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1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2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3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4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slicers/slicer2.xml" ContentType="application/vnd.ms-excel.slicer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6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1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2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2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2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2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sei\OneDrive\Documentos\Data analytics\Básico, excel y google sheets\proyecto dashboard excel\"/>
    </mc:Choice>
  </mc:AlternateContent>
  <xr:revisionPtr revIDLastSave="0" documentId="13_ncr:1_{5E5C61D1-EAEC-4D91-B364-FE2627166960}" xr6:coauthVersionLast="47" xr6:coauthVersionMax="47" xr10:uidLastSave="{00000000-0000-0000-0000-000000000000}"/>
  <bookViews>
    <workbookView xWindow="-110" yWindow="-110" windowWidth="19420" windowHeight="11500" activeTab="4" xr2:uid="{97A422B4-0D7F-42BE-BFD9-B26001907E86}"/>
  </bookViews>
  <sheets>
    <sheet name="bbdd original" sheetId="2" r:id="rId1"/>
    <sheet name="bbdd transformada" sheetId="3" r:id="rId2"/>
    <sheet name="draft 2" sheetId="8" r:id="rId3"/>
    <sheet name="draft 1" sheetId="5" r:id="rId4"/>
    <sheet name="DB" sheetId="6" r:id="rId5"/>
  </sheets>
  <definedNames>
    <definedName name="_xlchart.v1.0" hidden="1">'bbdd transformada'!$I$1</definedName>
    <definedName name="_xlchart.v1.1" hidden="1">'bbdd transformada'!$I$2:$I$3001</definedName>
    <definedName name="_xlchart.v1.10" hidden="1">'bbdd transformada'!$C$1</definedName>
    <definedName name="_xlchart.v1.11" hidden="1">'bbdd transformada'!$C$2:$C$3001</definedName>
    <definedName name="_xlchart.v1.2" hidden="1">'bbdd transformada'!$H$1</definedName>
    <definedName name="_xlchart.v1.3" hidden="1">'bbdd transformada'!$H$2:$H$3001</definedName>
    <definedName name="_xlchart.v1.4" hidden="1">'bbdd transformada'!$D$1</definedName>
    <definedName name="_xlchart.v1.5" hidden="1">'bbdd transformada'!$D$2:$D$3001</definedName>
    <definedName name="_xlchart.v1.6" hidden="1">'bbdd transformada'!$O$1</definedName>
    <definedName name="_xlchart.v1.7" hidden="1">'bbdd transformada'!$O$2:$O$3001</definedName>
    <definedName name="_xlchart.v1.8" hidden="1">'bbdd transformada'!$J$1</definedName>
    <definedName name="_xlchart.v1.9" hidden="1">'bbdd transformada'!$J$2:$J$3001</definedName>
    <definedName name="_xlcn.WorksheetConnection_bbddtransformadaAY1" hidden="1">'bbdd transformada'!$A:$Y</definedName>
    <definedName name="DatosExternos_1" localSheetId="0" hidden="1">'bbdd original'!$A$1:$R$3001</definedName>
    <definedName name="DatosExternos_1" localSheetId="1" hidden="1">'bbdd transformada'!$B$1:$Y$3001</definedName>
    <definedName name="SegmentaciónDeDatos_Education_Level1">#N/A</definedName>
    <definedName name="SegmentaciónDeDatos_Education_Level2">#N/A</definedName>
    <definedName name="SegmentaciónDeDatos_Experience_category">#N/A</definedName>
    <definedName name="SegmentaciónDeDatos_Experience_category2">#N/A</definedName>
    <definedName name="SegmentaciónDeDatos_Job_Title">#N/A</definedName>
    <definedName name="T_AIexposure">Tabla3[]</definedName>
    <definedName name="t_main">Tabla9[]</definedName>
    <definedName name="t_overall">Tabla7[]</definedName>
    <definedName name="t_salary">Tabla6[]</definedName>
    <definedName name="t_TECHF">Tabla5[]</definedName>
    <definedName name="t_techgrowthfactor">Tabla4[]</definedName>
  </definedNames>
  <calcPr calcId="191029"/>
  <pivotCaches>
    <pivotCache cacheId="0" r:id="rId6"/>
    <pivotCache cacheId="1" r:id="rId7"/>
    <pivotCache cacheId="2" r:id="rId8"/>
    <pivotCache cacheId="3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bbdd transformada!$A:$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34" i="8" l="1"/>
  <c r="I211" i="8" a="1"/>
  <c r="I211" i="8" s="1"/>
  <c r="D172" i="8"/>
  <c r="F144" i="8"/>
  <c r="AR57" i="6" s="1"/>
  <c r="F143" i="8"/>
  <c r="AC57" i="6" s="1"/>
  <c r="F142" i="8"/>
  <c r="AI57" i="6" s="1"/>
  <c r="E110" i="8" a="1"/>
  <c r="E110" i="8" s="1"/>
  <c r="E86" i="8" a="1"/>
  <c r="E86" i="8" s="1"/>
  <c r="E63" i="8" a="1"/>
  <c r="E63" i="8" s="1"/>
  <c r="E39" i="8" a="1"/>
  <c r="E39" i="8" s="1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186" i="3"/>
  <c r="N2187" i="3"/>
  <c r="N2188" i="3"/>
  <c r="N2189" i="3"/>
  <c r="N2190" i="3"/>
  <c r="N2191" i="3"/>
  <c r="N2192" i="3"/>
  <c r="N2193" i="3"/>
  <c r="N2194" i="3"/>
  <c r="N2195" i="3"/>
  <c r="N2196" i="3"/>
  <c r="N2197" i="3"/>
  <c r="N2198" i="3"/>
  <c r="N2199" i="3"/>
  <c r="N2200" i="3"/>
  <c r="N2201" i="3"/>
  <c r="N2202" i="3"/>
  <c r="N2203" i="3"/>
  <c r="N2204" i="3"/>
  <c r="N2205" i="3"/>
  <c r="N2206" i="3"/>
  <c r="N2207" i="3"/>
  <c r="N2208" i="3"/>
  <c r="N2209" i="3"/>
  <c r="N2210" i="3"/>
  <c r="N2211" i="3"/>
  <c r="N2212" i="3"/>
  <c r="N2213" i="3"/>
  <c r="N2214" i="3"/>
  <c r="N2215" i="3"/>
  <c r="N2216" i="3"/>
  <c r="N2217" i="3"/>
  <c r="N2218" i="3"/>
  <c r="N2219" i="3"/>
  <c r="N2220" i="3"/>
  <c r="N2221" i="3"/>
  <c r="N2222" i="3"/>
  <c r="N2223" i="3"/>
  <c r="N2224" i="3"/>
  <c r="N2225" i="3"/>
  <c r="N2226" i="3"/>
  <c r="N2227" i="3"/>
  <c r="N2228" i="3"/>
  <c r="N2229" i="3"/>
  <c r="N2230" i="3"/>
  <c r="N2231" i="3"/>
  <c r="N2232" i="3"/>
  <c r="N2233" i="3"/>
  <c r="N2234" i="3"/>
  <c r="N2235" i="3"/>
  <c r="N2236" i="3"/>
  <c r="N2237" i="3"/>
  <c r="N2238" i="3"/>
  <c r="N2239" i="3"/>
  <c r="N2240" i="3"/>
  <c r="N2241" i="3"/>
  <c r="N2242" i="3"/>
  <c r="N2243" i="3"/>
  <c r="N2244" i="3"/>
  <c r="N2245" i="3"/>
  <c r="N2246" i="3"/>
  <c r="N2247" i="3"/>
  <c r="N2248" i="3"/>
  <c r="N2249" i="3"/>
  <c r="N2250" i="3"/>
  <c r="N2251" i="3"/>
  <c r="N2252" i="3"/>
  <c r="N2253" i="3"/>
  <c r="N2254" i="3"/>
  <c r="N2255" i="3"/>
  <c r="N2256" i="3"/>
  <c r="N2257" i="3"/>
  <c r="N2258" i="3"/>
  <c r="N2259" i="3"/>
  <c r="N2260" i="3"/>
  <c r="N2261" i="3"/>
  <c r="N2262" i="3"/>
  <c r="N2263" i="3"/>
  <c r="N2264" i="3"/>
  <c r="N2265" i="3"/>
  <c r="N2266" i="3"/>
  <c r="N2267" i="3"/>
  <c r="N2268" i="3"/>
  <c r="N2269" i="3"/>
  <c r="N2270" i="3"/>
  <c r="N2271" i="3"/>
  <c r="N2272" i="3"/>
  <c r="N2273" i="3"/>
  <c r="N2274" i="3"/>
  <c r="N2275" i="3"/>
  <c r="N2276" i="3"/>
  <c r="N2277" i="3"/>
  <c r="N2278" i="3"/>
  <c r="N2279" i="3"/>
  <c r="N2280" i="3"/>
  <c r="N2281" i="3"/>
  <c r="N2282" i="3"/>
  <c r="N2283" i="3"/>
  <c r="N2284" i="3"/>
  <c r="N2285" i="3"/>
  <c r="N2286" i="3"/>
  <c r="N2287" i="3"/>
  <c r="N2288" i="3"/>
  <c r="N2289" i="3"/>
  <c r="N2290" i="3"/>
  <c r="N2291" i="3"/>
  <c r="N2292" i="3"/>
  <c r="N2293" i="3"/>
  <c r="N2294" i="3"/>
  <c r="N2295" i="3"/>
  <c r="N2296" i="3"/>
  <c r="N2297" i="3"/>
  <c r="N2298" i="3"/>
  <c r="N2299" i="3"/>
  <c r="N2300" i="3"/>
  <c r="N2301" i="3"/>
  <c r="N2302" i="3"/>
  <c r="N2303" i="3"/>
  <c r="N2304" i="3"/>
  <c r="N2305" i="3"/>
  <c r="N2306" i="3"/>
  <c r="N2307" i="3"/>
  <c r="N2308" i="3"/>
  <c r="N2309" i="3"/>
  <c r="N2310" i="3"/>
  <c r="N2311" i="3"/>
  <c r="N2312" i="3"/>
  <c r="N2313" i="3"/>
  <c r="N2314" i="3"/>
  <c r="N2315" i="3"/>
  <c r="N2316" i="3"/>
  <c r="N2317" i="3"/>
  <c r="N2318" i="3"/>
  <c r="N2319" i="3"/>
  <c r="N2320" i="3"/>
  <c r="N2321" i="3"/>
  <c r="N2322" i="3"/>
  <c r="N2323" i="3"/>
  <c r="N2324" i="3"/>
  <c r="N2325" i="3"/>
  <c r="N2326" i="3"/>
  <c r="N2327" i="3"/>
  <c r="N2328" i="3"/>
  <c r="N2329" i="3"/>
  <c r="N2330" i="3"/>
  <c r="N2331" i="3"/>
  <c r="N2332" i="3"/>
  <c r="N2333" i="3"/>
  <c r="N2334" i="3"/>
  <c r="N2335" i="3"/>
  <c r="N2336" i="3"/>
  <c r="N2337" i="3"/>
  <c r="N2338" i="3"/>
  <c r="N2339" i="3"/>
  <c r="N2340" i="3"/>
  <c r="N2341" i="3"/>
  <c r="N2342" i="3"/>
  <c r="N2343" i="3"/>
  <c r="N2344" i="3"/>
  <c r="N2345" i="3"/>
  <c r="N2346" i="3"/>
  <c r="N2347" i="3"/>
  <c r="N2348" i="3"/>
  <c r="N2349" i="3"/>
  <c r="N2350" i="3"/>
  <c r="N2351" i="3"/>
  <c r="N2352" i="3"/>
  <c r="N2353" i="3"/>
  <c r="N2354" i="3"/>
  <c r="N2355" i="3"/>
  <c r="N2356" i="3"/>
  <c r="N2357" i="3"/>
  <c r="N2358" i="3"/>
  <c r="N2359" i="3"/>
  <c r="N2360" i="3"/>
  <c r="N2361" i="3"/>
  <c r="N2362" i="3"/>
  <c r="N2363" i="3"/>
  <c r="N2364" i="3"/>
  <c r="N2365" i="3"/>
  <c r="N2366" i="3"/>
  <c r="N2367" i="3"/>
  <c r="N2368" i="3"/>
  <c r="N2369" i="3"/>
  <c r="N2370" i="3"/>
  <c r="N2371" i="3"/>
  <c r="N2372" i="3"/>
  <c r="N2373" i="3"/>
  <c r="N2374" i="3"/>
  <c r="N2375" i="3"/>
  <c r="N2376" i="3"/>
  <c r="N2377" i="3"/>
  <c r="N2378" i="3"/>
  <c r="N2379" i="3"/>
  <c r="N2380" i="3"/>
  <c r="N2381" i="3"/>
  <c r="N2382" i="3"/>
  <c r="N2383" i="3"/>
  <c r="N2384" i="3"/>
  <c r="N2385" i="3"/>
  <c r="N2386" i="3"/>
  <c r="N2387" i="3"/>
  <c r="N2388" i="3"/>
  <c r="N2389" i="3"/>
  <c r="N2390" i="3"/>
  <c r="N2391" i="3"/>
  <c r="N2392" i="3"/>
  <c r="N2393" i="3"/>
  <c r="N2394" i="3"/>
  <c r="N2395" i="3"/>
  <c r="N2396" i="3"/>
  <c r="N2397" i="3"/>
  <c r="N2398" i="3"/>
  <c r="N2399" i="3"/>
  <c r="N2400" i="3"/>
  <c r="N2401" i="3"/>
  <c r="N2402" i="3"/>
  <c r="N2403" i="3"/>
  <c r="N2404" i="3"/>
  <c r="N2405" i="3"/>
  <c r="N2406" i="3"/>
  <c r="N2407" i="3"/>
  <c r="N2408" i="3"/>
  <c r="N2409" i="3"/>
  <c r="N2410" i="3"/>
  <c r="N2411" i="3"/>
  <c r="N2412" i="3"/>
  <c r="N2413" i="3"/>
  <c r="N2414" i="3"/>
  <c r="N2415" i="3"/>
  <c r="N2416" i="3"/>
  <c r="N2417" i="3"/>
  <c r="N2418" i="3"/>
  <c r="N2419" i="3"/>
  <c r="N2420" i="3"/>
  <c r="N2421" i="3"/>
  <c r="N2422" i="3"/>
  <c r="N2423" i="3"/>
  <c r="N2424" i="3"/>
  <c r="N2425" i="3"/>
  <c r="N2426" i="3"/>
  <c r="N2427" i="3"/>
  <c r="N2428" i="3"/>
  <c r="N2429" i="3"/>
  <c r="N2430" i="3"/>
  <c r="N2431" i="3"/>
  <c r="N2432" i="3"/>
  <c r="N2433" i="3"/>
  <c r="N2434" i="3"/>
  <c r="N2435" i="3"/>
  <c r="N2436" i="3"/>
  <c r="N2437" i="3"/>
  <c r="N2438" i="3"/>
  <c r="N2439" i="3"/>
  <c r="N2440" i="3"/>
  <c r="N2441" i="3"/>
  <c r="N2442" i="3"/>
  <c r="N2443" i="3"/>
  <c r="N2444" i="3"/>
  <c r="N2445" i="3"/>
  <c r="N2446" i="3"/>
  <c r="N2447" i="3"/>
  <c r="N2448" i="3"/>
  <c r="N2449" i="3"/>
  <c r="N2450" i="3"/>
  <c r="N2451" i="3"/>
  <c r="N2452" i="3"/>
  <c r="N2453" i="3"/>
  <c r="N2454" i="3"/>
  <c r="N2455" i="3"/>
  <c r="N2456" i="3"/>
  <c r="N2457" i="3"/>
  <c r="N2458" i="3"/>
  <c r="N2459" i="3"/>
  <c r="N2460" i="3"/>
  <c r="N2461" i="3"/>
  <c r="N2462" i="3"/>
  <c r="N2463" i="3"/>
  <c r="N2464" i="3"/>
  <c r="N2465" i="3"/>
  <c r="N2466" i="3"/>
  <c r="N2467" i="3"/>
  <c r="N2468" i="3"/>
  <c r="N2469" i="3"/>
  <c r="N2470" i="3"/>
  <c r="N2471" i="3"/>
  <c r="N2472" i="3"/>
  <c r="N2473" i="3"/>
  <c r="N2474" i="3"/>
  <c r="N2475" i="3"/>
  <c r="N2476" i="3"/>
  <c r="N2477" i="3"/>
  <c r="N2478" i="3"/>
  <c r="N2479" i="3"/>
  <c r="N2480" i="3"/>
  <c r="N2481" i="3"/>
  <c r="N2482" i="3"/>
  <c r="N2483" i="3"/>
  <c r="N2484" i="3"/>
  <c r="N2485" i="3"/>
  <c r="N2486" i="3"/>
  <c r="N2487" i="3"/>
  <c r="N2488" i="3"/>
  <c r="N2489" i="3"/>
  <c r="N2490" i="3"/>
  <c r="N2491" i="3"/>
  <c r="N2492" i="3"/>
  <c r="N2493" i="3"/>
  <c r="N2494" i="3"/>
  <c r="N2495" i="3"/>
  <c r="N2496" i="3"/>
  <c r="N2497" i="3"/>
  <c r="N2498" i="3"/>
  <c r="N2499" i="3"/>
  <c r="N2500" i="3"/>
  <c r="N2501" i="3"/>
  <c r="N2502" i="3"/>
  <c r="N2503" i="3"/>
  <c r="N2504" i="3"/>
  <c r="N2505" i="3"/>
  <c r="N2506" i="3"/>
  <c r="N2507" i="3"/>
  <c r="N2508" i="3"/>
  <c r="N2509" i="3"/>
  <c r="N2510" i="3"/>
  <c r="N2511" i="3"/>
  <c r="N2512" i="3"/>
  <c r="N2513" i="3"/>
  <c r="N2514" i="3"/>
  <c r="N2515" i="3"/>
  <c r="N2516" i="3"/>
  <c r="N2517" i="3"/>
  <c r="N2518" i="3"/>
  <c r="N2519" i="3"/>
  <c r="N2520" i="3"/>
  <c r="N2521" i="3"/>
  <c r="N2522" i="3"/>
  <c r="N2523" i="3"/>
  <c r="N2524" i="3"/>
  <c r="N2525" i="3"/>
  <c r="N2526" i="3"/>
  <c r="N2527" i="3"/>
  <c r="N2528" i="3"/>
  <c r="N2529" i="3"/>
  <c r="N2530" i="3"/>
  <c r="N2531" i="3"/>
  <c r="N2532" i="3"/>
  <c r="N2533" i="3"/>
  <c r="N2534" i="3"/>
  <c r="N2535" i="3"/>
  <c r="N2536" i="3"/>
  <c r="N2537" i="3"/>
  <c r="N2538" i="3"/>
  <c r="N2539" i="3"/>
  <c r="N2540" i="3"/>
  <c r="N2541" i="3"/>
  <c r="N2542" i="3"/>
  <c r="N2543" i="3"/>
  <c r="N2544" i="3"/>
  <c r="N2545" i="3"/>
  <c r="N2546" i="3"/>
  <c r="N2547" i="3"/>
  <c r="N2548" i="3"/>
  <c r="N2549" i="3"/>
  <c r="N2550" i="3"/>
  <c r="N2551" i="3"/>
  <c r="N2552" i="3"/>
  <c r="N2553" i="3"/>
  <c r="N2554" i="3"/>
  <c r="N2555" i="3"/>
  <c r="N2556" i="3"/>
  <c r="N2557" i="3"/>
  <c r="N2558" i="3"/>
  <c r="N2559" i="3"/>
  <c r="N2560" i="3"/>
  <c r="N2561" i="3"/>
  <c r="N2562" i="3"/>
  <c r="N2563" i="3"/>
  <c r="N2564" i="3"/>
  <c r="N2565" i="3"/>
  <c r="N2566" i="3"/>
  <c r="N2567" i="3"/>
  <c r="N2568" i="3"/>
  <c r="N2569" i="3"/>
  <c r="N2570" i="3"/>
  <c r="N2571" i="3"/>
  <c r="N2572" i="3"/>
  <c r="N2573" i="3"/>
  <c r="N2574" i="3"/>
  <c r="N2575" i="3"/>
  <c r="N2576" i="3"/>
  <c r="N2577" i="3"/>
  <c r="N2578" i="3"/>
  <c r="N2579" i="3"/>
  <c r="N2580" i="3"/>
  <c r="N2581" i="3"/>
  <c r="N2582" i="3"/>
  <c r="N2583" i="3"/>
  <c r="N2584" i="3"/>
  <c r="N2585" i="3"/>
  <c r="N2586" i="3"/>
  <c r="N2587" i="3"/>
  <c r="N2588" i="3"/>
  <c r="N2589" i="3"/>
  <c r="N2590" i="3"/>
  <c r="N2591" i="3"/>
  <c r="N2592" i="3"/>
  <c r="N2593" i="3"/>
  <c r="N2594" i="3"/>
  <c r="N2595" i="3"/>
  <c r="N2596" i="3"/>
  <c r="N2597" i="3"/>
  <c r="N2598" i="3"/>
  <c r="N2599" i="3"/>
  <c r="N2600" i="3"/>
  <c r="N2601" i="3"/>
  <c r="N2602" i="3"/>
  <c r="N2603" i="3"/>
  <c r="N2604" i="3"/>
  <c r="N2605" i="3"/>
  <c r="N2606" i="3"/>
  <c r="N2607" i="3"/>
  <c r="N2608" i="3"/>
  <c r="N2609" i="3"/>
  <c r="N2610" i="3"/>
  <c r="N2611" i="3"/>
  <c r="N2612" i="3"/>
  <c r="N2613" i="3"/>
  <c r="N2614" i="3"/>
  <c r="N2615" i="3"/>
  <c r="N2616" i="3"/>
  <c r="N2617" i="3"/>
  <c r="N2618" i="3"/>
  <c r="N2619" i="3"/>
  <c r="N2620" i="3"/>
  <c r="N2621" i="3"/>
  <c r="N2622" i="3"/>
  <c r="N2623" i="3"/>
  <c r="N2624" i="3"/>
  <c r="N2625" i="3"/>
  <c r="N2626" i="3"/>
  <c r="N2627" i="3"/>
  <c r="N2628" i="3"/>
  <c r="N2629" i="3"/>
  <c r="N2630" i="3"/>
  <c r="N2631" i="3"/>
  <c r="N2632" i="3"/>
  <c r="N2633" i="3"/>
  <c r="N2634" i="3"/>
  <c r="N2635" i="3"/>
  <c r="N2636" i="3"/>
  <c r="N2637" i="3"/>
  <c r="N2638" i="3"/>
  <c r="N2639" i="3"/>
  <c r="N2640" i="3"/>
  <c r="N2641" i="3"/>
  <c r="N2642" i="3"/>
  <c r="N2643" i="3"/>
  <c r="N2644" i="3"/>
  <c r="N2645" i="3"/>
  <c r="N2646" i="3"/>
  <c r="N2647" i="3"/>
  <c r="N2648" i="3"/>
  <c r="N2649" i="3"/>
  <c r="N2650" i="3"/>
  <c r="N2651" i="3"/>
  <c r="N2652" i="3"/>
  <c r="N2653" i="3"/>
  <c r="N2654" i="3"/>
  <c r="N2655" i="3"/>
  <c r="N2656" i="3"/>
  <c r="N2657" i="3"/>
  <c r="N2658" i="3"/>
  <c r="N2659" i="3"/>
  <c r="N2660" i="3"/>
  <c r="N2661" i="3"/>
  <c r="N2662" i="3"/>
  <c r="N2663" i="3"/>
  <c r="N2664" i="3"/>
  <c r="N2665" i="3"/>
  <c r="N2666" i="3"/>
  <c r="N2667" i="3"/>
  <c r="N2668" i="3"/>
  <c r="N2669" i="3"/>
  <c r="N2670" i="3"/>
  <c r="N2671" i="3"/>
  <c r="N2672" i="3"/>
  <c r="N2673" i="3"/>
  <c r="N2674" i="3"/>
  <c r="N2675" i="3"/>
  <c r="N2676" i="3"/>
  <c r="N2677" i="3"/>
  <c r="N2678" i="3"/>
  <c r="N2679" i="3"/>
  <c r="N2680" i="3"/>
  <c r="N2681" i="3"/>
  <c r="N2682" i="3"/>
  <c r="N2683" i="3"/>
  <c r="N2684" i="3"/>
  <c r="N2685" i="3"/>
  <c r="N2686" i="3"/>
  <c r="N2687" i="3"/>
  <c r="N2688" i="3"/>
  <c r="N2689" i="3"/>
  <c r="N2690" i="3"/>
  <c r="N2691" i="3"/>
  <c r="N2692" i="3"/>
  <c r="N2693" i="3"/>
  <c r="N2694" i="3"/>
  <c r="N2695" i="3"/>
  <c r="N2696" i="3"/>
  <c r="N2697" i="3"/>
  <c r="N2698" i="3"/>
  <c r="N2699" i="3"/>
  <c r="N2700" i="3"/>
  <c r="N2701" i="3"/>
  <c r="N2702" i="3"/>
  <c r="N2703" i="3"/>
  <c r="N2704" i="3"/>
  <c r="N2705" i="3"/>
  <c r="N2706" i="3"/>
  <c r="N2707" i="3"/>
  <c r="N2708" i="3"/>
  <c r="N2709" i="3"/>
  <c r="N2710" i="3"/>
  <c r="N2711" i="3"/>
  <c r="N2712" i="3"/>
  <c r="N2713" i="3"/>
  <c r="N2714" i="3"/>
  <c r="N2715" i="3"/>
  <c r="N2716" i="3"/>
  <c r="N2717" i="3"/>
  <c r="N2718" i="3"/>
  <c r="N2719" i="3"/>
  <c r="N2720" i="3"/>
  <c r="N2721" i="3"/>
  <c r="N2722" i="3"/>
  <c r="N2723" i="3"/>
  <c r="N2724" i="3"/>
  <c r="N2725" i="3"/>
  <c r="N2726" i="3"/>
  <c r="N2727" i="3"/>
  <c r="N2728" i="3"/>
  <c r="N2729" i="3"/>
  <c r="N2730" i="3"/>
  <c r="N2731" i="3"/>
  <c r="N2732" i="3"/>
  <c r="N2733" i="3"/>
  <c r="N2734" i="3"/>
  <c r="N2735" i="3"/>
  <c r="N2736" i="3"/>
  <c r="N2737" i="3"/>
  <c r="N2738" i="3"/>
  <c r="N2739" i="3"/>
  <c r="N2740" i="3"/>
  <c r="N2741" i="3"/>
  <c r="N2742" i="3"/>
  <c r="N2743" i="3"/>
  <c r="N2744" i="3"/>
  <c r="N2745" i="3"/>
  <c r="N2746" i="3"/>
  <c r="N2747" i="3"/>
  <c r="N2748" i="3"/>
  <c r="N2749" i="3"/>
  <c r="N2750" i="3"/>
  <c r="N2751" i="3"/>
  <c r="N2752" i="3"/>
  <c r="N2753" i="3"/>
  <c r="N2754" i="3"/>
  <c r="N2755" i="3"/>
  <c r="N2756" i="3"/>
  <c r="N2757" i="3"/>
  <c r="N2758" i="3"/>
  <c r="N2759" i="3"/>
  <c r="N2760" i="3"/>
  <c r="N2761" i="3"/>
  <c r="N2762" i="3"/>
  <c r="N2763" i="3"/>
  <c r="N2764" i="3"/>
  <c r="N2765" i="3"/>
  <c r="N2766" i="3"/>
  <c r="N2767" i="3"/>
  <c r="N2768" i="3"/>
  <c r="N2769" i="3"/>
  <c r="N2770" i="3"/>
  <c r="N2771" i="3"/>
  <c r="N2772" i="3"/>
  <c r="N2773" i="3"/>
  <c r="N2774" i="3"/>
  <c r="N2775" i="3"/>
  <c r="N2776" i="3"/>
  <c r="N2777" i="3"/>
  <c r="N2778" i="3"/>
  <c r="N2779" i="3"/>
  <c r="N2780" i="3"/>
  <c r="N2781" i="3"/>
  <c r="N2782" i="3"/>
  <c r="N2783" i="3"/>
  <c r="N2784" i="3"/>
  <c r="N2785" i="3"/>
  <c r="N2786" i="3"/>
  <c r="N2787" i="3"/>
  <c r="N2788" i="3"/>
  <c r="N2789" i="3"/>
  <c r="N2790" i="3"/>
  <c r="N2791" i="3"/>
  <c r="N2792" i="3"/>
  <c r="N2793" i="3"/>
  <c r="N2794" i="3"/>
  <c r="N2795" i="3"/>
  <c r="N2796" i="3"/>
  <c r="N2797" i="3"/>
  <c r="N2798" i="3"/>
  <c r="N2799" i="3"/>
  <c r="N2800" i="3"/>
  <c r="N2801" i="3"/>
  <c r="N2802" i="3"/>
  <c r="N2803" i="3"/>
  <c r="N2804" i="3"/>
  <c r="N2805" i="3"/>
  <c r="N2806" i="3"/>
  <c r="N2807" i="3"/>
  <c r="N2808" i="3"/>
  <c r="N2809" i="3"/>
  <c r="N2810" i="3"/>
  <c r="N2811" i="3"/>
  <c r="N2812" i="3"/>
  <c r="N2813" i="3"/>
  <c r="N2814" i="3"/>
  <c r="N2815" i="3"/>
  <c r="N2816" i="3"/>
  <c r="N2817" i="3"/>
  <c r="N2818" i="3"/>
  <c r="N2819" i="3"/>
  <c r="N2820" i="3"/>
  <c r="N2821" i="3"/>
  <c r="N2822" i="3"/>
  <c r="N2823" i="3"/>
  <c r="N2824" i="3"/>
  <c r="N2825" i="3"/>
  <c r="N2826" i="3"/>
  <c r="N2827" i="3"/>
  <c r="N2828" i="3"/>
  <c r="N2829" i="3"/>
  <c r="N2830" i="3"/>
  <c r="N2831" i="3"/>
  <c r="N2832" i="3"/>
  <c r="N2833" i="3"/>
  <c r="N2834" i="3"/>
  <c r="N2835" i="3"/>
  <c r="N2836" i="3"/>
  <c r="N2837" i="3"/>
  <c r="N2838" i="3"/>
  <c r="N2839" i="3"/>
  <c r="N2840" i="3"/>
  <c r="N2841" i="3"/>
  <c r="N2842" i="3"/>
  <c r="N2843" i="3"/>
  <c r="N2844" i="3"/>
  <c r="N2845" i="3"/>
  <c r="N2846" i="3"/>
  <c r="N2847" i="3"/>
  <c r="N2848" i="3"/>
  <c r="N2849" i="3"/>
  <c r="N2850" i="3"/>
  <c r="N2851" i="3"/>
  <c r="N2852" i="3"/>
  <c r="N2853" i="3"/>
  <c r="N2854" i="3"/>
  <c r="N2855" i="3"/>
  <c r="N2856" i="3"/>
  <c r="N2857" i="3"/>
  <c r="N2858" i="3"/>
  <c r="N2859" i="3"/>
  <c r="N2860" i="3"/>
  <c r="N2861" i="3"/>
  <c r="N2862" i="3"/>
  <c r="N2863" i="3"/>
  <c r="N2864" i="3"/>
  <c r="N2865" i="3"/>
  <c r="N2866" i="3"/>
  <c r="N2867" i="3"/>
  <c r="N2868" i="3"/>
  <c r="N2869" i="3"/>
  <c r="N2870" i="3"/>
  <c r="N2871" i="3"/>
  <c r="N2872" i="3"/>
  <c r="N2873" i="3"/>
  <c r="N2874" i="3"/>
  <c r="N2875" i="3"/>
  <c r="N2876" i="3"/>
  <c r="N2877" i="3"/>
  <c r="N2878" i="3"/>
  <c r="N2879" i="3"/>
  <c r="N2880" i="3"/>
  <c r="N2881" i="3"/>
  <c r="N2882" i="3"/>
  <c r="N2883" i="3"/>
  <c r="N2884" i="3"/>
  <c r="N2885" i="3"/>
  <c r="N2886" i="3"/>
  <c r="N2887" i="3"/>
  <c r="N2888" i="3"/>
  <c r="N2889" i="3"/>
  <c r="N2890" i="3"/>
  <c r="N2891" i="3"/>
  <c r="N2892" i="3"/>
  <c r="N2893" i="3"/>
  <c r="N2894" i="3"/>
  <c r="N2895" i="3"/>
  <c r="N2896" i="3"/>
  <c r="N2897" i="3"/>
  <c r="N2898" i="3"/>
  <c r="N2899" i="3"/>
  <c r="N2900" i="3"/>
  <c r="N2901" i="3"/>
  <c r="N2902" i="3"/>
  <c r="N2903" i="3"/>
  <c r="N2904" i="3"/>
  <c r="N2905" i="3"/>
  <c r="N2906" i="3"/>
  <c r="N2907" i="3"/>
  <c r="N2908" i="3"/>
  <c r="N2909" i="3"/>
  <c r="N2910" i="3"/>
  <c r="N2911" i="3"/>
  <c r="N2912" i="3"/>
  <c r="N2913" i="3"/>
  <c r="N2914" i="3"/>
  <c r="N2915" i="3"/>
  <c r="N2916" i="3"/>
  <c r="N2917" i="3"/>
  <c r="N2918" i="3"/>
  <c r="N2919" i="3"/>
  <c r="N2920" i="3"/>
  <c r="N2921" i="3"/>
  <c r="N2922" i="3"/>
  <c r="N2923" i="3"/>
  <c r="N2924" i="3"/>
  <c r="N2925" i="3"/>
  <c r="N2926" i="3"/>
  <c r="N2927" i="3"/>
  <c r="N2928" i="3"/>
  <c r="N2929" i="3"/>
  <c r="N2930" i="3"/>
  <c r="N2931" i="3"/>
  <c r="N2932" i="3"/>
  <c r="N2933" i="3"/>
  <c r="N2934" i="3"/>
  <c r="N2935" i="3"/>
  <c r="N2936" i="3"/>
  <c r="N2937" i="3"/>
  <c r="N2938" i="3"/>
  <c r="N2939" i="3"/>
  <c r="N2940" i="3"/>
  <c r="N2941" i="3"/>
  <c r="N2942" i="3"/>
  <c r="N2943" i="3"/>
  <c r="N2944" i="3"/>
  <c r="N2945" i="3"/>
  <c r="N2946" i="3"/>
  <c r="N2947" i="3"/>
  <c r="N2948" i="3"/>
  <c r="N2949" i="3"/>
  <c r="N2950" i="3"/>
  <c r="N2951" i="3"/>
  <c r="N2952" i="3"/>
  <c r="N2953" i="3"/>
  <c r="N2954" i="3"/>
  <c r="N2955" i="3"/>
  <c r="N2956" i="3"/>
  <c r="N2957" i="3"/>
  <c r="N2958" i="3"/>
  <c r="N2959" i="3"/>
  <c r="N2960" i="3"/>
  <c r="N2961" i="3"/>
  <c r="N2962" i="3"/>
  <c r="N2963" i="3"/>
  <c r="N2964" i="3"/>
  <c r="N2965" i="3"/>
  <c r="N2966" i="3"/>
  <c r="N2967" i="3"/>
  <c r="N2968" i="3"/>
  <c r="N2969" i="3"/>
  <c r="N2970" i="3"/>
  <c r="N2971" i="3"/>
  <c r="N2972" i="3"/>
  <c r="N2973" i="3"/>
  <c r="N2974" i="3"/>
  <c r="N2975" i="3"/>
  <c r="N2976" i="3"/>
  <c r="N2977" i="3"/>
  <c r="N2978" i="3"/>
  <c r="N2979" i="3"/>
  <c r="N2980" i="3"/>
  <c r="N2981" i="3"/>
  <c r="N2982" i="3"/>
  <c r="N2983" i="3"/>
  <c r="N2984" i="3"/>
  <c r="N2985" i="3"/>
  <c r="N2986" i="3"/>
  <c r="N2987" i="3"/>
  <c r="N2988" i="3"/>
  <c r="N2989" i="3"/>
  <c r="N2990" i="3"/>
  <c r="N2991" i="3"/>
  <c r="N2992" i="3"/>
  <c r="N2993" i="3"/>
  <c r="N2994" i="3"/>
  <c r="N2995" i="3"/>
  <c r="N2996" i="3"/>
  <c r="N2997" i="3"/>
  <c r="N2998" i="3"/>
  <c r="N2999" i="3"/>
  <c r="N3000" i="3"/>
  <c r="N3001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M2914" i="3"/>
  <c r="M2915" i="3"/>
  <c r="M2916" i="3"/>
  <c r="M2917" i="3"/>
  <c r="M2918" i="3"/>
  <c r="M2919" i="3"/>
  <c r="M2920" i="3"/>
  <c r="M2921" i="3"/>
  <c r="M2922" i="3"/>
  <c r="M2923" i="3"/>
  <c r="M2924" i="3"/>
  <c r="M2925" i="3"/>
  <c r="M2926" i="3"/>
  <c r="M2927" i="3"/>
  <c r="M2928" i="3"/>
  <c r="M2929" i="3"/>
  <c r="M2930" i="3"/>
  <c r="M2931" i="3"/>
  <c r="M2932" i="3"/>
  <c r="M2933" i="3"/>
  <c r="M2934" i="3"/>
  <c r="M2935" i="3"/>
  <c r="M2936" i="3"/>
  <c r="M2937" i="3"/>
  <c r="M2938" i="3"/>
  <c r="M2939" i="3"/>
  <c r="M2940" i="3"/>
  <c r="M2941" i="3"/>
  <c r="M2942" i="3"/>
  <c r="M2943" i="3"/>
  <c r="M2944" i="3"/>
  <c r="M2945" i="3"/>
  <c r="M2946" i="3"/>
  <c r="M2947" i="3"/>
  <c r="M2948" i="3"/>
  <c r="M2949" i="3"/>
  <c r="M2950" i="3"/>
  <c r="M2951" i="3"/>
  <c r="M2952" i="3"/>
  <c r="M2953" i="3"/>
  <c r="M2954" i="3"/>
  <c r="M2955" i="3"/>
  <c r="M2956" i="3"/>
  <c r="M2957" i="3"/>
  <c r="M2958" i="3"/>
  <c r="M2959" i="3"/>
  <c r="M2960" i="3"/>
  <c r="M2961" i="3"/>
  <c r="M2962" i="3"/>
  <c r="M2963" i="3"/>
  <c r="M2964" i="3"/>
  <c r="M2965" i="3"/>
  <c r="M2966" i="3"/>
  <c r="M2967" i="3"/>
  <c r="M2968" i="3"/>
  <c r="M2969" i="3"/>
  <c r="M2970" i="3"/>
  <c r="M2971" i="3"/>
  <c r="M2972" i="3"/>
  <c r="M2973" i="3"/>
  <c r="M2974" i="3"/>
  <c r="M2975" i="3"/>
  <c r="M2976" i="3"/>
  <c r="M2977" i="3"/>
  <c r="M2978" i="3"/>
  <c r="M2979" i="3"/>
  <c r="M2980" i="3"/>
  <c r="M2981" i="3"/>
  <c r="M2982" i="3"/>
  <c r="M2983" i="3"/>
  <c r="M2984" i="3"/>
  <c r="M2985" i="3"/>
  <c r="M2986" i="3"/>
  <c r="M2987" i="3"/>
  <c r="M2988" i="3"/>
  <c r="M2989" i="3"/>
  <c r="M2990" i="3"/>
  <c r="M2991" i="3"/>
  <c r="M2992" i="3"/>
  <c r="M2993" i="3"/>
  <c r="M2994" i="3"/>
  <c r="M2995" i="3"/>
  <c r="M2996" i="3"/>
  <c r="M2997" i="3"/>
  <c r="M2998" i="3"/>
  <c r="M2999" i="3"/>
  <c r="M3000" i="3"/>
  <c r="M300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2807" i="3"/>
  <c r="L2808" i="3"/>
  <c r="L2809" i="3"/>
  <c r="L2810" i="3"/>
  <c r="L2811" i="3"/>
  <c r="L2812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A52" i="5"/>
  <c r="A54" i="5"/>
  <c r="AB12" i="3"/>
  <c r="AB11" i="3"/>
  <c r="A53" i="5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F38" i="5"/>
  <c r="F39" i="5"/>
  <c r="F37" i="5"/>
  <c r="F36" i="5"/>
  <c r="F35" i="5"/>
  <c r="F34" i="5"/>
  <c r="F33" i="5"/>
  <c r="AT44" i="6"/>
  <c r="G68" i="8"/>
  <c r="G81" i="8"/>
  <c r="G58" i="8"/>
  <c r="G52" i="8"/>
  <c r="F94" i="8"/>
  <c r="G39" i="8"/>
  <c r="G114" i="8"/>
  <c r="G110" i="8"/>
  <c r="F113" i="8"/>
  <c r="F89" i="8"/>
  <c r="F87" i="8"/>
  <c r="F45" i="8"/>
  <c r="F72" i="8"/>
  <c r="G142" i="8"/>
  <c r="F118" i="8"/>
  <c r="F43" i="8"/>
  <c r="G69" i="8"/>
  <c r="F75" i="8"/>
  <c r="F80" i="8"/>
  <c r="G120" i="8"/>
  <c r="G78" i="8"/>
  <c r="F48" i="8"/>
  <c r="G44" i="8"/>
  <c r="G116" i="8"/>
  <c r="G88" i="8"/>
  <c r="F44" i="8"/>
  <c r="G105" i="8"/>
  <c r="G74" i="8"/>
  <c r="F92" i="8"/>
  <c r="F81" i="8"/>
  <c r="G123" i="8"/>
  <c r="F56" i="8"/>
  <c r="G70" i="8"/>
  <c r="F73" i="8"/>
  <c r="G86" i="8"/>
  <c r="F57" i="8"/>
  <c r="F54" i="8"/>
  <c r="F100" i="8"/>
  <c r="G41" i="8"/>
  <c r="F55" i="8"/>
  <c r="G99" i="8"/>
  <c r="F111" i="8"/>
  <c r="F117" i="8"/>
  <c r="G127" i="8"/>
  <c r="F46" i="8"/>
  <c r="G82" i="8"/>
  <c r="G51" i="8"/>
  <c r="F120" i="8"/>
  <c r="F70" i="8"/>
  <c r="G71" i="8"/>
  <c r="F102" i="8"/>
  <c r="F68" i="8"/>
  <c r="G98" i="8"/>
  <c r="G77" i="8"/>
  <c r="F125" i="8"/>
  <c r="F79" i="8"/>
  <c r="F91" i="8"/>
  <c r="F88" i="8"/>
  <c r="F115" i="8"/>
  <c r="G46" i="8"/>
  <c r="F78" i="8"/>
  <c r="F49" i="8"/>
  <c r="G56" i="8"/>
  <c r="G49" i="8"/>
  <c r="G65" i="8"/>
  <c r="G125" i="8"/>
  <c r="G124" i="8"/>
  <c r="G143" i="8"/>
  <c r="F65" i="8"/>
  <c r="F77" i="8"/>
  <c r="G117" i="8"/>
  <c r="G40" i="8"/>
  <c r="G76" i="8"/>
  <c r="G101" i="8"/>
  <c r="G87" i="8"/>
  <c r="F50" i="8"/>
  <c r="G48" i="8"/>
  <c r="F128" i="8"/>
  <c r="G47" i="8"/>
  <c r="G128" i="8"/>
  <c r="G67" i="8"/>
  <c r="G55" i="8"/>
  <c r="G92" i="8"/>
  <c r="G122" i="8"/>
  <c r="F104" i="8"/>
  <c r="F67" i="8"/>
  <c r="F112" i="8"/>
  <c r="G91" i="8"/>
  <c r="F74" i="8"/>
  <c r="F114" i="8"/>
  <c r="G53" i="8"/>
  <c r="G126" i="8"/>
  <c r="F103" i="8"/>
  <c r="F95" i="8"/>
  <c r="G97" i="8"/>
  <c r="F93" i="8"/>
  <c r="G63" i="8"/>
  <c r="G118" i="8"/>
  <c r="F126" i="8"/>
  <c r="F86" i="8"/>
  <c r="G95" i="8"/>
  <c r="F76" i="8"/>
  <c r="F63" i="8"/>
  <c r="F42" i="8"/>
  <c r="F99" i="8"/>
  <c r="G113" i="8"/>
  <c r="F47" i="8"/>
  <c r="F41" i="8"/>
  <c r="G57" i="8"/>
  <c r="G103" i="8"/>
  <c r="G121" i="8"/>
  <c r="F82" i="8"/>
  <c r="G104" i="8"/>
  <c r="G64" i="8"/>
  <c r="G73" i="8"/>
  <c r="G102" i="8"/>
  <c r="F123" i="8"/>
  <c r="G45" i="8"/>
  <c r="D173" i="8"/>
  <c r="G93" i="8"/>
  <c r="G115" i="8"/>
  <c r="F98" i="8"/>
  <c r="G75" i="8"/>
  <c r="G72" i="8"/>
  <c r="F71" i="8"/>
  <c r="G50" i="8"/>
  <c r="G79" i="8"/>
  <c r="G119" i="8"/>
  <c r="F66" i="8"/>
  <c r="G96" i="8"/>
  <c r="F129" i="8"/>
  <c r="F53" i="8"/>
  <c r="F90" i="8"/>
  <c r="F52" i="8"/>
  <c r="G42" i="8"/>
  <c r="G129" i="8"/>
  <c r="F116" i="8"/>
  <c r="G111" i="8"/>
  <c r="G100" i="8"/>
  <c r="G66" i="8"/>
  <c r="F105" i="8"/>
  <c r="G90" i="8"/>
  <c r="F40" i="8"/>
  <c r="F122" i="8"/>
  <c r="F127" i="8"/>
  <c r="F51" i="8"/>
  <c r="F110" i="8"/>
  <c r="F64" i="8"/>
  <c r="F124" i="8"/>
  <c r="F119" i="8"/>
  <c r="F96" i="8"/>
  <c r="F39" i="8"/>
  <c r="F58" i="8"/>
  <c r="F97" i="8"/>
  <c r="G144" i="8"/>
  <c r="F101" i="8"/>
  <c r="F69" i="8"/>
  <c r="G43" i="8"/>
  <c r="G89" i="8"/>
  <c r="G112" i="8"/>
  <c r="G80" i="8"/>
  <c r="G94" i="8"/>
  <c r="G54" i="8"/>
  <c r="F121" i="8"/>
  <c r="AS59" i="6" l="1"/>
  <c r="AC59" i="6"/>
  <c r="AJ59" i="6"/>
  <c r="F2571" i="3"/>
  <c r="F2335" i="3"/>
  <c r="F2976" i="3"/>
  <c r="F2955" i="3"/>
  <c r="F2843" i="3"/>
  <c r="F2592" i="3"/>
  <c r="F2474" i="3"/>
  <c r="F2428" i="3"/>
  <c r="F2479" i="3"/>
  <c r="F2715" i="3"/>
  <c r="F2576" i="3"/>
  <c r="F2832" i="3"/>
  <c r="F2454" i="3"/>
  <c r="F2667" i="3"/>
  <c r="F2939" i="3"/>
  <c r="F2811" i="3"/>
  <c r="F2683" i="3"/>
  <c r="F2523" i="3"/>
  <c r="F2699" i="3"/>
  <c r="F1764" i="3"/>
  <c r="F2928" i="3"/>
  <c r="F2800" i="3"/>
  <c r="F2672" i="3"/>
  <c r="F2507" i="3"/>
  <c r="F2245" i="3"/>
  <c r="F2848" i="3"/>
  <c r="F2971" i="3"/>
  <c r="F2944" i="3"/>
  <c r="F2816" i="3"/>
  <c r="F2544" i="3"/>
  <c r="F2992" i="3"/>
  <c r="F2923" i="3"/>
  <c r="F2779" i="3"/>
  <c r="F2656" i="3"/>
  <c r="F2496" i="3"/>
  <c r="F2031" i="3"/>
  <c r="F2736" i="3"/>
  <c r="F2704" i="3"/>
  <c r="F2987" i="3"/>
  <c r="F2875" i="3"/>
  <c r="F2752" i="3"/>
  <c r="F2635" i="3"/>
  <c r="F2491" i="3"/>
  <c r="F1856" i="3"/>
  <c r="F2372" i="3"/>
  <c r="F2890" i="3"/>
  <c r="F2842" i="3"/>
  <c r="F2730" i="3"/>
  <c r="F2284" i="3"/>
  <c r="F2231" i="3"/>
  <c r="F2128" i="3"/>
  <c r="F1946" i="3"/>
  <c r="F2889" i="3"/>
  <c r="F2857" i="3"/>
  <c r="F2825" i="3"/>
  <c r="F2809" i="3"/>
  <c r="F2793" i="3"/>
  <c r="F2777" i="3"/>
  <c r="F2761" i="3"/>
  <c r="F2745" i="3"/>
  <c r="F2729" i="3"/>
  <c r="F2713" i="3"/>
  <c r="F2681" i="3"/>
  <c r="F2665" i="3"/>
  <c r="F2649" i="3"/>
  <c r="F2633" i="3"/>
  <c r="F2617" i="3"/>
  <c r="F2601" i="3"/>
  <c r="F2585" i="3"/>
  <c r="F2569" i="3"/>
  <c r="F2553" i="3"/>
  <c r="F2537" i="3"/>
  <c r="F2521" i="3"/>
  <c r="F2505" i="3"/>
  <c r="F2489" i="3"/>
  <c r="F2471" i="3"/>
  <c r="F2445" i="3"/>
  <c r="F2419" i="3"/>
  <c r="F2396" i="3"/>
  <c r="F2359" i="3"/>
  <c r="F2324" i="3"/>
  <c r="F2271" i="3"/>
  <c r="F2221" i="3"/>
  <c r="F2168" i="3"/>
  <c r="F2118" i="3"/>
  <c r="F2064" i="3"/>
  <c r="F2003" i="3"/>
  <c r="F1930" i="3"/>
  <c r="F1801" i="3"/>
  <c r="F2912" i="3"/>
  <c r="F2880" i="3"/>
  <c r="F2784" i="3"/>
  <c r="F2720" i="3"/>
  <c r="F2640" i="3"/>
  <c r="F2608" i="3"/>
  <c r="F2528" i="3"/>
  <c r="F2142" i="3"/>
  <c r="F2891" i="3"/>
  <c r="F2827" i="3"/>
  <c r="F2747" i="3"/>
  <c r="F2619" i="3"/>
  <c r="F2587" i="3"/>
  <c r="F2539" i="3"/>
  <c r="F2427" i="3"/>
  <c r="F2334" i="3"/>
  <c r="F2232" i="3"/>
  <c r="F1959" i="3"/>
  <c r="F2986" i="3"/>
  <c r="F2922" i="3"/>
  <c r="F2826" i="3"/>
  <c r="F2794" i="3"/>
  <c r="F2762" i="3"/>
  <c r="F2746" i="3"/>
  <c r="F2714" i="3"/>
  <c r="F2682" i="3"/>
  <c r="F2666" i="3"/>
  <c r="F2634" i="3"/>
  <c r="F2602" i="3"/>
  <c r="F2586" i="3"/>
  <c r="F2554" i="3"/>
  <c r="F2538" i="3"/>
  <c r="F2506" i="3"/>
  <c r="F2490" i="3"/>
  <c r="F2472" i="3"/>
  <c r="F2426" i="3"/>
  <c r="F2360" i="3"/>
  <c r="F2181" i="3"/>
  <c r="F2075" i="3"/>
  <c r="F1819" i="3"/>
  <c r="F3001" i="3"/>
  <c r="F2985" i="3"/>
  <c r="F2969" i="3"/>
  <c r="F2953" i="3"/>
  <c r="F2937" i="3"/>
  <c r="F2921" i="3"/>
  <c r="F2905" i="3"/>
  <c r="F2873" i="3"/>
  <c r="F2841" i="3"/>
  <c r="F2697" i="3"/>
  <c r="F3000" i="3"/>
  <c r="F2984" i="3"/>
  <c r="F2968" i="3"/>
  <c r="F2952" i="3"/>
  <c r="F2936" i="3"/>
  <c r="F2920" i="3"/>
  <c r="F2904" i="3"/>
  <c r="F2888" i="3"/>
  <c r="F2872" i="3"/>
  <c r="F2856" i="3"/>
  <c r="F2840" i="3"/>
  <c r="F2824" i="3"/>
  <c r="F2808" i="3"/>
  <c r="F2792" i="3"/>
  <c r="F2776" i="3"/>
  <c r="F2760" i="3"/>
  <c r="F2744" i="3"/>
  <c r="F2728" i="3"/>
  <c r="F2712" i="3"/>
  <c r="F2696" i="3"/>
  <c r="F2680" i="3"/>
  <c r="F2664" i="3"/>
  <c r="F2648" i="3"/>
  <c r="F2632" i="3"/>
  <c r="F2616" i="3"/>
  <c r="F2600" i="3"/>
  <c r="F2584" i="3"/>
  <c r="F2568" i="3"/>
  <c r="F2552" i="3"/>
  <c r="F2536" i="3"/>
  <c r="F2520" i="3"/>
  <c r="F2504" i="3"/>
  <c r="F2488" i="3"/>
  <c r="F2464" i="3"/>
  <c r="F2444" i="3"/>
  <c r="F2418" i="3"/>
  <c r="F2388" i="3"/>
  <c r="F2358" i="3"/>
  <c r="F2320" i="3"/>
  <c r="F2270" i="3"/>
  <c r="F2220" i="3"/>
  <c r="F2167" i="3"/>
  <c r="F2117" i="3"/>
  <c r="F2059" i="3"/>
  <c r="F2002" i="3"/>
  <c r="F1918" i="3"/>
  <c r="F1783" i="3"/>
  <c r="F2960" i="3"/>
  <c r="F2896" i="3"/>
  <c r="F2864" i="3"/>
  <c r="F2768" i="3"/>
  <c r="F2688" i="3"/>
  <c r="F2624" i="3"/>
  <c r="F2560" i="3"/>
  <c r="F2512" i="3"/>
  <c r="F2406" i="3"/>
  <c r="F2373" i="3"/>
  <c r="F2295" i="3"/>
  <c r="F2192" i="3"/>
  <c r="F2091" i="3"/>
  <c r="F1974" i="3"/>
  <c r="F2907" i="3"/>
  <c r="F2795" i="3"/>
  <c r="F2731" i="3"/>
  <c r="F2651" i="3"/>
  <c r="F2603" i="3"/>
  <c r="F2555" i="3"/>
  <c r="F2453" i="3"/>
  <c r="F2398" i="3"/>
  <c r="F2285" i="3"/>
  <c r="F2182" i="3"/>
  <c r="F2132" i="3"/>
  <c r="F2076" i="3"/>
  <c r="F2019" i="3"/>
  <c r="F1838" i="3"/>
  <c r="F2938" i="3"/>
  <c r="F2995" i="3"/>
  <c r="F2979" i="3"/>
  <c r="F2963" i="3"/>
  <c r="F2947" i="3"/>
  <c r="F2931" i="3"/>
  <c r="F2915" i="3"/>
  <c r="F2899" i="3"/>
  <c r="F2883" i="3"/>
  <c r="F2867" i="3"/>
  <c r="F2851" i="3"/>
  <c r="F2835" i="3"/>
  <c r="F2819" i="3"/>
  <c r="F2803" i="3"/>
  <c r="F2787" i="3"/>
  <c r="F2771" i="3"/>
  <c r="F2755" i="3"/>
  <c r="F2739" i="3"/>
  <c r="F2723" i="3"/>
  <c r="F2707" i="3"/>
  <c r="F2691" i="3"/>
  <c r="F2675" i="3"/>
  <c r="F2659" i="3"/>
  <c r="F2643" i="3"/>
  <c r="F2627" i="3"/>
  <c r="F2611" i="3"/>
  <c r="F2595" i="3"/>
  <c r="F2579" i="3"/>
  <c r="F2563" i="3"/>
  <c r="F2547" i="3"/>
  <c r="F2531" i="3"/>
  <c r="F2515" i="3"/>
  <c r="F2499" i="3"/>
  <c r="F2483" i="3"/>
  <c r="F2463" i="3"/>
  <c r="F2437" i="3"/>
  <c r="F2416" i="3"/>
  <c r="F2384" i="3"/>
  <c r="F2349" i="3"/>
  <c r="F2310" i="3"/>
  <c r="F2260" i="3"/>
  <c r="F2207" i="3"/>
  <c r="F2157" i="3"/>
  <c r="F2104" i="3"/>
  <c r="F2048" i="3"/>
  <c r="F1991" i="3"/>
  <c r="F1902" i="3"/>
  <c r="F2859" i="3"/>
  <c r="F2763" i="3"/>
  <c r="F2" i="3"/>
  <c r="F10" i="3"/>
  <c r="F18" i="3"/>
  <c r="F26" i="3"/>
  <c r="F34" i="3"/>
  <c r="F42" i="3"/>
  <c r="F50" i="3"/>
  <c r="F58" i="3"/>
  <c r="F66" i="3"/>
  <c r="F74" i="3"/>
  <c r="F82" i="3"/>
  <c r="F90" i="3"/>
  <c r="F98" i="3"/>
  <c r="F106" i="3"/>
  <c r="F114" i="3"/>
  <c r="F122" i="3"/>
  <c r="F130" i="3"/>
  <c r="F138" i="3"/>
  <c r="F146" i="3"/>
  <c r="F154" i="3"/>
  <c r="F162" i="3"/>
  <c r="F170" i="3"/>
  <c r="F178" i="3"/>
  <c r="F186" i="3"/>
  <c r="F194" i="3"/>
  <c r="F202" i="3"/>
  <c r="F210" i="3"/>
  <c r="F218" i="3"/>
  <c r="F226" i="3"/>
  <c r="F234" i="3"/>
  <c r="F242" i="3"/>
  <c r="F250" i="3"/>
  <c r="F258" i="3"/>
  <c r="F266" i="3"/>
  <c r="F274" i="3"/>
  <c r="F282" i="3"/>
  <c r="F290" i="3"/>
  <c r="F298" i="3"/>
  <c r="F306" i="3"/>
  <c r="F314" i="3"/>
  <c r="F322" i="3"/>
  <c r="F330" i="3"/>
  <c r="F338" i="3"/>
  <c r="F346" i="3"/>
  <c r="F354" i="3"/>
  <c r="F362" i="3"/>
  <c r="F370" i="3"/>
  <c r="F378" i="3"/>
  <c r="F386" i="3"/>
  <c r="F394" i="3"/>
  <c r="F402" i="3"/>
  <c r="F410" i="3"/>
  <c r="F418" i="3"/>
  <c r="F426" i="3"/>
  <c r="F434" i="3"/>
  <c r="F442" i="3"/>
  <c r="F450" i="3"/>
  <c r="F458" i="3"/>
  <c r="F466" i="3"/>
  <c r="F474" i="3"/>
  <c r="F482" i="3"/>
  <c r="F490" i="3"/>
  <c r="F498" i="3"/>
  <c r="F506" i="3"/>
  <c r="F514" i="3"/>
  <c r="F522" i="3"/>
  <c r="F530" i="3"/>
  <c r="F538" i="3"/>
  <c r="F546" i="3"/>
  <c r="F554" i="3"/>
  <c r="F562" i="3"/>
  <c r="F570" i="3"/>
  <c r="F578" i="3"/>
  <c r="F586" i="3"/>
  <c r="F594" i="3"/>
  <c r="F602" i="3"/>
  <c r="F610" i="3"/>
  <c r="F618" i="3"/>
  <c r="F626" i="3"/>
  <c r="F634" i="3"/>
  <c r="F642" i="3"/>
  <c r="F650" i="3"/>
  <c r="F658" i="3"/>
  <c r="F666" i="3"/>
  <c r="F674" i="3"/>
  <c r="F3" i="3"/>
  <c r="F4" i="3"/>
  <c r="F5" i="3"/>
  <c r="F6" i="3"/>
  <c r="F14" i="3"/>
  <c r="F22" i="3"/>
  <c r="F30" i="3"/>
  <c r="F38" i="3"/>
  <c r="F46" i="3"/>
  <c r="F54" i="3"/>
  <c r="F62" i="3"/>
  <c r="F70" i="3"/>
  <c r="F78" i="3"/>
  <c r="F86" i="3"/>
  <c r="F94" i="3"/>
  <c r="F102" i="3"/>
  <c r="F110" i="3"/>
  <c r="F118" i="3"/>
  <c r="F126" i="3"/>
  <c r="F134" i="3"/>
  <c r="F142" i="3"/>
  <c r="F150" i="3"/>
  <c r="F158" i="3"/>
  <c r="F166" i="3"/>
  <c r="F174" i="3"/>
  <c r="F182" i="3"/>
  <c r="F190" i="3"/>
  <c r="F198" i="3"/>
  <c r="F206" i="3"/>
  <c r="F214" i="3"/>
  <c r="F222" i="3"/>
  <c r="F230" i="3"/>
  <c r="F238" i="3"/>
  <c r="F246" i="3"/>
  <c r="F254" i="3"/>
  <c r="F262" i="3"/>
  <c r="F270" i="3"/>
  <c r="F278" i="3"/>
  <c r="F286" i="3"/>
  <c r="F294" i="3"/>
  <c r="F302" i="3"/>
  <c r="F310" i="3"/>
  <c r="F318" i="3"/>
  <c r="F326" i="3"/>
  <c r="F334" i="3"/>
  <c r="F342" i="3"/>
  <c r="F350" i="3"/>
  <c r="F358" i="3"/>
  <c r="F366" i="3"/>
  <c r="F374" i="3"/>
  <c r="F382" i="3"/>
  <c r="F390" i="3"/>
  <c r="F398" i="3"/>
  <c r="F406" i="3"/>
  <c r="F414" i="3"/>
  <c r="F422" i="3"/>
  <c r="F430" i="3"/>
  <c r="F7" i="3"/>
  <c r="F15" i="3"/>
  <c r="F23" i="3"/>
  <c r="F31" i="3"/>
  <c r="F39" i="3"/>
  <c r="F47" i="3"/>
  <c r="F55" i="3"/>
  <c r="F63" i="3"/>
  <c r="F71" i="3"/>
  <c r="F79" i="3"/>
  <c r="F87" i="3"/>
  <c r="F95" i="3"/>
  <c r="F103" i="3"/>
  <c r="F111" i="3"/>
  <c r="F119" i="3"/>
  <c r="F127" i="3"/>
  <c r="F135" i="3"/>
  <c r="F143" i="3"/>
  <c r="F151" i="3"/>
  <c r="F159" i="3"/>
  <c r="F167" i="3"/>
  <c r="F175" i="3"/>
  <c r="F183" i="3"/>
  <c r="F191" i="3"/>
  <c r="F199" i="3"/>
  <c r="F207" i="3"/>
  <c r="F215" i="3"/>
  <c r="F223" i="3"/>
  <c r="F231" i="3"/>
  <c r="F239" i="3"/>
  <c r="F247" i="3"/>
  <c r="F255" i="3"/>
  <c r="F263" i="3"/>
  <c r="F271" i="3"/>
  <c r="F279" i="3"/>
  <c r="F287" i="3"/>
  <c r="F295" i="3"/>
  <c r="F303" i="3"/>
  <c r="F311" i="3"/>
  <c r="F319" i="3"/>
  <c r="F327" i="3"/>
  <c r="F335" i="3"/>
  <c r="F343" i="3"/>
  <c r="F351" i="3"/>
  <c r="F359" i="3"/>
  <c r="F367" i="3"/>
  <c r="F375" i="3"/>
  <c r="F383" i="3"/>
  <c r="F391" i="3"/>
  <c r="F399" i="3"/>
  <c r="F407" i="3"/>
  <c r="F415" i="3"/>
  <c r="F423" i="3"/>
  <c r="F431" i="3"/>
  <c r="F439" i="3"/>
  <c r="F447" i="3"/>
  <c r="F455" i="3"/>
  <c r="F463" i="3"/>
  <c r="F471" i="3"/>
  <c r="F479" i="3"/>
  <c r="F487" i="3"/>
  <c r="F495" i="3"/>
  <c r="F503" i="3"/>
  <c r="F511" i="3"/>
  <c r="F519" i="3"/>
  <c r="F527" i="3"/>
  <c r="F8" i="3"/>
  <c r="F9" i="3"/>
  <c r="F11" i="3"/>
  <c r="F24" i="3"/>
  <c r="F36" i="3"/>
  <c r="F49" i="3"/>
  <c r="F61" i="3"/>
  <c r="F75" i="3"/>
  <c r="F88" i="3"/>
  <c r="F100" i="3"/>
  <c r="F113" i="3"/>
  <c r="F125" i="3"/>
  <c r="F139" i="3"/>
  <c r="F152" i="3"/>
  <c r="F164" i="3"/>
  <c r="F177" i="3"/>
  <c r="F189" i="3"/>
  <c r="F203" i="3"/>
  <c r="F216" i="3"/>
  <c r="F228" i="3"/>
  <c r="F241" i="3"/>
  <c r="F253" i="3"/>
  <c r="F267" i="3"/>
  <c r="F280" i="3"/>
  <c r="F292" i="3"/>
  <c r="F305" i="3"/>
  <c r="F317" i="3"/>
  <c r="F331" i="3"/>
  <c r="F344" i="3"/>
  <c r="F356" i="3"/>
  <c r="F369" i="3"/>
  <c r="F381" i="3"/>
  <c r="F395" i="3"/>
  <c r="F408" i="3"/>
  <c r="F420" i="3"/>
  <c r="F433" i="3"/>
  <c r="F444" i="3"/>
  <c r="F454" i="3"/>
  <c r="F465" i="3"/>
  <c r="F476" i="3"/>
  <c r="F486" i="3"/>
  <c r="F497" i="3"/>
  <c r="F508" i="3"/>
  <c r="F518" i="3"/>
  <c r="F529" i="3"/>
  <c r="F539" i="3"/>
  <c r="F548" i="3"/>
  <c r="F557" i="3"/>
  <c r="F566" i="3"/>
  <c r="F575" i="3"/>
  <c r="F584" i="3"/>
  <c r="F593" i="3"/>
  <c r="F603" i="3"/>
  <c r="F612" i="3"/>
  <c r="F621" i="3"/>
  <c r="F630" i="3"/>
  <c r="F639" i="3"/>
  <c r="F648" i="3"/>
  <c r="F657" i="3"/>
  <c r="F667" i="3"/>
  <c r="F676" i="3"/>
  <c r="F684" i="3"/>
  <c r="F692" i="3"/>
  <c r="F700" i="3"/>
  <c r="F708" i="3"/>
  <c r="F716" i="3"/>
  <c r="F724" i="3"/>
  <c r="F732" i="3"/>
  <c r="F740" i="3"/>
  <c r="F748" i="3"/>
  <c r="F756" i="3"/>
  <c r="F764" i="3"/>
  <c r="F772" i="3"/>
  <c r="F780" i="3"/>
  <c r="F788" i="3"/>
  <c r="F796" i="3"/>
  <c r="F804" i="3"/>
  <c r="F812" i="3"/>
  <c r="F820" i="3"/>
  <c r="F828" i="3"/>
  <c r="F836" i="3"/>
  <c r="F844" i="3"/>
  <c r="F852" i="3"/>
  <c r="F860" i="3"/>
  <c r="F868" i="3"/>
  <c r="F876" i="3"/>
  <c r="F884" i="3"/>
  <c r="F892" i="3"/>
  <c r="F900" i="3"/>
  <c r="F908" i="3"/>
  <c r="F916" i="3"/>
  <c r="F924" i="3"/>
  <c r="F932" i="3"/>
  <c r="F940" i="3"/>
  <c r="F948" i="3"/>
  <c r="F956" i="3"/>
  <c r="F964" i="3"/>
  <c r="F972" i="3"/>
  <c r="F980" i="3"/>
  <c r="F988" i="3"/>
  <c r="F996" i="3"/>
  <c r="F1004" i="3"/>
  <c r="F1012" i="3"/>
  <c r="F1020" i="3"/>
  <c r="F1028" i="3"/>
  <c r="F1036" i="3"/>
  <c r="F1044" i="3"/>
  <c r="F1052" i="3"/>
  <c r="F1060" i="3"/>
  <c r="F1068" i="3"/>
  <c r="F1076" i="3"/>
  <c r="F1084" i="3"/>
  <c r="F1092" i="3"/>
  <c r="F1100" i="3"/>
  <c r="F1108" i="3"/>
  <c r="F1116" i="3"/>
  <c r="F1124" i="3"/>
  <c r="F1132" i="3"/>
  <c r="F1140" i="3"/>
  <c r="F1148" i="3"/>
  <c r="F1156" i="3"/>
  <c r="F1164" i="3"/>
  <c r="F1172" i="3"/>
  <c r="F1180" i="3"/>
  <c r="F1188" i="3"/>
  <c r="F1196" i="3"/>
  <c r="F12" i="3"/>
  <c r="F25" i="3"/>
  <c r="F37" i="3"/>
  <c r="F51" i="3"/>
  <c r="F64" i="3"/>
  <c r="F76" i="3"/>
  <c r="F89" i="3"/>
  <c r="F101" i="3"/>
  <c r="F115" i="3"/>
  <c r="F128" i="3"/>
  <c r="F140" i="3"/>
  <c r="F153" i="3"/>
  <c r="F165" i="3"/>
  <c r="F179" i="3"/>
  <c r="F192" i="3"/>
  <c r="F204" i="3"/>
  <c r="F217" i="3"/>
  <c r="F229" i="3"/>
  <c r="F243" i="3"/>
  <c r="F256" i="3"/>
  <c r="F268" i="3"/>
  <c r="F281" i="3"/>
  <c r="F293" i="3"/>
  <c r="F307" i="3"/>
  <c r="F320" i="3"/>
  <c r="F332" i="3"/>
  <c r="F345" i="3"/>
  <c r="F357" i="3"/>
  <c r="F371" i="3"/>
  <c r="F384" i="3"/>
  <c r="F396" i="3"/>
  <c r="F409" i="3"/>
  <c r="F421" i="3"/>
  <c r="F435" i="3"/>
  <c r="F445" i="3"/>
  <c r="F456" i="3"/>
  <c r="F467" i="3"/>
  <c r="F477" i="3"/>
  <c r="F488" i="3"/>
  <c r="F499" i="3"/>
  <c r="F509" i="3"/>
  <c r="F520" i="3"/>
  <c r="F531" i="3"/>
  <c r="F540" i="3"/>
  <c r="F549" i="3"/>
  <c r="F558" i="3"/>
  <c r="F567" i="3"/>
  <c r="F576" i="3"/>
  <c r="F585" i="3"/>
  <c r="F595" i="3"/>
  <c r="F604" i="3"/>
  <c r="F613" i="3"/>
  <c r="F622" i="3"/>
  <c r="F631" i="3"/>
  <c r="F640" i="3"/>
  <c r="F649" i="3"/>
  <c r="F659" i="3"/>
  <c r="F668" i="3"/>
  <c r="F677" i="3"/>
  <c r="F685" i="3"/>
  <c r="F693" i="3"/>
  <c r="F701" i="3"/>
  <c r="F709" i="3"/>
  <c r="F717" i="3"/>
  <c r="F725" i="3"/>
  <c r="F733" i="3"/>
  <c r="F741" i="3"/>
  <c r="F749" i="3"/>
  <c r="F757" i="3"/>
  <c r="F765" i="3"/>
  <c r="F773" i="3"/>
  <c r="F781" i="3"/>
  <c r="F789" i="3"/>
  <c r="F797" i="3"/>
  <c r="F805" i="3"/>
  <c r="F813" i="3"/>
  <c r="F821" i="3"/>
  <c r="F829" i="3"/>
  <c r="F837" i="3"/>
  <c r="F845" i="3"/>
  <c r="F853" i="3"/>
  <c r="F861" i="3"/>
  <c r="F869" i="3"/>
  <c r="F877" i="3"/>
  <c r="F885" i="3"/>
  <c r="F13" i="3"/>
  <c r="F27" i="3"/>
  <c r="F40" i="3"/>
  <c r="F52" i="3"/>
  <c r="F65" i="3"/>
  <c r="F77" i="3"/>
  <c r="F91" i="3"/>
  <c r="F104" i="3"/>
  <c r="F116" i="3"/>
  <c r="F129" i="3"/>
  <c r="F141" i="3"/>
  <c r="F155" i="3"/>
  <c r="F168" i="3"/>
  <c r="F180" i="3"/>
  <c r="F193" i="3"/>
  <c r="F205" i="3"/>
  <c r="F219" i="3"/>
  <c r="F232" i="3"/>
  <c r="F244" i="3"/>
  <c r="F257" i="3"/>
  <c r="F269" i="3"/>
  <c r="F283" i="3"/>
  <c r="F296" i="3"/>
  <c r="F308" i="3"/>
  <c r="F321" i="3"/>
  <c r="F333" i="3"/>
  <c r="F347" i="3"/>
  <c r="F360" i="3"/>
  <c r="F372" i="3"/>
  <c r="F385" i="3"/>
  <c r="F397" i="3"/>
  <c r="F411" i="3"/>
  <c r="F424" i="3"/>
  <c r="F436" i="3"/>
  <c r="F446" i="3"/>
  <c r="F457" i="3"/>
  <c r="F468" i="3"/>
  <c r="F478" i="3"/>
  <c r="F489" i="3"/>
  <c r="F16" i="3"/>
  <c r="F28" i="3"/>
  <c r="F41" i="3"/>
  <c r="F53" i="3"/>
  <c r="F67" i="3"/>
  <c r="F80" i="3"/>
  <c r="F92" i="3"/>
  <c r="F105" i="3"/>
  <c r="F117" i="3"/>
  <c r="F131" i="3"/>
  <c r="F144" i="3"/>
  <c r="F156" i="3"/>
  <c r="F169" i="3"/>
  <c r="F181" i="3"/>
  <c r="F195" i="3"/>
  <c r="F208" i="3"/>
  <c r="F220" i="3"/>
  <c r="F233" i="3"/>
  <c r="F245" i="3"/>
  <c r="F259" i="3"/>
  <c r="F272" i="3"/>
  <c r="F284" i="3"/>
  <c r="F297" i="3"/>
  <c r="F309" i="3"/>
  <c r="F323" i="3"/>
  <c r="F336" i="3"/>
  <c r="F348" i="3"/>
  <c r="F361" i="3"/>
  <c r="F373" i="3"/>
  <c r="F387" i="3"/>
  <c r="F400" i="3"/>
  <c r="F412" i="3"/>
  <c r="F17" i="3"/>
  <c r="F43" i="3"/>
  <c r="F68" i="3"/>
  <c r="F93" i="3"/>
  <c r="F120" i="3"/>
  <c r="F145" i="3"/>
  <c r="F171" i="3"/>
  <c r="F196" i="3"/>
  <c r="F221" i="3"/>
  <c r="F248" i="3"/>
  <c r="F273" i="3"/>
  <c r="F299" i="3"/>
  <c r="F324" i="3"/>
  <c r="F349" i="3"/>
  <c r="F376" i="3"/>
  <c r="F401" i="3"/>
  <c r="F425" i="3"/>
  <c r="F441" i="3"/>
  <c r="F460" i="3"/>
  <c r="F475" i="3"/>
  <c r="F493" i="3"/>
  <c r="F507" i="3"/>
  <c r="F523" i="3"/>
  <c r="F535" i="3"/>
  <c r="F547" i="3"/>
  <c r="F560" i="3"/>
  <c r="F572" i="3"/>
  <c r="F583" i="3"/>
  <c r="F597" i="3"/>
  <c r="F608" i="3"/>
  <c r="F620" i="3"/>
  <c r="F633" i="3"/>
  <c r="F645" i="3"/>
  <c r="F656" i="3"/>
  <c r="F670" i="3"/>
  <c r="F681" i="3"/>
  <c r="F691" i="3"/>
  <c r="F703" i="3"/>
  <c r="F713" i="3"/>
  <c r="F723" i="3"/>
  <c r="F735" i="3"/>
  <c r="F745" i="3"/>
  <c r="F755" i="3"/>
  <c r="F767" i="3"/>
  <c r="F777" i="3"/>
  <c r="F787" i="3"/>
  <c r="F799" i="3"/>
  <c r="F809" i="3"/>
  <c r="F819" i="3"/>
  <c r="F831" i="3"/>
  <c r="F841" i="3"/>
  <c r="F851" i="3"/>
  <c r="F863" i="3"/>
  <c r="F873" i="3"/>
  <c r="F883" i="3"/>
  <c r="F894" i="3"/>
  <c r="F903" i="3"/>
  <c r="F912" i="3"/>
  <c r="F921" i="3"/>
  <c r="F930" i="3"/>
  <c r="F939" i="3"/>
  <c r="F949" i="3"/>
  <c r="F958" i="3"/>
  <c r="F967" i="3"/>
  <c r="F976" i="3"/>
  <c r="F985" i="3"/>
  <c r="F994" i="3"/>
  <c r="F1003" i="3"/>
  <c r="F1013" i="3"/>
  <c r="F1022" i="3"/>
  <c r="F1031" i="3"/>
  <c r="F1040" i="3"/>
  <c r="F1049" i="3"/>
  <c r="F1058" i="3"/>
  <c r="F1067" i="3"/>
  <c r="F1077" i="3"/>
  <c r="F1086" i="3"/>
  <c r="F1095" i="3"/>
  <c r="F1104" i="3"/>
  <c r="F1113" i="3"/>
  <c r="F1122" i="3"/>
  <c r="F1131" i="3"/>
  <c r="F1141" i="3"/>
  <c r="F1150" i="3"/>
  <c r="F1159" i="3"/>
  <c r="F1168" i="3"/>
  <c r="F1177" i="3"/>
  <c r="F1186" i="3"/>
  <c r="F1195" i="3"/>
  <c r="F1204" i="3"/>
  <c r="F1212" i="3"/>
  <c r="F1220" i="3"/>
  <c r="F1228" i="3"/>
  <c r="F19" i="3"/>
  <c r="F44" i="3"/>
  <c r="F69" i="3"/>
  <c r="F96" i="3"/>
  <c r="F121" i="3"/>
  <c r="F147" i="3"/>
  <c r="F172" i="3"/>
  <c r="F197" i="3"/>
  <c r="F224" i="3"/>
  <c r="F249" i="3"/>
  <c r="F275" i="3"/>
  <c r="F300" i="3"/>
  <c r="F325" i="3"/>
  <c r="F352" i="3"/>
  <c r="F377" i="3"/>
  <c r="F403" i="3"/>
  <c r="F427" i="3"/>
  <c r="F443" i="3"/>
  <c r="F461" i="3"/>
  <c r="F480" i="3"/>
  <c r="F494" i="3"/>
  <c r="F510" i="3"/>
  <c r="F524" i="3"/>
  <c r="F536" i="3"/>
  <c r="F550" i="3"/>
  <c r="F561" i="3"/>
  <c r="F573" i="3"/>
  <c r="F587" i="3"/>
  <c r="F598" i="3"/>
  <c r="F609" i="3"/>
  <c r="F623" i="3"/>
  <c r="F635" i="3"/>
  <c r="F646" i="3"/>
  <c r="F660" i="3"/>
  <c r="F671" i="3"/>
  <c r="F682" i="3"/>
  <c r="F694" i="3"/>
  <c r="F704" i="3"/>
  <c r="F714" i="3"/>
  <c r="F726" i="3"/>
  <c r="F736" i="3"/>
  <c r="F746" i="3"/>
  <c r="F758" i="3"/>
  <c r="F768" i="3"/>
  <c r="F778" i="3"/>
  <c r="F790" i="3"/>
  <c r="F800" i="3"/>
  <c r="F810" i="3"/>
  <c r="F822" i="3"/>
  <c r="F832" i="3"/>
  <c r="F842" i="3"/>
  <c r="F854" i="3"/>
  <c r="F864" i="3"/>
  <c r="F874" i="3"/>
  <c r="F886" i="3"/>
  <c r="F895" i="3"/>
  <c r="F904" i="3"/>
  <c r="F913" i="3"/>
  <c r="F922" i="3"/>
  <c r="F931" i="3"/>
  <c r="F941" i="3"/>
  <c r="F950" i="3"/>
  <c r="F959" i="3"/>
  <c r="F968" i="3"/>
  <c r="F977" i="3"/>
  <c r="F986" i="3"/>
  <c r="F995" i="3"/>
  <c r="F1005" i="3"/>
  <c r="F1014" i="3"/>
  <c r="F1023" i="3"/>
  <c r="F1032" i="3"/>
  <c r="F20" i="3"/>
  <c r="F45" i="3"/>
  <c r="F72" i="3"/>
  <c r="F97" i="3"/>
  <c r="F123" i="3"/>
  <c r="F148" i="3"/>
  <c r="F173" i="3"/>
  <c r="F200" i="3"/>
  <c r="F225" i="3"/>
  <c r="F251" i="3"/>
  <c r="F276" i="3"/>
  <c r="F301" i="3"/>
  <c r="F328" i="3"/>
  <c r="F353" i="3"/>
  <c r="F379" i="3"/>
  <c r="F404" i="3"/>
  <c r="F428" i="3"/>
  <c r="F448" i="3"/>
  <c r="F462" i="3"/>
  <c r="F481" i="3"/>
  <c r="F496" i="3"/>
  <c r="F512" i="3"/>
  <c r="F525" i="3"/>
  <c r="F537" i="3"/>
  <c r="F551" i="3"/>
  <c r="F563" i="3"/>
  <c r="F574" i="3"/>
  <c r="F588" i="3"/>
  <c r="F599" i="3"/>
  <c r="F611" i="3"/>
  <c r="F624" i="3"/>
  <c r="F636" i="3"/>
  <c r="F647" i="3"/>
  <c r="F661" i="3"/>
  <c r="F672" i="3"/>
  <c r="F683" i="3"/>
  <c r="F695" i="3"/>
  <c r="F705" i="3"/>
  <c r="F715" i="3"/>
  <c r="F727" i="3"/>
  <c r="F737" i="3"/>
  <c r="F747" i="3"/>
  <c r="F759" i="3"/>
  <c r="F769" i="3"/>
  <c r="F779" i="3"/>
  <c r="F791" i="3"/>
  <c r="F801" i="3"/>
  <c r="F811" i="3"/>
  <c r="F823" i="3"/>
  <c r="F833" i="3"/>
  <c r="F843" i="3"/>
  <c r="F855" i="3"/>
  <c r="F865" i="3"/>
  <c r="F875" i="3"/>
  <c r="F887" i="3"/>
  <c r="F896" i="3"/>
  <c r="F905" i="3"/>
  <c r="F914" i="3"/>
  <c r="F923" i="3"/>
  <c r="F933" i="3"/>
  <c r="F942" i="3"/>
  <c r="F951" i="3"/>
  <c r="F960" i="3"/>
  <c r="F969" i="3"/>
  <c r="F978" i="3"/>
  <c r="F987" i="3"/>
  <c r="F997" i="3"/>
  <c r="F1006" i="3"/>
  <c r="F1015" i="3"/>
  <c r="F1024" i="3"/>
  <c r="F1033" i="3"/>
  <c r="F1042" i="3"/>
  <c r="F1051" i="3"/>
  <c r="F1061" i="3"/>
  <c r="F1070" i="3"/>
  <c r="F1079" i="3"/>
  <c r="F1088" i="3"/>
  <c r="F1097" i="3"/>
  <c r="F1106" i="3"/>
  <c r="F1115" i="3"/>
  <c r="F1125" i="3"/>
  <c r="F1134" i="3"/>
  <c r="F1143" i="3"/>
  <c r="F1152" i="3"/>
  <c r="F1161" i="3"/>
  <c r="F21" i="3"/>
  <c r="F59" i="3"/>
  <c r="F107" i="3"/>
  <c r="F137" i="3"/>
  <c r="F185" i="3"/>
  <c r="F227" i="3"/>
  <c r="F264" i="3"/>
  <c r="F312" i="3"/>
  <c r="F341" i="3"/>
  <c r="F389" i="3"/>
  <c r="F429" i="3"/>
  <c r="F453" i="3"/>
  <c r="F484" i="3"/>
  <c r="F505" i="3"/>
  <c r="F532" i="3"/>
  <c r="F552" i="3"/>
  <c r="F569" i="3"/>
  <c r="F590" i="3"/>
  <c r="F607" i="3"/>
  <c r="F628" i="3"/>
  <c r="F651" i="3"/>
  <c r="F665" i="3"/>
  <c r="F687" i="3"/>
  <c r="F702" i="3"/>
  <c r="F720" i="3"/>
  <c r="F738" i="3"/>
  <c r="F753" i="3"/>
  <c r="F771" i="3"/>
  <c r="F786" i="3"/>
  <c r="F806" i="3"/>
  <c r="F824" i="3"/>
  <c r="F839" i="3"/>
  <c r="F857" i="3"/>
  <c r="F872" i="3"/>
  <c r="F890" i="3"/>
  <c r="F906" i="3"/>
  <c r="F919" i="3"/>
  <c r="F935" i="3"/>
  <c r="F947" i="3"/>
  <c r="F963" i="3"/>
  <c r="F979" i="3"/>
  <c r="F992" i="3"/>
  <c r="F1008" i="3"/>
  <c r="F1021" i="3"/>
  <c r="F1037" i="3"/>
  <c r="F1048" i="3"/>
  <c r="F1062" i="3"/>
  <c r="F1073" i="3"/>
  <c r="F1085" i="3"/>
  <c r="F1098" i="3"/>
  <c r="F1110" i="3"/>
  <c r="F1121" i="3"/>
  <c r="F1135" i="3"/>
  <c r="F1146" i="3"/>
  <c r="F1158" i="3"/>
  <c r="F1170" i="3"/>
  <c r="F1181" i="3"/>
  <c r="F1191" i="3"/>
  <c r="F1201" i="3"/>
  <c r="F1210" i="3"/>
  <c r="F1219" i="3"/>
  <c r="F1229" i="3"/>
  <c r="F1237" i="3"/>
  <c r="F1245" i="3"/>
  <c r="F1253" i="3"/>
  <c r="F1261" i="3"/>
  <c r="F1269" i="3"/>
  <c r="F1277" i="3"/>
  <c r="F1285" i="3"/>
  <c r="F1293" i="3"/>
  <c r="F1301" i="3"/>
  <c r="F1309" i="3"/>
  <c r="F1317" i="3"/>
  <c r="F1325" i="3"/>
  <c r="F1333" i="3"/>
  <c r="F1341" i="3"/>
  <c r="F1349" i="3"/>
  <c r="F1357" i="3"/>
  <c r="F1365" i="3"/>
  <c r="F1373" i="3"/>
  <c r="F1381" i="3"/>
  <c r="F1389" i="3"/>
  <c r="F1397" i="3"/>
  <c r="F1405" i="3"/>
  <c r="F1413" i="3"/>
  <c r="F1421" i="3"/>
  <c r="F1429" i="3"/>
  <c r="F1437" i="3"/>
  <c r="F1445" i="3"/>
  <c r="F1453" i="3"/>
  <c r="F1461" i="3"/>
  <c r="F1469" i="3"/>
  <c r="F1477" i="3"/>
  <c r="F1485" i="3"/>
  <c r="F1493" i="3"/>
  <c r="F1501" i="3"/>
  <c r="F1509" i="3"/>
  <c r="F1517" i="3"/>
  <c r="F1525" i="3"/>
  <c r="F1533" i="3"/>
  <c r="F1541" i="3"/>
  <c r="F1549" i="3"/>
  <c r="F1557" i="3"/>
  <c r="F1565" i="3"/>
  <c r="F1573" i="3"/>
  <c r="F1581" i="3"/>
  <c r="F1589" i="3"/>
  <c r="F1597" i="3"/>
  <c r="F1605" i="3"/>
  <c r="F1613" i="3"/>
  <c r="F1621" i="3"/>
  <c r="F1629" i="3"/>
  <c r="F1637" i="3"/>
  <c r="F1645" i="3"/>
  <c r="F1653" i="3"/>
  <c r="F1661" i="3"/>
  <c r="F1669" i="3"/>
  <c r="F1677" i="3"/>
  <c r="F1685" i="3"/>
  <c r="F1693" i="3"/>
  <c r="F1701" i="3"/>
  <c r="F1709" i="3"/>
  <c r="F1717" i="3"/>
  <c r="F1725" i="3"/>
  <c r="F1733" i="3"/>
  <c r="F1741" i="3"/>
  <c r="F1749" i="3"/>
  <c r="F1757" i="3"/>
  <c r="F1765" i="3"/>
  <c r="F1773" i="3"/>
  <c r="F1781" i="3"/>
  <c r="F1789" i="3"/>
  <c r="F1797" i="3"/>
  <c r="F1805" i="3"/>
  <c r="F1813" i="3"/>
  <c r="F1821" i="3"/>
  <c r="F1829" i="3"/>
  <c r="F1837" i="3"/>
  <c r="F1845" i="3"/>
  <c r="F1853" i="3"/>
  <c r="F1861" i="3"/>
  <c r="F1869" i="3"/>
  <c r="F1877" i="3"/>
  <c r="F1885" i="3"/>
  <c r="F1893" i="3"/>
  <c r="F1901" i="3"/>
  <c r="F1909" i="3"/>
  <c r="F1917" i="3"/>
  <c r="F1925" i="3"/>
  <c r="F1933" i="3"/>
  <c r="F1941" i="3"/>
  <c r="F1949" i="3"/>
  <c r="F1957" i="3"/>
  <c r="F1965" i="3"/>
  <c r="F1973" i="3"/>
  <c r="F1981" i="3"/>
  <c r="F1989" i="3"/>
  <c r="F1997" i="3"/>
  <c r="F2005" i="3"/>
  <c r="F2013" i="3"/>
  <c r="F2021" i="3"/>
  <c r="F2029" i="3"/>
  <c r="F2037" i="3"/>
  <c r="F2045" i="3"/>
  <c r="F2053" i="3"/>
  <c r="F2061" i="3"/>
  <c r="F2069" i="3"/>
  <c r="F2077" i="3"/>
  <c r="F2085" i="3"/>
  <c r="F2093" i="3"/>
  <c r="F29" i="3"/>
  <c r="F60" i="3"/>
  <c r="F108" i="3"/>
  <c r="F149" i="3"/>
  <c r="F187" i="3"/>
  <c r="F235" i="3"/>
  <c r="F265" i="3"/>
  <c r="F313" i="3"/>
  <c r="F355" i="3"/>
  <c r="F392" i="3"/>
  <c r="F432" i="3"/>
  <c r="F459" i="3"/>
  <c r="F485" i="3"/>
  <c r="F513" i="3"/>
  <c r="F533" i="3"/>
  <c r="F553" i="3"/>
  <c r="F571" i="3"/>
  <c r="F591" i="3"/>
  <c r="F614" i="3"/>
  <c r="F629" i="3"/>
  <c r="F652" i="3"/>
  <c r="F669" i="3"/>
  <c r="F688" i="3"/>
  <c r="F706" i="3"/>
  <c r="F721" i="3"/>
  <c r="F739" i="3"/>
  <c r="F754" i="3"/>
  <c r="F774" i="3"/>
  <c r="F792" i="3"/>
  <c r="F807" i="3"/>
  <c r="F825" i="3"/>
  <c r="F840" i="3"/>
  <c r="F858" i="3"/>
  <c r="F878" i="3"/>
  <c r="F891" i="3"/>
  <c r="F907" i="3"/>
  <c r="F920" i="3"/>
  <c r="F936" i="3"/>
  <c r="F952" i="3"/>
  <c r="F965" i="3"/>
  <c r="F981" i="3"/>
  <c r="F993" i="3"/>
  <c r="F1009" i="3"/>
  <c r="F1025" i="3"/>
  <c r="F1038" i="3"/>
  <c r="F1050" i="3"/>
  <c r="F1063" i="3"/>
  <c r="F1074" i="3"/>
  <c r="F1087" i="3"/>
  <c r="F1099" i="3"/>
  <c r="F1111" i="3"/>
  <c r="F1123" i="3"/>
  <c r="F1136" i="3"/>
  <c r="F1147" i="3"/>
  <c r="F1160" i="3"/>
  <c r="F1171" i="3"/>
  <c r="F1182" i="3"/>
  <c r="F1192" i="3"/>
  <c r="F1202" i="3"/>
  <c r="F1211" i="3"/>
  <c r="F1221" i="3"/>
  <c r="F1230" i="3"/>
  <c r="F1238" i="3"/>
  <c r="F1246" i="3"/>
  <c r="F1254" i="3"/>
  <c r="F1262" i="3"/>
  <c r="F1270" i="3"/>
  <c r="F1278" i="3"/>
  <c r="F1286" i="3"/>
  <c r="F1294" i="3"/>
  <c r="F1302" i="3"/>
  <c r="F1310" i="3"/>
  <c r="F1318" i="3"/>
  <c r="F1326" i="3"/>
  <c r="F1334" i="3"/>
  <c r="F1342" i="3"/>
  <c r="F1350" i="3"/>
  <c r="F1358" i="3"/>
  <c r="F1366" i="3"/>
  <c r="F1374" i="3"/>
  <c r="F1382" i="3"/>
  <c r="F1390" i="3"/>
  <c r="F1398" i="3"/>
  <c r="F1406" i="3"/>
  <c r="F1414" i="3"/>
  <c r="F1422" i="3"/>
  <c r="F1430" i="3"/>
  <c r="F1438" i="3"/>
  <c r="F1446" i="3"/>
  <c r="F1454" i="3"/>
  <c r="F1462" i="3"/>
  <c r="F1470" i="3"/>
  <c r="F1478" i="3"/>
  <c r="F1486" i="3"/>
  <c r="F1494" i="3"/>
  <c r="F1502" i="3"/>
  <c r="F1510" i="3"/>
  <c r="F1518" i="3"/>
  <c r="F1526" i="3"/>
  <c r="F1534" i="3"/>
  <c r="F1542" i="3"/>
  <c r="F1550" i="3"/>
  <c r="F1558" i="3"/>
  <c r="F1566" i="3"/>
  <c r="F1574" i="3"/>
  <c r="F1582" i="3"/>
  <c r="F1590" i="3"/>
  <c r="F1598" i="3"/>
  <c r="F1606" i="3"/>
  <c r="F1614" i="3"/>
  <c r="F32" i="3"/>
  <c r="F73" i="3"/>
  <c r="F109" i="3"/>
  <c r="F157" i="3"/>
  <c r="F188" i="3"/>
  <c r="F236" i="3"/>
  <c r="F277" i="3"/>
  <c r="F315" i="3"/>
  <c r="F363" i="3"/>
  <c r="F393" i="3"/>
  <c r="F437" i="3"/>
  <c r="F464" i="3"/>
  <c r="F491" i="3"/>
  <c r="F515" i="3"/>
  <c r="F534" i="3"/>
  <c r="F555" i="3"/>
  <c r="F577" i="3"/>
  <c r="F592" i="3"/>
  <c r="F615" i="3"/>
  <c r="F632" i="3"/>
  <c r="F653" i="3"/>
  <c r="F673" i="3"/>
  <c r="F689" i="3"/>
  <c r="F707" i="3"/>
  <c r="F722" i="3"/>
  <c r="F742" i="3"/>
  <c r="F760" i="3"/>
  <c r="F775" i="3"/>
  <c r="F793" i="3"/>
  <c r="F808" i="3"/>
  <c r="F826" i="3"/>
  <c r="F846" i="3"/>
  <c r="F859" i="3"/>
  <c r="F879" i="3"/>
  <c r="F893" i="3"/>
  <c r="F909" i="3"/>
  <c r="F925" i="3"/>
  <c r="F937" i="3"/>
  <c r="F953" i="3"/>
  <c r="F966" i="3"/>
  <c r="F982" i="3"/>
  <c r="F998" i="3"/>
  <c r="F1010" i="3"/>
  <c r="F1026" i="3"/>
  <c r="F1039" i="3"/>
  <c r="F1053" i="3"/>
  <c r="F1064" i="3"/>
  <c r="F1075" i="3"/>
  <c r="F1089" i="3"/>
  <c r="F1101" i="3"/>
  <c r="F1112" i="3"/>
  <c r="F1126" i="3"/>
  <c r="F1137" i="3"/>
  <c r="F1149" i="3"/>
  <c r="F1162" i="3"/>
  <c r="F1173" i="3"/>
  <c r="F1183" i="3"/>
  <c r="F1193" i="3"/>
  <c r="F1203" i="3"/>
  <c r="F1213" i="3"/>
  <c r="F1222" i="3"/>
  <c r="F1231" i="3"/>
  <c r="F1239" i="3"/>
  <c r="F1247" i="3"/>
  <c r="F1255" i="3"/>
  <c r="F1263" i="3"/>
  <c r="F1271" i="3"/>
  <c r="F1279" i="3"/>
  <c r="F1287" i="3"/>
  <c r="F1295" i="3"/>
  <c r="F1303" i="3"/>
  <c r="F1311" i="3"/>
  <c r="F1319" i="3"/>
  <c r="F1327" i="3"/>
  <c r="F1335" i="3"/>
  <c r="F1343" i="3"/>
  <c r="F1351" i="3"/>
  <c r="F1359" i="3"/>
  <c r="F1367" i="3"/>
  <c r="F1375" i="3"/>
  <c r="F1383" i="3"/>
  <c r="F1391" i="3"/>
  <c r="F1399" i="3"/>
  <c r="F1407" i="3"/>
  <c r="F1415" i="3"/>
  <c r="F1423" i="3"/>
  <c r="F1431" i="3"/>
  <c r="F1439" i="3"/>
  <c r="F1447" i="3"/>
  <c r="F1455" i="3"/>
  <c r="F1463" i="3"/>
  <c r="F1471" i="3"/>
  <c r="F1479" i="3"/>
  <c r="F1487" i="3"/>
  <c r="F1495" i="3"/>
  <c r="F1503" i="3"/>
  <c r="F1511" i="3"/>
  <c r="F1519" i="3"/>
  <c r="F1527" i="3"/>
  <c r="F1535" i="3"/>
  <c r="F1543" i="3"/>
  <c r="F1551" i="3"/>
  <c r="F1559" i="3"/>
  <c r="F1567" i="3"/>
  <c r="F1575" i="3"/>
  <c r="F1583" i="3"/>
  <c r="F1591" i="3"/>
  <c r="F1599" i="3"/>
  <c r="F1607" i="3"/>
  <c r="F1615" i="3"/>
  <c r="F1623" i="3"/>
  <c r="F1631" i="3"/>
  <c r="F1639" i="3"/>
  <c r="F1647" i="3"/>
  <c r="F1655" i="3"/>
  <c r="F1663" i="3"/>
  <c r="F1671" i="3"/>
  <c r="F33" i="3"/>
  <c r="F81" i="3"/>
  <c r="F112" i="3"/>
  <c r="F160" i="3"/>
  <c r="F201" i="3"/>
  <c r="F237" i="3"/>
  <c r="F285" i="3"/>
  <c r="F316" i="3"/>
  <c r="F364" i="3"/>
  <c r="F405" i="3"/>
  <c r="F438" i="3"/>
  <c r="F469" i="3"/>
  <c r="F492" i="3"/>
  <c r="F516" i="3"/>
  <c r="F541" i="3"/>
  <c r="F556" i="3"/>
  <c r="F579" i="3"/>
  <c r="F596" i="3"/>
  <c r="F616" i="3"/>
  <c r="F637" i="3"/>
  <c r="F654" i="3"/>
  <c r="F675" i="3"/>
  <c r="F690" i="3"/>
  <c r="F710" i="3"/>
  <c r="F728" i="3"/>
  <c r="F743" i="3"/>
  <c r="F761" i="3"/>
  <c r="F776" i="3"/>
  <c r="F794" i="3"/>
  <c r="F814" i="3"/>
  <c r="F827" i="3"/>
  <c r="F847" i="3"/>
  <c r="F862" i="3"/>
  <c r="F880" i="3"/>
  <c r="F897" i="3"/>
  <c r="F910" i="3"/>
  <c r="F926" i="3"/>
  <c r="F938" i="3"/>
  <c r="F954" i="3"/>
  <c r="F970" i="3"/>
  <c r="F983" i="3"/>
  <c r="F999" i="3"/>
  <c r="F1011" i="3"/>
  <c r="F1027" i="3"/>
  <c r="F1041" i="3"/>
  <c r="F1054" i="3"/>
  <c r="F1065" i="3"/>
  <c r="F1078" i="3"/>
  <c r="F1090" i="3"/>
  <c r="F1102" i="3"/>
  <c r="F1114" i="3"/>
  <c r="F1127" i="3"/>
  <c r="F1138" i="3"/>
  <c r="F1151" i="3"/>
  <c r="F1163" i="3"/>
  <c r="F1174" i="3"/>
  <c r="F1184" i="3"/>
  <c r="F1194" i="3"/>
  <c r="F1205" i="3"/>
  <c r="F1214" i="3"/>
  <c r="F1223" i="3"/>
  <c r="F1232" i="3"/>
  <c r="F1240" i="3"/>
  <c r="F1248" i="3"/>
  <c r="F1256" i="3"/>
  <c r="F1264" i="3"/>
  <c r="F1272" i="3"/>
  <c r="F1280" i="3"/>
  <c r="F1288" i="3"/>
  <c r="F1296" i="3"/>
  <c r="F1304" i="3"/>
  <c r="F1312" i="3"/>
  <c r="F1320" i="3"/>
  <c r="F1328" i="3"/>
  <c r="F1336" i="3"/>
  <c r="F1344" i="3"/>
  <c r="F1352" i="3"/>
  <c r="F1360" i="3"/>
  <c r="F1368" i="3"/>
  <c r="F35" i="3"/>
  <c r="F124" i="3"/>
  <c r="F209" i="3"/>
  <c r="F288" i="3"/>
  <c r="F365" i="3"/>
  <c r="F440" i="3"/>
  <c r="F500" i="3"/>
  <c r="F542" i="3"/>
  <c r="F580" i="3"/>
  <c r="F617" i="3"/>
  <c r="F655" i="3"/>
  <c r="F696" i="3"/>
  <c r="F729" i="3"/>
  <c r="F762" i="3"/>
  <c r="F795" i="3"/>
  <c r="F830" i="3"/>
  <c r="F866" i="3"/>
  <c r="F898" i="3"/>
  <c r="F927" i="3"/>
  <c r="F955" i="3"/>
  <c r="F984" i="3"/>
  <c r="F1016" i="3"/>
  <c r="F1043" i="3"/>
  <c r="F1066" i="3"/>
  <c r="F1091" i="3"/>
  <c r="F1117" i="3"/>
  <c r="F1139" i="3"/>
  <c r="F1165" i="3"/>
  <c r="F1185" i="3"/>
  <c r="F1206" i="3"/>
  <c r="F1224" i="3"/>
  <c r="F1241" i="3"/>
  <c r="F1257" i="3"/>
  <c r="F1273" i="3"/>
  <c r="F1289" i="3"/>
  <c r="F1305" i="3"/>
  <c r="F1321" i="3"/>
  <c r="F1337" i="3"/>
  <c r="F1353" i="3"/>
  <c r="F1369" i="3"/>
  <c r="F1380" i="3"/>
  <c r="F1394" i="3"/>
  <c r="F1408" i="3"/>
  <c r="F1419" i="3"/>
  <c r="F1433" i="3"/>
  <c r="F1444" i="3"/>
  <c r="F1458" i="3"/>
  <c r="F1472" i="3"/>
  <c r="F1483" i="3"/>
  <c r="F1497" i="3"/>
  <c r="F1508" i="3"/>
  <c r="F1522" i="3"/>
  <c r="F1536" i="3"/>
  <c r="F1547" i="3"/>
  <c r="F1561" i="3"/>
  <c r="F1572" i="3"/>
  <c r="F1586" i="3"/>
  <c r="F1600" i="3"/>
  <c r="F1611" i="3"/>
  <c r="F1624" i="3"/>
  <c r="F1634" i="3"/>
  <c r="F1644" i="3"/>
  <c r="F1656" i="3"/>
  <c r="F1666" i="3"/>
  <c r="F1676" i="3"/>
  <c r="F1686" i="3"/>
  <c r="F1695" i="3"/>
  <c r="F1704" i="3"/>
  <c r="F1713" i="3"/>
  <c r="F1722" i="3"/>
  <c r="F1731" i="3"/>
  <c r="F1740" i="3"/>
  <c r="F1750" i="3"/>
  <c r="F1759" i="3"/>
  <c r="F1768" i="3"/>
  <c r="F1777" i="3"/>
  <c r="F1786" i="3"/>
  <c r="F1795" i="3"/>
  <c r="F1804" i="3"/>
  <c r="F1814" i="3"/>
  <c r="F1823" i="3"/>
  <c r="F1832" i="3"/>
  <c r="F1841" i="3"/>
  <c r="F1850" i="3"/>
  <c r="F1859" i="3"/>
  <c r="F1868" i="3"/>
  <c r="F1878" i="3"/>
  <c r="F1887" i="3"/>
  <c r="F1896" i="3"/>
  <c r="F1905" i="3"/>
  <c r="F1914" i="3"/>
  <c r="F1923" i="3"/>
  <c r="F1932" i="3"/>
  <c r="F1942" i="3"/>
  <c r="F1951" i="3"/>
  <c r="F1960" i="3"/>
  <c r="F1969" i="3"/>
  <c r="F1978" i="3"/>
  <c r="F1987" i="3"/>
  <c r="F1996" i="3"/>
  <c r="F2006" i="3"/>
  <c r="F2015" i="3"/>
  <c r="F2024" i="3"/>
  <c r="F2033" i="3"/>
  <c r="F2042" i="3"/>
  <c r="F2051" i="3"/>
  <c r="F2060" i="3"/>
  <c r="F2070" i="3"/>
  <c r="F2079" i="3"/>
  <c r="F2088" i="3"/>
  <c r="F2097" i="3"/>
  <c r="F2105" i="3"/>
  <c r="F2113" i="3"/>
  <c r="F2121" i="3"/>
  <c r="F2129" i="3"/>
  <c r="F2137" i="3"/>
  <c r="F2145" i="3"/>
  <c r="F2153" i="3"/>
  <c r="F2161" i="3"/>
  <c r="F2169" i="3"/>
  <c r="F2177" i="3"/>
  <c r="F2185" i="3"/>
  <c r="F2193" i="3"/>
  <c r="F2201" i="3"/>
  <c r="F2209" i="3"/>
  <c r="F2217" i="3"/>
  <c r="F2225" i="3"/>
  <c r="F2233" i="3"/>
  <c r="F2241" i="3"/>
  <c r="F2249" i="3"/>
  <c r="F2257" i="3"/>
  <c r="F2265" i="3"/>
  <c r="F2273" i="3"/>
  <c r="F2281" i="3"/>
  <c r="F2289" i="3"/>
  <c r="F2297" i="3"/>
  <c r="F2305" i="3"/>
  <c r="F2313" i="3"/>
  <c r="F2321" i="3"/>
  <c r="F2329" i="3"/>
  <c r="F2337" i="3"/>
  <c r="F2345" i="3"/>
  <c r="F2353" i="3"/>
  <c r="F2361" i="3"/>
  <c r="F2369" i="3"/>
  <c r="F2377" i="3"/>
  <c r="F2385" i="3"/>
  <c r="F2393" i="3"/>
  <c r="F2401" i="3"/>
  <c r="F2409" i="3"/>
  <c r="F2417" i="3"/>
  <c r="F2425" i="3"/>
  <c r="F2433" i="3"/>
  <c r="F2441" i="3"/>
  <c r="F2449" i="3"/>
  <c r="F2457" i="3"/>
  <c r="F2465" i="3"/>
  <c r="F2473" i="3"/>
  <c r="F2481" i="3"/>
  <c r="F48" i="3"/>
  <c r="F132" i="3"/>
  <c r="F211" i="3"/>
  <c r="F289" i="3"/>
  <c r="F368" i="3"/>
  <c r="F449" i="3"/>
  <c r="F501" i="3"/>
  <c r="F543" i="3"/>
  <c r="F581" i="3"/>
  <c r="F619" i="3"/>
  <c r="F662" i="3"/>
  <c r="F697" i="3"/>
  <c r="F730" i="3"/>
  <c r="F763" i="3"/>
  <c r="F798" i="3"/>
  <c r="F834" i="3"/>
  <c r="F867" i="3"/>
  <c r="F899" i="3"/>
  <c r="F928" i="3"/>
  <c r="F957" i="3"/>
  <c r="F989" i="3"/>
  <c r="F1017" i="3"/>
  <c r="F1045" i="3"/>
  <c r="F1069" i="3"/>
  <c r="F1093" i="3"/>
  <c r="F1118" i="3"/>
  <c r="F1142" i="3"/>
  <c r="F1166" i="3"/>
  <c r="F1187" i="3"/>
  <c r="F1207" i="3"/>
  <c r="F1225" i="3"/>
  <c r="F1242" i="3"/>
  <c r="F1258" i="3"/>
  <c r="F1274" i="3"/>
  <c r="F1290" i="3"/>
  <c r="F1306" i="3"/>
  <c r="F1322" i="3"/>
  <c r="F1338" i="3"/>
  <c r="F1354" i="3"/>
  <c r="F1370" i="3"/>
  <c r="F1384" i="3"/>
  <c r="F1395" i="3"/>
  <c r="F1409" i="3"/>
  <c r="F1420" i="3"/>
  <c r="F1434" i="3"/>
  <c r="F1448" i="3"/>
  <c r="F1459" i="3"/>
  <c r="F1473" i="3"/>
  <c r="F1484" i="3"/>
  <c r="F1498" i="3"/>
  <c r="F1512" i="3"/>
  <c r="F1523" i="3"/>
  <c r="F1537" i="3"/>
  <c r="F1548" i="3"/>
  <c r="F1562" i="3"/>
  <c r="F1576" i="3"/>
  <c r="F1587" i="3"/>
  <c r="F1601" i="3"/>
  <c r="F1612" i="3"/>
  <c r="F1625" i="3"/>
  <c r="F1635" i="3"/>
  <c r="F1646" i="3"/>
  <c r="F1657" i="3"/>
  <c r="F1667" i="3"/>
  <c r="F1678" i="3"/>
  <c r="F1687" i="3"/>
  <c r="F1696" i="3"/>
  <c r="F1705" i="3"/>
  <c r="F1714" i="3"/>
  <c r="F1723" i="3"/>
  <c r="F1732" i="3"/>
  <c r="F1742" i="3"/>
  <c r="F1751" i="3"/>
  <c r="F1760" i="3"/>
  <c r="F1769" i="3"/>
  <c r="F1778" i="3"/>
  <c r="F1787" i="3"/>
  <c r="F1796" i="3"/>
  <c r="F1806" i="3"/>
  <c r="F1815" i="3"/>
  <c r="F1824" i="3"/>
  <c r="F1833" i="3"/>
  <c r="F1842" i="3"/>
  <c r="F1851" i="3"/>
  <c r="F1860" i="3"/>
  <c r="F1870" i="3"/>
  <c r="F1879" i="3"/>
  <c r="F1888" i="3"/>
  <c r="F1897" i="3"/>
  <c r="F1906" i="3"/>
  <c r="F1915" i="3"/>
  <c r="F1924" i="3"/>
  <c r="F1934" i="3"/>
  <c r="F1943" i="3"/>
  <c r="F1952" i="3"/>
  <c r="F1961" i="3"/>
  <c r="F1970" i="3"/>
  <c r="F1979" i="3"/>
  <c r="F1988" i="3"/>
  <c r="F1998" i="3"/>
  <c r="F2007" i="3"/>
  <c r="F2016" i="3"/>
  <c r="F2025" i="3"/>
  <c r="F2034" i="3"/>
  <c r="F2043" i="3"/>
  <c r="F2052" i="3"/>
  <c r="F2062" i="3"/>
  <c r="F2071" i="3"/>
  <c r="F2080" i="3"/>
  <c r="F2089" i="3"/>
  <c r="F2098" i="3"/>
  <c r="F2106" i="3"/>
  <c r="F2114" i="3"/>
  <c r="F2122" i="3"/>
  <c r="F2130" i="3"/>
  <c r="F2138" i="3"/>
  <c r="F2146" i="3"/>
  <c r="F2154" i="3"/>
  <c r="F2162" i="3"/>
  <c r="F2170" i="3"/>
  <c r="F2178" i="3"/>
  <c r="F2186" i="3"/>
  <c r="F2194" i="3"/>
  <c r="F2202" i="3"/>
  <c r="F2210" i="3"/>
  <c r="F2218" i="3"/>
  <c r="F2226" i="3"/>
  <c r="F2234" i="3"/>
  <c r="F2242" i="3"/>
  <c r="F2250" i="3"/>
  <c r="F2258" i="3"/>
  <c r="F2266" i="3"/>
  <c r="F2274" i="3"/>
  <c r="F2282" i="3"/>
  <c r="F2290" i="3"/>
  <c r="F2298" i="3"/>
  <c r="F2306" i="3"/>
  <c r="F2314" i="3"/>
  <c r="F2322" i="3"/>
  <c r="F2330" i="3"/>
  <c r="F2338" i="3"/>
  <c r="F2346" i="3"/>
  <c r="F2354" i="3"/>
  <c r="F2362" i="3"/>
  <c r="F2370" i="3"/>
  <c r="F2378" i="3"/>
  <c r="F2386" i="3"/>
  <c r="F56" i="3"/>
  <c r="F133" i="3"/>
  <c r="F212" i="3"/>
  <c r="F291" i="3"/>
  <c r="F380" i="3"/>
  <c r="F451" i="3"/>
  <c r="F502" i="3"/>
  <c r="F544" i="3"/>
  <c r="F582" i="3"/>
  <c r="F625" i="3"/>
  <c r="F663" i="3"/>
  <c r="F698" i="3"/>
  <c r="F731" i="3"/>
  <c r="F766" i="3"/>
  <c r="F802" i="3"/>
  <c r="F835" i="3"/>
  <c r="F870" i="3"/>
  <c r="F901" i="3"/>
  <c r="F929" i="3"/>
  <c r="F961" i="3"/>
  <c r="F990" i="3"/>
  <c r="F1018" i="3"/>
  <c r="F1046" i="3"/>
  <c r="F1071" i="3"/>
  <c r="F1094" i="3"/>
  <c r="F1119" i="3"/>
  <c r="F1144" i="3"/>
  <c r="F1167" i="3"/>
  <c r="F1189" i="3"/>
  <c r="F1208" i="3"/>
  <c r="F1226" i="3"/>
  <c r="F1243" i="3"/>
  <c r="F1259" i="3"/>
  <c r="F1275" i="3"/>
  <c r="F1291" i="3"/>
  <c r="F1307" i="3"/>
  <c r="F1323" i="3"/>
  <c r="F1339" i="3"/>
  <c r="F1355" i="3"/>
  <c r="F1371" i="3"/>
  <c r="F1385" i="3"/>
  <c r="F1396" i="3"/>
  <c r="F1410" i="3"/>
  <c r="F1424" i="3"/>
  <c r="F1435" i="3"/>
  <c r="F1449" i="3"/>
  <c r="F1460" i="3"/>
  <c r="F1474" i="3"/>
  <c r="F1488" i="3"/>
  <c r="F1499" i="3"/>
  <c r="F1513" i="3"/>
  <c r="F1524" i="3"/>
  <c r="F1538" i="3"/>
  <c r="F1552" i="3"/>
  <c r="F1563" i="3"/>
  <c r="F1577" i="3"/>
  <c r="F1588" i="3"/>
  <c r="F1602" i="3"/>
  <c r="F1616" i="3"/>
  <c r="F1626" i="3"/>
  <c r="F1636" i="3"/>
  <c r="F1648" i="3"/>
  <c r="F1658" i="3"/>
  <c r="F1668" i="3"/>
  <c r="F1679" i="3"/>
  <c r="F1688" i="3"/>
  <c r="F1697" i="3"/>
  <c r="F1706" i="3"/>
  <c r="F1715" i="3"/>
  <c r="F1724" i="3"/>
  <c r="F1734" i="3"/>
  <c r="F1743" i="3"/>
  <c r="F1752" i="3"/>
  <c r="F1761" i="3"/>
  <c r="F1770" i="3"/>
  <c r="F1779" i="3"/>
  <c r="F1788" i="3"/>
  <c r="F1798" i="3"/>
  <c r="F1807" i="3"/>
  <c r="F1816" i="3"/>
  <c r="F1825" i="3"/>
  <c r="F1834" i="3"/>
  <c r="F1843" i="3"/>
  <c r="F1852" i="3"/>
  <c r="F1862" i="3"/>
  <c r="F1871" i="3"/>
  <c r="F1880" i="3"/>
  <c r="F1889" i="3"/>
  <c r="F1898" i="3"/>
  <c r="F1907" i="3"/>
  <c r="F1916" i="3"/>
  <c r="F1926" i="3"/>
  <c r="F1935" i="3"/>
  <c r="F1944" i="3"/>
  <c r="F1953" i="3"/>
  <c r="F1962" i="3"/>
  <c r="F1971" i="3"/>
  <c r="F1980" i="3"/>
  <c r="F1990" i="3"/>
  <c r="F1999" i="3"/>
  <c r="F2008" i="3"/>
  <c r="F2017" i="3"/>
  <c r="F2026" i="3"/>
  <c r="F2035" i="3"/>
  <c r="F2044" i="3"/>
  <c r="F2054" i="3"/>
  <c r="F2063" i="3"/>
  <c r="F2072" i="3"/>
  <c r="F2081" i="3"/>
  <c r="F2090" i="3"/>
  <c r="F2099" i="3"/>
  <c r="F2107" i="3"/>
  <c r="F2115" i="3"/>
  <c r="F2123" i="3"/>
  <c r="F2131" i="3"/>
  <c r="F2139" i="3"/>
  <c r="F2147" i="3"/>
  <c r="F2155" i="3"/>
  <c r="F2163" i="3"/>
  <c r="F2171" i="3"/>
  <c r="F2179" i="3"/>
  <c r="F2187" i="3"/>
  <c r="F2195" i="3"/>
  <c r="F2203" i="3"/>
  <c r="F2211" i="3"/>
  <c r="F2219" i="3"/>
  <c r="F2227" i="3"/>
  <c r="F2235" i="3"/>
  <c r="F2243" i="3"/>
  <c r="F2251" i="3"/>
  <c r="F2259" i="3"/>
  <c r="F2267" i="3"/>
  <c r="F2275" i="3"/>
  <c r="F2283" i="3"/>
  <c r="F2291" i="3"/>
  <c r="F2299" i="3"/>
  <c r="F2307" i="3"/>
  <c r="F2315" i="3"/>
  <c r="F2323" i="3"/>
  <c r="F2331" i="3"/>
  <c r="F2339" i="3"/>
  <c r="F2347" i="3"/>
  <c r="F2355" i="3"/>
  <c r="F2363" i="3"/>
  <c r="F2371" i="3"/>
  <c r="F2379" i="3"/>
  <c r="F2387" i="3"/>
  <c r="F2395" i="3"/>
  <c r="F2403" i="3"/>
  <c r="F2411" i="3"/>
  <c r="F57" i="3"/>
  <c r="F136" i="3"/>
  <c r="F213" i="3"/>
  <c r="F304" i="3"/>
  <c r="F388" i="3"/>
  <c r="F452" i="3"/>
  <c r="F504" i="3"/>
  <c r="F545" i="3"/>
  <c r="F589" i="3"/>
  <c r="F627" i="3"/>
  <c r="F664" i="3"/>
  <c r="F699" i="3"/>
  <c r="F734" i="3"/>
  <c r="F770" i="3"/>
  <c r="F803" i="3"/>
  <c r="F838" i="3"/>
  <c r="F871" i="3"/>
  <c r="F902" i="3"/>
  <c r="F934" i="3"/>
  <c r="F962" i="3"/>
  <c r="F991" i="3"/>
  <c r="F1019" i="3"/>
  <c r="F1047" i="3"/>
  <c r="F1072" i="3"/>
  <c r="F1096" i="3"/>
  <c r="F1120" i="3"/>
  <c r="F1145" i="3"/>
  <c r="F1169" i="3"/>
  <c r="F1190" i="3"/>
  <c r="F1209" i="3"/>
  <c r="F1227" i="3"/>
  <c r="F1244" i="3"/>
  <c r="F1260" i="3"/>
  <c r="F1276" i="3"/>
  <c r="F1292" i="3"/>
  <c r="F1308" i="3"/>
  <c r="F1324" i="3"/>
  <c r="F1340" i="3"/>
  <c r="F1356" i="3"/>
  <c r="F1372" i="3"/>
  <c r="F1386" i="3"/>
  <c r="F1400" i="3"/>
  <c r="F1411" i="3"/>
  <c r="F1425" i="3"/>
  <c r="F1436" i="3"/>
  <c r="F1450" i="3"/>
  <c r="F1464" i="3"/>
  <c r="F1475" i="3"/>
  <c r="F1489" i="3"/>
  <c r="F1500" i="3"/>
  <c r="F1514" i="3"/>
  <c r="F1528" i="3"/>
  <c r="F1539" i="3"/>
  <c r="F1553" i="3"/>
  <c r="F1564" i="3"/>
  <c r="F1578" i="3"/>
  <c r="F1592" i="3"/>
  <c r="F1603" i="3"/>
  <c r="F1617" i="3"/>
  <c r="F1627" i="3"/>
  <c r="F1638" i="3"/>
  <c r="F1649" i="3"/>
  <c r="F1659" i="3"/>
  <c r="F1670" i="3"/>
  <c r="F1680" i="3"/>
  <c r="F1689" i="3"/>
  <c r="F1698" i="3"/>
  <c r="F1707" i="3"/>
  <c r="F1716" i="3"/>
  <c r="F1726" i="3"/>
  <c r="F1735" i="3"/>
  <c r="F1744" i="3"/>
  <c r="F1753" i="3"/>
  <c r="F1762" i="3"/>
  <c r="F1771" i="3"/>
  <c r="F1780" i="3"/>
  <c r="F1790" i="3"/>
  <c r="F1799" i="3"/>
  <c r="F1808" i="3"/>
  <c r="F1817" i="3"/>
  <c r="F1826" i="3"/>
  <c r="F1835" i="3"/>
  <c r="F1844" i="3"/>
  <c r="F1854" i="3"/>
  <c r="F1863" i="3"/>
  <c r="F83" i="3"/>
  <c r="F161" i="3"/>
  <c r="F240" i="3"/>
  <c r="F329" i="3"/>
  <c r="F413" i="3"/>
  <c r="F470" i="3"/>
  <c r="F517" i="3"/>
  <c r="F559" i="3"/>
  <c r="F600" i="3"/>
  <c r="F638" i="3"/>
  <c r="F678" i="3"/>
  <c r="F711" i="3"/>
  <c r="F744" i="3"/>
  <c r="F782" i="3"/>
  <c r="F815" i="3"/>
  <c r="F848" i="3"/>
  <c r="F881" i="3"/>
  <c r="F911" i="3"/>
  <c r="F943" i="3"/>
  <c r="F971" i="3"/>
  <c r="F1000" i="3"/>
  <c r="F1029" i="3"/>
  <c r="F1055" i="3"/>
  <c r="F1080" i="3"/>
  <c r="F1103" i="3"/>
  <c r="F1128" i="3"/>
  <c r="F1153" i="3"/>
  <c r="F1175" i="3"/>
  <c r="F1197" i="3"/>
  <c r="F1215" i="3"/>
  <c r="F1233" i="3"/>
  <c r="F1249" i="3"/>
  <c r="F1265" i="3"/>
  <c r="F1281" i="3"/>
  <c r="F1297" i="3"/>
  <c r="F1313" i="3"/>
  <c r="F1329" i="3"/>
  <c r="F1345" i="3"/>
  <c r="F84" i="3"/>
  <c r="F261" i="3"/>
  <c r="F473" i="3"/>
  <c r="F601" i="3"/>
  <c r="F686" i="3"/>
  <c r="F784" i="3"/>
  <c r="F882" i="3"/>
  <c r="F946" i="3"/>
  <c r="F1034" i="3"/>
  <c r="F1105" i="3"/>
  <c r="F1157" i="3"/>
  <c r="F1217" i="3"/>
  <c r="F1266" i="3"/>
  <c r="F1300" i="3"/>
  <c r="F1347" i="3"/>
  <c r="F1378" i="3"/>
  <c r="F1403" i="3"/>
  <c r="F1428" i="3"/>
  <c r="F1456" i="3"/>
  <c r="F1481" i="3"/>
  <c r="F1506" i="3"/>
  <c r="F1531" i="3"/>
  <c r="F1556" i="3"/>
  <c r="F1584" i="3"/>
  <c r="F1609" i="3"/>
  <c r="F1632" i="3"/>
  <c r="F1652" i="3"/>
  <c r="F1674" i="3"/>
  <c r="F1692" i="3"/>
  <c r="F1711" i="3"/>
  <c r="F1729" i="3"/>
  <c r="F1747" i="3"/>
  <c r="F1766" i="3"/>
  <c r="F1784" i="3"/>
  <c r="F1802" i="3"/>
  <c r="F1820" i="3"/>
  <c r="F1839" i="3"/>
  <c r="F1857" i="3"/>
  <c r="F1874" i="3"/>
  <c r="F1890" i="3"/>
  <c r="F1903" i="3"/>
  <c r="F1919" i="3"/>
  <c r="F1931" i="3"/>
  <c r="F1947" i="3"/>
  <c r="F1963" i="3"/>
  <c r="F1976" i="3"/>
  <c r="F1992" i="3"/>
  <c r="F2004" i="3"/>
  <c r="F2020" i="3"/>
  <c r="F2036" i="3"/>
  <c r="F2049" i="3"/>
  <c r="F2065" i="3"/>
  <c r="F2078" i="3"/>
  <c r="F2094" i="3"/>
  <c r="F2108" i="3"/>
  <c r="F2119" i="3"/>
  <c r="F2133" i="3"/>
  <c r="F2144" i="3"/>
  <c r="F2158" i="3"/>
  <c r="F2172" i="3"/>
  <c r="F2183" i="3"/>
  <c r="F2197" i="3"/>
  <c r="F2208" i="3"/>
  <c r="F2222" i="3"/>
  <c r="F2236" i="3"/>
  <c r="F2247" i="3"/>
  <c r="F2261" i="3"/>
  <c r="F2272" i="3"/>
  <c r="F2286" i="3"/>
  <c r="F2300" i="3"/>
  <c r="F2311" i="3"/>
  <c r="F2325" i="3"/>
  <c r="F2336" i="3"/>
  <c r="F2350" i="3"/>
  <c r="F2364" i="3"/>
  <c r="F2375" i="3"/>
  <c r="F2389" i="3"/>
  <c r="F2399" i="3"/>
  <c r="F2410" i="3"/>
  <c r="F2420" i="3"/>
  <c r="F2429" i="3"/>
  <c r="F2438" i="3"/>
  <c r="F2447" i="3"/>
  <c r="F2456" i="3"/>
  <c r="F2466" i="3"/>
  <c r="F2475" i="3"/>
  <c r="F2484" i="3"/>
  <c r="F2492" i="3"/>
  <c r="F2500" i="3"/>
  <c r="F2508" i="3"/>
  <c r="F2516" i="3"/>
  <c r="F2524" i="3"/>
  <c r="F2532" i="3"/>
  <c r="F2540" i="3"/>
  <c r="F2548" i="3"/>
  <c r="F2556" i="3"/>
  <c r="F2564" i="3"/>
  <c r="F2572" i="3"/>
  <c r="F2580" i="3"/>
  <c r="F2588" i="3"/>
  <c r="F2596" i="3"/>
  <c r="F2604" i="3"/>
  <c r="F2612" i="3"/>
  <c r="F2620" i="3"/>
  <c r="F2628" i="3"/>
  <c r="F2636" i="3"/>
  <c r="F2644" i="3"/>
  <c r="F2652" i="3"/>
  <c r="F2660" i="3"/>
  <c r="F2668" i="3"/>
  <c r="F2676" i="3"/>
  <c r="F2684" i="3"/>
  <c r="F2692" i="3"/>
  <c r="F2700" i="3"/>
  <c r="F2708" i="3"/>
  <c r="F2716" i="3"/>
  <c r="F2724" i="3"/>
  <c r="F2732" i="3"/>
  <c r="F2740" i="3"/>
  <c r="F2748" i="3"/>
  <c r="F2756" i="3"/>
  <c r="F2764" i="3"/>
  <c r="F2772" i="3"/>
  <c r="F2780" i="3"/>
  <c r="F2788" i="3"/>
  <c r="F2796" i="3"/>
  <c r="F2804" i="3"/>
  <c r="F2812" i="3"/>
  <c r="F2820" i="3"/>
  <c r="F2828" i="3"/>
  <c r="F2836" i="3"/>
  <c r="F2844" i="3"/>
  <c r="F2852" i="3"/>
  <c r="F2860" i="3"/>
  <c r="F2868" i="3"/>
  <c r="F2876" i="3"/>
  <c r="F2884" i="3"/>
  <c r="F2892" i="3"/>
  <c r="F2900" i="3"/>
  <c r="F2908" i="3"/>
  <c r="F2916" i="3"/>
  <c r="F2924" i="3"/>
  <c r="F2932" i="3"/>
  <c r="F2940" i="3"/>
  <c r="F2948" i="3"/>
  <c r="F2956" i="3"/>
  <c r="F2964" i="3"/>
  <c r="F2972" i="3"/>
  <c r="F2980" i="3"/>
  <c r="F2988" i="3"/>
  <c r="F2996" i="3"/>
  <c r="F85" i="3"/>
  <c r="F337" i="3"/>
  <c r="F483" i="3"/>
  <c r="F605" i="3"/>
  <c r="F712" i="3"/>
  <c r="F785" i="3"/>
  <c r="F888" i="3"/>
  <c r="F973" i="3"/>
  <c r="F1035" i="3"/>
  <c r="F1107" i="3"/>
  <c r="F1176" i="3"/>
  <c r="F1218" i="3"/>
  <c r="F1267" i="3"/>
  <c r="F1314" i="3"/>
  <c r="F1348" i="3"/>
  <c r="F1379" i="3"/>
  <c r="F1404" i="3"/>
  <c r="F1432" i="3"/>
  <c r="F1457" i="3"/>
  <c r="F1482" i="3"/>
  <c r="F1507" i="3"/>
  <c r="F1532" i="3"/>
  <c r="F1560" i="3"/>
  <c r="F1585" i="3"/>
  <c r="F1610" i="3"/>
  <c r="F1633" i="3"/>
  <c r="F1654" i="3"/>
  <c r="F1675" i="3"/>
  <c r="F1694" i="3"/>
  <c r="F1712" i="3"/>
  <c r="F1730" i="3"/>
  <c r="F1748" i="3"/>
  <c r="F1767" i="3"/>
  <c r="F1785" i="3"/>
  <c r="F1803" i="3"/>
  <c r="F1822" i="3"/>
  <c r="F1840" i="3"/>
  <c r="F1858" i="3"/>
  <c r="F1875" i="3"/>
  <c r="F1891" i="3"/>
  <c r="F1904" i="3"/>
  <c r="F1920" i="3"/>
  <c r="F1936" i="3"/>
  <c r="F1948" i="3"/>
  <c r="F1964" i="3"/>
  <c r="F1977" i="3"/>
  <c r="F1993" i="3"/>
  <c r="F2009" i="3"/>
  <c r="F2022" i="3"/>
  <c r="F2038" i="3"/>
  <c r="F2050" i="3"/>
  <c r="F2066" i="3"/>
  <c r="F2082" i="3"/>
  <c r="F2095" i="3"/>
  <c r="F2109" i="3"/>
  <c r="F2120" i="3"/>
  <c r="F2134" i="3"/>
  <c r="F2148" i="3"/>
  <c r="F2159" i="3"/>
  <c r="F2173" i="3"/>
  <c r="F2184" i="3"/>
  <c r="F2198" i="3"/>
  <c r="F2212" i="3"/>
  <c r="F2223" i="3"/>
  <c r="F2237" i="3"/>
  <c r="F2248" i="3"/>
  <c r="F2262" i="3"/>
  <c r="F2276" i="3"/>
  <c r="F2287" i="3"/>
  <c r="F2301" i="3"/>
  <c r="F2312" i="3"/>
  <c r="F2326" i="3"/>
  <c r="F2340" i="3"/>
  <c r="F2351" i="3"/>
  <c r="F2365" i="3"/>
  <c r="F2376" i="3"/>
  <c r="F2390" i="3"/>
  <c r="F2400" i="3"/>
  <c r="F2412" i="3"/>
  <c r="F2421" i="3"/>
  <c r="F2430" i="3"/>
  <c r="F2439" i="3"/>
  <c r="F2448" i="3"/>
  <c r="F2458" i="3"/>
  <c r="F2467" i="3"/>
  <c r="F2476" i="3"/>
  <c r="F2485" i="3"/>
  <c r="F2493" i="3"/>
  <c r="F2501" i="3"/>
  <c r="F2509" i="3"/>
  <c r="F2517" i="3"/>
  <c r="F2525" i="3"/>
  <c r="F2533" i="3"/>
  <c r="F2541" i="3"/>
  <c r="F2549" i="3"/>
  <c r="F2557" i="3"/>
  <c r="F2565" i="3"/>
  <c r="F2573" i="3"/>
  <c r="F2581" i="3"/>
  <c r="F2589" i="3"/>
  <c r="F2597" i="3"/>
  <c r="F2605" i="3"/>
  <c r="F2613" i="3"/>
  <c r="F2621" i="3"/>
  <c r="F2629" i="3"/>
  <c r="F2637" i="3"/>
  <c r="F2645" i="3"/>
  <c r="F2653" i="3"/>
  <c r="F2661" i="3"/>
  <c r="F2669" i="3"/>
  <c r="F2677" i="3"/>
  <c r="F2685" i="3"/>
  <c r="F2693" i="3"/>
  <c r="F2701" i="3"/>
  <c r="F2709" i="3"/>
  <c r="F2717" i="3"/>
  <c r="F2725" i="3"/>
  <c r="F2733" i="3"/>
  <c r="F2741" i="3"/>
  <c r="F2749" i="3"/>
  <c r="F2757" i="3"/>
  <c r="F2765" i="3"/>
  <c r="F2773" i="3"/>
  <c r="F2781" i="3"/>
  <c r="F2789" i="3"/>
  <c r="F2797" i="3"/>
  <c r="F2805" i="3"/>
  <c r="F2813" i="3"/>
  <c r="F2821" i="3"/>
  <c r="F2829" i="3"/>
  <c r="F2837" i="3"/>
  <c r="F2845" i="3"/>
  <c r="F2853" i="3"/>
  <c r="F2861" i="3"/>
  <c r="F2869" i="3"/>
  <c r="F2877" i="3"/>
  <c r="F2885" i="3"/>
  <c r="F2893" i="3"/>
  <c r="F2901" i="3"/>
  <c r="F2909" i="3"/>
  <c r="F2917" i="3"/>
  <c r="F2925" i="3"/>
  <c r="F2933" i="3"/>
  <c r="F2941" i="3"/>
  <c r="F2949" i="3"/>
  <c r="F2957" i="3"/>
  <c r="F2965" i="3"/>
  <c r="F2973" i="3"/>
  <c r="F2981" i="3"/>
  <c r="F2989" i="3"/>
  <c r="F2997" i="3"/>
  <c r="F99" i="3"/>
  <c r="F339" i="3"/>
  <c r="F521" i="3"/>
  <c r="F606" i="3"/>
  <c r="F718" i="3"/>
  <c r="F816" i="3"/>
  <c r="F889" i="3"/>
  <c r="F974" i="3"/>
  <c r="F1056" i="3"/>
  <c r="F1109" i="3"/>
  <c r="F1178" i="3"/>
  <c r="F1234" i="3"/>
  <c r="F1268" i="3"/>
  <c r="F1315" i="3"/>
  <c r="F1361" i="3"/>
  <c r="F1387" i="3"/>
  <c r="F1412" i="3"/>
  <c r="F1440" i="3"/>
  <c r="F1465" i="3"/>
  <c r="F1490" i="3"/>
  <c r="F1515" i="3"/>
  <c r="F1540" i="3"/>
  <c r="F1568" i="3"/>
  <c r="F1593" i="3"/>
  <c r="F1618" i="3"/>
  <c r="F1640" i="3"/>
  <c r="F1660" i="3"/>
  <c r="F1681" i="3"/>
  <c r="F1699" i="3"/>
  <c r="F1718" i="3"/>
  <c r="F1736" i="3"/>
  <c r="F1754" i="3"/>
  <c r="F1772" i="3"/>
  <c r="F1791" i="3"/>
  <c r="F1809" i="3"/>
  <c r="F1827" i="3"/>
  <c r="F1846" i="3"/>
  <c r="F1864" i="3"/>
  <c r="F1876" i="3"/>
  <c r="F1892" i="3"/>
  <c r="F1908" i="3"/>
  <c r="F1921" i="3"/>
  <c r="F1937" i="3"/>
  <c r="F1950" i="3"/>
  <c r="F1966" i="3"/>
  <c r="F1982" i="3"/>
  <c r="F1994" i="3"/>
  <c r="F2010" i="3"/>
  <c r="F2023" i="3"/>
  <c r="F2039" i="3"/>
  <c r="F2055" i="3"/>
  <c r="F2067" i="3"/>
  <c r="F2083" i="3"/>
  <c r="F2096" i="3"/>
  <c r="F2110" i="3"/>
  <c r="F2124" i="3"/>
  <c r="F2135" i="3"/>
  <c r="F2149" i="3"/>
  <c r="F2160" i="3"/>
  <c r="F2174" i="3"/>
  <c r="F2188" i="3"/>
  <c r="F2199" i="3"/>
  <c r="F2213" i="3"/>
  <c r="F2224" i="3"/>
  <c r="F2238" i="3"/>
  <c r="F2252" i="3"/>
  <c r="F2263" i="3"/>
  <c r="F2277" i="3"/>
  <c r="F2288" i="3"/>
  <c r="F2302" i="3"/>
  <c r="F2316" i="3"/>
  <c r="F2327" i="3"/>
  <c r="F2341" i="3"/>
  <c r="F2352" i="3"/>
  <c r="F2366" i="3"/>
  <c r="F2380" i="3"/>
  <c r="F2391" i="3"/>
  <c r="F2402" i="3"/>
  <c r="F2413" i="3"/>
  <c r="F2422" i="3"/>
  <c r="F2431" i="3"/>
  <c r="F2440" i="3"/>
  <c r="F2450" i="3"/>
  <c r="F2459" i="3"/>
  <c r="F2468" i="3"/>
  <c r="F2477" i="3"/>
  <c r="F2486" i="3"/>
  <c r="F2494" i="3"/>
  <c r="F2502" i="3"/>
  <c r="F2510" i="3"/>
  <c r="F2518" i="3"/>
  <c r="F2526" i="3"/>
  <c r="F2534" i="3"/>
  <c r="F2542" i="3"/>
  <c r="F2550" i="3"/>
  <c r="F2558" i="3"/>
  <c r="F2566" i="3"/>
  <c r="F2574" i="3"/>
  <c r="F2582" i="3"/>
  <c r="F2590" i="3"/>
  <c r="F2598" i="3"/>
  <c r="F2606" i="3"/>
  <c r="F2614" i="3"/>
  <c r="F2622" i="3"/>
  <c r="F2630" i="3"/>
  <c r="F2638" i="3"/>
  <c r="F2646" i="3"/>
  <c r="F2654" i="3"/>
  <c r="F2662" i="3"/>
  <c r="F2670" i="3"/>
  <c r="F2678" i="3"/>
  <c r="F2686" i="3"/>
  <c r="F2694" i="3"/>
  <c r="F2702" i="3"/>
  <c r="F2710" i="3"/>
  <c r="F2718" i="3"/>
  <c r="F2726" i="3"/>
  <c r="F2734" i="3"/>
  <c r="F2742" i="3"/>
  <c r="F2750" i="3"/>
  <c r="F2758" i="3"/>
  <c r="F2766" i="3"/>
  <c r="F2774" i="3"/>
  <c r="F2782" i="3"/>
  <c r="F2790" i="3"/>
  <c r="F2798" i="3"/>
  <c r="F2806" i="3"/>
  <c r="F2814" i="3"/>
  <c r="F2822" i="3"/>
  <c r="F2830" i="3"/>
  <c r="F2838" i="3"/>
  <c r="F2846" i="3"/>
  <c r="F2854" i="3"/>
  <c r="F2862" i="3"/>
  <c r="F2870" i="3"/>
  <c r="F2878" i="3"/>
  <c r="F2886" i="3"/>
  <c r="F2894" i="3"/>
  <c r="F2902" i="3"/>
  <c r="F2910" i="3"/>
  <c r="F2918" i="3"/>
  <c r="F2926" i="3"/>
  <c r="F2934" i="3"/>
  <c r="F2942" i="3"/>
  <c r="F2950" i="3"/>
  <c r="F2958" i="3"/>
  <c r="F2966" i="3"/>
  <c r="F2974" i="3"/>
  <c r="F2982" i="3"/>
  <c r="F2990" i="3"/>
  <c r="F2998" i="3"/>
  <c r="F163" i="3"/>
  <c r="F340" i="3"/>
  <c r="F526" i="3"/>
  <c r="F641" i="3"/>
  <c r="F719" i="3"/>
  <c r="F817" i="3"/>
  <c r="F915" i="3"/>
  <c r="F975" i="3"/>
  <c r="F1057" i="3"/>
  <c r="F1129" i="3"/>
  <c r="F1179" i="3"/>
  <c r="F1235" i="3"/>
  <c r="F1282" i="3"/>
  <c r="F1316" i="3"/>
  <c r="F1362" i="3"/>
  <c r="F1388" i="3"/>
  <c r="F1416" i="3"/>
  <c r="F1441" i="3"/>
  <c r="F1466" i="3"/>
  <c r="F1491" i="3"/>
  <c r="F1516" i="3"/>
  <c r="F1544" i="3"/>
  <c r="F1569" i="3"/>
  <c r="F1594" i="3"/>
  <c r="F1619" i="3"/>
  <c r="F1641" i="3"/>
  <c r="F1662" i="3"/>
  <c r="F1682" i="3"/>
  <c r="F1700" i="3"/>
  <c r="F1719" i="3"/>
  <c r="F1737" i="3"/>
  <c r="F1755" i="3"/>
  <c r="F1774" i="3"/>
  <c r="F1792" i="3"/>
  <c r="F1810" i="3"/>
  <c r="F1828" i="3"/>
  <c r="F1847" i="3"/>
  <c r="F1865" i="3"/>
  <c r="F1881" i="3"/>
  <c r="F1894" i="3"/>
  <c r="F1910" i="3"/>
  <c r="F1922" i="3"/>
  <c r="F1938" i="3"/>
  <c r="F1954" i="3"/>
  <c r="F1967" i="3"/>
  <c r="F1983" i="3"/>
  <c r="F1995" i="3"/>
  <c r="F2011" i="3"/>
  <c r="F2027" i="3"/>
  <c r="F2040" i="3"/>
  <c r="F2056" i="3"/>
  <c r="F2068" i="3"/>
  <c r="F2084" i="3"/>
  <c r="F2100" i="3"/>
  <c r="F2111" i="3"/>
  <c r="F2125" i="3"/>
  <c r="F2136" i="3"/>
  <c r="F2150" i="3"/>
  <c r="F2164" i="3"/>
  <c r="F2175" i="3"/>
  <c r="F2189" i="3"/>
  <c r="F2200" i="3"/>
  <c r="F2214" i="3"/>
  <c r="F2228" i="3"/>
  <c r="F2239" i="3"/>
  <c r="F2253" i="3"/>
  <c r="F2264" i="3"/>
  <c r="F2278" i="3"/>
  <c r="F2292" i="3"/>
  <c r="F2303" i="3"/>
  <c r="F2317" i="3"/>
  <c r="F2328" i="3"/>
  <c r="F2342" i="3"/>
  <c r="F2356" i="3"/>
  <c r="F2367" i="3"/>
  <c r="F2381" i="3"/>
  <c r="F2392" i="3"/>
  <c r="F2404" i="3"/>
  <c r="F2414" i="3"/>
  <c r="F2423" i="3"/>
  <c r="F2432" i="3"/>
  <c r="F2442" i="3"/>
  <c r="F2451" i="3"/>
  <c r="F2460" i="3"/>
  <c r="F2469" i="3"/>
  <c r="F2478" i="3"/>
  <c r="F2487" i="3"/>
  <c r="F2495" i="3"/>
  <c r="F2503" i="3"/>
  <c r="F2511" i="3"/>
  <c r="F2519" i="3"/>
  <c r="F2527" i="3"/>
  <c r="F2535" i="3"/>
  <c r="F2543" i="3"/>
  <c r="F2551" i="3"/>
  <c r="F2559" i="3"/>
  <c r="F2567" i="3"/>
  <c r="F2575" i="3"/>
  <c r="F2583" i="3"/>
  <c r="F2591" i="3"/>
  <c r="F2599" i="3"/>
  <c r="F2607" i="3"/>
  <c r="F2615" i="3"/>
  <c r="F2623" i="3"/>
  <c r="F2631" i="3"/>
  <c r="F2639" i="3"/>
  <c r="F2647" i="3"/>
  <c r="F2655" i="3"/>
  <c r="F2663" i="3"/>
  <c r="F2671" i="3"/>
  <c r="F2679" i="3"/>
  <c r="F2687" i="3"/>
  <c r="F2695" i="3"/>
  <c r="F2703" i="3"/>
  <c r="F2711" i="3"/>
  <c r="F2719" i="3"/>
  <c r="F2727" i="3"/>
  <c r="F2735" i="3"/>
  <c r="F2743" i="3"/>
  <c r="F2751" i="3"/>
  <c r="F2759" i="3"/>
  <c r="F2767" i="3"/>
  <c r="F2775" i="3"/>
  <c r="F2783" i="3"/>
  <c r="F2791" i="3"/>
  <c r="F2799" i="3"/>
  <c r="F2807" i="3"/>
  <c r="F2815" i="3"/>
  <c r="F2823" i="3"/>
  <c r="F2831" i="3"/>
  <c r="F2839" i="3"/>
  <c r="F2847" i="3"/>
  <c r="F2855" i="3"/>
  <c r="F2863" i="3"/>
  <c r="F2871" i="3"/>
  <c r="F2879" i="3"/>
  <c r="F2887" i="3"/>
  <c r="F2895" i="3"/>
  <c r="F2903" i="3"/>
  <c r="F2911" i="3"/>
  <c r="F2919" i="3"/>
  <c r="F2927" i="3"/>
  <c r="F2935" i="3"/>
  <c r="F2943" i="3"/>
  <c r="F2951" i="3"/>
  <c r="F2959" i="3"/>
  <c r="F2967" i="3"/>
  <c r="F2975" i="3"/>
  <c r="F2983" i="3"/>
  <c r="F2991" i="3"/>
  <c r="F2999" i="3"/>
  <c r="F176" i="3"/>
  <c r="F416" i="3"/>
  <c r="F528" i="3"/>
  <c r="F643" i="3"/>
  <c r="F750" i="3"/>
  <c r="F818" i="3"/>
  <c r="F917" i="3"/>
  <c r="F1001" i="3"/>
  <c r="F1059" i="3"/>
  <c r="F1130" i="3"/>
  <c r="F1198" i="3"/>
  <c r="F1236" i="3"/>
  <c r="F1283" i="3"/>
  <c r="F1330" i="3"/>
  <c r="F1363" i="3"/>
  <c r="F1392" i="3"/>
  <c r="F1417" i="3"/>
  <c r="F1442" i="3"/>
  <c r="F1467" i="3"/>
  <c r="F1492" i="3"/>
  <c r="F1520" i="3"/>
  <c r="F1545" i="3"/>
  <c r="F1570" i="3"/>
  <c r="F1595" i="3"/>
  <c r="F1620" i="3"/>
  <c r="F1642" i="3"/>
  <c r="F1664" i="3"/>
  <c r="F1683" i="3"/>
  <c r="F1702" i="3"/>
  <c r="F1720" i="3"/>
  <c r="F1738" i="3"/>
  <c r="F1756" i="3"/>
  <c r="F1775" i="3"/>
  <c r="F1793" i="3"/>
  <c r="F1811" i="3"/>
  <c r="F1830" i="3"/>
  <c r="F1848" i="3"/>
  <c r="F1866" i="3"/>
  <c r="F1882" i="3"/>
  <c r="F1895" i="3"/>
  <c r="F1911" i="3"/>
  <c r="F1927" i="3"/>
  <c r="F1939" i="3"/>
  <c r="F1955" i="3"/>
  <c r="F1968" i="3"/>
  <c r="F1984" i="3"/>
  <c r="F2000" i="3"/>
  <c r="F2012" i="3"/>
  <c r="F2028" i="3"/>
  <c r="F2041" i="3"/>
  <c r="F2057" i="3"/>
  <c r="F2073" i="3"/>
  <c r="F2086" i="3"/>
  <c r="F2101" i="3"/>
  <c r="F2112" i="3"/>
  <c r="F2126" i="3"/>
  <c r="F2140" i="3"/>
  <c r="F2151" i="3"/>
  <c r="F2165" i="3"/>
  <c r="F2176" i="3"/>
  <c r="F2190" i="3"/>
  <c r="F2204" i="3"/>
  <c r="F2215" i="3"/>
  <c r="F2229" i="3"/>
  <c r="F2240" i="3"/>
  <c r="F2254" i="3"/>
  <c r="F2268" i="3"/>
  <c r="F2279" i="3"/>
  <c r="F2293" i="3"/>
  <c r="F2304" i="3"/>
  <c r="F2318" i="3"/>
  <c r="F2332" i="3"/>
  <c r="F2343" i="3"/>
  <c r="F2357" i="3"/>
  <c r="F2368" i="3"/>
  <c r="F2382" i="3"/>
  <c r="F2394" i="3"/>
  <c r="F2405" i="3"/>
  <c r="F2415" i="3"/>
  <c r="F2424" i="3"/>
  <c r="F2434" i="3"/>
  <c r="F2443" i="3"/>
  <c r="F2452" i="3"/>
  <c r="F2461" i="3"/>
  <c r="F2470" i="3"/>
  <c r="F184" i="3"/>
  <c r="F417" i="3"/>
  <c r="F564" i="3"/>
  <c r="F644" i="3"/>
  <c r="F751" i="3"/>
  <c r="F849" i="3"/>
  <c r="F918" i="3"/>
  <c r="F1002" i="3"/>
  <c r="F1081" i="3"/>
  <c r="F1133" i="3"/>
  <c r="F1199" i="3"/>
  <c r="F1250" i="3"/>
  <c r="F1284" i="3"/>
  <c r="F1331" i="3"/>
  <c r="F1364" i="3"/>
  <c r="F1393" i="3"/>
  <c r="F1418" i="3"/>
  <c r="F1443" i="3"/>
  <c r="F1468" i="3"/>
  <c r="F1496" i="3"/>
  <c r="F1521" i="3"/>
  <c r="F1546" i="3"/>
  <c r="F1571" i="3"/>
  <c r="F1596" i="3"/>
  <c r="F1622" i="3"/>
  <c r="F1643" i="3"/>
  <c r="F1665" i="3"/>
  <c r="F1684" i="3"/>
  <c r="F1703" i="3"/>
  <c r="F1721" i="3"/>
  <c r="F1739" i="3"/>
  <c r="F1758" i="3"/>
  <c r="F1776" i="3"/>
  <c r="F1794" i="3"/>
  <c r="F1812" i="3"/>
  <c r="F1831" i="3"/>
  <c r="F1849" i="3"/>
  <c r="F1867" i="3"/>
  <c r="F1883" i="3"/>
  <c r="F1899" i="3"/>
  <c r="F1912" i="3"/>
  <c r="F1928" i="3"/>
  <c r="F1940" i="3"/>
  <c r="F1956" i="3"/>
  <c r="F1972" i="3"/>
  <c r="F1985" i="3"/>
  <c r="F2001" i="3"/>
  <c r="F2014" i="3"/>
  <c r="F2030" i="3"/>
  <c r="F2046" i="3"/>
  <c r="F2058" i="3"/>
  <c r="F2074" i="3"/>
  <c r="F2087" i="3"/>
  <c r="F2102" i="3"/>
  <c r="F2116" i="3"/>
  <c r="F2127" i="3"/>
  <c r="F2141" i="3"/>
  <c r="F2152" i="3"/>
  <c r="F2166" i="3"/>
  <c r="F2180" i="3"/>
  <c r="F2191" i="3"/>
  <c r="F2205" i="3"/>
  <c r="F2216" i="3"/>
  <c r="F2230" i="3"/>
  <c r="F2244" i="3"/>
  <c r="F2255" i="3"/>
  <c r="F2269" i="3"/>
  <c r="F2280" i="3"/>
  <c r="F2294" i="3"/>
  <c r="F2308" i="3"/>
  <c r="F2319" i="3"/>
  <c r="F252" i="3"/>
  <c r="F419" i="3"/>
  <c r="F565" i="3"/>
  <c r="F679" i="3"/>
  <c r="F752" i="3"/>
  <c r="F850" i="3"/>
  <c r="F944" i="3"/>
  <c r="F1007" i="3"/>
  <c r="F1082" i="3"/>
  <c r="F1154" i="3"/>
  <c r="F1200" i="3"/>
  <c r="F1251" i="3"/>
  <c r="F1298" i="3"/>
  <c r="F1332" i="3"/>
  <c r="F1376" i="3"/>
  <c r="F1401" i="3"/>
  <c r="F1426" i="3"/>
  <c r="F1451" i="3"/>
  <c r="F1476" i="3"/>
  <c r="F1504" i="3"/>
  <c r="F1529" i="3"/>
  <c r="F1554" i="3"/>
  <c r="F1579" i="3"/>
  <c r="F1604" i="3"/>
  <c r="F1628" i="3"/>
  <c r="F1650" i="3"/>
  <c r="F1672" i="3"/>
  <c r="F1690" i="3"/>
  <c r="F1708" i="3"/>
  <c r="F1727" i="3"/>
  <c r="F1745" i="3"/>
  <c r="F1763" i="3"/>
  <c r="F1782" i="3"/>
  <c r="F1800" i="3"/>
  <c r="F1818" i="3"/>
  <c r="F1836" i="3"/>
  <c r="F1855" i="3"/>
  <c r="F1872" i="3"/>
  <c r="F1884" i="3"/>
  <c r="F1900" i="3"/>
  <c r="F1913" i="3"/>
  <c r="F1929" i="3"/>
  <c r="F1945" i="3"/>
  <c r="F1958" i="3"/>
  <c r="F260" i="3"/>
  <c r="F472" i="3"/>
  <c r="F568" i="3"/>
  <c r="F680" i="3"/>
  <c r="F783" i="3"/>
  <c r="F856" i="3"/>
  <c r="F945" i="3"/>
  <c r="F1030" i="3"/>
  <c r="F1083" i="3"/>
  <c r="F1155" i="3"/>
  <c r="F1216" i="3"/>
  <c r="F1252" i="3"/>
  <c r="F1299" i="3"/>
  <c r="F1346" i="3"/>
  <c r="F1377" i="3"/>
  <c r="F1402" i="3"/>
  <c r="F1427" i="3"/>
  <c r="F1452" i="3"/>
  <c r="F1480" i="3"/>
  <c r="F1505" i="3"/>
  <c r="F1530" i="3"/>
  <c r="F1555" i="3"/>
  <c r="F1580" i="3"/>
  <c r="F1608" i="3"/>
  <c r="F1630" i="3"/>
  <c r="F1651" i="3"/>
  <c r="F1673" i="3"/>
  <c r="F1691" i="3"/>
  <c r="F1710" i="3"/>
  <c r="F2970" i="3"/>
  <c r="F2954" i="3"/>
  <c r="F2906" i="3"/>
  <c r="F2874" i="3"/>
  <c r="F2858" i="3"/>
  <c r="F2810" i="3"/>
  <c r="F2778" i="3"/>
  <c r="F2698" i="3"/>
  <c r="F2650" i="3"/>
  <c r="F2618" i="3"/>
  <c r="F2570" i="3"/>
  <c r="F2522" i="3"/>
  <c r="F2446" i="3"/>
  <c r="F2397" i="3"/>
  <c r="F2333" i="3"/>
  <c r="F2018" i="3"/>
  <c r="F2994" i="3"/>
  <c r="F2978" i="3"/>
  <c r="F2962" i="3"/>
  <c r="F2946" i="3"/>
  <c r="F2930" i="3"/>
  <c r="F2914" i="3"/>
  <c r="F2898" i="3"/>
  <c r="F2882" i="3"/>
  <c r="F2866" i="3"/>
  <c r="F2850" i="3"/>
  <c r="F2834" i="3"/>
  <c r="F2818" i="3"/>
  <c r="F2802" i="3"/>
  <c r="F2786" i="3"/>
  <c r="F2770" i="3"/>
  <c r="F2754" i="3"/>
  <c r="F2738" i="3"/>
  <c r="F2722" i="3"/>
  <c r="F2706" i="3"/>
  <c r="F2690" i="3"/>
  <c r="F2674" i="3"/>
  <c r="F2658" i="3"/>
  <c r="F2642" i="3"/>
  <c r="F2626" i="3"/>
  <c r="F2610" i="3"/>
  <c r="F2594" i="3"/>
  <c r="F2578" i="3"/>
  <c r="F2562" i="3"/>
  <c r="F2546" i="3"/>
  <c r="F2530" i="3"/>
  <c r="F2514" i="3"/>
  <c r="F2498" i="3"/>
  <c r="F2482" i="3"/>
  <c r="F2462" i="3"/>
  <c r="F2436" i="3"/>
  <c r="F2408" i="3"/>
  <c r="F2383" i="3"/>
  <c r="F2348" i="3"/>
  <c r="F2309" i="3"/>
  <c r="F2256" i="3"/>
  <c r="F2206" i="3"/>
  <c r="F2156" i="3"/>
  <c r="F2103" i="3"/>
  <c r="F2047" i="3"/>
  <c r="F1986" i="3"/>
  <c r="F1886" i="3"/>
  <c r="F1746" i="3"/>
  <c r="F2993" i="3"/>
  <c r="F2977" i="3"/>
  <c r="F2961" i="3"/>
  <c r="F2945" i="3"/>
  <c r="F2929" i="3"/>
  <c r="F2913" i="3"/>
  <c r="F2897" i="3"/>
  <c r="F2881" i="3"/>
  <c r="F2865" i="3"/>
  <c r="F2849" i="3"/>
  <c r="F2833" i="3"/>
  <c r="F2817" i="3"/>
  <c r="F2801" i="3"/>
  <c r="F2785" i="3"/>
  <c r="F2769" i="3"/>
  <c r="F2753" i="3"/>
  <c r="F2737" i="3"/>
  <c r="F2721" i="3"/>
  <c r="F2705" i="3"/>
  <c r="F2689" i="3"/>
  <c r="F2673" i="3"/>
  <c r="F2657" i="3"/>
  <c r="F2641" i="3"/>
  <c r="F2625" i="3"/>
  <c r="F2609" i="3"/>
  <c r="F2593" i="3"/>
  <c r="F2577" i="3"/>
  <c r="F2561" i="3"/>
  <c r="F2545" i="3"/>
  <c r="F2529" i="3"/>
  <c r="F2513" i="3"/>
  <c r="F2497" i="3"/>
  <c r="F2480" i="3"/>
  <c r="F2455" i="3"/>
  <c r="F2435" i="3"/>
  <c r="F2407" i="3"/>
  <c r="F2374" i="3"/>
  <c r="F2344" i="3"/>
  <c r="F2296" i="3"/>
  <c r="F2246" i="3"/>
  <c r="F2196" i="3"/>
  <c r="F2143" i="3"/>
  <c r="F2092" i="3"/>
  <c r="F2032" i="3"/>
  <c r="F1975" i="3"/>
  <c r="F1873" i="3"/>
  <c r="F1728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O1472" i="3"/>
  <c r="O1473" i="3"/>
  <c r="O1474" i="3"/>
  <c r="O1475" i="3"/>
  <c r="O1476" i="3"/>
  <c r="O1477" i="3"/>
  <c r="O1478" i="3"/>
  <c r="O1479" i="3"/>
  <c r="O1480" i="3"/>
  <c r="O1481" i="3"/>
  <c r="O1482" i="3"/>
  <c r="O1483" i="3"/>
  <c r="O1484" i="3"/>
  <c r="O1485" i="3"/>
  <c r="O1486" i="3"/>
  <c r="O1487" i="3"/>
  <c r="O1488" i="3"/>
  <c r="O1489" i="3"/>
  <c r="O1490" i="3"/>
  <c r="O1491" i="3"/>
  <c r="O1492" i="3"/>
  <c r="O1493" i="3"/>
  <c r="O1494" i="3"/>
  <c r="O1495" i="3"/>
  <c r="O1496" i="3"/>
  <c r="O1497" i="3"/>
  <c r="O1498" i="3"/>
  <c r="O1499" i="3"/>
  <c r="O1500" i="3"/>
  <c r="O1501" i="3"/>
  <c r="O1502" i="3"/>
  <c r="O1503" i="3"/>
  <c r="O1504" i="3"/>
  <c r="O1505" i="3"/>
  <c r="O1506" i="3"/>
  <c r="O1507" i="3"/>
  <c r="O1508" i="3"/>
  <c r="O1509" i="3"/>
  <c r="O1510" i="3"/>
  <c r="O1511" i="3"/>
  <c r="O1512" i="3"/>
  <c r="O1513" i="3"/>
  <c r="O1514" i="3"/>
  <c r="O1515" i="3"/>
  <c r="O1516" i="3"/>
  <c r="O1517" i="3"/>
  <c r="O1518" i="3"/>
  <c r="O1519" i="3"/>
  <c r="O1520" i="3"/>
  <c r="O1521" i="3"/>
  <c r="O1522" i="3"/>
  <c r="O1523" i="3"/>
  <c r="O1524" i="3"/>
  <c r="O1525" i="3"/>
  <c r="O1526" i="3"/>
  <c r="O1527" i="3"/>
  <c r="O1528" i="3"/>
  <c r="O1529" i="3"/>
  <c r="O1530" i="3"/>
  <c r="O1531" i="3"/>
  <c r="O1532" i="3"/>
  <c r="O1533" i="3"/>
  <c r="O1534" i="3"/>
  <c r="O1535" i="3"/>
  <c r="O1536" i="3"/>
  <c r="O1537" i="3"/>
  <c r="O1538" i="3"/>
  <c r="O1539" i="3"/>
  <c r="O1540" i="3"/>
  <c r="O1541" i="3"/>
  <c r="O1542" i="3"/>
  <c r="O1543" i="3"/>
  <c r="O1544" i="3"/>
  <c r="O1545" i="3"/>
  <c r="O1546" i="3"/>
  <c r="O1547" i="3"/>
  <c r="O1548" i="3"/>
  <c r="O1549" i="3"/>
  <c r="O1550" i="3"/>
  <c r="O1551" i="3"/>
  <c r="O1552" i="3"/>
  <c r="O1553" i="3"/>
  <c r="O1554" i="3"/>
  <c r="O1555" i="3"/>
  <c r="O1556" i="3"/>
  <c r="O1557" i="3"/>
  <c r="O1558" i="3"/>
  <c r="O1559" i="3"/>
  <c r="O1560" i="3"/>
  <c r="O1561" i="3"/>
  <c r="O1562" i="3"/>
  <c r="O1563" i="3"/>
  <c r="O1564" i="3"/>
  <c r="O1565" i="3"/>
  <c r="O1566" i="3"/>
  <c r="O1567" i="3"/>
  <c r="O1568" i="3"/>
  <c r="O1569" i="3"/>
  <c r="O1570" i="3"/>
  <c r="O1571" i="3"/>
  <c r="O1572" i="3"/>
  <c r="O1573" i="3"/>
  <c r="O1574" i="3"/>
  <c r="O1575" i="3"/>
  <c r="O1576" i="3"/>
  <c r="O1577" i="3"/>
  <c r="O1578" i="3"/>
  <c r="O1579" i="3"/>
  <c r="O1580" i="3"/>
  <c r="O1581" i="3"/>
  <c r="O1582" i="3"/>
  <c r="O1583" i="3"/>
  <c r="O1584" i="3"/>
  <c r="O1585" i="3"/>
  <c r="O1586" i="3"/>
  <c r="O1587" i="3"/>
  <c r="O1588" i="3"/>
  <c r="O1589" i="3"/>
  <c r="O1590" i="3"/>
  <c r="O1591" i="3"/>
  <c r="O1592" i="3"/>
  <c r="O1593" i="3"/>
  <c r="O1594" i="3"/>
  <c r="O1595" i="3"/>
  <c r="O1596" i="3"/>
  <c r="O1597" i="3"/>
  <c r="O1598" i="3"/>
  <c r="O1599" i="3"/>
  <c r="O1600" i="3"/>
  <c r="O1601" i="3"/>
  <c r="O1602" i="3"/>
  <c r="O1603" i="3"/>
  <c r="O1604" i="3"/>
  <c r="O1605" i="3"/>
  <c r="O1606" i="3"/>
  <c r="O1607" i="3"/>
  <c r="O1608" i="3"/>
  <c r="O1609" i="3"/>
  <c r="O1610" i="3"/>
  <c r="O1611" i="3"/>
  <c r="O1612" i="3"/>
  <c r="O1613" i="3"/>
  <c r="O1614" i="3"/>
  <c r="O1615" i="3"/>
  <c r="O1616" i="3"/>
  <c r="O1617" i="3"/>
  <c r="O1618" i="3"/>
  <c r="O1619" i="3"/>
  <c r="O1620" i="3"/>
  <c r="O1621" i="3"/>
  <c r="O1622" i="3"/>
  <c r="O1623" i="3"/>
  <c r="O1624" i="3"/>
  <c r="O1625" i="3"/>
  <c r="O1626" i="3"/>
  <c r="O1627" i="3"/>
  <c r="O1628" i="3"/>
  <c r="O1629" i="3"/>
  <c r="O1630" i="3"/>
  <c r="O1631" i="3"/>
  <c r="O1632" i="3"/>
  <c r="O1633" i="3"/>
  <c r="O1634" i="3"/>
  <c r="O1635" i="3"/>
  <c r="O1636" i="3"/>
  <c r="O1637" i="3"/>
  <c r="O1638" i="3"/>
  <c r="O1639" i="3"/>
  <c r="O1640" i="3"/>
  <c r="O1641" i="3"/>
  <c r="O1642" i="3"/>
  <c r="O1643" i="3"/>
  <c r="O1644" i="3"/>
  <c r="O1645" i="3"/>
  <c r="O1646" i="3"/>
  <c r="O1647" i="3"/>
  <c r="O1648" i="3"/>
  <c r="O1649" i="3"/>
  <c r="O1650" i="3"/>
  <c r="O1651" i="3"/>
  <c r="O1652" i="3"/>
  <c r="O1653" i="3"/>
  <c r="O1654" i="3"/>
  <c r="O1655" i="3"/>
  <c r="O1656" i="3"/>
  <c r="O1657" i="3"/>
  <c r="O1658" i="3"/>
  <c r="O1659" i="3"/>
  <c r="O1660" i="3"/>
  <c r="O1661" i="3"/>
  <c r="O1662" i="3"/>
  <c r="O1663" i="3"/>
  <c r="O1664" i="3"/>
  <c r="O1665" i="3"/>
  <c r="O1666" i="3"/>
  <c r="O1667" i="3"/>
  <c r="O1668" i="3"/>
  <c r="O1669" i="3"/>
  <c r="O1670" i="3"/>
  <c r="O1671" i="3"/>
  <c r="O1672" i="3"/>
  <c r="O1673" i="3"/>
  <c r="O1674" i="3"/>
  <c r="O1675" i="3"/>
  <c r="O1676" i="3"/>
  <c r="O1677" i="3"/>
  <c r="O1678" i="3"/>
  <c r="O1679" i="3"/>
  <c r="O1680" i="3"/>
  <c r="O1681" i="3"/>
  <c r="O1682" i="3"/>
  <c r="O1683" i="3"/>
  <c r="O1684" i="3"/>
  <c r="O1685" i="3"/>
  <c r="O1686" i="3"/>
  <c r="O1687" i="3"/>
  <c r="O1688" i="3"/>
  <c r="O1689" i="3"/>
  <c r="O1690" i="3"/>
  <c r="O1691" i="3"/>
  <c r="O1692" i="3"/>
  <c r="O1693" i="3"/>
  <c r="O1694" i="3"/>
  <c r="O1695" i="3"/>
  <c r="O1696" i="3"/>
  <c r="O1697" i="3"/>
  <c r="O1698" i="3"/>
  <c r="O1699" i="3"/>
  <c r="O1700" i="3"/>
  <c r="O1701" i="3"/>
  <c r="O1702" i="3"/>
  <c r="O1703" i="3"/>
  <c r="O1704" i="3"/>
  <c r="O1705" i="3"/>
  <c r="O1706" i="3"/>
  <c r="O1707" i="3"/>
  <c r="O1708" i="3"/>
  <c r="O1709" i="3"/>
  <c r="O1710" i="3"/>
  <c r="O1711" i="3"/>
  <c r="O1712" i="3"/>
  <c r="O1713" i="3"/>
  <c r="O1714" i="3"/>
  <c r="O1715" i="3"/>
  <c r="O1716" i="3"/>
  <c r="O1717" i="3"/>
  <c r="O1718" i="3"/>
  <c r="O1719" i="3"/>
  <c r="O1720" i="3"/>
  <c r="O1721" i="3"/>
  <c r="O1722" i="3"/>
  <c r="O1723" i="3"/>
  <c r="O1724" i="3"/>
  <c r="O1725" i="3"/>
  <c r="O1726" i="3"/>
  <c r="O1727" i="3"/>
  <c r="O1728" i="3"/>
  <c r="O1729" i="3"/>
  <c r="O1730" i="3"/>
  <c r="O1731" i="3"/>
  <c r="O1732" i="3"/>
  <c r="O1733" i="3"/>
  <c r="O1734" i="3"/>
  <c r="O1735" i="3"/>
  <c r="O1736" i="3"/>
  <c r="O1737" i="3"/>
  <c r="O1738" i="3"/>
  <c r="O1739" i="3"/>
  <c r="O1740" i="3"/>
  <c r="O1741" i="3"/>
  <c r="O1742" i="3"/>
  <c r="O1743" i="3"/>
  <c r="O1744" i="3"/>
  <c r="O1745" i="3"/>
  <c r="O1746" i="3"/>
  <c r="O1747" i="3"/>
  <c r="O1748" i="3"/>
  <c r="O1749" i="3"/>
  <c r="O1750" i="3"/>
  <c r="O1751" i="3"/>
  <c r="O1752" i="3"/>
  <c r="O1753" i="3"/>
  <c r="O1754" i="3"/>
  <c r="O1755" i="3"/>
  <c r="O1756" i="3"/>
  <c r="O1757" i="3"/>
  <c r="O1758" i="3"/>
  <c r="O1759" i="3"/>
  <c r="O1760" i="3"/>
  <c r="O1761" i="3"/>
  <c r="O1762" i="3"/>
  <c r="O1763" i="3"/>
  <c r="O1764" i="3"/>
  <c r="O1765" i="3"/>
  <c r="O1766" i="3"/>
  <c r="O1767" i="3"/>
  <c r="O1768" i="3"/>
  <c r="O1769" i="3"/>
  <c r="O1770" i="3"/>
  <c r="O1771" i="3"/>
  <c r="O1772" i="3"/>
  <c r="O1773" i="3"/>
  <c r="O1774" i="3"/>
  <c r="O1775" i="3"/>
  <c r="O1776" i="3"/>
  <c r="O1777" i="3"/>
  <c r="O1778" i="3"/>
  <c r="O1779" i="3"/>
  <c r="O1780" i="3"/>
  <c r="O1781" i="3"/>
  <c r="O1782" i="3"/>
  <c r="O1783" i="3"/>
  <c r="O1784" i="3"/>
  <c r="O1785" i="3"/>
  <c r="O1786" i="3"/>
  <c r="O1787" i="3"/>
  <c r="O1788" i="3"/>
  <c r="O1789" i="3"/>
  <c r="O1790" i="3"/>
  <c r="O1791" i="3"/>
  <c r="O1792" i="3"/>
  <c r="O1793" i="3"/>
  <c r="O1794" i="3"/>
  <c r="O1795" i="3"/>
  <c r="O1796" i="3"/>
  <c r="O1797" i="3"/>
  <c r="O1798" i="3"/>
  <c r="O1799" i="3"/>
  <c r="O1800" i="3"/>
  <c r="O1801" i="3"/>
  <c r="O1802" i="3"/>
  <c r="O1803" i="3"/>
  <c r="O1804" i="3"/>
  <c r="O1805" i="3"/>
  <c r="O1806" i="3"/>
  <c r="O1807" i="3"/>
  <c r="O1808" i="3"/>
  <c r="O1809" i="3"/>
  <c r="O1810" i="3"/>
  <c r="O1811" i="3"/>
  <c r="O1812" i="3"/>
  <c r="O1813" i="3"/>
  <c r="O1814" i="3"/>
  <c r="O1815" i="3"/>
  <c r="O1816" i="3"/>
  <c r="O1817" i="3"/>
  <c r="O1818" i="3"/>
  <c r="O1819" i="3"/>
  <c r="O1820" i="3"/>
  <c r="O1821" i="3"/>
  <c r="O1822" i="3"/>
  <c r="O1823" i="3"/>
  <c r="O1824" i="3"/>
  <c r="O1825" i="3"/>
  <c r="O1826" i="3"/>
  <c r="O1827" i="3"/>
  <c r="O1828" i="3"/>
  <c r="O1829" i="3"/>
  <c r="O1830" i="3"/>
  <c r="O1831" i="3"/>
  <c r="O1832" i="3"/>
  <c r="O1833" i="3"/>
  <c r="O1834" i="3"/>
  <c r="O1835" i="3"/>
  <c r="O1836" i="3"/>
  <c r="O1837" i="3"/>
  <c r="O1838" i="3"/>
  <c r="O1839" i="3"/>
  <c r="O1840" i="3"/>
  <c r="O1841" i="3"/>
  <c r="O1842" i="3"/>
  <c r="O1843" i="3"/>
  <c r="O1844" i="3"/>
  <c r="O1845" i="3"/>
  <c r="O1846" i="3"/>
  <c r="O1847" i="3"/>
  <c r="O1848" i="3"/>
  <c r="O1849" i="3"/>
  <c r="O1850" i="3"/>
  <c r="O1851" i="3"/>
  <c r="O1852" i="3"/>
  <c r="O1853" i="3"/>
  <c r="O1854" i="3"/>
  <c r="O1855" i="3"/>
  <c r="O1856" i="3"/>
  <c r="O1857" i="3"/>
  <c r="O1858" i="3"/>
  <c r="O1859" i="3"/>
  <c r="O1860" i="3"/>
  <c r="O1861" i="3"/>
  <c r="O1862" i="3"/>
  <c r="O1863" i="3"/>
  <c r="O1864" i="3"/>
  <c r="O1865" i="3"/>
  <c r="O1866" i="3"/>
  <c r="O1867" i="3"/>
  <c r="O1868" i="3"/>
  <c r="O1869" i="3"/>
  <c r="O1870" i="3"/>
  <c r="O1871" i="3"/>
  <c r="O1872" i="3"/>
  <c r="O1873" i="3"/>
  <c r="O1874" i="3"/>
  <c r="O1875" i="3"/>
  <c r="O1876" i="3"/>
  <c r="O1877" i="3"/>
  <c r="O1878" i="3"/>
  <c r="O1879" i="3"/>
  <c r="O1880" i="3"/>
  <c r="O1881" i="3"/>
  <c r="O1882" i="3"/>
  <c r="O1883" i="3"/>
  <c r="O1884" i="3"/>
  <c r="O1885" i="3"/>
  <c r="O1886" i="3"/>
  <c r="O1887" i="3"/>
  <c r="O1888" i="3"/>
  <c r="O1889" i="3"/>
  <c r="O1890" i="3"/>
  <c r="O1891" i="3"/>
  <c r="O1892" i="3"/>
  <c r="O1893" i="3"/>
  <c r="O1894" i="3"/>
  <c r="O1895" i="3"/>
  <c r="O1896" i="3"/>
  <c r="O1897" i="3"/>
  <c r="O1898" i="3"/>
  <c r="O1899" i="3"/>
  <c r="O1900" i="3"/>
  <c r="O1901" i="3"/>
  <c r="O1902" i="3"/>
  <c r="O1903" i="3"/>
  <c r="O1904" i="3"/>
  <c r="O1905" i="3"/>
  <c r="O1906" i="3"/>
  <c r="O1907" i="3"/>
  <c r="O1908" i="3"/>
  <c r="O1909" i="3"/>
  <c r="O1910" i="3"/>
  <c r="O1911" i="3"/>
  <c r="O1912" i="3"/>
  <c r="O1913" i="3"/>
  <c r="O1914" i="3"/>
  <c r="O1915" i="3"/>
  <c r="O1916" i="3"/>
  <c r="O1917" i="3"/>
  <c r="O1918" i="3"/>
  <c r="O1919" i="3"/>
  <c r="O1920" i="3"/>
  <c r="O1921" i="3"/>
  <c r="O1922" i="3"/>
  <c r="O1923" i="3"/>
  <c r="O1924" i="3"/>
  <c r="O1925" i="3"/>
  <c r="O1926" i="3"/>
  <c r="O1927" i="3"/>
  <c r="O1928" i="3"/>
  <c r="O1929" i="3"/>
  <c r="O1930" i="3"/>
  <c r="O1931" i="3"/>
  <c r="O1932" i="3"/>
  <c r="O1933" i="3"/>
  <c r="O1934" i="3"/>
  <c r="O1935" i="3"/>
  <c r="O1936" i="3"/>
  <c r="O1937" i="3"/>
  <c r="O1938" i="3"/>
  <c r="O1939" i="3"/>
  <c r="O1940" i="3"/>
  <c r="O1941" i="3"/>
  <c r="O1942" i="3"/>
  <c r="O1943" i="3"/>
  <c r="O1944" i="3"/>
  <c r="O1945" i="3"/>
  <c r="O1946" i="3"/>
  <c r="O1947" i="3"/>
  <c r="O1948" i="3"/>
  <c r="O1949" i="3"/>
  <c r="O1950" i="3"/>
  <c r="O1951" i="3"/>
  <c r="O1952" i="3"/>
  <c r="O1953" i="3"/>
  <c r="O1954" i="3"/>
  <c r="O1955" i="3"/>
  <c r="O1956" i="3"/>
  <c r="O1957" i="3"/>
  <c r="O1958" i="3"/>
  <c r="O1959" i="3"/>
  <c r="O1960" i="3"/>
  <c r="O1961" i="3"/>
  <c r="O1962" i="3"/>
  <c r="O1963" i="3"/>
  <c r="O1964" i="3"/>
  <c r="O1965" i="3"/>
  <c r="O1966" i="3"/>
  <c r="O1967" i="3"/>
  <c r="O1968" i="3"/>
  <c r="O1969" i="3"/>
  <c r="O1970" i="3"/>
  <c r="O1971" i="3"/>
  <c r="O1972" i="3"/>
  <c r="O1973" i="3"/>
  <c r="O1974" i="3"/>
  <c r="O1975" i="3"/>
  <c r="O1976" i="3"/>
  <c r="O1977" i="3"/>
  <c r="O1978" i="3"/>
  <c r="O1979" i="3"/>
  <c r="O1980" i="3"/>
  <c r="O1981" i="3"/>
  <c r="O1982" i="3"/>
  <c r="O1983" i="3"/>
  <c r="O1984" i="3"/>
  <c r="O1985" i="3"/>
  <c r="O1986" i="3"/>
  <c r="O1987" i="3"/>
  <c r="O1988" i="3"/>
  <c r="O1989" i="3"/>
  <c r="O1990" i="3"/>
  <c r="O1991" i="3"/>
  <c r="O1992" i="3"/>
  <c r="O1993" i="3"/>
  <c r="O1994" i="3"/>
  <c r="O1995" i="3"/>
  <c r="O1996" i="3"/>
  <c r="O1997" i="3"/>
  <c r="O1998" i="3"/>
  <c r="O1999" i="3"/>
  <c r="O2000" i="3"/>
  <c r="O2001" i="3"/>
  <c r="O2002" i="3"/>
  <c r="O2003" i="3"/>
  <c r="O2004" i="3"/>
  <c r="O2005" i="3"/>
  <c r="O2006" i="3"/>
  <c r="O2007" i="3"/>
  <c r="O2008" i="3"/>
  <c r="O2009" i="3"/>
  <c r="O2010" i="3"/>
  <c r="O2011" i="3"/>
  <c r="O2012" i="3"/>
  <c r="O2013" i="3"/>
  <c r="O2014" i="3"/>
  <c r="O2015" i="3"/>
  <c r="O2016" i="3"/>
  <c r="O2017" i="3"/>
  <c r="O2018" i="3"/>
  <c r="O2019" i="3"/>
  <c r="O2020" i="3"/>
  <c r="O2021" i="3"/>
  <c r="O2022" i="3"/>
  <c r="O2023" i="3"/>
  <c r="O2024" i="3"/>
  <c r="O2025" i="3"/>
  <c r="O2026" i="3"/>
  <c r="O2027" i="3"/>
  <c r="O2028" i="3"/>
  <c r="O2029" i="3"/>
  <c r="O2030" i="3"/>
  <c r="O2031" i="3"/>
  <c r="O2032" i="3"/>
  <c r="O2033" i="3"/>
  <c r="O2034" i="3"/>
  <c r="O2035" i="3"/>
  <c r="O2036" i="3"/>
  <c r="O2037" i="3"/>
  <c r="O2038" i="3"/>
  <c r="O2039" i="3"/>
  <c r="O2040" i="3"/>
  <c r="O2041" i="3"/>
  <c r="O2042" i="3"/>
  <c r="O2043" i="3"/>
  <c r="O2044" i="3"/>
  <c r="O2045" i="3"/>
  <c r="O2046" i="3"/>
  <c r="O2047" i="3"/>
  <c r="O2048" i="3"/>
  <c r="O2049" i="3"/>
  <c r="O2050" i="3"/>
  <c r="O2051" i="3"/>
  <c r="O2052" i="3"/>
  <c r="O2053" i="3"/>
  <c r="O2054" i="3"/>
  <c r="O2055" i="3"/>
  <c r="O2056" i="3"/>
  <c r="O2057" i="3"/>
  <c r="O2058" i="3"/>
  <c r="O2059" i="3"/>
  <c r="O2060" i="3"/>
  <c r="O2061" i="3"/>
  <c r="O2062" i="3"/>
  <c r="O2063" i="3"/>
  <c r="O2064" i="3"/>
  <c r="O2065" i="3"/>
  <c r="O2066" i="3"/>
  <c r="O2067" i="3"/>
  <c r="O2068" i="3"/>
  <c r="O2069" i="3"/>
  <c r="O2070" i="3"/>
  <c r="O2071" i="3"/>
  <c r="O2072" i="3"/>
  <c r="O2073" i="3"/>
  <c r="O2074" i="3"/>
  <c r="O2075" i="3"/>
  <c r="O2076" i="3"/>
  <c r="O2077" i="3"/>
  <c r="O2078" i="3"/>
  <c r="O2079" i="3"/>
  <c r="O2080" i="3"/>
  <c r="O2081" i="3"/>
  <c r="O2082" i="3"/>
  <c r="O2083" i="3"/>
  <c r="O2084" i="3"/>
  <c r="O2085" i="3"/>
  <c r="O2086" i="3"/>
  <c r="O2087" i="3"/>
  <c r="O2088" i="3"/>
  <c r="O2089" i="3"/>
  <c r="O2090" i="3"/>
  <c r="O2091" i="3"/>
  <c r="O2092" i="3"/>
  <c r="O2093" i="3"/>
  <c r="O2094" i="3"/>
  <c r="O2095" i="3"/>
  <c r="O2096" i="3"/>
  <c r="O2097" i="3"/>
  <c r="O2098" i="3"/>
  <c r="O2099" i="3"/>
  <c r="O2100" i="3"/>
  <c r="O2101" i="3"/>
  <c r="O2102" i="3"/>
  <c r="O2103" i="3"/>
  <c r="O2104" i="3"/>
  <c r="O2105" i="3"/>
  <c r="O2106" i="3"/>
  <c r="O2107" i="3"/>
  <c r="O2108" i="3"/>
  <c r="O2109" i="3"/>
  <c r="O2110" i="3"/>
  <c r="O2111" i="3"/>
  <c r="O2112" i="3"/>
  <c r="O2113" i="3"/>
  <c r="O2114" i="3"/>
  <c r="O2115" i="3"/>
  <c r="O2116" i="3"/>
  <c r="O2117" i="3"/>
  <c r="O2118" i="3"/>
  <c r="O2119" i="3"/>
  <c r="O2120" i="3"/>
  <c r="O2121" i="3"/>
  <c r="O2122" i="3"/>
  <c r="O2123" i="3"/>
  <c r="O2124" i="3"/>
  <c r="O2125" i="3"/>
  <c r="O2126" i="3"/>
  <c r="O2127" i="3"/>
  <c r="O2128" i="3"/>
  <c r="O2129" i="3"/>
  <c r="O2130" i="3"/>
  <c r="O2131" i="3"/>
  <c r="O2132" i="3"/>
  <c r="O2133" i="3"/>
  <c r="O2134" i="3"/>
  <c r="O2135" i="3"/>
  <c r="O2136" i="3"/>
  <c r="O2137" i="3"/>
  <c r="O2138" i="3"/>
  <c r="O2139" i="3"/>
  <c r="O2140" i="3"/>
  <c r="O2141" i="3"/>
  <c r="O2142" i="3"/>
  <c r="O2143" i="3"/>
  <c r="O2144" i="3"/>
  <c r="O2145" i="3"/>
  <c r="O2146" i="3"/>
  <c r="O2147" i="3"/>
  <c r="O2148" i="3"/>
  <c r="O2149" i="3"/>
  <c r="O2150" i="3"/>
  <c r="O2151" i="3"/>
  <c r="O2152" i="3"/>
  <c r="O2153" i="3"/>
  <c r="O2154" i="3"/>
  <c r="O2155" i="3"/>
  <c r="O2156" i="3"/>
  <c r="O2157" i="3"/>
  <c r="O2158" i="3"/>
  <c r="O2159" i="3"/>
  <c r="O2160" i="3"/>
  <c r="O2161" i="3"/>
  <c r="O2162" i="3"/>
  <c r="O2163" i="3"/>
  <c r="O2164" i="3"/>
  <c r="O2165" i="3"/>
  <c r="O2166" i="3"/>
  <c r="O2167" i="3"/>
  <c r="O2168" i="3"/>
  <c r="O2169" i="3"/>
  <c r="O2170" i="3"/>
  <c r="O2171" i="3"/>
  <c r="O2172" i="3"/>
  <c r="O2173" i="3"/>
  <c r="O2174" i="3"/>
  <c r="O2175" i="3"/>
  <c r="O2176" i="3"/>
  <c r="O2177" i="3"/>
  <c r="O2178" i="3"/>
  <c r="O2179" i="3"/>
  <c r="O2180" i="3"/>
  <c r="O2181" i="3"/>
  <c r="O2182" i="3"/>
  <c r="O2183" i="3"/>
  <c r="O2184" i="3"/>
  <c r="O2185" i="3"/>
  <c r="O2186" i="3"/>
  <c r="O2187" i="3"/>
  <c r="O2188" i="3"/>
  <c r="O2189" i="3"/>
  <c r="O2190" i="3"/>
  <c r="O2191" i="3"/>
  <c r="O2192" i="3"/>
  <c r="O2193" i="3"/>
  <c r="O2194" i="3"/>
  <c r="O2195" i="3"/>
  <c r="O2196" i="3"/>
  <c r="O2197" i="3"/>
  <c r="O2198" i="3"/>
  <c r="O2199" i="3"/>
  <c r="O2200" i="3"/>
  <c r="O2201" i="3"/>
  <c r="O2202" i="3"/>
  <c r="O2203" i="3"/>
  <c r="O2204" i="3"/>
  <c r="O2205" i="3"/>
  <c r="O2206" i="3"/>
  <c r="O2207" i="3"/>
  <c r="O2208" i="3"/>
  <c r="O2209" i="3"/>
  <c r="O2210" i="3"/>
  <c r="O2211" i="3"/>
  <c r="O2212" i="3"/>
  <c r="O2213" i="3"/>
  <c r="O2214" i="3"/>
  <c r="O2215" i="3"/>
  <c r="O2216" i="3"/>
  <c r="O2217" i="3"/>
  <c r="O2218" i="3"/>
  <c r="O2219" i="3"/>
  <c r="O2220" i="3"/>
  <c r="O2221" i="3"/>
  <c r="O2222" i="3"/>
  <c r="O2223" i="3"/>
  <c r="O2224" i="3"/>
  <c r="O2225" i="3"/>
  <c r="O2226" i="3"/>
  <c r="O2227" i="3"/>
  <c r="O2228" i="3"/>
  <c r="O2229" i="3"/>
  <c r="O2230" i="3"/>
  <c r="O2231" i="3"/>
  <c r="O2232" i="3"/>
  <c r="O2233" i="3"/>
  <c r="O2234" i="3"/>
  <c r="O2235" i="3"/>
  <c r="O2236" i="3"/>
  <c r="O2237" i="3"/>
  <c r="O2238" i="3"/>
  <c r="O2239" i="3"/>
  <c r="O2240" i="3"/>
  <c r="O2241" i="3"/>
  <c r="O2242" i="3"/>
  <c r="O2243" i="3"/>
  <c r="O2244" i="3"/>
  <c r="O2245" i="3"/>
  <c r="O2246" i="3"/>
  <c r="O2247" i="3"/>
  <c r="O2248" i="3"/>
  <c r="O2249" i="3"/>
  <c r="O2250" i="3"/>
  <c r="O2251" i="3"/>
  <c r="O2252" i="3"/>
  <c r="O2253" i="3"/>
  <c r="O2254" i="3"/>
  <c r="O2255" i="3"/>
  <c r="O2256" i="3"/>
  <c r="O2257" i="3"/>
  <c r="O2258" i="3"/>
  <c r="O2259" i="3"/>
  <c r="O2260" i="3"/>
  <c r="O2261" i="3"/>
  <c r="O2262" i="3"/>
  <c r="O2263" i="3"/>
  <c r="O2264" i="3"/>
  <c r="O2265" i="3"/>
  <c r="O2266" i="3"/>
  <c r="O2267" i="3"/>
  <c r="O2268" i="3"/>
  <c r="O2269" i="3"/>
  <c r="O2270" i="3"/>
  <c r="O2271" i="3"/>
  <c r="O2272" i="3"/>
  <c r="O2273" i="3"/>
  <c r="O2274" i="3"/>
  <c r="O2275" i="3"/>
  <c r="O2276" i="3"/>
  <c r="O2277" i="3"/>
  <c r="O2278" i="3"/>
  <c r="O2279" i="3"/>
  <c r="O2280" i="3"/>
  <c r="O2281" i="3"/>
  <c r="O2282" i="3"/>
  <c r="O2283" i="3"/>
  <c r="O2284" i="3"/>
  <c r="O2285" i="3"/>
  <c r="O2286" i="3"/>
  <c r="O2287" i="3"/>
  <c r="O2288" i="3"/>
  <c r="O2289" i="3"/>
  <c r="O2290" i="3"/>
  <c r="O2291" i="3"/>
  <c r="O2292" i="3"/>
  <c r="O2293" i="3"/>
  <c r="O2294" i="3"/>
  <c r="O2295" i="3"/>
  <c r="O2296" i="3"/>
  <c r="O2297" i="3"/>
  <c r="O2298" i="3"/>
  <c r="O2299" i="3"/>
  <c r="O2300" i="3"/>
  <c r="O2301" i="3"/>
  <c r="O2302" i="3"/>
  <c r="O2303" i="3"/>
  <c r="O2304" i="3"/>
  <c r="O2305" i="3"/>
  <c r="O2306" i="3"/>
  <c r="O2307" i="3"/>
  <c r="O2308" i="3"/>
  <c r="O2309" i="3"/>
  <c r="O2310" i="3"/>
  <c r="O2311" i="3"/>
  <c r="O2312" i="3"/>
  <c r="O2313" i="3"/>
  <c r="O2314" i="3"/>
  <c r="O2315" i="3"/>
  <c r="O2316" i="3"/>
  <c r="O2317" i="3"/>
  <c r="O2318" i="3"/>
  <c r="O2319" i="3"/>
  <c r="O2320" i="3"/>
  <c r="O2321" i="3"/>
  <c r="O2322" i="3"/>
  <c r="O2323" i="3"/>
  <c r="O2324" i="3"/>
  <c r="O2325" i="3"/>
  <c r="O2326" i="3"/>
  <c r="O2327" i="3"/>
  <c r="O2328" i="3"/>
  <c r="O2329" i="3"/>
  <c r="O2330" i="3"/>
  <c r="O2331" i="3"/>
  <c r="O2332" i="3"/>
  <c r="O2333" i="3"/>
  <c r="O2334" i="3"/>
  <c r="O2335" i="3"/>
  <c r="O2336" i="3"/>
  <c r="O2337" i="3"/>
  <c r="O2338" i="3"/>
  <c r="O2339" i="3"/>
  <c r="O2340" i="3"/>
  <c r="O2341" i="3"/>
  <c r="O2342" i="3"/>
  <c r="O2343" i="3"/>
  <c r="O2344" i="3"/>
  <c r="O2345" i="3"/>
  <c r="O2346" i="3"/>
  <c r="O2347" i="3"/>
  <c r="O2348" i="3"/>
  <c r="O2349" i="3"/>
  <c r="O2350" i="3"/>
  <c r="O2351" i="3"/>
  <c r="O2352" i="3"/>
  <c r="O2353" i="3"/>
  <c r="O2354" i="3"/>
  <c r="O2355" i="3"/>
  <c r="O2356" i="3"/>
  <c r="O2357" i="3"/>
  <c r="O2358" i="3"/>
  <c r="O2359" i="3"/>
  <c r="O2360" i="3"/>
  <c r="O2361" i="3"/>
  <c r="O2362" i="3"/>
  <c r="O2363" i="3"/>
  <c r="O2364" i="3"/>
  <c r="O2365" i="3"/>
  <c r="O2366" i="3"/>
  <c r="O2367" i="3"/>
  <c r="O2368" i="3"/>
  <c r="O2369" i="3"/>
  <c r="O2370" i="3"/>
  <c r="O2371" i="3"/>
  <c r="O2372" i="3"/>
  <c r="O2373" i="3"/>
  <c r="O2374" i="3"/>
  <c r="O2375" i="3"/>
  <c r="O2376" i="3"/>
  <c r="O2377" i="3"/>
  <c r="O2378" i="3"/>
  <c r="O2379" i="3"/>
  <c r="O2380" i="3"/>
  <c r="O2381" i="3"/>
  <c r="O2382" i="3"/>
  <c r="O2383" i="3"/>
  <c r="O2384" i="3"/>
  <c r="O2385" i="3"/>
  <c r="O2386" i="3"/>
  <c r="O2387" i="3"/>
  <c r="O2388" i="3"/>
  <c r="O2389" i="3"/>
  <c r="O2390" i="3"/>
  <c r="O2391" i="3"/>
  <c r="O2392" i="3"/>
  <c r="O2393" i="3"/>
  <c r="O2394" i="3"/>
  <c r="O2395" i="3"/>
  <c r="O2396" i="3"/>
  <c r="O2397" i="3"/>
  <c r="O2398" i="3"/>
  <c r="O2399" i="3"/>
  <c r="O2400" i="3"/>
  <c r="O2401" i="3"/>
  <c r="O2402" i="3"/>
  <c r="O2403" i="3"/>
  <c r="O2404" i="3"/>
  <c r="O2405" i="3"/>
  <c r="O2406" i="3"/>
  <c r="O2407" i="3"/>
  <c r="O2408" i="3"/>
  <c r="O2409" i="3"/>
  <c r="O2410" i="3"/>
  <c r="O2411" i="3"/>
  <c r="O2412" i="3"/>
  <c r="O2413" i="3"/>
  <c r="O2414" i="3"/>
  <c r="O2415" i="3"/>
  <c r="O2416" i="3"/>
  <c r="O2417" i="3"/>
  <c r="O2418" i="3"/>
  <c r="O2419" i="3"/>
  <c r="O2420" i="3"/>
  <c r="O2421" i="3"/>
  <c r="O2422" i="3"/>
  <c r="O2423" i="3"/>
  <c r="O2424" i="3"/>
  <c r="O2425" i="3"/>
  <c r="O2426" i="3"/>
  <c r="O2427" i="3"/>
  <c r="O2428" i="3"/>
  <c r="O2429" i="3"/>
  <c r="O2430" i="3"/>
  <c r="O2431" i="3"/>
  <c r="O2432" i="3"/>
  <c r="O2433" i="3"/>
  <c r="O2434" i="3"/>
  <c r="O2435" i="3"/>
  <c r="O2436" i="3"/>
  <c r="O2437" i="3"/>
  <c r="O2438" i="3"/>
  <c r="O2439" i="3"/>
  <c r="O2440" i="3"/>
  <c r="O2441" i="3"/>
  <c r="O2442" i="3"/>
  <c r="O2443" i="3"/>
  <c r="O2444" i="3"/>
  <c r="O2445" i="3"/>
  <c r="O2446" i="3"/>
  <c r="O2447" i="3"/>
  <c r="O2448" i="3"/>
  <c r="O2449" i="3"/>
  <c r="O2450" i="3"/>
  <c r="O2451" i="3"/>
  <c r="O2452" i="3"/>
  <c r="O2453" i="3"/>
  <c r="O2454" i="3"/>
  <c r="O2455" i="3"/>
  <c r="O2456" i="3"/>
  <c r="O2457" i="3"/>
  <c r="O2458" i="3"/>
  <c r="O2459" i="3"/>
  <c r="O2460" i="3"/>
  <c r="O2461" i="3"/>
  <c r="O2462" i="3"/>
  <c r="O2463" i="3"/>
  <c r="O2464" i="3"/>
  <c r="O2465" i="3"/>
  <c r="O2466" i="3"/>
  <c r="O2467" i="3"/>
  <c r="O2468" i="3"/>
  <c r="O2469" i="3"/>
  <c r="O2470" i="3"/>
  <c r="O2471" i="3"/>
  <c r="O2472" i="3"/>
  <c r="O2473" i="3"/>
  <c r="O2474" i="3"/>
  <c r="O2475" i="3"/>
  <c r="O2476" i="3"/>
  <c r="O2477" i="3"/>
  <c r="O2478" i="3"/>
  <c r="O2479" i="3"/>
  <c r="O2480" i="3"/>
  <c r="O2481" i="3"/>
  <c r="O2482" i="3"/>
  <c r="O2483" i="3"/>
  <c r="O2484" i="3"/>
  <c r="O2485" i="3"/>
  <c r="O2486" i="3"/>
  <c r="O2487" i="3"/>
  <c r="O2488" i="3"/>
  <c r="O2489" i="3"/>
  <c r="O2490" i="3"/>
  <c r="O2491" i="3"/>
  <c r="O2492" i="3"/>
  <c r="O2493" i="3"/>
  <c r="O2494" i="3"/>
  <c r="O2495" i="3"/>
  <c r="O2496" i="3"/>
  <c r="O2497" i="3"/>
  <c r="O2498" i="3"/>
  <c r="O2499" i="3"/>
  <c r="O2500" i="3"/>
  <c r="O2501" i="3"/>
  <c r="O2502" i="3"/>
  <c r="O2503" i="3"/>
  <c r="O2504" i="3"/>
  <c r="O2505" i="3"/>
  <c r="O2506" i="3"/>
  <c r="O2507" i="3"/>
  <c r="O2508" i="3"/>
  <c r="O2509" i="3"/>
  <c r="O2510" i="3"/>
  <c r="O2511" i="3"/>
  <c r="O2512" i="3"/>
  <c r="O2513" i="3"/>
  <c r="O2514" i="3"/>
  <c r="O2515" i="3"/>
  <c r="O2516" i="3"/>
  <c r="O2517" i="3"/>
  <c r="O2518" i="3"/>
  <c r="O2519" i="3"/>
  <c r="O2520" i="3"/>
  <c r="O2521" i="3"/>
  <c r="O2522" i="3"/>
  <c r="O2523" i="3"/>
  <c r="O2524" i="3"/>
  <c r="O2525" i="3"/>
  <c r="O2526" i="3"/>
  <c r="O2527" i="3"/>
  <c r="O2528" i="3"/>
  <c r="O2529" i="3"/>
  <c r="O2530" i="3"/>
  <c r="O2531" i="3"/>
  <c r="O2532" i="3"/>
  <c r="O2533" i="3"/>
  <c r="O2534" i="3"/>
  <c r="O2535" i="3"/>
  <c r="O2536" i="3"/>
  <c r="O2537" i="3"/>
  <c r="O2538" i="3"/>
  <c r="O2539" i="3"/>
  <c r="O2540" i="3"/>
  <c r="O2541" i="3"/>
  <c r="O2542" i="3"/>
  <c r="O2543" i="3"/>
  <c r="O2544" i="3"/>
  <c r="O2545" i="3"/>
  <c r="O2546" i="3"/>
  <c r="O2547" i="3"/>
  <c r="O2548" i="3"/>
  <c r="O2549" i="3"/>
  <c r="O2550" i="3"/>
  <c r="O2551" i="3"/>
  <c r="O2552" i="3"/>
  <c r="O2553" i="3"/>
  <c r="O2554" i="3"/>
  <c r="O2555" i="3"/>
  <c r="O2556" i="3"/>
  <c r="O2557" i="3"/>
  <c r="O2558" i="3"/>
  <c r="O2559" i="3"/>
  <c r="O2560" i="3"/>
  <c r="O2561" i="3"/>
  <c r="O2562" i="3"/>
  <c r="O2563" i="3"/>
  <c r="O2564" i="3"/>
  <c r="O2565" i="3"/>
  <c r="O2566" i="3"/>
  <c r="O2567" i="3"/>
  <c r="O2568" i="3"/>
  <c r="O2569" i="3"/>
  <c r="O2570" i="3"/>
  <c r="O2571" i="3"/>
  <c r="O2572" i="3"/>
  <c r="O2573" i="3"/>
  <c r="O2574" i="3"/>
  <c r="O2575" i="3"/>
  <c r="O2576" i="3"/>
  <c r="O2577" i="3"/>
  <c r="O2578" i="3"/>
  <c r="O2579" i="3"/>
  <c r="O2580" i="3"/>
  <c r="O2581" i="3"/>
  <c r="O2582" i="3"/>
  <c r="O2583" i="3"/>
  <c r="O2584" i="3"/>
  <c r="O2585" i="3"/>
  <c r="O2586" i="3"/>
  <c r="O2587" i="3"/>
  <c r="O2588" i="3"/>
  <c r="O2589" i="3"/>
  <c r="O2590" i="3"/>
  <c r="O2591" i="3"/>
  <c r="O2592" i="3"/>
  <c r="O2593" i="3"/>
  <c r="O2594" i="3"/>
  <c r="O2595" i="3"/>
  <c r="O2596" i="3"/>
  <c r="O2597" i="3"/>
  <c r="O2598" i="3"/>
  <c r="O2599" i="3"/>
  <c r="O2600" i="3"/>
  <c r="O2601" i="3"/>
  <c r="O2602" i="3"/>
  <c r="O2603" i="3"/>
  <c r="O2604" i="3"/>
  <c r="O2605" i="3"/>
  <c r="O2606" i="3"/>
  <c r="O2607" i="3"/>
  <c r="O2608" i="3"/>
  <c r="O2609" i="3"/>
  <c r="O2610" i="3"/>
  <c r="O2611" i="3"/>
  <c r="O2612" i="3"/>
  <c r="O2613" i="3"/>
  <c r="O2614" i="3"/>
  <c r="O2615" i="3"/>
  <c r="O2616" i="3"/>
  <c r="O2617" i="3"/>
  <c r="O2618" i="3"/>
  <c r="O2619" i="3"/>
  <c r="O2620" i="3"/>
  <c r="O2621" i="3"/>
  <c r="O2622" i="3"/>
  <c r="O2623" i="3"/>
  <c r="O2624" i="3"/>
  <c r="O2625" i="3"/>
  <c r="O2626" i="3"/>
  <c r="O2627" i="3"/>
  <c r="O2628" i="3"/>
  <c r="O2629" i="3"/>
  <c r="O2630" i="3"/>
  <c r="O2631" i="3"/>
  <c r="O2632" i="3"/>
  <c r="O2633" i="3"/>
  <c r="O2634" i="3"/>
  <c r="O2635" i="3"/>
  <c r="O2636" i="3"/>
  <c r="O2637" i="3"/>
  <c r="O2638" i="3"/>
  <c r="O2639" i="3"/>
  <c r="O2640" i="3"/>
  <c r="O2641" i="3"/>
  <c r="O2642" i="3"/>
  <c r="O2643" i="3"/>
  <c r="O2644" i="3"/>
  <c r="O2645" i="3"/>
  <c r="O2646" i="3"/>
  <c r="O2647" i="3"/>
  <c r="O2648" i="3"/>
  <c r="O2649" i="3"/>
  <c r="O2650" i="3"/>
  <c r="O2651" i="3"/>
  <c r="O2652" i="3"/>
  <c r="O2653" i="3"/>
  <c r="O2654" i="3"/>
  <c r="O2655" i="3"/>
  <c r="O2656" i="3"/>
  <c r="O2657" i="3"/>
  <c r="O2658" i="3"/>
  <c r="O2659" i="3"/>
  <c r="O2660" i="3"/>
  <c r="O2661" i="3"/>
  <c r="O2662" i="3"/>
  <c r="O2663" i="3"/>
  <c r="O2664" i="3"/>
  <c r="O2665" i="3"/>
  <c r="O2666" i="3"/>
  <c r="O2667" i="3"/>
  <c r="O2668" i="3"/>
  <c r="O2669" i="3"/>
  <c r="O2670" i="3"/>
  <c r="O2671" i="3"/>
  <c r="O2672" i="3"/>
  <c r="O2673" i="3"/>
  <c r="O2674" i="3"/>
  <c r="O2675" i="3"/>
  <c r="O2676" i="3"/>
  <c r="O2677" i="3"/>
  <c r="O2678" i="3"/>
  <c r="O2679" i="3"/>
  <c r="O2680" i="3"/>
  <c r="O2681" i="3"/>
  <c r="O2682" i="3"/>
  <c r="O2683" i="3"/>
  <c r="O2684" i="3"/>
  <c r="O2685" i="3"/>
  <c r="O2686" i="3"/>
  <c r="O2687" i="3"/>
  <c r="O2688" i="3"/>
  <c r="O2689" i="3"/>
  <c r="O2690" i="3"/>
  <c r="O2691" i="3"/>
  <c r="O2692" i="3"/>
  <c r="O2693" i="3"/>
  <c r="O2694" i="3"/>
  <c r="O2695" i="3"/>
  <c r="O2696" i="3"/>
  <c r="O2697" i="3"/>
  <c r="O2698" i="3"/>
  <c r="O2699" i="3"/>
  <c r="O2700" i="3"/>
  <c r="O2701" i="3"/>
  <c r="O2702" i="3"/>
  <c r="O2703" i="3"/>
  <c r="O2704" i="3"/>
  <c r="O2705" i="3"/>
  <c r="O2706" i="3"/>
  <c r="O2707" i="3"/>
  <c r="O2708" i="3"/>
  <c r="O2709" i="3"/>
  <c r="O2710" i="3"/>
  <c r="O2711" i="3"/>
  <c r="O2712" i="3"/>
  <c r="O2713" i="3"/>
  <c r="O2714" i="3"/>
  <c r="O2715" i="3"/>
  <c r="O2716" i="3"/>
  <c r="O2717" i="3"/>
  <c r="O2718" i="3"/>
  <c r="O2719" i="3"/>
  <c r="O2720" i="3"/>
  <c r="O2721" i="3"/>
  <c r="O2722" i="3"/>
  <c r="O2723" i="3"/>
  <c r="O2724" i="3"/>
  <c r="O2725" i="3"/>
  <c r="O2726" i="3"/>
  <c r="O2727" i="3"/>
  <c r="O2728" i="3"/>
  <c r="O2729" i="3"/>
  <c r="O2730" i="3"/>
  <c r="O2731" i="3"/>
  <c r="O2732" i="3"/>
  <c r="O2733" i="3"/>
  <c r="O2734" i="3"/>
  <c r="O2735" i="3"/>
  <c r="O2736" i="3"/>
  <c r="O2737" i="3"/>
  <c r="O2738" i="3"/>
  <c r="O2739" i="3"/>
  <c r="O2740" i="3"/>
  <c r="O2741" i="3"/>
  <c r="O2742" i="3"/>
  <c r="O2743" i="3"/>
  <c r="O2744" i="3"/>
  <c r="O2745" i="3"/>
  <c r="O2746" i="3"/>
  <c r="O2747" i="3"/>
  <c r="O2748" i="3"/>
  <c r="O2749" i="3"/>
  <c r="O2750" i="3"/>
  <c r="O2751" i="3"/>
  <c r="O2752" i="3"/>
  <c r="O2753" i="3"/>
  <c r="O2754" i="3"/>
  <c r="O2755" i="3"/>
  <c r="O2756" i="3"/>
  <c r="O2757" i="3"/>
  <c r="O2758" i="3"/>
  <c r="O2759" i="3"/>
  <c r="O2760" i="3"/>
  <c r="O2761" i="3"/>
  <c r="O2762" i="3"/>
  <c r="O2763" i="3"/>
  <c r="O2764" i="3"/>
  <c r="O2765" i="3"/>
  <c r="O2766" i="3"/>
  <c r="O2767" i="3"/>
  <c r="O2768" i="3"/>
  <c r="O2769" i="3"/>
  <c r="O2770" i="3"/>
  <c r="O2771" i="3"/>
  <c r="O2772" i="3"/>
  <c r="O2773" i="3"/>
  <c r="O2774" i="3"/>
  <c r="O2775" i="3"/>
  <c r="O2776" i="3"/>
  <c r="O2777" i="3"/>
  <c r="O2778" i="3"/>
  <c r="O2779" i="3"/>
  <c r="O2780" i="3"/>
  <c r="O2781" i="3"/>
  <c r="O2782" i="3"/>
  <c r="O2783" i="3"/>
  <c r="O2784" i="3"/>
  <c r="O2785" i="3"/>
  <c r="O2786" i="3"/>
  <c r="O2787" i="3"/>
  <c r="O2788" i="3"/>
  <c r="O2789" i="3"/>
  <c r="O2790" i="3"/>
  <c r="O2791" i="3"/>
  <c r="O2792" i="3"/>
  <c r="O2793" i="3"/>
  <c r="O2794" i="3"/>
  <c r="O2795" i="3"/>
  <c r="O2796" i="3"/>
  <c r="O2797" i="3"/>
  <c r="O2798" i="3"/>
  <c r="O2799" i="3"/>
  <c r="O2800" i="3"/>
  <c r="O2801" i="3"/>
  <c r="O2802" i="3"/>
  <c r="O2803" i="3"/>
  <c r="O2804" i="3"/>
  <c r="O2805" i="3"/>
  <c r="O2806" i="3"/>
  <c r="O2807" i="3"/>
  <c r="O2808" i="3"/>
  <c r="O2809" i="3"/>
  <c r="O2810" i="3"/>
  <c r="O2811" i="3"/>
  <c r="O2812" i="3"/>
  <c r="O2813" i="3"/>
  <c r="O2814" i="3"/>
  <c r="O2815" i="3"/>
  <c r="O2816" i="3"/>
  <c r="O2817" i="3"/>
  <c r="O2818" i="3"/>
  <c r="O2819" i="3"/>
  <c r="O2820" i="3"/>
  <c r="O2821" i="3"/>
  <c r="O2822" i="3"/>
  <c r="O2823" i="3"/>
  <c r="O2824" i="3"/>
  <c r="O2825" i="3"/>
  <c r="O2826" i="3"/>
  <c r="O2827" i="3"/>
  <c r="O2828" i="3"/>
  <c r="O2829" i="3"/>
  <c r="O2830" i="3"/>
  <c r="O2831" i="3"/>
  <c r="O2832" i="3"/>
  <c r="O2833" i="3"/>
  <c r="O2834" i="3"/>
  <c r="O2835" i="3"/>
  <c r="O2836" i="3"/>
  <c r="O2837" i="3"/>
  <c r="O2838" i="3"/>
  <c r="O2839" i="3"/>
  <c r="O2840" i="3"/>
  <c r="O2841" i="3"/>
  <c r="O2842" i="3"/>
  <c r="O2843" i="3"/>
  <c r="O2844" i="3"/>
  <c r="O2845" i="3"/>
  <c r="O2846" i="3"/>
  <c r="O2847" i="3"/>
  <c r="O2848" i="3"/>
  <c r="O2849" i="3"/>
  <c r="O2850" i="3"/>
  <c r="O2851" i="3"/>
  <c r="O2852" i="3"/>
  <c r="O2853" i="3"/>
  <c r="O2854" i="3"/>
  <c r="O2855" i="3"/>
  <c r="O2856" i="3"/>
  <c r="O2857" i="3"/>
  <c r="O2858" i="3"/>
  <c r="O2859" i="3"/>
  <c r="O2860" i="3"/>
  <c r="O2861" i="3"/>
  <c r="O2862" i="3"/>
  <c r="O2863" i="3"/>
  <c r="O2864" i="3"/>
  <c r="O2865" i="3"/>
  <c r="O2866" i="3"/>
  <c r="O2867" i="3"/>
  <c r="O2868" i="3"/>
  <c r="O2869" i="3"/>
  <c r="O2870" i="3"/>
  <c r="O2871" i="3"/>
  <c r="O2872" i="3"/>
  <c r="O2873" i="3"/>
  <c r="O2874" i="3"/>
  <c r="O2875" i="3"/>
  <c r="O2876" i="3"/>
  <c r="O2877" i="3"/>
  <c r="O2878" i="3"/>
  <c r="O2879" i="3"/>
  <c r="O2880" i="3"/>
  <c r="O2881" i="3"/>
  <c r="O2882" i="3"/>
  <c r="O2883" i="3"/>
  <c r="O2884" i="3"/>
  <c r="O2885" i="3"/>
  <c r="O2886" i="3"/>
  <c r="O2887" i="3"/>
  <c r="O2888" i="3"/>
  <c r="O2889" i="3"/>
  <c r="O2890" i="3"/>
  <c r="O2891" i="3"/>
  <c r="O2892" i="3"/>
  <c r="O2893" i="3"/>
  <c r="O2894" i="3"/>
  <c r="O2895" i="3"/>
  <c r="O2896" i="3"/>
  <c r="O2897" i="3"/>
  <c r="O2898" i="3"/>
  <c r="O2899" i="3"/>
  <c r="O2900" i="3"/>
  <c r="O2901" i="3"/>
  <c r="O2902" i="3"/>
  <c r="O2903" i="3"/>
  <c r="O2904" i="3"/>
  <c r="O2905" i="3"/>
  <c r="O2906" i="3"/>
  <c r="O2907" i="3"/>
  <c r="O2908" i="3"/>
  <c r="O2909" i="3"/>
  <c r="O2910" i="3"/>
  <c r="O2911" i="3"/>
  <c r="O2912" i="3"/>
  <c r="O2913" i="3"/>
  <c r="O2914" i="3"/>
  <c r="O2915" i="3"/>
  <c r="O2916" i="3"/>
  <c r="O2917" i="3"/>
  <c r="O2918" i="3"/>
  <c r="O2919" i="3"/>
  <c r="O2920" i="3"/>
  <c r="O2921" i="3"/>
  <c r="O2922" i="3"/>
  <c r="O2923" i="3"/>
  <c r="O2924" i="3"/>
  <c r="O2925" i="3"/>
  <c r="O2926" i="3"/>
  <c r="O2927" i="3"/>
  <c r="O2928" i="3"/>
  <c r="O2929" i="3"/>
  <c r="O2930" i="3"/>
  <c r="O2931" i="3"/>
  <c r="O2932" i="3"/>
  <c r="O2933" i="3"/>
  <c r="O2934" i="3"/>
  <c r="O2935" i="3"/>
  <c r="O2936" i="3"/>
  <c r="O2937" i="3"/>
  <c r="O2938" i="3"/>
  <c r="O2939" i="3"/>
  <c r="O2940" i="3"/>
  <c r="O2941" i="3"/>
  <c r="O2942" i="3"/>
  <c r="O2943" i="3"/>
  <c r="O2944" i="3"/>
  <c r="O2945" i="3"/>
  <c r="O2946" i="3"/>
  <c r="O2947" i="3"/>
  <c r="O2948" i="3"/>
  <c r="O2949" i="3"/>
  <c r="O2950" i="3"/>
  <c r="O2951" i="3"/>
  <c r="O2952" i="3"/>
  <c r="O2953" i="3"/>
  <c r="O2954" i="3"/>
  <c r="O2955" i="3"/>
  <c r="O2956" i="3"/>
  <c r="O2957" i="3"/>
  <c r="O2958" i="3"/>
  <c r="O2959" i="3"/>
  <c r="O2960" i="3"/>
  <c r="O2961" i="3"/>
  <c r="O2962" i="3"/>
  <c r="O2963" i="3"/>
  <c r="O2964" i="3"/>
  <c r="O2965" i="3"/>
  <c r="O2966" i="3"/>
  <c r="O2967" i="3"/>
  <c r="O2968" i="3"/>
  <c r="O2969" i="3"/>
  <c r="O2970" i="3"/>
  <c r="O2971" i="3"/>
  <c r="O2972" i="3"/>
  <c r="O2973" i="3"/>
  <c r="O2974" i="3"/>
  <c r="O2975" i="3"/>
  <c r="O2976" i="3"/>
  <c r="O2977" i="3"/>
  <c r="O2978" i="3"/>
  <c r="O2979" i="3"/>
  <c r="O2980" i="3"/>
  <c r="O2981" i="3"/>
  <c r="O2982" i="3"/>
  <c r="O2983" i="3"/>
  <c r="O2984" i="3"/>
  <c r="O2985" i="3"/>
  <c r="O2986" i="3"/>
  <c r="O2987" i="3"/>
  <c r="O2988" i="3"/>
  <c r="O2989" i="3"/>
  <c r="O2990" i="3"/>
  <c r="O2991" i="3"/>
  <c r="O2992" i="3"/>
  <c r="O2993" i="3"/>
  <c r="O2994" i="3"/>
  <c r="O2995" i="3"/>
  <c r="O2996" i="3"/>
  <c r="O2997" i="3"/>
  <c r="O2998" i="3"/>
  <c r="O2999" i="3"/>
  <c r="O3000" i="3"/>
  <c r="O300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C742AA-88F0-4C4F-A044-86A8FDB5CCAB}" keepAlive="1" name="Consulta - AI_Impact_on_Jobs_2030" description="Conexión a la consulta 'AI_Impact_on_Jobs_2030' en el libro." type="5" refreshedVersion="8" background="1" saveData="1">
    <dbPr connection="Provider=Microsoft.Mashup.OleDb.1;Data Source=$Workbook$;Location=AI_Impact_on_Jobs_2030;Extended Properties=&quot;&quot;" command="SELECT * FROM [AI_Impact_on_Jobs_2030]"/>
  </connection>
  <connection id="2" xr16:uid="{6EBC6214-9F88-4F18-B2A8-F94EAA256133}" keepAlive="1" name="Consulta - AI_Impact_on_Jobs_2030 (2)" description="Conexión a la consulta 'AI_Impact_on_Jobs_2030 (2)' en el libro." type="5" refreshedVersion="8" background="1" saveData="1">
    <dbPr connection="Provider=Microsoft.Mashup.OleDb.1;Data Source=$Workbook$;Location=&quot;AI_Impact_on_Jobs_2030 (2)&quot;;Extended Properties=&quot;&quot;" command="SELECT * FROM [AI_Impact_on_Jobs_2030 (2)]"/>
  </connection>
  <connection id="3" xr16:uid="{B182A220-3C81-4C28-81FE-2353657D9436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F7F6B3E4-42CF-4CB4-9295-C7ED7A26E266}" name="WorksheetConnection_bbdd transformada!$A:$Y" type="102" refreshedVersion="8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bbddtransformadaAY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<sst xmlns="http://schemas.openxmlformats.org/spreadsheetml/2006/main" count="24925" uniqueCount="122">
  <si>
    <t>Job_Title</t>
  </si>
  <si>
    <t>Average_Salary</t>
  </si>
  <si>
    <t>Years_Experience</t>
  </si>
  <si>
    <t>Education_Level</t>
  </si>
  <si>
    <t>AI_Exposure_Index</t>
  </si>
  <si>
    <t>Tech_Growth_Factor</t>
  </si>
  <si>
    <t>Automation_Probability_2030</t>
  </si>
  <si>
    <t>Risk_Category</t>
  </si>
  <si>
    <t>Skill_1</t>
  </si>
  <si>
    <t>Skill_2</t>
  </si>
  <si>
    <t>Skill_3</t>
  </si>
  <si>
    <t>Skill_4</t>
  </si>
  <si>
    <t>Skill_5</t>
  </si>
  <si>
    <t>Skill_6</t>
  </si>
  <si>
    <t>Skill_7</t>
  </si>
  <si>
    <t>Skill_8</t>
  </si>
  <si>
    <t>Skill_9</t>
  </si>
  <si>
    <t>Skill_10</t>
  </si>
  <si>
    <t>Security Guard</t>
  </si>
  <si>
    <t>Master's</t>
  </si>
  <si>
    <t>High</t>
  </si>
  <si>
    <t>Research Scientist</t>
  </si>
  <si>
    <t>PhD</t>
  </si>
  <si>
    <t>Low</t>
  </si>
  <si>
    <t>Construction Worker</t>
  </si>
  <si>
    <t>High School</t>
  </si>
  <si>
    <t>Software Engineer</t>
  </si>
  <si>
    <t>Medium</t>
  </si>
  <si>
    <t>Financial Analyst</t>
  </si>
  <si>
    <t>AI Engineer</t>
  </si>
  <si>
    <t>Mechanic</t>
  </si>
  <si>
    <t>Teacher</t>
  </si>
  <si>
    <t>HR Specialist</t>
  </si>
  <si>
    <t>Customer Support</t>
  </si>
  <si>
    <t>UX Researcher</t>
  </si>
  <si>
    <t>Lawyer</t>
  </si>
  <si>
    <t>Data Scientist</t>
  </si>
  <si>
    <t>Graphic Designer</t>
  </si>
  <si>
    <t>Bachelor's</t>
  </si>
  <si>
    <t>Retail Worker</t>
  </si>
  <si>
    <t>Doctor</t>
  </si>
  <si>
    <t>Truck Driver</t>
  </si>
  <si>
    <t>Chef</t>
  </si>
  <si>
    <t>Nurse</t>
  </si>
  <si>
    <t>Marketing Manager</t>
  </si>
  <si>
    <t>ID</t>
  </si>
  <si>
    <t>Etiquetas de fila</t>
  </si>
  <si>
    <t>Total general</t>
  </si>
  <si>
    <t>Cuenta de Job_Title</t>
  </si>
  <si>
    <t>Cuenta_Job</t>
  </si>
  <si>
    <t>Job</t>
  </si>
  <si>
    <t>Overall_Skills</t>
  </si>
  <si>
    <t>Cuenta de Education_Level</t>
  </si>
  <si>
    <t>Etiquetas de columna</t>
  </si>
  <si>
    <t>Education_level</t>
  </si>
  <si>
    <t xml:space="preserve"> </t>
  </si>
  <si>
    <t>Promedio de AI_Exposure_Index</t>
  </si>
  <si>
    <t>Promedio de Automation_Probability_2030</t>
  </si>
  <si>
    <t>Promedio de Tech_Growth_Factor</t>
  </si>
  <si>
    <t>Media</t>
  </si>
  <si>
    <t>Desviación standard</t>
  </si>
  <si>
    <t>Varianza</t>
  </si>
  <si>
    <t>Mínimo</t>
  </si>
  <si>
    <t>Máximo</t>
  </si>
  <si>
    <t>Kurtosis</t>
  </si>
  <si>
    <t>Asimetria</t>
  </si>
  <si>
    <t>Salary_k</t>
  </si>
  <si>
    <t>Cuartiles</t>
  </si>
  <si>
    <t>Columna1</t>
  </si>
  <si>
    <t>Experience_category</t>
  </si>
  <si>
    <t>Salary</t>
  </si>
  <si>
    <t>Columna2</t>
  </si>
  <si>
    <t>Promedio de Salary_k</t>
  </si>
  <si>
    <t>Promedio de Overall_Skills</t>
  </si>
  <si>
    <t>RC_Low</t>
  </si>
  <si>
    <t>RC_Medium</t>
  </si>
  <si>
    <t>RC_High</t>
  </si>
  <si>
    <t>Job type</t>
  </si>
  <si>
    <t>A_Low</t>
  </si>
  <si>
    <t>A_Medium</t>
  </si>
  <si>
    <t>A_High</t>
  </si>
  <si>
    <t>Risk category</t>
  </si>
  <si>
    <t>(en blanco)</t>
  </si>
  <si>
    <t>Cuenta de Risk_Category</t>
  </si>
  <si>
    <t>NA</t>
  </si>
  <si>
    <t>High experience</t>
  </si>
  <si>
    <t>Low experience</t>
  </si>
  <si>
    <t>Lower-mid experience</t>
  </si>
  <si>
    <t>Upper-mid experience</t>
  </si>
  <si>
    <t>Cuenta de Experience_category</t>
  </si>
  <si>
    <t>Position</t>
  </si>
  <si>
    <t>Prob</t>
  </si>
  <si>
    <t>Descripción de datos</t>
  </si>
  <si>
    <t>Análisis within job</t>
  </si>
  <si>
    <t>Media automatización RC</t>
  </si>
  <si>
    <t>Automation</t>
  </si>
  <si>
    <t>AI exposure</t>
  </si>
  <si>
    <t>Tech</t>
  </si>
  <si>
    <t>Skills</t>
  </si>
  <si>
    <t>Cuenta de ID</t>
  </si>
  <si>
    <t>Write a job to check sample:</t>
  </si>
  <si>
    <t>Delete the job to reset</t>
  </si>
  <si>
    <t>AUTOMATION RISK</t>
  </si>
  <si>
    <t>FILTERS</t>
  </si>
  <si>
    <t>EXPLORATION WITH OTHER VARIABLES</t>
  </si>
  <si>
    <t>TOP 3</t>
  </si>
  <si>
    <t>BUILDING MACROS</t>
  </si>
  <si>
    <t xml:space="preserve"> FILTER BY JOB TYPE AND RECORD THE MACRO</t>
  </si>
  <si>
    <t>SCATTER PLOTS (DRAFT)</t>
  </si>
  <si>
    <t>Error típico</t>
  </si>
  <si>
    <t>Mediana</t>
  </si>
  <si>
    <t>Moda</t>
  </si>
  <si>
    <t>Desviación estándar</t>
  </si>
  <si>
    <t>Varianza de la muestra</t>
  </si>
  <si>
    <t>Curtosis</t>
  </si>
  <si>
    <t>Coeficiente de asimetría</t>
  </si>
  <si>
    <t>Rango</t>
  </si>
  <si>
    <t>Suma</t>
  </si>
  <si>
    <t>Cuenta</t>
  </si>
  <si>
    <t>tech growth</t>
  </si>
  <si>
    <t>AI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</si>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</sst>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Goudy Stout"/>
      <family val="1"/>
    </font>
    <font>
      <sz val="26"/>
      <color theme="1"/>
      <name val="Stencil"/>
      <family val="5"/>
    </font>
    <font>
      <sz val="36"/>
      <color theme="1"/>
      <name val="Stencil"/>
      <family val="5"/>
    </font>
    <font>
      <sz val="48"/>
      <color theme="1"/>
      <name val="Cooper Black"/>
      <family val="1"/>
    </font>
    <font>
      <sz val="72"/>
      <color theme="1"/>
      <name val="Arial Black"/>
      <family val="2"/>
    </font>
    <font>
      <sz val="85"/>
      <color theme="1"/>
      <name val="Arial Black"/>
      <family val="2"/>
    </font>
    <font>
      <sz val="48"/>
      <color theme="1"/>
      <name val="Stencil"/>
      <family val="5"/>
    </font>
    <font>
      <sz val="48"/>
      <color rgb="FFC00000"/>
      <name val="Stencil"/>
      <family val="5"/>
    </font>
    <font>
      <sz val="80"/>
      <color theme="5"/>
      <name val="Cooper Black"/>
      <family val="1"/>
    </font>
    <font>
      <sz val="70"/>
      <color theme="1"/>
      <name val="Calibri"/>
      <family val="2"/>
      <scheme val="minor"/>
    </font>
    <font>
      <b/>
      <sz val="50"/>
      <color theme="1"/>
      <name val="Arial Black"/>
      <family val="2"/>
    </font>
    <font>
      <sz val="90"/>
      <color theme="1"/>
      <name val="Calibri"/>
      <family val="2"/>
      <scheme val="minor"/>
    </font>
    <font>
      <sz val="100"/>
      <color theme="1"/>
      <name val="Snap ITC"/>
      <family val="5"/>
    </font>
    <font>
      <sz val="60"/>
      <color theme="1"/>
      <name val="Stencil"/>
      <family val="5"/>
    </font>
    <font>
      <sz val="55"/>
      <color rgb="FFC00000"/>
      <name val="Stencil"/>
      <family val="5"/>
    </font>
    <font>
      <sz val="11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/>
    <xf numFmtId="0" fontId="1" fillId="2" borderId="1" xfId="0" applyFont="1" applyFill="1" applyBorder="1"/>
    <xf numFmtId="0" fontId="0" fillId="0" borderId="0" xfId="0" applyAlignment="1">
      <alignment horizontal="left" indent="1"/>
    </xf>
    <xf numFmtId="0" fontId="0" fillId="3" borderId="0" xfId="0" applyFill="1"/>
    <xf numFmtId="0" fontId="5" fillId="4" borderId="0" xfId="0" applyFont="1" applyFill="1"/>
    <xf numFmtId="0" fontId="0" fillId="5" borderId="0" xfId="0" applyFill="1"/>
    <xf numFmtId="0" fontId="4" fillId="0" borderId="0" xfId="0" applyFont="1"/>
    <xf numFmtId="0" fontId="0" fillId="6" borderId="0" xfId="0" applyFill="1"/>
    <xf numFmtId="0" fontId="10" fillId="6" borderId="0" xfId="0" applyFont="1" applyFill="1"/>
    <xf numFmtId="0" fontId="12" fillId="6" borderId="0" xfId="0" applyFont="1" applyFill="1"/>
    <xf numFmtId="0" fontId="11" fillId="6" borderId="0" xfId="0" applyFont="1" applyFill="1"/>
    <xf numFmtId="0" fontId="8" fillId="6" borderId="0" xfId="0" applyFont="1" applyFill="1"/>
    <xf numFmtId="0" fontId="7" fillId="6" borderId="0" xfId="0" applyFont="1" applyFill="1"/>
    <xf numFmtId="164" fontId="8" fillId="6" borderId="0" xfId="1" applyNumberFormat="1" applyFont="1" applyFill="1" applyAlignment="1"/>
    <xf numFmtId="164" fontId="8" fillId="6" borderId="0" xfId="1" applyNumberFormat="1" applyFont="1" applyFill="1"/>
    <xf numFmtId="164" fontId="9" fillId="6" borderId="0" xfId="1" applyNumberFormat="1" applyFont="1" applyFill="1"/>
    <xf numFmtId="0" fontId="13" fillId="6" borderId="0" xfId="0" applyFont="1" applyFill="1"/>
    <xf numFmtId="164" fontId="13" fillId="6" borderId="0" xfId="1" applyNumberFormat="1" applyFont="1" applyFill="1"/>
    <xf numFmtId="164" fontId="14" fillId="6" borderId="0" xfId="1" applyNumberFormat="1" applyFont="1" applyFill="1"/>
    <xf numFmtId="0" fontId="15" fillId="6" borderId="0" xfId="0" applyFont="1" applyFill="1"/>
    <xf numFmtId="0" fontId="20" fillId="6" borderId="0" xfId="0" applyFont="1" applyFill="1"/>
    <xf numFmtId="0" fontId="0" fillId="4" borderId="0" xfId="0" applyFill="1"/>
    <xf numFmtId="0" fontId="22" fillId="4" borderId="0" xfId="0" applyFont="1" applyFill="1"/>
    <xf numFmtId="0" fontId="16" fillId="3" borderId="0" xfId="0" applyFont="1" applyFill="1"/>
    <xf numFmtId="0" fontId="0" fillId="0" borderId="6" xfId="0" applyBorder="1"/>
    <xf numFmtId="0" fontId="24" fillId="0" borderId="8" xfId="0" applyFont="1" applyBorder="1" applyAlignment="1">
      <alignment horizontal="centerContinuous"/>
    </xf>
    <xf numFmtId="0" fontId="24" fillId="0" borderId="0" xfId="0" applyFont="1" applyAlignment="1">
      <alignment horizontal="centerContinuous"/>
    </xf>
    <xf numFmtId="0" fontId="20" fillId="6" borderId="0" xfId="0" applyFont="1" applyFill="1" applyAlignment="1">
      <alignment horizontal="center"/>
    </xf>
    <xf numFmtId="164" fontId="21" fillId="6" borderId="0" xfId="1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7" fillId="6" borderId="0" xfId="0" applyFont="1" applyFill="1" applyAlignment="1">
      <alignment horizontal="center"/>
    </xf>
    <xf numFmtId="1" fontId="19" fillId="7" borderId="2" xfId="1" applyNumberFormat="1" applyFont="1" applyFill="1" applyBorder="1" applyAlignment="1">
      <alignment horizontal="center" vertical="center"/>
    </xf>
    <xf numFmtId="1" fontId="19" fillId="7" borderId="3" xfId="1" applyNumberFormat="1" applyFont="1" applyFill="1" applyBorder="1" applyAlignment="1">
      <alignment horizontal="center" vertical="center"/>
    </xf>
    <xf numFmtId="1" fontId="19" fillId="7" borderId="4" xfId="1" applyNumberFormat="1" applyFont="1" applyFill="1" applyBorder="1" applyAlignment="1">
      <alignment horizontal="center" vertical="center"/>
    </xf>
    <xf numFmtId="1" fontId="19" fillId="7" borderId="5" xfId="1" applyNumberFormat="1" applyFont="1" applyFill="1" applyBorder="1" applyAlignment="1">
      <alignment horizontal="center" vertical="center"/>
    </xf>
    <xf numFmtId="1" fontId="19" fillId="7" borderId="6" xfId="1" applyNumberFormat="1" applyFont="1" applyFill="1" applyBorder="1" applyAlignment="1">
      <alignment horizontal="center" vertical="center"/>
    </xf>
    <xf numFmtId="1" fontId="19" fillId="7" borderId="7" xfId="1" applyNumberFormat="1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3" fillId="4" borderId="0" xfId="0" applyFont="1" applyFill="1" applyAlignment="1">
      <alignment horizontal="center"/>
    </xf>
    <xf numFmtId="0" fontId="22" fillId="4" borderId="0" xfId="0" applyFont="1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0" borderId="0" xfId="0" applyNumberFormat="1"/>
  </cellXfs>
  <cellStyles count="2">
    <cellStyle name="Normal" xfId="0" builtinId="0"/>
    <cellStyle name="Porcentaje" xfId="1" builtinId="5"/>
  </cellStyles>
  <dxfs count="39"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z val="80"/>
        <color theme="0"/>
        <name val="Calibri"/>
        <family val="2"/>
        <scheme val="minor"/>
      </font>
      <fill>
        <patternFill>
          <bgColor theme="7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sz val="65"/>
        <color auto="1"/>
        <name val="Calibri"/>
        <family val="2"/>
        <scheme val="minor"/>
      </font>
      <fill>
        <patternFill patternType="none">
          <bgColor auto="1"/>
        </patternFill>
      </fill>
      <border>
        <left style="double">
          <color theme="5"/>
        </left>
        <right style="double">
          <color theme="5"/>
        </right>
        <top style="double">
          <color theme="5"/>
        </top>
        <bottom style="double">
          <color theme="5"/>
        </bottom>
      </border>
    </dxf>
    <dxf>
      <font>
        <b val="0"/>
        <i val="0"/>
        <sz val="48"/>
        <name val="Calibri"/>
        <family val="2"/>
        <scheme val="minor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2" defaultTableStyle="TableStyleMedium2" defaultPivotStyle="PivotStyleLight16">
    <tableStyle name="Estilo de segmentación de datos 1" pivot="0" table="0" count="5" xr9:uid="{DDD9E3C7-BFBE-4D17-9E31-288E8361AFE9}">
      <tableStyleElement type="wholeTable" dxfId="38"/>
      <tableStyleElement type="headerRow" dxfId="37"/>
    </tableStyle>
    <tableStyle name="Estilo de segmentación de datos 2" pivot="0" table="0" count="9" xr9:uid="{CA1691B8-1A2B-4EC4-A1E9-5A140196F513}">
      <tableStyleElement type="headerRow" dxfId="36"/>
    </tableStyle>
  </tableStyles>
  <extLst>
    <ext xmlns:x14="http://schemas.microsoft.com/office/spreadsheetml/2009/9/main" uri="{46F421CA-312F-682f-3DD2-61675219B42D}">
      <x14:dxfs count="11">
        <dxf>
          <font>
            <b val="0"/>
            <i val="0"/>
            <sz val="35"/>
            <color auto="1"/>
            <name val="Calibri"/>
            <family val="2"/>
            <scheme val="minor"/>
          </font>
          <fill>
            <patternFill>
              <bgColor theme="1"/>
            </patternFill>
          </fill>
          <border>
            <left style="thick">
              <color auto="1"/>
            </left>
            <right style="thick">
              <color auto="1"/>
            </right>
            <top style="thick">
              <color auto="1"/>
            </top>
            <bottom style="thick">
              <color auto="1"/>
            </bottom>
          </border>
        </dxf>
        <dxf>
          <fill>
            <patternFill>
              <bgColor theme="1"/>
            </patternFill>
          </fill>
        </dxf>
        <dxf>
          <font>
            <b val="0"/>
            <i val="0"/>
            <sz val="60"/>
            <color theme="1"/>
            <name val="Calibri"/>
            <family val="2"/>
            <scheme val="minor"/>
          </font>
          <fill>
            <patternFill>
              <bgColor theme="5" tint="0.59996337778862885"/>
            </patternFill>
          </fill>
          <border>
            <left style="thick">
              <color auto="1"/>
            </left>
            <right style="thick">
              <color auto="1"/>
            </right>
            <top style="thick">
              <color auto="1"/>
            </top>
            <bottom style="thick">
              <color auto="1"/>
            </bottom>
          </border>
        </dxf>
        <dxf>
          <font>
            <b val="0"/>
            <i val="0"/>
            <sz val="60"/>
            <name val="Calibri"/>
            <family val="2"/>
            <scheme val="minor"/>
          </font>
          <fill>
            <patternFill>
              <bgColor theme="6" tint="0.59996337778862885"/>
            </patternFill>
          </fill>
          <border>
            <left style="thick">
              <color auto="1"/>
            </left>
            <right style="thick">
              <color auto="1"/>
            </right>
            <top style="thick">
              <color auto="1"/>
            </top>
            <bottom style="thick">
              <color auto="1"/>
            </bottom>
          </border>
        </dxf>
        <dxf>
          <font>
            <sz val="60"/>
          </font>
          <fill>
            <patternFill>
              <bgColor theme="1"/>
            </patternFill>
          </fill>
          <border>
            <left style="thick">
              <color auto="1"/>
            </left>
            <right style="thick">
              <color auto="1"/>
            </right>
            <top style="thick">
              <color auto="1"/>
            </top>
            <bottom style="thick">
              <color auto="1"/>
            </bottom>
          </border>
        </dxf>
        <dxf>
          <font>
            <b val="0"/>
            <i val="0"/>
            <sz val="60"/>
            <color theme="1"/>
            <name val="Calibri"/>
            <family val="2"/>
            <scheme val="minor"/>
          </font>
          <fill>
            <patternFill>
              <bgColor theme="5" tint="0.59996337778862885"/>
            </patternFill>
          </fill>
          <border>
            <left style="thick">
              <color auto="1"/>
            </left>
            <right style="thick">
              <color auto="1"/>
            </right>
            <top style="thick">
              <color auto="1"/>
            </top>
            <bottom style="thick">
              <color auto="1"/>
            </bottom>
          </border>
        </dxf>
        <dxf>
          <fill>
            <patternFill>
              <bgColor theme="1"/>
            </patternFill>
          </fill>
        </dxf>
        <dxf>
          <font>
            <b val="0"/>
            <i val="0"/>
            <sz val="60"/>
            <color theme="1"/>
            <name val="Calibri"/>
            <family val="2"/>
            <scheme val="minor"/>
          </font>
          <fill>
            <patternFill>
              <bgColor theme="0" tint="-0.14996795556505021"/>
            </patternFill>
          </fill>
          <border>
            <left style="thick">
              <color auto="1"/>
            </left>
            <right style="thick">
              <color auto="1"/>
            </right>
            <top style="thick">
              <color auto="1"/>
            </top>
            <bottom style="thick">
              <color auto="1"/>
            </bottom>
          </border>
        </dxf>
        <dxf>
          <font>
            <b val="0"/>
            <i val="0"/>
            <sz val="60"/>
            <color auto="1"/>
            <name val="Calibri"/>
            <family val="2"/>
            <scheme val="minor"/>
          </font>
          <fill>
            <patternFill>
              <bgColor theme="5"/>
            </patternFill>
          </fill>
        </dxf>
        <dxf>
          <font>
            <b val="0"/>
            <i val="0"/>
            <sz val="60"/>
            <color auto="1"/>
            <name val="Calibri"/>
            <family val="2"/>
            <scheme val="minor"/>
          </font>
          <fill>
            <patternFill>
              <bgColor theme="5"/>
            </patternFill>
          </fill>
        </dxf>
        <dxf>
          <font>
            <b val="0"/>
            <i val="0"/>
            <sz val="60"/>
            <color auto="1"/>
            <name val="Calibri"/>
            <family val="2"/>
            <scheme val="minor"/>
          </font>
          <fill>
            <patternFill>
              <bgColor theme="0" tint="-0.24994659260841701"/>
            </patternFill>
          </fill>
        </dxf>
      </x14:dxfs>
    </ext>
    <ext xmlns:x14="http://schemas.microsoft.com/office/spreadsheetml/2009/9/main" uri="{EB79DEF2-80B8-43e5-95BD-54CBDDF9020C}">
      <x14:slicerStyles defaultSlicerStyle="Estilo de segmentación de datos 1">
        <x14:slicerStyle name="Estilo de segmentación de datos 1">
          <x14:slicerStyleElements>
            <x14:slicerStyleElement type="unselectedItemWithData" dxfId="10"/>
            <x14:slicerStyleElement type="selectedItemWithData" dxfId="9"/>
            <x14:slicerStyleElement type="hoveredSelectedItemWithData" dxfId="8"/>
          </x14:slicerStyleElements>
        </x14:slicerStyle>
        <x14:slicerStyle name="Estilo de segmentación de datos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7/relationships/slicerCache" Target="slicerCaches/slicerCache4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2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microsoft.com/office/2007/relationships/slicerCache" Target="slicerCaches/slicerCache1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7/relationships/slicerCache" Target="slicerCaches/slicerCache5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12" Type="http://schemas.microsoft.com/office/2007/relationships/slicerCache" Target="slicerCaches/slicerCache3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2!TablaDinámica1</c:name>
    <c:fmtId val="0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'draft 2'!$B$3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2'!$A$4:$A$24</c:f>
              <c:strCache>
                <c:ptCount val="20"/>
                <c:pt idx="0">
                  <c:v>Nurse</c:v>
                </c:pt>
                <c:pt idx="1">
                  <c:v>Research Scientist</c:v>
                </c:pt>
                <c:pt idx="2">
                  <c:v>AI Engineer</c:v>
                </c:pt>
                <c:pt idx="3">
                  <c:v>Teacher</c:v>
                </c:pt>
                <c:pt idx="4">
                  <c:v>Doctor</c:v>
                </c:pt>
                <c:pt idx="5">
                  <c:v>Lawyer</c:v>
                </c:pt>
                <c:pt idx="6">
                  <c:v>Chef</c:v>
                </c:pt>
                <c:pt idx="7">
                  <c:v>HR Specialist</c:v>
                </c:pt>
                <c:pt idx="8">
                  <c:v>Financial Analyst</c:v>
                </c:pt>
                <c:pt idx="9">
                  <c:v>Marketing Manager</c:v>
                </c:pt>
                <c:pt idx="10">
                  <c:v>UX Researcher</c:v>
                </c:pt>
                <c:pt idx="11">
                  <c:v>Mechanic</c:v>
                </c:pt>
                <c:pt idx="12">
                  <c:v>Software Engineer</c:v>
                </c:pt>
                <c:pt idx="13">
                  <c:v>Data Scientist</c:v>
                </c:pt>
                <c:pt idx="14">
                  <c:v>Graphic Designer</c:v>
                </c:pt>
                <c:pt idx="15">
                  <c:v>Security Guard</c:v>
                </c:pt>
                <c:pt idx="16">
                  <c:v>Truck Driver</c:v>
                </c:pt>
                <c:pt idx="17">
                  <c:v>Construction Worker</c:v>
                </c:pt>
                <c:pt idx="18">
                  <c:v>Customer Support</c:v>
                </c:pt>
                <c:pt idx="19">
                  <c:v>Retail Worker</c:v>
                </c:pt>
              </c:strCache>
            </c:strRef>
          </c:cat>
          <c:val>
            <c:numRef>
              <c:f>'draft 2'!$B$4:$B$24</c:f>
              <c:numCache>
                <c:formatCode>General</c:formatCode>
                <c:ptCount val="20"/>
                <c:pt idx="0">
                  <c:v>15.471830985915492</c:v>
                </c:pt>
                <c:pt idx="1">
                  <c:v>15.543624161073826</c:v>
                </c:pt>
                <c:pt idx="2">
                  <c:v>15.807142857142857</c:v>
                </c:pt>
                <c:pt idx="3">
                  <c:v>15.897590361445783</c:v>
                </c:pt>
                <c:pt idx="4">
                  <c:v>16.583333333333332</c:v>
                </c:pt>
                <c:pt idx="5">
                  <c:v>43.598484848484851</c:v>
                </c:pt>
                <c:pt idx="6">
                  <c:v>44.01418439716312</c:v>
                </c:pt>
                <c:pt idx="7">
                  <c:v>44.031847133757964</c:v>
                </c:pt>
                <c:pt idx="8">
                  <c:v>44.039735099337747</c:v>
                </c:pt>
                <c:pt idx="9">
                  <c:v>44.305970149253731</c:v>
                </c:pt>
                <c:pt idx="10">
                  <c:v>45.41317365269461</c:v>
                </c:pt>
                <c:pt idx="11">
                  <c:v>45.816176470588232</c:v>
                </c:pt>
                <c:pt idx="12">
                  <c:v>46.24</c:v>
                </c:pt>
                <c:pt idx="13">
                  <c:v>46.287425149700596</c:v>
                </c:pt>
                <c:pt idx="14">
                  <c:v>47.556249999999999</c:v>
                </c:pt>
                <c:pt idx="15">
                  <c:v>72.084415584415581</c:v>
                </c:pt>
                <c:pt idx="16">
                  <c:v>72.098039215686271</c:v>
                </c:pt>
                <c:pt idx="17">
                  <c:v>76.019230769230774</c:v>
                </c:pt>
                <c:pt idx="18">
                  <c:v>76.84210526315789</c:v>
                </c:pt>
                <c:pt idx="19">
                  <c:v>76.909677419354836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F-494C-B73D-1C43F134C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803961391"/>
        <c:axId val="1803961871"/>
      </c:barChart>
      <c:catAx>
        <c:axId val="18039613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03961871"/>
        <c:crosses val="autoZero"/>
        <c:auto val="1"/>
        <c:lblAlgn val="ctr"/>
        <c:lblOffset val="100"/>
        <c:noMultiLvlLbl val="0"/>
      </c:catAx>
      <c:valAx>
        <c:axId val="180396187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03961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2!TablaDinámica2</c:name>
    <c:fmtId val="11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'draft 2'!$B$28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A2-480B-972F-F9D99FED1693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A2-480B-972F-F9D99FED1693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A2-480B-972F-F9D99FED1693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4A2-480B-972F-F9D99FED1693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4A2-480B-972F-F9D99FED16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'draft 2'!$A$29:$A$33</c:f>
              <c:strCache>
                <c:ptCount val="4"/>
                <c:pt idx="0">
                  <c:v>Bachelor's</c:v>
                </c:pt>
                <c:pt idx="1">
                  <c:v>High School</c:v>
                </c:pt>
                <c:pt idx="2">
                  <c:v>Master's</c:v>
                </c:pt>
                <c:pt idx="3">
                  <c:v>PhD</c:v>
                </c:pt>
              </c:strCache>
            </c:strRef>
          </c:cat>
          <c:val>
            <c:numRef>
              <c:f>'draft 2'!$B$29:$B$33</c:f>
              <c:numCache>
                <c:formatCode>General</c:formatCode>
                <c:ptCount val="4"/>
                <c:pt idx="0">
                  <c:v>765</c:v>
                </c:pt>
                <c:pt idx="1">
                  <c:v>784</c:v>
                </c:pt>
                <c:pt idx="2">
                  <c:v>735</c:v>
                </c:pt>
                <c:pt idx="3">
                  <c:v>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7-40D6-93E4-C289C3AAF51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2!TablaDinámica3</c:name>
    <c:fmtId val="16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'draft 2'!$E$28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3B1-41EF-BAEF-01425DE167D4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3B1-41EF-BAEF-01425DE167D4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3B1-41EF-BAEF-01425DE167D4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3B1-41EF-BAEF-01425DE167D4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3B1-41EF-BAEF-01425DE167D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'draft 2'!$D$29:$D$33</c:f>
              <c:strCache>
                <c:ptCount val="4"/>
                <c:pt idx="0">
                  <c:v>High experience</c:v>
                </c:pt>
                <c:pt idx="1">
                  <c:v>Low experience</c:v>
                </c:pt>
                <c:pt idx="2">
                  <c:v>Lower-mid experience</c:v>
                </c:pt>
                <c:pt idx="3">
                  <c:v>Upper-mid experience</c:v>
                </c:pt>
              </c:strCache>
            </c:strRef>
          </c:cat>
          <c:val>
            <c:numRef>
              <c:f>'draft 2'!$E$29:$E$33</c:f>
              <c:numCache>
                <c:formatCode>General</c:formatCode>
                <c:ptCount val="4"/>
                <c:pt idx="0">
                  <c:v>722</c:v>
                </c:pt>
                <c:pt idx="1">
                  <c:v>787</c:v>
                </c:pt>
                <c:pt idx="2">
                  <c:v>791</c:v>
                </c:pt>
                <c:pt idx="3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3-435A-B846-0D3BAECC67B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2'!$F$38</c:f>
              <c:strCache>
                <c:ptCount val="1"/>
                <c:pt idx="0">
                  <c:v>Automation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2'!$E$39:$E$58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2'!$F$39:$F$58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F-43DF-917E-E2AE2ACC53C0}"/>
            </c:ext>
          </c:extLst>
        </c:ser>
        <c:ser>
          <c:idx val="1"/>
          <c:order val="1"/>
          <c:tx>
            <c:strRef>
              <c:f>'draft 2'!$G$38</c:f>
              <c:strCache>
                <c:ptCount val="1"/>
                <c:pt idx="0">
                  <c:v>AI exposure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2'!$E$39:$E$58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2'!$G$39:$G$58</c:f>
              <c:numCache>
                <c:formatCode>General</c:formatCode>
                <c:ptCount val="20"/>
                <c:pt idx="0">
                  <c:v>47.12903225806452</c:v>
                </c:pt>
                <c:pt idx="1">
                  <c:v>45.548872180451127</c:v>
                </c:pt>
                <c:pt idx="2">
                  <c:v>45.980769230769234</c:v>
                </c:pt>
                <c:pt idx="3">
                  <c:v>46.189542483660134</c:v>
                </c:pt>
                <c:pt idx="4">
                  <c:v>47</c:v>
                </c:pt>
                <c:pt idx="5">
                  <c:v>48.6</c:v>
                </c:pt>
                <c:pt idx="6">
                  <c:v>47.461077844311376</c:v>
                </c:pt>
                <c:pt idx="7">
                  <c:v>45.017142857142858</c:v>
                </c:pt>
                <c:pt idx="8">
                  <c:v>41.352941176470587</c:v>
                </c:pt>
                <c:pt idx="9">
                  <c:v>43.125748502994014</c:v>
                </c:pt>
                <c:pt idx="10">
                  <c:v>47.208955223880594</c:v>
                </c:pt>
                <c:pt idx="11">
                  <c:v>43.34437086092715</c:v>
                </c:pt>
                <c:pt idx="12">
                  <c:v>45.254777070063696</c:v>
                </c:pt>
                <c:pt idx="13">
                  <c:v>45.411347517730498</c:v>
                </c:pt>
                <c:pt idx="14">
                  <c:v>45.856060606060609</c:v>
                </c:pt>
                <c:pt idx="15">
                  <c:v>44.037878787878789</c:v>
                </c:pt>
                <c:pt idx="16">
                  <c:v>45.825301204819276</c:v>
                </c:pt>
                <c:pt idx="17">
                  <c:v>44.985714285714288</c:v>
                </c:pt>
                <c:pt idx="18">
                  <c:v>44.053691275167786</c:v>
                </c:pt>
                <c:pt idx="19">
                  <c:v>49.901408450704224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9F-43DF-917E-E2AE2ACC5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10223"/>
        <c:axId val="155612143"/>
      </c:scatterChart>
      <c:valAx>
        <c:axId val="155610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612143"/>
        <c:crosses val="autoZero"/>
        <c:crossBetween val="midCat"/>
      </c:valAx>
      <c:valAx>
        <c:axId val="15561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5610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2'!$F$62</c:f>
              <c:strCache>
                <c:ptCount val="1"/>
                <c:pt idx="0">
                  <c:v>Automation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2'!$E$63:$E$82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2'!$F$63:$F$82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9F-4D35-BBB6-80C7F63715F8}"/>
            </c:ext>
          </c:extLst>
        </c:ser>
        <c:ser>
          <c:idx val="1"/>
          <c:order val="1"/>
          <c:tx>
            <c:strRef>
              <c:f>'draft 2'!$G$62</c:f>
              <c:strCache>
                <c:ptCount val="1"/>
                <c:pt idx="0">
                  <c:v>Tech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2'!$E$63:$E$82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2'!$G$63:$G$82</c:f>
              <c:numCache>
                <c:formatCode>General</c:formatCode>
                <c:ptCount val="20"/>
                <c:pt idx="0">
                  <c:v>92.341935483870969</c:v>
                </c:pt>
                <c:pt idx="1">
                  <c:v>92.233082706766922</c:v>
                </c:pt>
                <c:pt idx="2">
                  <c:v>93.435897435897431</c:v>
                </c:pt>
                <c:pt idx="3">
                  <c:v>91.679738562091501</c:v>
                </c:pt>
                <c:pt idx="4">
                  <c:v>84.86363636363636</c:v>
                </c:pt>
                <c:pt idx="5">
                  <c:v>91.6</c:v>
                </c:pt>
                <c:pt idx="6">
                  <c:v>87.209580838323348</c:v>
                </c:pt>
                <c:pt idx="7">
                  <c:v>90.868571428571428</c:v>
                </c:pt>
                <c:pt idx="8">
                  <c:v>88.713235294117652</c:v>
                </c:pt>
                <c:pt idx="9">
                  <c:v>87.047904191616766</c:v>
                </c:pt>
                <c:pt idx="10">
                  <c:v>93.022388059701498</c:v>
                </c:pt>
                <c:pt idx="11">
                  <c:v>93.125827814569533</c:v>
                </c:pt>
                <c:pt idx="12">
                  <c:v>89.566878980891715</c:v>
                </c:pt>
                <c:pt idx="13">
                  <c:v>97.411347517730491</c:v>
                </c:pt>
                <c:pt idx="14">
                  <c:v>95.848484848484844</c:v>
                </c:pt>
                <c:pt idx="15">
                  <c:v>88.946969696969703</c:v>
                </c:pt>
                <c:pt idx="16">
                  <c:v>93.506024096385545</c:v>
                </c:pt>
                <c:pt idx="17">
                  <c:v>91.48571428571428</c:v>
                </c:pt>
                <c:pt idx="18">
                  <c:v>88.053691275167779</c:v>
                </c:pt>
                <c:pt idx="19">
                  <c:v>90.718309859154928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9F-4D35-BBB6-80C7F6371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36479"/>
        <c:axId val="275748959"/>
      </c:scatterChart>
      <c:valAx>
        <c:axId val="275736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748959"/>
        <c:crosses val="autoZero"/>
        <c:crossBetween val="midCat"/>
      </c:valAx>
      <c:valAx>
        <c:axId val="27574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7364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2'!$F$85</c:f>
              <c:strCache>
                <c:ptCount val="1"/>
                <c:pt idx="0">
                  <c:v>Automation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2'!$E$86:$E$105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2'!$F$86:$F$105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DD-4FD2-A879-E650155199D3}"/>
            </c:ext>
          </c:extLst>
        </c:ser>
        <c:ser>
          <c:idx val="1"/>
          <c:order val="1"/>
          <c:tx>
            <c:strRef>
              <c:f>'draft 2'!$G$85</c:f>
              <c:strCache>
                <c:ptCount val="1"/>
                <c:pt idx="0">
                  <c:v>Skills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2'!$E$86:$E$105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2'!$G$86:$G$105</c:f>
              <c:numCache>
                <c:formatCode>General</c:formatCode>
                <c:ptCount val="20"/>
                <c:pt idx="0">
                  <c:v>44.726451612903233</c:v>
                </c:pt>
                <c:pt idx="1">
                  <c:v>46.303007518796981</c:v>
                </c:pt>
                <c:pt idx="2">
                  <c:v>45.303846153846152</c:v>
                </c:pt>
                <c:pt idx="3">
                  <c:v>46.290849673202636</c:v>
                </c:pt>
                <c:pt idx="4">
                  <c:v>44.93701298701297</c:v>
                </c:pt>
                <c:pt idx="5">
                  <c:v>44.965000000000018</c:v>
                </c:pt>
                <c:pt idx="6">
                  <c:v>46.164670658682638</c:v>
                </c:pt>
                <c:pt idx="7">
                  <c:v>44.194285714285712</c:v>
                </c:pt>
                <c:pt idx="8">
                  <c:v>45.612499999999997</c:v>
                </c:pt>
                <c:pt idx="9">
                  <c:v>45.510778443113793</c:v>
                </c:pt>
                <c:pt idx="10">
                  <c:v>45.022388059701491</c:v>
                </c:pt>
                <c:pt idx="11">
                  <c:v>45.921854304635765</c:v>
                </c:pt>
                <c:pt idx="12">
                  <c:v>46.491082802547751</c:v>
                </c:pt>
                <c:pt idx="13">
                  <c:v>45.22127659574469</c:v>
                </c:pt>
                <c:pt idx="14">
                  <c:v>43.682575757575755</c:v>
                </c:pt>
                <c:pt idx="15">
                  <c:v>44.150757575757574</c:v>
                </c:pt>
                <c:pt idx="16">
                  <c:v>44.845783132530123</c:v>
                </c:pt>
                <c:pt idx="17">
                  <c:v>45.027142857142856</c:v>
                </c:pt>
                <c:pt idx="18">
                  <c:v>45.600671140939596</c:v>
                </c:pt>
                <c:pt idx="19">
                  <c:v>45.885211267605641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DD-4FD2-A879-E65015519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716319"/>
        <c:axId val="275701919"/>
      </c:scatterChart>
      <c:valAx>
        <c:axId val="27571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701919"/>
        <c:crosses val="autoZero"/>
        <c:crossBetween val="midCat"/>
      </c:valAx>
      <c:valAx>
        <c:axId val="27570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75716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2'!$F$109</c:f>
              <c:strCache>
                <c:ptCount val="1"/>
                <c:pt idx="0">
                  <c:v>Automation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2'!$E$110:$E$129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2'!$F$110:$F$129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ED-4BD8-9B2F-DE55B45662B7}"/>
            </c:ext>
          </c:extLst>
        </c:ser>
        <c:ser>
          <c:idx val="1"/>
          <c:order val="1"/>
          <c:tx>
            <c:strRef>
              <c:f>'draft 2'!$G$109</c:f>
              <c:strCache>
                <c:ptCount val="1"/>
                <c:pt idx="0">
                  <c:v>Salary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2'!$E$110:$E$129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2'!$G$110:$G$129</c:f>
              <c:numCache>
                <c:formatCode>General</c:formatCode>
                <c:ptCount val="20"/>
                <c:pt idx="0">
                  <c:v>87.209032258064511</c:v>
                </c:pt>
                <c:pt idx="1">
                  <c:v>87.490977443608969</c:v>
                </c:pt>
                <c:pt idx="2">
                  <c:v>90.799358974359009</c:v>
                </c:pt>
                <c:pt idx="3">
                  <c:v>84.519607843137308</c:v>
                </c:pt>
                <c:pt idx="4">
                  <c:v>87.293506493506499</c:v>
                </c:pt>
                <c:pt idx="5">
                  <c:v>96.425624999999926</c:v>
                </c:pt>
                <c:pt idx="6">
                  <c:v>90.632934131736548</c:v>
                </c:pt>
                <c:pt idx="7">
                  <c:v>90.267999999999972</c:v>
                </c:pt>
                <c:pt idx="8">
                  <c:v>89.81102941176465</c:v>
                </c:pt>
                <c:pt idx="9">
                  <c:v>87.98502994011983</c:v>
                </c:pt>
                <c:pt idx="10">
                  <c:v>86.457462686567197</c:v>
                </c:pt>
                <c:pt idx="11">
                  <c:v>88.031125827814591</c:v>
                </c:pt>
                <c:pt idx="12">
                  <c:v>89.243312101910874</c:v>
                </c:pt>
                <c:pt idx="13">
                  <c:v>91.407801418439661</c:v>
                </c:pt>
                <c:pt idx="14">
                  <c:v>92.443181818181799</c:v>
                </c:pt>
                <c:pt idx="15">
                  <c:v>89.093939393939337</c:v>
                </c:pt>
                <c:pt idx="16">
                  <c:v>90.886746987951796</c:v>
                </c:pt>
                <c:pt idx="17">
                  <c:v>90.756428571428614</c:v>
                </c:pt>
                <c:pt idx="18">
                  <c:v>87.208724832214727</c:v>
                </c:pt>
                <c:pt idx="19">
                  <c:v>88.953521126760506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ED-4BD8-9B2F-DE55B4566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726639"/>
        <c:axId val="351725679"/>
      </c:scatterChart>
      <c:valAx>
        <c:axId val="351726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725679"/>
        <c:crosses val="autoZero"/>
        <c:crossBetween val="midCat"/>
      </c:valAx>
      <c:valAx>
        <c:axId val="35172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726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2'!$G$38</c:f>
              <c:strCache>
                <c:ptCount val="1"/>
                <c:pt idx="0">
                  <c:v>AI exposure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'draft 2'!$F$39:$F$58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2'!$G$39:$G$58</c:f>
              <c:numCache>
                <c:formatCode>General</c:formatCode>
                <c:ptCount val="20"/>
                <c:pt idx="0">
                  <c:v>47.12903225806452</c:v>
                </c:pt>
                <c:pt idx="1">
                  <c:v>45.548872180451127</c:v>
                </c:pt>
                <c:pt idx="2">
                  <c:v>45.980769230769234</c:v>
                </c:pt>
                <c:pt idx="3">
                  <c:v>46.189542483660134</c:v>
                </c:pt>
                <c:pt idx="4">
                  <c:v>47</c:v>
                </c:pt>
                <c:pt idx="5">
                  <c:v>48.6</c:v>
                </c:pt>
                <c:pt idx="6">
                  <c:v>47.461077844311376</c:v>
                </c:pt>
                <c:pt idx="7">
                  <c:v>45.017142857142858</c:v>
                </c:pt>
                <c:pt idx="8">
                  <c:v>41.352941176470587</c:v>
                </c:pt>
                <c:pt idx="9">
                  <c:v>43.125748502994014</c:v>
                </c:pt>
                <c:pt idx="10">
                  <c:v>47.208955223880594</c:v>
                </c:pt>
                <c:pt idx="11">
                  <c:v>43.34437086092715</c:v>
                </c:pt>
                <c:pt idx="12">
                  <c:v>45.254777070063696</c:v>
                </c:pt>
                <c:pt idx="13">
                  <c:v>45.411347517730498</c:v>
                </c:pt>
                <c:pt idx="14">
                  <c:v>45.856060606060609</c:v>
                </c:pt>
                <c:pt idx="15">
                  <c:v>44.037878787878789</c:v>
                </c:pt>
                <c:pt idx="16">
                  <c:v>45.825301204819276</c:v>
                </c:pt>
                <c:pt idx="17">
                  <c:v>44.985714285714288</c:v>
                </c:pt>
                <c:pt idx="18">
                  <c:v>44.053691275167786</c:v>
                </c:pt>
                <c:pt idx="19">
                  <c:v>49.901408450704224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3F-4AE7-BB5E-64AD7AC1C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16783"/>
        <c:axId val="68704303"/>
      </c:scatterChart>
      <c:valAx>
        <c:axId val="68716783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04303"/>
        <c:crosses val="autoZero"/>
        <c:crossBetween val="midCat"/>
      </c:valAx>
      <c:valAx>
        <c:axId val="6870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AI exposure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34216972878390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16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2'!$G$62</c:f>
              <c:strCache>
                <c:ptCount val="1"/>
                <c:pt idx="0">
                  <c:v>Tech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'draft 2'!$F$63:$F$82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2'!$G$63:$G$82</c:f>
              <c:numCache>
                <c:formatCode>General</c:formatCode>
                <c:ptCount val="20"/>
                <c:pt idx="0">
                  <c:v>92.341935483870969</c:v>
                </c:pt>
                <c:pt idx="1">
                  <c:v>92.233082706766922</c:v>
                </c:pt>
                <c:pt idx="2">
                  <c:v>93.435897435897431</c:v>
                </c:pt>
                <c:pt idx="3">
                  <c:v>91.679738562091501</c:v>
                </c:pt>
                <c:pt idx="4">
                  <c:v>84.86363636363636</c:v>
                </c:pt>
                <c:pt idx="5">
                  <c:v>91.6</c:v>
                </c:pt>
                <c:pt idx="6">
                  <c:v>87.209580838323348</c:v>
                </c:pt>
                <c:pt idx="7">
                  <c:v>90.868571428571428</c:v>
                </c:pt>
                <c:pt idx="8">
                  <c:v>88.713235294117652</c:v>
                </c:pt>
                <c:pt idx="9">
                  <c:v>87.047904191616766</c:v>
                </c:pt>
                <c:pt idx="10">
                  <c:v>93.022388059701498</c:v>
                </c:pt>
                <c:pt idx="11">
                  <c:v>93.125827814569533</c:v>
                </c:pt>
                <c:pt idx="12">
                  <c:v>89.566878980891715</c:v>
                </c:pt>
                <c:pt idx="13">
                  <c:v>97.411347517730491</c:v>
                </c:pt>
                <c:pt idx="14">
                  <c:v>95.848484848484844</c:v>
                </c:pt>
                <c:pt idx="15">
                  <c:v>88.946969696969703</c:v>
                </c:pt>
                <c:pt idx="16">
                  <c:v>93.506024096385545</c:v>
                </c:pt>
                <c:pt idx="17">
                  <c:v>91.48571428571428</c:v>
                </c:pt>
                <c:pt idx="18">
                  <c:v>88.053691275167779</c:v>
                </c:pt>
                <c:pt idx="19">
                  <c:v>90.718309859154928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A6-4203-91BD-0356A9032A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440800"/>
        <c:axId val="678441280"/>
      </c:scatterChart>
      <c:valAx>
        <c:axId val="67844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441280"/>
        <c:crosses val="autoZero"/>
        <c:crossBetween val="midCat"/>
      </c:valAx>
      <c:valAx>
        <c:axId val="67844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Tech growth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44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2'!$G$85</c:f>
              <c:strCache>
                <c:ptCount val="1"/>
                <c:pt idx="0">
                  <c:v>Skills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'draft 2'!$F$86:$F$105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2'!$G$86:$G$105</c:f>
              <c:numCache>
                <c:formatCode>General</c:formatCode>
                <c:ptCount val="20"/>
                <c:pt idx="0">
                  <c:v>44.726451612903233</c:v>
                </c:pt>
                <c:pt idx="1">
                  <c:v>46.303007518796981</c:v>
                </c:pt>
                <c:pt idx="2">
                  <c:v>45.303846153846152</c:v>
                </c:pt>
                <c:pt idx="3">
                  <c:v>46.290849673202636</c:v>
                </c:pt>
                <c:pt idx="4">
                  <c:v>44.93701298701297</c:v>
                </c:pt>
                <c:pt idx="5">
                  <c:v>44.965000000000018</c:v>
                </c:pt>
                <c:pt idx="6">
                  <c:v>46.164670658682638</c:v>
                </c:pt>
                <c:pt idx="7">
                  <c:v>44.194285714285712</c:v>
                </c:pt>
                <c:pt idx="8">
                  <c:v>45.612499999999997</c:v>
                </c:pt>
                <c:pt idx="9">
                  <c:v>45.510778443113793</c:v>
                </c:pt>
                <c:pt idx="10">
                  <c:v>45.022388059701491</c:v>
                </c:pt>
                <c:pt idx="11">
                  <c:v>45.921854304635765</c:v>
                </c:pt>
                <c:pt idx="12">
                  <c:v>46.491082802547751</c:v>
                </c:pt>
                <c:pt idx="13">
                  <c:v>45.22127659574469</c:v>
                </c:pt>
                <c:pt idx="14">
                  <c:v>43.682575757575755</c:v>
                </c:pt>
                <c:pt idx="15">
                  <c:v>44.150757575757574</c:v>
                </c:pt>
                <c:pt idx="16">
                  <c:v>44.845783132530123</c:v>
                </c:pt>
                <c:pt idx="17">
                  <c:v>45.027142857142856</c:v>
                </c:pt>
                <c:pt idx="18">
                  <c:v>45.600671140939596</c:v>
                </c:pt>
                <c:pt idx="19">
                  <c:v>45.885211267605641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E6-486D-836B-6796F4EE1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321888"/>
        <c:axId val="672317088"/>
      </c:scatterChart>
      <c:valAx>
        <c:axId val="67232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2317088"/>
        <c:crosses val="autoZero"/>
        <c:crossBetween val="midCat"/>
      </c:valAx>
      <c:valAx>
        <c:axId val="67231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skill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232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2'!$G$109</c:f>
              <c:strCache>
                <c:ptCount val="1"/>
                <c:pt idx="0">
                  <c:v>Salary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'draft 2'!$F$110:$F$129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2'!$G$110:$G$129</c:f>
              <c:numCache>
                <c:formatCode>General</c:formatCode>
                <c:ptCount val="20"/>
                <c:pt idx="0">
                  <c:v>87.209032258064511</c:v>
                </c:pt>
                <c:pt idx="1">
                  <c:v>87.490977443608969</c:v>
                </c:pt>
                <c:pt idx="2">
                  <c:v>90.799358974359009</c:v>
                </c:pt>
                <c:pt idx="3">
                  <c:v>84.519607843137308</c:v>
                </c:pt>
                <c:pt idx="4">
                  <c:v>87.293506493506499</c:v>
                </c:pt>
                <c:pt idx="5">
                  <c:v>96.425624999999926</c:v>
                </c:pt>
                <c:pt idx="6">
                  <c:v>90.632934131736548</c:v>
                </c:pt>
                <c:pt idx="7">
                  <c:v>90.267999999999972</c:v>
                </c:pt>
                <c:pt idx="8">
                  <c:v>89.81102941176465</c:v>
                </c:pt>
                <c:pt idx="9">
                  <c:v>87.98502994011983</c:v>
                </c:pt>
                <c:pt idx="10">
                  <c:v>86.457462686567197</c:v>
                </c:pt>
                <c:pt idx="11">
                  <c:v>88.031125827814591</c:v>
                </c:pt>
                <c:pt idx="12">
                  <c:v>89.243312101910874</c:v>
                </c:pt>
                <c:pt idx="13">
                  <c:v>91.407801418439661</c:v>
                </c:pt>
                <c:pt idx="14">
                  <c:v>92.443181818181799</c:v>
                </c:pt>
                <c:pt idx="15">
                  <c:v>89.093939393939337</c:v>
                </c:pt>
                <c:pt idx="16">
                  <c:v>90.886746987951796</c:v>
                </c:pt>
                <c:pt idx="17">
                  <c:v>90.756428571428614</c:v>
                </c:pt>
                <c:pt idx="18">
                  <c:v>87.208724832214727</c:v>
                </c:pt>
                <c:pt idx="19">
                  <c:v>88.953521126760506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63-4E90-AB60-580FFA9D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896080"/>
        <c:axId val="842896560"/>
      </c:scatterChart>
      <c:valAx>
        <c:axId val="84289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42896560"/>
        <c:crosses val="autoZero"/>
        <c:crossBetween val="midCat"/>
      </c:valAx>
      <c:valAx>
        <c:axId val="84289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Salary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428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2!TablaDinámica10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2'!$A$170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'draft 2'!$A$171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'draft 2'!$A$171</c:f>
              <c:numCache>
                <c:formatCode>General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8B-4688-8BD3-2213EFF1D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263615"/>
        <c:axId val="244253055"/>
      </c:barChart>
      <c:catAx>
        <c:axId val="244263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53055"/>
        <c:crosses val="autoZero"/>
        <c:auto val="1"/>
        <c:lblAlgn val="ctr"/>
        <c:lblOffset val="100"/>
        <c:noMultiLvlLbl val="0"/>
      </c:catAx>
      <c:valAx>
        <c:axId val="244253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63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2!TablaDinámica13</c:name>
    <c:fmtId val="1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2'!$C$225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'draft 2'!$B$226:$B$245</c:f>
              <c:strCache>
                <c:ptCount val="20"/>
                <c:pt idx="0">
                  <c:v>AI Engineer</c:v>
                </c:pt>
                <c:pt idx="1">
                  <c:v>Chef</c:v>
                </c:pt>
                <c:pt idx="2">
                  <c:v>Construction Worker</c:v>
                </c:pt>
                <c:pt idx="3">
                  <c:v>Customer Support</c:v>
                </c:pt>
                <c:pt idx="4">
                  <c:v>Data Scientist</c:v>
                </c:pt>
                <c:pt idx="5">
                  <c:v>Doctor</c:v>
                </c:pt>
                <c:pt idx="6">
                  <c:v>Financial Analyst</c:v>
                </c:pt>
                <c:pt idx="7">
                  <c:v>Graphic Designer</c:v>
                </c:pt>
                <c:pt idx="8">
                  <c:v>HR Specialist</c:v>
                </c:pt>
                <c:pt idx="9">
                  <c:v>Lawyer</c:v>
                </c:pt>
                <c:pt idx="10">
                  <c:v>Marketing Manager</c:v>
                </c:pt>
                <c:pt idx="11">
                  <c:v>Mechanic</c:v>
                </c:pt>
                <c:pt idx="12">
                  <c:v>Nurse</c:v>
                </c:pt>
                <c:pt idx="13">
                  <c:v>Research Scientist</c:v>
                </c:pt>
                <c:pt idx="14">
                  <c:v>Retail Worker</c:v>
                </c:pt>
                <c:pt idx="15">
                  <c:v>Security Guard</c:v>
                </c:pt>
                <c:pt idx="16">
                  <c:v>Software Engineer</c:v>
                </c:pt>
                <c:pt idx="17">
                  <c:v>Teacher</c:v>
                </c:pt>
                <c:pt idx="18">
                  <c:v>Truck Driver</c:v>
                </c:pt>
                <c:pt idx="19">
                  <c:v>UX Researcher</c:v>
                </c:pt>
              </c:strCache>
            </c:strRef>
          </c:cat>
          <c:val>
            <c:numRef>
              <c:f>'draft 2'!$C$226:$C$245</c:f>
              <c:numCache>
                <c:formatCode>General</c:formatCode>
                <c:ptCount val="20"/>
                <c:pt idx="0">
                  <c:v>140</c:v>
                </c:pt>
                <c:pt idx="1">
                  <c:v>141</c:v>
                </c:pt>
                <c:pt idx="2">
                  <c:v>156</c:v>
                </c:pt>
                <c:pt idx="3">
                  <c:v>133</c:v>
                </c:pt>
                <c:pt idx="4">
                  <c:v>167</c:v>
                </c:pt>
                <c:pt idx="5">
                  <c:v>132</c:v>
                </c:pt>
                <c:pt idx="6">
                  <c:v>151</c:v>
                </c:pt>
                <c:pt idx="7">
                  <c:v>160</c:v>
                </c:pt>
                <c:pt idx="8">
                  <c:v>157</c:v>
                </c:pt>
                <c:pt idx="9">
                  <c:v>132</c:v>
                </c:pt>
                <c:pt idx="10">
                  <c:v>134</c:v>
                </c:pt>
                <c:pt idx="11">
                  <c:v>136</c:v>
                </c:pt>
                <c:pt idx="12">
                  <c:v>142</c:v>
                </c:pt>
                <c:pt idx="13">
                  <c:v>149</c:v>
                </c:pt>
                <c:pt idx="14">
                  <c:v>155</c:v>
                </c:pt>
                <c:pt idx="15">
                  <c:v>154</c:v>
                </c:pt>
                <c:pt idx="16">
                  <c:v>175</c:v>
                </c:pt>
                <c:pt idx="17">
                  <c:v>166</c:v>
                </c:pt>
                <c:pt idx="18">
                  <c:v>153</c:v>
                </c:pt>
                <c:pt idx="19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F-4D0F-9B37-8BD2FFF94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0346543"/>
        <c:axId val="800348463"/>
      </c:barChart>
      <c:catAx>
        <c:axId val="800346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0348463"/>
        <c:crosses val="autoZero"/>
        <c:auto val="1"/>
        <c:lblAlgn val="ctr"/>
        <c:lblOffset val="100"/>
        <c:noMultiLvlLbl val="0"/>
      </c:catAx>
      <c:valAx>
        <c:axId val="80034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03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1!TablaDinámica1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'draft 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1'!$A$4:$A$24</c:f>
              <c:strCache>
                <c:ptCount val="20"/>
                <c:pt idx="0">
                  <c:v>AI Engineer</c:v>
                </c:pt>
                <c:pt idx="1">
                  <c:v>Chef</c:v>
                </c:pt>
                <c:pt idx="2">
                  <c:v>Construction Worker</c:v>
                </c:pt>
                <c:pt idx="3">
                  <c:v>Customer Support</c:v>
                </c:pt>
                <c:pt idx="4">
                  <c:v>Data Scientist</c:v>
                </c:pt>
                <c:pt idx="5">
                  <c:v>Doctor</c:v>
                </c:pt>
                <c:pt idx="6">
                  <c:v>Financial Analyst</c:v>
                </c:pt>
                <c:pt idx="7">
                  <c:v>Graphic Designer</c:v>
                </c:pt>
                <c:pt idx="8">
                  <c:v>HR Specialist</c:v>
                </c:pt>
                <c:pt idx="9">
                  <c:v>Lawyer</c:v>
                </c:pt>
                <c:pt idx="10">
                  <c:v>Marketing Manager</c:v>
                </c:pt>
                <c:pt idx="11">
                  <c:v>Mechanic</c:v>
                </c:pt>
                <c:pt idx="12">
                  <c:v>Nurse</c:v>
                </c:pt>
                <c:pt idx="13">
                  <c:v>Research Scientist</c:v>
                </c:pt>
                <c:pt idx="14">
                  <c:v>Retail Worker</c:v>
                </c:pt>
                <c:pt idx="15">
                  <c:v>Security Guard</c:v>
                </c:pt>
                <c:pt idx="16">
                  <c:v>Software Engineer</c:v>
                </c:pt>
                <c:pt idx="17">
                  <c:v>Teacher</c:v>
                </c:pt>
                <c:pt idx="18">
                  <c:v>Truck Driver</c:v>
                </c:pt>
                <c:pt idx="19">
                  <c:v>UX Researcher</c:v>
                </c:pt>
              </c:strCache>
            </c:strRef>
          </c:cat>
          <c:val>
            <c:numRef>
              <c:f>'draft 1'!$B$4:$B$24</c:f>
              <c:numCache>
                <c:formatCode>General</c:formatCode>
                <c:ptCount val="20"/>
                <c:pt idx="0">
                  <c:v>140</c:v>
                </c:pt>
                <c:pt idx="1">
                  <c:v>141</c:v>
                </c:pt>
                <c:pt idx="2">
                  <c:v>156</c:v>
                </c:pt>
                <c:pt idx="3">
                  <c:v>133</c:v>
                </c:pt>
                <c:pt idx="4">
                  <c:v>167</c:v>
                </c:pt>
                <c:pt idx="5">
                  <c:v>132</c:v>
                </c:pt>
                <c:pt idx="6">
                  <c:v>151</c:v>
                </c:pt>
                <c:pt idx="7">
                  <c:v>160</c:v>
                </c:pt>
                <c:pt idx="8">
                  <c:v>157</c:v>
                </c:pt>
                <c:pt idx="9">
                  <c:v>132</c:v>
                </c:pt>
                <c:pt idx="10">
                  <c:v>134</c:v>
                </c:pt>
                <c:pt idx="11">
                  <c:v>136</c:v>
                </c:pt>
                <c:pt idx="12">
                  <c:v>142</c:v>
                </c:pt>
                <c:pt idx="13">
                  <c:v>149</c:v>
                </c:pt>
                <c:pt idx="14">
                  <c:v>155</c:v>
                </c:pt>
                <c:pt idx="15">
                  <c:v>154</c:v>
                </c:pt>
                <c:pt idx="16">
                  <c:v>175</c:v>
                </c:pt>
                <c:pt idx="17">
                  <c:v>166</c:v>
                </c:pt>
                <c:pt idx="18">
                  <c:v>153</c:v>
                </c:pt>
                <c:pt idx="19">
                  <c:v>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2-4E8E-8BBD-1C6D81D297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42057407"/>
        <c:axId val="142054047"/>
        <c:axId val="0"/>
      </c:bar3DChart>
      <c:catAx>
        <c:axId val="1420574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054047"/>
        <c:crosses val="autoZero"/>
        <c:auto val="1"/>
        <c:lblAlgn val="ctr"/>
        <c:lblOffset val="100"/>
        <c:noMultiLvlLbl val="0"/>
      </c:catAx>
      <c:valAx>
        <c:axId val="1420540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20574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1!TablaDinámica4</c:name>
    <c:fmtId val="5"/>
  </c:pivotSource>
  <c:chart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'draft 1'!$A$30</c:f>
              <c:strCache>
                <c:ptCount val="1"/>
                <c:pt idx="0">
                  <c:v>Promedio de AI_Exposure_Index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'draft 1'!$A$31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'draft 1'!$A$31</c:f>
              <c:numCache>
                <c:formatCode>General</c:formatCode>
                <c:ptCount val="1"/>
                <c:pt idx="0">
                  <c:v>43.34437086092715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E-4277-B213-59CEED7B690F}"/>
            </c:ext>
          </c:extLst>
        </c:ser>
        <c:ser>
          <c:idx val="1"/>
          <c:order val="1"/>
          <c:tx>
            <c:strRef>
              <c:f>'draft 1'!$B$30</c:f>
              <c:strCache>
                <c:ptCount val="1"/>
                <c:pt idx="0">
                  <c:v>Promedio de Automation_Probability_2030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'draft 1'!$A$31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'draft 1'!$B$31</c:f>
              <c:numCache>
                <c:formatCode>General</c:formatCode>
                <c:ptCount val="1"/>
                <c:pt idx="0">
                  <c:v>44.039735099337747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8E-4277-B213-59CEED7B690F}"/>
            </c:ext>
          </c:extLst>
        </c:ser>
        <c:ser>
          <c:idx val="2"/>
          <c:order val="2"/>
          <c:tx>
            <c:strRef>
              <c:f>'draft 1'!$C$30</c:f>
              <c:strCache>
                <c:ptCount val="1"/>
                <c:pt idx="0">
                  <c:v>Promedio de Tech_Growth_Factor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'draft 1'!$A$31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'draft 1'!$C$31</c:f>
              <c:numCache>
                <c:formatCode>General</c:formatCode>
                <c:ptCount val="1"/>
                <c:pt idx="0">
                  <c:v>93.125827814569533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8E-4277-B213-59CEED7B6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6112560"/>
        <c:axId val="1076102480"/>
      </c:barChart>
      <c:catAx>
        <c:axId val="1076112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76102480"/>
        <c:crosses val="autoZero"/>
        <c:auto val="1"/>
        <c:lblAlgn val="ctr"/>
        <c:lblOffset val="100"/>
        <c:noMultiLvlLbl val="0"/>
      </c:catAx>
      <c:valAx>
        <c:axId val="1076102480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76112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1!TablaDinámica6</c:name>
    <c:fmtId val="1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'draft 1'!$C$59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'draft 1'!$B$60:$B$80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cat>
          <c:val>
            <c:numRef>
              <c:f>'draft 1'!$C$60:$C$80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2-428C-AA8E-EC08B929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1849039839"/>
        <c:axId val="1849047519"/>
      </c:barChart>
      <c:catAx>
        <c:axId val="184903983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9047519"/>
        <c:crosses val="autoZero"/>
        <c:auto val="1"/>
        <c:lblAlgn val="ctr"/>
        <c:lblOffset val="100"/>
        <c:noMultiLvlLbl val="0"/>
      </c:catAx>
      <c:valAx>
        <c:axId val="1849047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9039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1'!$G$112</c:f>
              <c:strCache>
                <c:ptCount val="1"/>
                <c:pt idx="0">
                  <c:v>Promedio de Automation_Probability_2030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1'!$F$113:$F$132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1'!$G$113:$G$132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F-41D7-8ADB-4E0349E5B4DF}"/>
            </c:ext>
          </c:extLst>
        </c:ser>
        <c:ser>
          <c:idx val="1"/>
          <c:order val="1"/>
          <c:tx>
            <c:strRef>
              <c:f>'draft 1'!$H$112</c:f>
              <c:strCache>
                <c:ptCount val="1"/>
                <c:pt idx="0">
                  <c:v>Promedio de AI_Exposure_Index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strRef>
              <c:f>'draft 1'!$F$113:$F$132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1'!$H$113:$H$132</c:f>
              <c:numCache>
                <c:formatCode>General</c:formatCode>
                <c:ptCount val="20"/>
                <c:pt idx="0">
                  <c:v>47.12903225806452</c:v>
                </c:pt>
                <c:pt idx="1">
                  <c:v>45.548872180451127</c:v>
                </c:pt>
                <c:pt idx="2">
                  <c:v>45.980769230769234</c:v>
                </c:pt>
                <c:pt idx="3">
                  <c:v>46.189542483660134</c:v>
                </c:pt>
                <c:pt idx="4">
                  <c:v>47</c:v>
                </c:pt>
                <c:pt idx="5">
                  <c:v>48.6</c:v>
                </c:pt>
                <c:pt idx="6">
                  <c:v>47.461077844311376</c:v>
                </c:pt>
                <c:pt idx="7">
                  <c:v>45.017142857142858</c:v>
                </c:pt>
                <c:pt idx="8">
                  <c:v>41.352941176470587</c:v>
                </c:pt>
                <c:pt idx="9">
                  <c:v>43.125748502994014</c:v>
                </c:pt>
                <c:pt idx="10">
                  <c:v>47.208955223880594</c:v>
                </c:pt>
                <c:pt idx="11">
                  <c:v>43.34437086092715</c:v>
                </c:pt>
                <c:pt idx="12">
                  <c:v>45.254777070063696</c:v>
                </c:pt>
                <c:pt idx="13">
                  <c:v>45.411347517730498</c:v>
                </c:pt>
                <c:pt idx="14">
                  <c:v>45.856060606060609</c:v>
                </c:pt>
                <c:pt idx="15">
                  <c:v>44.037878787878789</c:v>
                </c:pt>
                <c:pt idx="16">
                  <c:v>45.825301204819276</c:v>
                </c:pt>
                <c:pt idx="17">
                  <c:v>44.985714285714288</c:v>
                </c:pt>
                <c:pt idx="18">
                  <c:v>44.053691275167786</c:v>
                </c:pt>
                <c:pt idx="19">
                  <c:v>49.901408450704224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BF-41D7-8ADB-4E0349E5B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539807"/>
        <c:axId val="427542207"/>
      </c:scatterChart>
      <c:valAx>
        <c:axId val="427539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7542207"/>
        <c:crosses val="autoZero"/>
        <c:crossBetween val="midCat"/>
      </c:valAx>
      <c:valAx>
        <c:axId val="42754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7539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1'!$C$190</c:f>
              <c:strCache>
                <c:ptCount val="1"/>
                <c:pt idx="0">
                  <c:v>Promedio de Automation_Probability_2030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1'!$B$191:$B$210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1'!$C$191:$C$210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11-4294-9F40-8DF8368702A7}"/>
            </c:ext>
          </c:extLst>
        </c:ser>
        <c:ser>
          <c:idx val="1"/>
          <c:order val="1"/>
          <c:tx>
            <c:strRef>
              <c:f>'draft 1'!$D$190</c:f>
              <c:strCache>
                <c:ptCount val="1"/>
                <c:pt idx="0">
                  <c:v>Promedio de Tech_Growth_Factor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strRef>
              <c:f>'draft 1'!$B$191:$B$210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1'!$D$191:$D$210</c:f>
              <c:numCache>
                <c:formatCode>General</c:formatCode>
                <c:ptCount val="20"/>
                <c:pt idx="0">
                  <c:v>92.341935483870969</c:v>
                </c:pt>
                <c:pt idx="1">
                  <c:v>92.233082706766922</c:v>
                </c:pt>
                <c:pt idx="2">
                  <c:v>93.435897435897431</c:v>
                </c:pt>
                <c:pt idx="3">
                  <c:v>91.679738562091501</c:v>
                </c:pt>
                <c:pt idx="4">
                  <c:v>84.86363636363636</c:v>
                </c:pt>
                <c:pt idx="5">
                  <c:v>91.6</c:v>
                </c:pt>
                <c:pt idx="6">
                  <c:v>87.209580838323348</c:v>
                </c:pt>
                <c:pt idx="7">
                  <c:v>90.868571428571428</c:v>
                </c:pt>
                <c:pt idx="8">
                  <c:v>88.713235294117652</c:v>
                </c:pt>
                <c:pt idx="9">
                  <c:v>87.047904191616766</c:v>
                </c:pt>
                <c:pt idx="10">
                  <c:v>93.022388059701498</c:v>
                </c:pt>
                <c:pt idx="11">
                  <c:v>93.125827814569533</c:v>
                </c:pt>
                <c:pt idx="12">
                  <c:v>89.566878980891715</c:v>
                </c:pt>
                <c:pt idx="13">
                  <c:v>97.411347517730491</c:v>
                </c:pt>
                <c:pt idx="14">
                  <c:v>95.848484848484844</c:v>
                </c:pt>
                <c:pt idx="15">
                  <c:v>88.946969696969703</c:v>
                </c:pt>
                <c:pt idx="16">
                  <c:v>93.506024096385545</c:v>
                </c:pt>
                <c:pt idx="17">
                  <c:v>91.48571428571428</c:v>
                </c:pt>
                <c:pt idx="18">
                  <c:v>88.053691275167779</c:v>
                </c:pt>
                <c:pt idx="19">
                  <c:v>90.718309859154928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11-4294-9F40-8DF836870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685887"/>
        <c:axId val="1668686847"/>
      </c:scatterChart>
      <c:valAx>
        <c:axId val="1668685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8686847"/>
        <c:crosses val="autoZero"/>
        <c:crossBetween val="midCat"/>
      </c:valAx>
      <c:valAx>
        <c:axId val="1668686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8685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1'!$G$214</c:f>
              <c:strCache>
                <c:ptCount val="1"/>
                <c:pt idx="0">
                  <c:v>Promedio de Automation_Probability_2030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1'!$F$215:$F$234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1'!$G$215:$G$234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44.014184399999998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E4-4396-A70A-B8D57C69EED6}"/>
            </c:ext>
          </c:extLst>
        </c:ser>
        <c:ser>
          <c:idx val="1"/>
          <c:order val="1"/>
          <c:tx>
            <c:strRef>
              <c:f>'draft 1'!$H$214</c:f>
              <c:strCache>
                <c:ptCount val="1"/>
                <c:pt idx="0">
                  <c:v>Promedio de Salary_k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strRef>
              <c:f>'draft 1'!$F$215:$F$234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xVal>
          <c:yVal>
            <c:numRef>
              <c:f>'draft 1'!$H$215:$H$234</c:f>
              <c:numCache>
                <c:formatCode>General</c:formatCode>
                <c:ptCount val="20"/>
                <c:pt idx="0">
                  <c:v>87.209032258064497</c:v>
                </c:pt>
                <c:pt idx="1">
                  <c:v>87.490977443609012</c:v>
                </c:pt>
                <c:pt idx="2">
                  <c:v>90.799358974358981</c:v>
                </c:pt>
                <c:pt idx="3">
                  <c:v>84.519607843137237</c:v>
                </c:pt>
                <c:pt idx="4">
                  <c:v>87.293506493506513</c:v>
                </c:pt>
                <c:pt idx="5">
                  <c:v>96.425624999999968</c:v>
                </c:pt>
                <c:pt idx="6">
                  <c:v>90.632934131736533</c:v>
                </c:pt>
                <c:pt idx="7">
                  <c:v>90.268000000000001</c:v>
                </c:pt>
                <c:pt idx="8">
                  <c:v>89.811029411764693</c:v>
                </c:pt>
                <c:pt idx="9">
                  <c:v>87.985029940119745</c:v>
                </c:pt>
                <c:pt idx="10">
                  <c:v>86.457462686567226</c:v>
                </c:pt>
                <c:pt idx="11">
                  <c:v>88.031125827814591</c:v>
                </c:pt>
                <c:pt idx="12">
                  <c:v>89.243312101910831</c:v>
                </c:pt>
                <c:pt idx="13">
                  <c:v>91.407801418439732</c:v>
                </c:pt>
                <c:pt idx="14">
                  <c:v>92.443181818181841</c:v>
                </c:pt>
                <c:pt idx="15">
                  <c:v>89.093939393939351</c:v>
                </c:pt>
                <c:pt idx="16">
                  <c:v>90.886746987951824</c:v>
                </c:pt>
                <c:pt idx="17">
                  <c:v>90.756428571428629</c:v>
                </c:pt>
                <c:pt idx="18">
                  <c:v>87.208724832214727</c:v>
                </c:pt>
                <c:pt idx="19">
                  <c:v>88.953521126760549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E4-4396-A70A-B8D57C69E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367647"/>
        <c:axId val="1663447327"/>
      </c:scatterChart>
      <c:valAx>
        <c:axId val="1663367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447327"/>
        <c:crosses val="autoZero"/>
        <c:crossBetween val="midCat"/>
      </c:valAx>
      <c:valAx>
        <c:axId val="16634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367647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1'!$G$240</c:f>
              <c:strCache>
                <c:ptCount val="1"/>
                <c:pt idx="0">
                  <c:v>Promedio de Automation_Probability_2030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strRef>
              <c:f>'draft 1'!$F$241:$F$261</c:f>
              <c:strCache>
                <c:ptCount val="21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  <c:pt idx="20">
                  <c:v>Total general</c:v>
                </c:pt>
              </c:strCache>
            </c:strRef>
          </c:xVal>
          <c:yVal>
            <c:numRef>
              <c:f>'draft 1'!$G$241:$G$261</c:f>
              <c:numCache>
                <c:formatCode>General</c:formatCode>
                <c:ptCount val="21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  <c:pt idx="20">
                  <c:v>45.464333333333336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1-4EDA-9CF6-4B48A03C70F5}"/>
            </c:ext>
          </c:extLst>
        </c:ser>
        <c:ser>
          <c:idx val="1"/>
          <c:order val="1"/>
          <c:tx>
            <c:strRef>
              <c:f>'draft 1'!$H$240</c:f>
              <c:strCache>
                <c:ptCount val="1"/>
                <c:pt idx="0">
                  <c:v>Promedio de Overall_Skills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strRef>
              <c:f>'draft 1'!$F$241:$F$261</c:f>
              <c:strCache>
                <c:ptCount val="21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  <c:pt idx="20">
                  <c:v>Total general</c:v>
                </c:pt>
              </c:strCache>
            </c:strRef>
          </c:xVal>
          <c:yVal>
            <c:numRef>
              <c:f>'draft 1'!$H$241:$H$261</c:f>
              <c:numCache>
                <c:formatCode>General</c:formatCode>
                <c:ptCount val="21"/>
                <c:pt idx="0">
                  <c:v>44.726451612903254</c:v>
                </c:pt>
                <c:pt idx="1">
                  <c:v>46.303007518796989</c:v>
                </c:pt>
                <c:pt idx="2">
                  <c:v>45.303846153846145</c:v>
                </c:pt>
                <c:pt idx="3">
                  <c:v>46.290849673202594</c:v>
                </c:pt>
                <c:pt idx="4">
                  <c:v>44.937012987012977</c:v>
                </c:pt>
                <c:pt idx="5">
                  <c:v>44.964999999999996</c:v>
                </c:pt>
                <c:pt idx="6">
                  <c:v>46.164670658682645</c:v>
                </c:pt>
                <c:pt idx="7">
                  <c:v>44.194285714285712</c:v>
                </c:pt>
                <c:pt idx="8">
                  <c:v>45.612500000000018</c:v>
                </c:pt>
                <c:pt idx="9">
                  <c:v>45.510778443113772</c:v>
                </c:pt>
                <c:pt idx="10">
                  <c:v>45.022388059701491</c:v>
                </c:pt>
                <c:pt idx="11">
                  <c:v>45.921854304635751</c:v>
                </c:pt>
                <c:pt idx="12">
                  <c:v>46.49108280254778</c:v>
                </c:pt>
                <c:pt idx="13">
                  <c:v>45.221276595744669</c:v>
                </c:pt>
                <c:pt idx="14">
                  <c:v>43.682575757575748</c:v>
                </c:pt>
                <c:pt idx="15">
                  <c:v>44.150757575757552</c:v>
                </c:pt>
                <c:pt idx="16">
                  <c:v>44.845783132530137</c:v>
                </c:pt>
                <c:pt idx="17">
                  <c:v>45.027142857142849</c:v>
                </c:pt>
                <c:pt idx="18">
                  <c:v>45.600671140939589</c:v>
                </c:pt>
                <c:pt idx="19">
                  <c:v>45.885211267605619</c:v>
                </c:pt>
                <c:pt idx="20">
                  <c:v>45.299166666666636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71-4EDA-9CF6-4B48A03C7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72223"/>
        <c:axId val="1247184223"/>
      </c:scatterChart>
      <c:valAx>
        <c:axId val="124717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47184223"/>
        <c:crosses val="autoZero"/>
        <c:crossBetween val="midCat"/>
      </c:valAx>
      <c:valAx>
        <c:axId val="124718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471722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'draft 1'!$V$61:$V$80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cat>
          <c:val>
            <c:numRef>
              <c:f>'draft 1'!$Y$61:$Y$80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C-42AE-B37D-5D336DE4FA27}"/>
            </c:ext>
          </c:extLst>
        </c:ser>
        <c:ser>
          <c:idx val="1"/>
          <c:order val="1"/>
          <c:tx>
            <c:v>Medium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'draft 1'!$V$61:$V$80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cat>
          <c:val>
            <c:numRef>
              <c:f>'draft 1'!$Z$61:$Z$80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C-42AE-B37D-5D336DE4FA27}"/>
            </c:ext>
          </c:extLst>
        </c:ser>
        <c:ser>
          <c:idx val="2"/>
          <c:order val="2"/>
          <c:tx>
            <c:v>High</c:v>
          </c:tx>
          <c:spPr>
            <a:noFill/>
            <a:ln w="9525" cap="flat" cmpd="sng" algn="ctr">
              <a:solidFill>
                <a:schemeClr val="accent3"/>
              </a:solidFill>
              <a:miter lim="800000"/>
            </a:ln>
            <a:effectLst>
              <a:glow rad="63500">
                <a:schemeClr val="accent3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'draft 1'!$V$61:$V$80</c:f>
              <c:strCache>
                <c:ptCount val="20"/>
                <c:pt idx="0">
                  <c:v>Retail Worker</c:v>
                </c:pt>
                <c:pt idx="1">
                  <c:v>Customer Support</c:v>
                </c:pt>
                <c:pt idx="2">
                  <c:v>Construction Worker</c:v>
                </c:pt>
                <c:pt idx="3">
                  <c:v>Truck Driver</c:v>
                </c:pt>
                <c:pt idx="4">
                  <c:v>Security Guard</c:v>
                </c:pt>
                <c:pt idx="5">
                  <c:v>Graphic Designer</c:v>
                </c:pt>
                <c:pt idx="6">
                  <c:v>Data Scientist</c:v>
                </c:pt>
                <c:pt idx="7">
                  <c:v>Software Engineer</c:v>
                </c:pt>
                <c:pt idx="8">
                  <c:v>Mechanic</c:v>
                </c:pt>
                <c:pt idx="9">
                  <c:v>UX Researcher</c:v>
                </c:pt>
                <c:pt idx="10">
                  <c:v>Marketing Manager</c:v>
                </c:pt>
                <c:pt idx="11">
                  <c:v>Financial Analyst</c:v>
                </c:pt>
                <c:pt idx="12">
                  <c:v>HR Specialist</c:v>
                </c:pt>
                <c:pt idx="13">
                  <c:v>Chef</c:v>
                </c:pt>
                <c:pt idx="14">
                  <c:v>Lawyer</c:v>
                </c:pt>
                <c:pt idx="15">
                  <c:v>Doctor</c:v>
                </c:pt>
                <c:pt idx="16">
                  <c:v>Teacher</c:v>
                </c:pt>
                <c:pt idx="17">
                  <c:v>AI Engineer</c:v>
                </c:pt>
                <c:pt idx="18">
                  <c:v>Research Scientist</c:v>
                </c:pt>
                <c:pt idx="19">
                  <c:v>Nurse</c:v>
                </c:pt>
              </c:strCache>
            </c:strRef>
          </c:cat>
          <c:val>
            <c:numRef>
              <c:f>'draft 1'!$AA$61:$AA$80</c:f>
              <c:numCache>
                <c:formatCode>General</c:formatCode>
                <c:ptCount val="20"/>
                <c:pt idx="0">
                  <c:v>76.909677419354793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C-42AE-B37D-5D336DE4F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462411519"/>
        <c:axId val="1462408639"/>
      </c:barChart>
      <c:catAx>
        <c:axId val="146241151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2408639"/>
        <c:crosses val="autoZero"/>
        <c:auto val="1"/>
        <c:lblAlgn val="ctr"/>
        <c:lblOffset val="100"/>
        <c:noMultiLvlLbl val="0"/>
      </c:catAx>
      <c:valAx>
        <c:axId val="146240863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62411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1!T_experience</c:name>
    <c:fmtId val="8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8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9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5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6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17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'draft 1'!$L$26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22-4D96-A1D2-986FB9FC8C8A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22-4D96-A1D2-986FB9FC8C8A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22-4D96-A1D2-986FB9FC8C8A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22-4D96-A1D2-986FB9FC8C8A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22-4D96-A1D2-986FB9FC8C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'draft 1'!$K$27:$K$32</c:f>
              <c:strCache>
                <c:ptCount val="5"/>
                <c:pt idx="0">
                  <c:v>High experience</c:v>
                </c:pt>
                <c:pt idx="1">
                  <c:v>Low experience</c:v>
                </c:pt>
                <c:pt idx="2">
                  <c:v>Lower-mid experience</c:v>
                </c:pt>
                <c:pt idx="3">
                  <c:v>Upper-mid experience</c:v>
                </c:pt>
                <c:pt idx="4">
                  <c:v>(en blanco)</c:v>
                </c:pt>
              </c:strCache>
            </c:strRef>
          </c:cat>
          <c:val>
            <c:numRef>
              <c:f>'draft 1'!$L$27:$L$32</c:f>
              <c:numCache>
                <c:formatCode>General</c:formatCode>
                <c:ptCount val="5"/>
                <c:pt idx="0">
                  <c:v>722</c:v>
                </c:pt>
                <c:pt idx="1">
                  <c:v>787</c:v>
                </c:pt>
                <c:pt idx="2">
                  <c:v>791</c:v>
                </c:pt>
                <c:pt idx="3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22-4D96-A1D2-986FB9FC8C8A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1!TablaDinámica2</c:name>
    <c:fmtId val="19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2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'draft 1'!$L$3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5C-46B7-91EF-31965CBCA49E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5C-46B7-91EF-31965CBCA49E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5C-46B7-91EF-31965CBCA49E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45C-46B7-91EF-31965CBCA4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'draft 1'!$K$4:$K$8</c:f>
              <c:strCache>
                <c:ptCount val="4"/>
                <c:pt idx="0">
                  <c:v>Bachelor's</c:v>
                </c:pt>
                <c:pt idx="1">
                  <c:v>High School</c:v>
                </c:pt>
                <c:pt idx="2">
                  <c:v>Master's</c:v>
                </c:pt>
                <c:pt idx="3">
                  <c:v>PhD</c:v>
                </c:pt>
              </c:strCache>
            </c:strRef>
          </c:cat>
          <c:val>
            <c:numRef>
              <c:f>'draft 1'!$L$4:$L$8</c:f>
              <c:numCache>
                <c:formatCode>General</c:formatCode>
                <c:ptCount val="4"/>
                <c:pt idx="0">
                  <c:v>765</c:v>
                </c:pt>
                <c:pt idx="1">
                  <c:v>784</c:v>
                </c:pt>
                <c:pt idx="2">
                  <c:v>735</c:v>
                </c:pt>
                <c:pt idx="3">
                  <c:v>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F8-49DC-A603-D90071D0ED8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1!TablaDinámica7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'draft 1'!$I$364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'draft 1'!$H$365:$H$385</c:f>
              <c:strCache>
                <c:ptCount val="20"/>
                <c:pt idx="0">
                  <c:v>AI Engineer</c:v>
                </c:pt>
                <c:pt idx="1">
                  <c:v>Chef</c:v>
                </c:pt>
                <c:pt idx="2">
                  <c:v>Construction Worker</c:v>
                </c:pt>
                <c:pt idx="3">
                  <c:v>Customer Support</c:v>
                </c:pt>
                <c:pt idx="4">
                  <c:v>Data Scientist</c:v>
                </c:pt>
                <c:pt idx="5">
                  <c:v>Doctor</c:v>
                </c:pt>
                <c:pt idx="6">
                  <c:v>Financial Analyst</c:v>
                </c:pt>
                <c:pt idx="7">
                  <c:v>Graphic Designer</c:v>
                </c:pt>
                <c:pt idx="8">
                  <c:v>HR Specialist</c:v>
                </c:pt>
                <c:pt idx="9">
                  <c:v>Lawyer</c:v>
                </c:pt>
                <c:pt idx="10">
                  <c:v>Marketing Manager</c:v>
                </c:pt>
                <c:pt idx="11">
                  <c:v>Mechanic</c:v>
                </c:pt>
                <c:pt idx="12">
                  <c:v>Nurse</c:v>
                </c:pt>
                <c:pt idx="13">
                  <c:v>Research Scientist</c:v>
                </c:pt>
                <c:pt idx="14">
                  <c:v>Retail Worker</c:v>
                </c:pt>
                <c:pt idx="15">
                  <c:v>Security Guard</c:v>
                </c:pt>
                <c:pt idx="16">
                  <c:v>Software Engineer</c:v>
                </c:pt>
                <c:pt idx="17">
                  <c:v>Teacher</c:v>
                </c:pt>
                <c:pt idx="18">
                  <c:v>Truck Driver</c:v>
                </c:pt>
                <c:pt idx="19">
                  <c:v>UX Researcher</c:v>
                </c:pt>
              </c:strCache>
            </c:strRef>
          </c:cat>
          <c:val>
            <c:numRef>
              <c:f>'draft 1'!$I$365:$I$385</c:f>
              <c:numCache>
                <c:formatCode>General</c:formatCode>
                <c:ptCount val="20"/>
                <c:pt idx="0">
                  <c:v>15.807142857142857</c:v>
                </c:pt>
                <c:pt idx="1">
                  <c:v>44.01418439716312</c:v>
                </c:pt>
                <c:pt idx="2">
                  <c:v>76.019230769230774</c:v>
                </c:pt>
                <c:pt idx="3">
                  <c:v>76.84210526315789</c:v>
                </c:pt>
                <c:pt idx="4">
                  <c:v>46.287425149700596</c:v>
                </c:pt>
                <c:pt idx="5">
                  <c:v>16.583333333333332</c:v>
                </c:pt>
                <c:pt idx="6">
                  <c:v>44.039735099337747</c:v>
                </c:pt>
                <c:pt idx="7">
                  <c:v>47.556249999999999</c:v>
                </c:pt>
                <c:pt idx="8">
                  <c:v>44.031847133757964</c:v>
                </c:pt>
                <c:pt idx="9">
                  <c:v>43.598484848484851</c:v>
                </c:pt>
                <c:pt idx="10">
                  <c:v>44.305970149253731</c:v>
                </c:pt>
                <c:pt idx="11">
                  <c:v>45.816176470588232</c:v>
                </c:pt>
                <c:pt idx="12">
                  <c:v>15.471830985915492</c:v>
                </c:pt>
                <c:pt idx="13">
                  <c:v>15.543624161073826</c:v>
                </c:pt>
                <c:pt idx="14">
                  <c:v>76.909677419354836</c:v>
                </c:pt>
                <c:pt idx="15">
                  <c:v>72.084415584415581</c:v>
                </c:pt>
                <c:pt idx="16">
                  <c:v>46.24</c:v>
                </c:pt>
                <c:pt idx="17">
                  <c:v>15.897590361445783</c:v>
                </c:pt>
                <c:pt idx="18">
                  <c:v>72.098039215686271</c:v>
                </c:pt>
                <c:pt idx="19">
                  <c:v>45.41317365269461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5D-4AB1-A14C-9D8B5E59C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43396592"/>
        <c:axId val="943413392"/>
      </c:barChart>
      <c:catAx>
        <c:axId val="94339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43413392"/>
        <c:crosses val="autoZero"/>
        <c:auto val="1"/>
        <c:lblAlgn val="ctr"/>
        <c:lblOffset val="100"/>
        <c:noMultiLvlLbl val="0"/>
      </c:catAx>
      <c:valAx>
        <c:axId val="94341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4339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2!TablaDinámica1</c:name>
    <c:fmtId val="10"/>
  </c:pivotSource>
  <c:chart>
    <c:autoTitleDeleted val="1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circle"/>
          <c:size val="4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1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2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7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8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39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4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4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42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43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44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45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  <c:pivotFmt>
        <c:idx val="46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</c:pivotFmt>
    </c:pivotFmts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'draft 2'!$B$3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noFill/>
              <a:ln w="9525" cap="flat" cmpd="sng" algn="ctr">
                <a:solidFill>
                  <a:schemeClr val="accent1"/>
                </a:solidFill>
                <a:miter lim="800000"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3347-4FCB-93FD-D422C77DAAA4}"/>
              </c:ext>
            </c:extLst>
          </c:dPt>
          <c:dPt>
            <c:idx val="1"/>
            <c:invertIfNegative val="0"/>
            <c:bubble3D val="0"/>
            <c:spPr>
              <a:noFill/>
              <a:ln w="9525" cap="flat" cmpd="sng" algn="ctr">
                <a:solidFill>
                  <a:schemeClr val="accent2"/>
                </a:solidFill>
                <a:miter lim="800000"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3-3347-4FCB-93FD-D422C77DAAA4}"/>
              </c:ext>
            </c:extLst>
          </c:dPt>
          <c:dPt>
            <c:idx val="2"/>
            <c:invertIfNegative val="0"/>
            <c:bubble3D val="0"/>
            <c:spPr>
              <a:noFill/>
              <a:ln w="9525" cap="flat" cmpd="sng" algn="ctr">
                <a:solidFill>
                  <a:schemeClr val="accent3"/>
                </a:solidFill>
                <a:miter lim="800000"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5-3347-4FCB-93FD-D422C77DAAA4}"/>
              </c:ext>
            </c:extLst>
          </c:dPt>
          <c:dPt>
            <c:idx val="3"/>
            <c:invertIfNegative val="0"/>
            <c:bubble3D val="0"/>
            <c:spPr>
              <a:noFill/>
              <a:ln w="9525" cap="flat" cmpd="sng" algn="ctr">
                <a:solidFill>
                  <a:schemeClr val="accent4"/>
                </a:solidFill>
                <a:miter lim="800000"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7-3347-4FCB-93FD-D422C77DAAA4}"/>
              </c:ext>
            </c:extLst>
          </c:dPt>
          <c:dPt>
            <c:idx val="4"/>
            <c:invertIfNegative val="0"/>
            <c:bubble3D val="0"/>
            <c:spPr>
              <a:noFill/>
              <a:ln w="9525" cap="flat" cmpd="sng" algn="ctr">
                <a:solidFill>
                  <a:schemeClr val="accent5"/>
                </a:solidFill>
                <a:miter lim="800000"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9-3347-4FCB-93FD-D422C77DAAA4}"/>
              </c:ext>
            </c:extLst>
          </c:dPt>
          <c:dPt>
            <c:idx val="5"/>
            <c:invertIfNegative val="0"/>
            <c:bubble3D val="0"/>
            <c:spPr>
              <a:noFill/>
              <a:ln w="9525" cap="flat" cmpd="sng" algn="ctr">
                <a:solidFill>
                  <a:schemeClr val="accent6"/>
                </a:solidFill>
                <a:miter lim="800000"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B-3347-4FCB-93FD-D422C77DAAA4}"/>
              </c:ext>
            </c:extLst>
          </c:dPt>
          <c:dPt>
            <c:idx val="6"/>
            <c:invertIfNegative val="0"/>
            <c:bubble3D val="0"/>
            <c:spPr>
              <a:noFill/>
              <a:ln w="9525" cap="flat" cmpd="sng" algn="ctr">
                <a:solidFill>
                  <a:schemeClr val="accent1">
                    <a:lumMod val="60000"/>
                  </a:schemeClr>
                </a:solidFill>
                <a:miter lim="800000"/>
              </a:ln>
              <a:effectLst>
                <a:glow rad="63500">
                  <a:schemeClr val="accent1">
                    <a:lumMod val="6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D-3347-4FCB-93FD-D422C77DAAA4}"/>
              </c:ext>
            </c:extLst>
          </c:dPt>
          <c:dPt>
            <c:idx val="7"/>
            <c:invertIfNegative val="0"/>
            <c:bubble3D val="0"/>
            <c:spPr>
              <a:noFill/>
              <a:ln w="9525" cap="flat" cmpd="sng" algn="ctr">
                <a:solidFill>
                  <a:schemeClr val="accent2">
                    <a:lumMod val="60000"/>
                  </a:schemeClr>
                </a:solidFill>
                <a:miter lim="800000"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F-3347-4FCB-93FD-D422C77DAAA4}"/>
              </c:ext>
            </c:extLst>
          </c:dPt>
          <c:dPt>
            <c:idx val="8"/>
            <c:invertIfNegative val="0"/>
            <c:bubble3D val="0"/>
            <c:spPr>
              <a:noFill/>
              <a:ln w="9525" cap="flat" cmpd="sng" algn="ctr">
                <a:solidFill>
                  <a:schemeClr val="accent3">
                    <a:lumMod val="60000"/>
                  </a:schemeClr>
                </a:solidFill>
                <a:miter lim="800000"/>
              </a:ln>
              <a:effectLst>
                <a:glow rad="63500">
                  <a:schemeClr val="accent3">
                    <a:lumMod val="6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1-3347-4FCB-93FD-D422C77DAAA4}"/>
              </c:ext>
            </c:extLst>
          </c:dPt>
          <c:dPt>
            <c:idx val="9"/>
            <c:invertIfNegative val="0"/>
            <c:bubble3D val="0"/>
            <c:spPr>
              <a:noFill/>
              <a:ln w="9525" cap="flat" cmpd="sng" algn="ctr">
                <a:solidFill>
                  <a:schemeClr val="accent4">
                    <a:lumMod val="60000"/>
                  </a:schemeClr>
                </a:solidFill>
                <a:miter lim="800000"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3-3347-4FCB-93FD-D422C77DAAA4}"/>
              </c:ext>
            </c:extLst>
          </c:dPt>
          <c:dPt>
            <c:idx val="10"/>
            <c:invertIfNegative val="0"/>
            <c:bubble3D val="0"/>
            <c:spPr>
              <a:noFill/>
              <a:ln w="9525" cap="flat" cmpd="sng" algn="ctr">
                <a:solidFill>
                  <a:schemeClr val="accent5">
                    <a:lumMod val="60000"/>
                  </a:schemeClr>
                </a:solidFill>
                <a:miter lim="800000"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5-3347-4FCB-93FD-D422C77DAAA4}"/>
              </c:ext>
            </c:extLst>
          </c:dPt>
          <c:dPt>
            <c:idx val="11"/>
            <c:invertIfNegative val="0"/>
            <c:bubble3D val="0"/>
            <c:spPr>
              <a:noFill/>
              <a:ln w="9525" cap="flat" cmpd="sng" algn="ctr">
                <a:solidFill>
                  <a:schemeClr val="accent6">
                    <a:lumMod val="60000"/>
                  </a:schemeClr>
                </a:solidFill>
                <a:miter lim="800000"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7-3347-4FCB-93FD-D422C77DAAA4}"/>
              </c:ext>
            </c:extLst>
          </c:dPt>
          <c:dPt>
            <c:idx val="12"/>
            <c:invertIfNegative val="0"/>
            <c:bubble3D val="0"/>
            <c:spPr>
              <a:noFill/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miter lim="800000"/>
              </a:ln>
              <a:effectLst>
                <a:glow rad="63500">
                  <a:schemeClr val="accent1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9-3347-4FCB-93FD-D422C77DAAA4}"/>
              </c:ext>
            </c:extLst>
          </c:dPt>
          <c:dPt>
            <c:idx val="13"/>
            <c:invertIfNegative val="0"/>
            <c:bubble3D val="0"/>
            <c:spPr>
              <a:noFill/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miter lim="800000"/>
              </a:ln>
              <a:effectLst>
                <a:glow rad="63500">
                  <a:schemeClr val="accent2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B-3347-4FCB-93FD-D422C77DAAA4}"/>
              </c:ext>
            </c:extLst>
          </c:dPt>
          <c:dPt>
            <c:idx val="14"/>
            <c:invertIfNegative val="0"/>
            <c:bubble3D val="0"/>
            <c:spPr>
              <a:noFill/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miter lim="800000"/>
              </a:ln>
              <a:effectLst>
                <a:glow rad="63500">
                  <a:schemeClr val="accent3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D-3347-4FCB-93FD-D422C77DAAA4}"/>
              </c:ext>
            </c:extLst>
          </c:dPt>
          <c:dPt>
            <c:idx val="15"/>
            <c:invertIfNegative val="0"/>
            <c:bubble3D val="0"/>
            <c:spPr>
              <a:noFill/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miter lim="800000"/>
              </a:ln>
              <a:effectLst>
                <a:glow rad="63500">
                  <a:schemeClr val="accent4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1F-3347-4FCB-93FD-D422C77DAAA4}"/>
              </c:ext>
            </c:extLst>
          </c:dPt>
          <c:dPt>
            <c:idx val="16"/>
            <c:invertIfNegative val="0"/>
            <c:bubble3D val="0"/>
            <c:spPr>
              <a:noFill/>
              <a:ln w="9525" cap="flat" cmpd="sng" algn="ctr">
                <a:solidFill>
                  <a:schemeClr val="accent5">
                    <a:lumMod val="80000"/>
                    <a:lumOff val="20000"/>
                  </a:schemeClr>
                </a:solidFill>
                <a:miter lim="800000"/>
              </a:ln>
              <a:effectLst>
                <a:glow rad="63500">
                  <a:schemeClr val="accent5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21-3347-4FCB-93FD-D422C77DAAA4}"/>
              </c:ext>
            </c:extLst>
          </c:dPt>
          <c:dPt>
            <c:idx val="17"/>
            <c:invertIfNegative val="0"/>
            <c:bubble3D val="0"/>
            <c:spPr>
              <a:noFill/>
              <a:ln w="9525" cap="flat" cmpd="sng" algn="ctr">
                <a:solidFill>
                  <a:schemeClr val="accent6">
                    <a:lumMod val="80000"/>
                    <a:lumOff val="20000"/>
                  </a:schemeClr>
                </a:solidFill>
                <a:miter lim="800000"/>
              </a:ln>
              <a:effectLst>
                <a:glow rad="63500">
                  <a:schemeClr val="accent6">
                    <a:lumMod val="80000"/>
                    <a:lumOff val="2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23-3347-4FCB-93FD-D422C77DAAA4}"/>
              </c:ext>
            </c:extLst>
          </c:dPt>
          <c:dPt>
            <c:idx val="18"/>
            <c:invertIfNegative val="0"/>
            <c:bubble3D val="0"/>
            <c:spPr>
              <a:noFill/>
              <a:ln w="9525" cap="flat" cmpd="sng" algn="ctr">
                <a:solidFill>
                  <a:schemeClr val="accent1">
                    <a:lumMod val="80000"/>
                  </a:schemeClr>
                </a:solidFill>
                <a:miter lim="800000"/>
              </a:ln>
              <a:effectLst>
                <a:glow rad="63500">
                  <a:schemeClr val="accent1">
                    <a:lumMod val="8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25-3347-4FCB-93FD-D422C77DAAA4}"/>
              </c:ext>
            </c:extLst>
          </c:dPt>
          <c:dPt>
            <c:idx val="19"/>
            <c:invertIfNegative val="0"/>
            <c:bubble3D val="0"/>
            <c:spPr>
              <a:noFill/>
              <a:ln w="9525" cap="flat" cmpd="sng" algn="ctr">
                <a:solidFill>
                  <a:schemeClr val="accent2">
                    <a:lumMod val="80000"/>
                  </a:schemeClr>
                </a:solidFill>
                <a:miter lim="800000"/>
              </a:ln>
              <a:effectLst>
                <a:glow rad="63500">
                  <a:schemeClr val="accent2">
                    <a:lumMod val="8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27-3347-4FCB-93FD-D422C77DAAA4}"/>
              </c:ext>
            </c:extLst>
          </c:dPt>
          <c:dPt>
            <c:idx val="20"/>
            <c:invertIfNegative val="0"/>
            <c:bubble3D val="0"/>
            <c:spPr>
              <a:noFill/>
              <a:ln w="9525" cap="flat" cmpd="sng" algn="ctr">
                <a:solidFill>
                  <a:schemeClr val="accent3">
                    <a:lumMod val="80000"/>
                  </a:schemeClr>
                </a:solidFill>
                <a:miter lim="800000"/>
              </a:ln>
              <a:effectLst>
                <a:glow rad="63500">
                  <a:schemeClr val="accent3">
                    <a:lumMod val="80000"/>
                    <a:satMod val="175000"/>
                    <a:alpha val="25000"/>
                  </a:scheme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29-AD25-452C-A89E-42E7C2788ABB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2'!$A$4:$A$24</c:f>
              <c:strCache>
                <c:ptCount val="20"/>
                <c:pt idx="0">
                  <c:v>Nurse</c:v>
                </c:pt>
                <c:pt idx="1">
                  <c:v>Research Scientist</c:v>
                </c:pt>
                <c:pt idx="2">
                  <c:v>AI Engineer</c:v>
                </c:pt>
                <c:pt idx="3">
                  <c:v>Teacher</c:v>
                </c:pt>
                <c:pt idx="4">
                  <c:v>Doctor</c:v>
                </c:pt>
                <c:pt idx="5">
                  <c:v>Lawyer</c:v>
                </c:pt>
                <c:pt idx="6">
                  <c:v>Chef</c:v>
                </c:pt>
                <c:pt idx="7">
                  <c:v>HR Specialist</c:v>
                </c:pt>
                <c:pt idx="8">
                  <c:v>Financial Analyst</c:v>
                </c:pt>
                <c:pt idx="9">
                  <c:v>Marketing Manager</c:v>
                </c:pt>
                <c:pt idx="10">
                  <c:v>UX Researcher</c:v>
                </c:pt>
                <c:pt idx="11">
                  <c:v>Mechanic</c:v>
                </c:pt>
                <c:pt idx="12">
                  <c:v>Software Engineer</c:v>
                </c:pt>
                <c:pt idx="13">
                  <c:v>Data Scientist</c:v>
                </c:pt>
                <c:pt idx="14">
                  <c:v>Graphic Designer</c:v>
                </c:pt>
                <c:pt idx="15">
                  <c:v>Security Guard</c:v>
                </c:pt>
                <c:pt idx="16">
                  <c:v>Truck Driver</c:v>
                </c:pt>
                <c:pt idx="17">
                  <c:v>Construction Worker</c:v>
                </c:pt>
                <c:pt idx="18">
                  <c:v>Customer Support</c:v>
                </c:pt>
                <c:pt idx="19">
                  <c:v>Retail Worker</c:v>
                </c:pt>
              </c:strCache>
            </c:strRef>
          </c:cat>
          <c:val>
            <c:numRef>
              <c:f>'draft 2'!$B$4:$B$24</c:f>
              <c:numCache>
                <c:formatCode>General</c:formatCode>
                <c:ptCount val="20"/>
                <c:pt idx="0">
                  <c:v>15.471830985915492</c:v>
                </c:pt>
                <c:pt idx="1">
                  <c:v>15.543624161073826</c:v>
                </c:pt>
                <c:pt idx="2">
                  <c:v>15.807142857142857</c:v>
                </c:pt>
                <c:pt idx="3">
                  <c:v>15.897590361445783</c:v>
                </c:pt>
                <c:pt idx="4">
                  <c:v>16.583333333333332</c:v>
                </c:pt>
                <c:pt idx="5">
                  <c:v>43.598484848484851</c:v>
                </c:pt>
                <c:pt idx="6">
                  <c:v>44.01418439716312</c:v>
                </c:pt>
                <c:pt idx="7">
                  <c:v>44.031847133757964</c:v>
                </c:pt>
                <c:pt idx="8">
                  <c:v>44.039735099337747</c:v>
                </c:pt>
                <c:pt idx="9">
                  <c:v>44.305970149253731</c:v>
                </c:pt>
                <c:pt idx="10">
                  <c:v>45.41317365269461</c:v>
                </c:pt>
                <c:pt idx="11">
                  <c:v>45.816176470588232</c:v>
                </c:pt>
                <c:pt idx="12">
                  <c:v>46.24</c:v>
                </c:pt>
                <c:pt idx="13">
                  <c:v>46.287425149700596</c:v>
                </c:pt>
                <c:pt idx="14">
                  <c:v>47.556249999999999</c:v>
                </c:pt>
                <c:pt idx="15">
                  <c:v>72.084415584415581</c:v>
                </c:pt>
                <c:pt idx="16">
                  <c:v>72.098039215686271</c:v>
                </c:pt>
                <c:pt idx="17">
                  <c:v>76.019230769230774</c:v>
                </c:pt>
                <c:pt idx="18">
                  <c:v>76.84210526315789</c:v>
                </c:pt>
                <c:pt idx="19">
                  <c:v>76.909677419354836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347-4FCB-93FD-D422C77DAA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803961391"/>
        <c:axId val="1803961871"/>
      </c:barChart>
      <c:catAx>
        <c:axId val="180396139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03961871"/>
        <c:crosses val="autoZero"/>
        <c:auto val="1"/>
        <c:lblAlgn val="ctr"/>
        <c:lblOffset val="100"/>
        <c:noMultiLvlLbl val="0"/>
      </c:catAx>
      <c:valAx>
        <c:axId val="180396187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03961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2!TablaDinámica2</c:name>
    <c:fmtId val="15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9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10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11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12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13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4739446412419327"/>
                  <c:h val="0.4853211460947876"/>
                </c:manualLayout>
              </c15:layout>
            </c:ext>
          </c:extLst>
        </c:dLbl>
      </c:pivotFmt>
      <c:pivotFmt>
        <c:idx val="15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53529776215338698"/>
                  <c:h val="0.4853211460947876"/>
                </c:manualLayout>
              </c15:layout>
            </c:ext>
          </c:extLst>
        </c:dLbl>
      </c:pivotFmt>
      <c:pivotFmt>
        <c:idx val="16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49924643424370235"/>
                  <c:h val="0.5657265721212178"/>
                </c:manualLayout>
              </c15:layout>
            </c:ext>
          </c:extLst>
        </c:dLbl>
      </c:pivotFmt>
      <c:pivotFmt>
        <c:idx val="17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>
              <c15:layout>
                <c:manualLayout>
                  <c:w val="0.44664791142728971"/>
                  <c:h val="0.50748570857514463"/>
                </c:manualLayout>
              </c15:layout>
            </c:ext>
          </c:extLst>
        </c:dLbl>
      </c:pivotFmt>
      <c:pivotFmt>
        <c:idx val="18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'draft 2'!$B$28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80E-431C-B01C-AEAC9D756910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80E-431C-B01C-AEAC9D756910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80E-431C-B01C-AEAC9D756910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80E-431C-B01C-AEAC9D756910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80E-431C-B01C-AEAC9D756910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4739446412419327"/>
                      <c:h val="0.48532114609478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080E-431C-B01C-AEAC9D7569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53529776215338698"/>
                      <c:h val="0.48532114609478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080E-431C-B01C-AEAC9D75691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4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49924643424370235"/>
                      <c:h val="0.565726572121217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080E-431C-B01C-AEAC9D75691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4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44664791142728971"/>
                      <c:h val="0.507485708575144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080E-431C-B01C-AEAC9D7569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'draft 2'!$A$29:$A$33</c:f>
              <c:strCache>
                <c:ptCount val="4"/>
                <c:pt idx="0">
                  <c:v>Bachelor's</c:v>
                </c:pt>
                <c:pt idx="1">
                  <c:v>High School</c:v>
                </c:pt>
                <c:pt idx="2">
                  <c:v>Master's</c:v>
                </c:pt>
                <c:pt idx="3">
                  <c:v>PhD</c:v>
                </c:pt>
              </c:strCache>
            </c:strRef>
          </c:cat>
          <c:val>
            <c:numRef>
              <c:f>'draft 2'!$B$29:$B$33</c:f>
              <c:numCache>
                <c:formatCode>General</c:formatCode>
                <c:ptCount val="4"/>
                <c:pt idx="0">
                  <c:v>765</c:v>
                </c:pt>
                <c:pt idx="1">
                  <c:v>784</c:v>
                </c:pt>
                <c:pt idx="2">
                  <c:v>735</c:v>
                </c:pt>
                <c:pt idx="3">
                  <c:v>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80E-431C-B01C-AEAC9D75691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[Project.xlsm]draft 2!TablaDinámica3</c:name>
    <c:fmtId val="20"/>
  </c:pivotSource>
  <c:chart>
    <c:autoTitleDeleted val="1"/>
    <c:pivotFmts>
      <c:pivotFmt>
        <c:idx val="0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3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4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5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6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  <c:pivotFmt>
        <c:idx val="7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>
                <a:defRPr lang="en-US"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; </c:separator>
          <c:extLst>
            <c:ext xmlns:c15="http://schemas.microsoft.com/office/drawing/2012/chart" uri="{CE6537A1-D6FC-4f65-9D91-7224C49458BB}">
              <c15:layout>
                <c:manualLayout>
                  <c:w val="0.46540946764430718"/>
                  <c:h val="0.44883028054964991"/>
                </c:manualLayout>
              </c15:layout>
            </c:ext>
          </c:extLst>
        </c:dLbl>
      </c:pivotFmt>
      <c:pivotFmt>
        <c:idx val="9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>
                <a:defRPr lang="en-US"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; </c:separator>
          <c:extLst>
            <c:ext xmlns:c15="http://schemas.microsoft.com/office/drawing/2012/chart" uri="{CE6537A1-D6FC-4f65-9D91-7224C49458BB}">
              <c15:layout>
                <c:manualLayout>
                  <c:w val="0.48308233208368651"/>
                  <c:h val="0.44364959278483246"/>
                </c:manualLayout>
              </c15:layout>
            </c:ext>
          </c:extLst>
        </c:dLbl>
      </c:pivotFmt>
      <c:pivotFmt>
        <c:idx val="10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>
                <a:defRPr lang="en-US"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; </c:separator>
          <c:extLst>
            <c:ext xmlns:c15="http://schemas.microsoft.com/office/drawing/2012/chart" uri="{CE6537A1-D6FC-4f65-9D91-7224C49458BB}">
              <c15:layout>
                <c:manualLayout>
                  <c:w val="0.4459571957704902"/>
                  <c:h val="0.48825790223005372"/>
                </c:manualLayout>
              </c15:layout>
            </c:ext>
          </c:extLst>
        </c:dLbl>
      </c:pivotFmt>
      <c:pivotFmt>
        <c:idx val="11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>
                <a:defRPr lang="en-US" sz="44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separator>; </c:separator>
          <c:extLst>
            <c:ext xmlns:c15="http://schemas.microsoft.com/office/drawing/2012/chart" uri="{CE6537A1-D6FC-4f65-9D91-7224C49458BB}">
              <c15:layout>
                <c:manualLayout>
                  <c:w val="0.58000537773059502"/>
                  <c:h val="0.55254256765815635"/>
                </c:manualLayout>
              </c15:layout>
            </c:ext>
          </c:extLst>
        </c:dLbl>
      </c:pivotFmt>
      <c:pivotFmt>
        <c:idx val="12"/>
        <c:spPr>
          <a:solidFill>
            <a:schemeClr val="lt1"/>
          </a:solidFill>
          <a:ln w="19050">
            <a:solidFill>
              <a:schemeClr val="accent2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'draft 2'!$E$28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F9-43C6-80FD-EBB098D267F4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F9-43C6-80FD-EBB098D267F4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F9-43C6-80FD-EBB098D267F4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F9-43C6-80FD-EBB098D267F4}"/>
              </c:ext>
            </c:extLst>
          </c:dPt>
          <c:dPt>
            <c:idx val="4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6F9-43C6-80FD-EBB098D267F4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>
                    <a:defRPr lang="en-US" sz="4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6540946764430718"/>
                      <c:h val="0.448830280549649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6F9-43C6-80FD-EBB098D267F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>
                    <a:defRPr lang="en-US" sz="4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8308233208368651"/>
                      <c:h val="0.4436495927848324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F9-43C6-80FD-EBB098D267F4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>
                    <a:defRPr lang="en-US" sz="4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459571957704902"/>
                      <c:h val="0.4882579022300537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6F9-43C6-80FD-EBB098D267F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>
                    <a:defRPr lang="en-US" sz="4400" b="1" i="0" u="none" strike="noStrike" kern="1200" baseline="0">
                      <a:solidFill>
                        <a:srgbClr val="00206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layout>
                    <c:manualLayout>
                      <c:w val="0.58000537773059502"/>
                      <c:h val="0.552542567658156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06F9-43C6-80FD-EBB098D267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44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'draft 2'!$D$29:$D$33</c:f>
              <c:strCache>
                <c:ptCount val="4"/>
                <c:pt idx="0">
                  <c:v>High experience</c:v>
                </c:pt>
                <c:pt idx="1">
                  <c:v>Low experience</c:v>
                </c:pt>
                <c:pt idx="2">
                  <c:v>Lower-mid experience</c:v>
                </c:pt>
                <c:pt idx="3">
                  <c:v>Upper-mid experience</c:v>
                </c:pt>
              </c:strCache>
            </c:strRef>
          </c:cat>
          <c:val>
            <c:numRef>
              <c:f>'draft 2'!$E$29:$E$33</c:f>
              <c:numCache>
                <c:formatCode>General</c:formatCode>
                <c:ptCount val="4"/>
                <c:pt idx="0">
                  <c:v>722</c:v>
                </c:pt>
                <c:pt idx="1">
                  <c:v>787</c:v>
                </c:pt>
                <c:pt idx="2">
                  <c:v>791</c:v>
                </c:pt>
                <c:pt idx="3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F9-43C6-80FD-EBB098D267F4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1897659132234"/>
          <c:y val="5.1965068718396443E-2"/>
          <c:w val="0.79925181366098663"/>
          <c:h val="0.730273102813989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'draft 2'!$G$38</c:f>
              <c:strCache>
                <c:ptCount val="1"/>
                <c:pt idx="0">
                  <c:v>AI exposure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15900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'draft 2'!$F$39:$F$58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2'!$G$39:$G$58</c:f>
              <c:numCache>
                <c:formatCode>General</c:formatCode>
                <c:ptCount val="20"/>
                <c:pt idx="0">
                  <c:v>47.12903225806452</c:v>
                </c:pt>
                <c:pt idx="1">
                  <c:v>45.548872180451127</c:v>
                </c:pt>
                <c:pt idx="2">
                  <c:v>45.980769230769234</c:v>
                </c:pt>
                <c:pt idx="3">
                  <c:v>46.189542483660134</c:v>
                </c:pt>
                <c:pt idx="4">
                  <c:v>47</c:v>
                </c:pt>
                <c:pt idx="5">
                  <c:v>48.6</c:v>
                </c:pt>
                <c:pt idx="6">
                  <c:v>47.461077844311376</c:v>
                </c:pt>
                <c:pt idx="7">
                  <c:v>45.017142857142858</c:v>
                </c:pt>
                <c:pt idx="8">
                  <c:v>41.352941176470587</c:v>
                </c:pt>
                <c:pt idx="9">
                  <c:v>43.125748502994014</c:v>
                </c:pt>
                <c:pt idx="10">
                  <c:v>47.208955223880594</c:v>
                </c:pt>
                <c:pt idx="11">
                  <c:v>43.34437086092715</c:v>
                </c:pt>
                <c:pt idx="12">
                  <c:v>45.254777070063696</c:v>
                </c:pt>
                <c:pt idx="13">
                  <c:v>45.411347517730498</c:v>
                </c:pt>
                <c:pt idx="14">
                  <c:v>45.856060606060609</c:v>
                </c:pt>
                <c:pt idx="15">
                  <c:v>44.037878787878789</c:v>
                </c:pt>
                <c:pt idx="16">
                  <c:v>45.825301204819276</c:v>
                </c:pt>
                <c:pt idx="17">
                  <c:v>44.985714285714288</c:v>
                </c:pt>
                <c:pt idx="18">
                  <c:v>44.053691275167786</c:v>
                </c:pt>
                <c:pt idx="19">
                  <c:v>49.901408450704224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BC-47DF-8219-3C5B232DD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16783"/>
        <c:axId val="68704303"/>
      </c:scatterChart>
      <c:valAx>
        <c:axId val="68716783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60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6000" baseline="0"/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60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04303"/>
        <c:crosses val="autoZero"/>
        <c:crossBetween val="midCat"/>
      </c:valAx>
      <c:valAx>
        <c:axId val="68704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AI exposure</a:t>
                </a:r>
              </a:p>
            </c:rich>
          </c:tx>
          <c:layout>
            <c:manualLayout>
              <c:xMode val="edge"/>
              <c:yMode val="edge"/>
              <c:x val="1.9538002576398095E-2"/>
              <c:y val="0.199002168364899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6000" b="1" i="0" u="none" strike="noStrike" kern="1200" cap="all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16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'draft 2'!$G$62</c:f>
              <c:strCache>
                <c:ptCount val="1"/>
                <c:pt idx="0">
                  <c:v>Tech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15900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'draft 2'!$F$63:$F$82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2'!$G$63:$G$82</c:f>
              <c:numCache>
                <c:formatCode>General</c:formatCode>
                <c:ptCount val="20"/>
                <c:pt idx="0">
                  <c:v>92.341935483870969</c:v>
                </c:pt>
                <c:pt idx="1">
                  <c:v>92.233082706766922</c:v>
                </c:pt>
                <c:pt idx="2">
                  <c:v>93.435897435897431</c:v>
                </c:pt>
                <c:pt idx="3">
                  <c:v>91.679738562091501</c:v>
                </c:pt>
                <c:pt idx="4">
                  <c:v>84.86363636363636</c:v>
                </c:pt>
                <c:pt idx="5">
                  <c:v>91.6</c:v>
                </c:pt>
                <c:pt idx="6">
                  <c:v>87.209580838323348</c:v>
                </c:pt>
                <c:pt idx="7">
                  <c:v>90.868571428571428</c:v>
                </c:pt>
                <c:pt idx="8">
                  <c:v>88.713235294117652</c:v>
                </c:pt>
                <c:pt idx="9">
                  <c:v>87.047904191616766</c:v>
                </c:pt>
                <c:pt idx="10">
                  <c:v>93.022388059701498</c:v>
                </c:pt>
                <c:pt idx="11">
                  <c:v>93.125827814569533</c:v>
                </c:pt>
                <c:pt idx="12">
                  <c:v>89.566878980891715</c:v>
                </c:pt>
                <c:pt idx="13">
                  <c:v>97.411347517730491</c:v>
                </c:pt>
                <c:pt idx="14">
                  <c:v>95.848484848484844</c:v>
                </c:pt>
                <c:pt idx="15">
                  <c:v>88.946969696969703</c:v>
                </c:pt>
                <c:pt idx="16">
                  <c:v>93.506024096385545</c:v>
                </c:pt>
                <c:pt idx="17">
                  <c:v>91.48571428571428</c:v>
                </c:pt>
                <c:pt idx="18">
                  <c:v>88.053691275167779</c:v>
                </c:pt>
                <c:pt idx="19">
                  <c:v>90.718309859154928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9A-4886-A70A-33D1EFDBA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8440800"/>
        <c:axId val="678441280"/>
      </c:scatterChart>
      <c:valAx>
        <c:axId val="67844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60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 baseline="0"/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60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441280"/>
        <c:crosses val="autoZero"/>
        <c:crossBetween val="midCat"/>
      </c:valAx>
      <c:valAx>
        <c:axId val="67844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60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 baseline="0"/>
                  <a:t>Tech growth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60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844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6358894834661"/>
          <c:y val="4.3368177118738034E-2"/>
          <c:w val="0.80372471182223271"/>
          <c:h val="0.73013603937226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'draft 2'!$G$85</c:f>
              <c:strCache>
                <c:ptCount val="1"/>
                <c:pt idx="0">
                  <c:v>Skills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15900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'draft 2'!$F$86:$F$105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2'!$G$86:$G$105</c:f>
              <c:numCache>
                <c:formatCode>General</c:formatCode>
                <c:ptCount val="20"/>
                <c:pt idx="0">
                  <c:v>44.726451612903233</c:v>
                </c:pt>
                <c:pt idx="1">
                  <c:v>46.303007518796981</c:v>
                </c:pt>
                <c:pt idx="2">
                  <c:v>45.303846153846152</c:v>
                </c:pt>
                <c:pt idx="3">
                  <c:v>46.290849673202636</c:v>
                </c:pt>
                <c:pt idx="4">
                  <c:v>44.93701298701297</c:v>
                </c:pt>
                <c:pt idx="5">
                  <c:v>44.965000000000018</c:v>
                </c:pt>
                <c:pt idx="6">
                  <c:v>46.164670658682638</c:v>
                </c:pt>
                <c:pt idx="7">
                  <c:v>44.194285714285712</c:v>
                </c:pt>
                <c:pt idx="8">
                  <c:v>45.612499999999997</c:v>
                </c:pt>
                <c:pt idx="9">
                  <c:v>45.510778443113793</c:v>
                </c:pt>
                <c:pt idx="10">
                  <c:v>45.022388059701491</c:v>
                </c:pt>
                <c:pt idx="11">
                  <c:v>45.921854304635765</c:v>
                </c:pt>
                <c:pt idx="12">
                  <c:v>46.491082802547751</c:v>
                </c:pt>
                <c:pt idx="13">
                  <c:v>45.22127659574469</c:v>
                </c:pt>
                <c:pt idx="14">
                  <c:v>43.682575757575755</c:v>
                </c:pt>
                <c:pt idx="15">
                  <c:v>44.150757575757574</c:v>
                </c:pt>
                <c:pt idx="16">
                  <c:v>44.845783132530123</c:v>
                </c:pt>
                <c:pt idx="17">
                  <c:v>45.027142857142856</c:v>
                </c:pt>
                <c:pt idx="18">
                  <c:v>45.600671140939596</c:v>
                </c:pt>
                <c:pt idx="19">
                  <c:v>45.885211267605641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22-4ABE-AE67-6AABB0AB2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321888"/>
        <c:axId val="672317088"/>
      </c:scatterChart>
      <c:valAx>
        <c:axId val="672321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6000" b="1" i="0" u="none" strike="noStrike" kern="1200" cap="all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2317088"/>
        <c:crosses val="autoZero"/>
        <c:crossBetween val="midCat"/>
      </c:valAx>
      <c:valAx>
        <c:axId val="672317088"/>
        <c:scaling>
          <c:orientation val="minMax"/>
          <c:max val="50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Overall skill</a:t>
                </a:r>
              </a:p>
            </c:rich>
          </c:tx>
          <c:layout>
            <c:manualLayout>
              <c:xMode val="edge"/>
              <c:yMode val="edge"/>
              <c:x val="1.2642253870762319E-2"/>
              <c:y val="0.176398701211613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6000" b="1" i="0" u="none" strike="noStrike" kern="1200" cap="all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2321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70376669692437"/>
          <c:y val="4.7133711507702368E-2"/>
          <c:w val="0.77623195270409329"/>
          <c:h val="0.74649568736867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'draft 2'!$G$109</c:f>
              <c:strCache>
                <c:ptCount val="1"/>
                <c:pt idx="0">
                  <c:v>Salary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215900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'draft 2'!$F$110:$F$129</c:f>
              <c:numCache>
                <c:formatCode>General</c:formatCode>
                <c:ptCount val="20"/>
                <c:pt idx="0">
                  <c:v>76.909677419354836</c:v>
                </c:pt>
                <c:pt idx="1">
                  <c:v>76.84210526315789</c:v>
                </c:pt>
                <c:pt idx="2">
                  <c:v>76.019230769230774</c:v>
                </c:pt>
                <c:pt idx="3">
                  <c:v>72.098039215686271</c:v>
                </c:pt>
                <c:pt idx="4">
                  <c:v>72.084415584415581</c:v>
                </c:pt>
                <c:pt idx="5">
                  <c:v>47.556249999999999</c:v>
                </c:pt>
                <c:pt idx="6">
                  <c:v>46.287425149700596</c:v>
                </c:pt>
                <c:pt idx="7">
                  <c:v>46.24</c:v>
                </c:pt>
                <c:pt idx="8">
                  <c:v>45.816176470588232</c:v>
                </c:pt>
                <c:pt idx="9">
                  <c:v>45.41317365269461</c:v>
                </c:pt>
                <c:pt idx="10">
                  <c:v>44.305970149253731</c:v>
                </c:pt>
                <c:pt idx="11">
                  <c:v>44.039735099337747</c:v>
                </c:pt>
                <c:pt idx="12">
                  <c:v>44.031847133757964</c:v>
                </c:pt>
                <c:pt idx="13">
                  <c:v>44.01418439716312</c:v>
                </c:pt>
                <c:pt idx="14">
                  <c:v>43.598484848484851</c:v>
                </c:pt>
                <c:pt idx="15">
                  <c:v>16.583333333333332</c:v>
                </c:pt>
                <c:pt idx="16">
                  <c:v>15.897590361445783</c:v>
                </c:pt>
                <c:pt idx="17">
                  <c:v>15.807142857142857</c:v>
                </c:pt>
                <c:pt idx="18">
                  <c:v>15.543624161073826</c:v>
                </c:pt>
                <c:pt idx="19">
                  <c:v>15.471830985915492</c:v>
                </c:pt>
              </c:numCache>
            </c:numRef>
          </c:xVal>
          <c:yVal>
            <c:numRef>
              <c:f>'draft 2'!$G$110:$G$129</c:f>
              <c:numCache>
                <c:formatCode>General</c:formatCode>
                <c:ptCount val="20"/>
                <c:pt idx="0">
                  <c:v>87.209032258064511</c:v>
                </c:pt>
                <c:pt idx="1">
                  <c:v>87.490977443608969</c:v>
                </c:pt>
                <c:pt idx="2">
                  <c:v>90.799358974359009</c:v>
                </c:pt>
                <c:pt idx="3">
                  <c:v>84.519607843137308</c:v>
                </c:pt>
                <c:pt idx="4">
                  <c:v>87.293506493506499</c:v>
                </c:pt>
                <c:pt idx="5">
                  <c:v>96.425624999999926</c:v>
                </c:pt>
                <c:pt idx="6">
                  <c:v>90.632934131736548</c:v>
                </c:pt>
                <c:pt idx="7">
                  <c:v>90.267999999999972</c:v>
                </c:pt>
                <c:pt idx="8">
                  <c:v>89.81102941176465</c:v>
                </c:pt>
                <c:pt idx="9">
                  <c:v>87.98502994011983</c:v>
                </c:pt>
                <c:pt idx="10">
                  <c:v>86.457462686567197</c:v>
                </c:pt>
                <c:pt idx="11">
                  <c:v>88.031125827814591</c:v>
                </c:pt>
                <c:pt idx="12">
                  <c:v>89.243312101910874</c:v>
                </c:pt>
                <c:pt idx="13">
                  <c:v>91.407801418439661</c:v>
                </c:pt>
                <c:pt idx="14">
                  <c:v>92.443181818181799</c:v>
                </c:pt>
                <c:pt idx="15">
                  <c:v>89.093939393939337</c:v>
                </c:pt>
                <c:pt idx="16">
                  <c:v>90.886746987951796</c:v>
                </c:pt>
                <c:pt idx="17">
                  <c:v>90.756428571428614</c:v>
                </c:pt>
                <c:pt idx="18">
                  <c:v>87.208724832214727</c:v>
                </c:pt>
                <c:pt idx="19">
                  <c:v>88.953521126760506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7-46F4-A8BC-56698585C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896080"/>
        <c:axId val="842896560"/>
      </c:scatterChart>
      <c:valAx>
        <c:axId val="84289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Automation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lang="en-US" sz="6000" b="1" i="0" u="none" strike="noStrike" kern="1200" cap="all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42896560"/>
        <c:crosses val="autoZero"/>
        <c:crossBetween val="midCat"/>
      </c:valAx>
      <c:valAx>
        <c:axId val="84289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6000" b="1" i="0" u="none" strike="noStrike" kern="1200" cap="all" baseline="0">
                    <a:solidFill>
                      <a:sysClr val="window" lastClr="FFFFFF">
                        <a:lumMod val="75000"/>
                      </a:sysClr>
                    </a:solidFill>
                    <a:latin typeface="+mn-lt"/>
                    <a:ea typeface="+mn-ea"/>
                    <a:cs typeface="+mn-cs"/>
                  </a:rPr>
                  <a:t>Salary</a:t>
                </a:r>
              </a:p>
            </c:rich>
          </c:tx>
          <c:layout>
            <c:manualLayout>
              <c:xMode val="edge"/>
              <c:yMode val="edge"/>
              <c:x val="2.2851782499013356E-2"/>
              <c:y val="0.33617792701964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6000" b="1" i="0" u="none" strike="noStrike" kern="1200" cap="all" baseline="0">
                  <a:solidFill>
                    <a:sysClr val="window" lastClr="FFFFFF">
                      <a:lumMod val="7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40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428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Salary (K)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Salary (K)</a:t>
          </a:r>
        </a:p>
      </cx:txPr>
    </cx:title>
    <cx:plotArea>
      <cx:plotAreaRegion>
        <cx:series layoutId="boxWhisker" uniqueId="{9D5C5F1A-1CF6-4E0D-BDAE-14FE57C3C205}">
          <cx:tx>
            <cx:txData>
              <cx:f>_xlchart.v1.4</cx:f>
              <cx:v>Salary_k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 hidden="1">
        <cx:catScaling gapWidth="1.10000002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s-E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AI index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AI index</a:t>
          </a:r>
        </a:p>
      </cx:txPr>
    </cx:title>
    <cx:plotArea>
      <cx:plotAreaRegion>
        <cx:series layoutId="boxWhisker" uniqueId="{FDAAB874-9B87-4BBC-BD22-4203C90611DA}">
          <cx:tx>
            <cx:txData>
              <cx:f>_xlchart.v1.2</cx:f>
              <cx:v>AI_Exposure_Index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 hidden="1">
        <cx:catScaling gapWidth="1.10000002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s-E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tech growth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tech growth</a:t>
          </a:r>
        </a:p>
      </cx:txPr>
    </cx:title>
    <cx:plotArea>
      <cx:plotAreaRegion>
        <cx:series layoutId="boxWhisker" uniqueId="{4B1E9FD7-FD8A-4A50-B39B-0948CDF1B948}">
          <cx:tx>
            <cx:txData>
              <cx:f>_xlchart.v1.0</cx:f>
              <cx:v>Tech_Growth_Factor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 hidden="1">
        <cx:catScaling gapWidth="1.10000002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s-E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Overall skill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Overall skill</a:t>
          </a:r>
        </a:p>
      </cx:txPr>
    </cx:title>
    <cx:plotArea>
      <cx:plotAreaRegion>
        <cx:series layoutId="boxWhisker" uniqueId="{C02F57E6-DD73-4DED-97C7-F764399D9EE6}">
          <cx:tx>
            <cx:txData>
              <cx:f>_xlchart.v1.6</cx:f>
              <cx:v>Overall_Skills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 hidden="1">
        <cx:catScaling gapWidth="1.10000002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s-E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Automation risk (%)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Automation risk (%)</a:t>
          </a:r>
        </a:p>
      </cx:txPr>
    </cx:title>
    <cx:plotArea>
      <cx:plotAreaRegion>
        <cx:series layoutId="boxWhisker" uniqueId="{227A86D2-033B-4972-9D01-99D58237881B}">
          <cx:tx>
            <cx:txData>
              <cx:f>_xlchart.v1.8</cx:f>
              <cx:v>Automation_Probability_2030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 hidden="1">
        <cx:catScaling gapWidth="1.10000002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s-E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plotArea>
      <cx:plotAreaRegion>
        <cx:series layoutId="boxWhisker" uniqueId="{C539365A-6597-419C-ABF9-984F1CB2B6CC}">
          <cx:tx>
            <cx:txData>
              <cx:f>_xlchart.v1.10</cx:f>
              <cx:v>Salary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31" fmlaLink="$E$193" fmlaRange="$A$181:$A$200" noThreeD="1" sel="0" val="0"/>
</file>

<file path=xl/ctrlProps/ctrlProp2.xml><?xml version="1.0" encoding="utf-8"?>
<formControlPr xmlns="http://schemas.microsoft.com/office/spreadsheetml/2009/9/main" objectType="Drop" dropStyle="combo" dx="31" fmlaLink="$E$214" fmlaRange="$B$203:$B$223" noThreeD="1" sel="11" val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microsoft.com/office/2014/relationships/chartEx" Target="../charts/chartEx5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microsoft.com/office/2014/relationships/chartEx" Target="../charts/chartEx4.xml"/><Relationship Id="rId2" Type="http://schemas.openxmlformats.org/officeDocument/2006/relationships/chart" Target="../charts/chart2.xml"/><Relationship Id="rId16" Type="http://schemas.microsoft.com/office/2014/relationships/chartEx" Target="../charts/chartEx3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microsoft.com/office/2014/relationships/chartEx" Target="../charts/chartEx2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microsoft.com/office/2014/relationships/chartEx" Target="../charts/chartEx6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5" Type="http://schemas.openxmlformats.org/officeDocument/2006/relationships/chart" Target="../charts/chart17.xml"/><Relationship Id="rId10" Type="http://schemas.openxmlformats.org/officeDocument/2006/relationships/chart" Target="../charts/chart2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3" Type="http://schemas.openxmlformats.org/officeDocument/2006/relationships/chart" Target="../charts/chart25.xml"/><Relationship Id="rId7" Type="http://schemas.openxmlformats.org/officeDocument/2006/relationships/chart" Target="../charts/chart28.xm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chart" Target="../charts/chart27.xml"/><Relationship Id="rId10" Type="http://schemas.openxmlformats.org/officeDocument/2006/relationships/chart" Target="../charts/chart31.xml"/><Relationship Id="rId4" Type="http://schemas.openxmlformats.org/officeDocument/2006/relationships/chart" Target="../charts/chart26.xml"/><Relationship Id="rId9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243130</xdr:colOff>
      <xdr:row>2</xdr:row>
      <xdr:rowOff>18134</xdr:rowOff>
    </xdr:from>
    <xdr:to>
      <xdr:col>9</xdr:col>
      <xdr:colOff>557724</xdr:colOff>
      <xdr:row>23</xdr:row>
      <xdr:rowOff>178877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9E1FFD-5087-AB28-6CB9-EBCA9F4B77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674391</xdr:colOff>
      <xdr:row>0</xdr:row>
      <xdr:rowOff>174142</xdr:rowOff>
    </xdr:from>
    <xdr:to>
      <xdr:col>15</xdr:col>
      <xdr:colOff>217195</xdr:colOff>
      <xdr:row>14</xdr:row>
      <xdr:rowOff>121351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xperience_category 1">
              <a:extLst>
                <a:ext uri="{FF2B5EF4-FFF2-40B4-BE49-F238E27FC236}">
                  <a16:creationId xmlns:a16="http://schemas.microsoft.com/office/drawing/2014/main" id="{80576B29-A9FA-0CDA-2FD0-F3773AB1B9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perience_categor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62696" y="174142"/>
              <a:ext cx="1835258" cy="2508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167790</xdr:colOff>
      <xdr:row>0</xdr:row>
      <xdr:rowOff>118391</xdr:rowOff>
    </xdr:from>
    <xdr:to>
      <xdr:col>11</xdr:col>
      <xdr:colOff>677079</xdr:colOff>
      <xdr:row>14</xdr:row>
      <xdr:rowOff>65600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Education_Level 1">
              <a:extLst>
                <a:ext uri="{FF2B5EF4-FFF2-40B4-BE49-F238E27FC236}">
                  <a16:creationId xmlns:a16="http://schemas.microsoft.com/office/drawing/2014/main" id="{20CBF226-D73C-3A9B-56C4-86581AF831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ucation_Leve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27790" y="118391"/>
              <a:ext cx="1833105" cy="2508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345484</xdr:colOff>
      <xdr:row>16</xdr:row>
      <xdr:rowOff>86747</xdr:rowOff>
    </xdr:from>
    <xdr:to>
      <xdr:col>16</xdr:col>
      <xdr:colOff>332568</xdr:colOff>
      <xdr:row>31</xdr:row>
      <xdr:rowOff>85456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6A3EEC0-EF5B-04DD-5B5E-22744DD08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356247</xdr:colOff>
      <xdr:row>16</xdr:row>
      <xdr:rowOff>75985</xdr:rowOff>
    </xdr:from>
    <xdr:to>
      <xdr:col>22</xdr:col>
      <xdr:colOff>343332</xdr:colOff>
      <xdr:row>31</xdr:row>
      <xdr:rowOff>74694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0F6E7F4-CEF5-9FD5-F29F-28E1B2C2A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367008</xdr:colOff>
      <xdr:row>38</xdr:row>
      <xdr:rowOff>172850</xdr:rowOff>
    </xdr:from>
    <xdr:to>
      <xdr:col>12</xdr:col>
      <xdr:colOff>203415</xdr:colOff>
      <xdr:row>53</xdr:row>
      <xdr:rowOff>171559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B6C4465-54A9-2CA9-64C3-64D4B2F9F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420822</xdr:colOff>
      <xdr:row>63</xdr:row>
      <xdr:rowOff>54460</xdr:rowOff>
    </xdr:from>
    <xdr:to>
      <xdr:col>12</xdr:col>
      <xdr:colOff>257229</xdr:colOff>
      <xdr:row>78</xdr:row>
      <xdr:rowOff>53168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6624337C-FFDF-35A5-7C74-519F90CF8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313194</xdr:colOff>
      <xdr:row>84</xdr:row>
      <xdr:rowOff>151323</xdr:rowOff>
    </xdr:from>
    <xdr:to>
      <xdr:col>12</xdr:col>
      <xdr:colOff>149601</xdr:colOff>
      <xdr:row>99</xdr:row>
      <xdr:rowOff>150032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1CF6E67-542F-81FD-346C-20525283E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302432</xdr:colOff>
      <xdr:row>107</xdr:row>
      <xdr:rowOff>75985</xdr:rowOff>
    </xdr:from>
    <xdr:to>
      <xdr:col>12</xdr:col>
      <xdr:colOff>138838</xdr:colOff>
      <xdr:row>122</xdr:row>
      <xdr:rowOff>74694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48103675-AA77-A2AA-C54E-3839F2217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388534</xdr:colOff>
      <xdr:row>39</xdr:row>
      <xdr:rowOff>646</xdr:rowOff>
    </xdr:from>
    <xdr:to>
      <xdr:col>19</xdr:col>
      <xdr:colOff>387458</xdr:colOff>
      <xdr:row>53</xdr:row>
      <xdr:rowOff>182321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2250504-E5A7-7CBE-2594-75D18AA8B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571500</xdr:colOff>
      <xdr:row>63</xdr:row>
      <xdr:rowOff>43696</xdr:rowOff>
    </xdr:from>
    <xdr:to>
      <xdr:col>19</xdr:col>
      <xdr:colOff>731865</xdr:colOff>
      <xdr:row>78</xdr:row>
      <xdr:rowOff>42404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090C604-AD8A-7668-0284-583CC3DE88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151755</xdr:colOff>
      <xdr:row>85</xdr:row>
      <xdr:rowOff>75984</xdr:rowOff>
    </xdr:from>
    <xdr:to>
      <xdr:col>19</xdr:col>
      <xdr:colOff>138840</xdr:colOff>
      <xdr:row>100</xdr:row>
      <xdr:rowOff>74693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754C3C5-9224-C21A-BE74-260F8F3CD9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695272</xdr:colOff>
      <xdr:row>107</xdr:row>
      <xdr:rowOff>147449</xdr:rowOff>
    </xdr:from>
    <xdr:to>
      <xdr:col>19</xdr:col>
      <xdr:colOff>113224</xdr:colOff>
      <xdr:row>122</xdr:row>
      <xdr:rowOff>146158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7923A8F6-5498-01D2-E54A-4BA0D4530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1118927</xdr:colOff>
      <xdr:row>177</xdr:row>
      <xdr:rowOff>113163</xdr:rowOff>
    </xdr:from>
    <xdr:to>
      <xdr:col>16</xdr:col>
      <xdr:colOff>749869</xdr:colOff>
      <xdr:row>202</xdr:row>
      <xdr:rowOff>155243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D5B54025-A4BA-A3A2-1C3C-B8255771CC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2057400</xdr:colOff>
          <xdr:row>188</xdr:row>
          <xdr:rowOff>139700</xdr:rowOff>
        </xdr:from>
        <xdr:to>
          <xdr:col>4</xdr:col>
          <xdr:colOff>1955800</xdr:colOff>
          <xdr:row>191</xdr:row>
          <xdr:rowOff>19050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1051908</xdr:colOff>
      <xdr:row>182</xdr:row>
      <xdr:rowOff>4379</xdr:rowOff>
    </xdr:from>
    <xdr:to>
      <xdr:col>10</xdr:col>
      <xdr:colOff>492224</xdr:colOff>
      <xdr:row>193</xdr:row>
      <xdr:rowOff>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Job_Title">
              <a:extLst>
                <a:ext uri="{FF2B5EF4-FFF2-40B4-BE49-F238E27FC236}">
                  <a16:creationId xmlns:a16="http://schemas.microsoft.com/office/drawing/2014/main" id="{BBE0196F-5CF4-F53E-575F-10EA724A22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b_Titl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87511" y="35783345"/>
              <a:ext cx="10296636" cy="20333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730250</xdr:colOff>
          <xdr:row>208</xdr:row>
          <xdr:rowOff>146050</xdr:rowOff>
        </xdr:from>
        <xdr:to>
          <xdr:col>6</xdr:col>
          <xdr:colOff>431800</xdr:colOff>
          <xdr:row>211</xdr:row>
          <xdr:rowOff>165100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305837</xdr:colOff>
      <xdr:row>222</xdr:row>
      <xdr:rowOff>27991</xdr:rowOff>
    </xdr:from>
    <xdr:to>
      <xdr:col>14</xdr:col>
      <xdr:colOff>712755</xdr:colOff>
      <xdr:row>247</xdr:row>
      <xdr:rowOff>155510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18450B90-46A9-B878-B8AF-5F585CB88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21642</xdr:colOff>
      <xdr:row>249</xdr:row>
      <xdr:rowOff>104126</xdr:rowOff>
    </xdr:from>
    <xdr:to>
      <xdr:col>18</xdr:col>
      <xdr:colOff>56698</xdr:colOff>
      <xdr:row>303</xdr:row>
      <xdr:rowOff>181466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Job_Title 1">
              <a:extLst>
                <a:ext uri="{FF2B5EF4-FFF2-40B4-BE49-F238E27FC236}">
                  <a16:creationId xmlns:a16="http://schemas.microsoft.com/office/drawing/2014/main" id="{1B7EBDFB-F32C-DD3E-D237-4EA7FC5961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b_Titl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5642" y="49443626"/>
              <a:ext cx="11058655" cy="10373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9</xdr:col>
      <xdr:colOff>190500</xdr:colOff>
      <xdr:row>159</xdr:row>
      <xdr:rowOff>63500</xdr:rowOff>
    </xdr:from>
    <xdr:to>
      <xdr:col>12</xdr:col>
      <xdr:colOff>558800</xdr:colOff>
      <xdr:row>174</xdr:row>
      <xdr:rowOff>38100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C4C00DC-4B40-648E-309B-4D49BAD4FB1B}"/>
            </a:ext>
          </a:extLst>
        </xdr:cNvPr>
        <xdr:cNvSpPr txBox="1"/>
      </xdr:nvSpPr>
      <xdr:spPr>
        <a:xfrm>
          <a:off x="12827000" y="30353000"/>
          <a:ext cx="3784600" cy="473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FILTER BY JOB TYPE AND RECORD MACRO</a:t>
          </a:r>
        </a:p>
        <a:p>
          <a:r>
            <a:rPr lang="es-ES" sz="1100"/>
            <a:t>CREATE A DROP DOWN LIST</a:t>
          </a:r>
          <a:r>
            <a:rPr lang="es-ES" sz="1100" baseline="0"/>
            <a:t> </a:t>
          </a:r>
        </a:p>
        <a:p>
          <a:r>
            <a:rPr lang="es-ES" sz="1100" baseline="0"/>
            <a:t>CELL VALIDATION</a:t>
          </a:r>
        </a:p>
        <a:p>
          <a:endParaRPr lang="es-ES" sz="1100"/>
        </a:p>
      </xdr:txBody>
    </xdr:sp>
    <xdr:clientData/>
  </xdr:twoCellAnchor>
  <xdr:twoCellAnchor>
    <xdr:from>
      <xdr:col>25</xdr:col>
      <xdr:colOff>0</xdr:colOff>
      <xdr:row>68</xdr:row>
      <xdr:rowOff>0</xdr:rowOff>
    </xdr:from>
    <xdr:to>
      <xdr:col>26</xdr:col>
      <xdr:colOff>857250</xdr:colOff>
      <xdr:row>82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Gráfico 19">
              <a:extLst>
                <a:ext uri="{FF2B5EF4-FFF2-40B4-BE49-F238E27FC236}">
                  <a16:creationId xmlns:a16="http://schemas.microsoft.com/office/drawing/2014/main" id="{D41230B3-1FE5-4EC8-A7AF-0D87E41A18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200" y="12522200"/>
              <a:ext cx="447675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27</xdr:col>
      <xdr:colOff>0</xdr:colOff>
      <xdr:row>68</xdr:row>
      <xdr:rowOff>0</xdr:rowOff>
    </xdr:from>
    <xdr:to>
      <xdr:col>28</xdr:col>
      <xdr:colOff>1778000</xdr:colOff>
      <xdr:row>82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Gráfico 20">
              <a:extLst>
                <a:ext uri="{FF2B5EF4-FFF2-40B4-BE49-F238E27FC236}">
                  <a16:creationId xmlns:a16="http://schemas.microsoft.com/office/drawing/2014/main" id="{831ABEF5-C9B8-4803-89A7-C612AF4AF2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68050" y="12522200"/>
              <a:ext cx="459105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25</xdr:col>
      <xdr:colOff>0</xdr:colOff>
      <xdr:row>88</xdr:row>
      <xdr:rowOff>0</xdr:rowOff>
    </xdr:from>
    <xdr:to>
      <xdr:col>26</xdr:col>
      <xdr:colOff>857250</xdr:colOff>
      <xdr:row>102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Gráfico 21">
              <a:extLst>
                <a:ext uri="{FF2B5EF4-FFF2-40B4-BE49-F238E27FC236}">
                  <a16:creationId xmlns:a16="http://schemas.microsoft.com/office/drawing/2014/main" id="{322BFDFF-AB7E-4A2E-9040-BF30E00EA4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200" y="16230600"/>
              <a:ext cx="4476750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27</xdr:col>
      <xdr:colOff>0</xdr:colOff>
      <xdr:row>89</xdr:row>
      <xdr:rowOff>-1</xdr:rowOff>
    </xdr:from>
    <xdr:to>
      <xdr:col>28</xdr:col>
      <xdr:colOff>1778000</xdr:colOff>
      <xdr:row>120</xdr:row>
      <xdr:rowOff>61450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BBEDC63C-2213-4AB1-B44B-4119012B80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68050" y="16414749"/>
              <a:ext cx="4591050" cy="58018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25</xdr:col>
      <xdr:colOff>0</xdr:colOff>
      <xdr:row>107</xdr:row>
      <xdr:rowOff>0</xdr:rowOff>
    </xdr:from>
    <xdr:to>
      <xdr:col>26</xdr:col>
      <xdr:colOff>857250</xdr:colOff>
      <xdr:row>121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áfico 23">
              <a:extLst>
                <a:ext uri="{FF2B5EF4-FFF2-40B4-BE49-F238E27FC236}">
                  <a16:creationId xmlns:a16="http://schemas.microsoft.com/office/drawing/2014/main" id="{C3CEA143-E110-434C-AD57-404A58C599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200" y="19754850"/>
              <a:ext cx="4476750" cy="266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120098</xdr:colOff>
      <xdr:row>0</xdr:row>
      <xdr:rowOff>101876</xdr:rowOff>
    </xdr:from>
    <xdr:to>
      <xdr:col>7</xdr:col>
      <xdr:colOff>183598</xdr:colOff>
      <xdr:row>24</xdr:row>
      <xdr:rowOff>129485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06D3C12-A4B5-B67C-2877-29D36E43E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598328</xdr:colOff>
      <xdr:row>31</xdr:row>
      <xdr:rowOff>144350</xdr:rowOff>
    </xdr:from>
    <xdr:to>
      <xdr:col>2</xdr:col>
      <xdr:colOff>509788</xdr:colOff>
      <xdr:row>46</xdr:row>
      <xdr:rowOff>70297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AEAD04B-138A-3D76-5A7E-1F62618F09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375634</xdr:colOff>
      <xdr:row>31</xdr:row>
      <xdr:rowOff>44718</xdr:rowOff>
    </xdr:from>
    <xdr:to>
      <xdr:col>7</xdr:col>
      <xdr:colOff>1187174</xdr:colOff>
      <xdr:row>46</xdr:row>
      <xdr:rowOff>160985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228A0BAD-3074-4505-810C-8E305899FC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56134" y="6337568"/>
              <a:ext cx="3694440" cy="28785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723540</xdr:colOff>
      <xdr:row>60</xdr:row>
      <xdr:rowOff>10197</xdr:rowOff>
    </xdr:from>
    <xdr:to>
      <xdr:col>11</xdr:col>
      <xdr:colOff>1180561</xdr:colOff>
      <xdr:row>76</xdr:row>
      <xdr:rowOff>107324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E77D01B-112C-D025-E750-6F782D918F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637487</xdr:colOff>
      <xdr:row>114</xdr:row>
      <xdr:rowOff>53824</xdr:rowOff>
    </xdr:from>
    <xdr:to>
      <xdr:col>17</xdr:col>
      <xdr:colOff>990129</xdr:colOff>
      <xdr:row>132</xdr:row>
      <xdr:rowOff>166876</xdr:rowOff>
    </xdr:to>
    <xdr:graphicFrame macro="">
      <xdr:nvGraphicFramePr>
        <xdr:cNvPr id="8" name="G_AI_exposure">
          <a:extLst>
            <a:ext uri="{FF2B5EF4-FFF2-40B4-BE49-F238E27FC236}">
              <a16:creationId xmlns:a16="http://schemas.microsoft.com/office/drawing/2014/main" id="{ED81485A-A13C-3C7B-7122-2FBD0550C0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674353</xdr:colOff>
      <xdr:row>189</xdr:row>
      <xdr:rowOff>81745</xdr:rowOff>
    </xdr:from>
    <xdr:to>
      <xdr:col>7</xdr:col>
      <xdr:colOff>2092817</xdr:colOff>
      <xdr:row>207</xdr:row>
      <xdr:rowOff>134155</xdr:rowOff>
    </xdr:to>
    <xdr:graphicFrame macro="">
      <xdr:nvGraphicFramePr>
        <xdr:cNvPr id="11" name="G_Tech_factor">
          <a:extLst>
            <a:ext uri="{FF2B5EF4-FFF2-40B4-BE49-F238E27FC236}">
              <a16:creationId xmlns:a16="http://schemas.microsoft.com/office/drawing/2014/main" id="{EBA77C63-8E0C-7208-9BDA-3EE9DB3E76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344691</xdr:colOff>
      <xdr:row>188</xdr:row>
      <xdr:rowOff>142154</xdr:rowOff>
    </xdr:from>
    <xdr:to>
      <xdr:col>13</xdr:col>
      <xdr:colOff>828935</xdr:colOff>
      <xdr:row>205</xdr:row>
      <xdr:rowOff>78296</xdr:rowOff>
    </xdr:to>
    <xdr:graphicFrame macro="">
      <xdr:nvGraphicFramePr>
        <xdr:cNvPr id="13" name="G_salary">
          <a:extLst>
            <a:ext uri="{FF2B5EF4-FFF2-40B4-BE49-F238E27FC236}">
              <a16:creationId xmlns:a16="http://schemas.microsoft.com/office/drawing/2014/main" id="{8997AFB5-C3C2-EE7E-ECBD-DEDFDBE62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880056</xdr:colOff>
      <xdr:row>241</xdr:row>
      <xdr:rowOff>108576</xdr:rowOff>
    </xdr:from>
    <xdr:to>
      <xdr:col>7</xdr:col>
      <xdr:colOff>2513168</xdr:colOff>
      <xdr:row>258</xdr:row>
      <xdr:rowOff>125211</xdr:rowOff>
    </xdr:to>
    <xdr:graphicFrame macro="">
      <xdr:nvGraphicFramePr>
        <xdr:cNvPr id="6" name="G_skill">
          <a:extLst>
            <a:ext uri="{FF2B5EF4-FFF2-40B4-BE49-F238E27FC236}">
              <a16:creationId xmlns:a16="http://schemas.microsoft.com/office/drawing/2014/main" id="{866BFEBA-AA3C-C877-AEDE-617EB1EDB2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16</xdr:col>
      <xdr:colOff>607047</xdr:colOff>
      <xdr:row>34</xdr:row>
      <xdr:rowOff>70649</xdr:rowOff>
    </xdr:from>
    <xdr:to>
      <xdr:col>20</xdr:col>
      <xdr:colOff>18186</xdr:colOff>
      <xdr:row>47</xdr:row>
      <xdr:rowOff>149692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Experience_category">
              <a:extLst>
                <a:ext uri="{FF2B5EF4-FFF2-40B4-BE49-F238E27FC236}">
                  <a16:creationId xmlns:a16="http://schemas.microsoft.com/office/drawing/2014/main" id="{DF0B7676-D143-A678-3229-51969D271B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perience_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49730" y="6947234"/>
              <a:ext cx="1841233" cy="24951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1165366</xdr:colOff>
      <xdr:row>56</xdr:row>
      <xdr:rowOff>55544</xdr:rowOff>
    </xdr:from>
    <xdr:to>
      <xdr:col>20</xdr:col>
      <xdr:colOff>586161</xdr:colOff>
      <xdr:row>94</xdr:row>
      <xdr:rowOff>25437</xdr:rowOff>
    </xdr:to>
    <xdr:graphicFrame macro="">
      <xdr:nvGraphicFramePr>
        <xdr:cNvPr id="17" name="G_PA_risk">
          <a:extLst>
            <a:ext uri="{FF2B5EF4-FFF2-40B4-BE49-F238E27FC236}">
              <a16:creationId xmlns:a16="http://schemas.microsoft.com/office/drawing/2014/main" id="{0C55A663-2CF2-A23E-233D-AA525D2C33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358913</xdr:colOff>
      <xdr:row>35</xdr:row>
      <xdr:rowOff>138042</xdr:rowOff>
    </xdr:from>
    <xdr:to>
      <xdr:col>14</xdr:col>
      <xdr:colOff>11548</xdr:colOff>
      <xdr:row>51</xdr:row>
      <xdr:rowOff>35685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E00C8340-7C77-4B25-93A0-EAB0AD7C6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309563</xdr:colOff>
      <xdr:row>8</xdr:row>
      <xdr:rowOff>184150</xdr:rowOff>
    </xdr:from>
    <xdr:to>
      <xdr:col>11</xdr:col>
      <xdr:colOff>2278063</xdr:colOff>
      <xdr:row>23</xdr:row>
      <xdr:rowOff>69850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BB57029-7EA3-1228-C562-C34758B798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18</xdr:col>
      <xdr:colOff>899633</xdr:colOff>
      <xdr:row>33</xdr:row>
      <xdr:rowOff>145163</xdr:rowOff>
    </xdr:from>
    <xdr:to>
      <xdr:col>21</xdr:col>
      <xdr:colOff>100715</xdr:colOff>
      <xdr:row>48</xdr:row>
      <xdr:rowOff>11149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Education_Level">
              <a:extLst>
                <a:ext uri="{FF2B5EF4-FFF2-40B4-BE49-F238E27FC236}">
                  <a16:creationId xmlns:a16="http://schemas.microsoft.com/office/drawing/2014/main" id="{B7A738B5-5DD0-4185-D3E2-3C14BA10DE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ucation_Le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89749" y="6583768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3067197</xdr:colOff>
      <xdr:row>357</xdr:row>
      <xdr:rowOff>112526</xdr:rowOff>
    </xdr:from>
    <xdr:to>
      <xdr:col>9</xdr:col>
      <xdr:colOff>118140</xdr:colOff>
      <xdr:row>396</xdr:row>
      <xdr:rowOff>14767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7666FAE0-1CC3-E39D-0488-DE4D40666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35279</xdr:rowOff>
    </xdr:from>
    <xdr:to>
      <xdr:col>74</xdr:col>
      <xdr:colOff>317500</xdr:colOff>
      <xdr:row>12</xdr:row>
      <xdr:rowOff>564445</xdr:rowOff>
    </xdr:to>
    <xdr:sp macro="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28A3D90B-60D0-F1F7-7E42-A37563FF8584}"/>
            </a:ext>
          </a:extLst>
        </xdr:cNvPr>
        <xdr:cNvSpPr/>
      </xdr:nvSpPr>
      <xdr:spPr>
        <a:xfrm>
          <a:off x="0" y="2171188"/>
          <a:ext cx="66905909" cy="1568257"/>
        </a:xfrm>
        <a:prstGeom prst="round2Same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96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21</xdr:col>
      <xdr:colOff>657723</xdr:colOff>
      <xdr:row>7</xdr:row>
      <xdr:rowOff>73269</xdr:rowOff>
    </xdr:from>
    <xdr:to>
      <xdr:col>30</xdr:col>
      <xdr:colOff>59571</xdr:colOff>
      <xdr:row>13</xdr:row>
      <xdr:rowOff>31751</xdr:rowOff>
    </xdr:to>
    <xdr:sp macro="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868430D9-CE5B-39DE-9CCF-6B9836267B1B}"/>
            </a:ext>
          </a:extLst>
        </xdr:cNvPr>
        <xdr:cNvSpPr/>
      </xdr:nvSpPr>
      <xdr:spPr>
        <a:xfrm>
          <a:off x="17860450" y="2382360"/>
          <a:ext cx="9965939" cy="1574846"/>
        </a:xfrm>
        <a:prstGeom prst="round2Diag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s-ES" sz="4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TECH GROWTH FACTOR (AVERAGE)</a:t>
          </a:r>
        </a:p>
      </xdr:txBody>
    </xdr:sp>
    <xdr:clientData/>
  </xdr:twoCellAnchor>
  <xdr:twoCellAnchor>
    <xdr:from>
      <xdr:col>31</xdr:col>
      <xdr:colOff>1944869</xdr:colOff>
      <xdr:row>7</xdr:row>
      <xdr:rowOff>97693</xdr:rowOff>
    </xdr:from>
    <xdr:to>
      <xdr:col>40</xdr:col>
      <xdr:colOff>206667</xdr:colOff>
      <xdr:row>12</xdr:row>
      <xdr:rowOff>519546</xdr:rowOff>
    </xdr:to>
    <xdr:sp macro="" textlink="">
      <xdr:nvSpPr>
        <xdr:cNvPr id="5" name="Rectángulo: esquinas diagonales redondeadas 4">
          <a:extLst>
            <a:ext uri="{FF2B5EF4-FFF2-40B4-BE49-F238E27FC236}">
              <a16:creationId xmlns:a16="http://schemas.microsoft.com/office/drawing/2014/main" id="{97DFCDF5-823B-4CC6-A7A2-49A582E53073}"/>
            </a:ext>
          </a:extLst>
        </xdr:cNvPr>
        <xdr:cNvSpPr/>
      </xdr:nvSpPr>
      <xdr:spPr>
        <a:xfrm>
          <a:off x="31645551" y="2406784"/>
          <a:ext cx="8594980" cy="1287762"/>
        </a:xfrm>
        <a:prstGeom prst="round2Diag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AI EXPOSURE INDEX (AVERAGE)</a:t>
          </a:r>
        </a:p>
      </xdr:txBody>
    </xdr:sp>
    <xdr:clientData/>
  </xdr:twoCellAnchor>
  <xdr:twoCellAnchor>
    <xdr:from>
      <xdr:col>45</xdr:col>
      <xdr:colOff>963844</xdr:colOff>
      <xdr:row>7</xdr:row>
      <xdr:rowOff>24424</xdr:rowOff>
    </xdr:from>
    <xdr:to>
      <xdr:col>53</xdr:col>
      <xdr:colOff>247044</xdr:colOff>
      <xdr:row>12</xdr:row>
      <xdr:rowOff>539751</xdr:rowOff>
    </xdr:to>
    <xdr:sp macro="" textlink="">
      <xdr:nvSpPr>
        <xdr:cNvPr id="9" name="Rectángulo: esquinas diagonales redondeadas 8">
          <a:extLst>
            <a:ext uri="{FF2B5EF4-FFF2-40B4-BE49-F238E27FC236}">
              <a16:creationId xmlns:a16="http://schemas.microsoft.com/office/drawing/2014/main" id="{29699D82-F5CD-4D50-B4A2-62EC01EB26FF}"/>
            </a:ext>
          </a:extLst>
        </xdr:cNvPr>
        <xdr:cNvSpPr/>
      </xdr:nvSpPr>
      <xdr:spPr>
        <a:xfrm>
          <a:off x="44749980" y="2333515"/>
          <a:ext cx="6325928" cy="1381236"/>
        </a:xfrm>
        <a:prstGeom prst="round2Diag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s-ES" sz="4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SALARY (k) (AVERAGE)</a:t>
          </a:r>
        </a:p>
      </xdr:txBody>
    </xdr:sp>
    <xdr:clientData/>
  </xdr:twoCellAnchor>
  <xdr:twoCellAnchor>
    <xdr:from>
      <xdr:col>62</xdr:col>
      <xdr:colOff>247514</xdr:colOff>
      <xdr:row>7</xdr:row>
      <xdr:rowOff>97693</xdr:rowOff>
    </xdr:from>
    <xdr:to>
      <xdr:col>71</xdr:col>
      <xdr:colOff>641115</xdr:colOff>
      <xdr:row>12</xdr:row>
      <xdr:rowOff>635000</xdr:rowOff>
    </xdr:to>
    <xdr:sp macro="" textlink="">
      <xdr:nvSpPr>
        <xdr:cNvPr id="13" name="Rectángulo: esquinas diagonales redondeadas 12">
          <a:extLst>
            <a:ext uri="{FF2B5EF4-FFF2-40B4-BE49-F238E27FC236}">
              <a16:creationId xmlns:a16="http://schemas.microsoft.com/office/drawing/2014/main" id="{9C1885A0-6293-4EC8-B2DB-8108CAC4839B}"/>
            </a:ext>
          </a:extLst>
        </xdr:cNvPr>
        <xdr:cNvSpPr/>
      </xdr:nvSpPr>
      <xdr:spPr>
        <a:xfrm>
          <a:off x="57830469" y="2406784"/>
          <a:ext cx="7147691" cy="1403216"/>
        </a:xfrm>
        <a:prstGeom prst="round2Diag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</a:t>
          </a:r>
          <a:r>
            <a:rPr lang="es-ES" sz="4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OVERALL</a:t>
          </a:r>
          <a:r>
            <a:rPr lang="es-ES" sz="48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SKILL (AVERAGE)</a:t>
          </a:r>
          <a:endParaRPr lang="es-ES" sz="48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24</xdr:col>
      <xdr:colOff>223588</xdr:colOff>
      <xdr:row>58</xdr:row>
      <xdr:rowOff>808836</xdr:rowOff>
    </xdr:from>
    <xdr:to>
      <xdr:col>50</xdr:col>
      <xdr:colOff>297294</xdr:colOff>
      <xdr:row>80</xdr:row>
      <xdr:rowOff>56247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951C85CC-8785-5228-2E96-738A960605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65675"/>
        <a:stretch>
          <a:fillRect/>
        </a:stretch>
      </xdr:blipFill>
      <xdr:spPr>
        <a:xfrm>
          <a:off x="21686588" y="22695169"/>
          <a:ext cx="34956373" cy="369241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583810</xdr:rowOff>
    </xdr:from>
    <xdr:to>
      <xdr:col>19</xdr:col>
      <xdr:colOff>190500</xdr:colOff>
      <xdr:row>74</xdr:row>
      <xdr:rowOff>31749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2B315E4-0C73-409E-954C-088C15A13A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53</xdr:col>
      <xdr:colOff>169333</xdr:colOff>
      <xdr:row>45</xdr:row>
      <xdr:rowOff>677333</xdr:rowOff>
    </xdr:from>
    <xdr:to>
      <xdr:col>64</xdr:col>
      <xdr:colOff>160581</xdr:colOff>
      <xdr:row>74</xdr:row>
      <xdr:rowOff>35277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36BAE14-3071-48C8-9184-914AD86679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64</xdr:col>
      <xdr:colOff>108062</xdr:colOff>
      <xdr:row>45</xdr:row>
      <xdr:rowOff>719666</xdr:rowOff>
    </xdr:from>
    <xdr:to>
      <xdr:col>75</xdr:col>
      <xdr:colOff>634999</xdr:colOff>
      <xdr:row>74</xdr:row>
      <xdr:rowOff>35278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E9423E4-FB60-48F9-8764-1E75C7266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65</xdr:col>
      <xdr:colOff>319854</xdr:colOff>
      <xdr:row>37</xdr:row>
      <xdr:rowOff>276457</xdr:rowOff>
    </xdr:from>
    <xdr:to>
      <xdr:col>75</xdr:col>
      <xdr:colOff>508000</xdr:colOff>
      <xdr:row>45</xdr:row>
      <xdr:rowOff>508000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Experience">
              <a:extLst>
                <a:ext uri="{FF2B5EF4-FFF2-40B4-BE49-F238E27FC236}">
                  <a16:creationId xmlns:a16="http://schemas.microsoft.com/office/drawing/2014/main" id="{ED4E6F3F-9B82-48B4-AF57-00B69FE541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perie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251030" y="12901751"/>
              <a:ext cx="6521962" cy="36767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56</xdr:col>
      <xdr:colOff>176396</xdr:colOff>
      <xdr:row>37</xdr:row>
      <xdr:rowOff>294684</xdr:rowOff>
    </xdr:from>
    <xdr:to>
      <xdr:col>62</xdr:col>
      <xdr:colOff>622557</xdr:colOff>
      <xdr:row>45</xdr:row>
      <xdr:rowOff>254000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Education_Level 2">
              <a:extLst>
                <a:ext uri="{FF2B5EF4-FFF2-40B4-BE49-F238E27FC236}">
                  <a16:creationId xmlns:a16="http://schemas.microsoft.com/office/drawing/2014/main" id="{0723FB53-C5FF-4A3C-AA14-76DF1F81DB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ducation_Leve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84043" y="12919978"/>
              <a:ext cx="4928513" cy="37726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18</xdr:col>
      <xdr:colOff>1382059</xdr:colOff>
      <xdr:row>6</xdr:row>
      <xdr:rowOff>0</xdr:rowOff>
    </xdr:from>
    <xdr:to>
      <xdr:col>20</xdr:col>
      <xdr:colOff>373529</xdr:colOff>
      <xdr:row>12</xdr:row>
      <xdr:rowOff>394730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C7F608A-E491-E3B2-E7BE-512A9E0A4C4B}"/>
            </a:ext>
          </a:extLst>
        </xdr:cNvPr>
        <xdr:cNvSpPr txBox="1"/>
      </xdr:nvSpPr>
      <xdr:spPr>
        <a:xfrm>
          <a:off x="14829118" y="2203824"/>
          <a:ext cx="1904999" cy="1515318"/>
        </a:xfrm>
        <a:prstGeom prst="rect">
          <a:avLst/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s-ES" sz="96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  <a:latin typeface="Algerian" panose="04020705040A02060702" pitchFamily="82" charset="0"/>
            </a:rPr>
            <a:t>VS</a:t>
          </a:r>
          <a:endParaRPr lang="es-ES" sz="9600"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600677</xdr:colOff>
      <xdr:row>7</xdr:row>
      <xdr:rowOff>137299</xdr:rowOff>
    </xdr:from>
    <xdr:to>
      <xdr:col>18</xdr:col>
      <xdr:colOff>326082</xdr:colOff>
      <xdr:row>12</xdr:row>
      <xdr:rowOff>566353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EB4AD7A3-4CC8-575E-AD73-5D209329EE5C}"/>
            </a:ext>
          </a:extLst>
        </xdr:cNvPr>
        <xdr:cNvSpPr/>
      </xdr:nvSpPr>
      <xdr:spPr>
        <a:xfrm>
          <a:off x="600677" y="2402704"/>
          <a:ext cx="13317837" cy="1372973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9525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6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72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+mn-lt"/>
              <a:ea typeface="+mn-ea"/>
              <a:cs typeface="+mn-cs"/>
            </a:rPr>
            <a:t>RISK OF AUTOMATION  (%)</a:t>
          </a:r>
          <a:endParaRPr lang="es-ES" sz="72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0</xdr:colOff>
      <xdr:row>1</xdr:row>
      <xdr:rowOff>33201</xdr:rowOff>
    </xdr:from>
    <xdr:to>
      <xdr:col>74</xdr:col>
      <xdr:colOff>685270</xdr:colOff>
      <xdr:row>7</xdr:row>
      <xdr:rowOff>33200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794CC9F-B4DF-9AFF-5DBB-CF0013B5BC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alphaModFix amt="7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242" b="33031"/>
        <a:stretch>
          <a:fillRect/>
        </a:stretch>
      </xdr:blipFill>
      <xdr:spPr>
        <a:xfrm>
          <a:off x="0" y="231639"/>
          <a:ext cx="74850625" cy="226218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xdr:twoCellAnchor>
    <xdr:from>
      <xdr:col>0</xdr:col>
      <xdr:colOff>740833</xdr:colOff>
      <xdr:row>2</xdr:row>
      <xdr:rowOff>35278</xdr:rowOff>
    </xdr:from>
    <xdr:to>
      <xdr:col>61</xdr:col>
      <xdr:colOff>317500</xdr:colOff>
      <xdr:row>4</xdr:row>
      <xdr:rowOff>1164166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0BAA61E-7348-C317-A438-B045D53CFEC7}"/>
            </a:ext>
          </a:extLst>
        </xdr:cNvPr>
        <xdr:cNvSpPr txBox="1"/>
      </xdr:nvSpPr>
      <xdr:spPr>
        <a:xfrm>
          <a:off x="740833" y="388056"/>
          <a:ext cx="57749723" cy="148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0000" b="1" cap="none" spc="0">
              <a:ln w="22225">
                <a:solidFill>
                  <a:sysClr val="windowText" lastClr="000000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Cooper Black" panose="0208090404030B020404" pitchFamily="18" charset="0"/>
            </a:rPr>
            <a:t>WHICH JOBS ARE AT RISK OF AUTOMATION BY 2030?</a:t>
          </a:r>
        </a:p>
      </xdr:txBody>
    </xdr:sp>
    <xdr:clientData/>
  </xdr:twoCellAnchor>
  <xdr:twoCellAnchor>
    <xdr:from>
      <xdr:col>30</xdr:col>
      <xdr:colOff>721591</xdr:colOff>
      <xdr:row>12</xdr:row>
      <xdr:rowOff>531968</xdr:rowOff>
    </xdr:from>
    <xdr:to>
      <xdr:col>41</xdr:col>
      <xdr:colOff>353159</xdr:colOff>
      <xdr:row>36</xdr:row>
      <xdr:rowOff>989483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B7B8E5C-96B5-4D87-8754-6DD8E8DC4F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211665</xdr:colOff>
      <xdr:row>12</xdr:row>
      <xdr:rowOff>640042</xdr:rowOff>
    </xdr:from>
    <xdr:to>
      <xdr:col>30</xdr:col>
      <xdr:colOff>589643</xdr:colOff>
      <xdr:row>36</xdr:row>
      <xdr:rowOff>952500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778F8D09-DDB5-42E0-9567-3AB041D62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57</xdr:col>
      <xdr:colOff>138924</xdr:colOff>
      <xdr:row>12</xdr:row>
      <xdr:rowOff>518171</xdr:rowOff>
    </xdr:from>
    <xdr:to>
      <xdr:col>74</xdr:col>
      <xdr:colOff>204517</xdr:colOff>
      <xdr:row>36</xdr:row>
      <xdr:rowOff>876376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D6DD26AE-2EF9-4A7A-BC8D-C39E5A5A67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488120</xdr:colOff>
      <xdr:row>12</xdr:row>
      <xdr:rowOff>514595</xdr:rowOff>
    </xdr:from>
    <xdr:to>
      <xdr:col>56</xdr:col>
      <xdr:colOff>725855</xdr:colOff>
      <xdr:row>36</xdr:row>
      <xdr:rowOff>874429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F1ABD264-F7C7-41D5-94DA-50CF6DADF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44</xdr:col>
      <xdr:colOff>1570789</xdr:colOff>
      <xdr:row>37</xdr:row>
      <xdr:rowOff>220306</xdr:rowOff>
    </xdr:from>
    <xdr:to>
      <xdr:col>52</xdr:col>
      <xdr:colOff>334209</xdr:colOff>
      <xdr:row>43</xdr:row>
      <xdr:rowOff>67906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90AD5B45-6B3F-4A8C-8942-1B26A99DFE08}"/>
            </a:ext>
          </a:extLst>
        </xdr:cNvPr>
        <xdr:cNvSpPr/>
      </xdr:nvSpPr>
      <xdr:spPr>
        <a:xfrm>
          <a:off x="48293421" y="13287938"/>
          <a:ext cx="10293683" cy="2521284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0"/>
            <a:t>Sample</a:t>
          </a:r>
          <a:endParaRPr lang="es-ES" sz="6000"/>
        </a:p>
        <a:p>
          <a:pPr algn="l"/>
          <a:endParaRPr lang="es-ES" sz="1100"/>
        </a:p>
      </xdr:txBody>
    </xdr:sp>
    <xdr:clientData/>
  </xdr:twoCellAnchor>
  <xdr:twoCellAnchor>
    <xdr:from>
      <xdr:col>37</xdr:col>
      <xdr:colOff>1504469</xdr:colOff>
      <xdr:row>37</xdr:row>
      <xdr:rowOff>108907</xdr:rowOff>
    </xdr:from>
    <xdr:to>
      <xdr:col>40</xdr:col>
      <xdr:colOff>448236</xdr:colOff>
      <xdr:row>41</xdr:row>
      <xdr:rowOff>224116</xdr:rowOff>
    </xdr:to>
    <xdr:sp macro="" textlink="">
      <xdr:nvSpPr>
        <xdr:cNvPr id="26" name="Flecha: a la derecha 25">
          <a:extLst>
            <a:ext uri="{FF2B5EF4-FFF2-40B4-BE49-F238E27FC236}">
              <a16:creationId xmlns:a16="http://schemas.microsoft.com/office/drawing/2014/main" id="{B83088A2-7895-6C60-AABF-399C8AAE051F}"/>
            </a:ext>
          </a:extLst>
        </xdr:cNvPr>
        <xdr:cNvSpPr/>
      </xdr:nvSpPr>
      <xdr:spPr>
        <a:xfrm rot="10800000">
          <a:off x="40911822" y="12734201"/>
          <a:ext cx="2529649" cy="1870797"/>
        </a:xfrm>
        <a:prstGeom prst="rightArrow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27</xdr:col>
      <xdr:colOff>169333</xdr:colOff>
      <xdr:row>48</xdr:row>
      <xdr:rowOff>508000</xdr:rowOff>
    </xdr:from>
    <xdr:to>
      <xdr:col>48</xdr:col>
      <xdr:colOff>719666</xdr:colOff>
      <xdr:row>78</xdr:row>
      <xdr:rowOff>0</xdr:rowOff>
    </xdr:to>
    <xdr:sp macro="" textlink="">
      <xdr:nvSpPr>
        <xdr:cNvPr id="12" name="CapaPodio" hidden="1">
          <a:extLst>
            <a:ext uri="{FF2B5EF4-FFF2-40B4-BE49-F238E27FC236}">
              <a16:creationId xmlns:a16="http://schemas.microsoft.com/office/drawing/2014/main" id="{BD844E47-6266-D933-391C-94491E1B1800}"/>
            </a:ext>
          </a:extLst>
        </xdr:cNvPr>
        <xdr:cNvSpPr/>
      </xdr:nvSpPr>
      <xdr:spPr>
        <a:xfrm>
          <a:off x="25992666" y="19261667"/>
          <a:ext cx="29718000" cy="6731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25</xdr:col>
      <xdr:colOff>2474340</xdr:colOff>
      <xdr:row>46</xdr:row>
      <xdr:rowOff>463550</xdr:rowOff>
    </xdr:from>
    <xdr:to>
      <xdr:col>47</xdr:col>
      <xdr:colOff>226442</xdr:colOff>
      <xdr:row>70</xdr:row>
      <xdr:rowOff>63500</xdr:rowOff>
    </xdr:to>
    <xdr:sp macro="" textlink="">
      <xdr:nvSpPr>
        <xdr:cNvPr id="17" name="RectanguloPodio" hidden="1">
          <a:extLst>
            <a:ext uri="{FF2B5EF4-FFF2-40B4-BE49-F238E27FC236}">
              <a16:creationId xmlns:a16="http://schemas.microsoft.com/office/drawing/2014/main" id="{8A82B5CB-8C22-CE4F-BADA-371F64EB0309}"/>
            </a:ext>
          </a:extLst>
        </xdr:cNvPr>
        <xdr:cNvSpPr/>
      </xdr:nvSpPr>
      <xdr:spPr>
        <a:xfrm>
          <a:off x="24680290" y="18669000"/>
          <a:ext cx="29718002" cy="6731000"/>
        </a:xfrm>
        <a:prstGeom prst="rect">
          <a:avLst/>
        </a:prstGeom>
        <a:solidFill>
          <a:srgbClr val="A9D08E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54</xdr:col>
      <xdr:colOff>42333</xdr:colOff>
      <xdr:row>37</xdr:row>
      <xdr:rowOff>211663</xdr:rowOff>
    </xdr:from>
    <xdr:to>
      <xdr:col>55</xdr:col>
      <xdr:colOff>169333</xdr:colOff>
      <xdr:row>45</xdr:row>
      <xdr:rowOff>338663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8B0D52B2-CC43-B046-334E-096C23683367}"/>
            </a:ext>
          </a:extLst>
        </xdr:cNvPr>
        <xdr:cNvSpPr/>
      </xdr:nvSpPr>
      <xdr:spPr>
        <a:xfrm>
          <a:off x="59605333" y="12361330"/>
          <a:ext cx="889000" cy="4953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j</a:t>
          </a:r>
        </a:p>
      </xdr:txBody>
    </xdr:sp>
    <xdr:clientData/>
  </xdr:twoCellAnchor>
  <xdr:twoCellAnchor>
    <xdr:from>
      <xdr:col>54</xdr:col>
      <xdr:colOff>-1</xdr:colOff>
      <xdr:row>37</xdr:row>
      <xdr:rowOff>338665</xdr:rowOff>
    </xdr:from>
    <xdr:to>
      <xdr:col>55</xdr:col>
      <xdr:colOff>296332</xdr:colOff>
      <xdr:row>45</xdr:row>
      <xdr:rowOff>423332</xdr:rowOff>
    </xdr:to>
    <xdr:sp macro="[0]!Reset_Education" textlink="">
      <xdr:nvSpPr>
        <xdr:cNvPr id="22" name="CuadroTexto 21">
          <a:extLst>
            <a:ext uri="{FF2B5EF4-FFF2-40B4-BE49-F238E27FC236}">
              <a16:creationId xmlns:a16="http://schemas.microsoft.com/office/drawing/2014/main" id="{70DF08B5-65E8-4AE9-F2E0-BBC0D6F42311}"/>
            </a:ext>
          </a:extLst>
        </xdr:cNvPr>
        <xdr:cNvSpPr txBox="1"/>
      </xdr:nvSpPr>
      <xdr:spPr>
        <a:xfrm>
          <a:off x="59562999" y="12488332"/>
          <a:ext cx="1058333" cy="4910667"/>
        </a:xfrm>
        <a:prstGeom prst="rect">
          <a:avLst/>
        </a:prstGeom>
        <a:solidFill>
          <a:srgbClr val="FF0000"/>
        </a:solidFill>
        <a:ln w="38100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6000">
              <a:solidFill>
                <a:schemeClr val="bg1"/>
              </a:solidFill>
            </a:rPr>
            <a:t>R</a:t>
          </a:r>
        </a:p>
        <a:p>
          <a:pPr algn="ctr"/>
          <a:r>
            <a:rPr lang="es-ES" sz="6000">
              <a:solidFill>
                <a:schemeClr val="bg1"/>
              </a:solidFill>
            </a:rPr>
            <a:t>E</a:t>
          </a:r>
        </a:p>
        <a:p>
          <a:pPr algn="ctr"/>
          <a:r>
            <a:rPr lang="es-ES" sz="6000">
              <a:solidFill>
                <a:schemeClr val="bg1"/>
              </a:solidFill>
            </a:rPr>
            <a:t>S</a:t>
          </a:r>
        </a:p>
        <a:p>
          <a:pPr algn="ctr"/>
          <a:r>
            <a:rPr lang="es-ES" sz="6000">
              <a:solidFill>
                <a:schemeClr val="bg1"/>
              </a:solidFill>
            </a:rPr>
            <a:t>E</a:t>
          </a:r>
        </a:p>
        <a:p>
          <a:pPr algn="ctr"/>
          <a:r>
            <a:rPr lang="es-ES" sz="6000">
              <a:solidFill>
                <a:schemeClr val="bg1"/>
              </a:solidFill>
            </a:rPr>
            <a:t>T</a:t>
          </a:r>
        </a:p>
      </xdr:txBody>
    </xdr:sp>
    <xdr:clientData/>
  </xdr:twoCellAnchor>
  <xdr:twoCellAnchor>
    <xdr:from>
      <xdr:col>63</xdr:col>
      <xdr:colOff>508000</xdr:colOff>
      <xdr:row>37</xdr:row>
      <xdr:rowOff>423330</xdr:rowOff>
    </xdr:from>
    <xdr:to>
      <xdr:col>65</xdr:col>
      <xdr:colOff>42334</xdr:colOff>
      <xdr:row>45</xdr:row>
      <xdr:rowOff>423330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C723A763-E82C-1281-817D-EC0EC08EBBA0}"/>
            </a:ext>
          </a:extLst>
        </xdr:cNvPr>
        <xdr:cNvSpPr/>
      </xdr:nvSpPr>
      <xdr:spPr>
        <a:xfrm>
          <a:off x="66929000" y="12572997"/>
          <a:ext cx="1058334" cy="4826000"/>
        </a:xfrm>
        <a:prstGeom prst="rect">
          <a:avLst/>
        </a:prstGeom>
        <a:solidFill>
          <a:srgbClr val="FF0000"/>
        </a:solidFill>
        <a:ln w="3810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63</xdr:col>
      <xdr:colOff>677334</xdr:colOff>
      <xdr:row>37</xdr:row>
      <xdr:rowOff>254000</xdr:rowOff>
    </xdr:from>
    <xdr:to>
      <xdr:col>64</xdr:col>
      <xdr:colOff>635000</xdr:colOff>
      <xdr:row>45</xdr:row>
      <xdr:rowOff>550334</xdr:rowOff>
    </xdr:to>
    <xdr:sp macro="[0]!Reset_Experience" textlink="">
      <xdr:nvSpPr>
        <xdr:cNvPr id="28" name="CuadroTexto 27">
          <a:extLst>
            <a:ext uri="{FF2B5EF4-FFF2-40B4-BE49-F238E27FC236}">
              <a16:creationId xmlns:a16="http://schemas.microsoft.com/office/drawing/2014/main" id="{0009944B-0F60-CF6D-F286-5697B30B35D3}"/>
            </a:ext>
          </a:extLst>
        </xdr:cNvPr>
        <xdr:cNvSpPr txBox="1"/>
      </xdr:nvSpPr>
      <xdr:spPr>
        <a:xfrm>
          <a:off x="67098334" y="12403667"/>
          <a:ext cx="719666" cy="51223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6000">
              <a:solidFill>
                <a:schemeClr val="bg1"/>
              </a:solidFill>
            </a:rPr>
            <a:t>R</a:t>
          </a:r>
        </a:p>
        <a:p>
          <a:pPr algn="ctr"/>
          <a:r>
            <a:rPr lang="es-ES" sz="6000">
              <a:solidFill>
                <a:schemeClr val="bg1"/>
              </a:solidFill>
            </a:rPr>
            <a:t>E</a:t>
          </a:r>
        </a:p>
        <a:p>
          <a:pPr algn="ctr"/>
          <a:r>
            <a:rPr lang="es-ES" sz="6000">
              <a:solidFill>
                <a:schemeClr val="bg1"/>
              </a:solidFill>
            </a:rPr>
            <a:t>S</a:t>
          </a:r>
        </a:p>
        <a:p>
          <a:pPr algn="ctr"/>
          <a:r>
            <a:rPr lang="es-ES" sz="6000">
              <a:solidFill>
                <a:schemeClr val="bg1"/>
              </a:solidFill>
            </a:rPr>
            <a:t>E</a:t>
          </a:r>
        </a:p>
        <a:p>
          <a:pPr algn="ctr"/>
          <a:r>
            <a:rPr lang="es-ES" sz="6000">
              <a:solidFill>
                <a:schemeClr val="bg1"/>
              </a:solidFill>
            </a:rPr>
            <a:t>T</a:t>
          </a: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riel N M" refreshedDate="46072.683295833333" backgroundQuery="1" createdVersion="8" refreshedVersion="8" minRefreshableVersion="3" recordCount="0" supportSubquery="1" supportAdvancedDrill="1" xr:uid="{913D063F-9360-489D-8569-CEBBC58C11E1}">
  <cacheSource type="external" connectionId="3"/>
  <cacheFields count="2">
    <cacheField name="[Rango].[Job_Title].[Job_Title]" caption="Job_Title" numFmtId="0" hierarchy="1" level="1">
      <sharedItems count="20">
        <s v="AI Engineer"/>
        <s v="Chef"/>
        <s v="Construction Worker"/>
        <s v="Customer Support"/>
        <s v="Data Scientist"/>
        <s v="Doctor"/>
        <s v="Financial Analyst"/>
        <s v="Graphic Designer"/>
        <s v="HR Specialist"/>
        <s v="Lawyer"/>
        <s v="Marketing Manager"/>
        <s v="Mechanic"/>
        <s v="Nurse"/>
        <s v="Research Scientist"/>
        <s v="Retail Worker"/>
        <s v="Security Guard"/>
        <s v="Software Engineer"/>
        <s v="Teacher"/>
        <s v="Truck Driver"/>
        <s v="UX Researcher"/>
      </sharedItems>
      <extLst>
        <ext xmlns:x15="http://schemas.microsoft.com/office/spreadsheetml/2010/11/main" uri="{4F2E5C28-24EA-4eb8-9CBF-B6C8F9C3D259}">
          <x15:cachedUniqueNames>
            <x15:cachedUniqueName index="0" name="[Rango].[Job_Title].&amp;[AI Engineer]"/>
            <x15:cachedUniqueName index="1" name="[Rango].[Job_Title].&amp;[Chef]"/>
            <x15:cachedUniqueName index="2" name="[Rango].[Job_Title].&amp;[Construction Worker]"/>
            <x15:cachedUniqueName index="3" name="[Rango].[Job_Title].&amp;[Customer Support]"/>
            <x15:cachedUniqueName index="4" name="[Rango].[Job_Title].&amp;[Data Scientist]"/>
            <x15:cachedUniqueName index="5" name="[Rango].[Job_Title].&amp;[Doctor]"/>
            <x15:cachedUniqueName index="6" name="[Rango].[Job_Title].&amp;[Financial Analyst]"/>
            <x15:cachedUniqueName index="7" name="[Rango].[Job_Title].&amp;[Graphic Designer]"/>
            <x15:cachedUniqueName index="8" name="[Rango].[Job_Title].&amp;[HR Specialist]"/>
            <x15:cachedUniqueName index="9" name="[Rango].[Job_Title].&amp;[Lawyer]"/>
            <x15:cachedUniqueName index="10" name="[Rango].[Job_Title].&amp;[Marketing Manager]"/>
            <x15:cachedUniqueName index="11" name="[Rango].[Job_Title].&amp;[Mechanic]"/>
            <x15:cachedUniqueName index="12" name="[Rango].[Job_Title].&amp;[Nurse]"/>
            <x15:cachedUniqueName index="13" name="[Rango].[Job_Title].&amp;[Research Scientist]"/>
            <x15:cachedUniqueName index="14" name="[Rango].[Job_Title].&amp;[Retail Worker]"/>
            <x15:cachedUniqueName index="15" name="[Rango].[Job_Title].&amp;[Security Guard]"/>
            <x15:cachedUniqueName index="16" name="[Rango].[Job_Title].&amp;[Software Engineer]"/>
            <x15:cachedUniqueName index="17" name="[Rango].[Job_Title].&amp;[Teacher]"/>
            <x15:cachedUniqueName index="18" name="[Rango].[Job_Title].&amp;[Truck Driver]"/>
            <x15:cachedUniqueName index="19" name="[Rango].[Job_Title].&amp;[UX Researcher]"/>
          </x15:cachedUniqueNames>
        </ext>
      </extLst>
    </cacheField>
    <cacheField name="[Measures].[Media automatización RC]" caption="Media automatización RC" numFmtId="0" hierarchy="27" level="32767"/>
  </cacheFields>
  <cacheHierarchies count="45">
    <cacheHierarchy uniqueName="[Rango].[ID]" caption="ID" attribute="1" defaultMemberUniqueName="[Rango].[ID].[All]" allUniqueName="[Rango].[ID].[All]" dimensionUniqueName="[Rango]" displayFolder="" count="0" memberValueDatatype="20" unbalanced="0"/>
    <cacheHierarchy uniqueName="[Rango].[Job_Title]" caption="Job_Title" attribute="1" defaultMemberUniqueName="[Rango].[Job_Title].[All]" allUniqueName="[Rango].[Job_Title].[All]" dimensionUniqueName="[Rango]" displayFolder="" count="2" memberValueDatatype="130" unbalanced="0">
      <fieldsUsage count="2">
        <fieldUsage x="-1"/>
        <fieldUsage x="0"/>
      </fieldsUsage>
    </cacheHierarchy>
    <cacheHierarchy uniqueName="[Rango].[Salary]" caption="Salary" attribute="1" defaultMemberUniqueName="[Rango].[Salary].[All]" allUniqueName="[Rango].[Salary].[All]" dimensionUniqueName="[Rango]" displayFolder="" count="0" memberValueDatatype="20" unbalanced="0"/>
    <cacheHierarchy uniqueName="[Rango].[Salary_k]" caption="Salary_k" attribute="1" defaultMemberUniqueName="[Rango].[Salary_k].[All]" allUniqueName="[Rango].[Salary_k].[All]" dimensionUniqueName="[Rango]" displayFolder="" count="0" memberValueDatatype="5" unbalanced="0"/>
    <cacheHierarchy uniqueName="[Rango].[Years_Experience]" caption="Years_Experience" attribute="1" defaultMemberUniqueName="[Rango].[Years_Experience].[All]" allUniqueName="[Rango].[Years_Experience].[All]" dimensionUniqueName="[Rango]" displayFolder="" count="0" memberValueDatatype="20" unbalanced="0"/>
    <cacheHierarchy uniqueName="[Rango].[Experience_category]" caption="Experience_category" attribute="1" defaultMemberUniqueName="[Rango].[Experience_category].[All]" allUniqueName="[Rango].[Experience_category].[All]" dimensionUniqueName="[Rango]" displayFolder="" count="0" memberValueDatatype="130" unbalanced="0"/>
    <cacheHierarchy uniqueName="[Rango].[Education_Level]" caption="Education_Level" attribute="1" defaultMemberUniqueName="[Rango].[Education_Level].[All]" allUniqueName="[Rango].[Education_Level].[All]" dimensionUniqueName="[Rango]" displayFolder="" count="0" memberValueDatatype="130" unbalanced="0"/>
    <cacheHierarchy uniqueName="[Rango].[AI_Exposure_Index]" caption="AI_Exposure_Index" attribute="1" defaultMemberUniqueName="[Rango].[AI_Exposure_Index].[All]" allUniqueName="[Rango].[AI_Exposure_Index].[All]" dimensionUniqueName="[Rango]" displayFolder="" count="0" memberValueDatatype="20" unbalanced="0"/>
    <cacheHierarchy uniqueName="[Rango].[Tech_Growth_Factor]" caption="Tech_Growth_Factor" attribute="1" defaultMemberUniqueName="[Rango].[Tech_Growth_Factor].[All]" allUniqueName="[Rango].[Tech_Growth_Factor].[All]" dimensionUniqueName="[Rango]" displayFolder="" count="0" memberValueDatatype="20" unbalanced="0"/>
    <cacheHierarchy uniqueName="[Rango].[Automation_Probability_2030]" caption="Automation_Probability_2030" attribute="1" defaultMemberUniqueName="[Rango].[Automation_Probability_2030].[All]" allUniqueName="[Rango].[Automation_Probability_2030].[All]" dimensionUniqueName="[Rango]" displayFolder="" count="0" memberValueDatatype="20" unbalanced="0"/>
    <cacheHierarchy uniqueName="[Rango].[Risk_Category]" caption="Risk_Category" attribute="1" defaultMemberUniqueName="[Rango].[Risk_Category].[All]" allUniqueName="[Rango].[Risk_Category].[All]" dimensionUniqueName="[Rango]" displayFolder="" count="0" memberValueDatatype="130" unbalanced="0"/>
    <cacheHierarchy uniqueName="[Rango].[A_Low]" caption="A_Low" attribute="1" defaultMemberUniqueName="[Rango].[A_Low].[All]" allUniqueName="[Rango].[A_Low].[All]" dimensionUniqueName="[Rango]" displayFolder="" count="0" memberValueDatatype="20" unbalanced="0"/>
    <cacheHierarchy uniqueName="[Rango].[A_Medium]" caption="A_Medium" attribute="1" defaultMemberUniqueName="[Rango].[A_Medium].[All]" allUniqueName="[Rango].[A_Medium].[All]" dimensionUniqueName="[Rango]" displayFolder="" count="0" memberValueDatatype="20" unbalanced="0"/>
    <cacheHierarchy uniqueName="[Rango].[A_High]" caption="A_High" attribute="1" defaultMemberUniqueName="[Rango].[A_High].[All]" allUniqueName="[Rango].[A_High].[All]" dimensionUniqueName="[Rango]" displayFolder="" count="0" memberValueDatatype="20" unbalanced="0"/>
    <cacheHierarchy uniqueName="[Rango].[Overall_Skills]" caption="Overall_Skills" attribute="1" defaultMemberUniqueName="[Rango].[Overall_Skills].[All]" allUniqueName="[Rango].[Overall_Skills].[All]" dimensionUniqueName="[Rango]" displayFolder="" count="0" memberValueDatatype="5" unbalanced="0"/>
    <cacheHierarchy uniqueName="[Rango].[Skill_1]" caption="Skill_1" attribute="1" defaultMemberUniqueName="[Rango].[Skill_1].[All]" allUniqueName="[Rango].[Skill_1].[All]" dimensionUniqueName="[Rango]" displayFolder="" count="0" memberValueDatatype="20" unbalanced="0"/>
    <cacheHierarchy uniqueName="[Rango].[Skill_2]" caption="Skill_2" attribute="1" defaultMemberUniqueName="[Rango].[Skill_2].[All]" allUniqueName="[Rango].[Skill_2].[All]" dimensionUniqueName="[Rango]" displayFolder="" count="0" memberValueDatatype="20" unbalanced="0"/>
    <cacheHierarchy uniqueName="[Rango].[Skill_3]" caption="Skill_3" attribute="1" defaultMemberUniqueName="[Rango].[Skill_3].[All]" allUniqueName="[Rango].[Skill_3].[All]" dimensionUniqueName="[Rango]" displayFolder="" count="0" memberValueDatatype="20" unbalanced="0"/>
    <cacheHierarchy uniqueName="[Rango].[Skill_4]" caption="Skill_4" attribute="1" defaultMemberUniqueName="[Rango].[Skill_4].[All]" allUniqueName="[Rango].[Skill_4].[All]" dimensionUniqueName="[Rango]" displayFolder="" count="0" memberValueDatatype="20" unbalanced="0"/>
    <cacheHierarchy uniqueName="[Rango].[Skill_5]" caption="Skill_5" attribute="1" defaultMemberUniqueName="[Rango].[Skill_5].[All]" allUniqueName="[Rango].[Skill_5].[All]" dimensionUniqueName="[Rango]" displayFolder="" count="0" memberValueDatatype="20" unbalanced="0"/>
    <cacheHierarchy uniqueName="[Rango].[Skill_6]" caption="Skill_6" attribute="1" defaultMemberUniqueName="[Rango].[Skill_6].[All]" allUniqueName="[Rango].[Skill_6].[All]" dimensionUniqueName="[Rango]" displayFolder="" count="0" memberValueDatatype="20" unbalanced="0"/>
    <cacheHierarchy uniqueName="[Rango].[Skill_7]" caption="Skill_7" attribute="1" defaultMemberUniqueName="[Rango].[Skill_7].[All]" allUniqueName="[Rango].[Skill_7].[All]" dimensionUniqueName="[Rango]" displayFolder="" count="0" memberValueDatatype="20" unbalanced="0"/>
    <cacheHierarchy uniqueName="[Rango].[Skill_8]" caption="Skill_8" attribute="1" defaultMemberUniqueName="[Rango].[Skill_8].[All]" allUniqueName="[Rango].[Skill_8].[All]" dimensionUniqueName="[Rango]" displayFolder="" count="0" memberValueDatatype="20" unbalanced="0"/>
    <cacheHierarchy uniqueName="[Rango].[Skill_9]" caption="Skill_9" attribute="1" defaultMemberUniqueName="[Rango].[Skill_9].[All]" allUniqueName="[Rango].[Skill_9].[All]" dimensionUniqueName="[Rango]" displayFolder="" count="0" memberValueDatatype="20" unbalanced="0"/>
    <cacheHierarchy uniqueName="[Rango].[Skill_10]" caption="Skill_10" attribute="1" defaultMemberUniqueName="[Rango].[Skill_10].[All]" allUniqueName="[Rango].[Skill_10].[All]" dimensionUniqueName="[Rango]" displayFolder="" count="0" memberValueDatatype="20" unbalanced="0"/>
    <cacheHierarchy uniqueName="[Measures].[N]" caption="N" measure="1" displayFolder="" measureGroup="Rango" count="0"/>
    <cacheHierarchy uniqueName="[Measures].[Riesgo dominante]" caption="Riesgo dominante" measure="1" displayFolder="" measureGroup="Rango" count="0"/>
    <cacheHierarchy uniqueName="[Measures].[Media automatización RC]" caption="Media automatización RC" measure="1" displayFolder="" measureGroup="Rango" count="0" oneField="1">
      <fieldsUsage count="1">
        <fieldUsage x="1"/>
      </fieldsUsage>
    </cacheHierarchy>
    <cacheHierarchy uniqueName="[Measures].[Media Bajo]" caption="Media Bajo" measure="1" displayFolder="" measureGroup="Rango" count="0"/>
    <cacheHierarchy uniqueName="[Measures].[Media medio]" caption="Media medio" measure="1" displayFolder="" measureGroup="Rango" count="0"/>
    <cacheHierarchy uniqueName="[Measures].[Media Alto]" caption="Media Alto" measure="1" displayFolder="" measureGroup="Rango" count="0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Suma de Automation_Probability_2030]" caption="Suma de Automation_Probability_2030" measure="1" displayFolder="" measureGroup="Rang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Promedio de Automation_Probability_2030]" caption="Promedio de Automation_Probability_2030" measure="1" displayFolder="" measureGroup="Rang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Recuento de A_Low]" caption="Recuento de A_Low" measure="1" displayFolder="" measureGroup="Rang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Recuento de A_Medium]" caption="Recuento de A_Medium" measure="1" displayFolder="" measureGroup="Rang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Recuento de A_High]" caption="Recuento de A_High" measure="1" displayFolder="" measureGroup="Rang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A_Low]" caption="Suma de A_Low" measure="1" displayFolder="" measureGroup="Rang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Promedio de A_Low]" caption="Promedio de A_Low" measure="1" displayFolder="" measureGroup="Rango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Promedio de A_Medium]" caption="Promedio de A_Medium" measure="1" displayFolder="" measureGroup="Rang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Promedio de A_High]" caption="Promedio de A_High" measure="1" displayFolder="" measureGroup="Rang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a de A_Medium]" caption="Suma de A_Medium" measure="1" displayFolder="" measureGroup="Rang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Recuento de Risk_Category]" caption="Recuento de Risk_Category" measure="1" displayFolder="" measureGroup="Rango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a de A_High]" caption="Suma de A_High" measure="1" displayFolder="" measureGroup="Rango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2">
    <dimension measure="1" name="Measures" uniqueName="[Measures]" caption="Measures"/>
    <dimension name="Rango" uniqueName="[Rango]" caption="Rango"/>
  </dimensions>
  <measureGroups count="1">
    <measureGroup name="Rango" caption="Rango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iel N M" refreshedDate="46072.683308912034" createdVersion="8" refreshedVersion="8" minRefreshableVersion="3" recordCount="3000" xr:uid="{2010ACDC-FC7C-4003-9852-5CE0859CC44B}">
  <cacheSource type="worksheet">
    <worksheetSource name="AI_Impact_on_Jobs_20303"/>
  </cacheSource>
  <cacheFields count="25">
    <cacheField name="ID" numFmtId="0">
      <sharedItems containsSemiMixedTypes="0" containsString="0" containsNumber="1" containsInteger="1" minValue="1" maxValue="3000"/>
    </cacheField>
    <cacheField name="Job_Title" numFmtId="0">
      <sharedItems count="20">
        <s v="Marketing Manager"/>
        <s v="Customer Support"/>
        <s v="Research Scientist"/>
        <s v="Chef"/>
        <s v="Data Scientist"/>
        <s v="UX Researcher"/>
        <s v="Truck Driver"/>
        <s v="Software Engineer"/>
        <s v="Teacher"/>
        <s v="Retail Worker"/>
        <s v="Mechanic"/>
        <s v="Security Guard"/>
        <s v="Lawyer"/>
        <s v="Doctor"/>
        <s v="HR Specialist"/>
        <s v="Financial Analyst"/>
        <s v="Nurse"/>
        <s v="Construction Worker"/>
        <s v="AI Engineer"/>
        <s v="Graphic Designer"/>
      </sharedItems>
    </cacheField>
    <cacheField name="Salary" numFmtId="0">
      <sharedItems containsSemiMixedTypes="0" containsString="0" containsNumber="1" containsInteger="1" minValue="30030" maxValue="149798"/>
    </cacheField>
    <cacheField name="Salary_k" numFmtId="0">
      <sharedItems containsSemiMixedTypes="0" containsString="0" containsNumber="1" minValue="30" maxValue="149.80000000000001"/>
    </cacheField>
    <cacheField name="Years_Experience" numFmtId="0">
      <sharedItems containsSemiMixedTypes="0" containsString="0" containsNumber="1" containsInteger="1" minValue="0" maxValue="29"/>
    </cacheField>
    <cacheField name="Experience_category" numFmtId="0">
      <sharedItems/>
    </cacheField>
    <cacheField name="Education_Level" numFmtId="0">
      <sharedItems count="4">
        <s v="Bachelor's"/>
        <s v="High School"/>
        <s v="PhD"/>
        <s v="Master's"/>
      </sharedItems>
    </cacheField>
    <cacheField name="AI_Exposure_Index" numFmtId="0">
      <sharedItems containsSemiMixedTypes="0" containsString="0" containsNumber="1" containsInteger="1" minValue="0" maxValue="99"/>
    </cacheField>
    <cacheField name="Tech_Growth_Factor" numFmtId="0">
      <sharedItems containsSemiMixedTypes="0" containsString="0" containsNumber="1" containsInteger="1" minValue="5" maxValue="149"/>
    </cacheField>
    <cacheField name="Automation_Probability_2030" numFmtId="0">
      <sharedItems containsSemiMixedTypes="0" containsString="0" containsNumber="1" containsInteger="1" minValue="1" maxValue="95"/>
    </cacheField>
    <cacheField name="Risk_Category" numFmtId="0">
      <sharedItems count="3">
        <s v="Medium"/>
        <s v="High"/>
        <s v="Low"/>
      </sharedItems>
    </cacheField>
    <cacheField name="A_Low" numFmtId="0">
      <sharedItems containsSemiMixedTypes="0" containsString="0" containsNumber="1" containsInteger="1" minValue="0" maxValue="29"/>
    </cacheField>
    <cacheField name="A_Medium" numFmtId="0">
      <sharedItems containsSemiMixedTypes="0" containsString="0" containsNumber="1" containsInteger="1" minValue="0" maxValue="69"/>
    </cacheField>
    <cacheField name="A_High" numFmtId="0">
      <sharedItems containsSemiMixedTypes="0" containsString="0" containsNumber="1" containsInteger="1" minValue="0" maxValue="95"/>
    </cacheField>
    <cacheField name="Overall_Skills" numFmtId="0">
      <sharedItems containsSemiMixedTypes="0" containsString="0" containsNumber="1" minValue="12.7" maxValue="79.599999999999994"/>
    </cacheField>
    <cacheField name="Skill_1" numFmtId="0">
      <sharedItems containsSemiMixedTypes="0" containsString="0" containsNumber="1" containsInteger="1" minValue="0" maxValue="99"/>
    </cacheField>
    <cacheField name="Skill_2" numFmtId="0">
      <sharedItems containsSemiMixedTypes="0" containsString="0" containsNumber="1" containsInteger="1" minValue="0" maxValue="99"/>
    </cacheField>
    <cacheField name="Skill_3" numFmtId="0">
      <sharedItems containsSemiMixedTypes="0" containsString="0" containsNumber="1" containsInteger="1" minValue="0" maxValue="99"/>
    </cacheField>
    <cacheField name="Skill_4" numFmtId="0">
      <sharedItems containsSemiMixedTypes="0" containsString="0" containsNumber="1" containsInteger="1" minValue="0" maxValue="99"/>
    </cacheField>
    <cacheField name="Skill_5" numFmtId="0">
      <sharedItems containsSemiMixedTypes="0" containsString="0" containsNumber="1" containsInteger="1" minValue="0" maxValue="99"/>
    </cacheField>
    <cacheField name="Skill_6" numFmtId="0">
      <sharedItems containsSemiMixedTypes="0" containsString="0" containsNumber="1" containsInteger="1" minValue="0" maxValue="99"/>
    </cacheField>
    <cacheField name="Skill_7" numFmtId="0">
      <sharedItems containsSemiMixedTypes="0" containsString="0" containsNumber="1" containsInteger="1" minValue="0" maxValue="99"/>
    </cacheField>
    <cacheField name="Skill_8" numFmtId="0">
      <sharedItems containsSemiMixedTypes="0" containsString="0" containsNumber="1" containsInteger="1" minValue="0" maxValue="99"/>
    </cacheField>
    <cacheField name="Skill_9" numFmtId="0">
      <sharedItems containsSemiMixedTypes="0" containsString="0" containsNumber="1" containsInteger="1" minValue="0" maxValue="99"/>
    </cacheField>
    <cacheField name="Skill_10" numFmtId="0">
      <sharedItems containsSemiMixedTypes="0" containsString="0" containsNumber="1" containsInteger="1" minValue="0" maxValue="99"/>
    </cacheField>
  </cacheFields>
  <extLst>
    <ext xmlns:x14="http://schemas.microsoft.com/office/spreadsheetml/2009/9/main" uri="{725AE2AE-9491-48be-B2B4-4EB974FC3084}">
      <x14:pivotCacheDefinition pivotCacheId="159917243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iel N M" refreshedDate="46072.683315277776" createdVersion="8" refreshedVersion="8" minRefreshableVersion="3" recordCount="3002" xr:uid="{23011A76-C560-4B54-A6A9-B192DF000734}">
  <cacheSource type="worksheet">
    <worksheetSource ref="B1:B1048576" sheet="bbdd transformada"/>
  </cacheSource>
  <cacheFields count="1">
    <cacheField name="Job_Title" numFmtId="0">
      <sharedItems containsBlank="1" count="21">
        <s v="Marketing Manager"/>
        <s v="Customer Support"/>
        <s v="Research Scientist"/>
        <s v="Chef"/>
        <s v="Data Scientist"/>
        <s v="UX Researcher"/>
        <s v="Truck Driver"/>
        <s v="Software Engineer"/>
        <s v="Teacher"/>
        <s v="Retail Worker"/>
        <s v="Mechanic"/>
        <s v="Security Guard"/>
        <s v="Lawyer"/>
        <s v="Doctor"/>
        <s v="HR Specialist"/>
        <s v="Financial Analyst"/>
        <s v="Nurse"/>
        <s v="Construction Worker"/>
        <s v="AI Engineer"/>
        <s v="Graphic Designe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iel N M" refreshedDate="46072.683315625" createdVersion="8" refreshedVersion="8" minRefreshableVersion="3" recordCount="3002" xr:uid="{1B21C626-FF54-4963-A35D-D889818D8F26}">
  <cacheSource type="worksheet">
    <worksheetSource ref="A1:Y1048576" sheet="bbdd transformada"/>
  </cacheSource>
  <cacheFields count="25">
    <cacheField name="ID" numFmtId="0">
      <sharedItems containsString="0" containsBlank="1" containsNumber="1" containsInteger="1" minValue="1" maxValue="3000"/>
    </cacheField>
    <cacheField name="Job_Title" numFmtId="0">
      <sharedItems containsBlank="1" count="21">
        <s v="Marketing Manager"/>
        <s v="Customer Support"/>
        <s v="Research Scientist"/>
        <s v="Chef"/>
        <s v="Data Scientist"/>
        <s v="UX Researcher"/>
        <s v="Truck Driver"/>
        <s v="Software Engineer"/>
        <s v="Teacher"/>
        <s v="Retail Worker"/>
        <s v="Mechanic"/>
        <s v="Security Guard"/>
        <s v="Lawyer"/>
        <s v="Doctor"/>
        <s v="HR Specialist"/>
        <s v="Financial Analyst"/>
        <s v="Nurse"/>
        <s v="Construction Worker"/>
        <s v="AI Engineer"/>
        <s v="Graphic Designer"/>
        <m/>
      </sharedItems>
    </cacheField>
    <cacheField name="Salary" numFmtId="0">
      <sharedItems containsString="0" containsBlank="1" containsNumber="1" containsInteger="1" minValue="30030" maxValue="149798"/>
    </cacheField>
    <cacheField name="Salary_k" numFmtId="0">
      <sharedItems containsString="0" containsBlank="1" containsNumber="1" minValue="30" maxValue="149.80000000000001"/>
    </cacheField>
    <cacheField name="Years_Experience" numFmtId="0">
      <sharedItems containsString="0" containsBlank="1" containsNumber="1" containsInteger="1" minValue="0" maxValue="29"/>
    </cacheField>
    <cacheField name="Experience_category" numFmtId="0">
      <sharedItems containsBlank="1" count="5">
        <s v="Lower-mid experience"/>
        <s v="High experience"/>
        <s v="Upper-mid experience"/>
        <s v="Low experience"/>
        <m/>
      </sharedItems>
    </cacheField>
    <cacheField name="Education_Level" numFmtId="0">
      <sharedItems containsBlank="1" count="5">
        <s v="Bachelor's"/>
        <s v="High School"/>
        <s v="PhD"/>
        <s v="Master's"/>
        <m/>
      </sharedItems>
    </cacheField>
    <cacheField name="AI_Exposure_Index" numFmtId="0">
      <sharedItems containsString="0" containsBlank="1" containsNumber="1" containsInteger="1" minValue="0" maxValue="99"/>
    </cacheField>
    <cacheField name="Tech_Growth_Factor" numFmtId="0">
      <sharedItems containsString="0" containsBlank="1" containsNumber="1" containsInteger="1" minValue="5" maxValue="149"/>
    </cacheField>
    <cacheField name="Automation_Probability_2030" numFmtId="0">
      <sharedItems containsString="0" containsBlank="1" containsNumber="1" containsInteger="1" minValue="1" maxValue="95"/>
    </cacheField>
    <cacheField name="Risk_Category" numFmtId="0">
      <sharedItems containsBlank="1" count="4">
        <s v="Medium"/>
        <s v="High"/>
        <s v="Low"/>
        <m/>
      </sharedItems>
    </cacheField>
    <cacheField name="A_Low" numFmtId="0">
      <sharedItems containsString="0" containsBlank="1" containsNumber="1" containsInteger="1" minValue="0" maxValue="29"/>
    </cacheField>
    <cacheField name="A_Medium" numFmtId="0">
      <sharedItems containsString="0" containsBlank="1" containsNumber="1" containsInteger="1" minValue="0" maxValue="69"/>
    </cacheField>
    <cacheField name="A_High" numFmtId="0">
      <sharedItems containsString="0" containsBlank="1" containsNumber="1" containsInteger="1" minValue="0" maxValue="95"/>
    </cacheField>
    <cacheField name="Overall_Skills" numFmtId="0">
      <sharedItems containsString="0" containsBlank="1" containsNumber="1" minValue="12.7" maxValue="79.599999999999994"/>
    </cacheField>
    <cacheField name="Skill_1" numFmtId="0">
      <sharedItems containsString="0" containsBlank="1" containsNumber="1" containsInteger="1" minValue="0" maxValue="99"/>
    </cacheField>
    <cacheField name="Skill_2" numFmtId="0">
      <sharedItems containsString="0" containsBlank="1" containsNumber="1" containsInteger="1" minValue="0" maxValue="99"/>
    </cacheField>
    <cacheField name="Skill_3" numFmtId="0">
      <sharedItems containsString="0" containsBlank="1" containsNumber="1" containsInteger="1" minValue="0" maxValue="99"/>
    </cacheField>
    <cacheField name="Skill_4" numFmtId="0">
      <sharedItems containsString="0" containsBlank="1" containsNumber="1" containsInteger="1" minValue="0" maxValue="99"/>
    </cacheField>
    <cacheField name="Skill_5" numFmtId="0">
      <sharedItems containsString="0" containsBlank="1" containsNumber="1" containsInteger="1" minValue="0" maxValue="99"/>
    </cacheField>
    <cacheField name="Skill_6" numFmtId="0">
      <sharedItems containsString="0" containsBlank="1" containsNumber="1" containsInteger="1" minValue="0" maxValue="99"/>
    </cacheField>
    <cacheField name="Skill_7" numFmtId="0">
      <sharedItems containsString="0" containsBlank="1" containsNumber="1" containsInteger="1" minValue="0" maxValue="99"/>
    </cacheField>
    <cacheField name="Skill_8" numFmtId="0">
      <sharedItems containsString="0" containsBlank="1" containsNumber="1" containsInteger="1" minValue="0" maxValue="99"/>
    </cacheField>
    <cacheField name="Skill_9" numFmtId="0">
      <sharedItems containsString="0" containsBlank="1" containsNumber="1" containsInteger="1" minValue="0" maxValue="99"/>
    </cacheField>
    <cacheField name="Skill_10" numFmtId="0">
      <sharedItems containsString="0" containsBlank="1" containsNumber="1" containsInteger="1" minValue="0" maxValue="99"/>
    </cacheField>
  </cacheFields>
  <extLst>
    <ext xmlns:x14="http://schemas.microsoft.com/office/spreadsheetml/2009/9/main" uri="{725AE2AE-9491-48be-B2B4-4EB974FC3084}">
      <x14:pivotCacheDefinition pivotCacheId="13700800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0">
  <r>
    <n v="135"/>
    <x v="0"/>
    <n v="52656"/>
    <n v="52.7"/>
    <n v="11"/>
    <s v="Lower-mid experience"/>
    <x v="0"/>
    <n v="73"/>
    <n v="149"/>
    <n v="34"/>
    <x v="0"/>
    <n v="0"/>
    <n v="34"/>
    <n v="0"/>
    <n v="39.299999999999997"/>
    <n v="4"/>
    <n v="8"/>
    <n v="2"/>
    <n v="56"/>
    <n v="73"/>
    <n v="62"/>
    <n v="19"/>
    <n v="36"/>
    <n v="78"/>
    <n v="55"/>
  </r>
  <r>
    <n v="294"/>
    <x v="1"/>
    <n v="37189"/>
    <n v="37.200000000000003"/>
    <n v="13"/>
    <s v="Lower-mid experience"/>
    <x v="1"/>
    <n v="78"/>
    <n v="149"/>
    <n v="85"/>
    <x v="1"/>
    <n v="0"/>
    <n v="0"/>
    <n v="85"/>
    <n v="48.1"/>
    <n v="31"/>
    <n v="84"/>
    <n v="61"/>
    <n v="58"/>
    <n v="25"/>
    <n v="76"/>
    <n v="8"/>
    <n v="92"/>
    <n v="33"/>
    <n v="13"/>
  </r>
  <r>
    <n v="331"/>
    <x v="2"/>
    <n v="82949"/>
    <n v="82.9"/>
    <n v="26"/>
    <s v="High experience"/>
    <x v="0"/>
    <n v="8"/>
    <n v="149"/>
    <n v="2"/>
    <x v="2"/>
    <n v="2"/>
    <n v="0"/>
    <n v="0"/>
    <n v="46.2"/>
    <n v="8"/>
    <n v="65"/>
    <n v="62"/>
    <n v="64"/>
    <n v="31"/>
    <n v="86"/>
    <n v="96"/>
    <n v="22"/>
    <n v="9"/>
    <n v="19"/>
  </r>
  <r>
    <n v="338"/>
    <x v="2"/>
    <n v="63896"/>
    <n v="63.9"/>
    <n v="22"/>
    <s v="Upper-mid experience"/>
    <x v="0"/>
    <n v="4"/>
    <n v="149"/>
    <n v="11"/>
    <x v="2"/>
    <n v="11"/>
    <n v="0"/>
    <n v="0"/>
    <n v="35.799999999999997"/>
    <n v="5"/>
    <n v="19"/>
    <n v="4"/>
    <n v="39"/>
    <n v="8"/>
    <n v="34"/>
    <n v="44"/>
    <n v="68"/>
    <n v="51"/>
    <n v="86"/>
  </r>
  <r>
    <n v="376"/>
    <x v="2"/>
    <n v="87889"/>
    <n v="87.9"/>
    <n v="1"/>
    <s v="Low experience"/>
    <x v="2"/>
    <n v="34"/>
    <n v="149"/>
    <n v="17"/>
    <x v="2"/>
    <n v="17"/>
    <n v="0"/>
    <n v="0"/>
    <n v="44.6"/>
    <n v="18"/>
    <n v="89"/>
    <n v="46"/>
    <n v="71"/>
    <n v="98"/>
    <n v="5"/>
    <n v="1"/>
    <n v="72"/>
    <n v="28"/>
    <n v="18"/>
  </r>
  <r>
    <n v="448"/>
    <x v="3"/>
    <n v="97313"/>
    <n v="97.3"/>
    <n v="6"/>
    <s v="Low experience"/>
    <x v="2"/>
    <n v="72"/>
    <n v="149"/>
    <n v="58"/>
    <x v="0"/>
    <n v="0"/>
    <n v="58"/>
    <n v="0"/>
    <n v="28.7"/>
    <n v="29"/>
    <n v="67"/>
    <n v="7"/>
    <n v="37"/>
    <n v="2"/>
    <n v="7"/>
    <n v="2"/>
    <n v="63"/>
    <n v="16"/>
    <n v="57"/>
  </r>
  <r>
    <n v="720"/>
    <x v="3"/>
    <n v="130628"/>
    <n v="130.6"/>
    <n v="7"/>
    <s v="Low experience"/>
    <x v="2"/>
    <n v="1"/>
    <n v="149"/>
    <n v="57"/>
    <x v="0"/>
    <n v="0"/>
    <n v="57"/>
    <n v="0"/>
    <n v="37.4"/>
    <n v="64"/>
    <n v="2"/>
    <n v="86"/>
    <n v="15"/>
    <n v="84"/>
    <n v="2"/>
    <n v="65"/>
    <n v="43"/>
    <n v="2"/>
    <n v="11"/>
  </r>
  <r>
    <n v="839"/>
    <x v="4"/>
    <n v="52380"/>
    <n v="52.4"/>
    <n v="16"/>
    <s v="Upper-mid experience"/>
    <x v="2"/>
    <n v="1"/>
    <n v="149"/>
    <n v="37"/>
    <x v="0"/>
    <n v="0"/>
    <n v="37"/>
    <n v="0"/>
    <n v="41.2"/>
    <n v="47"/>
    <n v="87"/>
    <n v="23"/>
    <n v="48"/>
    <n v="13"/>
    <n v="4"/>
    <n v="18"/>
    <n v="36"/>
    <n v="37"/>
    <n v="99"/>
  </r>
  <r>
    <n v="978"/>
    <x v="0"/>
    <n v="134134"/>
    <n v="134.1"/>
    <n v="6"/>
    <s v="Low experience"/>
    <x v="3"/>
    <n v="32"/>
    <n v="149"/>
    <n v="57"/>
    <x v="0"/>
    <n v="0"/>
    <n v="57"/>
    <n v="0"/>
    <n v="36.9"/>
    <n v="73"/>
    <n v="21"/>
    <n v="8"/>
    <n v="28"/>
    <n v="25"/>
    <n v="23"/>
    <n v="19"/>
    <n v="57"/>
    <n v="33"/>
    <n v="82"/>
  </r>
  <r>
    <n v="1020"/>
    <x v="5"/>
    <n v="32565"/>
    <n v="32.6"/>
    <n v="13"/>
    <s v="Lower-mid experience"/>
    <x v="1"/>
    <n v="58"/>
    <n v="149"/>
    <n v="45"/>
    <x v="0"/>
    <n v="0"/>
    <n v="45"/>
    <n v="0"/>
    <n v="38.4"/>
    <n v="46"/>
    <n v="32"/>
    <n v="18"/>
    <n v="14"/>
    <n v="95"/>
    <n v="99"/>
    <n v="4"/>
    <n v="15"/>
    <n v="42"/>
    <n v="19"/>
  </r>
  <r>
    <n v="1309"/>
    <x v="6"/>
    <n v="45685"/>
    <n v="45.7"/>
    <n v="27"/>
    <s v="High experience"/>
    <x v="1"/>
    <n v="57"/>
    <n v="149"/>
    <n v="85"/>
    <x v="1"/>
    <n v="0"/>
    <n v="0"/>
    <n v="85"/>
    <n v="61.9"/>
    <n v="6"/>
    <n v="5"/>
    <n v="88"/>
    <n v="84"/>
    <n v="35"/>
    <n v="62"/>
    <n v="49"/>
    <n v="97"/>
    <n v="95"/>
    <n v="98"/>
  </r>
  <r>
    <n v="1374"/>
    <x v="7"/>
    <n v="46791"/>
    <n v="46.8"/>
    <n v="4"/>
    <s v="Low experience"/>
    <x v="0"/>
    <n v="1"/>
    <n v="149"/>
    <n v="69"/>
    <x v="0"/>
    <n v="0"/>
    <n v="69"/>
    <n v="0"/>
    <n v="34.200000000000003"/>
    <n v="10"/>
    <n v="48"/>
    <n v="96"/>
    <n v="4"/>
    <n v="3"/>
    <n v="22"/>
    <n v="95"/>
    <n v="1"/>
    <n v="55"/>
    <n v="8"/>
  </r>
  <r>
    <n v="1411"/>
    <x v="1"/>
    <n v="33518"/>
    <n v="33.5"/>
    <n v="6"/>
    <s v="Low experience"/>
    <x v="2"/>
    <n v="89"/>
    <n v="149"/>
    <n v="84"/>
    <x v="1"/>
    <n v="0"/>
    <n v="0"/>
    <n v="84"/>
    <n v="29.2"/>
    <n v="77"/>
    <n v="86"/>
    <n v="7"/>
    <n v="4"/>
    <n v="16"/>
    <n v="7"/>
    <n v="1"/>
    <n v="31"/>
    <n v="39"/>
    <n v="24"/>
  </r>
  <r>
    <n v="1562"/>
    <x v="8"/>
    <n v="104713"/>
    <n v="104.7"/>
    <n v="13"/>
    <s v="Lower-mid experience"/>
    <x v="1"/>
    <n v="7"/>
    <n v="149"/>
    <n v="7"/>
    <x v="2"/>
    <n v="7"/>
    <n v="0"/>
    <n v="0"/>
    <n v="61.6"/>
    <n v="43"/>
    <n v="24"/>
    <n v="63"/>
    <n v="81"/>
    <n v="97"/>
    <n v="45"/>
    <n v="79"/>
    <n v="92"/>
    <n v="68"/>
    <n v="24"/>
  </r>
  <r>
    <n v="1563"/>
    <x v="9"/>
    <n v="51622"/>
    <n v="51.6"/>
    <n v="12"/>
    <s v="Lower-mid experience"/>
    <x v="1"/>
    <n v="97"/>
    <n v="149"/>
    <n v="86"/>
    <x v="1"/>
    <n v="0"/>
    <n v="0"/>
    <n v="86"/>
    <n v="38"/>
    <n v="89"/>
    <n v="2"/>
    <n v="25"/>
    <n v="95"/>
    <n v="14"/>
    <n v="19"/>
    <n v="42"/>
    <n v="59"/>
    <n v="6"/>
    <n v="29"/>
  </r>
  <r>
    <n v="1826"/>
    <x v="10"/>
    <n v="117298"/>
    <n v="117.3"/>
    <n v="28"/>
    <s v="High experience"/>
    <x v="2"/>
    <n v="42"/>
    <n v="149"/>
    <n v="36"/>
    <x v="0"/>
    <n v="0"/>
    <n v="36"/>
    <n v="0"/>
    <n v="37.4"/>
    <n v="46"/>
    <n v="73"/>
    <n v="1"/>
    <n v="15"/>
    <n v="2"/>
    <n v="99"/>
    <n v="76"/>
    <n v="37"/>
    <n v="16"/>
    <n v="9"/>
  </r>
  <r>
    <n v="1984"/>
    <x v="11"/>
    <n v="105763"/>
    <n v="105.8"/>
    <n v="6"/>
    <s v="Low experience"/>
    <x v="2"/>
    <n v="55"/>
    <n v="149"/>
    <n v="9"/>
    <x v="1"/>
    <n v="0"/>
    <n v="0"/>
    <n v="9"/>
    <n v="52.8"/>
    <n v="38"/>
    <n v="58"/>
    <n v="62"/>
    <n v="82"/>
    <n v="74"/>
    <n v="57"/>
    <n v="67"/>
    <n v="75"/>
    <n v="13"/>
    <n v="2"/>
  </r>
  <r>
    <n v="2191"/>
    <x v="11"/>
    <n v="73496"/>
    <n v="73.5"/>
    <n v="25"/>
    <s v="High experience"/>
    <x v="2"/>
    <n v="31"/>
    <n v="149"/>
    <n v="75"/>
    <x v="1"/>
    <n v="0"/>
    <n v="0"/>
    <n v="75"/>
    <n v="45.1"/>
    <n v="81"/>
    <n v="1"/>
    <n v="35"/>
    <n v="24"/>
    <n v="98"/>
    <n v="3"/>
    <n v="72"/>
    <n v="25"/>
    <n v="81"/>
    <n v="31"/>
  </r>
  <r>
    <n v="2242"/>
    <x v="12"/>
    <n v="86121"/>
    <n v="86.1"/>
    <n v="28"/>
    <s v="High experience"/>
    <x v="3"/>
    <n v="61"/>
    <n v="149"/>
    <n v="45"/>
    <x v="0"/>
    <n v="0"/>
    <n v="45"/>
    <n v="0"/>
    <n v="40.9"/>
    <n v="55"/>
    <n v="33"/>
    <n v="88"/>
    <n v="86"/>
    <n v="18"/>
    <n v="9"/>
    <n v="15"/>
    <n v="1"/>
    <n v="65"/>
    <n v="39"/>
  </r>
  <r>
    <n v="2360"/>
    <x v="10"/>
    <n v="103080"/>
    <n v="103.1"/>
    <n v="17"/>
    <s v="Upper-mid experience"/>
    <x v="1"/>
    <n v="71"/>
    <n v="149"/>
    <n v="34"/>
    <x v="0"/>
    <n v="0"/>
    <n v="34"/>
    <n v="0"/>
    <n v="46.5"/>
    <n v="55"/>
    <n v="68"/>
    <n v="7"/>
    <n v="79"/>
    <n v="92"/>
    <n v="36"/>
    <n v="4"/>
    <n v="36"/>
    <n v="67"/>
    <n v="21"/>
  </r>
  <r>
    <n v="2509"/>
    <x v="11"/>
    <n v="134371"/>
    <n v="134.4"/>
    <n v="6"/>
    <s v="Low experience"/>
    <x v="0"/>
    <n v="69"/>
    <n v="149"/>
    <n v="87"/>
    <x v="1"/>
    <n v="0"/>
    <n v="0"/>
    <n v="87"/>
    <n v="33.799999999999997"/>
    <n v="7"/>
    <n v="59"/>
    <n v="18"/>
    <n v="3"/>
    <n v="33"/>
    <n v="27"/>
    <n v="79"/>
    <n v="37"/>
    <n v="73"/>
    <n v="2"/>
  </r>
  <r>
    <n v="2548"/>
    <x v="13"/>
    <n v="75456"/>
    <n v="75.5"/>
    <n v="27"/>
    <s v="High experience"/>
    <x v="3"/>
    <n v="88"/>
    <n v="149"/>
    <n v="14"/>
    <x v="2"/>
    <n v="14"/>
    <n v="0"/>
    <n v="0"/>
    <n v="46.5"/>
    <n v="95"/>
    <n v="76"/>
    <n v="17"/>
    <n v="5"/>
    <n v="21"/>
    <n v="78"/>
    <n v="63"/>
    <n v="22"/>
    <n v="74"/>
    <n v="14"/>
  </r>
  <r>
    <n v="2681"/>
    <x v="10"/>
    <n v="89816"/>
    <n v="89.8"/>
    <n v="16"/>
    <s v="Upper-mid experience"/>
    <x v="3"/>
    <n v="47"/>
    <n v="149"/>
    <n v="56"/>
    <x v="0"/>
    <n v="0"/>
    <n v="56"/>
    <n v="0"/>
    <n v="31.4"/>
    <n v="13"/>
    <n v="46"/>
    <n v="47"/>
    <n v="8"/>
    <n v="92"/>
    <n v="8"/>
    <n v="31"/>
    <n v="3"/>
    <n v="10"/>
    <n v="56"/>
  </r>
  <r>
    <n v="2923"/>
    <x v="10"/>
    <n v="85016"/>
    <n v="85"/>
    <n v="6"/>
    <s v="Low experience"/>
    <x v="1"/>
    <n v="82"/>
    <n v="149"/>
    <n v="45"/>
    <x v="0"/>
    <n v="0"/>
    <n v="45"/>
    <n v="0"/>
    <n v="40.700000000000003"/>
    <n v="51"/>
    <n v="44"/>
    <n v="89"/>
    <n v="1"/>
    <n v="65"/>
    <n v="65"/>
    <n v="38"/>
    <n v="22"/>
    <n v="24"/>
    <n v="8"/>
  </r>
  <r>
    <n v="84"/>
    <x v="0"/>
    <n v="117263"/>
    <n v="117.3"/>
    <n v="12"/>
    <s v="Lower-mid experience"/>
    <x v="0"/>
    <n v="62"/>
    <n v="148"/>
    <n v="55"/>
    <x v="0"/>
    <n v="0"/>
    <n v="55"/>
    <n v="0"/>
    <n v="55.5"/>
    <n v="26"/>
    <n v="63"/>
    <n v="54"/>
    <n v="78"/>
    <n v="11"/>
    <n v="76"/>
    <n v="54"/>
    <n v="96"/>
    <n v="34"/>
    <n v="63"/>
  </r>
  <r>
    <n v="158"/>
    <x v="14"/>
    <n v="51778"/>
    <n v="51.8"/>
    <n v="8"/>
    <s v="Lower-mid experience"/>
    <x v="0"/>
    <n v="84"/>
    <n v="148"/>
    <n v="55"/>
    <x v="0"/>
    <n v="0"/>
    <n v="55"/>
    <n v="0"/>
    <n v="35.299999999999997"/>
    <n v="56"/>
    <n v="63"/>
    <n v="53"/>
    <n v="64"/>
    <n v="45"/>
    <n v="22"/>
    <n v="12"/>
    <n v="7"/>
    <n v="26"/>
    <n v="5"/>
  </r>
  <r>
    <n v="435"/>
    <x v="8"/>
    <n v="145183"/>
    <n v="145.19999999999999"/>
    <n v="23"/>
    <s v="High experience"/>
    <x v="3"/>
    <n v="94"/>
    <n v="148"/>
    <n v="14"/>
    <x v="2"/>
    <n v="14"/>
    <n v="0"/>
    <n v="0"/>
    <n v="45.5"/>
    <n v="92"/>
    <n v="54"/>
    <n v="27"/>
    <n v="7"/>
    <n v="66"/>
    <n v="99"/>
    <n v="27"/>
    <n v="67"/>
    <n v="5"/>
    <n v="11"/>
  </r>
  <r>
    <n v="543"/>
    <x v="4"/>
    <n v="80192"/>
    <n v="80.2"/>
    <n v="23"/>
    <s v="High experience"/>
    <x v="0"/>
    <n v="33"/>
    <n v="148"/>
    <n v="57"/>
    <x v="0"/>
    <n v="0"/>
    <n v="57"/>
    <n v="0"/>
    <n v="27.1"/>
    <n v="4"/>
    <n v="33"/>
    <n v="62"/>
    <n v="6"/>
    <n v="2"/>
    <n v="45"/>
    <n v="33"/>
    <n v="44"/>
    <n v="26"/>
    <n v="16"/>
  </r>
  <r>
    <n v="699"/>
    <x v="1"/>
    <n v="87589"/>
    <n v="87.6"/>
    <n v="15"/>
    <s v="Lower-mid experience"/>
    <x v="0"/>
    <n v="99"/>
    <n v="148"/>
    <n v="92"/>
    <x v="1"/>
    <n v="0"/>
    <n v="0"/>
    <n v="92"/>
    <n v="31.4"/>
    <n v="57"/>
    <n v="4"/>
    <n v="36"/>
    <n v="1"/>
    <n v="25"/>
    <n v="72"/>
    <n v="6"/>
    <n v="92"/>
    <n v="5"/>
    <n v="16"/>
  </r>
  <r>
    <n v="923"/>
    <x v="11"/>
    <n v="52925"/>
    <n v="52.9"/>
    <n v="15"/>
    <s v="Lower-mid experience"/>
    <x v="1"/>
    <n v="32"/>
    <n v="148"/>
    <n v="88"/>
    <x v="1"/>
    <n v="0"/>
    <n v="0"/>
    <n v="88"/>
    <n v="39.5"/>
    <n v="6"/>
    <n v="4"/>
    <n v="17"/>
    <n v="73"/>
    <n v="18"/>
    <n v="51"/>
    <n v="9"/>
    <n v="92"/>
    <n v="34"/>
    <n v="91"/>
  </r>
  <r>
    <n v="1133"/>
    <x v="15"/>
    <n v="83276"/>
    <n v="83.3"/>
    <n v="4"/>
    <s v="Low experience"/>
    <x v="0"/>
    <n v="29"/>
    <n v="148"/>
    <n v="32"/>
    <x v="0"/>
    <n v="0"/>
    <n v="32"/>
    <n v="0"/>
    <n v="42.7"/>
    <n v="99"/>
    <n v="5"/>
    <n v="29"/>
    <n v="49"/>
    <n v="14"/>
    <n v="13"/>
    <n v="26"/>
    <n v="97"/>
    <n v="38"/>
    <n v="57"/>
  </r>
  <r>
    <n v="1145"/>
    <x v="11"/>
    <n v="130874"/>
    <n v="130.9"/>
    <n v="25"/>
    <s v="High experience"/>
    <x v="1"/>
    <n v="88"/>
    <n v="148"/>
    <n v="82"/>
    <x v="1"/>
    <n v="0"/>
    <n v="0"/>
    <n v="82"/>
    <n v="45.4"/>
    <n v="39"/>
    <n v="47"/>
    <n v="85"/>
    <n v="65"/>
    <n v="4"/>
    <n v="54"/>
    <n v="2"/>
    <n v="78"/>
    <n v="33"/>
    <n v="47"/>
  </r>
  <r>
    <n v="1184"/>
    <x v="3"/>
    <n v="61977"/>
    <n v="62"/>
    <n v="24"/>
    <s v="High experience"/>
    <x v="2"/>
    <n v="5"/>
    <n v="148"/>
    <n v="68"/>
    <x v="0"/>
    <n v="0"/>
    <n v="68"/>
    <n v="0"/>
    <n v="38.1"/>
    <n v="36"/>
    <n v="14"/>
    <n v="33"/>
    <n v="3"/>
    <n v="2"/>
    <n v="4"/>
    <n v="94"/>
    <n v="87"/>
    <n v="51"/>
    <n v="57"/>
  </r>
  <r>
    <n v="1206"/>
    <x v="8"/>
    <n v="140164"/>
    <n v="140.19999999999999"/>
    <n v="17"/>
    <s v="Upper-mid experience"/>
    <x v="2"/>
    <n v="97"/>
    <n v="148"/>
    <n v="17"/>
    <x v="2"/>
    <n v="17"/>
    <n v="0"/>
    <n v="0"/>
    <n v="62.8"/>
    <n v="16"/>
    <n v="2"/>
    <n v="89"/>
    <n v="91"/>
    <n v="61"/>
    <n v="77"/>
    <n v="74"/>
    <n v="66"/>
    <n v="83"/>
    <n v="69"/>
  </r>
  <r>
    <n v="1391"/>
    <x v="2"/>
    <n v="74555"/>
    <n v="74.599999999999994"/>
    <n v="2"/>
    <s v="Low experience"/>
    <x v="0"/>
    <n v="66"/>
    <n v="148"/>
    <n v="29"/>
    <x v="2"/>
    <n v="29"/>
    <n v="0"/>
    <n v="0"/>
    <n v="54.4"/>
    <n v="4"/>
    <n v="62"/>
    <n v="89"/>
    <n v="83"/>
    <n v="48"/>
    <n v="26"/>
    <n v="14"/>
    <n v="49"/>
    <n v="72"/>
    <n v="97"/>
  </r>
  <r>
    <n v="1416"/>
    <x v="16"/>
    <n v="106831"/>
    <n v="106.8"/>
    <n v="23"/>
    <s v="High experience"/>
    <x v="3"/>
    <n v="32"/>
    <n v="148"/>
    <n v="7"/>
    <x v="2"/>
    <n v="7"/>
    <n v="0"/>
    <n v="0"/>
    <n v="30.2"/>
    <n v="26"/>
    <n v="9"/>
    <n v="27"/>
    <n v="9"/>
    <n v="51"/>
    <n v="44"/>
    <n v="17"/>
    <n v="17"/>
    <n v="63"/>
    <n v="39"/>
  </r>
  <r>
    <n v="1630"/>
    <x v="14"/>
    <n v="107684"/>
    <n v="107.7"/>
    <n v="5"/>
    <s v="Low experience"/>
    <x v="1"/>
    <n v="6"/>
    <n v="148"/>
    <n v="68"/>
    <x v="0"/>
    <n v="0"/>
    <n v="68"/>
    <n v="0"/>
    <n v="31.4"/>
    <n v="43"/>
    <n v="72"/>
    <n v="83"/>
    <n v="9"/>
    <n v="7"/>
    <n v="3"/>
    <n v="32"/>
    <n v="43"/>
    <n v="17"/>
    <n v="5"/>
  </r>
  <r>
    <n v="1671"/>
    <x v="17"/>
    <n v="144047"/>
    <n v="144"/>
    <n v="16"/>
    <s v="Upper-mid experience"/>
    <x v="1"/>
    <n v="43"/>
    <n v="148"/>
    <n v="75"/>
    <x v="1"/>
    <n v="0"/>
    <n v="0"/>
    <n v="75"/>
    <n v="58.5"/>
    <n v="71"/>
    <n v="53"/>
    <n v="82"/>
    <n v="48"/>
    <n v="78"/>
    <n v="93"/>
    <n v="73"/>
    <n v="78"/>
    <n v="7"/>
    <n v="2"/>
  </r>
  <r>
    <n v="1732"/>
    <x v="13"/>
    <n v="77890"/>
    <n v="77.900000000000006"/>
    <n v="26"/>
    <s v="High experience"/>
    <x v="1"/>
    <n v="19"/>
    <n v="148"/>
    <n v="23"/>
    <x v="2"/>
    <n v="23"/>
    <n v="0"/>
    <n v="0"/>
    <n v="47.3"/>
    <n v="25"/>
    <n v="59"/>
    <n v="53"/>
    <n v="84"/>
    <n v="73"/>
    <n v="83"/>
    <n v="21"/>
    <n v="64"/>
    <n v="4"/>
    <n v="7"/>
  </r>
  <r>
    <n v="1769"/>
    <x v="18"/>
    <n v="148283"/>
    <n v="148.30000000000001"/>
    <n v="25"/>
    <s v="High experience"/>
    <x v="0"/>
    <n v="37"/>
    <n v="148"/>
    <n v="8"/>
    <x v="2"/>
    <n v="8"/>
    <n v="0"/>
    <n v="0"/>
    <n v="28.9"/>
    <n v="56"/>
    <n v="1"/>
    <n v="71"/>
    <n v="2"/>
    <n v="13"/>
    <n v="34"/>
    <n v="77"/>
    <n v="11"/>
    <n v="23"/>
    <n v="1"/>
  </r>
  <r>
    <n v="2176"/>
    <x v="2"/>
    <n v="87364"/>
    <n v="87.4"/>
    <n v="18"/>
    <s v="Upper-mid experience"/>
    <x v="0"/>
    <n v="82"/>
    <n v="148"/>
    <n v="22"/>
    <x v="2"/>
    <n v="22"/>
    <n v="0"/>
    <n v="0"/>
    <n v="39.799999999999997"/>
    <n v="62"/>
    <n v="32"/>
    <n v="2"/>
    <n v="19"/>
    <n v="58"/>
    <n v="15"/>
    <n v="88"/>
    <n v="19"/>
    <n v="52"/>
    <n v="51"/>
  </r>
  <r>
    <n v="2211"/>
    <x v="7"/>
    <n v="47874"/>
    <n v="47.9"/>
    <n v="25"/>
    <s v="High experience"/>
    <x v="0"/>
    <n v="93"/>
    <n v="148"/>
    <n v="48"/>
    <x v="0"/>
    <n v="0"/>
    <n v="48"/>
    <n v="0"/>
    <n v="57.7"/>
    <n v="57"/>
    <n v="83"/>
    <n v="22"/>
    <n v="86"/>
    <n v="59"/>
    <n v="73"/>
    <n v="8"/>
    <n v="77"/>
    <n v="31"/>
    <n v="81"/>
  </r>
  <r>
    <n v="2303"/>
    <x v="5"/>
    <n v="34110"/>
    <n v="34.1"/>
    <n v="14"/>
    <s v="Lower-mid experience"/>
    <x v="0"/>
    <n v="65"/>
    <n v="148"/>
    <n v="54"/>
    <x v="0"/>
    <n v="0"/>
    <n v="54"/>
    <n v="0"/>
    <n v="65.099999999999994"/>
    <n v="69"/>
    <n v="56"/>
    <n v="78"/>
    <n v="98"/>
    <n v="54"/>
    <n v="42"/>
    <n v="86"/>
    <n v="97"/>
    <n v="13"/>
    <n v="58"/>
  </r>
  <r>
    <n v="2538"/>
    <x v="6"/>
    <n v="81290"/>
    <n v="81.3"/>
    <n v="20"/>
    <s v="Upper-mid experience"/>
    <x v="2"/>
    <n v="43"/>
    <n v="148"/>
    <n v="78"/>
    <x v="1"/>
    <n v="0"/>
    <n v="0"/>
    <n v="78"/>
    <n v="48.2"/>
    <n v="63"/>
    <n v="99"/>
    <n v="26"/>
    <n v="17"/>
    <n v="55"/>
    <n v="55"/>
    <n v="92"/>
    <n v="3"/>
    <n v="41"/>
    <n v="31"/>
  </r>
  <r>
    <n v="2550"/>
    <x v="14"/>
    <n v="87735"/>
    <n v="87.7"/>
    <n v="6"/>
    <s v="Low experience"/>
    <x v="2"/>
    <n v="32"/>
    <n v="148"/>
    <n v="59"/>
    <x v="0"/>
    <n v="0"/>
    <n v="59"/>
    <n v="0"/>
    <n v="44.3"/>
    <n v="48"/>
    <n v="75"/>
    <n v="47"/>
    <n v="2"/>
    <n v="54"/>
    <n v="63"/>
    <n v="98"/>
    <n v="4"/>
    <n v="51"/>
    <n v="1"/>
  </r>
  <r>
    <n v="2797"/>
    <x v="11"/>
    <n v="90037"/>
    <n v="90"/>
    <n v="11"/>
    <s v="Lower-mid experience"/>
    <x v="0"/>
    <n v="67"/>
    <n v="148"/>
    <n v="79"/>
    <x v="1"/>
    <n v="0"/>
    <n v="0"/>
    <n v="79"/>
    <n v="27.7"/>
    <n v="3"/>
    <n v="9"/>
    <n v="22"/>
    <n v="28"/>
    <n v="34"/>
    <n v="63"/>
    <n v="11"/>
    <n v="6"/>
    <n v="93"/>
    <n v="8"/>
  </r>
  <r>
    <n v="2963"/>
    <x v="1"/>
    <n v="33914"/>
    <n v="33.9"/>
    <n v="10"/>
    <s v="Lower-mid experience"/>
    <x v="0"/>
    <n v="87"/>
    <n v="148"/>
    <n v="82"/>
    <x v="1"/>
    <n v="0"/>
    <n v="0"/>
    <n v="82"/>
    <n v="44.8"/>
    <n v="29"/>
    <n v="77"/>
    <n v="18"/>
    <n v="24"/>
    <n v="26"/>
    <n v="95"/>
    <n v="73"/>
    <n v="13"/>
    <n v="9"/>
    <n v="84"/>
  </r>
  <r>
    <n v="38"/>
    <x v="1"/>
    <n v="92292"/>
    <n v="92.3"/>
    <n v="25"/>
    <s v="High experience"/>
    <x v="0"/>
    <n v="38"/>
    <n v="147"/>
    <n v="91"/>
    <x v="1"/>
    <n v="0"/>
    <n v="0"/>
    <n v="91"/>
    <n v="44.8"/>
    <n v="84"/>
    <n v="47"/>
    <n v="41"/>
    <n v="27"/>
    <n v="6"/>
    <n v="86"/>
    <n v="81"/>
    <n v="10"/>
    <n v="10"/>
    <n v="56"/>
  </r>
  <r>
    <n v="49"/>
    <x v="5"/>
    <n v="39111"/>
    <n v="39.1"/>
    <n v="5"/>
    <s v="Low experience"/>
    <x v="0"/>
    <n v="4"/>
    <n v="147"/>
    <n v="65"/>
    <x v="0"/>
    <n v="0"/>
    <n v="65"/>
    <n v="0"/>
    <n v="52.2"/>
    <n v="82"/>
    <n v="26"/>
    <n v="17"/>
    <n v="67"/>
    <n v="93"/>
    <n v="56"/>
    <n v="57"/>
    <n v="28"/>
    <n v="77"/>
    <n v="19"/>
  </r>
  <r>
    <n v="66"/>
    <x v="16"/>
    <n v="92516"/>
    <n v="92.5"/>
    <n v="11"/>
    <s v="Lower-mid experience"/>
    <x v="0"/>
    <n v="22"/>
    <n v="147"/>
    <n v="24"/>
    <x v="2"/>
    <n v="24"/>
    <n v="0"/>
    <n v="0"/>
    <n v="41.6"/>
    <n v="11"/>
    <n v="57"/>
    <n v="99"/>
    <n v="47"/>
    <n v="18"/>
    <n v="48"/>
    <n v="51"/>
    <n v="74"/>
    <n v="7"/>
    <n v="4"/>
  </r>
  <r>
    <n v="79"/>
    <x v="2"/>
    <n v="148533"/>
    <n v="148.5"/>
    <n v="4"/>
    <s v="Low experience"/>
    <x v="1"/>
    <n v="6"/>
    <n v="147"/>
    <n v="27"/>
    <x v="2"/>
    <n v="27"/>
    <n v="0"/>
    <n v="0"/>
    <n v="43.7"/>
    <n v="93"/>
    <n v="99"/>
    <n v="17"/>
    <n v="4"/>
    <n v="76"/>
    <n v="7"/>
    <n v="15"/>
    <n v="82"/>
    <n v="22"/>
    <n v="22"/>
  </r>
  <r>
    <n v="99"/>
    <x v="3"/>
    <n v="75893"/>
    <n v="75.900000000000006"/>
    <n v="16"/>
    <s v="Upper-mid experience"/>
    <x v="3"/>
    <n v="39"/>
    <n v="147"/>
    <n v="4"/>
    <x v="0"/>
    <n v="0"/>
    <n v="4"/>
    <n v="0"/>
    <n v="43.1"/>
    <n v="66"/>
    <n v="33"/>
    <n v="77"/>
    <n v="13"/>
    <n v="97"/>
    <n v="45"/>
    <n v="24"/>
    <n v="7"/>
    <n v="17"/>
    <n v="52"/>
  </r>
  <r>
    <n v="129"/>
    <x v="19"/>
    <n v="74857"/>
    <n v="74.900000000000006"/>
    <n v="13"/>
    <s v="Lower-mid experience"/>
    <x v="0"/>
    <n v="99"/>
    <n v="147"/>
    <n v="68"/>
    <x v="0"/>
    <n v="0"/>
    <n v="68"/>
    <n v="0"/>
    <n v="40.9"/>
    <n v="78"/>
    <n v="35"/>
    <n v="41"/>
    <n v="55"/>
    <n v="83"/>
    <n v="7"/>
    <n v="42"/>
    <n v="8"/>
    <n v="51"/>
    <n v="9"/>
  </r>
  <r>
    <n v="174"/>
    <x v="15"/>
    <n v="44973"/>
    <n v="45"/>
    <n v="19"/>
    <s v="Upper-mid experience"/>
    <x v="3"/>
    <n v="3"/>
    <n v="147"/>
    <n v="61"/>
    <x v="0"/>
    <n v="0"/>
    <n v="61"/>
    <n v="0"/>
    <n v="53.3"/>
    <n v="98"/>
    <n v="48"/>
    <n v="53"/>
    <n v="17"/>
    <n v="25"/>
    <n v="84"/>
    <n v="36"/>
    <n v="83"/>
    <n v="71"/>
    <n v="18"/>
  </r>
  <r>
    <n v="364"/>
    <x v="12"/>
    <n v="136931"/>
    <n v="136.9"/>
    <n v="16"/>
    <s v="Upper-mid experience"/>
    <x v="3"/>
    <n v="97"/>
    <n v="147"/>
    <n v="65"/>
    <x v="0"/>
    <n v="0"/>
    <n v="65"/>
    <n v="0"/>
    <n v="42.7"/>
    <n v="6"/>
    <n v="7"/>
    <n v="29"/>
    <n v="63"/>
    <n v="46"/>
    <n v="48"/>
    <n v="76"/>
    <n v="28"/>
    <n v="32"/>
    <n v="92"/>
  </r>
  <r>
    <n v="661"/>
    <x v="6"/>
    <n v="119342"/>
    <n v="119.3"/>
    <n v="3"/>
    <s v="Low experience"/>
    <x v="1"/>
    <n v="8"/>
    <n v="147"/>
    <n v="82"/>
    <x v="1"/>
    <n v="0"/>
    <n v="0"/>
    <n v="82"/>
    <n v="40.4"/>
    <n v="57"/>
    <n v="44"/>
    <n v="67"/>
    <n v="63"/>
    <n v="2"/>
    <n v="54"/>
    <n v="9"/>
    <n v="3"/>
    <n v="79"/>
    <n v="26"/>
  </r>
  <r>
    <n v="684"/>
    <x v="8"/>
    <n v="93220"/>
    <n v="93.2"/>
    <n v="27"/>
    <s v="High experience"/>
    <x v="3"/>
    <n v="45"/>
    <n v="147"/>
    <n v="26"/>
    <x v="2"/>
    <n v="26"/>
    <n v="0"/>
    <n v="0"/>
    <n v="51.3"/>
    <n v="71"/>
    <n v="29"/>
    <n v="17"/>
    <n v="92"/>
    <n v="42"/>
    <n v="28"/>
    <n v="47"/>
    <n v="92"/>
    <n v="39"/>
    <n v="56"/>
  </r>
  <r>
    <n v="915"/>
    <x v="8"/>
    <n v="132033"/>
    <n v="132"/>
    <n v="21"/>
    <s v="Upper-mid experience"/>
    <x v="2"/>
    <n v="93"/>
    <n v="147"/>
    <n v="25"/>
    <x v="2"/>
    <n v="25"/>
    <n v="0"/>
    <n v="0"/>
    <n v="43.4"/>
    <n v="14"/>
    <n v="85"/>
    <n v="4"/>
    <n v="73"/>
    <n v="53"/>
    <n v="83"/>
    <n v="43"/>
    <n v="6"/>
    <n v="56"/>
    <n v="17"/>
  </r>
  <r>
    <n v="946"/>
    <x v="19"/>
    <n v="148585"/>
    <n v="148.6"/>
    <n v="8"/>
    <s v="Lower-mid experience"/>
    <x v="0"/>
    <n v="22"/>
    <n v="147"/>
    <n v="59"/>
    <x v="0"/>
    <n v="0"/>
    <n v="59"/>
    <n v="0"/>
    <n v="52.7"/>
    <n v="35"/>
    <n v="9"/>
    <n v="52"/>
    <n v="21"/>
    <n v="54"/>
    <n v="84"/>
    <n v="62"/>
    <n v="63"/>
    <n v="54"/>
    <n v="93"/>
  </r>
  <r>
    <n v="1030"/>
    <x v="0"/>
    <n v="135633"/>
    <n v="135.6"/>
    <n v="12"/>
    <s v="Lower-mid experience"/>
    <x v="0"/>
    <n v="91"/>
    <n v="147"/>
    <n v="4"/>
    <x v="0"/>
    <n v="0"/>
    <n v="4"/>
    <n v="0"/>
    <n v="28.4"/>
    <n v="21"/>
    <n v="8"/>
    <n v="56"/>
    <n v="1"/>
    <n v="41"/>
    <n v="7"/>
    <n v="41"/>
    <n v="4"/>
    <n v="84"/>
    <n v="21"/>
  </r>
  <r>
    <n v="1221"/>
    <x v="13"/>
    <n v="38861"/>
    <n v="38.9"/>
    <n v="29"/>
    <s v="High experience"/>
    <x v="0"/>
    <n v="9"/>
    <n v="147"/>
    <n v="22"/>
    <x v="2"/>
    <n v="22"/>
    <n v="0"/>
    <n v="0"/>
    <n v="40.799999999999997"/>
    <n v="97"/>
    <n v="83"/>
    <n v="27"/>
    <n v="43"/>
    <n v="24"/>
    <n v="0"/>
    <n v="19"/>
    <n v="0"/>
    <n v="72"/>
    <n v="43"/>
  </r>
  <r>
    <n v="1227"/>
    <x v="16"/>
    <n v="136020"/>
    <n v="136"/>
    <n v="27"/>
    <s v="High experience"/>
    <x v="0"/>
    <n v="82"/>
    <n v="147"/>
    <n v="1"/>
    <x v="2"/>
    <n v="1"/>
    <n v="0"/>
    <n v="0"/>
    <n v="60.1"/>
    <n v="59"/>
    <n v="43"/>
    <n v="33"/>
    <n v="57"/>
    <n v="78"/>
    <n v="2"/>
    <n v="97"/>
    <n v="81"/>
    <n v="75"/>
    <n v="76"/>
  </r>
  <r>
    <n v="1258"/>
    <x v="17"/>
    <n v="38689"/>
    <n v="38.700000000000003"/>
    <n v="14"/>
    <s v="Lower-mid experience"/>
    <x v="0"/>
    <n v="59"/>
    <n v="147"/>
    <n v="74"/>
    <x v="1"/>
    <n v="0"/>
    <n v="0"/>
    <n v="74"/>
    <n v="37.700000000000003"/>
    <n v="85"/>
    <n v="7"/>
    <n v="77"/>
    <n v="28"/>
    <n v="29"/>
    <n v="91"/>
    <n v="36"/>
    <n v="6"/>
    <n v="6"/>
    <n v="12"/>
  </r>
  <r>
    <n v="1329"/>
    <x v="10"/>
    <n v="52546"/>
    <n v="52.5"/>
    <n v="18"/>
    <s v="Upper-mid experience"/>
    <x v="2"/>
    <n v="28"/>
    <n v="147"/>
    <n v="61"/>
    <x v="0"/>
    <n v="0"/>
    <n v="61"/>
    <n v="0"/>
    <n v="48.8"/>
    <n v="99"/>
    <n v="5"/>
    <n v="27"/>
    <n v="74"/>
    <n v="92"/>
    <n v="3"/>
    <n v="0"/>
    <n v="26"/>
    <n v="85"/>
    <n v="77"/>
  </r>
  <r>
    <n v="1356"/>
    <x v="7"/>
    <n v="127204"/>
    <n v="127.2"/>
    <n v="15"/>
    <s v="Lower-mid experience"/>
    <x v="0"/>
    <n v="3"/>
    <n v="147"/>
    <n v="56"/>
    <x v="0"/>
    <n v="0"/>
    <n v="56"/>
    <n v="0"/>
    <n v="44.4"/>
    <n v="52"/>
    <n v="27"/>
    <n v="66"/>
    <n v="36"/>
    <n v="7"/>
    <n v="68"/>
    <n v="9"/>
    <n v="91"/>
    <n v="49"/>
    <n v="39"/>
  </r>
  <r>
    <n v="1567"/>
    <x v="14"/>
    <n v="101013"/>
    <n v="101"/>
    <n v="19"/>
    <s v="Upper-mid experience"/>
    <x v="0"/>
    <n v="8"/>
    <n v="147"/>
    <n v="32"/>
    <x v="0"/>
    <n v="0"/>
    <n v="32"/>
    <n v="0"/>
    <n v="62.9"/>
    <n v="59"/>
    <n v="68"/>
    <n v="99"/>
    <n v="94"/>
    <n v="71"/>
    <n v="52"/>
    <n v="16"/>
    <n v="38"/>
    <n v="59"/>
    <n v="73"/>
  </r>
  <r>
    <n v="1592"/>
    <x v="11"/>
    <n v="45456"/>
    <n v="45.5"/>
    <n v="20"/>
    <s v="Upper-mid experience"/>
    <x v="1"/>
    <n v="4"/>
    <n v="147"/>
    <n v="7"/>
    <x v="0"/>
    <n v="0"/>
    <n v="7"/>
    <n v="0"/>
    <n v="48.8"/>
    <n v="96"/>
    <n v="83"/>
    <n v="91"/>
    <n v="39"/>
    <n v="2"/>
    <n v="61"/>
    <n v="74"/>
    <n v="13"/>
    <n v="8"/>
    <n v="21"/>
  </r>
  <r>
    <n v="1683"/>
    <x v="13"/>
    <n v="131242"/>
    <n v="131.19999999999999"/>
    <n v="14"/>
    <s v="Lower-mid experience"/>
    <x v="0"/>
    <n v="75"/>
    <n v="147"/>
    <n v="21"/>
    <x v="2"/>
    <n v="21"/>
    <n v="0"/>
    <n v="0"/>
    <n v="57.3"/>
    <n v="86"/>
    <n v="52"/>
    <n v="23"/>
    <n v="1"/>
    <n v="65"/>
    <n v="49"/>
    <n v="78"/>
    <n v="69"/>
    <n v="99"/>
    <n v="51"/>
  </r>
  <r>
    <n v="1824"/>
    <x v="11"/>
    <n v="33659"/>
    <n v="33.700000000000003"/>
    <n v="17"/>
    <s v="Upper-mid experience"/>
    <x v="2"/>
    <n v="68"/>
    <n v="147"/>
    <n v="83"/>
    <x v="1"/>
    <n v="0"/>
    <n v="0"/>
    <n v="83"/>
    <n v="40.700000000000003"/>
    <n v="54"/>
    <n v="25"/>
    <n v="39"/>
    <n v="3"/>
    <n v="69"/>
    <n v="31"/>
    <n v="54"/>
    <n v="25"/>
    <n v="62"/>
    <n v="45"/>
  </r>
  <r>
    <n v="2055"/>
    <x v="11"/>
    <n v="124204"/>
    <n v="124.2"/>
    <n v="26"/>
    <s v="High experience"/>
    <x v="1"/>
    <n v="65"/>
    <n v="147"/>
    <n v="91"/>
    <x v="1"/>
    <n v="0"/>
    <n v="0"/>
    <n v="91"/>
    <n v="42.1"/>
    <n v="72"/>
    <n v="48"/>
    <n v="39"/>
    <n v="3"/>
    <n v="36"/>
    <n v="85"/>
    <n v="38"/>
    <n v="46"/>
    <n v="27"/>
    <n v="27"/>
  </r>
  <r>
    <n v="2117"/>
    <x v="16"/>
    <n v="148871"/>
    <n v="148.9"/>
    <n v="17"/>
    <s v="Upper-mid experience"/>
    <x v="1"/>
    <n v="62"/>
    <n v="147"/>
    <n v="8"/>
    <x v="2"/>
    <n v="8"/>
    <n v="0"/>
    <n v="0"/>
    <n v="52.2"/>
    <n v="51"/>
    <n v="5"/>
    <n v="32"/>
    <n v="62"/>
    <n v="84"/>
    <n v="73"/>
    <n v="46"/>
    <n v="91"/>
    <n v="3"/>
    <n v="75"/>
  </r>
  <r>
    <n v="2291"/>
    <x v="5"/>
    <n v="31113"/>
    <n v="31.1"/>
    <n v="3"/>
    <s v="Low experience"/>
    <x v="1"/>
    <n v="62"/>
    <n v="147"/>
    <n v="42"/>
    <x v="0"/>
    <n v="0"/>
    <n v="42"/>
    <n v="0"/>
    <n v="33.4"/>
    <n v="42"/>
    <n v="4"/>
    <n v="92"/>
    <n v="41"/>
    <n v="44"/>
    <n v="25"/>
    <n v="0"/>
    <n v="11"/>
    <n v="7"/>
    <n v="68"/>
  </r>
  <r>
    <n v="2503"/>
    <x v="0"/>
    <n v="38628"/>
    <n v="38.6"/>
    <n v="18"/>
    <s v="Upper-mid experience"/>
    <x v="2"/>
    <n v="49"/>
    <n v="147"/>
    <n v="62"/>
    <x v="0"/>
    <n v="0"/>
    <n v="62"/>
    <n v="0"/>
    <n v="50.1"/>
    <n v="4"/>
    <n v="38"/>
    <n v="93"/>
    <n v="68"/>
    <n v="62"/>
    <n v="76"/>
    <n v="56"/>
    <n v="16"/>
    <n v="32"/>
    <n v="56"/>
  </r>
  <r>
    <n v="2520"/>
    <x v="14"/>
    <n v="96393"/>
    <n v="96.4"/>
    <n v="13"/>
    <s v="Lower-mid experience"/>
    <x v="3"/>
    <n v="49"/>
    <n v="147"/>
    <n v="61"/>
    <x v="0"/>
    <n v="0"/>
    <n v="61"/>
    <n v="0"/>
    <n v="44.8"/>
    <n v="85"/>
    <n v="51"/>
    <n v="53"/>
    <n v="2"/>
    <n v="72"/>
    <n v="42"/>
    <n v="74"/>
    <n v="41"/>
    <n v="11"/>
    <n v="17"/>
  </r>
  <r>
    <n v="2526"/>
    <x v="5"/>
    <n v="97954"/>
    <n v="98"/>
    <n v="20"/>
    <s v="Upper-mid experience"/>
    <x v="3"/>
    <n v="41"/>
    <n v="147"/>
    <n v="48"/>
    <x v="0"/>
    <n v="0"/>
    <n v="48"/>
    <n v="0"/>
    <n v="32.700000000000003"/>
    <n v="93"/>
    <n v="3"/>
    <n v="4"/>
    <n v="4"/>
    <n v="55"/>
    <n v="58"/>
    <n v="25"/>
    <n v="79"/>
    <n v="5"/>
    <n v="1"/>
  </r>
  <r>
    <n v="2549"/>
    <x v="0"/>
    <n v="42929"/>
    <n v="42.9"/>
    <n v="12"/>
    <s v="Lower-mid experience"/>
    <x v="1"/>
    <n v="79"/>
    <n v="147"/>
    <n v="36"/>
    <x v="0"/>
    <n v="0"/>
    <n v="36"/>
    <n v="0"/>
    <n v="50.5"/>
    <n v="91"/>
    <n v="34"/>
    <n v="42"/>
    <n v="47"/>
    <n v="63"/>
    <n v="99"/>
    <n v="6"/>
    <n v="93"/>
    <n v="26"/>
    <n v="4"/>
  </r>
  <r>
    <n v="2811"/>
    <x v="6"/>
    <n v="72229"/>
    <n v="72.2"/>
    <n v="12"/>
    <s v="Lower-mid experience"/>
    <x v="1"/>
    <n v="38"/>
    <n v="147"/>
    <n v="88"/>
    <x v="1"/>
    <n v="0"/>
    <n v="0"/>
    <n v="88"/>
    <n v="37.799999999999997"/>
    <n v="69"/>
    <n v="23"/>
    <n v="56"/>
    <n v="36"/>
    <n v="24"/>
    <n v="9"/>
    <n v="38"/>
    <n v="28"/>
    <n v="93"/>
    <n v="2"/>
  </r>
  <r>
    <n v="2946"/>
    <x v="9"/>
    <n v="53929"/>
    <n v="53.9"/>
    <n v="23"/>
    <s v="High experience"/>
    <x v="2"/>
    <n v="97"/>
    <n v="147"/>
    <n v="93"/>
    <x v="1"/>
    <n v="0"/>
    <n v="0"/>
    <n v="93"/>
    <n v="53.9"/>
    <n v="36"/>
    <n v="37"/>
    <n v="85"/>
    <n v="73"/>
    <n v="7"/>
    <n v="28"/>
    <n v="83"/>
    <n v="58"/>
    <n v="45"/>
    <n v="87"/>
  </r>
  <r>
    <n v="5"/>
    <x v="15"/>
    <n v="70397"/>
    <n v="70.400000000000006"/>
    <n v="22"/>
    <s v="Upper-mid experience"/>
    <x v="1"/>
    <n v="52"/>
    <n v="146"/>
    <n v="64"/>
    <x v="0"/>
    <n v="0"/>
    <n v="64"/>
    <n v="0"/>
    <n v="43.8"/>
    <n v="75"/>
    <n v="54"/>
    <n v="59"/>
    <n v="97"/>
    <n v="61"/>
    <n v="28"/>
    <n v="3"/>
    <n v="17"/>
    <n v="2"/>
    <n v="42"/>
  </r>
  <r>
    <n v="161"/>
    <x v="12"/>
    <n v="121170"/>
    <n v="121.2"/>
    <n v="16"/>
    <s v="Upper-mid experience"/>
    <x v="0"/>
    <n v="6"/>
    <n v="146"/>
    <n v="31"/>
    <x v="0"/>
    <n v="0"/>
    <n v="31"/>
    <n v="0"/>
    <n v="43.5"/>
    <n v="69"/>
    <n v="8"/>
    <n v="91"/>
    <n v="46"/>
    <n v="14"/>
    <n v="34"/>
    <n v="16"/>
    <n v="17"/>
    <n v="95"/>
    <n v="45"/>
  </r>
  <r>
    <n v="231"/>
    <x v="6"/>
    <n v="79298"/>
    <n v="79.3"/>
    <n v="21"/>
    <s v="Upper-mid experience"/>
    <x v="0"/>
    <n v="22"/>
    <n v="146"/>
    <n v="85"/>
    <x v="1"/>
    <n v="0"/>
    <n v="0"/>
    <n v="85"/>
    <n v="35.9"/>
    <n v="56"/>
    <n v="42"/>
    <n v="43"/>
    <n v="54"/>
    <n v="7"/>
    <n v="7"/>
    <n v="17"/>
    <n v="5"/>
    <n v="41"/>
    <n v="87"/>
  </r>
  <r>
    <n v="248"/>
    <x v="2"/>
    <n v="116795"/>
    <n v="116.8"/>
    <n v="7"/>
    <s v="Low experience"/>
    <x v="1"/>
    <n v="8"/>
    <n v="146"/>
    <n v="18"/>
    <x v="2"/>
    <n v="18"/>
    <n v="0"/>
    <n v="0"/>
    <n v="40.200000000000003"/>
    <n v="49"/>
    <n v="4"/>
    <n v="15"/>
    <n v="57"/>
    <n v="28"/>
    <n v="92"/>
    <n v="58"/>
    <n v="59"/>
    <n v="35"/>
    <n v="5"/>
  </r>
  <r>
    <n v="404"/>
    <x v="3"/>
    <n v="53104"/>
    <n v="53.1"/>
    <n v="0"/>
    <s v="Low experience"/>
    <x v="3"/>
    <n v="31"/>
    <n v="146"/>
    <n v="31"/>
    <x v="0"/>
    <n v="0"/>
    <n v="31"/>
    <n v="0"/>
    <n v="43.9"/>
    <n v="58"/>
    <n v="17"/>
    <n v="71"/>
    <n v="18"/>
    <n v="24"/>
    <n v="49"/>
    <n v="91"/>
    <n v="21"/>
    <n v="14"/>
    <n v="76"/>
  </r>
  <r>
    <n v="486"/>
    <x v="15"/>
    <n v="62449"/>
    <n v="62.4"/>
    <n v="9"/>
    <s v="Lower-mid experience"/>
    <x v="3"/>
    <n v="12"/>
    <n v="146"/>
    <n v="42"/>
    <x v="0"/>
    <n v="0"/>
    <n v="42"/>
    <n v="0"/>
    <n v="49.1"/>
    <n v="85"/>
    <n v="39"/>
    <n v="32"/>
    <n v="94"/>
    <n v="36"/>
    <n v="39"/>
    <n v="11"/>
    <n v="67"/>
    <n v="29"/>
    <n v="59"/>
  </r>
  <r>
    <n v="550"/>
    <x v="3"/>
    <n v="63979"/>
    <n v="64"/>
    <n v="7"/>
    <s v="Low experience"/>
    <x v="0"/>
    <n v="18"/>
    <n v="146"/>
    <n v="45"/>
    <x v="0"/>
    <n v="0"/>
    <n v="45"/>
    <n v="0"/>
    <n v="53.7"/>
    <n v="34"/>
    <n v="87"/>
    <n v="56"/>
    <n v="52"/>
    <n v="73"/>
    <n v="58"/>
    <n v="16"/>
    <n v="67"/>
    <n v="13"/>
    <n v="81"/>
  </r>
  <r>
    <n v="652"/>
    <x v="5"/>
    <n v="50754"/>
    <n v="50.8"/>
    <n v="13"/>
    <s v="Lower-mid experience"/>
    <x v="1"/>
    <n v="37"/>
    <n v="146"/>
    <n v="63"/>
    <x v="0"/>
    <n v="0"/>
    <n v="63"/>
    <n v="0"/>
    <n v="31.1"/>
    <n v="85"/>
    <n v="17"/>
    <n v="27"/>
    <n v="29"/>
    <n v="27"/>
    <n v="86"/>
    <n v="3"/>
    <n v="8"/>
    <n v="27"/>
    <n v="2"/>
  </r>
  <r>
    <n v="726"/>
    <x v="16"/>
    <n v="56162"/>
    <n v="56.2"/>
    <n v="9"/>
    <s v="Lower-mid experience"/>
    <x v="1"/>
    <n v="43"/>
    <n v="146"/>
    <n v="23"/>
    <x v="2"/>
    <n v="23"/>
    <n v="0"/>
    <n v="0"/>
    <n v="59.2"/>
    <n v="64"/>
    <n v="73"/>
    <n v="48"/>
    <n v="51"/>
    <n v="85"/>
    <n v="68"/>
    <n v="9"/>
    <n v="89"/>
    <n v="98"/>
    <n v="7"/>
  </r>
  <r>
    <n v="847"/>
    <x v="7"/>
    <n v="66476"/>
    <n v="66.5"/>
    <n v="11"/>
    <s v="Lower-mid experience"/>
    <x v="3"/>
    <n v="4"/>
    <n v="146"/>
    <n v="7"/>
    <x v="0"/>
    <n v="0"/>
    <n v="7"/>
    <n v="0"/>
    <n v="47"/>
    <n v="73"/>
    <n v="23"/>
    <n v="1"/>
    <n v="41"/>
    <n v="86"/>
    <n v="72"/>
    <n v="88"/>
    <n v="62"/>
    <n v="13"/>
    <n v="11"/>
  </r>
  <r>
    <n v="944"/>
    <x v="19"/>
    <n v="100994"/>
    <n v="101"/>
    <n v="10"/>
    <s v="Lower-mid experience"/>
    <x v="3"/>
    <n v="74"/>
    <n v="146"/>
    <n v="64"/>
    <x v="0"/>
    <n v="0"/>
    <n v="64"/>
    <n v="0"/>
    <n v="42.6"/>
    <n v="17"/>
    <n v="33"/>
    <n v="17"/>
    <n v="6"/>
    <n v="71"/>
    <n v="32"/>
    <n v="54"/>
    <n v="69"/>
    <n v="42"/>
    <n v="85"/>
  </r>
  <r>
    <n v="1011"/>
    <x v="3"/>
    <n v="40040"/>
    <n v="40"/>
    <n v="29"/>
    <s v="High experience"/>
    <x v="1"/>
    <n v="5"/>
    <n v="146"/>
    <n v="41"/>
    <x v="0"/>
    <n v="0"/>
    <n v="41"/>
    <n v="0"/>
    <n v="38.6"/>
    <n v="87"/>
    <n v="39"/>
    <n v="12"/>
    <n v="8"/>
    <n v="16"/>
    <n v="25"/>
    <n v="49"/>
    <n v="7"/>
    <n v="99"/>
    <n v="44"/>
  </r>
  <r>
    <n v="1028"/>
    <x v="13"/>
    <n v="78359"/>
    <n v="78.400000000000006"/>
    <n v="23"/>
    <s v="High experience"/>
    <x v="0"/>
    <n v="54"/>
    <n v="146"/>
    <n v="27"/>
    <x v="2"/>
    <n v="27"/>
    <n v="0"/>
    <n v="0"/>
    <n v="49.6"/>
    <n v="17"/>
    <n v="47"/>
    <n v="97"/>
    <n v="37"/>
    <n v="37"/>
    <n v="2"/>
    <n v="11"/>
    <n v="74"/>
    <n v="77"/>
    <n v="97"/>
  </r>
  <r>
    <n v="1063"/>
    <x v="9"/>
    <n v="72294"/>
    <n v="72.3"/>
    <n v="14"/>
    <s v="Lower-mid experience"/>
    <x v="0"/>
    <n v="95"/>
    <n v="146"/>
    <n v="88"/>
    <x v="1"/>
    <n v="0"/>
    <n v="0"/>
    <n v="88"/>
    <n v="53.4"/>
    <n v="88"/>
    <n v="92"/>
    <n v="51"/>
    <n v="63"/>
    <n v="42"/>
    <n v="42"/>
    <n v="4"/>
    <n v="43"/>
    <n v="67"/>
    <n v="42"/>
  </r>
  <r>
    <n v="1108"/>
    <x v="13"/>
    <n v="71986"/>
    <n v="72"/>
    <n v="2"/>
    <s v="Low experience"/>
    <x v="2"/>
    <n v="66"/>
    <n v="146"/>
    <n v="8"/>
    <x v="2"/>
    <n v="8"/>
    <n v="0"/>
    <n v="0"/>
    <n v="43"/>
    <n v="48"/>
    <n v="5"/>
    <n v="5"/>
    <n v="25"/>
    <n v="91"/>
    <n v="4"/>
    <n v="63"/>
    <n v="86"/>
    <n v="98"/>
    <n v="5"/>
  </r>
  <r>
    <n v="1137"/>
    <x v="5"/>
    <n v="105664"/>
    <n v="105.7"/>
    <n v="4"/>
    <s v="Low experience"/>
    <x v="2"/>
    <n v="24"/>
    <n v="146"/>
    <n v="6"/>
    <x v="0"/>
    <n v="0"/>
    <n v="6"/>
    <n v="0"/>
    <n v="52.1"/>
    <n v="57"/>
    <n v="31"/>
    <n v="22"/>
    <n v="72"/>
    <n v="52"/>
    <n v="52"/>
    <n v="7"/>
    <n v="51"/>
    <n v="82"/>
    <n v="95"/>
  </r>
  <r>
    <n v="1181"/>
    <x v="13"/>
    <n v="88742"/>
    <n v="88.7"/>
    <n v="5"/>
    <s v="Low experience"/>
    <x v="0"/>
    <n v="68"/>
    <n v="146"/>
    <n v="1"/>
    <x v="2"/>
    <n v="1"/>
    <n v="0"/>
    <n v="0"/>
    <n v="29.8"/>
    <n v="55"/>
    <n v="6"/>
    <n v="10"/>
    <n v="2"/>
    <n v="52"/>
    <n v="35"/>
    <n v="53"/>
    <n v="23"/>
    <n v="5"/>
    <n v="57"/>
  </r>
  <r>
    <n v="1209"/>
    <x v="0"/>
    <n v="140747"/>
    <n v="140.69999999999999"/>
    <n v="11"/>
    <s v="Lower-mid experience"/>
    <x v="2"/>
    <n v="65"/>
    <n v="146"/>
    <n v="43"/>
    <x v="0"/>
    <n v="0"/>
    <n v="43"/>
    <n v="0"/>
    <n v="43"/>
    <n v="21"/>
    <n v="56"/>
    <n v="54"/>
    <n v="59"/>
    <n v="35"/>
    <n v="1"/>
    <n v="4"/>
    <n v="66"/>
    <n v="52"/>
    <n v="82"/>
  </r>
  <r>
    <n v="1214"/>
    <x v="16"/>
    <n v="97806"/>
    <n v="97.8"/>
    <n v="11"/>
    <s v="Lower-mid experience"/>
    <x v="3"/>
    <n v="55"/>
    <n v="146"/>
    <n v="24"/>
    <x v="2"/>
    <n v="24"/>
    <n v="0"/>
    <n v="0"/>
    <n v="47.5"/>
    <n v="85"/>
    <n v="35"/>
    <n v="55"/>
    <n v="62"/>
    <n v="32"/>
    <n v="57"/>
    <n v="24"/>
    <n v="14"/>
    <n v="37"/>
    <n v="74"/>
  </r>
  <r>
    <n v="1389"/>
    <x v="1"/>
    <n v="50810"/>
    <n v="50.8"/>
    <n v="16"/>
    <s v="Upper-mid experience"/>
    <x v="1"/>
    <n v="77"/>
    <n v="146"/>
    <n v="71"/>
    <x v="1"/>
    <n v="0"/>
    <n v="0"/>
    <n v="71"/>
    <n v="36.200000000000003"/>
    <n v="4"/>
    <n v="99"/>
    <n v="64"/>
    <n v="72"/>
    <n v="1"/>
    <n v="7"/>
    <n v="16"/>
    <n v="43"/>
    <n v="11"/>
    <n v="45"/>
  </r>
  <r>
    <n v="1574"/>
    <x v="7"/>
    <n v="82762"/>
    <n v="82.8"/>
    <n v="8"/>
    <s v="Lower-mid experience"/>
    <x v="1"/>
    <n v="23"/>
    <n v="146"/>
    <n v="5"/>
    <x v="0"/>
    <n v="0"/>
    <n v="5"/>
    <n v="0"/>
    <n v="34.5"/>
    <n v="4"/>
    <n v="84"/>
    <n v="9"/>
    <n v="42"/>
    <n v="38"/>
    <n v="35"/>
    <n v="31"/>
    <n v="21"/>
    <n v="17"/>
    <n v="64"/>
  </r>
  <r>
    <n v="1689"/>
    <x v="9"/>
    <n v="128283"/>
    <n v="128.30000000000001"/>
    <n v="4"/>
    <s v="Low experience"/>
    <x v="0"/>
    <n v="53"/>
    <n v="146"/>
    <n v="93"/>
    <x v="1"/>
    <n v="0"/>
    <n v="0"/>
    <n v="93"/>
    <n v="35.4"/>
    <n v="7"/>
    <n v="32"/>
    <n v="22"/>
    <n v="8"/>
    <n v="71"/>
    <n v="5"/>
    <n v="57"/>
    <n v="47"/>
    <n v="48"/>
    <n v="57"/>
  </r>
  <r>
    <n v="1709"/>
    <x v="8"/>
    <n v="85331"/>
    <n v="85.3"/>
    <n v="27"/>
    <s v="High experience"/>
    <x v="1"/>
    <n v="96"/>
    <n v="146"/>
    <n v="9"/>
    <x v="2"/>
    <n v="9"/>
    <n v="0"/>
    <n v="0"/>
    <n v="36.5"/>
    <n v="15"/>
    <n v="42"/>
    <n v="5"/>
    <n v="65"/>
    <n v="8"/>
    <n v="6"/>
    <n v="49"/>
    <n v="96"/>
    <n v="43"/>
    <n v="36"/>
  </r>
  <r>
    <n v="2061"/>
    <x v="19"/>
    <n v="112418"/>
    <n v="112.4"/>
    <n v="9"/>
    <s v="Lower-mid experience"/>
    <x v="1"/>
    <n v="59"/>
    <n v="146"/>
    <n v="34"/>
    <x v="0"/>
    <n v="0"/>
    <n v="34"/>
    <n v="0"/>
    <n v="34.200000000000003"/>
    <n v="12"/>
    <n v="7"/>
    <n v="67"/>
    <n v="25"/>
    <n v="81"/>
    <n v="13"/>
    <n v="93"/>
    <n v="2"/>
    <n v="8"/>
    <n v="34"/>
  </r>
  <r>
    <n v="2156"/>
    <x v="10"/>
    <n v="132535"/>
    <n v="132.5"/>
    <n v="20"/>
    <s v="Upper-mid experience"/>
    <x v="1"/>
    <n v="95"/>
    <n v="146"/>
    <n v="47"/>
    <x v="0"/>
    <n v="0"/>
    <n v="47"/>
    <n v="0"/>
    <n v="49.5"/>
    <n v="65"/>
    <n v="81"/>
    <n v="82"/>
    <n v="1"/>
    <n v="63"/>
    <n v="97"/>
    <n v="23"/>
    <n v="8"/>
    <n v="53"/>
    <n v="22"/>
  </r>
  <r>
    <n v="2352"/>
    <x v="0"/>
    <n v="130641"/>
    <n v="130.6"/>
    <n v="19"/>
    <s v="Upper-mid experience"/>
    <x v="3"/>
    <n v="93"/>
    <n v="146"/>
    <n v="32"/>
    <x v="0"/>
    <n v="0"/>
    <n v="32"/>
    <n v="0"/>
    <n v="52.5"/>
    <n v="89"/>
    <n v="47"/>
    <n v="77"/>
    <n v="8"/>
    <n v="96"/>
    <n v="61"/>
    <n v="9"/>
    <n v="67"/>
    <n v="54"/>
    <n v="17"/>
  </r>
  <r>
    <n v="2411"/>
    <x v="12"/>
    <n v="145672"/>
    <n v="145.69999999999999"/>
    <n v="28"/>
    <s v="High experience"/>
    <x v="1"/>
    <n v="73"/>
    <n v="146"/>
    <n v="48"/>
    <x v="0"/>
    <n v="0"/>
    <n v="48"/>
    <n v="0"/>
    <n v="48.3"/>
    <n v="53"/>
    <n v="26"/>
    <n v="99"/>
    <n v="6"/>
    <n v="36"/>
    <n v="3"/>
    <n v="39"/>
    <n v="92"/>
    <n v="37"/>
    <n v="92"/>
  </r>
  <r>
    <n v="2543"/>
    <x v="13"/>
    <n v="94407"/>
    <n v="94.4"/>
    <n v="11"/>
    <s v="Lower-mid experience"/>
    <x v="2"/>
    <n v="13"/>
    <n v="146"/>
    <n v="7"/>
    <x v="2"/>
    <n v="7"/>
    <n v="0"/>
    <n v="0"/>
    <n v="46.3"/>
    <n v="5"/>
    <n v="92"/>
    <n v="61"/>
    <n v="5"/>
    <n v="74"/>
    <n v="35"/>
    <n v="19"/>
    <n v="85"/>
    <n v="6"/>
    <n v="81"/>
  </r>
  <r>
    <n v="2637"/>
    <x v="9"/>
    <n v="47736"/>
    <n v="47.7"/>
    <n v="22"/>
    <s v="Upper-mid experience"/>
    <x v="3"/>
    <n v="56"/>
    <n v="146"/>
    <n v="71"/>
    <x v="1"/>
    <n v="0"/>
    <n v="0"/>
    <n v="71"/>
    <n v="55.1"/>
    <n v="92"/>
    <n v="48"/>
    <n v="21"/>
    <n v="67"/>
    <n v="52"/>
    <n v="23"/>
    <n v="63"/>
    <n v="47"/>
    <n v="69"/>
    <n v="69"/>
  </r>
  <r>
    <n v="2730"/>
    <x v="3"/>
    <n v="41460"/>
    <n v="41.5"/>
    <n v="29"/>
    <s v="High experience"/>
    <x v="1"/>
    <n v="43"/>
    <n v="146"/>
    <n v="65"/>
    <x v="0"/>
    <n v="0"/>
    <n v="65"/>
    <n v="0"/>
    <n v="41.5"/>
    <n v="41"/>
    <n v="35"/>
    <n v="12"/>
    <n v="4"/>
    <n v="3"/>
    <n v="94"/>
    <n v="96"/>
    <n v="81"/>
    <n v="35"/>
    <n v="14"/>
  </r>
  <r>
    <n v="2735"/>
    <x v="1"/>
    <n v="57205"/>
    <n v="57.2"/>
    <n v="10"/>
    <s v="Lower-mid experience"/>
    <x v="2"/>
    <n v="67"/>
    <n v="146"/>
    <n v="77"/>
    <x v="1"/>
    <n v="0"/>
    <n v="0"/>
    <n v="77"/>
    <n v="54.4"/>
    <n v="27"/>
    <n v="7"/>
    <n v="93"/>
    <n v="82"/>
    <n v="73"/>
    <n v="39"/>
    <n v="72"/>
    <n v="8"/>
    <n v="75"/>
    <n v="68"/>
  </r>
  <r>
    <n v="2829"/>
    <x v="3"/>
    <n v="51460"/>
    <n v="51.5"/>
    <n v="8"/>
    <s v="Lower-mid experience"/>
    <x v="1"/>
    <n v="48"/>
    <n v="146"/>
    <n v="69"/>
    <x v="0"/>
    <n v="0"/>
    <n v="69"/>
    <n v="0"/>
    <n v="55.1"/>
    <n v="74"/>
    <n v="39"/>
    <n v="87"/>
    <n v="88"/>
    <n v="91"/>
    <n v="64"/>
    <n v="2"/>
    <n v="9"/>
    <n v="91"/>
    <n v="6"/>
  </r>
  <r>
    <n v="18"/>
    <x v="8"/>
    <n v="103744"/>
    <n v="103.7"/>
    <n v="11"/>
    <s v="Lower-mid experience"/>
    <x v="0"/>
    <n v="94"/>
    <n v="145"/>
    <n v="28"/>
    <x v="2"/>
    <n v="28"/>
    <n v="0"/>
    <n v="0"/>
    <n v="60.6"/>
    <n v="37"/>
    <n v="2"/>
    <n v="93"/>
    <n v="43"/>
    <n v="97"/>
    <n v="96"/>
    <n v="85"/>
    <n v="29"/>
    <n v="39"/>
    <n v="85"/>
  </r>
  <r>
    <n v="37"/>
    <x v="10"/>
    <n v="64349"/>
    <n v="64.3"/>
    <n v="2"/>
    <s v="Low experience"/>
    <x v="0"/>
    <n v="82"/>
    <n v="145"/>
    <n v="59"/>
    <x v="0"/>
    <n v="0"/>
    <n v="59"/>
    <n v="0"/>
    <n v="52.4"/>
    <n v="61"/>
    <n v="42"/>
    <n v="93"/>
    <n v="87"/>
    <n v="5"/>
    <n v="3"/>
    <n v="38"/>
    <n v="81"/>
    <n v="99"/>
    <n v="15"/>
  </r>
  <r>
    <n v="121"/>
    <x v="14"/>
    <n v="103965"/>
    <n v="104"/>
    <n v="28"/>
    <s v="High experience"/>
    <x v="1"/>
    <n v="32"/>
    <n v="145"/>
    <n v="63"/>
    <x v="0"/>
    <n v="0"/>
    <n v="63"/>
    <n v="0"/>
    <n v="45.2"/>
    <n v="67"/>
    <n v="12"/>
    <n v="48"/>
    <n v="51"/>
    <n v="23"/>
    <n v="8"/>
    <n v="78"/>
    <n v="12"/>
    <n v="59"/>
    <n v="94"/>
  </r>
  <r>
    <n v="210"/>
    <x v="2"/>
    <n v="139269"/>
    <n v="139.30000000000001"/>
    <n v="24"/>
    <s v="High experience"/>
    <x v="1"/>
    <n v="36"/>
    <n v="145"/>
    <n v="21"/>
    <x v="2"/>
    <n v="21"/>
    <n v="0"/>
    <n v="0"/>
    <n v="41.2"/>
    <n v="13"/>
    <n v="56"/>
    <n v="78"/>
    <n v="71"/>
    <n v="17"/>
    <n v="97"/>
    <n v="45"/>
    <n v="16"/>
    <n v="18"/>
    <n v="1"/>
  </r>
  <r>
    <n v="340"/>
    <x v="3"/>
    <n v="147256"/>
    <n v="147.30000000000001"/>
    <n v="26"/>
    <s v="High experience"/>
    <x v="0"/>
    <n v="33"/>
    <n v="145"/>
    <n v="35"/>
    <x v="0"/>
    <n v="0"/>
    <n v="35"/>
    <n v="0"/>
    <n v="34.700000000000003"/>
    <n v="2"/>
    <n v="9"/>
    <n v="7"/>
    <n v="99"/>
    <n v="95"/>
    <n v="14"/>
    <n v="54"/>
    <n v="18"/>
    <n v="43"/>
    <n v="6"/>
  </r>
  <r>
    <n v="417"/>
    <x v="7"/>
    <n v="140463"/>
    <n v="140.5"/>
    <n v="7"/>
    <s v="Low experience"/>
    <x v="3"/>
    <n v="69"/>
    <n v="145"/>
    <n v="55"/>
    <x v="0"/>
    <n v="0"/>
    <n v="55"/>
    <n v="0"/>
    <n v="51.5"/>
    <n v="44"/>
    <n v="53"/>
    <n v="2"/>
    <n v="75"/>
    <n v="75"/>
    <n v="15"/>
    <n v="88"/>
    <n v="27"/>
    <n v="98"/>
    <n v="38"/>
  </r>
  <r>
    <n v="454"/>
    <x v="3"/>
    <n v="129318"/>
    <n v="129.30000000000001"/>
    <n v="20"/>
    <s v="Upper-mid experience"/>
    <x v="3"/>
    <n v="58"/>
    <n v="145"/>
    <n v="32"/>
    <x v="0"/>
    <n v="0"/>
    <n v="32"/>
    <n v="0"/>
    <n v="58.4"/>
    <n v="11"/>
    <n v="17"/>
    <n v="69"/>
    <n v="65"/>
    <n v="89"/>
    <n v="73"/>
    <n v="51"/>
    <n v="99"/>
    <n v="27"/>
    <n v="83"/>
  </r>
  <r>
    <n v="640"/>
    <x v="12"/>
    <n v="44235"/>
    <n v="44.2"/>
    <n v="15"/>
    <s v="Lower-mid experience"/>
    <x v="2"/>
    <n v="1"/>
    <n v="145"/>
    <n v="62"/>
    <x v="0"/>
    <n v="0"/>
    <n v="62"/>
    <n v="0"/>
    <n v="39.4"/>
    <n v="37"/>
    <n v="56"/>
    <n v="5"/>
    <n v="4"/>
    <n v="25"/>
    <n v="69"/>
    <n v="85"/>
    <n v="56"/>
    <n v="53"/>
    <n v="4"/>
  </r>
  <r>
    <n v="678"/>
    <x v="3"/>
    <n v="75211"/>
    <n v="75.2"/>
    <n v="1"/>
    <s v="Low experience"/>
    <x v="0"/>
    <n v="99"/>
    <n v="145"/>
    <n v="33"/>
    <x v="0"/>
    <n v="0"/>
    <n v="33"/>
    <n v="0"/>
    <n v="52"/>
    <n v="93"/>
    <n v="36"/>
    <n v="84"/>
    <n v="42"/>
    <n v="44"/>
    <n v="63"/>
    <n v="77"/>
    <n v="3"/>
    <n v="59"/>
    <n v="19"/>
  </r>
  <r>
    <n v="789"/>
    <x v="7"/>
    <n v="80075"/>
    <n v="80.099999999999994"/>
    <n v="22"/>
    <s v="Upper-mid experience"/>
    <x v="0"/>
    <n v="65"/>
    <n v="145"/>
    <n v="62"/>
    <x v="0"/>
    <n v="0"/>
    <n v="62"/>
    <n v="0"/>
    <n v="49.1"/>
    <n v="4"/>
    <n v="33"/>
    <n v="47"/>
    <n v="31"/>
    <n v="7"/>
    <n v="83"/>
    <n v="73"/>
    <n v="99"/>
    <n v="27"/>
    <n v="87"/>
  </r>
  <r>
    <n v="858"/>
    <x v="6"/>
    <n v="71753"/>
    <n v="71.8"/>
    <n v="26"/>
    <s v="High experience"/>
    <x v="2"/>
    <n v="56"/>
    <n v="145"/>
    <n v="9"/>
    <x v="1"/>
    <n v="0"/>
    <n v="0"/>
    <n v="9"/>
    <n v="59.6"/>
    <n v="58"/>
    <n v="65"/>
    <n v="93"/>
    <n v="43"/>
    <n v="33"/>
    <n v="98"/>
    <n v="86"/>
    <n v="32"/>
    <n v="46"/>
    <n v="42"/>
  </r>
  <r>
    <n v="880"/>
    <x v="12"/>
    <n v="149528"/>
    <n v="149.5"/>
    <n v="12"/>
    <s v="Lower-mid experience"/>
    <x v="3"/>
    <n v="77"/>
    <n v="145"/>
    <n v="64"/>
    <x v="0"/>
    <n v="0"/>
    <n v="64"/>
    <n v="0"/>
    <n v="64.3"/>
    <n v="95"/>
    <n v="57"/>
    <n v="17"/>
    <n v="94"/>
    <n v="87"/>
    <n v="86"/>
    <n v="69"/>
    <n v="62"/>
    <n v="1"/>
    <n v="75"/>
  </r>
  <r>
    <n v="925"/>
    <x v="8"/>
    <n v="87702"/>
    <n v="87.7"/>
    <n v="15"/>
    <s v="Lower-mid experience"/>
    <x v="2"/>
    <n v="2"/>
    <n v="145"/>
    <n v="14"/>
    <x v="2"/>
    <n v="14"/>
    <n v="0"/>
    <n v="0"/>
    <n v="51.2"/>
    <n v="1"/>
    <n v="69"/>
    <n v="98"/>
    <n v="97"/>
    <n v="16"/>
    <n v="18"/>
    <n v="57"/>
    <n v="64"/>
    <n v="74"/>
    <n v="18"/>
  </r>
  <r>
    <n v="1045"/>
    <x v="16"/>
    <n v="106970"/>
    <n v="107"/>
    <n v="21"/>
    <s v="Upper-mid experience"/>
    <x v="3"/>
    <n v="76"/>
    <n v="145"/>
    <n v="14"/>
    <x v="2"/>
    <n v="14"/>
    <n v="0"/>
    <n v="0"/>
    <n v="38.799999999999997"/>
    <n v="83"/>
    <n v="19"/>
    <n v="81"/>
    <n v="66"/>
    <n v="19"/>
    <n v="3"/>
    <n v="13"/>
    <n v="38"/>
    <n v="2"/>
    <n v="64"/>
  </r>
  <r>
    <n v="1072"/>
    <x v="9"/>
    <n v="45817"/>
    <n v="45.8"/>
    <n v="8"/>
    <s v="Lower-mid experience"/>
    <x v="1"/>
    <n v="14"/>
    <n v="145"/>
    <n v="93"/>
    <x v="1"/>
    <n v="0"/>
    <n v="0"/>
    <n v="93"/>
    <n v="38.4"/>
    <n v="23"/>
    <n v="61"/>
    <n v="3"/>
    <n v="93"/>
    <n v="52"/>
    <n v="4"/>
    <n v="34"/>
    <n v="8"/>
    <n v="39"/>
    <n v="67"/>
  </r>
  <r>
    <n v="1135"/>
    <x v="12"/>
    <n v="44842"/>
    <n v="44.8"/>
    <n v="0"/>
    <s v="Low experience"/>
    <x v="0"/>
    <n v="2"/>
    <n v="145"/>
    <n v="33"/>
    <x v="0"/>
    <n v="0"/>
    <n v="33"/>
    <n v="0"/>
    <n v="49.6"/>
    <n v="21"/>
    <n v="8"/>
    <n v="98"/>
    <n v="92"/>
    <n v="72"/>
    <n v="43"/>
    <n v="19"/>
    <n v="22"/>
    <n v="44"/>
    <n v="77"/>
  </r>
  <r>
    <n v="1168"/>
    <x v="8"/>
    <n v="55123"/>
    <n v="55.1"/>
    <n v="8"/>
    <s v="Lower-mid experience"/>
    <x v="3"/>
    <n v="75"/>
    <n v="145"/>
    <n v="17"/>
    <x v="2"/>
    <n v="17"/>
    <n v="0"/>
    <n v="0"/>
    <n v="51.1"/>
    <n v="41"/>
    <n v="8"/>
    <n v="89"/>
    <n v="25"/>
    <n v="6"/>
    <n v="54"/>
    <n v="85"/>
    <n v="41"/>
    <n v="78"/>
    <n v="84"/>
  </r>
  <r>
    <n v="1208"/>
    <x v="7"/>
    <n v="68921"/>
    <n v="68.900000000000006"/>
    <n v="19"/>
    <s v="Upper-mid experience"/>
    <x v="3"/>
    <n v="35"/>
    <n v="145"/>
    <n v="64"/>
    <x v="0"/>
    <n v="0"/>
    <n v="64"/>
    <n v="0"/>
    <n v="36.5"/>
    <n v="29"/>
    <n v="1"/>
    <n v="3"/>
    <n v="28"/>
    <n v="89"/>
    <n v="97"/>
    <n v="7"/>
    <n v="47"/>
    <n v="55"/>
    <n v="9"/>
  </r>
  <r>
    <n v="1286"/>
    <x v="18"/>
    <n v="53043"/>
    <n v="53"/>
    <n v="0"/>
    <s v="Low experience"/>
    <x v="1"/>
    <n v="92"/>
    <n v="145"/>
    <n v="17"/>
    <x v="2"/>
    <n v="17"/>
    <n v="0"/>
    <n v="0"/>
    <n v="46.2"/>
    <n v="37"/>
    <n v="28"/>
    <n v="5"/>
    <n v="93"/>
    <n v="15"/>
    <n v="42"/>
    <n v="91"/>
    <n v="35"/>
    <n v="77"/>
    <n v="39"/>
  </r>
  <r>
    <n v="1340"/>
    <x v="9"/>
    <n v="58672"/>
    <n v="58.7"/>
    <n v="12"/>
    <s v="Lower-mid experience"/>
    <x v="0"/>
    <n v="4"/>
    <n v="145"/>
    <n v="76"/>
    <x v="1"/>
    <n v="0"/>
    <n v="0"/>
    <n v="76"/>
    <n v="79.3"/>
    <n v="94"/>
    <n v="95"/>
    <n v="88"/>
    <n v="56"/>
    <n v="65"/>
    <n v="87"/>
    <n v="78"/>
    <n v="63"/>
    <n v="98"/>
    <n v="69"/>
  </r>
  <r>
    <n v="1368"/>
    <x v="3"/>
    <n v="40736"/>
    <n v="40.700000000000003"/>
    <n v="25"/>
    <s v="High experience"/>
    <x v="0"/>
    <n v="87"/>
    <n v="145"/>
    <n v="31"/>
    <x v="0"/>
    <n v="0"/>
    <n v="31"/>
    <n v="0"/>
    <n v="63.5"/>
    <n v="98"/>
    <n v="87"/>
    <n v="38"/>
    <n v="84"/>
    <n v="74"/>
    <n v="79"/>
    <n v="22"/>
    <n v="65"/>
    <n v="3"/>
    <n v="85"/>
  </r>
  <r>
    <n v="1382"/>
    <x v="5"/>
    <n v="35922"/>
    <n v="35.9"/>
    <n v="23"/>
    <s v="High experience"/>
    <x v="0"/>
    <n v="10"/>
    <n v="145"/>
    <n v="54"/>
    <x v="0"/>
    <n v="0"/>
    <n v="54"/>
    <n v="0"/>
    <n v="40"/>
    <n v="14"/>
    <n v="26"/>
    <n v="36"/>
    <n v="87"/>
    <n v="17"/>
    <n v="22"/>
    <n v="35"/>
    <n v="93"/>
    <n v="5"/>
    <n v="65"/>
  </r>
  <r>
    <n v="1451"/>
    <x v="6"/>
    <n v="108596"/>
    <n v="108.6"/>
    <n v="9"/>
    <s v="Lower-mid experience"/>
    <x v="0"/>
    <n v="21"/>
    <n v="145"/>
    <n v="9"/>
    <x v="1"/>
    <n v="0"/>
    <n v="0"/>
    <n v="9"/>
    <n v="40.200000000000003"/>
    <n v="2"/>
    <n v="56"/>
    <n v="11"/>
    <n v="36"/>
    <n v="66"/>
    <n v="33"/>
    <n v="66"/>
    <n v="24"/>
    <n v="72"/>
    <n v="36"/>
  </r>
  <r>
    <n v="1458"/>
    <x v="2"/>
    <n v="114293"/>
    <n v="114.3"/>
    <n v="11"/>
    <s v="Lower-mid experience"/>
    <x v="1"/>
    <n v="7"/>
    <n v="145"/>
    <n v="8"/>
    <x v="2"/>
    <n v="8"/>
    <n v="0"/>
    <n v="0"/>
    <n v="42.8"/>
    <n v="4"/>
    <n v="97"/>
    <n v="8"/>
    <n v="39"/>
    <n v="65"/>
    <n v="88"/>
    <n v="25"/>
    <n v="3"/>
    <n v="52"/>
    <n v="47"/>
  </r>
  <r>
    <n v="1614"/>
    <x v="18"/>
    <n v="94817"/>
    <n v="94.8"/>
    <n v="12"/>
    <s v="Lower-mid experience"/>
    <x v="1"/>
    <n v="54"/>
    <n v="145"/>
    <n v="24"/>
    <x v="2"/>
    <n v="24"/>
    <n v="0"/>
    <n v="0"/>
    <n v="38.4"/>
    <n v="12"/>
    <n v="56"/>
    <n v="41"/>
    <n v="79"/>
    <n v="4"/>
    <n v="41"/>
    <n v="32"/>
    <n v="14"/>
    <n v="38"/>
    <n v="67"/>
  </r>
  <r>
    <n v="1750"/>
    <x v="4"/>
    <n v="114705"/>
    <n v="114.7"/>
    <n v="29"/>
    <s v="High experience"/>
    <x v="3"/>
    <n v="52"/>
    <n v="145"/>
    <n v="56"/>
    <x v="0"/>
    <n v="0"/>
    <n v="56"/>
    <n v="0"/>
    <n v="37.1"/>
    <n v="28"/>
    <n v="53"/>
    <n v="63"/>
    <n v="64"/>
    <n v="59"/>
    <n v="18"/>
    <n v="3"/>
    <n v="34"/>
    <n v="43"/>
    <n v="6"/>
  </r>
  <r>
    <n v="1785"/>
    <x v="12"/>
    <n v="51942"/>
    <n v="51.9"/>
    <n v="7"/>
    <s v="Low experience"/>
    <x v="0"/>
    <n v="81"/>
    <n v="145"/>
    <n v="57"/>
    <x v="0"/>
    <n v="0"/>
    <n v="57"/>
    <n v="0"/>
    <n v="59.3"/>
    <n v="73"/>
    <n v="9"/>
    <n v="94"/>
    <n v="49"/>
    <n v="11"/>
    <n v="47"/>
    <n v="56"/>
    <n v="63"/>
    <n v="99"/>
    <n v="92"/>
  </r>
  <r>
    <n v="1932"/>
    <x v="18"/>
    <n v="109036"/>
    <n v="109"/>
    <n v="1"/>
    <s v="Low experience"/>
    <x v="3"/>
    <n v="68"/>
    <n v="145"/>
    <n v="12"/>
    <x v="2"/>
    <n v="12"/>
    <n v="0"/>
    <n v="0"/>
    <n v="42.4"/>
    <n v="8"/>
    <n v="83"/>
    <n v="10"/>
    <n v="58"/>
    <n v="6"/>
    <n v="78"/>
    <n v="7"/>
    <n v="54"/>
    <n v="28"/>
    <n v="92"/>
  </r>
  <r>
    <n v="1941"/>
    <x v="12"/>
    <n v="121964"/>
    <n v="122"/>
    <n v="14"/>
    <s v="Lower-mid experience"/>
    <x v="2"/>
    <n v="64"/>
    <n v="145"/>
    <n v="49"/>
    <x v="0"/>
    <n v="0"/>
    <n v="49"/>
    <n v="0"/>
    <n v="47.8"/>
    <n v="96"/>
    <n v="94"/>
    <n v="9"/>
    <n v="91"/>
    <n v="9"/>
    <n v="82"/>
    <n v="69"/>
    <n v="2"/>
    <n v="13"/>
    <n v="13"/>
  </r>
  <r>
    <n v="1989"/>
    <x v="15"/>
    <n v="37509"/>
    <n v="37.5"/>
    <n v="28"/>
    <s v="High experience"/>
    <x v="0"/>
    <n v="31"/>
    <n v="145"/>
    <n v="55"/>
    <x v="0"/>
    <n v="0"/>
    <n v="55"/>
    <n v="0"/>
    <n v="49"/>
    <n v="38"/>
    <n v="79"/>
    <n v="3"/>
    <n v="18"/>
    <n v="54"/>
    <n v="57"/>
    <n v="83"/>
    <n v="46"/>
    <n v="81"/>
    <n v="31"/>
  </r>
  <r>
    <n v="1991"/>
    <x v="0"/>
    <n v="49060"/>
    <n v="49.1"/>
    <n v="0"/>
    <s v="Low experience"/>
    <x v="0"/>
    <n v="4"/>
    <n v="145"/>
    <n v="43"/>
    <x v="0"/>
    <n v="0"/>
    <n v="43"/>
    <n v="0"/>
    <n v="55.1"/>
    <n v="18"/>
    <n v="37"/>
    <n v="67"/>
    <n v="7"/>
    <n v="92"/>
    <n v="88"/>
    <n v="29"/>
    <n v="46"/>
    <n v="75"/>
    <n v="92"/>
  </r>
  <r>
    <n v="2041"/>
    <x v="12"/>
    <n v="58653"/>
    <n v="58.7"/>
    <n v="6"/>
    <s v="Low experience"/>
    <x v="2"/>
    <n v="73"/>
    <n v="145"/>
    <n v="45"/>
    <x v="0"/>
    <n v="0"/>
    <n v="45"/>
    <n v="0"/>
    <n v="54.9"/>
    <n v="78"/>
    <n v="68"/>
    <n v="8"/>
    <n v="56"/>
    <n v="18"/>
    <n v="68"/>
    <n v="61"/>
    <n v="97"/>
    <n v="94"/>
    <n v="1"/>
  </r>
  <r>
    <n v="2071"/>
    <x v="7"/>
    <n v="68433"/>
    <n v="68.400000000000006"/>
    <n v="29"/>
    <s v="High experience"/>
    <x v="3"/>
    <n v="98"/>
    <n v="145"/>
    <n v="64"/>
    <x v="0"/>
    <n v="0"/>
    <n v="64"/>
    <n v="0"/>
    <n v="64.2"/>
    <n v="85"/>
    <n v="66"/>
    <n v="83"/>
    <n v="21"/>
    <n v="39"/>
    <n v="64"/>
    <n v="87"/>
    <n v="66"/>
    <n v="84"/>
    <n v="47"/>
  </r>
  <r>
    <n v="2073"/>
    <x v="19"/>
    <n v="149321"/>
    <n v="149.30000000000001"/>
    <n v="14"/>
    <s v="Lower-mid experience"/>
    <x v="2"/>
    <n v="46"/>
    <n v="145"/>
    <n v="66"/>
    <x v="0"/>
    <n v="0"/>
    <n v="66"/>
    <n v="0"/>
    <n v="40"/>
    <n v="7"/>
    <n v="59"/>
    <n v="28"/>
    <n v="37"/>
    <n v="9"/>
    <n v="79"/>
    <n v="32"/>
    <n v="67"/>
    <n v="36"/>
    <n v="46"/>
  </r>
  <r>
    <n v="2098"/>
    <x v="4"/>
    <n v="130296"/>
    <n v="130.30000000000001"/>
    <n v="26"/>
    <s v="High experience"/>
    <x v="2"/>
    <n v="88"/>
    <n v="145"/>
    <n v="53"/>
    <x v="0"/>
    <n v="0"/>
    <n v="53"/>
    <n v="0"/>
    <n v="55"/>
    <n v="75"/>
    <n v="51"/>
    <n v="29"/>
    <n v="85"/>
    <n v="6"/>
    <n v="58"/>
    <n v="66"/>
    <n v="86"/>
    <n v="73"/>
    <n v="21"/>
  </r>
  <r>
    <n v="2132"/>
    <x v="18"/>
    <n v="30030"/>
    <n v="30"/>
    <n v="0"/>
    <s v="Low experience"/>
    <x v="3"/>
    <n v="44"/>
    <n v="145"/>
    <n v="19"/>
    <x v="2"/>
    <n v="19"/>
    <n v="0"/>
    <n v="0"/>
    <n v="40"/>
    <n v="33"/>
    <n v="9"/>
    <n v="38"/>
    <n v="57"/>
    <n v="7"/>
    <n v="88"/>
    <n v="94"/>
    <n v="1"/>
    <n v="6"/>
    <n v="67"/>
  </r>
  <r>
    <n v="2151"/>
    <x v="13"/>
    <n v="102399"/>
    <n v="102.4"/>
    <n v="28"/>
    <s v="High experience"/>
    <x v="0"/>
    <n v="46"/>
    <n v="145"/>
    <n v="8"/>
    <x v="2"/>
    <n v="8"/>
    <n v="0"/>
    <n v="0"/>
    <n v="43"/>
    <n v="45"/>
    <n v="66"/>
    <n v="43"/>
    <n v="28"/>
    <n v="29"/>
    <n v="23"/>
    <n v="34"/>
    <n v="87"/>
    <n v="51"/>
    <n v="24"/>
  </r>
  <r>
    <n v="2212"/>
    <x v="7"/>
    <n v="149318"/>
    <n v="149.30000000000001"/>
    <n v="17"/>
    <s v="Upper-mid experience"/>
    <x v="1"/>
    <n v="27"/>
    <n v="145"/>
    <n v="61"/>
    <x v="0"/>
    <n v="0"/>
    <n v="61"/>
    <n v="0"/>
    <n v="59.2"/>
    <n v="99"/>
    <n v="36"/>
    <n v="65"/>
    <n v="61"/>
    <n v="69"/>
    <n v="4"/>
    <n v="29"/>
    <n v="91"/>
    <n v="42"/>
    <n v="96"/>
  </r>
  <r>
    <n v="2272"/>
    <x v="18"/>
    <n v="57309"/>
    <n v="57.3"/>
    <n v="7"/>
    <s v="Low experience"/>
    <x v="0"/>
    <n v="23"/>
    <n v="145"/>
    <n v="9"/>
    <x v="2"/>
    <n v="9"/>
    <n v="0"/>
    <n v="0"/>
    <n v="42.4"/>
    <n v="73"/>
    <n v="25"/>
    <n v="42"/>
    <n v="10"/>
    <n v="1"/>
    <n v="88"/>
    <n v="95"/>
    <n v="7"/>
    <n v="1"/>
    <n v="82"/>
  </r>
  <r>
    <n v="2274"/>
    <x v="12"/>
    <n v="50723"/>
    <n v="50.7"/>
    <n v="7"/>
    <s v="Low experience"/>
    <x v="0"/>
    <n v="44"/>
    <n v="145"/>
    <n v="52"/>
    <x v="0"/>
    <n v="0"/>
    <n v="52"/>
    <n v="0"/>
    <n v="41.4"/>
    <n v="29"/>
    <n v="35"/>
    <n v="61"/>
    <n v="35"/>
    <n v="54"/>
    <n v="27"/>
    <n v="35"/>
    <n v="71"/>
    <n v="58"/>
    <n v="9"/>
  </r>
  <r>
    <n v="2286"/>
    <x v="6"/>
    <n v="147488"/>
    <n v="147.5"/>
    <n v="2"/>
    <s v="Low experience"/>
    <x v="0"/>
    <n v="52"/>
    <n v="145"/>
    <n v="82"/>
    <x v="1"/>
    <n v="0"/>
    <n v="0"/>
    <n v="82"/>
    <n v="37.9"/>
    <n v="25"/>
    <n v="76"/>
    <n v="34"/>
    <n v="82"/>
    <n v="6"/>
    <n v="33"/>
    <n v="9"/>
    <n v="9"/>
    <n v="66"/>
    <n v="39"/>
  </r>
  <r>
    <n v="2695"/>
    <x v="3"/>
    <n v="140931"/>
    <n v="140.9"/>
    <n v="7"/>
    <s v="Low experience"/>
    <x v="3"/>
    <n v="13"/>
    <n v="145"/>
    <n v="52"/>
    <x v="0"/>
    <n v="0"/>
    <n v="52"/>
    <n v="0"/>
    <n v="42.3"/>
    <n v="34"/>
    <n v="34"/>
    <n v="75"/>
    <n v="68"/>
    <n v="73"/>
    <n v="25"/>
    <n v="17"/>
    <n v="72"/>
    <n v="3"/>
    <n v="22"/>
  </r>
  <r>
    <n v="2918"/>
    <x v="5"/>
    <n v="39106"/>
    <n v="39.1"/>
    <n v="22"/>
    <s v="Upper-mid experience"/>
    <x v="2"/>
    <n v="44"/>
    <n v="145"/>
    <n v="31"/>
    <x v="0"/>
    <n v="0"/>
    <n v="31"/>
    <n v="0"/>
    <n v="47.6"/>
    <n v="98"/>
    <n v="82"/>
    <n v="35"/>
    <n v="6"/>
    <n v="86"/>
    <n v="48"/>
    <n v="5"/>
    <n v="9"/>
    <n v="52"/>
    <n v="55"/>
  </r>
  <r>
    <n v="2989"/>
    <x v="11"/>
    <n v="35973"/>
    <n v="36"/>
    <n v="3"/>
    <s v="Low experience"/>
    <x v="1"/>
    <n v="5"/>
    <n v="145"/>
    <n v="84"/>
    <x v="1"/>
    <n v="0"/>
    <n v="0"/>
    <n v="84"/>
    <n v="38.9"/>
    <n v="41"/>
    <n v="24"/>
    <n v="2"/>
    <n v="66"/>
    <n v="85"/>
    <n v="4"/>
    <n v="55"/>
    <n v="71"/>
    <n v="6"/>
    <n v="35"/>
  </r>
  <r>
    <n v="85"/>
    <x v="9"/>
    <n v="121357"/>
    <n v="121.4"/>
    <n v="4"/>
    <s v="Low experience"/>
    <x v="3"/>
    <n v="1"/>
    <n v="144"/>
    <n v="87"/>
    <x v="1"/>
    <n v="0"/>
    <n v="0"/>
    <n v="87"/>
    <n v="43.2"/>
    <n v="7"/>
    <n v="3"/>
    <n v="71"/>
    <n v="7"/>
    <n v="58"/>
    <n v="35"/>
    <n v="62"/>
    <n v="5"/>
    <n v="87"/>
    <n v="97"/>
  </r>
  <r>
    <n v="216"/>
    <x v="19"/>
    <n v="56049"/>
    <n v="56"/>
    <n v="29"/>
    <s v="High experience"/>
    <x v="0"/>
    <n v="37"/>
    <n v="144"/>
    <n v="56"/>
    <x v="0"/>
    <n v="0"/>
    <n v="56"/>
    <n v="0"/>
    <n v="44.7"/>
    <n v="67"/>
    <n v="63"/>
    <n v="2"/>
    <n v="42"/>
    <n v="75"/>
    <n v="1"/>
    <n v="28"/>
    <n v="28"/>
    <n v="43"/>
    <n v="98"/>
  </r>
  <r>
    <n v="274"/>
    <x v="8"/>
    <n v="95942"/>
    <n v="95.9"/>
    <n v="24"/>
    <s v="High experience"/>
    <x v="3"/>
    <n v="6"/>
    <n v="144"/>
    <n v="13"/>
    <x v="2"/>
    <n v="13"/>
    <n v="0"/>
    <n v="0"/>
    <n v="53.6"/>
    <n v="25"/>
    <n v="65"/>
    <n v="62"/>
    <n v="33"/>
    <n v="93"/>
    <n v="84"/>
    <n v="22"/>
    <n v="24"/>
    <n v="51"/>
    <n v="77"/>
  </r>
  <r>
    <n v="291"/>
    <x v="3"/>
    <n v="92559"/>
    <n v="92.6"/>
    <n v="28"/>
    <s v="High experience"/>
    <x v="1"/>
    <n v="46"/>
    <n v="144"/>
    <n v="43"/>
    <x v="0"/>
    <n v="0"/>
    <n v="43"/>
    <n v="0"/>
    <n v="30"/>
    <n v="66"/>
    <n v="65"/>
    <n v="25"/>
    <n v="65"/>
    <n v="21"/>
    <n v="12"/>
    <n v="7"/>
    <n v="11"/>
    <n v="10"/>
    <n v="18"/>
  </r>
  <r>
    <n v="483"/>
    <x v="17"/>
    <n v="127596"/>
    <n v="127.6"/>
    <n v="19"/>
    <s v="Upper-mid experience"/>
    <x v="2"/>
    <n v="87"/>
    <n v="144"/>
    <n v="9"/>
    <x v="1"/>
    <n v="0"/>
    <n v="0"/>
    <n v="9"/>
    <n v="46.5"/>
    <n v="85"/>
    <n v="55"/>
    <n v="83"/>
    <n v="3"/>
    <n v="4"/>
    <n v="32"/>
    <n v="47"/>
    <n v="29"/>
    <n v="96"/>
    <n v="31"/>
  </r>
  <r>
    <n v="540"/>
    <x v="16"/>
    <n v="84304"/>
    <n v="84.3"/>
    <n v="0"/>
    <s v="Low experience"/>
    <x v="0"/>
    <n v="44"/>
    <n v="144"/>
    <n v="6"/>
    <x v="2"/>
    <n v="6"/>
    <n v="0"/>
    <n v="0"/>
    <n v="49.8"/>
    <n v="85"/>
    <n v="10"/>
    <n v="89"/>
    <n v="81"/>
    <n v="37"/>
    <n v="23"/>
    <n v="73"/>
    <n v="3"/>
    <n v="18"/>
    <n v="79"/>
  </r>
  <r>
    <n v="561"/>
    <x v="0"/>
    <n v="32978"/>
    <n v="33"/>
    <n v="15"/>
    <s v="Lower-mid experience"/>
    <x v="3"/>
    <n v="38"/>
    <n v="144"/>
    <n v="49"/>
    <x v="0"/>
    <n v="0"/>
    <n v="49"/>
    <n v="0"/>
    <n v="44.8"/>
    <n v="57"/>
    <n v="83"/>
    <n v="28"/>
    <n v="8"/>
    <n v="71"/>
    <n v="48"/>
    <n v="9"/>
    <n v="98"/>
    <n v="4"/>
    <n v="42"/>
  </r>
  <r>
    <n v="572"/>
    <x v="6"/>
    <n v="125494"/>
    <n v="125.5"/>
    <n v="16"/>
    <s v="Upper-mid experience"/>
    <x v="3"/>
    <n v="46"/>
    <n v="144"/>
    <n v="92"/>
    <x v="1"/>
    <n v="0"/>
    <n v="0"/>
    <n v="92"/>
    <n v="51.8"/>
    <n v="1"/>
    <n v="74"/>
    <n v="81"/>
    <n v="27"/>
    <n v="47"/>
    <n v="71"/>
    <n v="44"/>
    <n v="11"/>
    <n v="71"/>
    <n v="91"/>
  </r>
  <r>
    <n v="593"/>
    <x v="18"/>
    <n v="78817"/>
    <n v="78.8"/>
    <n v="28"/>
    <s v="High experience"/>
    <x v="1"/>
    <n v="46"/>
    <n v="144"/>
    <n v="17"/>
    <x v="2"/>
    <n v="17"/>
    <n v="0"/>
    <n v="0"/>
    <n v="58.3"/>
    <n v="46"/>
    <n v="79"/>
    <n v="82"/>
    <n v="55"/>
    <n v="18"/>
    <n v="47"/>
    <n v="97"/>
    <n v="75"/>
    <n v="81"/>
    <n v="3"/>
  </r>
  <r>
    <n v="633"/>
    <x v="7"/>
    <n v="51182"/>
    <n v="51.2"/>
    <n v="8"/>
    <s v="Lower-mid experience"/>
    <x v="1"/>
    <n v="5"/>
    <n v="144"/>
    <n v="51"/>
    <x v="0"/>
    <n v="0"/>
    <n v="51"/>
    <n v="0"/>
    <n v="35.6"/>
    <n v="33"/>
    <n v="16"/>
    <n v="34"/>
    <n v="2"/>
    <n v="36"/>
    <n v="53"/>
    <n v="87"/>
    <n v="69"/>
    <n v="11"/>
    <n v="15"/>
  </r>
  <r>
    <n v="713"/>
    <x v="5"/>
    <n v="87737"/>
    <n v="87.7"/>
    <n v="25"/>
    <s v="High experience"/>
    <x v="3"/>
    <n v="75"/>
    <n v="144"/>
    <n v="54"/>
    <x v="0"/>
    <n v="0"/>
    <n v="54"/>
    <n v="0"/>
    <n v="29.1"/>
    <n v="1"/>
    <n v="3"/>
    <n v="7"/>
    <n v="28"/>
    <n v="58"/>
    <n v="2"/>
    <n v="27"/>
    <n v="5"/>
    <n v="98"/>
    <n v="62"/>
  </r>
  <r>
    <n v="898"/>
    <x v="8"/>
    <n v="36123"/>
    <n v="36.1"/>
    <n v="21"/>
    <s v="Upper-mid experience"/>
    <x v="1"/>
    <n v="86"/>
    <n v="144"/>
    <n v="1"/>
    <x v="2"/>
    <n v="1"/>
    <n v="0"/>
    <n v="0"/>
    <n v="42.6"/>
    <n v="31"/>
    <n v="24"/>
    <n v="36"/>
    <n v="91"/>
    <n v="58"/>
    <n v="74"/>
    <n v="49"/>
    <n v="3"/>
    <n v="6"/>
    <n v="54"/>
  </r>
  <r>
    <n v="1053"/>
    <x v="11"/>
    <n v="47528"/>
    <n v="47.5"/>
    <n v="4"/>
    <s v="Low experience"/>
    <x v="3"/>
    <n v="81"/>
    <n v="144"/>
    <n v="74"/>
    <x v="1"/>
    <n v="0"/>
    <n v="0"/>
    <n v="74"/>
    <n v="44.2"/>
    <n v="7"/>
    <n v="56"/>
    <n v="29"/>
    <n v="83"/>
    <n v="67"/>
    <n v="97"/>
    <n v="25"/>
    <n v="49"/>
    <n v="5"/>
    <n v="24"/>
  </r>
  <r>
    <n v="1202"/>
    <x v="5"/>
    <n v="135454"/>
    <n v="135.5"/>
    <n v="1"/>
    <s v="Low experience"/>
    <x v="2"/>
    <n v="36"/>
    <n v="144"/>
    <n v="65"/>
    <x v="0"/>
    <n v="0"/>
    <n v="65"/>
    <n v="0"/>
    <n v="34.6"/>
    <n v="29"/>
    <n v="16"/>
    <n v="45"/>
    <n v="36"/>
    <n v="68"/>
    <n v="97"/>
    <n v="36"/>
    <n v="6"/>
    <n v="9"/>
    <n v="4"/>
  </r>
  <r>
    <n v="1203"/>
    <x v="15"/>
    <n v="60539"/>
    <n v="60.5"/>
    <n v="3"/>
    <s v="Low experience"/>
    <x v="2"/>
    <n v="66"/>
    <n v="144"/>
    <n v="38"/>
    <x v="0"/>
    <n v="0"/>
    <n v="38"/>
    <n v="0"/>
    <n v="53.7"/>
    <n v="4"/>
    <n v="49"/>
    <n v="45"/>
    <n v="33"/>
    <n v="96"/>
    <n v="82"/>
    <n v="66"/>
    <n v="16"/>
    <n v="73"/>
    <n v="73"/>
  </r>
  <r>
    <n v="1311"/>
    <x v="16"/>
    <n v="67595"/>
    <n v="67.599999999999994"/>
    <n v="16"/>
    <s v="Upper-mid experience"/>
    <x v="1"/>
    <n v="13"/>
    <n v="144"/>
    <n v="24"/>
    <x v="2"/>
    <n v="24"/>
    <n v="0"/>
    <n v="0"/>
    <n v="43.1"/>
    <n v="0"/>
    <n v="77"/>
    <n v="74"/>
    <n v="1"/>
    <n v="37"/>
    <n v="61"/>
    <n v="45"/>
    <n v="78"/>
    <n v="43"/>
    <n v="15"/>
  </r>
  <r>
    <n v="1779"/>
    <x v="1"/>
    <n v="99516"/>
    <n v="99.5"/>
    <n v="21"/>
    <s v="Upper-mid experience"/>
    <x v="2"/>
    <n v="46"/>
    <n v="144"/>
    <n v="72"/>
    <x v="1"/>
    <n v="0"/>
    <n v="0"/>
    <n v="72"/>
    <n v="41.2"/>
    <n v="79"/>
    <n v="36"/>
    <n v="7"/>
    <n v="93"/>
    <n v="52"/>
    <n v="2"/>
    <n v="3"/>
    <n v="33"/>
    <n v="78"/>
    <n v="29"/>
  </r>
  <r>
    <n v="1857"/>
    <x v="12"/>
    <n v="95777"/>
    <n v="95.8"/>
    <n v="27"/>
    <s v="High experience"/>
    <x v="2"/>
    <n v="73"/>
    <n v="144"/>
    <n v="36"/>
    <x v="0"/>
    <n v="0"/>
    <n v="36"/>
    <n v="0"/>
    <n v="60.2"/>
    <n v="64"/>
    <n v="81"/>
    <n v="91"/>
    <n v="28"/>
    <n v="13"/>
    <n v="25"/>
    <n v="58"/>
    <n v="92"/>
    <n v="58"/>
    <n v="92"/>
  </r>
  <r>
    <n v="1859"/>
    <x v="8"/>
    <n v="64846"/>
    <n v="64.8"/>
    <n v="17"/>
    <s v="Upper-mid experience"/>
    <x v="0"/>
    <n v="73"/>
    <n v="144"/>
    <n v="11"/>
    <x v="2"/>
    <n v="11"/>
    <n v="0"/>
    <n v="0"/>
    <n v="32.1"/>
    <n v="27"/>
    <n v="9"/>
    <n v="59"/>
    <n v="4"/>
    <n v="5"/>
    <n v="17"/>
    <n v="65"/>
    <n v="62"/>
    <n v="26"/>
    <n v="47"/>
  </r>
  <r>
    <n v="2082"/>
    <x v="6"/>
    <n v="107366"/>
    <n v="107.4"/>
    <n v="29"/>
    <s v="High experience"/>
    <x v="3"/>
    <n v="26"/>
    <n v="144"/>
    <n v="7"/>
    <x v="0"/>
    <n v="0"/>
    <n v="7"/>
    <n v="0"/>
    <n v="45.8"/>
    <n v="39"/>
    <n v="78"/>
    <n v="19"/>
    <n v="82"/>
    <n v="86"/>
    <n v="71"/>
    <n v="21"/>
    <n v="27"/>
    <n v="17"/>
    <n v="18"/>
  </r>
  <r>
    <n v="2142"/>
    <x v="0"/>
    <n v="138131"/>
    <n v="138.1"/>
    <n v="20"/>
    <s v="Upper-mid experience"/>
    <x v="3"/>
    <n v="95"/>
    <n v="144"/>
    <n v="62"/>
    <x v="0"/>
    <n v="0"/>
    <n v="62"/>
    <n v="0"/>
    <n v="41.7"/>
    <n v="89"/>
    <n v="5"/>
    <n v="85"/>
    <n v="7"/>
    <n v="75"/>
    <n v="17"/>
    <n v="36"/>
    <n v="18"/>
    <n v="44"/>
    <n v="41"/>
  </r>
  <r>
    <n v="2208"/>
    <x v="16"/>
    <n v="53978"/>
    <n v="54"/>
    <n v="11"/>
    <s v="Lower-mid experience"/>
    <x v="2"/>
    <n v="58"/>
    <n v="144"/>
    <n v="3"/>
    <x v="2"/>
    <n v="3"/>
    <n v="0"/>
    <n v="0"/>
    <n v="37"/>
    <n v="1"/>
    <n v="83"/>
    <n v="38"/>
    <n v="59"/>
    <n v="38"/>
    <n v="4"/>
    <n v="16"/>
    <n v="57"/>
    <n v="55"/>
    <n v="19"/>
  </r>
  <r>
    <n v="2220"/>
    <x v="6"/>
    <n v="95707"/>
    <n v="95.7"/>
    <n v="29"/>
    <s v="High experience"/>
    <x v="0"/>
    <n v="14"/>
    <n v="144"/>
    <n v="79"/>
    <x v="1"/>
    <n v="0"/>
    <n v="0"/>
    <n v="79"/>
    <n v="32.6"/>
    <n v="4"/>
    <n v="3"/>
    <n v="34"/>
    <n v="9"/>
    <n v="62"/>
    <n v="35"/>
    <n v="63"/>
    <n v="1"/>
    <n v="98"/>
    <n v="17"/>
  </r>
  <r>
    <n v="2270"/>
    <x v="19"/>
    <n v="110709"/>
    <n v="110.7"/>
    <n v="6"/>
    <s v="Low experience"/>
    <x v="1"/>
    <n v="96"/>
    <n v="144"/>
    <n v="68"/>
    <x v="0"/>
    <n v="0"/>
    <n v="68"/>
    <n v="0"/>
    <n v="26.2"/>
    <n v="4"/>
    <n v="4"/>
    <n v="6"/>
    <n v="31"/>
    <n v="17"/>
    <n v="62"/>
    <n v="78"/>
    <n v="51"/>
    <n v="8"/>
    <n v="1"/>
  </r>
  <r>
    <n v="2351"/>
    <x v="19"/>
    <n v="98407"/>
    <n v="98.4"/>
    <n v="13"/>
    <s v="Lower-mid experience"/>
    <x v="3"/>
    <n v="71"/>
    <n v="144"/>
    <n v="33"/>
    <x v="0"/>
    <n v="0"/>
    <n v="33"/>
    <n v="0"/>
    <n v="33.200000000000003"/>
    <n v="12"/>
    <n v="5"/>
    <n v="53"/>
    <n v="62"/>
    <n v="4"/>
    <n v="8"/>
    <n v="69"/>
    <n v="99"/>
    <n v="14"/>
    <n v="6"/>
  </r>
  <r>
    <n v="2366"/>
    <x v="6"/>
    <n v="51450"/>
    <n v="51.5"/>
    <n v="1"/>
    <s v="Low experience"/>
    <x v="1"/>
    <n v="45"/>
    <n v="144"/>
    <n v="82"/>
    <x v="1"/>
    <n v="0"/>
    <n v="0"/>
    <n v="82"/>
    <n v="40"/>
    <n v="2"/>
    <n v="15"/>
    <n v="99"/>
    <n v="33"/>
    <n v="16"/>
    <n v="1"/>
    <n v="29"/>
    <n v="89"/>
    <n v="53"/>
    <n v="63"/>
  </r>
  <r>
    <n v="2392"/>
    <x v="17"/>
    <n v="86041"/>
    <n v="86"/>
    <n v="3"/>
    <s v="Low experience"/>
    <x v="3"/>
    <n v="37"/>
    <n v="144"/>
    <n v="79"/>
    <x v="1"/>
    <n v="0"/>
    <n v="0"/>
    <n v="79"/>
    <n v="49.8"/>
    <n v="6"/>
    <n v="75"/>
    <n v="91"/>
    <n v="44"/>
    <n v="36"/>
    <n v="43"/>
    <n v="32"/>
    <n v="65"/>
    <n v="93"/>
    <n v="13"/>
  </r>
  <r>
    <n v="2619"/>
    <x v="14"/>
    <n v="132945"/>
    <n v="132.9"/>
    <n v="5"/>
    <s v="Low experience"/>
    <x v="3"/>
    <n v="1"/>
    <n v="144"/>
    <n v="41"/>
    <x v="0"/>
    <n v="0"/>
    <n v="41"/>
    <n v="0"/>
    <n v="38.200000000000003"/>
    <n v="6"/>
    <n v="15"/>
    <n v="8"/>
    <n v="19"/>
    <n v="81"/>
    <n v="4"/>
    <n v="58"/>
    <n v="27"/>
    <n v="88"/>
    <n v="76"/>
  </r>
  <r>
    <n v="2640"/>
    <x v="12"/>
    <n v="124697"/>
    <n v="124.7"/>
    <n v="12"/>
    <s v="Lower-mid experience"/>
    <x v="0"/>
    <n v="62"/>
    <n v="144"/>
    <n v="44"/>
    <x v="0"/>
    <n v="0"/>
    <n v="44"/>
    <n v="0"/>
    <n v="45.3"/>
    <n v="76"/>
    <n v="31"/>
    <n v="8"/>
    <n v="76"/>
    <n v="77"/>
    <n v="10"/>
    <n v="14"/>
    <n v="39"/>
    <n v="63"/>
    <n v="59"/>
  </r>
  <r>
    <n v="2855"/>
    <x v="1"/>
    <n v="78793"/>
    <n v="78.8"/>
    <n v="17"/>
    <s v="Upper-mid experience"/>
    <x v="2"/>
    <n v="14"/>
    <n v="144"/>
    <n v="9"/>
    <x v="1"/>
    <n v="0"/>
    <n v="0"/>
    <n v="9"/>
    <n v="57"/>
    <n v="68"/>
    <n v="41"/>
    <n v="91"/>
    <n v="53"/>
    <n v="37"/>
    <n v="59"/>
    <n v="23"/>
    <n v="27"/>
    <n v="92"/>
    <n v="79"/>
  </r>
  <r>
    <n v="263"/>
    <x v="19"/>
    <n v="105476"/>
    <n v="105.5"/>
    <n v="20"/>
    <s v="Upper-mid experience"/>
    <x v="0"/>
    <n v="84"/>
    <n v="143"/>
    <n v="45"/>
    <x v="0"/>
    <n v="0"/>
    <n v="45"/>
    <n v="0"/>
    <n v="32.4"/>
    <n v="32"/>
    <n v="75"/>
    <n v="43"/>
    <n v="9"/>
    <n v="28"/>
    <n v="42"/>
    <n v="29"/>
    <n v="33"/>
    <n v="29"/>
    <n v="4"/>
  </r>
  <r>
    <n v="420"/>
    <x v="5"/>
    <n v="45605"/>
    <n v="45.6"/>
    <n v="5"/>
    <s v="Low experience"/>
    <x v="3"/>
    <n v="49"/>
    <n v="143"/>
    <n v="55"/>
    <x v="0"/>
    <n v="0"/>
    <n v="55"/>
    <n v="0"/>
    <n v="36.700000000000003"/>
    <n v="9"/>
    <n v="46"/>
    <n v="15"/>
    <n v="93"/>
    <n v="46"/>
    <n v="18"/>
    <n v="3"/>
    <n v="5"/>
    <n v="47"/>
    <n v="85"/>
  </r>
  <r>
    <n v="423"/>
    <x v="17"/>
    <n v="139198"/>
    <n v="139.19999999999999"/>
    <n v="27"/>
    <s v="High experience"/>
    <x v="2"/>
    <n v="21"/>
    <n v="143"/>
    <n v="79"/>
    <x v="1"/>
    <n v="0"/>
    <n v="0"/>
    <n v="79"/>
    <n v="41.2"/>
    <n v="1"/>
    <n v="7"/>
    <n v="3"/>
    <n v="27"/>
    <n v="10"/>
    <n v="86"/>
    <n v="41"/>
    <n v="98"/>
    <n v="65"/>
    <n v="74"/>
  </r>
  <r>
    <n v="490"/>
    <x v="3"/>
    <n v="40082"/>
    <n v="40.1"/>
    <n v="29"/>
    <s v="High experience"/>
    <x v="3"/>
    <n v="94"/>
    <n v="143"/>
    <n v="38"/>
    <x v="0"/>
    <n v="0"/>
    <n v="38"/>
    <n v="0"/>
    <n v="42.7"/>
    <n v="36"/>
    <n v="15"/>
    <n v="51"/>
    <n v="46"/>
    <n v="9"/>
    <n v="93"/>
    <n v="38"/>
    <n v="49"/>
    <n v="9"/>
    <n v="81"/>
  </r>
  <r>
    <n v="539"/>
    <x v="0"/>
    <n v="106095"/>
    <n v="106.1"/>
    <n v="29"/>
    <s v="High experience"/>
    <x v="2"/>
    <n v="22"/>
    <n v="143"/>
    <n v="5"/>
    <x v="0"/>
    <n v="0"/>
    <n v="5"/>
    <n v="0"/>
    <n v="57.5"/>
    <n v="63"/>
    <n v="73"/>
    <n v="37"/>
    <n v="72"/>
    <n v="68"/>
    <n v="71"/>
    <n v="49"/>
    <n v="38"/>
    <n v="22"/>
    <n v="82"/>
  </r>
  <r>
    <n v="654"/>
    <x v="5"/>
    <n v="118110"/>
    <n v="118.1"/>
    <n v="3"/>
    <s v="Low experience"/>
    <x v="3"/>
    <n v="2"/>
    <n v="143"/>
    <n v="62"/>
    <x v="0"/>
    <n v="0"/>
    <n v="62"/>
    <n v="0"/>
    <n v="58.1"/>
    <n v="84"/>
    <n v="9"/>
    <n v="74"/>
    <n v="96"/>
    <n v="68"/>
    <n v="57"/>
    <n v="95"/>
    <n v="44"/>
    <n v="6"/>
    <n v="48"/>
  </r>
  <r>
    <n v="697"/>
    <x v="4"/>
    <n v="131971"/>
    <n v="132"/>
    <n v="5"/>
    <s v="Low experience"/>
    <x v="0"/>
    <n v="87"/>
    <n v="143"/>
    <n v="43"/>
    <x v="0"/>
    <n v="0"/>
    <n v="43"/>
    <n v="0"/>
    <n v="42.2"/>
    <n v="14"/>
    <n v="24"/>
    <n v="78"/>
    <n v="97"/>
    <n v="47"/>
    <n v="31"/>
    <n v="43"/>
    <n v="3"/>
    <n v="26"/>
    <n v="59"/>
  </r>
  <r>
    <n v="758"/>
    <x v="8"/>
    <n v="112694"/>
    <n v="112.7"/>
    <n v="27"/>
    <s v="High experience"/>
    <x v="3"/>
    <n v="38"/>
    <n v="143"/>
    <n v="16"/>
    <x v="2"/>
    <n v="16"/>
    <n v="0"/>
    <n v="0"/>
    <n v="41.2"/>
    <n v="54"/>
    <n v="45"/>
    <n v="56"/>
    <n v="47"/>
    <n v="5"/>
    <n v="88"/>
    <n v="44"/>
    <n v="59"/>
    <n v="14"/>
    <n v="0"/>
  </r>
  <r>
    <n v="776"/>
    <x v="7"/>
    <n v="48728"/>
    <n v="48.7"/>
    <n v="11"/>
    <s v="Lower-mid experience"/>
    <x v="0"/>
    <n v="65"/>
    <n v="143"/>
    <n v="36"/>
    <x v="0"/>
    <n v="0"/>
    <n v="36"/>
    <n v="0"/>
    <n v="39"/>
    <n v="18"/>
    <n v="43"/>
    <n v="81"/>
    <n v="29"/>
    <n v="25"/>
    <n v="62"/>
    <n v="54"/>
    <n v="6"/>
    <n v="8"/>
    <n v="64"/>
  </r>
  <r>
    <n v="819"/>
    <x v="4"/>
    <n v="93766"/>
    <n v="93.8"/>
    <n v="10"/>
    <s v="Lower-mid experience"/>
    <x v="2"/>
    <n v="0"/>
    <n v="143"/>
    <n v="44"/>
    <x v="0"/>
    <n v="0"/>
    <n v="44"/>
    <n v="0"/>
    <n v="30.3"/>
    <n v="4"/>
    <n v="17"/>
    <n v="38"/>
    <n v="8"/>
    <n v="8"/>
    <n v="94"/>
    <n v="4"/>
    <n v="71"/>
    <n v="51"/>
    <n v="8"/>
  </r>
  <r>
    <n v="871"/>
    <x v="3"/>
    <n v="136979"/>
    <n v="137"/>
    <n v="15"/>
    <s v="Lower-mid experience"/>
    <x v="3"/>
    <n v="86"/>
    <n v="143"/>
    <n v="34"/>
    <x v="0"/>
    <n v="0"/>
    <n v="34"/>
    <n v="0"/>
    <n v="41.8"/>
    <n v="11"/>
    <n v="3"/>
    <n v="1"/>
    <n v="21"/>
    <n v="97"/>
    <n v="67"/>
    <n v="78"/>
    <n v="78"/>
    <n v="54"/>
    <n v="8"/>
  </r>
  <r>
    <n v="961"/>
    <x v="14"/>
    <n v="49053"/>
    <n v="49.1"/>
    <n v="28"/>
    <s v="High experience"/>
    <x v="0"/>
    <n v="67"/>
    <n v="143"/>
    <n v="57"/>
    <x v="0"/>
    <n v="0"/>
    <n v="57"/>
    <n v="0"/>
    <n v="42.9"/>
    <n v="32"/>
    <n v="2"/>
    <n v="85"/>
    <n v="19"/>
    <n v="16"/>
    <n v="21"/>
    <n v="51"/>
    <n v="12"/>
    <n v="94"/>
    <n v="97"/>
  </r>
  <r>
    <n v="1127"/>
    <x v="18"/>
    <n v="126666"/>
    <n v="126.7"/>
    <n v="18"/>
    <s v="Upper-mid experience"/>
    <x v="1"/>
    <n v="58"/>
    <n v="143"/>
    <n v="13"/>
    <x v="2"/>
    <n v="13"/>
    <n v="0"/>
    <n v="0"/>
    <n v="40.9"/>
    <n v="37"/>
    <n v="5"/>
    <n v="59"/>
    <n v="72"/>
    <n v="77"/>
    <n v="15"/>
    <n v="44"/>
    <n v="18"/>
    <n v="66"/>
    <n v="16"/>
  </r>
  <r>
    <n v="1189"/>
    <x v="13"/>
    <n v="87251"/>
    <n v="87.3"/>
    <n v="29"/>
    <s v="High experience"/>
    <x v="2"/>
    <n v="96"/>
    <n v="143"/>
    <n v="12"/>
    <x v="2"/>
    <n v="12"/>
    <n v="0"/>
    <n v="0"/>
    <n v="43.4"/>
    <n v="23"/>
    <n v="3"/>
    <n v="44"/>
    <n v="31"/>
    <n v="37"/>
    <n v="62"/>
    <n v="76"/>
    <n v="74"/>
    <n v="81"/>
    <n v="3"/>
  </r>
  <r>
    <n v="1216"/>
    <x v="4"/>
    <n v="70720"/>
    <n v="70.7"/>
    <n v="17"/>
    <s v="Upper-mid experience"/>
    <x v="0"/>
    <n v="86"/>
    <n v="143"/>
    <n v="6"/>
    <x v="0"/>
    <n v="0"/>
    <n v="6"/>
    <n v="0"/>
    <n v="48.2"/>
    <n v="23"/>
    <n v="33"/>
    <n v="4"/>
    <n v="83"/>
    <n v="85"/>
    <n v="63"/>
    <n v="35"/>
    <n v="8"/>
    <n v="75"/>
    <n v="73"/>
  </r>
  <r>
    <n v="1495"/>
    <x v="9"/>
    <n v="98140"/>
    <n v="98.1"/>
    <n v="5"/>
    <s v="Low experience"/>
    <x v="3"/>
    <n v="78"/>
    <n v="143"/>
    <n v="88"/>
    <x v="1"/>
    <n v="0"/>
    <n v="0"/>
    <n v="88"/>
    <n v="37.5"/>
    <n v="97"/>
    <n v="5"/>
    <n v="4"/>
    <n v="89"/>
    <n v="9"/>
    <n v="11"/>
    <n v="36"/>
    <n v="84"/>
    <n v="13"/>
    <n v="27"/>
  </r>
  <r>
    <n v="1535"/>
    <x v="2"/>
    <n v="79723"/>
    <n v="79.7"/>
    <n v="23"/>
    <s v="High experience"/>
    <x v="3"/>
    <n v="9"/>
    <n v="143"/>
    <n v="21"/>
    <x v="2"/>
    <n v="21"/>
    <n v="0"/>
    <n v="0"/>
    <n v="30.5"/>
    <n v="18"/>
    <n v="56"/>
    <n v="13"/>
    <n v="2"/>
    <n v="63"/>
    <n v="65"/>
    <n v="58"/>
    <n v="18"/>
    <n v="6"/>
    <n v="6"/>
  </r>
  <r>
    <n v="1559"/>
    <x v="11"/>
    <n v="89658"/>
    <n v="89.7"/>
    <n v="0"/>
    <s v="Low experience"/>
    <x v="3"/>
    <n v="73"/>
    <n v="143"/>
    <n v="89"/>
    <x v="1"/>
    <n v="0"/>
    <n v="0"/>
    <n v="89"/>
    <n v="35.700000000000003"/>
    <n v="44"/>
    <n v="15"/>
    <n v="81"/>
    <n v="46"/>
    <n v="8"/>
    <n v="72"/>
    <n v="29"/>
    <n v="5"/>
    <n v="9"/>
    <n v="48"/>
  </r>
  <r>
    <n v="1774"/>
    <x v="8"/>
    <n v="59146"/>
    <n v="59.1"/>
    <n v="9"/>
    <s v="Lower-mid experience"/>
    <x v="0"/>
    <n v="4"/>
    <n v="143"/>
    <n v="1"/>
    <x v="2"/>
    <n v="1"/>
    <n v="0"/>
    <n v="0"/>
    <n v="50.9"/>
    <n v="91"/>
    <n v="6"/>
    <n v="95"/>
    <n v="2"/>
    <n v="3"/>
    <n v="49"/>
    <n v="38"/>
    <n v="67"/>
    <n v="97"/>
    <n v="61"/>
  </r>
  <r>
    <n v="1790"/>
    <x v="15"/>
    <n v="99828"/>
    <n v="99.8"/>
    <n v="27"/>
    <s v="High experience"/>
    <x v="0"/>
    <n v="63"/>
    <n v="143"/>
    <n v="53"/>
    <x v="0"/>
    <n v="0"/>
    <n v="53"/>
    <n v="0"/>
    <n v="27.2"/>
    <n v="13"/>
    <n v="18"/>
    <n v="13"/>
    <n v="31"/>
    <n v="38"/>
    <n v="8"/>
    <n v="19"/>
    <n v="73"/>
    <n v="49"/>
    <n v="10"/>
  </r>
  <r>
    <n v="1854"/>
    <x v="15"/>
    <n v="130672"/>
    <n v="130.69999999999999"/>
    <n v="16"/>
    <s v="Upper-mid experience"/>
    <x v="0"/>
    <n v="93"/>
    <n v="143"/>
    <n v="47"/>
    <x v="0"/>
    <n v="0"/>
    <n v="47"/>
    <n v="0"/>
    <n v="43.7"/>
    <n v="39"/>
    <n v="31"/>
    <n v="86"/>
    <n v="57"/>
    <n v="9"/>
    <n v="85"/>
    <n v="53"/>
    <n v="42"/>
    <n v="34"/>
    <n v="1"/>
  </r>
  <r>
    <n v="2203"/>
    <x v="3"/>
    <n v="43167"/>
    <n v="43.2"/>
    <n v="11"/>
    <s v="Lower-mid experience"/>
    <x v="3"/>
    <n v="88"/>
    <n v="143"/>
    <n v="6"/>
    <x v="0"/>
    <n v="0"/>
    <n v="6"/>
    <n v="0"/>
    <n v="53.1"/>
    <n v="79"/>
    <n v="44"/>
    <n v="51"/>
    <n v="93"/>
    <n v="38"/>
    <n v="4"/>
    <n v="76"/>
    <n v="57"/>
    <n v="81"/>
    <n v="8"/>
  </r>
  <r>
    <n v="2455"/>
    <x v="8"/>
    <n v="76611"/>
    <n v="76.599999999999994"/>
    <n v="8"/>
    <s v="Lower-mid experience"/>
    <x v="1"/>
    <n v="48"/>
    <n v="143"/>
    <n v="1"/>
    <x v="2"/>
    <n v="1"/>
    <n v="0"/>
    <n v="0"/>
    <n v="33.9"/>
    <n v="51"/>
    <n v="21"/>
    <n v="19"/>
    <n v="95"/>
    <n v="82"/>
    <n v="1"/>
    <n v="27"/>
    <n v="21"/>
    <n v="15"/>
    <n v="7"/>
  </r>
  <r>
    <n v="2533"/>
    <x v="9"/>
    <n v="127054"/>
    <n v="127.1"/>
    <n v="27"/>
    <s v="High experience"/>
    <x v="3"/>
    <n v="49"/>
    <n v="143"/>
    <n v="77"/>
    <x v="1"/>
    <n v="0"/>
    <n v="0"/>
    <n v="77"/>
    <n v="33.4"/>
    <n v="4"/>
    <n v="62"/>
    <n v="6"/>
    <n v="51"/>
    <n v="38"/>
    <n v="48"/>
    <n v="16"/>
    <n v="9"/>
    <n v="75"/>
    <n v="25"/>
  </r>
  <r>
    <n v="2561"/>
    <x v="15"/>
    <n v="120777"/>
    <n v="120.8"/>
    <n v="5"/>
    <s v="Low experience"/>
    <x v="0"/>
    <n v="28"/>
    <n v="143"/>
    <n v="66"/>
    <x v="0"/>
    <n v="0"/>
    <n v="66"/>
    <n v="0"/>
    <n v="39.1"/>
    <n v="51"/>
    <n v="26"/>
    <n v="1"/>
    <n v="16"/>
    <n v="52"/>
    <n v="31"/>
    <n v="4"/>
    <n v="46"/>
    <n v="75"/>
    <n v="89"/>
  </r>
  <r>
    <n v="2732"/>
    <x v="13"/>
    <n v="46482"/>
    <n v="46.5"/>
    <n v="1"/>
    <s v="Low experience"/>
    <x v="2"/>
    <n v="42"/>
    <n v="143"/>
    <n v="9"/>
    <x v="2"/>
    <n v="9"/>
    <n v="0"/>
    <n v="0"/>
    <n v="41.9"/>
    <n v="2"/>
    <n v="56"/>
    <n v="35"/>
    <n v="64"/>
    <n v="42"/>
    <n v="81"/>
    <n v="43"/>
    <n v="57"/>
    <n v="32"/>
    <n v="7"/>
  </r>
  <r>
    <n v="2905"/>
    <x v="16"/>
    <n v="83986"/>
    <n v="84"/>
    <n v="15"/>
    <s v="Lower-mid experience"/>
    <x v="1"/>
    <n v="82"/>
    <n v="143"/>
    <n v="2"/>
    <x v="2"/>
    <n v="2"/>
    <n v="0"/>
    <n v="0"/>
    <n v="58.9"/>
    <n v="3"/>
    <n v="78"/>
    <n v="17"/>
    <n v="9"/>
    <n v="52"/>
    <n v="65"/>
    <n v="83"/>
    <n v="96"/>
    <n v="87"/>
    <n v="99"/>
  </r>
  <r>
    <n v="2984"/>
    <x v="14"/>
    <n v="60740"/>
    <n v="60.7"/>
    <n v="16"/>
    <s v="Upper-mid experience"/>
    <x v="2"/>
    <n v="53"/>
    <n v="143"/>
    <n v="32"/>
    <x v="0"/>
    <n v="0"/>
    <n v="32"/>
    <n v="0"/>
    <n v="45.7"/>
    <n v="51"/>
    <n v="2"/>
    <n v="78"/>
    <n v="68"/>
    <n v="1"/>
    <n v="62"/>
    <n v="98"/>
    <n v="53"/>
    <n v="29"/>
    <n v="15"/>
  </r>
  <r>
    <n v="302"/>
    <x v="3"/>
    <n v="117460"/>
    <n v="117.5"/>
    <n v="13"/>
    <s v="Lower-mid experience"/>
    <x v="1"/>
    <n v="73"/>
    <n v="142"/>
    <n v="69"/>
    <x v="0"/>
    <n v="0"/>
    <n v="69"/>
    <n v="0"/>
    <n v="60.9"/>
    <n v="83"/>
    <n v="3"/>
    <n v="97"/>
    <n v="63"/>
    <n v="93"/>
    <n v="68"/>
    <n v="31"/>
    <n v="37"/>
    <n v="55"/>
    <n v="79"/>
  </r>
  <r>
    <n v="316"/>
    <x v="14"/>
    <n v="130342"/>
    <n v="130.30000000000001"/>
    <n v="12"/>
    <s v="Lower-mid experience"/>
    <x v="0"/>
    <n v="48"/>
    <n v="142"/>
    <n v="33"/>
    <x v="0"/>
    <n v="0"/>
    <n v="33"/>
    <n v="0"/>
    <n v="50.1"/>
    <n v="28"/>
    <n v="35"/>
    <n v="78"/>
    <n v="99"/>
    <n v="24"/>
    <n v="87"/>
    <n v="83"/>
    <n v="22"/>
    <n v="4"/>
    <n v="41"/>
  </r>
  <r>
    <n v="359"/>
    <x v="7"/>
    <n v="33203"/>
    <n v="33.200000000000003"/>
    <n v="17"/>
    <s v="Upper-mid experience"/>
    <x v="1"/>
    <n v="73"/>
    <n v="142"/>
    <n v="6"/>
    <x v="0"/>
    <n v="0"/>
    <n v="6"/>
    <n v="0"/>
    <n v="40.200000000000003"/>
    <n v="59"/>
    <n v="19"/>
    <n v="67"/>
    <n v="62"/>
    <n v="6"/>
    <n v="49"/>
    <n v="53"/>
    <n v="33"/>
    <n v="52"/>
    <n v="2"/>
  </r>
  <r>
    <n v="481"/>
    <x v="2"/>
    <n v="82186"/>
    <n v="82.2"/>
    <n v="8"/>
    <s v="Lower-mid experience"/>
    <x v="2"/>
    <n v="18"/>
    <n v="142"/>
    <n v="17"/>
    <x v="2"/>
    <n v="17"/>
    <n v="0"/>
    <n v="0"/>
    <n v="37"/>
    <n v="6"/>
    <n v="6"/>
    <n v="6"/>
    <n v="6"/>
    <n v="97"/>
    <n v="54"/>
    <n v="56"/>
    <n v="52"/>
    <n v="61"/>
    <n v="26"/>
  </r>
  <r>
    <n v="503"/>
    <x v="12"/>
    <n v="58743"/>
    <n v="58.7"/>
    <n v="1"/>
    <s v="Low experience"/>
    <x v="2"/>
    <n v="24"/>
    <n v="142"/>
    <n v="51"/>
    <x v="0"/>
    <n v="0"/>
    <n v="51"/>
    <n v="0"/>
    <n v="44.6"/>
    <n v="1"/>
    <n v="2"/>
    <n v="97"/>
    <n v="22"/>
    <n v="81"/>
    <n v="6"/>
    <n v="92"/>
    <n v="87"/>
    <n v="57"/>
    <n v="1"/>
  </r>
  <r>
    <n v="506"/>
    <x v="2"/>
    <n v="116310"/>
    <n v="116.3"/>
    <n v="27"/>
    <s v="High experience"/>
    <x v="1"/>
    <n v="72"/>
    <n v="142"/>
    <n v="15"/>
    <x v="2"/>
    <n v="15"/>
    <n v="0"/>
    <n v="0"/>
    <n v="45.9"/>
    <n v="19"/>
    <n v="52"/>
    <n v="91"/>
    <n v="8"/>
    <n v="7"/>
    <n v="69"/>
    <n v="57"/>
    <n v="91"/>
    <n v="12"/>
    <n v="53"/>
  </r>
  <r>
    <n v="522"/>
    <x v="11"/>
    <n v="45700"/>
    <n v="45.7"/>
    <n v="9"/>
    <s v="Lower-mid experience"/>
    <x v="3"/>
    <n v="78"/>
    <n v="142"/>
    <n v="75"/>
    <x v="1"/>
    <n v="0"/>
    <n v="0"/>
    <n v="75"/>
    <n v="47.6"/>
    <n v="96"/>
    <n v="14"/>
    <n v="51"/>
    <n v="83"/>
    <n v="35"/>
    <n v="42"/>
    <n v="13"/>
    <n v="12"/>
    <n v="62"/>
    <n v="68"/>
  </r>
  <r>
    <n v="808"/>
    <x v="9"/>
    <n v="145131"/>
    <n v="145.1"/>
    <n v="22"/>
    <s v="Upper-mid experience"/>
    <x v="3"/>
    <n v="11"/>
    <n v="142"/>
    <n v="89"/>
    <x v="1"/>
    <n v="0"/>
    <n v="0"/>
    <n v="89"/>
    <n v="56.4"/>
    <n v="59"/>
    <n v="77"/>
    <n v="43"/>
    <n v="76"/>
    <n v="37"/>
    <n v="24"/>
    <n v="73"/>
    <n v="42"/>
    <n v="98"/>
    <n v="35"/>
  </r>
  <r>
    <n v="841"/>
    <x v="5"/>
    <n v="32035"/>
    <n v="32"/>
    <n v="15"/>
    <s v="Lower-mid experience"/>
    <x v="3"/>
    <n v="31"/>
    <n v="142"/>
    <n v="56"/>
    <x v="0"/>
    <n v="0"/>
    <n v="56"/>
    <n v="0"/>
    <n v="43.5"/>
    <n v="44"/>
    <n v="79"/>
    <n v="82"/>
    <n v="29"/>
    <n v="34"/>
    <n v="94"/>
    <n v="16"/>
    <n v="4"/>
    <n v="45"/>
    <n v="8"/>
  </r>
  <r>
    <n v="909"/>
    <x v="3"/>
    <n v="104225"/>
    <n v="104.2"/>
    <n v="17"/>
    <s v="Upper-mid experience"/>
    <x v="1"/>
    <n v="18"/>
    <n v="142"/>
    <n v="6"/>
    <x v="0"/>
    <n v="0"/>
    <n v="6"/>
    <n v="0"/>
    <n v="37.299999999999997"/>
    <n v="48"/>
    <n v="68"/>
    <n v="9"/>
    <n v="14"/>
    <n v="25"/>
    <n v="54"/>
    <n v="8"/>
    <n v="4"/>
    <n v="98"/>
    <n v="45"/>
  </r>
  <r>
    <n v="1165"/>
    <x v="9"/>
    <n v="56013"/>
    <n v="56"/>
    <n v="0"/>
    <s v="Low experience"/>
    <x v="1"/>
    <n v="76"/>
    <n v="142"/>
    <n v="76"/>
    <x v="1"/>
    <n v="0"/>
    <n v="0"/>
    <n v="76"/>
    <n v="41.8"/>
    <n v="43"/>
    <n v="12"/>
    <n v="46"/>
    <n v="13"/>
    <n v="52"/>
    <n v="73"/>
    <n v="55"/>
    <n v="25"/>
    <n v="35"/>
    <n v="64"/>
  </r>
  <r>
    <n v="1273"/>
    <x v="1"/>
    <n v="31649"/>
    <n v="31.6"/>
    <n v="0"/>
    <s v="Low experience"/>
    <x v="0"/>
    <n v="57"/>
    <n v="142"/>
    <n v="8"/>
    <x v="1"/>
    <n v="0"/>
    <n v="0"/>
    <n v="8"/>
    <n v="57"/>
    <n v="63"/>
    <n v="89"/>
    <n v="59"/>
    <n v="61"/>
    <n v="72"/>
    <n v="88"/>
    <n v="9"/>
    <n v="34"/>
    <n v="4"/>
    <n v="91"/>
  </r>
  <r>
    <n v="1285"/>
    <x v="15"/>
    <n v="139497"/>
    <n v="139.5"/>
    <n v="2"/>
    <s v="Low experience"/>
    <x v="0"/>
    <n v="22"/>
    <n v="142"/>
    <n v="59"/>
    <x v="0"/>
    <n v="0"/>
    <n v="59"/>
    <n v="0"/>
    <n v="50.7"/>
    <n v="74"/>
    <n v="79"/>
    <n v="36"/>
    <n v="77"/>
    <n v="98"/>
    <n v="7"/>
    <n v="42"/>
    <n v="72"/>
    <n v="9"/>
    <n v="13"/>
  </r>
  <r>
    <n v="1569"/>
    <x v="15"/>
    <n v="47881"/>
    <n v="47.9"/>
    <n v="28"/>
    <s v="High experience"/>
    <x v="0"/>
    <n v="28"/>
    <n v="142"/>
    <n v="47"/>
    <x v="0"/>
    <n v="0"/>
    <n v="47"/>
    <n v="0"/>
    <n v="58.9"/>
    <n v="59"/>
    <n v="46"/>
    <n v="38"/>
    <n v="22"/>
    <n v="69"/>
    <n v="72"/>
    <n v="27"/>
    <n v="79"/>
    <n v="85"/>
    <n v="92"/>
  </r>
  <r>
    <n v="1800"/>
    <x v="0"/>
    <n v="71135"/>
    <n v="71.099999999999994"/>
    <n v="9"/>
    <s v="Lower-mid experience"/>
    <x v="0"/>
    <n v="71"/>
    <n v="142"/>
    <n v="53"/>
    <x v="0"/>
    <n v="0"/>
    <n v="53"/>
    <n v="0"/>
    <n v="28.7"/>
    <n v="19"/>
    <n v="13"/>
    <n v="26"/>
    <n v="1"/>
    <n v="51"/>
    <n v="7"/>
    <n v="22"/>
    <n v="44"/>
    <n v="47"/>
    <n v="57"/>
  </r>
  <r>
    <n v="1942"/>
    <x v="4"/>
    <n v="78229"/>
    <n v="78.2"/>
    <n v="16"/>
    <s v="Upper-mid experience"/>
    <x v="3"/>
    <n v="12"/>
    <n v="142"/>
    <n v="57"/>
    <x v="0"/>
    <n v="0"/>
    <n v="57"/>
    <n v="0"/>
    <n v="41.8"/>
    <n v="31"/>
    <n v="79"/>
    <n v="49"/>
    <n v="14"/>
    <n v="88"/>
    <n v="34"/>
    <n v="7"/>
    <n v="29"/>
    <n v="5"/>
    <n v="82"/>
  </r>
  <r>
    <n v="2346"/>
    <x v="17"/>
    <n v="108349"/>
    <n v="108.3"/>
    <n v="1"/>
    <s v="Low experience"/>
    <x v="1"/>
    <n v="63"/>
    <n v="142"/>
    <n v="81"/>
    <x v="1"/>
    <n v="0"/>
    <n v="0"/>
    <n v="81"/>
    <n v="52"/>
    <n v="63"/>
    <n v="61"/>
    <n v="42"/>
    <n v="61"/>
    <n v="26"/>
    <n v="38"/>
    <n v="44"/>
    <n v="86"/>
    <n v="35"/>
    <n v="64"/>
  </r>
  <r>
    <n v="2452"/>
    <x v="17"/>
    <n v="74143"/>
    <n v="74.099999999999994"/>
    <n v="7"/>
    <s v="Low experience"/>
    <x v="1"/>
    <n v="58"/>
    <n v="142"/>
    <n v="9"/>
    <x v="1"/>
    <n v="0"/>
    <n v="0"/>
    <n v="9"/>
    <n v="58.4"/>
    <n v="86"/>
    <n v="89"/>
    <n v="8"/>
    <n v="33"/>
    <n v="22"/>
    <n v="57"/>
    <n v="69"/>
    <n v="39"/>
    <n v="85"/>
    <n v="96"/>
  </r>
  <r>
    <n v="2611"/>
    <x v="11"/>
    <n v="67010"/>
    <n v="67"/>
    <n v="19"/>
    <s v="Upper-mid experience"/>
    <x v="0"/>
    <n v="41"/>
    <n v="142"/>
    <n v="95"/>
    <x v="1"/>
    <n v="0"/>
    <n v="0"/>
    <n v="95"/>
    <n v="49.1"/>
    <n v="76"/>
    <n v="79"/>
    <n v="21"/>
    <n v="19"/>
    <n v="98"/>
    <n v="7"/>
    <n v="69"/>
    <n v="29"/>
    <n v="89"/>
    <n v="4"/>
  </r>
  <r>
    <n v="2812"/>
    <x v="3"/>
    <n v="121842"/>
    <n v="121.8"/>
    <n v="3"/>
    <s v="Low experience"/>
    <x v="3"/>
    <n v="65"/>
    <n v="142"/>
    <n v="63"/>
    <x v="0"/>
    <n v="0"/>
    <n v="63"/>
    <n v="0"/>
    <n v="35.5"/>
    <n v="71"/>
    <n v="31"/>
    <n v="5"/>
    <n v="94"/>
    <n v="2"/>
    <n v="79"/>
    <n v="25"/>
    <n v="19"/>
    <n v="23"/>
    <n v="6"/>
  </r>
  <r>
    <n v="2930"/>
    <x v="14"/>
    <n v="80636"/>
    <n v="80.599999999999994"/>
    <n v="3"/>
    <s v="Low experience"/>
    <x v="2"/>
    <n v="4"/>
    <n v="142"/>
    <n v="45"/>
    <x v="0"/>
    <n v="0"/>
    <n v="45"/>
    <n v="0"/>
    <n v="39.9"/>
    <n v="42"/>
    <n v="29"/>
    <n v="89"/>
    <n v="34"/>
    <n v="17"/>
    <n v="5"/>
    <n v="78"/>
    <n v="37"/>
    <n v="65"/>
    <n v="3"/>
  </r>
  <r>
    <n v="57"/>
    <x v="19"/>
    <n v="145033"/>
    <n v="145"/>
    <n v="13"/>
    <s v="Lower-mid experience"/>
    <x v="1"/>
    <n v="61"/>
    <n v="141"/>
    <n v="36"/>
    <x v="0"/>
    <n v="0"/>
    <n v="36"/>
    <n v="0"/>
    <n v="47.5"/>
    <n v="1"/>
    <n v="26"/>
    <n v="73"/>
    <n v="59"/>
    <n v="1"/>
    <n v="92"/>
    <n v="79"/>
    <n v="2"/>
    <n v="65"/>
    <n v="77"/>
  </r>
  <r>
    <n v="365"/>
    <x v="14"/>
    <n v="76900"/>
    <n v="76.900000000000006"/>
    <n v="24"/>
    <s v="High experience"/>
    <x v="0"/>
    <n v="49"/>
    <n v="141"/>
    <n v="54"/>
    <x v="0"/>
    <n v="0"/>
    <n v="54"/>
    <n v="0"/>
    <n v="44.3"/>
    <n v="55"/>
    <n v="25"/>
    <n v="34"/>
    <n v="85"/>
    <n v="56"/>
    <n v="51"/>
    <n v="1"/>
    <n v="2"/>
    <n v="96"/>
    <n v="38"/>
  </r>
  <r>
    <n v="683"/>
    <x v="5"/>
    <n v="92345"/>
    <n v="92.3"/>
    <n v="23"/>
    <s v="High experience"/>
    <x v="0"/>
    <n v="19"/>
    <n v="141"/>
    <n v="51"/>
    <x v="0"/>
    <n v="0"/>
    <n v="51"/>
    <n v="0"/>
    <n v="44.4"/>
    <n v="79"/>
    <n v="23"/>
    <n v="49"/>
    <n v="36"/>
    <n v="83"/>
    <n v="2"/>
    <n v="24"/>
    <n v="15"/>
    <n v="86"/>
    <n v="47"/>
  </r>
  <r>
    <n v="711"/>
    <x v="1"/>
    <n v="136128"/>
    <n v="136.1"/>
    <n v="9"/>
    <s v="Lower-mid experience"/>
    <x v="0"/>
    <n v="49"/>
    <n v="141"/>
    <n v="91"/>
    <x v="1"/>
    <n v="0"/>
    <n v="0"/>
    <n v="91"/>
    <n v="57.5"/>
    <n v="15"/>
    <n v="71"/>
    <n v="44"/>
    <n v="25"/>
    <n v="69"/>
    <n v="74"/>
    <n v="18"/>
    <n v="91"/>
    <n v="75"/>
    <n v="93"/>
  </r>
  <r>
    <n v="918"/>
    <x v="15"/>
    <n v="36861"/>
    <n v="36.9"/>
    <n v="14"/>
    <s v="Lower-mid experience"/>
    <x v="3"/>
    <n v="15"/>
    <n v="141"/>
    <n v="41"/>
    <x v="0"/>
    <n v="0"/>
    <n v="41"/>
    <n v="0"/>
    <n v="43.6"/>
    <n v="9"/>
    <n v="79"/>
    <n v="58"/>
    <n v="67"/>
    <n v="33"/>
    <n v="57"/>
    <n v="29"/>
    <n v="4"/>
    <n v="76"/>
    <n v="24"/>
  </r>
  <r>
    <n v="976"/>
    <x v="19"/>
    <n v="149487"/>
    <n v="149.5"/>
    <n v="7"/>
    <s v="Low experience"/>
    <x v="0"/>
    <n v="21"/>
    <n v="141"/>
    <n v="66"/>
    <x v="0"/>
    <n v="0"/>
    <n v="66"/>
    <n v="0"/>
    <n v="37.200000000000003"/>
    <n v="1"/>
    <n v="14"/>
    <n v="86"/>
    <n v="4"/>
    <n v="17"/>
    <n v="51"/>
    <n v="42"/>
    <n v="22"/>
    <n v="72"/>
    <n v="63"/>
  </r>
  <r>
    <n v="996"/>
    <x v="16"/>
    <n v="90760"/>
    <n v="90.8"/>
    <n v="9"/>
    <s v="Lower-mid experience"/>
    <x v="3"/>
    <n v="29"/>
    <n v="141"/>
    <n v="18"/>
    <x v="2"/>
    <n v="18"/>
    <n v="0"/>
    <n v="0"/>
    <n v="41"/>
    <n v="27"/>
    <n v="6"/>
    <n v="2"/>
    <n v="7"/>
    <n v="2"/>
    <n v="95"/>
    <n v="72"/>
    <n v="8"/>
    <n v="98"/>
    <n v="93"/>
  </r>
  <r>
    <n v="1032"/>
    <x v="7"/>
    <n v="41394"/>
    <n v="41.4"/>
    <n v="24"/>
    <s v="High experience"/>
    <x v="0"/>
    <n v="69"/>
    <n v="141"/>
    <n v="68"/>
    <x v="0"/>
    <n v="0"/>
    <n v="68"/>
    <n v="0"/>
    <n v="40.299999999999997"/>
    <n v="3"/>
    <n v="99"/>
    <n v="32"/>
    <n v="84"/>
    <n v="18"/>
    <n v="6"/>
    <n v="38"/>
    <n v="86"/>
    <n v="22"/>
    <n v="15"/>
  </r>
  <r>
    <n v="1100"/>
    <x v="17"/>
    <n v="78039"/>
    <n v="78"/>
    <n v="0"/>
    <s v="Low experience"/>
    <x v="1"/>
    <n v="38"/>
    <n v="141"/>
    <n v="9"/>
    <x v="1"/>
    <n v="0"/>
    <n v="0"/>
    <n v="9"/>
    <n v="62.2"/>
    <n v="75"/>
    <n v="97"/>
    <n v="37"/>
    <n v="61"/>
    <n v="91"/>
    <n v="79"/>
    <n v="56"/>
    <n v="8"/>
    <n v="65"/>
    <n v="53"/>
  </r>
  <r>
    <n v="1174"/>
    <x v="6"/>
    <n v="54180"/>
    <n v="54.2"/>
    <n v="13"/>
    <s v="Lower-mid experience"/>
    <x v="0"/>
    <n v="6"/>
    <n v="141"/>
    <n v="84"/>
    <x v="1"/>
    <n v="0"/>
    <n v="0"/>
    <n v="84"/>
    <n v="47.1"/>
    <n v="92"/>
    <n v="57"/>
    <n v="7"/>
    <n v="55"/>
    <n v="58"/>
    <n v="21"/>
    <n v="47"/>
    <n v="46"/>
    <n v="62"/>
    <n v="26"/>
  </r>
  <r>
    <n v="1191"/>
    <x v="17"/>
    <n v="134042"/>
    <n v="134"/>
    <n v="12"/>
    <s v="Lower-mid experience"/>
    <x v="1"/>
    <n v="79"/>
    <n v="141"/>
    <n v="75"/>
    <x v="1"/>
    <n v="0"/>
    <n v="0"/>
    <n v="75"/>
    <n v="52"/>
    <n v="52"/>
    <n v="84"/>
    <n v="11"/>
    <n v="79"/>
    <n v="18"/>
    <n v="81"/>
    <n v="61"/>
    <n v="19"/>
    <n v="47"/>
    <n v="68"/>
  </r>
  <r>
    <n v="1284"/>
    <x v="19"/>
    <n v="65411"/>
    <n v="65.400000000000006"/>
    <n v="11"/>
    <s v="Lower-mid experience"/>
    <x v="1"/>
    <n v="8"/>
    <n v="141"/>
    <n v="53"/>
    <x v="0"/>
    <n v="0"/>
    <n v="53"/>
    <n v="0"/>
    <n v="40.700000000000003"/>
    <n v="48"/>
    <n v="11"/>
    <n v="84"/>
    <n v="75"/>
    <n v="6"/>
    <n v="21"/>
    <n v="56"/>
    <n v="68"/>
    <n v="14"/>
    <n v="24"/>
  </r>
  <r>
    <n v="1431"/>
    <x v="0"/>
    <n v="35289"/>
    <n v="35.299999999999997"/>
    <n v="19"/>
    <s v="Upper-mid experience"/>
    <x v="1"/>
    <n v="41"/>
    <n v="141"/>
    <n v="35"/>
    <x v="0"/>
    <n v="0"/>
    <n v="35"/>
    <n v="0"/>
    <n v="62.3"/>
    <n v="89"/>
    <n v="39"/>
    <n v="56"/>
    <n v="53"/>
    <n v="62"/>
    <n v="94"/>
    <n v="95"/>
    <n v="83"/>
    <n v="19"/>
    <n v="33"/>
  </r>
  <r>
    <n v="1476"/>
    <x v="14"/>
    <n v="96416"/>
    <n v="96.4"/>
    <n v="18"/>
    <s v="Upper-mid experience"/>
    <x v="1"/>
    <n v="54"/>
    <n v="141"/>
    <n v="37"/>
    <x v="0"/>
    <n v="0"/>
    <n v="37"/>
    <n v="0"/>
    <n v="37"/>
    <n v="35"/>
    <n v="33"/>
    <n v="36"/>
    <n v="4"/>
    <n v="28"/>
    <n v="29"/>
    <n v="87"/>
    <n v="35"/>
    <n v="45"/>
    <n v="38"/>
  </r>
  <r>
    <n v="1478"/>
    <x v="15"/>
    <n v="42795"/>
    <n v="42.8"/>
    <n v="8"/>
    <s v="Lower-mid experience"/>
    <x v="1"/>
    <n v="3"/>
    <n v="141"/>
    <n v="46"/>
    <x v="0"/>
    <n v="0"/>
    <n v="46"/>
    <n v="0"/>
    <n v="33.799999999999997"/>
    <n v="21"/>
    <n v="55"/>
    <n v="79"/>
    <n v="2"/>
    <n v="51"/>
    <n v="77"/>
    <n v="1"/>
    <n v="9"/>
    <n v="26"/>
    <n v="17"/>
  </r>
  <r>
    <n v="1590"/>
    <x v="2"/>
    <n v="116856"/>
    <n v="116.9"/>
    <n v="12"/>
    <s v="Lower-mid experience"/>
    <x v="2"/>
    <n v="9"/>
    <n v="141"/>
    <n v="12"/>
    <x v="2"/>
    <n v="12"/>
    <n v="0"/>
    <n v="0"/>
    <n v="38.799999999999997"/>
    <n v="62"/>
    <n v="7"/>
    <n v="38"/>
    <n v="45"/>
    <n v="6"/>
    <n v="53"/>
    <n v="46"/>
    <n v="96"/>
    <n v="19"/>
    <n v="16"/>
  </r>
  <r>
    <n v="1751"/>
    <x v="16"/>
    <n v="141375"/>
    <n v="141.4"/>
    <n v="16"/>
    <s v="Upper-mid experience"/>
    <x v="2"/>
    <n v="34"/>
    <n v="141"/>
    <n v="9"/>
    <x v="2"/>
    <n v="9"/>
    <n v="0"/>
    <n v="0"/>
    <n v="35.200000000000003"/>
    <n v="6"/>
    <n v="48"/>
    <n v="19"/>
    <n v="94"/>
    <n v="1"/>
    <n v="41"/>
    <n v="93"/>
    <n v="38"/>
    <n v="9"/>
    <n v="3"/>
  </r>
  <r>
    <n v="1778"/>
    <x v="9"/>
    <n v="68226"/>
    <n v="68.2"/>
    <n v="11"/>
    <s v="Lower-mid experience"/>
    <x v="2"/>
    <n v="79"/>
    <n v="141"/>
    <n v="85"/>
    <x v="1"/>
    <n v="0"/>
    <n v="0"/>
    <n v="85"/>
    <n v="41.3"/>
    <n v="41"/>
    <n v="73"/>
    <n v="26"/>
    <n v="8"/>
    <n v="34"/>
    <n v="3"/>
    <n v="68"/>
    <n v="55"/>
    <n v="14"/>
    <n v="91"/>
  </r>
  <r>
    <n v="1837"/>
    <x v="2"/>
    <n v="86373"/>
    <n v="86.4"/>
    <n v="16"/>
    <s v="Upper-mid experience"/>
    <x v="2"/>
    <n v="39"/>
    <n v="141"/>
    <n v="27"/>
    <x v="2"/>
    <n v="27"/>
    <n v="0"/>
    <n v="0"/>
    <n v="59.5"/>
    <n v="2"/>
    <n v="38"/>
    <n v="56"/>
    <n v="85"/>
    <n v="53"/>
    <n v="97"/>
    <n v="8"/>
    <n v="95"/>
    <n v="73"/>
    <n v="88"/>
  </r>
  <r>
    <n v="1972"/>
    <x v="3"/>
    <n v="64873"/>
    <n v="64.900000000000006"/>
    <n v="24"/>
    <s v="High experience"/>
    <x v="3"/>
    <n v="13"/>
    <n v="141"/>
    <n v="53"/>
    <x v="0"/>
    <n v="0"/>
    <n v="53"/>
    <n v="0"/>
    <n v="45.1"/>
    <n v="88"/>
    <n v="82"/>
    <n v="8"/>
    <n v="21"/>
    <n v="15"/>
    <n v="83"/>
    <n v="86"/>
    <n v="53"/>
    <n v="1"/>
    <n v="14"/>
  </r>
  <r>
    <n v="2106"/>
    <x v="5"/>
    <n v="111839"/>
    <n v="111.8"/>
    <n v="29"/>
    <s v="High experience"/>
    <x v="1"/>
    <n v="61"/>
    <n v="141"/>
    <n v="44"/>
    <x v="0"/>
    <n v="0"/>
    <n v="44"/>
    <n v="0"/>
    <n v="51.1"/>
    <n v="7"/>
    <n v="6"/>
    <n v="79"/>
    <n v="83"/>
    <n v="4"/>
    <n v="64"/>
    <n v="86"/>
    <n v="88"/>
    <n v="11"/>
    <n v="83"/>
  </r>
  <r>
    <n v="2239"/>
    <x v="4"/>
    <n v="132524"/>
    <n v="132.5"/>
    <n v="8"/>
    <s v="Lower-mid experience"/>
    <x v="1"/>
    <n v="78"/>
    <n v="141"/>
    <n v="56"/>
    <x v="0"/>
    <n v="0"/>
    <n v="56"/>
    <n v="0"/>
    <n v="54.9"/>
    <n v="48"/>
    <n v="38"/>
    <n v="42"/>
    <n v="85"/>
    <n v="98"/>
    <n v="5"/>
    <n v="58"/>
    <n v="52"/>
    <n v="38"/>
    <n v="85"/>
  </r>
  <r>
    <n v="2364"/>
    <x v="19"/>
    <n v="47024"/>
    <n v="47"/>
    <n v="28"/>
    <s v="High experience"/>
    <x v="2"/>
    <n v="42"/>
    <n v="141"/>
    <n v="34"/>
    <x v="0"/>
    <n v="0"/>
    <n v="34"/>
    <n v="0"/>
    <n v="47.5"/>
    <n v="65"/>
    <n v="94"/>
    <n v="75"/>
    <n v="28"/>
    <n v="72"/>
    <n v="29"/>
    <n v="11"/>
    <n v="72"/>
    <n v="18"/>
    <n v="11"/>
  </r>
  <r>
    <n v="2381"/>
    <x v="17"/>
    <n v="125110"/>
    <n v="125.1"/>
    <n v="4"/>
    <s v="Low experience"/>
    <x v="0"/>
    <n v="47"/>
    <n v="141"/>
    <n v="8"/>
    <x v="1"/>
    <n v="0"/>
    <n v="0"/>
    <n v="8"/>
    <n v="34.9"/>
    <n v="51"/>
    <n v="7"/>
    <n v="52"/>
    <n v="19"/>
    <n v="32"/>
    <n v="9"/>
    <n v="43"/>
    <n v="61"/>
    <n v="12"/>
    <n v="63"/>
  </r>
  <r>
    <n v="2507"/>
    <x v="9"/>
    <n v="127014"/>
    <n v="127"/>
    <n v="11"/>
    <s v="Lower-mid experience"/>
    <x v="3"/>
    <n v="92"/>
    <n v="141"/>
    <n v="7"/>
    <x v="0"/>
    <n v="0"/>
    <n v="7"/>
    <n v="0"/>
    <n v="47.8"/>
    <n v="11"/>
    <n v="58"/>
    <n v="85"/>
    <n v="95"/>
    <n v="86"/>
    <n v="68"/>
    <n v="2"/>
    <n v="7"/>
    <n v="5"/>
    <n v="61"/>
  </r>
  <r>
    <n v="2657"/>
    <x v="7"/>
    <n v="107576"/>
    <n v="107.6"/>
    <n v="7"/>
    <s v="Low experience"/>
    <x v="1"/>
    <n v="1"/>
    <n v="141"/>
    <n v="5"/>
    <x v="0"/>
    <n v="0"/>
    <n v="5"/>
    <n v="0"/>
    <n v="38.5"/>
    <n v="35"/>
    <n v="82"/>
    <n v="3"/>
    <n v="2"/>
    <n v="16"/>
    <n v="74"/>
    <n v="31"/>
    <n v="77"/>
    <n v="4"/>
    <n v="61"/>
  </r>
  <r>
    <n v="2755"/>
    <x v="0"/>
    <n v="55563"/>
    <n v="55.6"/>
    <n v="3"/>
    <s v="Low experience"/>
    <x v="0"/>
    <n v="72"/>
    <n v="141"/>
    <n v="33"/>
    <x v="0"/>
    <n v="0"/>
    <n v="33"/>
    <n v="0"/>
    <n v="46.1"/>
    <n v="51"/>
    <n v="71"/>
    <n v="21"/>
    <n v="33"/>
    <n v="42"/>
    <n v="79"/>
    <n v="49"/>
    <n v="49"/>
    <n v="43"/>
    <n v="23"/>
  </r>
  <r>
    <n v="2854"/>
    <x v="11"/>
    <n v="135949"/>
    <n v="135.9"/>
    <n v="14"/>
    <s v="Lower-mid experience"/>
    <x v="0"/>
    <n v="44"/>
    <n v="141"/>
    <n v="82"/>
    <x v="1"/>
    <n v="0"/>
    <n v="0"/>
    <n v="82"/>
    <n v="34.200000000000003"/>
    <n v="28"/>
    <n v="84"/>
    <n v="10"/>
    <n v="65"/>
    <n v="25"/>
    <n v="24"/>
    <n v="6"/>
    <n v="8"/>
    <n v="91"/>
    <n v="1"/>
  </r>
  <r>
    <n v="2867"/>
    <x v="15"/>
    <n v="138695"/>
    <n v="138.69999999999999"/>
    <n v="23"/>
    <s v="High experience"/>
    <x v="3"/>
    <n v="93"/>
    <n v="141"/>
    <n v="52"/>
    <x v="0"/>
    <n v="0"/>
    <n v="52"/>
    <n v="0"/>
    <n v="44.5"/>
    <n v="91"/>
    <n v="54"/>
    <n v="1"/>
    <n v="83"/>
    <n v="13"/>
    <n v="32"/>
    <n v="38"/>
    <n v="81"/>
    <n v="8"/>
    <n v="44"/>
  </r>
  <r>
    <n v="2943"/>
    <x v="17"/>
    <n v="101864"/>
    <n v="101.9"/>
    <n v="14"/>
    <s v="Lower-mid experience"/>
    <x v="1"/>
    <n v="87"/>
    <n v="141"/>
    <n v="83"/>
    <x v="1"/>
    <n v="0"/>
    <n v="0"/>
    <n v="83"/>
    <n v="30"/>
    <n v="5"/>
    <n v="6"/>
    <n v="33"/>
    <n v="21"/>
    <n v="18"/>
    <n v="56"/>
    <n v="1"/>
    <n v="82"/>
    <n v="23"/>
    <n v="55"/>
  </r>
  <r>
    <n v="75"/>
    <x v="1"/>
    <n v="145608"/>
    <n v="145.6"/>
    <n v="12"/>
    <s v="Lower-mid experience"/>
    <x v="3"/>
    <n v="63"/>
    <n v="139"/>
    <n v="85"/>
    <x v="1"/>
    <n v="0"/>
    <n v="0"/>
    <n v="85"/>
    <n v="40.1"/>
    <n v="23"/>
    <n v="2"/>
    <n v="87"/>
    <n v="2"/>
    <n v="87"/>
    <n v="53"/>
    <n v="94"/>
    <n v="8"/>
    <n v="10"/>
    <n v="35"/>
  </r>
  <r>
    <n v="255"/>
    <x v="3"/>
    <n v="116694"/>
    <n v="116.7"/>
    <n v="12"/>
    <s v="Lower-mid experience"/>
    <x v="1"/>
    <n v="99"/>
    <n v="139"/>
    <n v="45"/>
    <x v="0"/>
    <n v="0"/>
    <n v="45"/>
    <n v="0"/>
    <n v="50.2"/>
    <n v="2"/>
    <n v="49"/>
    <n v="74"/>
    <n v="49"/>
    <n v="48"/>
    <n v="84"/>
    <n v="36"/>
    <n v="86"/>
    <n v="41"/>
    <n v="33"/>
  </r>
  <r>
    <n v="378"/>
    <x v="15"/>
    <n v="133801"/>
    <n v="133.80000000000001"/>
    <n v="11"/>
    <s v="Lower-mid experience"/>
    <x v="0"/>
    <n v="39"/>
    <n v="139"/>
    <n v="66"/>
    <x v="0"/>
    <n v="0"/>
    <n v="66"/>
    <n v="0"/>
    <n v="57.7"/>
    <n v="34"/>
    <n v="62"/>
    <n v="93"/>
    <n v="96"/>
    <n v="51"/>
    <n v="45"/>
    <n v="28"/>
    <n v="96"/>
    <n v="14"/>
    <n v="58"/>
  </r>
  <r>
    <n v="575"/>
    <x v="4"/>
    <n v="34027"/>
    <n v="34"/>
    <n v="8"/>
    <s v="Lower-mid experience"/>
    <x v="0"/>
    <n v="74"/>
    <n v="139"/>
    <n v="48"/>
    <x v="0"/>
    <n v="0"/>
    <n v="48"/>
    <n v="0"/>
    <n v="38.799999999999997"/>
    <n v="53"/>
    <n v="42"/>
    <n v="85"/>
    <n v="23"/>
    <n v="24"/>
    <n v="37"/>
    <n v="23"/>
    <n v="56"/>
    <n v="13"/>
    <n v="32"/>
  </r>
  <r>
    <n v="715"/>
    <x v="18"/>
    <n v="141654"/>
    <n v="141.69999999999999"/>
    <n v="27"/>
    <s v="High experience"/>
    <x v="1"/>
    <n v="64"/>
    <n v="139"/>
    <n v="27"/>
    <x v="2"/>
    <n v="27"/>
    <n v="0"/>
    <n v="0"/>
    <n v="47.2"/>
    <n v="7"/>
    <n v="47"/>
    <n v="51"/>
    <n v="14"/>
    <n v="34"/>
    <n v="19"/>
    <n v="82"/>
    <n v="91"/>
    <n v="54"/>
    <n v="73"/>
  </r>
  <r>
    <n v="742"/>
    <x v="8"/>
    <n v="95283"/>
    <n v="95.3"/>
    <n v="4"/>
    <s v="Low experience"/>
    <x v="1"/>
    <n v="3"/>
    <n v="139"/>
    <n v="3"/>
    <x v="2"/>
    <n v="3"/>
    <n v="0"/>
    <n v="0"/>
    <n v="63.8"/>
    <n v="67"/>
    <n v="99"/>
    <n v="66"/>
    <n v="73"/>
    <n v="39"/>
    <n v="43"/>
    <n v="14"/>
    <n v="82"/>
    <n v="93"/>
    <n v="62"/>
  </r>
  <r>
    <n v="757"/>
    <x v="14"/>
    <n v="76126"/>
    <n v="76.099999999999994"/>
    <n v="10"/>
    <s v="Lower-mid experience"/>
    <x v="1"/>
    <n v="57"/>
    <n v="139"/>
    <n v="49"/>
    <x v="0"/>
    <n v="0"/>
    <n v="49"/>
    <n v="0"/>
    <n v="72.5"/>
    <n v="95"/>
    <n v="21"/>
    <n v="7"/>
    <n v="89"/>
    <n v="85"/>
    <n v="99"/>
    <n v="68"/>
    <n v="94"/>
    <n v="83"/>
    <n v="84"/>
  </r>
  <r>
    <n v="771"/>
    <x v="6"/>
    <n v="69309"/>
    <n v="69.3"/>
    <n v="8"/>
    <s v="Lower-mid experience"/>
    <x v="2"/>
    <n v="57"/>
    <n v="139"/>
    <n v="86"/>
    <x v="1"/>
    <n v="0"/>
    <n v="0"/>
    <n v="86"/>
    <n v="63.7"/>
    <n v="48"/>
    <n v="85"/>
    <n v="47"/>
    <n v="87"/>
    <n v="29"/>
    <n v="13"/>
    <n v="86"/>
    <n v="59"/>
    <n v="89"/>
    <n v="94"/>
  </r>
  <r>
    <n v="780"/>
    <x v="4"/>
    <n v="119363"/>
    <n v="119.4"/>
    <n v="1"/>
    <s v="Low experience"/>
    <x v="2"/>
    <n v="35"/>
    <n v="139"/>
    <n v="37"/>
    <x v="0"/>
    <n v="0"/>
    <n v="37"/>
    <n v="0"/>
    <n v="50.3"/>
    <n v="15"/>
    <n v="58"/>
    <n v="66"/>
    <n v="19"/>
    <n v="39"/>
    <n v="95"/>
    <n v="25"/>
    <n v="67"/>
    <n v="74"/>
    <n v="45"/>
  </r>
  <r>
    <n v="845"/>
    <x v="4"/>
    <n v="59974"/>
    <n v="60"/>
    <n v="11"/>
    <s v="Lower-mid experience"/>
    <x v="3"/>
    <n v="15"/>
    <n v="139"/>
    <n v="41"/>
    <x v="0"/>
    <n v="0"/>
    <n v="41"/>
    <n v="0"/>
    <n v="41.4"/>
    <n v="14"/>
    <n v="12"/>
    <n v="7"/>
    <n v="1"/>
    <n v="47"/>
    <n v="12"/>
    <n v="85"/>
    <n v="96"/>
    <n v="96"/>
    <n v="44"/>
  </r>
  <r>
    <n v="1065"/>
    <x v="5"/>
    <n v="91561"/>
    <n v="91.6"/>
    <n v="20"/>
    <s v="Upper-mid experience"/>
    <x v="1"/>
    <n v="25"/>
    <n v="139"/>
    <n v="6"/>
    <x v="0"/>
    <n v="0"/>
    <n v="6"/>
    <n v="0"/>
    <n v="52.9"/>
    <n v="73"/>
    <n v="35"/>
    <n v="89"/>
    <n v="64"/>
    <n v="85"/>
    <n v="36"/>
    <n v="15"/>
    <n v="33"/>
    <n v="46"/>
    <n v="53"/>
  </r>
  <r>
    <n v="1081"/>
    <x v="1"/>
    <n v="61854"/>
    <n v="61.9"/>
    <n v="28"/>
    <s v="High experience"/>
    <x v="1"/>
    <n v="78"/>
    <n v="139"/>
    <n v="84"/>
    <x v="1"/>
    <n v="0"/>
    <n v="0"/>
    <n v="84"/>
    <n v="26"/>
    <n v="35"/>
    <n v="61"/>
    <n v="9"/>
    <n v="1"/>
    <n v="2"/>
    <n v="41"/>
    <n v="23"/>
    <n v="16"/>
    <n v="62"/>
    <n v="10"/>
  </r>
  <r>
    <n v="1193"/>
    <x v="18"/>
    <n v="73441"/>
    <n v="73.400000000000006"/>
    <n v="18"/>
    <s v="Upper-mid experience"/>
    <x v="2"/>
    <n v="86"/>
    <n v="139"/>
    <n v="21"/>
    <x v="2"/>
    <n v="21"/>
    <n v="0"/>
    <n v="0"/>
    <n v="48.5"/>
    <n v="73"/>
    <n v="55"/>
    <n v="38"/>
    <n v="65"/>
    <n v="91"/>
    <n v="42"/>
    <n v="31"/>
    <n v="39"/>
    <n v="44"/>
    <n v="7"/>
  </r>
  <r>
    <n v="1560"/>
    <x v="17"/>
    <n v="99720"/>
    <n v="99.7"/>
    <n v="27"/>
    <s v="High experience"/>
    <x v="2"/>
    <n v="72"/>
    <n v="139"/>
    <n v="7"/>
    <x v="0"/>
    <n v="0"/>
    <n v="7"/>
    <n v="0"/>
    <n v="55.5"/>
    <n v="69"/>
    <n v="77"/>
    <n v="21"/>
    <n v="49"/>
    <n v="9"/>
    <n v="75"/>
    <n v="85"/>
    <n v="11"/>
    <n v="82"/>
    <n v="77"/>
  </r>
  <r>
    <n v="1771"/>
    <x v="9"/>
    <n v="35481"/>
    <n v="35.5"/>
    <n v="1"/>
    <s v="Low experience"/>
    <x v="1"/>
    <n v="13"/>
    <n v="139"/>
    <n v="89"/>
    <x v="1"/>
    <n v="0"/>
    <n v="0"/>
    <n v="89"/>
    <n v="32"/>
    <n v="10"/>
    <n v="25"/>
    <n v="49"/>
    <n v="24"/>
    <n v="62"/>
    <n v="12"/>
    <n v="13"/>
    <n v="7"/>
    <n v="69"/>
    <n v="49"/>
  </r>
  <r>
    <n v="1817"/>
    <x v="6"/>
    <n v="120886"/>
    <n v="120.9"/>
    <n v="1"/>
    <s v="Low experience"/>
    <x v="0"/>
    <n v="9"/>
    <n v="139"/>
    <n v="73"/>
    <x v="1"/>
    <n v="0"/>
    <n v="0"/>
    <n v="73"/>
    <n v="40.200000000000003"/>
    <n v="8"/>
    <n v="45"/>
    <n v="32"/>
    <n v="74"/>
    <n v="61"/>
    <n v="78"/>
    <n v="7"/>
    <n v="32"/>
    <n v="32"/>
    <n v="33"/>
  </r>
  <r>
    <n v="1850"/>
    <x v="15"/>
    <n v="83917"/>
    <n v="83.9"/>
    <n v="17"/>
    <s v="Upper-mid experience"/>
    <x v="3"/>
    <n v="83"/>
    <n v="139"/>
    <n v="67"/>
    <x v="0"/>
    <n v="0"/>
    <n v="67"/>
    <n v="0"/>
    <n v="55.5"/>
    <n v="51"/>
    <n v="68"/>
    <n v="62"/>
    <n v="31"/>
    <n v="28"/>
    <n v="34"/>
    <n v="22"/>
    <n v="76"/>
    <n v="96"/>
    <n v="87"/>
  </r>
  <r>
    <n v="1895"/>
    <x v="16"/>
    <n v="86779"/>
    <n v="86.8"/>
    <n v="14"/>
    <s v="Lower-mid experience"/>
    <x v="2"/>
    <n v="2"/>
    <n v="139"/>
    <n v="22"/>
    <x v="2"/>
    <n v="22"/>
    <n v="0"/>
    <n v="0"/>
    <n v="43.7"/>
    <n v="17"/>
    <n v="7"/>
    <n v="74"/>
    <n v="89"/>
    <n v="22"/>
    <n v="99"/>
    <n v="15"/>
    <n v="6"/>
    <n v="66"/>
    <n v="42"/>
  </r>
  <r>
    <n v="2229"/>
    <x v="0"/>
    <n v="115416"/>
    <n v="115.4"/>
    <n v="29"/>
    <s v="High experience"/>
    <x v="0"/>
    <n v="5"/>
    <n v="139"/>
    <n v="64"/>
    <x v="0"/>
    <n v="0"/>
    <n v="64"/>
    <n v="0"/>
    <n v="48.4"/>
    <n v="12"/>
    <n v="96"/>
    <n v="26"/>
    <n v="35"/>
    <n v="15"/>
    <n v="38"/>
    <n v="64"/>
    <n v="51"/>
    <n v="83"/>
    <n v="64"/>
  </r>
  <r>
    <n v="2475"/>
    <x v="8"/>
    <n v="81907"/>
    <n v="81.900000000000006"/>
    <n v="12"/>
    <s v="Lower-mid experience"/>
    <x v="3"/>
    <n v="64"/>
    <n v="139"/>
    <n v="28"/>
    <x v="2"/>
    <n v="28"/>
    <n v="0"/>
    <n v="0"/>
    <n v="60.8"/>
    <n v="68"/>
    <n v="52"/>
    <n v="88"/>
    <n v="57"/>
    <n v="13"/>
    <n v="37"/>
    <n v="45"/>
    <n v="94"/>
    <n v="66"/>
    <n v="88"/>
  </r>
  <r>
    <n v="2517"/>
    <x v="19"/>
    <n v="77197"/>
    <n v="77.2"/>
    <n v="3"/>
    <s v="Low experience"/>
    <x v="0"/>
    <n v="83"/>
    <n v="139"/>
    <n v="61"/>
    <x v="0"/>
    <n v="0"/>
    <n v="61"/>
    <n v="0"/>
    <n v="52.3"/>
    <n v="58"/>
    <n v="57"/>
    <n v="47"/>
    <n v="23"/>
    <n v="38"/>
    <n v="99"/>
    <n v="15"/>
    <n v="54"/>
    <n v="87"/>
    <n v="45"/>
  </r>
  <r>
    <n v="2522"/>
    <x v="17"/>
    <n v="55483"/>
    <n v="55.5"/>
    <n v="1"/>
    <s v="Low experience"/>
    <x v="0"/>
    <n v="13"/>
    <n v="139"/>
    <n v="88"/>
    <x v="1"/>
    <n v="0"/>
    <n v="0"/>
    <n v="88"/>
    <n v="39.1"/>
    <n v="7"/>
    <n v="48"/>
    <n v="52"/>
    <n v="93"/>
    <n v="42"/>
    <n v="45"/>
    <n v="11"/>
    <n v="64"/>
    <n v="21"/>
    <n v="8"/>
  </r>
  <r>
    <n v="2537"/>
    <x v="11"/>
    <n v="48560"/>
    <n v="48.6"/>
    <n v="21"/>
    <s v="Upper-mid experience"/>
    <x v="2"/>
    <n v="93"/>
    <n v="139"/>
    <n v="93"/>
    <x v="1"/>
    <n v="0"/>
    <n v="0"/>
    <n v="93"/>
    <n v="51.6"/>
    <n v="97"/>
    <n v="17"/>
    <n v="15"/>
    <n v="43"/>
    <n v="69"/>
    <n v="44"/>
    <n v="89"/>
    <n v="72"/>
    <n v="63"/>
    <n v="7"/>
  </r>
  <r>
    <n v="2556"/>
    <x v="17"/>
    <n v="50377"/>
    <n v="50.4"/>
    <n v="0"/>
    <s v="Low experience"/>
    <x v="2"/>
    <n v="94"/>
    <n v="139"/>
    <n v="93"/>
    <x v="1"/>
    <n v="0"/>
    <n v="0"/>
    <n v="93"/>
    <n v="47.1"/>
    <n v="2"/>
    <n v="98"/>
    <n v="37"/>
    <n v="87"/>
    <n v="19"/>
    <n v="45"/>
    <n v="4"/>
    <n v="4"/>
    <n v="94"/>
    <n v="81"/>
  </r>
  <r>
    <n v="2628"/>
    <x v="16"/>
    <n v="107417"/>
    <n v="107.4"/>
    <n v="7"/>
    <s v="Low experience"/>
    <x v="1"/>
    <n v="59"/>
    <n v="139"/>
    <n v="2"/>
    <x v="2"/>
    <n v="2"/>
    <n v="0"/>
    <n v="0"/>
    <n v="40.700000000000003"/>
    <n v="2"/>
    <n v="87"/>
    <n v="84"/>
    <n v="5"/>
    <n v="13"/>
    <n v="56"/>
    <n v="4"/>
    <n v="41"/>
    <n v="98"/>
    <n v="17"/>
  </r>
  <r>
    <n v="2671"/>
    <x v="15"/>
    <n v="52703"/>
    <n v="52.7"/>
    <n v="6"/>
    <s v="Low experience"/>
    <x v="3"/>
    <n v="77"/>
    <n v="139"/>
    <n v="43"/>
    <x v="0"/>
    <n v="0"/>
    <n v="43"/>
    <n v="0"/>
    <n v="53.4"/>
    <n v="53"/>
    <n v="65"/>
    <n v="33"/>
    <n v="99"/>
    <n v="88"/>
    <n v="3"/>
    <n v="51"/>
    <n v="23"/>
    <n v="51"/>
    <n v="68"/>
  </r>
  <r>
    <n v="2712"/>
    <x v="11"/>
    <n v="75381"/>
    <n v="75.400000000000006"/>
    <n v="12"/>
    <s v="Lower-mid experience"/>
    <x v="0"/>
    <n v="87"/>
    <n v="139"/>
    <n v="84"/>
    <x v="1"/>
    <n v="0"/>
    <n v="0"/>
    <n v="84"/>
    <n v="53"/>
    <n v="7"/>
    <n v="48"/>
    <n v="21"/>
    <n v="44"/>
    <n v="72"/>
    <n v="67"/>
    <n v="78"/>
    <n v="48"/>
    <n v="51"/>
    <n v="94"/>
  </r>
  <r>
    <n v="2823"/>
    <x v="8"/>
    <n v="135390"/>
    <n v="135.4"/>
    <n v="18"/>
    <s v="Upper-mid experience"/>
    <x v="2"/>
    <n v="97"/>
    <n v="139"/>
    <n v="1"/>
    <x v="2"/>
    <n v="1"/>
    <n v="0"/>
    <n v="0"/>
    <n v="39.9"/>
    <n v="12"/>
    <n v="36"/>
    <n v="59"/>
    <n v="87"/>
    <n v="97"/>
    <n v="75"/>
    <n v="6"/>
    <n v="14"/>
    <n v="7"/>
    <n v="6"/>
  </r>
  <r>
    <n v="2841"/>
    <x v="3"/>
    <n v="41591"/>
    <n v="41.6"/>
    <n v="8"/>
    <s v="Lower-mid experience"/>
    <x v="2"/>
    <n v="59"/>
    <n v="139"/>
    <n v="5"/>
    <x v="0"/>
    <n v="0"/>
    <n v="5"/>
    <n v="0"/>
    <n v="45"/>
    <n v="59"/>
    <n v="53"/>
    <n v="28"/>
    <n v="64"/>
    <n v="51"/>
    <n v="23"/>
    <n v="9"/>
    <n v="95"/>
    <n v="6"/>
    <n v="62"/>
  </r>
  <r>
    <n v="2871"/>
    <x v="17"/>
    <n v="61709"/>
    <n v="61.7"/>
    <n v="22"/>
    <s v="Upper-mid experience"/>
    <x v="1"/>
    <n v="62"/>
    <n v="139"/>
    <n v="71"/>
    <x v="1"/>
    <n v="0"/>
    <n v="0"/>
    <n v="71"/>
    <n v="71"/>
    <n v="99"/>
    <n v="83"/>
    <n v="76"/>
    <n v="69"/>
    <n v="77"/>
    <n v="99"/>
    <n v="77"/>
    <n v="35"/>
    <n v="61"/>
    <n v="34"/>
  </r>
  <r>
    <n v="2887"/>
    <x v="18"/>
    <n v="88717"/>
    <n v="88.7"/>
    <n v="7"/>
    <s v="Low experience"/>
    <x v="3"/>
    <n v="33"/>
    <n v="139"/>
    <n v="7"/>
    <x v="2"/>
    <n v="7"/>
    <n v="0"/>
    <n v="0"/>
    <n v="51.3"/>
    <n v="95"/>
    <n v="86"/>
    <n v="83"/>
    <n v="86"/>
    <n v="8"/>
    <n v="15"/>
    <n v="13"/>
    <n v="11"/>
    <n v="33"/>
    <n v="83"/>
  </r>
  <r>
    <n v="2974"/>
    <x v="13"/>
    <n v="132922"/>
    <n v="132.9"/>
    <n v="3"/>
    <s v="Low experience"/>
    <x v="0"/>
    <n v="81"/>
    <n v="139"/>
    <n v="28"/>
    <x v="2"/>
    <n v="28"/>
    <n v="0"/>
    <n v="0"/>
    <n v="37.799999999999997"/>
    <n v="5"/>
    <n v="12"/>
    <n v="83"/>
    <n v="95"/>
    <n v="31"/>
    <n v="1"/>
    <n v="32"/>
    <n v="38"/>
    <n v="76"/>
    <n v="5"/>
  </r>
  <r>
    <n v="83"/>
    <x v="15"/>
    <n v="32469"/>
    <n v="32.5"/>
    <n v="27"/>
    <s v="High experience"/>
    <x v="3"/>
    <n v="16"/>
    <n v="138"/>
    <n v="65"/>
    <x v="0"/>
    <n v="0"/>
    <n v="65"/>
    <n v="0"/>
    <n v="44"/>
    <n v="3"/>
    <n v="83"/>
    <n v="13"/>
    <n v="34"/>
    <n v="74"/>
    <n v="16"/>
    <n v="82"/>
    <n v="83"/>
    <n v="51"/>
    <n v="1"/>
  </r>
  <r>
    <n v="152"/>
    <x v="11"/>
    <n v="149052"/>
    <n v="149.1"/>
    <n v="1"/>
    <s v="Low experience"/>
    <x v="0"/>
    <n v="17"/>
    <n v="138"/>
    <n v="81"/>
    <x v="1"/>
    <n v="0"/>
    <n v="0"/>
    <n v="81"/>
    <n v="47.3"/>
    <n v="16"/>
    <n v="1"/>
    <n v="56"/>
    <n v="53"/>
    <n v="72"/>
    <n v="89"/>
    <n v="8"/>
    <n v="73"/>
    <n v="19"/>
    <n v="86"/>
  </r>
  <r>
    <n v="194"/>
    <x v="5"/>
    <n v="85668"/>
    <n v="85.7"/>
    <n v="3"/>
    <s v="Low experience"/>
    <x v="3"/>
    <n v="55"/>
    <n v="138"/>
    <n v="57"/>
    <x v="0"/>
    <n v="0"/>
    <n v="57"/>
    <n v="0"/>
    <n v="44.4"/>
    <n v="55"/>
    <n v="83"/>
    <n v="61"/>
    <n v="29"/>
    <n v="21"/>
    <n v="15"/>
    <n v="9"/>
    <n v="71"/>
    <n v="94"/>
    <n v="6"/>
  </r>
  <r>
    <n v="206"/>
    <x v="5"/>
    <n v="50954"/>
    <n v="51"/>
    <n v="3"/>
    <s v="Low experience"/>
    <x v="3"/>
    <n v="3"/>
    <n v="138"/>
    <n v="48"/>
    <x v="0"/>
    <n v="0"/>
    <n v="48"/>
    <n v="0"/>
    <n v="45.9"/>
    <n v="1"/>
    <n v="83"/>
    <n v="5"/>
    <n v="73"/>
    <n v="77"/>
    <n v="35"/>
    <n v="82"/>
    <n v="52"/>
    <n v="46"/>
    <n v="5"/>
  </r>
  <r>
    <n v="460"/>
    <x v="16"/>
    <n v="135584"/>
    <n v="135.6"/>
    <n v="11"/>
    <s v="Lower-mid experience"/>
    <x v="2"/>
    <n v="69"/>
    <n v="138"/>
    <n v="29"/>
    <x v="2"/>
    <n v="29"/>
    <n v="0"/>
    <n v="0"/>
    <n v="44.6"/>
    <n v="49"/>
    <n v="7"/>
    <n v="85"/>
    <n v="36"/>
    <n v="26"/>
    <n v="95"/>
    <n v="73"/>
    <n v="22"/>
    <n v="45"/>
    <n v="8"/>
  </r>
  <r>
    <n v="579"/>
    <x v="10"/>
    <n v="42380"/>
    <n v="42.4"/>
    <n v="21"/>
    <s v="Upper-mid experience"/>
    <x v="2"/>
    <n v="4"/>
    <n v="138"/>
    <n v="47"/>
    <x v="0"/>
    <n v="0"/>
    <n v="47"/>
    <n v="0"/>
    <n v="38.200000000000003"/>
    <n v="4"/>
    <n v="4"/>
    <n v="55"/>
    <n v="71"/>
    <n v="11"/>
    <n v="31"/>
    <n v="78"/>
    <n v="37"/>
    <n v="24"/>
    <n v="67"/>
  </r>
  <r>
    <n v="616"/>
    <x v="8"/>
    <n v="89254"/>
    <n v="89.3"/>
    <n v="25"/>
    <s v="High experience"/>
    <x v="2"/>
    <n v="16"/>
    <n v="138"/>
    <n v="16"/>
    <x v="2"/>
    <n v="16"/>
    <n v="0"/>
    <n v="0"/>
    <n v="45.1"/>
    <n v="41"/>
    <n v="4"/>
    <n v="5"/>
    <n v="55"/>
    <n v="56"/>
    <n v="71"/>
    <n v="18"/>
    <n v="25"/>
    <n v="81"/>
    <n v="95"/>
  </r>
  <r>
    <n v="737"/>
    <x v="11"/>
    <n v="140373"/>
    <n v="140.4"/>
    <n v="5"/>
    <s v="Low experience"/>
    <x v="3"/>
    <n v="63"/>
    <n v="138"/>
    <n v="92"/>
    <x v="1"/>
    <n v="0"/>
    <n v="0"/>
    <n v="92"/>
    <n v="45.3"/>
    <n v="96"/>
    <n v="87"/>
    <n v="0"/>
    <n v="38"/>
    <n v="82"/>
    <n v="37"/>
    <n v="6"/>
    <n v="61"/>
    <n v="37"/>
    <n v="9"/>
  </r>
  <r>
    <n v="1042"/>
    <x v="16"/>
    <n v="41913"/>
    <n v="41.9"/>
    <n v="21"/>
    <s v="Upper-mid experience"/>
    <x v="3"/>
    <n v="33"/>
    <n v="138"/>
    <n v="2"/>
    <x v="2"/>
    <n v="2"/>
    <n v="0"/>
    <n v="0"/>
    <n v="52.5"/>
    <n v="82"/>
    <n v="55"/>
    <n v="22"/>
    <n v="54"/>
    <n v="37"/>
    <n v="7"/>
    <n v="48"/>
    <n v="84"/>
    <n v="68"/>
    <n v="68"/>
  </r>
  <r>
    <n v="1112"/>
    <x v="10"/>
    <n v="113301"/>
    <n v="113.3"/>
    <n v="23"/>
    <s v="High experience"/>
    <x v="2"/>
    <n v="37"/>
    <n v="138"/>
    <n v="35"/>
    <x v="0"/>
    <n v="0"/>
    <n v="35"/>
    <n v="0"/>
    <n v="35.5"/>
    <n v="49"/>
    <n v="19"/>
    <n v="86"/>
    <n v="25"/>
    <n v="63"/>
    <n v="17"/>
    <n v="4"/>
    <n v="9"/>
    <n v="17"/>
    <n v="66"/>
  </r>
  <r>
    <n v="1212"/>
    <x v="11"/>
    <n v="47946"/>
    <n v="47.9"/>
    <n v="7"/>
    <s v="Low experience"/>
    <x v="1"/>
    <n v="72"/>
    <n v="138"/>
    <n v="86"/>
    <x v="1"/>
    <n v="0"/>
    <n v="0"/>
    <n v="86"/>
    <n v="30.5"/>
    <n v="38"/>
    <n v="18"/>
    <n v="76"/>
    <n v="21"/>
    <n v="7"/>
    <n v="18"/>
    <n v="9"/>
    <n v="25"/>
    <n v="28"/>
    <n v="65"/>
  </r>
  <r>
    <n v="1422"/>
    <x v="15"/>
    <n v="111462"/>
    <n v="111.5"/>
    <n v="0"/>
    <s v="Low experience"/>
    <x v="0"/>
    <n v="9"/>
    <n v="138"/>
    <n v="32"/>
    <x v="0"/>
    <n v="0"/>
    <n v="32"/>
    <n v="0"/>
    <n v="47.4"/>
    <n v="3"/>
    <n v="44"/>
    <n v="17"/>
    <n v="73"/>
    <n v="18"/>
    <n v="35"/>
    <n v="66"/>
    <n v="48"/>
    <n v="74"/>
    <n v="96"/>
  </r>
  <r>
    <n v="1455"/>
    <x v="3"/>
    <n v="148962"/>
    <n v="149"/>
    <n v="27"/>
    <s v="High experience"/>
    <x v="0"/>
    <n v="32"/>
    <n v="138"/>
    <n v="56"/>
    <x v="0"/>
    <n v="0"/>
    <n v="56"/>
    <n v="0"/>
    <n v="36.6"/>
    <n v="3"/>
    <n v="46"/>
    <n v="88"/>
    <n v="9"/>
    <n v="66"/>
    <n v="73"/>
    <n v="4"/>
    <n v="6"/>
    <n v="69"/>
    <n v="2"/>
  </r>
  <r>
    <n v="1578"/>
    <x v="10"/>
    <n v="133768"/>
    <n v="133.80000000000001"/>
    <n v="0"/>
    <s v="Low experience"/>
    <x v="1"/>
    <n v="74"/>
    <n v="138"/>
    <n v="45"/>
    <x v="0"/>
    <n v="0"/>
    <n v="45"/>
    <n v="0"/>
    <n v="42.6"/>
    <n v="41"/>
    <n v="43"/>
    <n v="92"/>
    <n v="69"/>
    <n v="25"/>
    <n v="18"/>
    <n v="23"/>
    <n v="26"/>
    <n v="23"/>
    <n v="66"/>
  </r>
  <r>
    <n v="1654"/>
    <x v="16"/>
    <n v="123159"/>
    <n v="123.2"/>
    <n v="22"/>
    <s v="Upper-mid experience"/>
    <x v="2"/>
    <n v="7"/>
    <n v="138"/>
    <n v="11"/>
    <x v="2"/>
    <n v="11"/>
    <n v="0"/>
    <n v="0"/>
    <n v="36.6"/>
    <n v="2"/>
    <n v="14"/>
    <n v="66"/>
    <n v="98"/>
    <n v="11"/>
    <n v="46"/>
    <n v="18"/>
    <n v="75"/>
    <n v="12"/>
    <n v="24"/>
  </r>
  <r>
    <n v="1912"/>
    <x v="6"/>
    <n v="141925"/>
    <n v="141.9"/>
    <n v="23"/>
    <s v="High experience"/>
    <x v="0"/>
    <n v="41"/>
    <n v="138"/>
    <n v="81"/>
    <x v="1"/>
    <n v="0"/>
    <n v="0"/>
    <n v="81"/>
    <n v="49.6"/>
    <n v="87"/>
    <n v="13"/>
    <n v="64"/>
    <n v="68"/>
    <n v="66"/>
    <n v="45"/>
    <n v="68"/>
    <n v="24"/>
    <n v="6"/>
    <n v="55"/>
  </r>
  <r>
    <n v="1918"/>
    <x v="10"/>
    <n v="129652"/>
    <n v="129.69999999999999"/>
    <n v="28"/>
    <s v="High experience"/>
    <x v="1"/>
    <n v="35"/>
    <n v="138"/>
    <n v="31"/>
    <x v="0"/>
    <n v="0"/>
    <n v="31"/>
    <n v="0"/>
    <n v="47.6"/>
    <n v="29"/>
    <n v="5"/>
    <n v="65"/>
    <n v="1"/>
    <n v="85"/>
    <n v="65"/>
    <n v="3"/>
    <n v="71"/>
    <n v="86"/>
    <n v="66"/>
  </r>
  <r>
    <n v="1940"/>
    <x v="17"/>
    <n v="33911"/>
    <n v="33.9"/>
    <n v="13"/>
    <s v="Lower-mid experience"/>
    <x v="0"/>
    <n v="6"/>
    <n v="138"/>
    <n v="72"/>
    <x v="1"/>
    <n v="0"/>
    <n v="0"/>
    <n v="72"/>
    <n v="51.5"/>
    <n v="55"/>
    <n v="82"/>
    <n v="99"/>
    <n v="72"/>
    <n v="28"/>
    <n v="7"/>
    <n v="71"/>
    <n v="7"/>
    <n v="85"/>
    <n v="9"/>
  </r>
  <r>
    <n v="2094"/>
    <x v="8"/>
    <n v="114692"/>
    <n v="114.7"/>
    <n v="15"/>
    <s v="Lower-mid experience"/>
    <x v="2"/>
    <n v="17"/>
    <n v="138"/>
    <n v="22"/>
    <x v="2"/>
    <n v="22"/>
    <n v="0"/>
    <n v="0"/>
    <n v="36.200000000000003"/>
    <n v="36"/>
    <n v="68"/>
    <n v="11"/>
    <n v="47"/>
    <n v="17"/>
    <n v="4"/>
    <n v="34"/>
    <n v="15"/>
    <n v="63"/>
    <n v="67"/>
  </r>
  <r>
    <n v="2150"/>
    <x v="0"/>
    <n v="122192"/>
    <n v="122.2"/>
    <n v="28"/>
    <s v="High experience"/>
    <x v="0"/>
    <n v="94"/>
    <n v="138"/>
    <n v="66"/>
    <x v="0"/>
    <n v="0"/>
    <n v="66"/>
    <n v="0"/>
    <n v="48.6"/>
    <n v="29"/>
    <n v="15"/>
    <n v="64"/>
    <n v="49"/>
    <n v="1"/>
    <n v="68"/>
    <n v="56"/>
    <n v="86"/>
    <n v="61"/>
    <n v="57"/>
  </r>
  <r>
    <n v="2227"/>
    <x v="5"/>
    <n v="70577"/>
    <n v="70.599999999999994"/>
    <n v="22"/>
    <s v="Upper-mid experience"/>
    <x v="3"/>
    <n v="41"/>
    <n v="138"/>
    <n v="47"/>
    <x v="0"/>
    <n v="0"/>
    <n v="47"/>
    <n v="0"/>
    <n v="53.5"/>
    <n v="86"/>
    <n v="3"/>
    <n v="49"/>
    <n v="95"/>
    <n v="25"/>
    <n v="27"/>
    <n v="63"/>
    <n v="93"/>
    <n v="2"/>
    <n v="92"/>
  </r>
  <r>
    <n v="2378"/>
    <x v="8"/>
    <n v="60166"/>
    <n v="60.2"/>
    <n v="19"/>
    <s v="Upper-mid experience"/>
    <x v="3"/>
    <n v="57"/>
    <n v="138"/>
    <n v="15"/>
    <x v="2"/>
    <n v="15"/>
    <n v="0"/>
    <n v="0"/>
    <n v="43.5"/>
    <n v="55"/>
    <n v="17"/>
    <n v="27"/>
    <n v="13"/>
    <n v="41"/>
    <n v="59"/>
    <n v="28"/>
    <n v="85"/>
    <n v="98"/>
    <n v="12"/>
  </r>
  <r>
    <n v="2505"/>
    <x v="12"/>
    <n v="47054"/>
    <n v="47.1"/>
    <n v="19"/>
    <s v="Upper-mid experience"/>
    <x v="3"/>
    <n v="56"/>
    <n v="138"/>
    <n v="31"/>
    <x v="0"/>
    <n v="0"/>
    <n v="31"/>
    <n v="0"/>
    <n v="37"/>
    <n v="7"/>
    <n v="16"/>
    <n v="3"/>
    <n v="66"/>
    <n v="63"/>
    <n v="21"/>
    <n v="15"/>
    <n v="15"/>
    <n v="95"/>
    <n v="69"/>
  </r>
  <r>
    <n v="2576"/>
    <x v="9"/>
    <n v="37289"/>
    <n v="37.299999999999997"/>
    <n v="16"/>
    <s v="Upper-mid experience"/>
    <x v="3"/>
    <n v="95"/>
    <n v="138"/>
    <n v="73"/>
    <x v="1"/>
    <n v="0"/>
    <n v="0"/>
    <n v="73"/>
    <n v="52.8"/>
    <n v="6"/>
    <n v="87"/>
    <n v="61"/>
    <n v="3"/>
    <n v="56"/>
    <n v="22"/>
    <n v="95"/>
    <n v="83"/>
    <n v="96"/>
    <n v="19"/>
  </r>
  <r>
    <n v="2621"/>
    <x v="3"/>
    <n v="114005"/>
    <n v="114"/>
    <n v="26"/>
    <s v="High experience"/>
    <x v="2"/>
    <n v="77"/>
    <n v="138"/>
    <n v="6"/>
    <x v="0"/>
    <n v="0"/>
    <n v="6"/>
    <n v="0"/>
    <n v="39.299999999999997"/>
    <n v="1"/>
    <n v="46"/>
    <n v="21"/>
    <n v="32"/>
    <n v="47"/>
    <n v="22"/>
    <n v="52"/>
    <n v="64"/>
    <n v="87"/>
    <n v="21"/>
  </r>
  <r>
    <n v="2670"/>
    <x v="6"/>
    <n v="81833"/>
    <n v="81.8"/>
    <n v="12"/>
    <s v="Lower-mid experience"/>
    <x v="2"/>
    <n v="27"/>
    <n v="138"/>
    <n v="89"/>
    <x v="1"/>
    <n v="0"/>
    <n v="0"/>
    <n v="89"/>
    <n v="49"/>
    <n v="84"/>
    <n v="14"/>
    <n v="31"/>
    <n v="42"/>
    <n v="84"/>
    <n v="89"/>
    <n v="28"/>
    <n v="69"/>
    <n v="8"/>
    <n v="41"/>
  </r>
  <r>
    <n v="2774"/>
    <x v="5"/>
    <n v="110614"/>
    <n v="110.6"/>
    <n v="2"/>
    <s v="Low experience"/>
    <x v="3"/>
    <n v="14"/>
    <n v="138"/>
    <n v="63"/>
    <x v="0"/>
    <n v="0"/>
    <n v="63"/>
    <n v="0"/>
    <n v="40.299999999999997"/>
    <n v="6"/>
    <n v="55"/>
    <n v="3"/>
    <n v="19"/>
    <n v="31"/>
    <n v="82"/>
    <n v="6"/>
    <n v="65"/>
    <n v="91"/>
    <n v="45"/>
  </r>
  <r>
    <n v="2899"/>
    <x v="4"/>
    <n v="136030"/>
    <n v="136"/>
    <n v="16"/>
    <s v="Upper-mid experience"/>
    <x v="0"/>
    <n v="68"/>
    <n v="138"/>
    <n v="59"/>
    <x v="0"/>
    <n v="0"/>
    <n v="59"/>
    <n v="0"/>
    <n v="60"/>
    <n v="95"/>
    <n v="89"/>
    <n v="86"/>
    <n v="39"/>
    <n v="39"/>
    <n v="74"/>
    <n v="8"/>
    <n v="32"/>
    <n v="93"/>
    <n v="45"/>
  </r>
  <r>
    <n v="2978"/>
    <x v="3"/>
    <n v="122864"/>
    <n v="122.9"/>
    <n v="23"/>
    <s v="High experience"/>
    <x v="2"/>
    <n v="62"/>
    <n v="138"/>
    <n v="37"/>
    <x v="0"/>
    <n v="0"/>
    <n v="37"/>
    <n v="0"/>
    <n v="40.9"/>
    <n v="5"/>
    <n v="42"/>
    <n v="3"/>
    <n v="92"/>
    <n v="1"/>
    <n v="12"/>
    <n v="73"/>
    <n v="26"/>
    <n v="72"/>
    <n v="83"/>
  </r>
  <r>
    <n v="72"/>
    <x v="0"/>
    <n v="87134"/>
    <n v="87.1"/>
    <n v="11"/>
    <s v="Lower-mid experience"/>
    <x v="1"/>
    <n v="54"/>
    <n v="137"/>
    <n v="59"/>
    <x v="0"/>
    <n v="0"/>
    <n v="59"/>
    <n v="0"/>
    <n v="59.4"/>
    <n v="81"/>
    <n v="66"/>
    <n v="69"/>
    <n v="85"/>
    <n v="25"/>
    <n v="49"/>
    <n v="22"/>
    <n v="99"/>
    <n v="94"/>
    <n v="4"/>
  </r>
  <r>
    <n v="105"/>
    <x v="12"/>
    <n v="47087"/>
    <n v="47.1"/>
    <n v="5"/>
    <s v="Low experience"/>
    <x v="0"/>
    <n v="32"/>
    <n v="137"/>
    <n v="7"/>
    <x v="0"/>
    <n v="0"/>
    <n v="7"/>
    <n v="0"/>
    <n v="50"/>
    <n v="75"/>
    <n v="9"/>
    <n v="29"/>
    <n v="11"/>
    <n v="65"/>
    <n v="77"/>
    <n v="93"/>
    <n v="44"/>
    <n v="9"/>
    <n v="88"/>
  </r>
  <r>
    <n v="189"/>
    <x v="12"/>
    <n v="52005"/>
    <n v="52"/>
    <n v="15"/>
    <s v="Lower-mid experience"/>
    <x v="0"/>
    <n v="39"/>
    <n v="137"/>
    <n v="49"/>
    <x v="0"/>
    <n v="0"/>
    <n v="49"/>
    <n v="0"/>
    <n v="46.2"/>
    <n v="11"/>
    <n v="63"/>
    <n v="77"/>
    <n v="0"/>
    <n v="86"/>
    <n v="19"/>
    <n v="55"/>
    <n v="42"/>
    <n v="72"/>
    <n v="37"/>
  </r>
  <r>
    <n v="384"/>
    <x v="0"/>
    <n v="96214"/>
    <n v="96.2"/>
    <n v="16"/>
    <s v="Upper-mid experience"/>
    <x v="2"/>
    <n v="57"/>
    <n v="137"/>
    <n v="53"/>
    <x v="0"/>
    <n v="0"/>
    <n v="53"/>
    <n v="0"/>
    <n v="53.2"/>
    <n v="72"/>
    <n v="37"/>
    <n v="9"/>
    <n v="46"/>
    <n v="39"/>
    <n v="87"/>
    <n v="24"/>
    <n v="97"/>
    <n v="96"/>
    <n v="25"/>
  </r>
  <r>
    <n v="429"/>
    <x v="4"/>
    <n v="44591"/>
    <n v="44.6"/>
    <n v="29"/>
    <s v="High experience"/>
    <x v="3"/>
    <n v="26"/>
    <n v="137"/>
    <n v="35"/>
    <x v="0"/>
    <n v="0"/>
    <n v="35"/>
    <n v="0"/>
    <n v="51.9"/>
    <n v="72"/>
    <n v="1"/>
    <n v="62"/>
    <n v="36"/>
    <n v="79"/>
    <n v="23"/>
    <n v="64"/>
    <n v="24"/>
    <n v="71"/>
    <n v="87"/>
  </r>
  <r>
    <n v="532"/>
    <x v="17"/>
    <n v="144313"/>
    <n v="144.30000000000001"/>
    <n v="23"/>
    <s v="High experience"/>
    <x v="2"/>
    <n v="1"/>
    <n v="137"/>
    <n v="81"/>
    <x v="1"/>
    <n v="0"/>
    <n v="0"/>
    <n v="81"/>
    <n v="39.4"/>
    <n v="34"/>
    <n v="14"/>
    <n v="44"/>
    <n v="5"/>
    <n v="4"/>
    <n v="68"/>
    <n v="42"/>
    <n v="96"/>
    <n v="6"/>
    <n v="81"/>
  </r>
  <r>
    <n v="749"/>
    <x v="18"/>
    <n v="133613"/>
    <n v="133.6"/>
    <n v="11"/>
    <s v="Lower-mid experience"/>
    <x v="2"/>
    <n v="71"/>
    <n v="137"/>
    <n v="6"/>
    <x v="2"/>
    <n v="6"/>
    <n v="0"/>
    <n v="0"/>
    <n v="42.8"/>
    <n v="57"/>
    <n v="85"/>
    <n v="4"/>
    <n v="3"/>
    <n v="8"/>
    <n v="34"/>
    <n v="0"/>
    <n v="96"/>
    <n v="59"/>
    <n v="82"/>
  </r>
  <r>
    <n v="807"/>
    <x v="15"/>
    <n v="140951"/>
    <n v="141"/>
    <n v="11"/>
    <s v="Lower-mid experience"/>
    <x v="1"/>
    <n v="38"/>
    <n v="137"/>
    <n v="45"/>
    <x v="0"/>
    <n v="0"/>
    <n v="45"/>
    <n v="0"/>
    <n v="38.799999999999997"/>
    <n v="95"/>
    <n v="95"/>
    <n v="14"/>
    <n v="18"/>
    <n v="86"/>
    <n v="39"/>
    <n v="0"/>
    <n v="27"/>
    <n v="6"/>
    <n v="8"/>
  </r>
  <r>
    <n v="897"/>
    <x v="18"/>
    <n v="59328"/>
    <n v="59.3"/>
    <n v="16"/>
    <s v="Upper-mid experience"/>
    <x v="0"/>
    <n v="9"/>
    <n v="137"/>
    <n v="27"/>
    <x v="2"/>
    <n v="27"/>
    <n v="0"/>
    <n v="0"/>
    <n v="34.1"/>
    <n v="27"/>
    <n v="3"/>
    <n v="26"/>
    <n v="28"/>
    <n v="91"/>
    <n v="65"/>
    <n v="8"/>
    <n v="14"/>
    <n v="16"/>
    <n v="63"/>
  </r>
  <r>
    <n v="950"/>
    <x v="18"/>
    <n v="51661"/>
    <n v="51.7"/>
    <n v="1"/>
    <s v="Low experience"/>
    <x v="0"/>
    <n v="26"/>
    <n v="137"/>
    <n v="21"/>
    <x v="2"/>
    <n v="21"/>
    <n v="0"/>
    <n v="0"/>
    <n v="31.5"/>
    <n v="2"/>
    <n v="72"/>
    <n v="4"/>
    <n v="10"/>
    <n v="87"/>
    <n v="3"/>
    <n v="26"/>
    <n v="38"/>
    <n v="36"/>
    <n v="37"/>
  </r>
  <r>
    <n v="1059"/>
    <x v="16"/>
    <n v="147529"/>
    <n v="147.5"/>
    <n v="14"/>
    <s v="Lower-mid experience"/>
    <x v="0"/>
    <n v="9"/>
    <n v="137"/>
    <n v="12"/>
    <x v="2"/>
    <n v="12"/>
    <n v="0"/>
    <n v="0"/>
    <n v="26.5"/>
    <n v="2"/>
    <n v="28"/>
    <n v="56"/>
    <n v="7"/>
    <n v="48"/>
    <n v="9"/>
    <n v="19"/>
    <n v="33"/>
    <n v="4"/>
    <n v="59"/>
  </r>
  <r>
    <n v="1079"/>
    <x v="3"/>
    <n v="102082"/>
    <n v="102.1"/>
    <n v="12"/>
    <s v="Lower-mid experience"/>
    <x v="1"/>
    <n v="38"/>
    <n v="137"/>
    <n v="45"/>
    <x v="0"/>
    <n v="0"/>
    <n v="45"/>
    <n v="0"/>
    <n v="44.3"/>
    <n v="35"/>
    <n v="10"/>
    <n v="48"/>
    <n v="81"/>
    <n v="8"/>
    <n v="93"/>
    <n v="8"/>
    <n v="27"/>
    <n v="77"/>
    <n v="56"/>
  </r>
  <r>
    <n v="1129"/>
    <x v="16"/>
    <n v="134041"/>
    <n v="134"/>
    <n v="5"/>
    <s v="Low experience"/>
    <x v="3"/>
    <n v="91"/>
    <n v="137"/>
    <n v="16"/>
    <x v="2"/>
    <n v="16"/>
    <n v="0"/>
    <n v="0"/>
    <n v="47.4"/>
    <n v="16"/>
    <n v="83"/>
    <n v="32"/>
    <n v="42"/>
    <n v="68"/>
    <n v="35"/>
    <n v="63"/>
    <n v="89"/>
    <n v="8"/>
    <n v="38"/>
  </r>
  <r>
    <n v="1178"/>
    <x v="18"/>
    <n v="59179"/>
    <n v="59.2"/>
    <n v="21"/>
    <s v="Upper-mid experience"/>
    <x v="1"/>
    <n v="19"/>
    <n v="137"/>
    <n v="8"/>
    <x v="2"/>
    <n v="8"/>
    <n v="0"/>
    <n v="0"/>
    <n v="41.3"/>
    <n v="0"/>
    <n v="45"/>
    <n v="16"/>
    <n v="74"/>
    <n v="92"/>
    <n v="4"/>
    <n v="4"/>
    <n v="10"/>
    <n v="73"/>
    <n v="95"/>
  </r>
  <r>
    <n v="1259"/>
    <x v="9"/>
    <n v="143466"/>
    <n v="143.5"/>
    <n v="16"/>
    <s v="Upper-mid experience"/>
    <x v="1"/>
    <n v="64"/>
    <n v="137"/>
    <n v="9"/>
    <x v="1"/>
    <n v="0"/>
    <n v="0"/>
    <n v="9"/>
    <n v="44.4"/>
    <n v="11"/>
    <n v="38"/>
    <n v="77"/>
    <n v="42"/>
    <n v="97"/>
    <n v="74"/>
    <n v="2"/>
    <n v="88"/>
    <n v="1"/>
    <n v="14"/>
  </r>
  <r>
    <n v="1350"/>
    <x v="8"/>
    <n v="144621"/>
    <n v="144.6"/>
    <n v="5"/>
    <s v="Low experience"/>
    <x v="1"/>
    <n v="0"/>
    <n v="137"/>
    <n v="26"/>
    <x v="2"/>
    <n v="26"/>
    <n v="0"/>
    <n v="0"/>
    <n v="36.5"/>
    <n v="12"/>
    <n v="37"/>
    <n v="66"/>
    <n v="65"/>
    <n v="86"/>
    <n v="14"/>
    <n v="43"/>
    <n v="1"/>
    <n v="39"/>
    <n v="2"/>
  </r>
  <r>
    <n v="1655"/>
    <x v="17"/>
    <n v="138864"/>
    <n v="138.9"/>
    <n v="11"/>
    <s v="Lower-mid experience"/>
    <x v="0"/>
    <n v="55"/>
    <n v="137"/>
    <n v="83"/>
    <x v="1"/>
    <n v="0"/>
    <n v="0"/>
    <n v="83"/>
    <n v="32.200000000000003"/>
    <n v="6"/>
    <n v="56"/>
    <n v="8"/>
    <n v="13"/>
    <n v="7"/>
    <n v="19"/>
    <n v="75"/>
    <n v="59"/>
    <n v="54"/>
    <n v="25"/>
  </r>
  <r>
    <n v="1670"/>
    <x v="1"/>
    <n v="33264"/>
    <n v="33.299999999999997"/>
    <n v="11"/>
    <s v="Lower-mid experience"/>
    <x v="0"/>
    <n v="53"/>
    <n v="137"/>
    <n v="78"/>
    <x v="1"/>
    <n v="0"/>
    <n v="0"/>
    <n v="78"/>
    <n v="56.4"/>
    <n v="8"/>
    <n v="97"/>
    <n v="84"/>
    <n v="91"/>
    <n v="71"/>
    <n v="9"/>
    <n v="16"/>
    <n v="71"/>
    <n v="73"/>
    <n v="44"/>
  </r>
  <r>
    <n v="2124"/>
    <x v="10"/>
    <n v="73677"/>
    <n v="73.7"/>
    <n v="25"/>
    <s v="High experience"/>
    <x v="1"/>
    <n v="88"/>
    <n v="137"/>
    <n v="46"/>
    <x v="0"/>
    <n v="0"/>
    <n v="46"/>
    <n v="0"/>
    <n v="62.7"/>
    <n v="96"/>
    <n v="68"/>
    <n v="83"/>
    <n v="5"/>
    <n v="16"/>
    <n v="89"/>
    <n v="49"/>
    <n v="97"/>
    <n v="25"/>
    <n v="99"/>
  </r>
  <r>
    <n v="2177"/>
    <x v="6"/>
    <n v="41853"/>
    <n v="41.9"/>
    <n v="17"/>
    <s v="Upper-mid experience"/>
    <x v="0"/>
    <n v="33"/>
    <n v="137"/>
    <n v="81"/>
    <x v="1"/>
    <n v="0"/>
    <n v="0"/>
    <n v="81"/>
    <n v="34.9"/>
    <n v="7"/>
    <n v="64"/>
    <n v="12"/>
    <n v="62"/>
    <n v="55"/>
    <n v="9"/>
    <n v="88"/>
    <n v="15"/>
    <n v="8"/>
    <n v="29"/>
  </r>
  <r>
    <n v="2310"/>
    <x v="8"/>
    <n v="88843"/>
    <n v="88.8"/>
    <n v="24"/>
    <s v="High experience"/>
    <x v="2"/>
    <n v="6"/>
    <n v="137"/>
    <n v="13"/>
    <x v="2"/>
    <n v="13"/>
    <n v="0"/>
    <n v="0"/>
    <n v="44.8"/>
    <n v="9"/>
    <n v="76"/>
    <n v="52"/>
    <n v="31"/>
    <n v="41"/>
    <n v="2"/>
    <n v="66"/>
    <n v="37"/>
    <n v="71"/>
    <n v="63"/>
  </r>
  <r>
    <n v="2328"/>
    <x v="16"/>
    <n v="128464"/>
    <n v="128.5"/>
    <n v="15"/>
    <s v="Lower-mid experience"/>
    <x v="3"/>
    <n v="62"/>
    <n v="137"/>
    <n v="22"/>
    <x v="2"/>
    <n v="22"/>
    <n v="0"/>
    <n v="0"/>
    <n v="41"/>
    <n v="2"/>
    <n v="61"/>
    <n v="9"/>
    <n v="7"/>
    <n v="41"/>
    <n v="15"/>
    <n v="98"/>
    <n v="9"/>
    <n v="89"/>
    <n v="79"/>
  </r>
  <r>
    <n v="2353"/>
    <x v="5"/>
    <n v="56363"/>
    <n v="56.4"/>
    <n v="3"/>
    <s v="Low experience"/>
    <x v="0"/>
    <n v="47"/>
    <n v="137"/>
    <n v="35"/>
    <x v="0"/>
    <n v="0"/>
    <n v="35"/>
    <n v="0"/>
    <n v="46.6"/>
    <n v="10"/>
    <n v="88"/>
    <n v="39"/>
    <n v="25"/>
    <n v="92"/>
    <n v="12"/>
    <n v="35"/>
    <n v="8"/>
    <n v="95"/>
    <n v="62"/>
  </r>
  <r>
    <n v="2356"/>
    <x v="8"/>
    <n v="143968"/>
    <n v="144"/>
    <n v="21"/>
    <s v="Upper-mid experience"/>
    <x v="2"/>
    <n v="61"/>
    <n v="137"/>
    <n v="2"/>
    <x v="2"/>
    <n v="2"/>
    <n v="0"/>
    <n v="0"/>
    <n v="46.9"/>
    <n v="56"/>
    <n v="8"/>
    <n v="56"/>
    <n v="84"/>
    <n v="5"/>
    <n v="5"/>
    <n v="81"/>
    <n v="85"/>
    <n v="83"/>
    <n v="6"/>
  </r>
  <r>
    <n v="2604"/>
    <x v="0"/>
    <n v="86546"/>
    <n v="86.5"/>
    <n v="8"/>
    <s v="Lower-mid experience"/>
    <x v="0"/>
    <n v="11"/>
    <n v="137"/>
    <n v="51"/>
    <x v="0"/>
    <n v="0"/>
    <n v="51"/>
    <n v="0"/>
    <n v="36.4"/>
    <n v="59"/>
    <n v="84"/>
    <n v="5"/>
    <n v="39"/>
    <n v="64"/>
    <n v="4"/>
    <n v="3"/>
    <n v="65"/>
    <n v="39"/>
    <n v="2"/>
  </r>
  <r>
    <n v="2710"/>
    <x v="3"/>
    <n v="105342"/>
    <n v="105.3"/>
    <n v="22"/>
    <s v="Upper-mid experience"/>
    <x v="0"/>
    <n v="45"/>
    <n v="137"/>
    <n v="44"/>
    <x v="0"/>
    <n v="0"/>
    <n v="44"/>
    <n v="0"/>
    <n v="57.1"/>
    <n v="73"/>
    <n v="66"/>
    <n v="15"/>
    <n v="77"/>
    <n v="11"/>
    <n v="73"/>
    <n v="99"/>
    <n v="96"/>
    <n v="8"/>
    <n v="53"/>
  </r>
  <r>
    <n v="29"/>
    <x v="14"/>
    <n v="89031"/>
    <n v="89"/>
    <n v="22"/>
    <s v="Upper-mid experience"/>
    <x v="3"/>
    <n v="93"/>
    <n v="136"/>
    <n v="47"/>
    <x v="0"/>
    <n v="0"/>
    <n v="47"/>
    <n v="0"/>
    <n v="37.5"/>
    <n v="75"/>
    <n v="75"/>
    <n v="1"/>
    <n v="9"/>
    <n v="51"/>
    <n v="83"/>
    <n v="32"/>
    <n v="9"/>
    <n v="39"/>
    <n v="1"/>
  </r>
  <r>
    <n v="104"/>
    <x v="2"/>
    <n v="58625"/>
    <n v="58.6"/>
    <n v="16"/>
    <s v="Upper-mid experience"/>
    <x v="0"/>
    <n v="83"/>
    <n v="136"/>
    <n v="24"/>
    <x v="2"/>
    <n v="24"/>
    <n v="0"/>
    <n v="0"/>
    <n v="47"/>
    <n v="11"/>
    <n v="8"/>
    <n v="92"/>
    <n v="6"/>
    <n v="94"/>
    <n v="83"/>
    <n v="67"/>
    <n v="58"/>
    <n v="35"/>
    <n v="16"/>
  </r>
  <r>
    <n v="201"/>
    <x v="17"/>
    <n v="131971"/>
    <n v="132"/>
    <n v="23"/>
    <s v="High experience"/>
    <x v="3"/>
    <n v="76"/>
    <n v="136"/>
    <n v="85"/>
    <x v="1"/>
    <n v="0"/>
    <n v="0"/>
    <n v="85"/>
    <n v="49.9"/>
    <n v="84"/>
    <n v="78"/>
    <n v="38"/>
    <n v="55"/>
    <n v="8"/>
    <n v="5"/>
    <n v="81"/>
    <n v="18"/>
    <n v="51"/>
    <n v="81"/>
  </r>
  <r>
    <n v="243"/>
    <x v="10"/>
    <n v="63724"/>
    <n v="63.7"/>
    <n v="26"/>
    <s v="High experience"/>
    <x v="2"/>
    <n v="81"/>
    <n v="136"/>
    <n v="7"/>
    <x v="0"/>
    <n v="0"/>
    <n v="7"/>
    <n v="0"/>
    <n v="35.1"/>
    <n v="24"/>
    <n v="4"/>
    <n v="41"/>
    <n v="13"/>
    <n v="2"/>
    <n v="36"/>
    <n v="78"/>
    <n v="57"/>
    <n v="31"/>
    <n v="65"/>
  </r>
  <r>
    <n v="480"/>
    <x v="9"/>
    <n v="129794"/>
    <n v="129.80000000000001"/>
    <n v="8"/>
    <s v="Lower-mid experience"/>
    <x v="0"/>
    <n v="57"/>
    <n v="136"/>
    <n v="82"/>
    <x v="1"/>
    <n v="0"/>
    <n v="0"/>
    <n v="82"/>
    <n v="41.1"/>
    <n v="99"/>
    <n v="68"/>
    <n v="7"/>
    <n v="99"/>
    <n v="41"/>
    <n v="29"/>
    <n v="56"/>
    <n v="3"/>
    <n v="9"/>
    <n v="0"/>
  </r>
  <r>
    <n v="665"/>
    <x v="2"/>
    <n v="64986"/>
    <n v="65"/>
    <n v="26"/>
    <s v="High experience"/>
    <x v="2"/>
    <n v="75"/>
    <n v="136"/>
    <n v="21"/>
    <x v="2"/>
    <n v="21"/>
    <n v="0"/>
    <n v="0"/>
    <n v="49.4"/>
    <n v="86"/>
    <n v="11"/>
    <n v="35"/>
    <n v="88"/>
    <n v="2"/>
    <n v="8"/>
    <n v="79"/>
    <n v="84"/>
    <n v="16"/>
    <n v="85"/>
  </r>
  <r>
    <n v="772"/>
    <x v="5"/>
    <n v="68669"/>
    <n v="68.7"/>
    <n v="17"/>
    <s v="Upper-mid experience"/>
    <x v="3"/>
    <n v="49"/>
    <n v="136"/>
    <n v="34"/>
    <x v="0"/>
    <n v="0"/>
    <n v="34"/>
    <n v="0"/>
    <n v="42.4"/>
    <n v="45"/>
    <n v="29"/>
    <n v="1"/>
    <n v="76"/>
    <n v="51"/>
    <n v="56"/>
    <n v="41"/>
    <n v="46"/>
    <n v="12"/>
    <n v="67"/>
  </r>
  <r>
    <n v="787"/>
    <x v="6"/>
    <n v="48782"/>
    <n v="48.8"/>
    <n v="6"/>
    <s v="Low experience"/>
    <x v="0"/>
    <n v="9"/>
    <n v="136"/>
    <n v="9"/>
    <x v="1"/>
    <n v="0"/>
    <n v="0"/>
    <n v="9"/>
    <n v="31.4"/>
    <n v="3"/>
    <n v="9"/>
    <n v="5"/>
    <n v="33"/>
    <n v="51"/>
    <n v="53"/>
    <n v="27"/>
    <n v="91"/>
    <n v="37"/>
    <n v="5"/>
  </r>
  <r>
    <n v="838"/>
    <x v="2"/>
    <n v="72500"/>
    <n v="72.5"/>
    <n v="19"/>
    <s v="Upper-mid experience"/>
    <x v="2"/>
    <n v="55"/>
    <n v="136"/>
    <n v="22"/>
    <x v="2"/>
    <n v="22"/>
    <n v="0"/>
    <n v="0"/>
    <n v="60.9"/>
    <n v="3"/>
    <n v="56"/>
    <n v="71"/>
    <n v="73"/>
    <n v="67"/>
    <n v="87"/>
    <n v="87"/>
    <n v="58"/>
    <n v="43"/>
    <n v="64"/>
  </r>
  <r>
    <n v="974"/>
    <x v="11"/>
    <n v="101279"/>
    <n v="101.3"/>
    <n v="14"/>
    <s v="Lower-mid experience"/>
    <x v="0"/>
    <n v="49"/>
    <n v="136"/>
    <n v="81"/>
    <x v="1"/>
    <n v="0"/>
    <n v="0"/>
    <n v="81"/>
    <n v="48.1"/>
    <n v="36"/>
    <n v="99"/>
    <n v="57"/>
    <n v="47"/>
    <n v="5"/>
    <n v="81"/>
    <n v="34"/>
    <n v="39"/>
    <n v="76"/>
    <n v="7"/>
  </r>
  <r>
    <n v="1049"/>
    <x v="17"/>
    <n v="94649"/>
    <n v="94.6"/>
    <n v="9"/>
    <s v="Lower-mid experience"/>
    <x v="0"/>
    <n v="25"/>
    <n v="136"/>
    <n v="93"/>
    <x v="1"/>
    <n v="0"/>
    <n v="0"/>
    <n v="93"/>
    <n v="45.7"/>
    <n v="9"/>
    <n v="95"/>
    <n v="84"/>
    <n v="59"/>
    <n v="41"/>
    <n v="49"/>
    <n v="87"/>
    <n v="3"/>
    <n v="16"/>
    <n v="14"/>
  </r>
  <r>
    <n v="1057"/>
    <x v="5"/>
    <n v="91284"/>
    <n v="91.3"/>
    <n v="13"/>
    <s v="Lower-mid experience"/>
    <x v="1"/>
    <n v="42"/>
    <n v="136"/>
    <n v="39"/>
    <x v="0"/>
    <n v="0"/>
    <n v="39"/>
    <n v="0"/>
    <n v="41.4"/>
    <n v="39"/>
    <n v="32"/>
    <n v="15"/>
    <n v="29"/>
    <n v="23"/>
    <n v="92"/>
    <n v="74"/>
    <n v="32"/>
    <n v="76"/>
    <n v="2"/>
  </r>
  <r>
    <n v="1096"/>
    <x v="5"/>
    <n v="37163"/>
    <n v="37.200000000000003"/>
    <n v="0"/>
    <s v="Low experience"/>
    <x v="0"/>
    <n v="44"/>
    <n v="136"/>
    <n v="37"/>
    <x v="0"/>
    <n v="0"/>
    <n v="37"/>
    <n v="0"/>
    <n v="20.8"/>
    <n v="53"/>
    <n v="36"/>
    <n v="12"/>
    <n v="5"/>
    <n v="56"/>
    <n v="2"/>
    <n v="1"/>
    <n v="35"/>
    <n v="4"/>
    <n v="4"/>
  </r>
  <r>
    <n v="1328"/>
    <x v="0"/>
    <n v="37965"/>
    <n v="38"/>
    <n v="2"/>
    <s v="Low experience"/>
    <x v="2"/>
    <n v="78"/>
    <n v="136"/>
    <n v="66"/>
    <x v="0"/>
    <n v="0"/>
    <n v="66"/>
    <n v="0"/>
    <n v="50.3"/>
    <n v="3"/>
    <n v="66"/>
    <n v="28"/>
    <n v="76"/>
    <n v="12"/>
    <n v="76"/>
    <n v="44"/>
    <n v="86"/>
    <n v="74"/>
    <n v="38"/>
  </r>
  <r>
    <n v="1375"/>
    <x v="5"/>
    <n v="114300"/>
    <n v="114.3"/>
    <n v="16"/>
    <s v="Upper-mid experience"/>
    <x v="3"/>
    <n v="9"/>
    <n v="136"/>
    <n v="54"/>
    <x v="0"/>
    <n v="0"/>
    <n v="54"/>
    <n v="0"/>
    <n v="55.3"/>
    <n v="9"/>
    <n v="69"/>
    <n v="97"/>
    <n v="51"/>
    <n v="64"/>
    <n v="58"/>
    <n v="48"/>
    <n v="85"/>
    <n v="64"/>
    <n v="8"/>
  </r>
  <r>
    <n v="1398"/>
    <x v="6"/>
    <n v="71941"/>
    <n v="71.900000000000006"/>
    <n v="22"/>
    <s v="Upper-mid experience"/>
    <x v="1"/>
    <n v="45"/>
    <n v="136"/>
    <n v="92"/>
    <x v="1"/>
    <n v="0"/>
    <n v="0"/>
    <n v="92"/>
    <n v="33.6"/>
    <n v="47"/>
    <n v="97"/>
    <n v="8"/>
    <n v="0"/>
    <n v="38"/>
    <n v="6"/>
    <n v="63"/>
    <n v="48"/>
    <n v="12"/>
    <n v="17"/>
  </r>
  <r>
    <n v="1497"/>
    <x v="1"/>
    <n v="122965"/>
    <n v="123"/>
    <n v="9"/>
    <s v="Lower-mid experience"/>
    <x v="3"/>
    <n v="15"/>
    <n v="136"/>
    <n v="92"/>
    <x v="1"/>
    <n v="0"/>
    <n v="0"/>
    <n v="92"/>
    <n v="52"/>
    <n v="2"/>
    <n v="6"/>
    <n v="92"/>
    <n v="12"/>
    <n v="62"/>
    <n v="62"/>
    <n v="87"/>
    <n v="57"/>
    <n v="43"/>
    <n v="97"/>
  </r>
  <r>
    <n v="1511"/>
    <x v="16"/>
    <n v="99064"/>
    <n v="99.1"/>
    <n v="7"/>
    <s v="Low experience"/>
    <x v="0"/>
    <n v="46"/>
    <n v="136"/>
    <n v="28"/>
    <x v="2"/>
    <n v="28"/>
    <n v="0"/>
    <n v="0"/>
    <n v="42.5"/>
    <n v="33"/>
    <n v="22"/>
    <n v="46"/>
    <n v="18"/>
    <n v="88"/>
    <n v="34"/>
    <n v="58"/>
    <n v="59"/>
    <n v="51"/>
    <n v="16"/>
  </r>
  <r>
    <n v="1570"/>
    <x v="7"/>
    <n v="109741"/>
    <n v="109.7"/>
    <n v="18"/>
    <s v="Upper-mid experience"/>
    <x v="0"/>
    <n v="3"/>
    <n v="136"/>
    <n v="38"/>
    <x v="0"/>
    <n v="0"/>
    <n v="38"/>
    <n v="0"/>
    <n v="52.9"/>
    <n v="0"/>
    <n v="87"/>
    <n v="33"/>
    <n v="41"/>
    <n v="45"/>
    <n v="85"/>
    <n v="34"/>
    <n v="89"/>
    <n v="62"/>
    <n v="53"/>
  </r>
  <r>
    <n v="1581"/>
    <x v="8"/>
    <n v="106206"/>
    <n v="106.2"/>
    <n v="21"/>
    <s v="Upper-mid experience"/>
    <x v="3"/>
    <n v="77"/>
    <n v="136"/>
    <n v="14"/>
    <x v="2"/>
    <n v="14"/>
    <n v="0"/>
    <n v="0"/>
    <n v="50.9"/>
    <n v="53"/>
    <n v="12"/>
    <n v="42"/>
    <n v="36"/>
    <n v="18"/>
    <n v="89"/>
    <n v="15"/>
    <n v="64"/>
    <n v="89"/>
    <n v="91"/>
  </r>
  <r>
    <n v="1644"/>
    <x v="16"/>
    <n v="59340"/>
    <n v="59.3"/>
    <n v="5"/>
    <s v="Low experience"/>
    <x v="1"/>
    <n v="86"/>
    <n v="136"/>
    <n v="29"/>
    <x v="2"/>
    <n v="29"/>
    <n v="0"/>
    <n v="0"/>
    <n v="39.6"/>
    <n v="8"/>
    <n v="54"/>
    <n v="65"/>
    <n v="71"/>
    <n v="64"/>
    <n v="77"/>
    <n v="36"/>
    <n v="18"/>
    <n v="2"/>
    <n v="1"/>
  </r>
  <r>
    <n v="1852"/>
    <x v="9"/>
    <n v="120866"/>
    <n v="120.9"/>
    <n v="3"/>
    <s v="Low experience"/>
    <x v="0"/>
    <n v="3"/>
    <n v="136"/>
    <n v="73"/>
    <x v="1"/>
    <n v="0"/>
    <n v="0"/>
    <n v="73"/>
    <n v="56.2"/>
    <n v="96"/>
    <n v="91"/>
    <n v="89"/>
    <n v="17"/>
    <n v="33"/>
    <n v="8"/>
    <n v="81"/>
    <n v="71"/>
    <n v="45"/>
    <n v="31"/>
  </r>
  <r>
    <n v="2251"/>
    <x v="4"/>
    <n v="103298"/>
    <n v="103.3"/>
    <n v="14"/>
    <s v="Lower-mid experience"/>
    <x v="3"/>
    <n v="14"/>
    <n v="136"/>
    <n v="5"/>
    <x v="0"/>
    <n v="0"/>
    <n v="5"/>
    <n v="0"/>
    <n v="53.3"/>
    <n v="2"/>
    <n v="97"/>
    <n v="97"/>
    <n v="38"/>
    <n v="95"/>
    <n v="14"/>
    <n v="68"/>
    <n v="19"/>
    <n v="25"/>
    <n v="78"/>
  </r>
  <r>
    <n v="2500"/>
    <x v="0"/>
    <n v="94197"/>
    <n v="94.2"/>
    <n v="3"/>
    <s v="Low experience"/>
    <x v="0"/>
    <n v="24"/>
    <n v="136"/>
    <n v="55"/>
    <x v="0"/>
    <n v="0"/>
    <n v="55"/>
    <n v="0"/>
    <n v="46.4"/>
    <n v="22"/>
    <n v="36"/>
    <n v="79"/>
    <n v="74"/>
    <n v="58"/>
    <n v="14"/>
    <n v="8"/>
    <n v="31"/>
    <n v="77"/>
    <n v="65"/>
  </r>
  <r>
    <n v="2555"/>
    <x v="9"/>
    <n v="141634"/>
    <n v="141.6"/>
    <n v="0"/>
    <s v="Low experience"/>
    <x v="2"/>
    <n v="78"/>
    <n v="136"/>
    <n v="7"/>
    <x v="0"/>
    <n v="0"/>
    <n v="7"/>
    <n v="0"/>
    <n v="40.9"/>
    <n v="12"/>
    <n v="56"/>
    <n v="98"/>
    <n v="66"/>
    <n v="37"/>
    <n v="15"/>
    <n v="15"/>
    <n v="36"/>
    <n v="71"/>
    <n v="3"/>
  </r>
  <r>
    <n v="2832"/>
    <x v="1"/>
    <n v="67038"/>
    <n v="67"/>
    <n v="21"/>
    <s v="Upper-mid experience"/>
    <x v="2"/>
    <n v="46"/>
    <n v="136"/>
    <n v="77"/>
    <x v="1"/>
    <n v="0"/>
    <n v="0"/>
    <n v="77"/>
    <n v="46.5"/>
    <n v="2"/>
    <n v="83"/>
    <n v="33"/>
    <n v="41"/>
    <n v="79"/>
    <n v="64"/>
    <n v="44"/>
    <n v="25"/>
    <n v="76"/>
    <n v="18"/>
  </r>
  <r>
    <n v="39"/>
    <x v="3"/>
    <n v="53524"/>
    <n v="53.5"/>
    <n v="20"/>
    <s v="Upper-mid experience"/>
    <x v="2"/>
    <n v="94"/>
    <n v="135"/>
    <n v="4"/>
    <x v="0"/>
    <n v="0"/>
    <n v="4"/>
    <n v="0"/>
    <n v="48"/>
    <n v="45"/>
    <n v="13"/>
    <n v="95"/>
    <n v="61"/>
    <n v="23"/>
    <n v="67"/>
    <n v="62"/>
    <n v="36"/>
    <n v="11"/>
    <n v="67"/>
  </r>
  <r>
    <n v="122"/>
    <x v="2"/>
    <n v="58179"/>
    <n v="58.2"/>
    <n v="17"/>
    <s v="Upper-mid experience"/>
    <x v="2"/>
    <n v="28"/>
    <n v="135"/>
    <n v="5"/>
    <x v="2"/>
    <n v="5"/>
    <n v="0"/>
    <n v="0"/>
    <n v="36.4"/>
    <n v="2"/>
    <n v="6"/>
    <n v="36"/>
    <n v="39"/>
    <n v="56"/>
    <n v="19"/>
    <n v="21"/>
    <n v="48"/>
    <n v="75"/>
    <n v="62"/>
  </r>
  <r>
    <n v="205"/>
    <x v="2"/>
    <n v="110070"/>
    <n v="110.1"/>
    <n v="14"/>
    <s v="Lower-mid experience"/>
    <x v="3"/>
    <n v="9"/>
    <n v="135"/>
    <n v="15"/>
    <x v="2"/>
    <n v="15"/>
    <n v="0"/>
    <n v="0"/>
    <n v="45.8"/>
    <n v="76"/>
    <n v="82"/>
    <n v="89"/>
    <n v="54"/>
    <n v="2"/>
    <n v="26"/>
    <n v="3"/>
    <n v="59"/>
    <n v="3"/>
    <n v="64"/>
  </r>
  <r>
    <n v="361"/>
    <x v="17"/>
    <n v="37868"/>
    <n v="37.9"/>
    <n v="11"/>
    <s v="Lower-mid experience"/>
    <x v="1"/>
    <n v="32"/>
    <n v="135"/>
    <n v="71"/>
    <x v="1"/>
    <n v="0"/>
    <n v="0"/>
    <n v="71"/>
    <n v="34.6"/>
    <n v="5"/>
    <n v="62"/>
    <n v="6"/>
    <n v="32"/>
    <n v="67"/>
    <n v="34"/>
    <n v="18"/>
    <n v="28"/>
    <n v="46"/>
    <n v="48"/>
  </r>
  <r>
    <n v="431"/>
    <x v="4"/>
    <n v="89789"/>
    <n v="89.8"/>
    <n v="28"/>
    <s v="High experience"/>
    <x v="0"/>
    <n v="39"/>
    <n v="135"/>
    <n v="5"/>
    <x v="0"/>
    <n v="0"/>
    <n v="5"/>
    <n v="0"/>
    <n v="51"/>
    <n v="47"/>
    <n v="49"/>
    <n v="85"/>
    <n v="83"/>
    <n v="4"/>
    <n v="33"/>
    <n v="49"/>
    <n v="57"/>
    <n v="24"/>
    <n v="79"/>
  </r>
  <r>
    <n v="606"/>
    <x v="8"/>
    <n v="118913"/>
    <n v="118.9"/>
    <n v="2"/>
    <s v="Low experience"/>
    <x v="3"/>
    <n v="46"/>
    <n v="135"/>
    <n v="16"/>
    <x v="2"/>
    <n v="16"/>
    <n v="0"/>
    <n v="0"/>
    <n v="50.2"/>
    <n v="42"/>
    <n v="16"/>
    <n v="43"/>
    <n v="54"/>
    <n v="2"/>
    <n v="44"/>
    <n v="78"/>
    <n v="68"/>
    <n v="64"/>
    <n v="91"/>
  </r>
  <r>
    <n v="620"/>
    <x v="16"/>
    <n v="103844"/>
    <n v="103.8"/>
    <n v="2"/>
    <s v="Low experience"/>
    <x v="3"/>
    <n v="89"/>
    <n v="135"/>
    <n v="18"/>
    <x v="2"/>
    <n v="18"/>
    <n v="0"/>
    <n v="0"/>
    <n v="49.2"/>
    <n v="69"/>
    <n v="88"/>
    <n v="5"/>
    <n v="31"/>
    <n v="75"/>
    <n v="22"/>
    <n v="39"/>
    <n v="87"/>
    <n v="72"/>
    <n v="4"/>
  </r>
  <r>
    <n v="629"/>
    <x v="12"/>
    <n v="138336"/>
    <n v="138.30000000000001"/>
    <n v="8"/>
    <s v="Lower-mid experience"/>
    <x v="0"/>
    <n v="57"/>
    <n v="135"/>
    <n v="4"/>
    <x v="0"/>
    <n v="0"/>
    <n v="4"/>
    <n v="0"/>
    <n v="51.2"/>
    <n v="88"/>
    <n v="2"/>
    <n v="73"/>
    <n v="93"/>
    <n v="66"/>
    <n v="44"/>
    <n v="4"/>
    <n v="92"/>
    <n v="47"/>
    <n v="3"/>
  </r>
  <r>
    <n v="722"/>
    <x v="2"/>
    <n v="57313"/>
    <n v="57.3"/>
    <n v="26"/>
    <s v="High experience"/>
    <x v="2"/>
    <n v="85"/>
    <n v="135"/>
    <n v="17"/>
    <x v="2"/>
    <n v="17"/>
    <n v="0"/>
    <n v="0"/>
    <n v="38.299999999999997"/>
    <n v="18"/>
    <n v="48"/>
    <n v="49"/>
    <n v="49"/>
    <n v="54"/>
    <n v="26"/>
    <n v="37"/>
    <n v="43"/>
    <n v="13"/>
    <n v="46"/>
  </r>
  <r>
    <n v="782"/>
    <x v="0"/>
    <n v="72756"/>
    <n v="72.8"/>
    <n v="18"/>
    <s v="Upper-mid experience"/>
    <x v="2"/>
    <n v="61"/>
    <n v="135"/>
    <n v="49"/>
    <x v="0"/>
    <n v="0"/>
    <n v="49"/>
    <n v="0"/>
    <n v="46.2"/>
    <n v="87"/>
    <n v="36"/>
    <n v="93"/>
    <n v="7"/>
    <n v="26"/>
    <n v="56"/>
    <n v="53"/>
    <n v="14"/>
    <n v="59"/>
    <n v="31"/>
  </r>
  <r>
    <n v="870"/>
    <x v="18"/>
    <n v="60011"/>
    <n v="60"/>
    <n v="16"/>
    <s v="Upper-mid experience"/>
    <x v="3"/>
    <n v="26"/>
    <n v="135"/>
    <n v="14"/>
    <x v="2"/>
    <n v="14"/>
    <n v="0"/>
    <n v="0"/>
    <n v="33.9"/>
    <n v="23"/>
    <n v="18"/>
    <n v="32"/>
    <n v="7"/>
    <n v="3"/>
    <n v="61"/>
    <n v="62"/>
    <n v="53"/>
    <n v="76"/>
    <n v="4"/>
  </r>
  <r>
    <n v="878"/>
    <x v="17"/>
    <n v="88188"/>
    <n v="88.2"/>
    <n v="24"/>
    <s v="High experience"/>
    <x v="1"/>
    <n v="35"/>
    <n v="135"/>
    <n v="94"/>
    <x v="1"/>
    <n v="0"/>
    <n v="0"/>
    <n v="94"/>
    <n v="43.7"/>
    <n v="86"/>
    <n v="7"/>
    <n v="65"/>
    <n v="12"/>
    <n v="1"/>
    <n v="5"/>
    <n v="92"/>
    <n v="91"/>
    <n v="23"/>
    <n v="55"/>
  </r>
  <r>
    <n v="892"/>
    <x v="18"/>
    <n v="112604"/>
    <n v="112.6"/>
    <n v="20"/>
    <s v="Upper-mid experience"/>
    <x v="0"/>
    <n v="54"/>
    <n v="135"/>
    <n v="6"/>
    <x v="2"/>
    <n v="6"/>
    <n v="0"/>
    <n v="0"/>
    <n v="41.4"/>
    <n v="89"/>
    <n v="67"/>
    <n v="62"/>
    <n v="63"/>
    <n v="3"/>
    <n v="42"/>
    <n v="8"/>
    <n v="31"/>
    <n v="47"/>
    <n v="2"/>
  </r>
  <r>
    <n v="926"/>
    <x v="4"/>
    <n v="127556"/>
    <n v="127.6"/>
    <n v="8"/>
    <s v="Lower-mid experience"/>
    <x v="1"/>
    <n v="64"/>
    <n v="135"/>
    <n v="52"/>
    <x v="0"/>
    <n v="0"/>
    <n v="52"/>
    <n v="0"/>
    <n v="50.8"/>
    <n v="41"/>
    <n v="98"/>
    <n v="58"/>
    <n v="87"/>
    <n v="95"/>
    <n v="68"/>
    <n v="55"/>
    <n v="0"/>
    <n v="4"/>
    <n v="2"/>
  </r>
  <r>
    <n v="1038"/>
    <x v="12"/>
    <n v="146536"/>
    <n v="146.5"/>
    <n v="28"/>
    <s v="High experience"/>
    <x v="1"/>
    <n v="13"/>
    <n v="135"/>
    <n v="54"/>
    <x v="0"/>
    <n v="0"/>
    <n v="54"/>
    <n v="0"/>
    <n v="41.3"/>
    <n v="93"/>
    <n v="88"/>
    <n v="68"/>
    <n v="66"/>
    <n v="21"/>
    <n v="12"/>
    <n v="42"/>
    <n v="19"/>
    <n v="1"/>
    <n v="3"/>
  </r>
  <r>
    <n v="1177"/>
    <x v="18"/>
    <n v="46915"/>
    <n v="46.9"/>
    <n v="29"/>
    <s v="High experience"/>
    <x v="3"/>
    <n v="53"/>
    <n v="135"/>
    <n v="18"/>
    <x v="2"/>
    <n v="18"/>
    <n v="0"/>
    <n v="0"/>
    <n v="35.299999999999997"/>
    <n v="32"/>
    <n v="52"/>
    <n v="11"/>
    <n v="13"/>
    <n v="69"/>
    <n v="92"/>
    <n v="73"/>
    <n v="7"/>
    <n v="4"/>
    <n v="0"/>
  </r>
  <r>
    <n v="1351"/>
    <x v="17"/>
    <n v="110174"/>
    <n v="110.2"/>
    <n v="4"/>
    <s v="Low experience"/>
    <x v="0"/>
    <n v="53"/>
    <n v="135"/>
    <n v="71"/>
    <x v="1"/>
    <n v="0"/>
    <n v="0"/>
    <n v="71"/>
    <n v="27.1"/>
    <n v="23"/>
    <n v="26"/>
    <n v="39"/>
    <n v="8"/>
    <n v="39"/>
    <n v="2"/>
    <n v="6"/>
    <n v="8"/>
    <n v="76"/>
    <n v="44"/>
  </r>
  <r>
    <n v="1392"/>
    <x v="9"/>
    <n v="110196"/>
    <n v="110.2"/>
    <n v="17"/>
    <s v="Upper-mid experience"/>
    <x v="3"/>
    <n v="98"/>
    <n v="135"/>
    <n v="81"/>
    <x v="1"/>
    <n v="0"/>
    <n v="0"/>
    <n v="81"/>
    <n v="46.6"/>
    <n v="78"/>
    <n v="19"/>
    <n v="56"/>
    <n v="7"/>
    <n v="35"/>
    <n v="23"/>
    <n v="72"/>
    <n v="49"/>
    <n v="75"/>
    <n v="52"/>
  </r>
  <r>
    <n v="1522"/>
    <x v="13"/>
    <n v="51058"/>
    <n v="51.1"/>
    <n v="25"/>
    <s v="High experience"/>
    <x v="2"/>
    <n v="1"/>
    <n v="135"/>
    <n v="23"/>
    <x v="2"/>
    <n v="23"/>
    <n v="0"/>
    <n v="0"/>
    <n v="60.1"/>
    <n v="53"/>
    <n v="73"/>
    <n v="9"/>
    <n v="53"/>
    <n v="29"/>
    <n v="97"/>
    <n v="86"/>
    <n v="73"/>
    <n v="93"/>
    <n v="35"/>
  </r>
  <r>
    <n v="1538"/>
    <x v="13"/>
    <n v="114295"/>
    <n v="114.3"/>
    <n v="10"/>
    <s v="Lower-mid experience"/>
    <x v="3"/>
    <n v="19"/>
    <n v="135"/>
    <n v="19"/>
    <x v="2"/>
    <n v="19"/>
    <n v="0"/>
    <n v="0"/>
    <n v="63.6"/>
    <n v="63"/>
    <n v="19"/>
    <n v="83"/>
    <n v="87"/>
    <n v="52"/>
    <n v="91"/>
    <n v="84"/>
    <n v="73"/>
    <n v="73"/>
    <n v="11"/>
  </r>
  <r>
    <n v="1619"/>
    <x v="4"/>
    <n v="44590"/>
    <n v="44.6"/>
    <n v="22"/>
    <s v="Upper-mid experience"/>
    <x v="1"/>
    <n v="8"/>
    <n v="135"/>
    <n v="47"/>
    <x v="0"/>
    <n v="0"/>
    <n v="47"/>
    <n v="0"/>
    <n v="47.7"/>
    <n v="7"/>
    <n v="68"/>
    <n v="68"/>
    <n v="51"/>
    <n v="28"/>
    <n v="63"/>
    <n v="96"/>
    <n v="83"/>
    <n v="11"/>
    <n v="2"/>
  </r>
  <r>
    <n v="1976"/>
    <x v="3"/>
    <n v="31299"/>
    <n v="31.3"/>
    <n v="6"/>
    <s v="Low experience"/>
    <x v="2"/>
    <n v="82"/>
    <n v="135"/>
    <n v="56"/>
    <x v="0"/>
    <n v="0"/>
    <n v="56"/>
    <n v="0"/>
    <n v="33.6"/>
    <n v="83"/>
    <n v="7"/>
    <n v="9"/>
    <n v="76"/>
    <n v="18"/>
    <n v="24"/>
    <n v="39"/>
    <n v="31"/>
    <n v="32"/>
    <n v="17"/>
  </r>
  <r>
    <n v="2495"/>
    <x v="12"/>
    <n v="102904"/>
    <n v="102.9"/>
    <n v="1"/>
    <s v="Low experience"/>
    <x v="1"/>
    <n v="74"/>
    <n v="135"/>
    <n v="34"/>
    <x v="0"/>
    <n v="0"/>
    <n v="34"/>
    <n v="0"/>
    <n v="32.4"/>
    <n v="25"/>
    <n v="14"/>
    <n v="46"/>
    <n v="72"/>
    <n v="17"/>
    <n v="13"/>
    <n v="61"/>
    <n v="23"/>
    <n v="48"/>
    <n v="5"/>
  </r>
  <r>
    <n v="2499"/>
    <x v="18"/>
    <n v="114142"/>
    <n v="114.1"/>
    <n v="21"/>
    <s v="Upper-mid experience"/>
    <x v="2"/>
    <n v="62"/>
    <n v="135"/>
    <n v="11"/>
    <x v="2"/>
    <n v="11"/>
    <n v="0"/>
    <n v="0"/>
    <n v="45.3"/>
    <n v="44"/>
    <n v="62"/>
    <n v="92"/>
    <n v="2"/>
    <n v="21"/>
    <n v="23"/>
    <n v="33"/>
    <n v="28"/>
    <n v="59"/>
    <n v="89"/>
  </r>
  <r>
    <n v="2705"/>
    <x v="0"/>
    <n v="42225"/>
    <n v="42.2"/>
    <n v="27"/>
    <s v="High experience"/>
    <x v="2"/>
    <n v="1"/>
    <n v="135"/>
    <n v="42"/>
    <x v="0"/>
    <n v="0"/>
    <n v="42"/>
    <n v="0"/>
    <n v="38.1"/>
    <n v="68"/>
    <n v="51"/>
    <n v="22"/>
    <n v="52"/>
    <n v="7"/>
    <n v="35"/>
    <n v="52"/>
    <n v="23"/>
    <n v="66"/>
    <n v="5"/>
  </r>
  <r>
    <n v="2761"/>
    <x v="8"/>
    <n v="147063"/>
    <n v="147.1"/>
    <n v="28"/>
    <s v="High experience"/>
    <x v="1"/>
    <n v="63"/>
    <n v="135"/>
    <n v="21"/>
    <x v="2"/>
    <n v="21"/>
    <n v="0"/>
    <n v="0"/>
    <n v="33"/>
    <n v="54"/>
    <n v="67"/>
    <n v="3"/>
    <n v="12"/>
    <n v="9"/>
    <n v="1"/>
    <n v="26"/>
    <n v="53"/>
    <n v="11"/>
    <n v="94"/>
  </r>
  <r>
    <n v="2799"/>
    <x v="9"/>
    <n v="118400"/>
    <n v="118.4"/>
    <n v="12"/>
    <s v="Lower-mid experience"/>
    <x v="1"/>
    <n v="82"/>
    <n v="135"/>
    <n v="8"/>
    <x v="1"/>
    <n v="0"/>
    <n v="0"/>
    <n v="8"/>
    <n v="59.6"/>
    <n v="23"/>
    <n v="98"/>
    <n v="55"/>
    <n v="52"/>
    <n v="95"/>
    <n v="41"/>
    <n v="85"/>
    <n v="7"/>
    <n v="97"/>
    <n v="43"/>
  </r>
  <r>
    <n v="2874"/>
    <x v="6"/>
    <n v="111396"/>
    <n v="111.4"/>
    <n v="9"/>
    <s v="Lower-mid experience"/>
    <x v="0"/>
    <n v="63"/>
    <n v="135"/>
    <n v="91"/>
    <x v="1"/>
    <n v="0"/>
    <n v="0"/>
    <n v="91"/>
    <n v="43.4"/>
    <n v="32"/>
    <n v="49"/>
    <n v="64"/>
    <n v="7"/>
    <n v="95"/>
    <n v="43"/>
    <n v="37"/>
    <n v="91"/>
    <n v="12"/>
    <n v="4"/>
  </r>
  <r>
    <n v="2951"/>
    <x v="5"/>
    <n v="89930"/>
    <n v="89.9"/>
    <n v="19"/>
    <s v="Upper-mid experience"/>
    <x v="0"/>
    <n v="12"/>
    <n v="135"/>
    <n v="64"/>
    <x v="0"/>
    <n v="0"/>
    <n v="64"/>
    <n v="0"/>
    <n v="39"/>
    <n v="18"/>
    <n v="6"/>
    <n v="71"/>
    <n v="72"/>
    <n v="18"/>
    <n v="67"/>
    <n v="28"/>
    <n v="26"/>
    <n v="32"/>
    <n v="52"/>
  </r>
  <r>
    <n v="277"/>
    <x v="0"/>
    <n v="89550"/>
    <n v="89.6"/>
    <n v="8"/>
    <s v="Lower-mid experience"/>
    <x v="0"/>
    <n v="31"/>
    <n v="134"/>
    <n v="32"/>
    <x v="0"/>
    <n v="0"/>
    <n v="32"/>
    <n v="0"/>
    <n v="31.5"/>
    <n v="46"/>
    <n v="38"/>
    <n v="32"/>
    <n v="29"/>
    <n v="9"/>
    <n v="31"/>
    <n v="4"/>
    <n v="78"/>
    <n v="4"/>
    <n v="44"/>
  </r>
  <r>
    <n v="363"/>
    <x v="12"/>
    <n v="117838"/>
    <n v="117.8"/>
    <n v="6"/>
    <s v="Low experience"/>
    <x v="1"/>
    <n v="44"/>
    <n v="134"/>
    <n v="4"/>
    <x v="0"/>
    <n v="0"/>
    <n v="4"/>
    <n v="0"/>
    <n v="32"/>
    <n v="42"/>
    <n v="4"/>
    <n v="45"/>
    <n v="58"/>
    <n v="57"/>
    <n v="33"/>
    <n v="32"/>
    <n v="11"/>
    <n v="37"/>
    <n v="1"/>
  </r>
  <r>
    <n v="541"/>
    <x v="16"/>
    <n v="86414"/>
    <n v="86.4"/>
    <n v="0"/>
    <s v="Low experience"/>
    <x v="2"/>
    <n v="91"/>
    <n v="134"/>
    <n v="26"/>
    <x v="2"/>
    <n v="26"/>
    <n v="0"/>
    <n v="0"/>
    <n v="54.3"/>
    <n v="77"/>
    <n v="88"/>
    <n v="81"/>
    <n v="6"/>
    <n v="3"/>
    <n v="89"/>
    <n v="84"/>
    <n v="47"/>
    <n v="4"/>
    <n v="64"/>
  </r>
  <r>
    <n v="547"/>
    <x v="6"/>
    <n v="147232"/>
    <n v="147.19999999999999"/>
    <n v="27"/>
    <s v="High experience"/>
    <x v="1"/>
    <n v="31"/>
    <n v="134"/>
    <n v="72"/>
    <x v="1"/>
    <n v="0"/>
    <n v="0"/>
    <n v="72"/>
    <n v="51.7"/>
    <n v="88"/>
    <n v="26"/>
    <n v="59"/>
    <n v="94"/>
    <n v="68"/>
    <n v="41"/>
    <n v="69"/>
    <n v="34"/>
    <n v="28"/>
    <n v="10"/>
  </r>
  <r>
    <n v="746"/>
    <x v="12"/>
    <n v="113824"/>
    <n v="113.8"/>
    <n v="10"/>
    <s v="Lower-mid experience"/>
    <x v="0"/>
    <n v="1"/>
    <n v="134"/>
    <n v="63"/>
    <x v="0"/>
    <n v="0"/>
    <n v="63"/>
    <n v="0"/>
    <n v="33"/>
    <n v="53"/>
    <n v="14"/>
    <n v="3"/>
    <n v="8"/>
    <n v="6"/>
    <n v="71"/>
    <n v="3"/>
    <n v="51"/>
    <n v="75"/>
    <n v="46"/>
  </r>
  <r>
    <n v="826"/>
    <x v="15"/>
    <n v="137294"/>
    <n v="137.30000000000001"/>
    <n v="2"/>
    <s v="Low experience"/>
    <x v="1"/>
    <n v="9"/>
    <n v="134"/>
    <n v="64"/>
    <x v="0"/>
    <n v="0"/>
    <n v="64"/>
    <n v="0"/>
    <n v="39.5"/>
    <n v="83"/>
    <n v="8"/>
    <n v="36"/>
    <n v="22"/>
    <n v="93"/>
    <n v="31"/>
    <n v="4"/>
    <n v="7"/>
    <n v="29"/>
    <n v="82"/>
  </r>
  <r>
    <n v="865"/>
    <x v="6"/>
    <n v="118257"/>
    <n v="118.3"/>
    <n v="6"/>
    <s v="Low experience"/>
    <x v="0"/>
    <n v="78"/>
    <n v="134"/>
    <n v="85"/>
    <x v="1"/>
    <n v="0"/>
    <n v="0"/>
    <n v="85"/>
    <n v="30.5"/>
    <n v="4"/>
    <n v="95"/>
    <n v="25"/>
    <n v="8"/>
    <n v="61"/>
    <n v="38"/>
    <n v="0"/>
    <n v="45"/>
    <n v="28"/>
    <n v="1"/>
  </r>
  <r>
    <n v="1043"/>
    <x v="12"/>
    <n v="127771"/>
    <n v="127.8"/>
    <n v="14"/>
    <s v="Lower-mid experience"/>
    <x v="2"/>
    <n v="98"/>
    <n v="134"/>
    <n v="62"/>
    <x v="0"/>
    <n v="0"/>
    <n v="62"/>
    <n v="0"/>
    <n v="42.2"/>
    <n v="33"/>
    <n v="54"/>
    <n v="14"/>
    <n v="54"/>
    <n v="15"/>
    <n v="55"/>
    <n v="65"/>
    <n v="39"/>
    <n v="5"/>
    <n v="88"/>
  </r>
  <r>
    <n v="1066"/>
    <x v="15"/>
    <n v="55757"/>
    <n v="55.8"/>
    <n v="10"/>
    <s v="Lower-mid experience"/>
    <x v="0"/>
    <n v="55"/>
    <n v="134"/>
    <n v="37"/>
    <x v="0"/>
    <n v="0"/>
    <n v="37"/>
    <n v="0"/>
    <n v="46.2"/>
    <n v="32"/>
    <n v="89"/>
    <n v="56"/>
    <n v="58"/>
    <n v="48"/>
    <n v="55"/>
    <n v="2"/>
    <n v="55"/>
    <n v="10"/>
    <n v="57"/>
  </r>
  <r>
    <n v="1166"/>
    <x v="3"/>
    <n v="43829"/>
    <n v="43.8"/>
    <n v="14"/>
    <s v="Lower-mid experience"/>
    <x v="0"/>
    <n v="14"/>
    <n v="134"/>
    <n v="49"/>
    <x v="0"/>
    <n v="0"/>
    <n v="49"/>
    <n v="0"/>
    <n v="36.6"/>
    <n v="16"/>
    <n v="12"/>
    <n v="97"/>
    <n v="28"/>
    <n v="91"/>
    <n v="41"/>
    <n v="39"/>
    <n v="7"/>
    <n v="1"/>
    <n v="34"/>
  </r>
  <r>
    <n v="1413"/>
    <x v="17"/>
    <n v="130992"/>
    <n v="131"/>
    <n v="4"/>
    <s v="Low experience"/>
    <x v="2"/>
    <n v="8"/>
    <n v="134"/>
    <n v="81"/>
    <x v="1"/>
    <n v="0"/>
    <n v="0"/>
    <n v="81"/>
    <n v="51.8"/>
    <n v="45"/>
    <n v="85"/>
    <n v="62"/>
    <n v="18"/>
    <n v="21"/>
    <n v="1"/>
    <n v="71"/>
    <n v="49"/>
    <n v="95"/>
    <n v="71"/>
  </r>
  <r>
    <n v="1466"/>
    <x v="6"/>
    <n v="73781"/>
    <n v="73.8"/>
    <n v="17"/>
    <s v="Upper-mid experience"/>
    <x v="2"/>
    <n v="94"/>
    <n v="134"/>
    <n v="93"/>
    <x v="1"/>
    <n v="0"/>
    <n v="0"/>
    <n v="93"/>
    <n v="35.299999999999997"/>
    <n v="29"/>
    <n v="57"/>
    <n v="32"/>
    <n v="26"/>
    <n v="61"/>
    <n v="82"/>
    <n v="9"/>
    <n v="28"/>
    <n v="21"/>
    <n v="8"/>
  </r>
  <r>
    <n v="1489"/>
    <x v="5"/>
    <n v="105618"/>
    <n v="105.6"/>
    <n v="1"/>
    <s v="Low experience"/>
    <x v="3"/>
    <n v="83"/>
    <n v="134"/>
    <n v="63"/>
    <x v="0"/>
    <n v="0"/>
    <n v="63"/>
    <n v="0"/>
    <n v="59.5"/>
    <n v="16"/>
    <n v="3"/>
    <n v="98"/>
    <n v="96"/>
    <n v="56"/>
    <n v="99"/>
    <n v="77"/>
    <n v="52"/>
    <n v="39"/>
    <n v="59"/>
  </r>
  <r>
    <n v="1639"/>
    <x v="7"/>
    <n v="127364"/>
    <n v="127.4"/>
    <n v="0"/>
    <s v="Low experience"/>
    <x v="3"/>
    <n v="7"/>
    <n v="134"/>
    <n v="52"/>
    <x v="0"/>
    <n v="0"/>
    <n v="52"/>
    <n v="0"/>
    <n v="46.8"/>
    <n v="32"/>
    <n v="48"/>
    <n v="51"/>
    <n v="4"/>
    <n v="93"/>
    <n v="74"/>
    <n v="24"/>
    <n v="59"/>
    <n v="69"/>
    <n v="14"/>
  </r>
  <r>
    <n v="1719"/>
    <x v="1"/>
    <n v="109455"/>
    <n v="109.5"/>
    <n v="26"/>
    <s v="High experience"/>
    <x v="2"/>
    <n v="44"/>
    <n v="134"/>
    <n v="9"/>
    <x v="1"/>
    <n v="0"/>
    <n v="0"/>
    <n v="9"/>
    <n v="43.8"/>
    <n v="96"/>
    <n v="25"/>
    <n v="23"/>
    <n v="3"/>
    <n v="41"/>
    <n v="46"/>
    <n v="96"/>
    <n v="83"/>
    <n v="17"/>
    <n v="8"/>
  </r>
  <r>
    <n v="1720"/>
    <x v="7"/>
    <n v="96951"/>
    <n v="97"/>
    <n v="6"/>
    <s v="Low experience"/>
    <x v="3"/>
    <n v="8"/>
    <n v="134"/>
    <n v="69"/>
    <x v="0"/>
    <n v="0"/>
    <n v="69"/>
    <n v="0"/>
    <n v="48.6"/>
    <n v="9"/>
    <n v="81"/>
    <n v="86"/>
    <n v="12"/>
    <n v="28"/>
    <n v="73"/>
    <n v="81"/>
    <n v="35"/>
    <n v="16"/>
    <n v="65"/>
  </r>
  <r>
    <n v="1773"/>
    <x v="18"/>
    <n v="49361"/>
    <n v="49.4"/>
    <n v="20"/>
    <s v="Upper-mid experience"/>
    <x v="3"/>
    <n v="68"/>
    <n v="134"/>
    <n v="17"/>
    <x v="2"/>
    <n v="17"/>
    <n v="0"/>
    <n v="0"/>
    <n v="53.1"/>
    <n v="83"/>
    <n v="78"/>
    <n v="67"/>
    <n v="45"/>
    <n v="27"/>
    <n v="86"/>
    <n v="65"/>
    <n v="8"/>
    <n v="55"/>
    <n v="17"/>
  </r>
  <r>
    <n v="1775"/>
    <x v="15"/>
    <n v="113102"/>
    <n v="113.1"/>
    <n v="26"/>
    <s v="High experience"/>
    <x v="2"/>
    <n v="75"/>
    <n v="134"/>
    <n v="67"/>
    <x v="0"/>
    <n v="0"/>
    <n v="67"/>
    <n v="0"/>
    <n v="37.799999999999997"/>
    <n v="58"/>
    <n v="78"/>
    <n v="49"/>
    <n v="4"/>
    <n v="16"/>
    <n v="13"/>
    <n v="17"/>
    <n v="1"/>
    <n v="86"/>
    <n v="56"/>
  </r>
  <r>
    <n v="1782"/>
    <x v="12"/>
    <n v="53167"/>
    <n v="53.2"/>
    <n v="22"/>
    <s v="Upper-mid experience"/>
    <x v="1"/>
    <n v="28"/>
    <n v="134"/>
    <n v="38"/>
    <x v="0"/>
    <n v="0"/>
    <n v="38"/>
    <n v="0"/>
    <n v="38.6"/>
    <n v="72"/>
    <n v="45"/>
    <n v="10"/>
    <n v="61"/>
    <n v="1"/>
    <n v="42"/>
    <n v="7"/>
    <n v="29"/>
    <n v="34"/>
    <n v="85"/>
  </r>
  <r>
    <n v="2003"/>
    <x v="12"/>
    <n v="62948"/>
    <n v="62.9"/>
    <n v="6"/>
    <s v="Low experience"/>
    <x v="2"/>
    <n v="67"/>
    <n v="134"/>
    <n v="39"/>
    <x v="0"/>
    <n v="0"/>
    <n v="39"/>
    <n v="0"/>
    <n v="27.4"/>
    <n v="19"/>
    <n v="1"/>
    <n v="41"/>
    <n v="9"/>
    <n v="9"/>
    <n v="13"/>
    <n v="2"/>
    <n v="41"/>
    <n v="78"/>
    <n v="61"/>
  </r>
  <r>
    <n v="2080"/>
    <x v="1"/>
    <n v="116402"/>
    <n v="116.4"/>
    <n v="5"/>
    <s v="Low experience"/>
    <x v="2"/>
    <n v="97"/>
    <n v="134"/>
    <n v="83"/>
    <x v="1"/>
    <n v="0"/>
    <n v="0"/>
    <n v="83"/>
    <n v="52.7"/>
    <n v="21"/>
    <n v="0"/>
    <n v="98"/>
    <n v="94"/>
    <n v="27"/>
    <n v="64"/>
    <n v="73"/>
    <n v="58"/>
    <n v="84"/>
    <n v="8"/>
  </r>
  <r>
    <n v="2131"/>
    <x v="5"/>
    <n v="124364"/>
    <n v="124.4"/>
    <n v="24"/>
    <s v="High experience"/>
    <x v="1"/>
    <n v="31"/>
    <n v="134"/>
    <n v="57"/>
    <x v="0"/>
    <n v="0"/>
    <n v="57"/>
    <n v="0"/>
    <n v="53.8"/>
    <n v="85"/>
    <n v="29"/>
    <n v="46"/>
    <n v="82"/>
    <n v="64"/>
    <n v="36"/>
    <n v="51"/>
    <n v="10"/>
    <n v="74"/>
    <n v="61"/>
  </r>
  <r>
    <n v="2273"/>
    <x v="18"/>
    <n v="67542"/>
    <n v="67.5"/>
    <n v="17"/>
    <s v="Upper-mid experience"/>
    <x v="2"/>
    <n v="98"/>
    <n v="134"/>
    <n v="16"/>
    <x v="2"/>
    <n v="16"/>
    <n v="0"/>
    <n v="0"/>
    <n v="52.6"/>
    <n v="69"/>
    <n v="49"/>
    <n v="35"/>
    <n v="63"/>
    <n v="77"/>
    <n v="64"/>
    <n v="83"/>
    <n v="18"/>
    <n v="37"/>
    <n v="31"/>
  </r>
  <r>
    <n v="2289"/>
    <x v="9"/>
    <n v="85197"/>
    <n v="85.2"/>
    <n v="4"/>
    <s v="Low experience"/>
    <x v="3"/>
    <n v="2"/>
    <n v="134"/>
    <n v="94"/>
    <x v="1"/>
    <n v="0"/>
    <n v="0"/>
    <n v="94"/>
    <n v="34.799999999999997"/>
    <n v="99"/>
    <n v="46"/>
    <n v="87"/>
    <n v="12"/>
    <n v="43"/>
    <n v="31"/>
    <n v="4"/>
    <n v="7"/>
    <n v="9"/>
    <n v="10"/>
  </r>
  <r>
    <n v="2367"/>
    <x v="10"/>
    <n v="149511"/>
    <n v="149.5"/>
    <n v="27"/>
    <s v="High experience"/>
    <x v="3"/>
    <n v="51"/>
    <n v="134"/>
    <n v="43"/>
    <x v="0"/>
    <n v="0"/>
    <n v="43"/>
    <n v="0"/>
    <n v="49.9"/>
    <n v="98"/>
    <n v="8"/>
    <n v="72"/>
    <n v="66"/>
    <n v="19"/>
    <n v="39"/>
    <n v="31"/>
    <n v="9"/>
    <n v="58"/>
    <n v="99"/>
  </r>
  <r>
    <n v="2535"/>
    <x v="3"/>
    <n v="102564"/>
    <n v="102.6"/>
    <n v="14"/>
    <s v="Lower-mid experience"/>
    <x v="1"/>
    <n v="43"/>
    <n v="134"/>
    <n v="64"/>
    <x v="0"/>
    <n v="0"/>
    <n v="64"/>
    <n v="0"/>
    <n v="46.4"/>
    <n v="94"/>
    <n v="29"/>
    <n v="68"/>
    <n v="7"/>
    <n v="73"/>
    <n v="56"/>
    <n v="25"/>
    <n v="65"/>
    <n v="14"/>
    <n v="33"/>
  </r>
  <r>
    <n v="2644"/>
    <x v="19"/>
    <n v="143546"/>
    <n v="143.5"/>
    <n v="8"/>
    <s v="Lower-mid experience"/>
    <x v="3"/>
    <n v="39"/>
    <n v="134"/>
    <n v="35"/>
    <x v="0"/>
    <n v="0"/>
    <n v="35"/>
    <n v="0"/>
    <n v="59.2"/>
    <n v="74"/>
    <n v="54"/>
    <n v="9"/>
    <n v="73"/>
    <n v="66"/>
    <n v="89"/>
    <n v="91"/>
    <n v="38"/>
    <n v="93"/>
    <n v="5"/>
  </r>
  <r>
    <n v="2734"/>
    <x v="19"/>
    <n v="37505"/>
    <n v="37.5"/>
    <n v="27"/>
    <s v="High experience"/>
    <x v="2"/>
    <n v="92"/>
    <n v="134"/>
    <n v="38"/>
    <x v="0"/>
    <n v="0"/>
    <n v="38"/>
    <n v="0"/>
    <n v="54"/>
    <n v="32"/>
    <n v="52"/>
    <n v="57"/>
    <n v="19"/>
    <n v="23"/>
    <n v="76"/>
    <n v="73"/>
    <n v="84"/>
    <n v="93"/>
    <n v="31"/>
  </r>
  <r>
    <n v="2754"/>
    <x v="7"/>
    <n v="128039"/>
    <n v="128"/>
    <n v="17"/>
    <s v="Upper-mid experience"/>
    <x v="2"/>
    <n v="8"/>
    <n v="134"/>
    <n v="58"/>
    <x v="0"/>
    <n v="0"/>
    <n v="58"/>
    <n v="0"/>
    <n v="50.2"/>
    <n v="66"/>
    <n v="44"/>
    <n v="64"/>
    <n v="74"/>
    <n v="12"/>
    <n v="26"/>
    <n v="19"/>
    <n v="84"/>
    <n v="68"/>
    <n v="45"/>
  </r>
  <r>
    <n v="2806"/>
    <x v="15"/>
    <n v="76978"/>
    <n v="77"/>
    <n v="7"/>
    <s v="Low experience"/>
    <x v="1"/>
    <n v="4"/>
    <n v="134"/>
    <n v="58"/>
    <x v="0"/>
    <n v="0"/>
    <n v="58"/>
    <n v="0"/>
    <n v="48.7"/>
    <n v="61"/>
    <n v="95"/>
    <n v="23"/>
    <n v="45"/>
    <n v="86"/>
    <n v="55"/>
    <n v="25"/>
    <n v="21"/>
    <n v="75"/>
    <n v="1"/>
  </r>
  <r>
    <n v="2861"/>
    <x v="15"/>
    <n v="57891"/>
    <n v="57.9"/>
    <n v="27"/>
    <s v="High experience"/>
    <x v="1"/>
    <n v="99"/>
    <n v="134"/>
    <n v="33"/>
    <x v="0"/>
    <n v="0"/>
    <n v="33"/>
    <n v="0"/>
    <n v="41.8"/>
    <n v="84"/>
    <n v="54"/>
    <n v="66"/>
    <n v="13"/>
    <n v="4"/>
    <n v="88"/>
    <n v="43"/>
    <n v="13"/>
    <n v="31"/>
    <n v="22"/>
  </r>
  <r>
    <n v="164"/>
    <x v="8"/>
    <n v="73056"/>
    <n v="73.099999999999994"/>
    <n v="13"/>
    <s v="Lower-mid experience"/>
    <x v="3"/>
    <n v="5"/>
    <n v="133"/>
    <n v="26"/>
    <x v="2"/>
    <n v="26"/>
    <n v="0"/>
    <n v="0"/>
    <n v="36.799999999999997"/>
    <n v="28"/>
    <n v="46"/>
    <n v="44"/>
    <n v="22"/>
    <n v="4"/>
    <n v="4"/>
    <n v="28"/>
    <n v="82"/>
    <n v="28"/>
    <n v="82"/>
  </r>
  <r>
    <n v="181"/>
    <x v="3"/>
    <n v="40886"/>
    <n v="40.9"/>
    <n v="2"/>
    <s v="Low experience"/>
    <x v="1"/>
    <n v="74"/>
    <n v="133"/>
    <n v="6"/>
    <x v="0"/>
    <n v="0"/>
    <n v="6"/>
    <n v="0"/>
    <n v="52.1"/>
    <n v="14"/>
    <n v="75"/>
    <n v="77"/>
    <n v="66"/>
    <n v="77"/>
    <n v="85"/>
    <n v="61"/>
    <n v="9"/>
    <n v="49"/>
    <n v="8"/>
  </r>
  <r>
    <n v="279"/>
    <x v="15"/>
    <n v="102055"/>
    <n v="102.1"/>
    <n v="26"/>
    <s v="High experience"/>
    <x v="0"/>
    <n v="56"/>
    <n v="133"/>
    <n v="59"/>
    <x v="0"/>
    <n v="0"/>
    <n v="59"/>
    <n v="0"/>
    <n v="40.799999999999997"/>
    <n v="7"/>
    <n v="32"/>
    <n v="23"/>
    <n v="21"/>
    <n v="86"/>
    <n v="82"/>
    <n v="44"/>
    <n v="13"/>
    <n v="38"/>
    <n v="62"/>
  </r>
  <r>
    <n v="594"/>
    <x v="7"/>
    <n v="137334"/>
    <n v="137.30000000000001"/>
    <n v="1"/>
    <s v="Low experience"/>
    <x v="3"/>
    <n v="65"/>
    <n v="133"/>
    <n v="32"/>
    <x v="0"/>
    <n v="0"/>
    <n v="32"/>
    <n v="0"/>
    <n v="37"/>
    <n v="85"/>
    <n v="55"/>
    <n v="2"/>
    <n v="32"/>
    <n v="28"/>
    <n v="53"/>
    <n v="5"/>
    <n v="16"/>
    <n v="81"/>
    <n v="13"/>
  </r>
  <r>
    <n v="619"/>
    <x v="19"/>
    <n v="59410"/>
    <n v="59.4"/>
    <n v="16"/>
    <s v="Upper-mid experience"/>
    <x v="2"/>
    <n v="93"/>
    <n v="133"/>
    <n v="43"/>
    <x v="0"/>
    <n v="0"/>
    <n v="43"/>
    <n v="0"/>
    <n v="38.9"/>
    <n v="24"/>
    <n v="26"/>
    <n v="5"/>
    <n v="74"/>
    <n v="5"/>
    <n v="7"/>
    <n v="72"/>
    <n v="81"/>
    <n v="29"/>
    <n v="66"/>
  </r>
  <r>
    <n v="666"/>
    <x v="15"/>
    <n v="30944"/>
    <n v="30.9"/>
    <n v="9"/>
    <s v="Lower-mid experience"/>
    <x v="1"/>
    <n v="52"/>
    <n v="133"/>
    <n v="47"/>
    <x v="0"/>
    <n v="0"/>
    <n v="47"/>
    <n v="0"/>
    <n v="47.1"/>
    <n v="19"/>
    <n v="28"/>
    <n v="51"/>
    <n v="53"/>
    <n v="81"/>
    <n v="79"/>
    <n v="58"/>
    <n v="78"/>
    <n v="19"/>
    <n v="5"/>
  </r>
  <r>
    <n v="985"/>
    <x v="17"/>
    <n v="77878"/>
    <n v="77.900000000000006"/>
    <n v="18"/>
    <s v="Upper-mid experience"/>
    <x v="2"/>
    <n v="73"/>
    <n v="133"/>
    <n v="73"/>
    <x v="1"/>
    <n v="0"/>
    <n v="0"/>
    <n v="73"/>
    <n v="38.1"/>
    <n v="14"/>
    <n v="82"/>
    <n v="92"/>
    <n v="79"/>
    <n v="2"/>
    <n v="41"/>
    <n v="6"/>
    <n v="16"/>
    <n v="21"/>
    <n v="28"/>
  </r>
  <r>
    <n v="1007"/>
    <x v="18"/>
    <n v="139640"/>
    <n v="139.6"/>
    <n v="22"/>
    <s v="Upper-mid experience"/>
    <x v="0"/>
    <n v="76"/>
    <n v="133"/>
    <n v="27"/>
    <x v="2"/>
    <n v="27"/>
    <n v="0"/>
    <n v="0"/>
    <n v="33"/>
    <n v="61"/>
    <n v="86"/>
    <n v="2"/>
    <n v="11"/>
    <n v="9"/>
    <n v="71"/>
    <n v="7"/>
    <n v="5"/>
    <n v="47"/>
    <n v="31"/>
  </r>
  <r>
    <n v="1014"/>
    <x v="6"/>
    <n v="57262"/>
    <n v="57.3"/>
    <n v="25"/>
    <s v="High experience"/>
    <x v="1"/>
    <n v="48"/>
    <n v="133"/>
    <n v="9"/>
    <x v="1"/>
    <n v="0"/>
    <n v="0"/>
    <n v="9"/>
    <n v="54.2"/>
    <n v="92"/>
    <n v="3"/>
    <n v="95"/>
    <n v="15"/>
    <n v="8"/>
    <n v="43"/>
    <n v="83"/>
    <n v="47"/>
    <n v="83"/>
    <n v="73"/>
  </r>
  <r>
    <n v="1093"/>
    <x v="8"/>
    <n v="96302"/>
    <n v="96.3"/>
    <n v="29"/>
    <s v="High experience"/>
    <x v="3"/>
    <n v="99"/>
    <n v="133"/>
    <n v="12"/>
    <x v="2"/>
    <n v="12"/>
    <n v="0"/>
    <n v="0"/>
    <n v="49.3"/>
    <n v="73"/>
    <n v="21"/>
    <n v="78"/>
    <n v="15"/>
    <n v="47"/>
    <n v="79"/>
    <n v="28"/>
    <n v="84"/>
    <n v="64"/>
    <n v="4"/>
  </r>
  <r>
    <n v="1217"/>
    <x v="14"/>
    <n v="50914"/>
    <n v="50.9"/>
    <n v="19"/>
    <s v="Upper-mid experience"/>
    <x v="0"/>
    <n v="73"/>
    <n v="133"/>
    <n v="6"/>
    <x v="0"/>
    <n v="0"/>
    <n v="6"/>
    <n v="0"/>
    <n v="32.5"/>
    <n v="63"/>
    <n v="43"/>
    <n v="9"/>
    <n v="65"/>
    <n v="4"/>
    <n v="8"/>
    <n v="29"/>
    <n v="54"/>
    <n v="28"/>
    <n v="22"/>
  </r>
  <r>
    <n v="1222"/>
    <x v="8"/>
    <n v="88812"/>
    <n v="88.8"/>
    <n v="18"/>
    <s v="Upper-mid experience"/>
    <x v="0"/>
    <n v="76"/>
    <n v="133"/>
    <n v="29"/>
    <x v="2"/>
    <n v="29"/>
    <n v="0"/>
    <n v="0"/>
    <n v="34.5"/>
    <n v="64"/>
    <n v="46"/>
    <n v="31"/>
    <n v="22"/>
    <n v="21"/>
    <n v="41"/>
    <n v="99"/>
    <n v="0"/>
    <n v="2"/>
    <n v="19"/>
  </r>
  <r>
    <n v="1477"/>
    <x v="13"/>
    <n v="59825"/>
    <n v="59.8"/>
    <n v="21"/>
    <s v="Upper-mid experience"/>
    <x v="1"/>
    <n v="99"/>
    <n v="133"/>
    <n v="19"/>
    <x v="2"/>
    <n v="19"/>
    <n v="0"/>
    <n v="0"/>
    <n v="33.700000000000003"/>
    <n v="48"/>
    <n v="65"/>
    <n v="33"/>
    <n v="5"/>
    <n v="4"/>
    <n v="98"/>
    <n v="18"/>
    <n v="53"/>
    <n v="1"/>
    <n v="12"/>
  </r>
  <r>
    <n v="1928"/>
    <x v="6"/>
    <n v="137919"/>
    <n v="137.9"/>
    <n v="29"/>
    <s v="High experience"/>
    <x v="1"/>
    <n v="9"/>
    <n v="133"/>
    <n v="8"/>
    <x v="1"/>
    <n v="0"/>
    <n v="0"/>
    <n v="8"/>
    <n v="49.9"/>
    <n v="16"/>
    <n v="33"/>
    <n v="77"/>
    <n v="23"/>
    <n v="48"/>
    <n v="57"/>
    <n v="6"/>
    <n v="94"/>
    <n v="66"/>
    <n v="79"/>
  </r>
  <r>
    <n v="2231"/>
    <x v="6"/>
    <n v="88744"/>
    <n v="88.7"/>
    <n v="15"/>
    <s v="Lower-mid experience"/>
    <x v="1"/>
    <n v="11"/>
    <n v="133"/>
    <n v="89"/>
    <x v="1"/>
    <n v="0"/>
    <n v="0"/>
    <n v="89"/>
    <n v="48.7"/>
    <n v="82"/>
    <n v="3"/>
    <n v="7"/>
    <n v="22"/>
    <n v="1"/>
    <n v="87"/>
    <n v="52"/>
    <n v="98"/>
    <n v="39"/>
    <n v="96"/>
  </r>
  <r>
    <n v="2253"/>
    <x v="8"/>
    <n v="86735"/>
    <n v="86.7"/>
    <n v="6"/>
    <s v="Low experience"/>
    <x v="1"/>
    <n v="7"/>
    <n v="133"/>
    <n v="9"/>
    <x v="2"/>
    <n v="9"/>
    <n v="0"/>
    <n v="0"/>
    <n v="31.8"/>
    <n v="9"/>
    <n v="2"/>
    <n v="1"/>
    <n v="52"/>
    <n v="99"/>
    <n v="3"/>
    <n v="46"/>
    <n v="39"/>
    <n v="34"/>
    <n v="33"/>
  </r>
  <r>
    <n v="2290"/>
    <x v="3"/>
    <n v="145435"/>
    <n v="145.4"/>
    <n v="22"/>
    <s v="Upper-mid experience"/>
    <x v="2"/>
    <n v="87"/>
    <n v="133"/>
    <n v="61"/>
    <x v="0"/>
    <n v="0"/>
    <n v="61"/>
    <n v="0"/>
    <n v="27.4"/>
    <n v="4"/>
    <n v="52"/>
    <n v="33"/>
    <n v="11"/>
    <n v="34"/>
    <n v="64"/>
    <n v="23"/>
    <n v="44"/>
    <n v="4"/>
    <n v="5"/>
  </r>
  <r>
    <n v="2539"/>
    <x v="1"/>
    <n v="63897"/>
    <n v="63.9"/>
    <n v="4"/>
    <s v="Low experience"/>
    <x v="1"/>
    <n v="3"/>
    <n v="133"/>
    <n v="79"/>
    <x v="1"/>
    <n v="0"/>
    <n v="0"/>
    <n v="79"/>
    <n v="47.4"/>
    <n v="25"/>
    <n v="58"/>
    <n v="7"/>
    <n v="81"/>
    <n v="35"/>
    <n v="81"/>
    <n v="46"/>
    <n v="1"/>
    <n v="85"/>
    <n v="55"/>
  </r>
  <r>
    <n v="2634"/>
    <x v="6"/>
    <n v="47762"/>
    <n v="47.8"/>
    <n v="5"/>
    <s v="Low experience"/>
    <x v="0"/>
    <n v="38"/>
    <n v="133"/>
    <n v="74"/>
    <x v="1"/>
    <n v="0"/>
    <n v="0"/>
    <n v="74"/>
    <n v="55.2"/>
    <n v="14"/>
    <n v="65"/>
    <n v="91"/>
    <n v="11"/>
    <n v="59"/>
    <n v="8"/>
    <n v="81"/>
    <n v="91"/>
    <n v="63"/>
    <n v="69"/>
  </r>
  <r>
    <n v="2678"/>
    <x v="6"/>
    <n v="65253"/>
    <n v="65.3"/>
    <n v="22"/>
    <s v="Upper-mid experience"/>
    <x v="1"/>
    <n v="5"/>
    <n v="133"/>
    <n v="9"/>
    <x v="1"/>
    <n v="0"/>
    <n v="0"/>
    <n v="9"/>
    <n v="25"/>
    <n v="1"/>
    <n v="48"/>
    <n v="4"/>
    <n v="31"/>
    <n v="8"/>
    <n v="94"/>
    <n v="24"/>
    <n v="2"/>
    <n v="4"/>
    <n v="34"/>
  </r>
  <r>
    <n v="2739"/>
    <x v="9"/>
    <n v="124362"/>
    <n v="124.4"/>
    <n v="1"/>
    <s v="Low experience"/>
    <x v="1"/>
    <n v="11"/>
    <n v="133"/>
    <n v="89"/>
    <x v="1"/>
    <n v="0"/>
    <n v="0"/>
    <n v="89"/>
    <n v="36.700000000000003"/>
    <n v="68"/>
    <n v="91"/>
    <n v="49"/>
    <n v="13"/>
    <n v="6"/>
    <n v="32"/>
    <n v="9"/>
    <n v="54"/>
    <n v="1"/>
    <n v="44"/>
  </r>
  <r>
    <n v="2768"/>
    <x v="4"/>
    <n v="40130"/>
    <n v="40.1"/>
    <n v="23"/>
    <s v="High experience"/>
    <x v="2"/>
    <n v="95"/>
    <n v="133"/>
    <n v="35"/>
    <x v="0"/>
    <n v="0"/>
    <n v="35"/>
    <n v="0"/>
    <n v="48.7"/>
    <n v="88"/>
    <n v="68"/>
    <n v="33"/>
    <n v="87"/>
    <n v="6"/>
    <n v="85"/>
    <n v="47"/>
    <n v="5"/>
    <n v="29"/>
    <n v="39"/>
  </r>
  <r>
    <n v="2790"/>
    <x v="14"/>
    <n v="127942"/>
    <n v="127.9"/>
    <n v="20"/>
    <s v="Upper-mid experience"/>
    <x v="1"/>
    <n v="87"/>
    <n v="133"/>
    <n v="5"/>
    <x v="0"/>
    <n v="0"/>
    <n v="5"/>
    <n v="0"/>
    <n v="44.8"/>
    <n v="81"/>
    <n v="27"/>
    <n v="56"/>
    <n v="39"/>
    <n v="17"/>
    <n v="7"/>
    <n v="56"/>
    <n v="1"/>
    <n v="72"/>
    <n v="92"/>
  </r>
  <r>
    <n v="2804"/>
    <x v="19"/>
    <n v="123064"/>
    <n v="123.1"/>
    <n v="9"/>
    <s v="Lower-mid experience"/>
    <x v="2"/>
    <n v="49"/>
    <n v="133"/>
    <n v="51"/>
    <x v="0"/>
    <n v="0"/>
    <n v="51"/>
    <n v="0"/>
    <n v="48.7"/>
    <n v="24"/>
    <n v="4"/>
    <n v="62"/>
    <n v="42"/>
    <n v="98"/>
    <n v="78"/>
    <n v="81"/>
    <n v="1"/>
    <n v="78"/>
    <n v="19"/>
  </r>
  <r>
    <n v="2819"/>
    <x v="18"/>
    <n v="115317"/>
    <n v="115.3"/>
    <n v="0"/>
    <s v="Low experience"/>
    <x v="3"/>
    <n v="19"/>
    <n v="133"/>
    <n v="1"/>
    <x v="2"/>
    <n v="1"/>
    <n v="0"/>
    <n v="0"/>
    <n v="37.5"/>
    <n v="23"/>
    <n v="8"/>
    <n v="16"/>
    <n v="63"/>
    <n v="45"/>
    <n v="79"/>
    <n v="33"/>
    <n v="97"/>
    <n v="5"/>
    <n v="6"/>
  </r>
  <r>
    <n v="2860"/>
    <x v="6"/>
    <n v="89309"/>
    <n v="89.3"/>
    <n v="28"/>
    <s v="High experience"/>
    <x v="0"/>
    <n v="59"/>
    <n v="133"/>
    <n v="81"/>
    <x v="1"/>
    <n v="0"/>
    <n v="0"/>
    <n v="81"/>
    <n v="26"/>
    <n v="11"/>
    <n v="94"/>
    <n v="53"/>
    <n v="7"/>
    <n v="39"/>
    <n v="14"/>
    <n v="27"/>
    <n v="4"/>
    <n v="9"/>
    <n v="2"/>
  </r>
  <r>
    <n v="2916"/>
    <x v="1"/>
    <n v="39349"/>
    <n v="39.299999999999997"/>
    <n v="5"/>
    <s v="Low experience"/>
    <x v="1"/>
    <n v="71"/>
    <n v="133"/>
    <n v="79"/>
    <x v="1"/>
    <n v="0"/>
    <n v="0"/>
    <n v="79"/>
    <n v="46"/>
    <n v="7"/>
    <n v="44"/>
    <n v="99"/>
    <n v="1"/>
    <n v="41"/>
    <n v="26"/>
    <n v="85"/>
    <n v="29"/>
    <n v="54"/>
    <n v="74"/>
  </r>
  <r>
    <n v="159"/>
    <x v="12"/>
    <n v="36816"/>
    <n v="36.799999999999997"/>
    <n v="23"/>
    <s v="High experience"/>
    <x v="1"/>
    <n v="28"/>
    <n v="132"/>
    <n v="33"/>
    <x v="0"/>
    <n v="0"/>
    <n v="33"/>
    <n v="0"/>
    <n v="51.3"/>
    <n v="23"/>
    <n v="73"/>
    <n v="6"/>
    <n v="6"/>
    <n v="88"/>
    <n v="88"/>
    <n v="33"/>
    <n v="34"/>
    <n v="99"/>
    <n v="63"/>
  </r>
  <r>
    <n v="408"/>
    <x v="19"/>
    <n v="68563"/>
    <n v="68.599999999999994"/>
    <n v="3"/>
    <s v="Low experience"/>
    <x v="3"/>
    <n v="92"/>
    <n v="132"/>
    <n v="44"/>
    <x v="0"/>
    <n v="0"/>
    <n v="44"/>
    <n v="0"/>
    <n v="54.2"/>
    <n v="66"/>
    <n v="54"/>
    <n v="68"/>
    <n v="68"/>
    <n v="63"/>
    <n v="27"/>
    <n v="4"/>
    <n v="46"/>
    <n v="89"/>
    <n v="57"/>
  </r>
  <r>
    <n v="645"/>
    <x v="8"/>
    <n v="147327"/>
    <n v="147.30000000000001"/>
    <n v="15"/>
    <s v="Lower-mid experience"/>
    <x v="0"/>
    <n v="18"/>
    <n v="132"/>
    <n v="12"/>
    <x v="2"/>
    <n v="12"/>
    <n v="0"/>
    <n v="0"/>
    <n v="57.8"/>
    <n v="93"/>
    <n v="36"/>
    <n v="86"/>
    <n v="27"/>
    <n v="51"/>
    <n v="11"/>
    <n v="66"/>
    <n v="84"/>
    <n v="72"/>
    <n v="52"/>
  </r>
  <r>
    <n v="692"/>
    <x v="19"/>
    <n v="31645"/>
    <n v="31.6"/>
    <n v="4"/>
    <s v="Low experience"/>
    <x v="1"/>
    <n v="97"/>
    <n v="132"/>
    <n v="38"/>
    <x v="0"/>
    <n v="0"/>
    <n v="38"/>
    <n v="0"/>
    <n v="39.799999999999997"/>
    <n v="19"/>
    <n v="13"/>
    <n v="14"/>
    <n v="75"/>
    <n v="47"/>
    <n v="78"/>
    <n v="75"/>
    <n v="6"/>
    <n v="69"/>
    <n v="2"/>
  </r>
  <r>
    <n v="929"/>
    <x v="17"/>
    <n v="55966"/>
    <n v="56"/>
    <n v="27"/>
    <s v="High experience"/>
    <x v="2"/>
    <n v="3"/>
    <n v="132"/>
    <n v="77"/>
    <x v="1"/>
    <n v="0"/>
    <n v="0"/>
    <n v="77"/>
    <n v="47"/>
    <n v="8"/>
    <n v="29"/>
    <n v="19"/>
    <n v="97"/>
    <n v="36"/>
    <n v="6"/>
    <n v="61"/>
    <n v="56"/>
    <n v="91"/>
    <n v="67"/>
  </r>
  <r>
    <n v="1077"/>
    <x v="2"/>
    <n v="89615"/>
    <n v="89.6"/>
    <n v="10"/>
    <s v="Lower-mid experience"/>
    <x v="0"/>
    <n v="27"/>
    <n v="132"/>
    <n v="23"/>
    <x v="2"/>
    <n v="23"/>
    <n v="0"/>
    <n v="0"/>
    <n v="48.7"/>
    <n v="98"/>
    <n v="71"/>
    <n v="42"/>
    <n v="7"/>
    <n v="10"/>
    <n v="71"/>
    <n v="76"/>
    <n v="94"/>
    <n v="11"/>
    <n v="7"/>
  </r>
  <r>
    <n v="1198"/>
    <x v="5"/>
    <n v="104745"/>
    <n v="104.7"/>
    <n v="20"/>
    <s v="Upper-mid experience"/>
    <x v="1"/>
    <n v="85"/>
    <n v="132"/>
    <n v="6"/>
    <x v="0"/>
    <n v="0"/>
    <n v="6"/>
    <n v="0"/>
    <n v="46.2"/>
    <n v="63"/>
    <n v="68"/>
    <n v="81"/>
    <n v="66"/>
    <n v="33"/>
    <n v="38"/>
    <n v="9"/>
    <n v="2"/>
    <n v="7"/>
    <n v="95"/>
  </r>
  <r>
    <n v="1264"/>
    <x v="19"/>
    <n v="143565"/>
    <n v="143.6"/>
    <n v="6"/>
    <s v="Low experience"/>
    <x v="2"/>
    <n v="4"/>
    <n v="132"/>
    <n v="58"/>
    <x v="0"/>
    <n v="0"/>
    <n v="58"/>
    <n v="0"/>
    <n v="50.1"/>
    <n v="83"/>
    <n v="29"/>
    <n v="19"/>
    <n v="97"/>
    <n v="72"/>
    <n v="83"/>
    <n v="1"/>
    <n v="35"/>
    <n v="74"/>
    <n v="8"/>
  </r>
  <r>
    <n v="1582"/>
    <x v="1"/>
    <n v="145155"/>
    <n v="145.19999999999999"/>
    <n v="0"/>
    <s v="Low experience"/>
    <x v="3"/>
    <n v="18"/>
    <n v="132"/>
    <n v="77"/>
    <x v="1"/>
    <n v="0"/>
    <n v="0"/>
    <n v="77"/>
    <n v="57.8"/>
    <n v="92"/>
    <n v="71"/>
    <n v="79"/>
    <n v="9"/>
    <n v="58"/>
    <n v="82"/>
    <n v="86"/>
    <n v="3"/>
    <n v="94"/>
    <n v="4"/>
  </r>
  <r>
    <n v="1819"/>
    <x v="19"/>
    <n v="125381"/>
    <n v="125.4"/>
    <n v="13"/>
    <s v="Lower-mid experience"/>
    <x v="1"/>
    <n v="1"/>
    <n v="132"/>
    <n v="35"/>
    <x v="0"/>
    <n v="0"/>
    <n v="35"/>
    <n v="0"/>
    <n v="47.4"/>
    <n v="67"/>
    <n v="64"/>
    <n v="9"/>
    <n v="11"/>
    <n v="32"/>
    <n v="9"/>
    <n v="41"/>
    <n v="91"/>
    <n v="78"/>
    <n v="72"/>
  </r>
  <r>
    <n v="2011"/>
    <x v="17"/>
    <n v="48445"/>
    <n v="48.4"/>
    <n v="26"/>
    <s v="High experience"/>
    <x v="1"/>
    <n v="1"/>
    <n v="132"/>
    <n v="78"/>
    <x v="1"/>
    <n v="0"/>
    <n v="0"/>
    <n v="78"/>
    <n v="37"/>
    <n v="6"/>
    <n v="28"/>
    <n v="73"/>
    <n v="72"/>
    <n v="55"/>
    <n v="24"/>
    <n v="25"/>
    <n v="38"/>
    <n v="15"/>
    <n v="34"/>
  </r>
  <r>
    <n v="2032"/>
    <x v="16"/>
    <n v="127557"/>
    <n v="127.6"/>
    <n v="13"/>
    <s v="Lower-mid experience"/>
    <x v="3"/>
    <n v="89"/>
    <n v="132"/>
    <n v="19"/>
    <x v="2"/>
    <n v="19"/>
    <n v="0"/>
    <n v="0"/>
    <n v="51"/>
    <n v="47"/>
    <n v="65"/>
    <n v="47"/>
    <n v="64"/>
    <n v="31"/>
    <n v="84"/>
    <n v="7"/>
    <n v="33"/>
    <n v="83"/>
    <n v="49"/>
  </r>
  <r>
    <n v="2170"/>
    <x v="14"/>
    <n v="46585"/>
    <n v="46.6"/>
    <n v="15"/>
    <s v="Lower-mid experience"/>
    <x v="0"/>
    <n v="89"/>
    <n v="132"/>
    <n v="4"/>
    <x v="0"/>
    <n v="0"/>
    <n v="4"/>
    <n v="0"/>
    <n v="43.1"/>
    <n v="91"/>
    <n v="48"/>
    <n v="5"/>
    <n v="3"/>
    <n v="49"/>
    <n v="55"/>
    <n v="8"/>
    <n v="92"/>
    <n v="72"/>
    <n v="8"/>
  </r>
  <r>
    <n v="2332"/>
    <x v="10"/>
    <n v="91478"/>
    <n v="91.5"/>
    <n v="11"/>
    <s v="Lower-mid experience"/>
    <x v="3"/>
    <n v="87"/>
    <n v="132"/>
    <n v="41"/>
    <x v="0"/>
    <n v="0"/>
    <n v="41"/>
    <n v="0"/>
    <n v="34.700000000000003"/>
    <n v="14"/>
    <n v="16"/>
    <n v="97"/>
    <n v="67"/>
    <n v="4"/>
    <n v="14"/>
    <n v="49"/>
    <n v="21"/>
    <n v="8"/>
    <n v="57"/>
  </r>
  <r>
    <n v="2372"/>
    <x v="18"/>
    <n v="93001"/>
    <n v="93"/>
    <n v="25"/>
    <s v="High experience"/>
    <x v="1"/>
    <n v="32"/>
    <n v="132"/>
    <n v="9"/>
    <x v="2"/>
    <n v="9"/>
    <n v="0"/>
    <n v="0"/>
    <n v="35.6"/>
    <n v="2"/>
    <n v="18"/>
    <n v="9"/>
    <n v="85"/>
    <n v="58"/>
    <n v="26"/>
    <n v="85"/>
    <n v="8"/>
    <n v="1"/>
    <n v="64"/>
  </r>
  <r>
    <n v="2658"/>
    <x v="11"/>
    <n v="89849"/>
    <n v="89.8"/>
    <n v="19"/>
    <s v="Upper-mid experience"/>
    <x v="2"/>
    <n v="19"/>
    <n v="132"/>
    <n v="8"/>
    <x v="1"/>
    <n v="0"/>
    <n v="0"/>
    <n v="8"/>
    <n v="42.3"/>
    <n v="57"/>
    <n v="3"/>
    <n v="79"/>
    <n v="29"/>
    <n v="69"/>
    <n v="76"/>
    <n v="12"/>
    <n v="3"/>
    <n v="72"/>
    <n v="23"/>
  </r>
  <r>
    <n v="2703"/>
    <x v="9"/>
    <n v="33390"/>
    <n v="33.4"/>
    <n v="14"/>
    <s v="Lower-mid experience"/>
    <x v="0"/>
    <n v="4"/>
    <n v="132"/>
    <n v="92"/>
    <x v="1"/>
    <n v="0"/>
    <n v="0"/>
    <n v="92"/>
    <n v="53.6"/>
    <n v="6"/>
    <n v="42"/>
    <n v="54"/>
    <n v="23"/>
    <n v="52"/>
    <n v="89"/>
    <n v="87"/>
    <n v="94"/>
    <n v="48"/>
    <n v="41"/>
  </r>
  <r>
    <n v="2803"/>
    <x v="12"/>
    <n v="50705"/>
    <n v="50.7"/>
    <n v="29"/>
    <s v="High experience"/>
    <x v="2"/>
    <n v="37"/>
    <n v="132"/>
    <n v="65"/>
    <x v="0"/>
    <n v="0"/>
    <n v="65"/>
    <n v="0"/>
    <n v="41"/>
    <n v="14"/>
    <n v="54"/>
    <n v="68"/>
    <n v="8"/>
    <n v="93"/>
    <n v="52"/>
    <n v="65"/>
    <n v="18"/>
    <n v="26"/>
    <n v="12"/>
  </r>
  <r>
    <n v="2982"/>
    <x v="18"/>
    <n v="126747"/>
    <n v="126.7"/>
    <n v="12"/>
    <s v="Lower-mid experience"/>
    <x v="0"/>
    <n v="11"/>
    <n v="132"/>
    <n v="12"/>
    <x v="2"/>
    <n v="12"/>
    <n v="0"/>
    <n v="0"/>
    <n v="46.5"/>
    <n v="77"/>
    <n v="81"/>
    <n v="89"/>
    <n v="75"/>
    <n v="56"/>
    <n v="6"/>
    <n v="32"/>
    <n v="18"/>
    <n v="13"/>
    <n v="18"/>
  </r>
  <r>
    <n v="169"/>
    <x v="12"/>
    <n v="97534"/>
    <n v="97.5"/>
    <n v="25"/>
    <s v="High experience"/>
    <x v="1"/>
    <n v="91"/>
    <n v="131"/>
    <n v="39"/>
    <x v="0"/>
    <n v="0"/>
    <n v="39"/>
    <n v="0"/>
    <n v="47.1"/>
    <n v="47"/>
    <n v="82"/>
    <n v="7"/>
    <n v="39"/>
    <n v="85"/>
    <n v="4"/>
    <n v="8"/>
    <n v="54"/>
    <n v="86"/>
    <n v="59"/>
  </r>
  <r>
    <n v="328"/>
    <x v="13"/>
    <n v="30893"/>
    <n v="30.9"/>
    <n v="14"/>
    <s v="Lower-mid experience"/>
    <x v="2"/>
    <n v="92"/>
    <n v="131"/>
    <n v="26"/>
    <x v="2"/>
    <n v="26"/>
    <n v="0"/>
    <n v="0"/>
    <n v="37.9"/>
    <n v="8"/>
    <n v="32"/>
    <n v="77"/>
    <n v="14"/>
    <n v="66"/>
    <n v="64"/>
    <n v="3"/>
    <n v="79"/>
    <n v="9"/>
    <n v="27"/>
  </r>
  <r>
    <n v="383"/>
    <x v="18"/>
    <n v="80901"/>
    <n v="80.900000000000006"/>
    <n v="26"/>
    <s v="High experience"/>
    <x v="3"/>
    <n v="34"/>
    <n v="131"/>
    <n v="11"/>
    <x v="2"/>
    <n v="11"/>
    <n v="0"/>
    <n v="0"/>
    <n v="45.5"/>
    <n v="22"/>
    <n v="5"/>
    <n v="26"/>
    <n v="1"/>
    <n v="65"/>
    <n v="51"/>
    <n v="45"/>
    <n v="97"/>
    <n v="57"/>
    <n v="86"/>
  </r>
  <r>
    <n v="425"/>
    <x v="5"/>
    <n v="65321"/>
    <n v="65.3"/>
    <n v="19"/>
    <s v="Upper-mid experience"/>
    <x v="2"/>
    <n v="22"/>
    <n v="131"/>
    <n v="39"/>
    <x v="0"/>
    <n v="0"/>
    <n v="39"/>
    <n v="0"/>
    <n v="50"/>
    <n v="54"/>
    <n v="97"/>
    <n v="15"/>
    <n v="94"/>
    <n v="18"/>
    <n v="57"/>
    <n v="38"/>
    <n v="96"/>
    <n v="27"/>
    <n v="4"/>
  </r>
  <r>
    <n v="470"/>
    <x v="12"/>
    <n v="111976"/>
    <n v="112"/>
    <n v="22"/>
    <s v="Upper-mid experience"/>
    <x v="1"/>
    <n v="37"/>
    <n v="131"/>
    <n v="51"/>
    <x v="0"/>
    <n v="0"/>
    <n v="51"/>
    <n v="0"/>
    <n v="39.700000000000003"/>
    <n v="12"/>
    <n v="13"/>
    <n v="54"/>
    <n v="94"/>
    <n v="31"/>
    <n v="87"/>
    <n v="76"/>
    <n v="25"/>
    <n v="4"/>
    <n v="1"/>
  </r>
  <r>
    <n v="479"/>
    <x v="14"/>
    <n v="71916"/>
    <n v="71.900000000000006"/>
    <n v="28"/>
    <s v="High experience"/>
    <x v="2"/>
    <n v="96"/>
    <n v="131"/>
    <n v="48"/>
    <x v="0"/>
    <n v="0"/>
    <n v="48"/>
    <n v="0"/>
    <n v="45"/>
    <n v="22"/>
    <n v="93"/>
    <n v="34"/>
    <n v="16"/>
    <n v="56"/>
    <n v="94"/>
    <n v="0"/>
    <n v="24"/>
    <n v="94"/>
    <n v="17"/>
  </r>
  <r>
    <n v="482"/>
    <x v="3"/>
    <n v="72531"/>
    <n v="72.5"/>
    <n v="15"/>
    <s v="Lower-mid experience"/>
    <x v="0"/>
    <n v="51"/>
    <n v="131"/>
    <n v="32"/>
    <x v="0"/>
    <n v="0"/>
    <n v="32"/>
    <n v="0"/>
    <n v="31.3"/>
    <n v="6"/>
    <n v="81"/>
    <n v="16"/>
    <n v="2"/>
    <n v="31"/>
    <n v="59"/>
    <n v="14"/>
    <n v="43"/>
    <n v="55"/>
    <n v="6"/>
  </r>
  <r>
    <n v="700"/>
    <x v="19"/>
    <n v="113446"/>
    <n v="113.4"/>
    <n v="8"/>
    <s v="Lower-mid experience"/>
    <x v="1"/>
    <n v="73"/>
    <n v="131"/>
    <n v="64"/>
    <x v="0"/>
    <n v="0"/>
    <n v="64"/>
    <n v="0"/>
    <n v="50.3"/>
    <n v="99"/>
    <n v="29"/>
    <n v="71"/>
    <n v="12"/>
    <n v="41"/>
    <n v="85"/>
    <n v="37"/>
    <n v="59"/>
    <n v="5"/>
    <n v="65"/>
  </r>
  <r>
    <n v="903"/>
    <x v="4"/>
    <n v="136203"/>
    <n v="136.19999999999999"/>
    <n v="9"/>
    <s v="Lower-mid experience"/>
    <x v="2"/>
    <n v="51"/>
    <n v="131"/>
    <n v="59"/>
    <x v="0"/>
    <n v="0"/>
    <n v="59"/>
    <n v="0"/>
    <n v="50.5"/>
    <n v="62"/>
    <n v="15"/>
    <n v="84"/>
    <n v="94"/>
    <n v="14"/>
    <n v="49"/>
    <n v="26"/>
    <n v="75"/>
    <n v="72"/>
    <n v="14"/>
  </r>
  <r>
    <n v="986"/>
    <x v="17"/>
    <n v="125777"/>
    <n v="125.8"/>
    <n v="29"/>
    <s v="High experience"/>
    <x v="2"/>
    <n v="51"/>
    <n v="131"/>
    <n v="89"/>
    <x v="1"/>
    <n v="0"/>
    <n v="0"/>
    <n v="89"/>
    <n v="34"/>
    <n v="91"/>
    <n v="83"/>
    <n v="25"/>
    <n v="33"/>
    <n v="5"/>
    <n v="1"/>
    <n v="9"/>
    <n v="4"/>
    <n v="32"/>
    <n v="57"/>
  </r>
  <r>
    <n v="1159"/>
    <x v="8"/>
    <n v="111399"/>
    <n v="111.4"/>
    <n v="1"/>
    <s v="Low experience"/>
    <x v="2"/>
    <n v="2"/>
    <n v="131"/>
    <n v="26"/>
    <x v="2"/>
    <n v="26"/>
    <n v="0"/>
    <n v="0"/>
    <n v="42.3"/>
    <n v="26"/>
    <n v="33"/>
    <n v="24"/>
    <n v="91"/>
    <n v="5"/>
    <n v="66"/>
    <n v="42"/>
    <n v="63"/>
    <n v="39"/>
    <n v="34"/>
  </r>
  <r>
    <n v="1176"/>
    <x v="17"/>
    <n v="42003"/>
    <n v="42"/>
    <n v="4"/>
    <s v="Low experience"/>
    <x v="3"/>
    <n v="63"/>
    <n v="131"/>
    <n v="91"/>
    <x v="1"/>
    <n v="0"/>
    <n v="0"/>
    <n v="91"/>
    <n v="48"/>
    <n v="58"/>
    <n v="2"/>
    <n v="97"/>
    <n v="47"/>
    <n v="39"/>
    <n v="39"/>
    <n v="42"/>
    <n v="24"/>
    <n v="33"/>
    <n v="99"/>
  </r>
  <r>
    <n v="1230"/>
    <x v="7"/>
    <n v="127501"/>
    <n v="127.5"/>
    <n v="7"/>
    <s v="Low experience"/>
    <x v="2"/>
    <n v="45"/>
    <n v="131"/>
    <n v="4"/>
    <x v="0"/>
    <n v="0"/>
    <n v="4"/>
    <n v="0"/>
    <n v="56"/>
    <n v="88"/>
    <n v="56"/>
    <n v="61"/>
    <n v="88"/>
    <n v="82"/>
    <n v="6"/>
    <n v="75"/>
    <n v="43"/>
    <n v="55"/>
    <n v="6"/>
  </r>
  <r>
    <n v="1245"/>
    <x v="6"/>
    <n v="62784"/>
    <n v="62.8"/>
    <n v="17"/>
    <s v="Upper-mid experience"/>
    <x v="3"/>
    <n v="85"/>
    <n v="131"/>
    <n v="75"/>
    <x v="1"/>
    <n v="0"/>
    <n v="0"/>
    <n v="75"/>
    <n v="35.4"/>
    <n v="59"/>
    <n v="58"/>
    <n v="53"/>
    <n v="48"/>
    <n v="9"/>
    <n v="1"/>
    <n v="9"/>
    <n v="63"/>
    <n v="26"/>
    <n v="28"/>
  </r>
  <r>
    <n v="1272"/>
    <x v="18"/>
    <n v="102868"/>
    <n v="102.9"/>
    <n v="7"/>
    <s v="Low experience"/>
    <x v="0"/>
    <n v="29"/>
    <n v="131"/>
    <n v="17"/>
    <x v="2"/>
    <n v="17"/>
    <n v="0"/>
    <n v="0"/>
    <n v="57.5"/>
    <n v="65"/>
    <n v="19"/>
    <n v="53"/>
    <n v="32"/>
    <n v="53"/>
    <n v="78"/>
    <n v="77"/>
    <n v="35"/>
    <n v="69"/>
    <n v="94"/>
  </r>
  <r>
    <n v="1277"/>
    <x v="10"/>
    <n v="45569"/>
    <n v="45.6"/>
    <n v="3"/>
    <s v="Low experience"/>
    <x v="2"/>
    <n v="6"/>
    <n v="131"/>
    <n v="56"/>
    <x v="0"/>
    <n v="0"/>
    <n v="56"/>
    <n v="0"/>
    <n v="28.9"/>
    <n v="57"/>
    <n v="7"/>
    <n v="32"/>
    <n v="92"/>
    <n v="12"/>
    <n v="32"/>
    <n v="3"/>
    <n v="27"/>
    <n v="22"/>
    <n v="5"/>
  </r>
  <r>
    <n v="1440"/>
    <x v="14"/>
    <n v="122743"/>
    <n v="122.7"/>
    <n v="20"/>
    <s v="Upper-mid experience"/>
    <x v="3"/>
    <n v="23"/>
    <n v="131"/>
    <n v="45"/>
    <x v="0"/>
    <n v="0"/>
    <n v="45"/>
    <n v="0"/>
    <n v="55.2"/>
    <n v="83"/>
    <n v="38"/>
    <n v="82"/>
    <n v="33"/>
    <n v="44"/>
    <n v="62"/>
    <n v="7"/>
    <n v="95"/>
    <n v="57"/>
    <n v="51"/>
  </r>
  <r>
    <n v="1694"/>
    <x v="3"/>
    <n v="102652"/>
    <n v="102.7"/>
    <n v="16"/>
    <s v="Upper-mid experience"/>
    <x v="1"/>
    <n v="69"/>
    <n v="131"/>
    <n v="45"/>
    <x v="0"/>
    <n v="0"/>
    <n v="45"/>
    <n v="0"/>
    <n v="68.7"/>
    <n v="75"/>
    <n v="88"/>
    <n v="77"/>
    <n v="3"/>
    <n v="83"/>
    <n v="77"/>
    <n v="67"/>
    <n v="76"/>
    <n v="98"/>
    <n v="43"/>
  </r>
  <r>
    <n v="1697"/>
    <x v="15"/>
    <n v="112702"/>
    <n v="112.7"/>
    <n v="22"/>
    <s v="Upper-mid experience"/>
    <x v="0"/>
    <n v="81"/>
    <n v="131"/>
    <n v="45"/>
    <x v="0"/>
    <n v="0"/>
    <n v="45"/>
    <n v="0"/>
    <n v="42.3"/>
    <n v="57"/>
    <n v="79"/>
    <n v="6"/>
    <n v="61"/>
    <n v="84"/>
    <n v="37"/>
    <n v="46"/>
    <n v="7"/>
    <n v="7"/>
    <n v="39"/>
  </r>
  <r>
    <n v="1863"/>
    <x v="15"/>
    <n v="114153"/>
    <n v="114.2"/>
    <n v="28"/>
    <s v="High experience"/>
    <x v="2"/>
    <n v="6"/>
    <n v="131"/>
    <n v="67"/>
    <x v="0"/>
    <n v="0"/>
    <n v="67"/>
    <n v="0"/>
    <n v="41"/>
    <n v="83"/>
    <n v="73"/>
    <n v="15"/>
    <n v="35"/>
    <n v="57"/>
    <n v="8"/>
    <n v="11"/>
    <n v="93"/>
    <n v="7"/>
    <n v="28"/>
  </r>
  <r>
    <n v="1900"/>
    <x v="8"/>
    <n v="88524"/>
    <n v="88.5"/>
    <n v="9"/>
    <s v="Lower-mid experience"/>
    <x v="1"/>
    <n v="26"/>
    <n v="131"/>
    <n v="18"/>
    <x v="2"/>
    <n v="18"/>
    <n v="0"/>
    <n v="0"/>
    <n v="58.5"/>
    <n v="45"/>
    <n v="71"/>
    <n v="6"/>
    <n v="97"/>
    <n v="58"/>
    <n v="47"/>
    <n v="54"/>
    <n v="81"/>
    <n v="61"/>
    <n v="65"/>
  </r>
  <r>
    <n v="1907"/>
    <x v="15"/>
    <n v="142102"/>
    <n v="142.1"/>
    <n v="14"/>
    <s v="Lower-mid experience"/>
    <x v="2"/>
    <n v="5"/>
    <n v="131"/>
    <n v="33"/>
    <x v="0"/>
    <n v="0"/>
    <n v="33"/>
    <n v="0"/>
    <n v="46.8"/>
    <n v="13"/>
    <n v="12"/>
    <n v="99"/>
    <n v="18"/>
    <n v="9"/>
    <n v="99"/>
    <n v="38"/>
    <n v="63"/>
    <n v="78"/>
    <n v="39"/>
  </r>
  <r>
    <n v="1975"/>
    <x v="8"/>
    <n v="43445"/>
    <n v="43.4"/>
    <n v="11"/>
    <s v="Lower-mid experience"/>
    <x v="0"/>
    <n v="43"/>
    <n v="131"/>
    <n v="28"/>
    <x v="2"/>
    <n v="28"/>
    <n v="0"/>
    <n v="0"/>
    <n v="29.3"/>
    <n v="6"/>
    <n v="73"/>
    <n v="6"/>
    <n v="56"/>
    <n v="76"/>
    <n v="5"/>
    <n v="59"/>
    <n v="9"/>
    <n v="2"/>
    <n v="1"/>
  </r>
  <r>
    <n v="2030"/>
    <x v="18"/>
    <n v="44466"/>
    <n v="44.5"/>
    <n v="9"/>
    <s v="Lower-mid experience"/>
    <x v="2"/>
    <n v="22"/>
    <n v="131"/>
    <n v="26"/>
    <x v="2"/>
    <n v="26"/>
    <n v="0"/>
    <n v="0"/>
    <n v="46.5"/>
    <n v="5"/>
    <n v="71"/>
    <n v="6"/>
    <n v="59"/>
    <n v="67"/>
    <n v="37"/>
    <n v="88"/>
    <n v="8"/>
    <n v="93"/>
    <n v="31"/>
  </r>
  <r>
    <n v="2034"/>
    <x v="9"/>
    <n v="64585"/>
    <n v="64.599999999999994"/>
    <n v="21"/>
    <s v="Upper-mid experience"/>
    <x v="0"/>
    <n v="54"/>
    <n v="131"/>
    <n v="77"/>
    <x v="1"/>
    <n v="0"/>
    <n v="0"/>
    <n v="77"/>
    <n v="37.299999999999997"/>
    <n v="9"/>
    <n v="24"/>
    <n v="8"/>
    <n v="16"/>
    <n v="84"/>
    <n v="42"/>
    <n v="8"/>
    <n v="53"/>
    <n v="48"/>
    <n v="81"/>
  </r>
  <r>
    <n v="2068"/>
    <x v="2"/>
    <n v="109558"/>
    <n v="109.6"/>
    <n v="13"/>
    <s v="Lower-mid experience"/>
    <x v="0"/>
    <n v="82"/>
    <n v="131"/>
    <n v="1"/>
    <x v="2"/>
    <n v="1"/>
    <n v="0"/>
    <n v="0"/>
    <n v="56.3"/>
    <n v="45"/>
    <n v="32"/>
    <n v="97"/>
    <n v="88"/>
    <n v="25"/>
    <n v="31"/>
    <n v="53"/>
    <n v="28"/>
    <n v="82"/>
    <n v="82"/>
  </r>
  <r>
    <n v="2221"/>
    <x v="13"/>
    <n v="82892"/>
    <n v="82.9"/>
    <n v="1"/>
    <s v="Low experience"/>
    <x v="3"/>
    <n v="92"/>
    <n v="131"/>
    <n v="22"/>
    <x v="2"/>
    <n v="22"/>
    <n v="0"/>
    <n v="0"/>
    <n v="46.9"/>
    <n v="3"/>
    <n v="53"/>
    <n v="65"/>
    <n v="76"/>
    <n v="47"/>
    <n v="95"/>
    <n v="24"/>
    <n v="7"/>
    <n v="33"/>
    <n v="66"/>
  </r>
  <r>
    <n v="2343"/>
    <x v="1"/>
    <n v="105954"/>
    <n v="106"/>
    <n v="27"/>
    <s v="High experience"/>
    <x v="3"/>
    <n v="91"/>
    <n v="131"/>
    <n v="84"/>
    <x v="1"/>
    <n v="0"/>
    <n v="0"/>
    <n v="84"/>
    <n v="48.9"/>
    <n v="53"/>
    <n v="33"/>
    <n v="25"/>
    <n v="51"/>
    <n v="58"/>
    <n v="24"/>
    <n v="92"/>
    <n v="56"/>
    <n v="53"/>
    <n v="44"/>
  </r>
  <r>
    <n v="2418"/>
    <x v="17"/>
    <n v="130621"/>
    <n v="130.6"/>
    <n v="21"/>
    <s v="Upper-mid experience"/>
    <x v="1"/>
    <n v="0"/>
    <n v="131"/>
    <n v="74"/>
    <x v="1"/>
    <n v="0"/>
    <n v="0"/>
    <n v="74"/>
    <n v="46.5"/>
    <n v="77"/>
    <n v="15"/>
    <n v="42"/>
    <n v="73"/>
    <n v="27"/>
    <n v="31"/>
    <n v="67"/>
    <n v="19"/>
    <n v="95"/>
    <n v="19"/>
  </r>
  <r>
    <n v="2442"/>
    <x v="7"/>
    <n v="43830"/>
    <n v="43.8"/>
    <n v="6"/>
    <s v="Low experience"/>
    <x v="0"/>
    <n v="8"/>
    <n v="131"/>
    <n v="47"/>
    <x v="0"/>
    <n v="0"/>
    <n v="47"/>
    <n v="0"/>
    <n v="40.9"/>
    <n v="26"/>
    <n v="12"/>
    <n v="85"/>
    <n v="88"/>
    <n v="27"/>
    <n v="62"/>
    <n v="26"/>
    <n v="23"/>
    <n v="2"/>
    <n v="58"/>
  </r>
  <r>
    <n v="2722"/>
    <x v="19"/>
    <n v="46005"/>
    <n v="46"/>
    <n v="28"/>
    <s v="High experience"/>
    <x v="0"/>
    <n v="48"/>
    <n v="131"/>
    <n v="53"/>
    <x v="0"/>
    <n v="0"/>
    <n v="53"/>
    <n v="0"/>
    <n v="38.1"/>
    <n v="89"/>
    <n v="51"/>
    <n v="22"/>
    <n v="13"/>
    <n v="87"/>
    <n v="6"/>
    <n v="12"/>
    <n v="6"/>
    <n v="42"/>
    <n v="53"/>
  </r>
  <r>
    <n v="2853"/>
    <x v="7"/>
    <n v="95056"/>
    <n v="95.1"/>
    <n v="9"/>
    <s v="Lower-mid experience"/>
    <x v="0"/>
    <n v="88"/>
    <n v="131"/>
    <n v="69"/>
    <x v="0"/>
    <n v="0"/>
    <n v="69"/>
    <n v="0"/>
    <n v="46.4"/>
    <n v="62"/>
    <n v="26"/>
    <n v="3"/>
    <n v="22"/>
    <n v="68"/>
    <n v="93"/>
    <n v="32"/>
    <n v="88"/>
    <n v="39"/>
    <n v="31"/>
  </r>
  <r>
    <n v="2856"/>
    <x v="5"/>
    <n v="81380"/>
    <n v="81.400000000000006"/>
    <n v="26"/>
    <s v="High experience"/>
    <x v="1"/>
    <n v="42"/>
    <n v="131"/>
    <n v="53"/>
    <x v="0"/>
    <n v="0"/>
    <n v="53"/>
    <n v="0"/>
    <n v="56.5"/>
    <n v="42"/>
    <n v="52"/>
    <n v="23"/>
    <n v="2"/>
    <n v="99"/>
    <n v="97"/>
    <n v="42"/>
    <n v="52"/>
    <n v="83"/>
    <n v="73"/>
  </r>
  <r>
    <n v="87"/>
    <x v="9"/>
    <n v="36540"/>
    <n v="36.5"/>
    <n v="8"/>
    <s v="Lower-mid experience"/>
    <x v="2"/>
    <n v="16"/>
    <n v="129"/>
    <n v="87"/>
    <x v="1"/>
    <n v="0"/>
    <n v="0"/>
    <n v="87"/>
    <n v="47.9"/>
    <n v="22"/>
    <n v="8"/>
    <n v="68"/>
    <n v="65"/>
    <n v="27"/>
    <n v="95"/>
    <n v="15"/>
    <n v="43"/>
    <n v="94"/>
    <n v="42"/>
  </r>
  <r>
    <n v="140"/>
    <x v="17"/>
    <n v="89792"/>
    <n v="89.8"/>
    <n v="5"/>
    <s v="Low experience"/>
    <x v="3"/>
    <n v="64"/>
    <n v="129"/>
    <n v="73"/>
    <x v="1"/>
    <n v="0"/>
    <n v="0"/>
    <n v="73"/>
    <n v="37.1"/>
    <n v="41"/>
    <n v="84"/>
    <n v="38"/>
    <n v="57"/>
    <n v="59"/>
    <n v="18"/>
    <n v="36"/>
    <n v="33"/>
    <n v="3"/>
    <n v="2"/>
  </r>
  <r>
    <n v="234"/>
    <x v="9"/>
    <n v="106274"/>
    <n v="106.3"/>
    <n v="11"/>
    <s v="Lower-mid experience"/>
    <x v="1"/>
    <n v="33"/>
    <n v="129"/>
    <n v="81"/>
    <x v="1"/>
    <n v="0"/>
    <n v="0"/>
    <n v="81"/>
    <n v="31.1"/>
    <n v="18"/>
    <n v="85"/>
    <n v="88"/>
    <n v="47"/>
    <n v="8"/>
    <n v="39"/>
    <n v="8"/>
    <n v="9"/>
    <n v="2"/>
    <n v="7"/>
  </r>
  <r>
    <n v="241"/>
    <x v="8"/>
    <n v="54031"/>
    <n v="54"/>
    <n v="22"/>
    <s v="Upper-mid experience"/>
    <x v="2"/>
    <n v="98"/>
    <n v="129"/>
    <n v="24"/>
    <x v="2"/>
    <n v="24"/>
    <n v="0"/>
    <n v="0"/>
    <n v="54.6"/>
    <n v="75"/>
    <n v="15"/>
    <n v="22"/>
    <n v="46"/>
    <n v="26"/>
    <n v="42"/>
    <n v="89"/>
    <n v="82"/>
    <n v="63"/>
    <n v="86"/>
  </r>
  <r>
    <n v="265"/>
    <x v="7"/>
    <n v="129555"/>
    <n v="129.6"/>
    <n v="22"/>
    <s v="Upper-mid experience"/>
    <x v="1"/>
    <n v="44"/>
    <n v="129"/>
    <n v="41"/>
    <x v="0"/>
    <n v="0"/>
    <n v="41"/>
    <n v="0"/>
    <n v="53.1"/>
    <n v="14"/>
    <n v="31"/>
    <n v="85"/>
    <n v="9"/>
    <n v="99"/>
    <n v="54"/>
    <n v="98"/>
    <n v="94"/>
    <n v="45"/>
    <n v="2"/>
  </r>
  <r>
    <n v="323"/>
    <x v="17"/>
    <n v="67344"/>
    <n v="67.3"/>
    <n v="1"/>
    <s v="Low experience"/>
    <x v="1"/>
    <n v="18"/>
    <n v="129"/>
    <n v="8"/>
    <x v="1"/>
    <n v="0"/>
    <n v="0"/>
    <n v="8"/>
    <n v="54.8"/>
    <n v="44"/>
    <n v="59"/>
    <n v="59"/>
    <n v="7"/>
    <n v="83"/>
    <n v="18"/>
    <n v="72"/>
    <n v="77"/>
    <n v="71"/>
    <n v="58"/>
  </r>
  <r>
    <n v="469"/>
    <x v="19"/>
    <n v="94800"/>
    <n v="94.8"/>
    <n v="4"/>
    <s v="Low experience"/>
    <x v="2"/>
    <n v="19"/>
    <n v="129"/>
    <n v="48"/>
    <x v="0"/>
    <n v="0"/>
    <n v="48"/>
    <n v="0"/>
    <n v="46.8"/>
    <n v="3"/>
    <n v="38"/>
    <n v="85"/>
    <n v="75"/>
    <n v="27"/>
    <n v="12"/>
    <n v="25"/>
    <n v="92"/>
    <n v="58"/>
    <n v="53"/>
  </r>
  <r>
    <n v="577"/>
    <x v="4"/>
    <n v="114785"/>
    <n v="114.8"/>
    <n v="13"/>
    <s v="Lower-mid experience"/>
    <x v="1"/>
    <n v="13"/>
    <n v="129"/>
    <n v="31"/>
    <x v="0"/>
    <n v="0"/>
    <n v="31"/>
    <n v="0"/>
    <n v="67.2"/>
    <n v="48"/>
    <n v="33"/>
    <n v="74"/>
    <n v="31"/>
    <n v="83"/>
    <n v="59"/>
    <n v="79"/>
    <n v="99"/>
    <n v="68"/>
    <n v="98"/>
  </r>
  <r>
    <n v="607"/>
    <x v="1"/>
    <n v="144420"/>
    <n v="144.4"/>
    <n v="2"/>
    <s v="Low experience"/>
    <x v="3"/>
    <n v="56"/>
    <n v="129"/>
    <n v="84"/>
    <x v="1"/>
    <n v="0"/>
    <n v="0"/>
    <n v="84"/>
    <n v="47.4"/>
    <n v="32"/>
    <n v="14"/>
    <n v="89"/>
    <n v="47"/>
    <n v="88"/>
    <n v="59"/>
    <n v="67"/>
    <n v="8"/>
    <n v="66"/>
    <n v="4"/>
  </r>
  <r>
    <n v="729"/>
    <x v="16"/>
    <n v="91336"/>
    <n v="91.3"/>
    <n v="8"/>
    <s v="Lower-mid experience"/>
    <x v="2"/>
    <n v="16"/>
    <n v="129"/>
    <n v="3"/>
    <x v="2"/>
    <n v="3"/>
    <n v="0"/>
    <n v="0"/>
    <n v="28.8"/>
    <n v="2"/>
    <n v="7"/>
    <n v="25"/>
    <n v="4"/>
    <n v="4"/>
    <n v="94"/>
    <n v="1"/>
    <n v="59"/>
    <n v="5"/>
    <n v="87"/>
  </r>
  <r>
    <n v="886"/>
    <x v="13"/>
    <n v="116437"/>
    <n v="116.4"/>
    <n v="21"/>
    <s v="Upper-mid experience"/>
    <x v="2"/>
    <n v="57"/>
    <n v="129"/>
    <n v="19"/>
    <x v="2"/>
    <n v="19"/>
    <n v="0"/>
    <n v="0"/>
    <n v="58.8"/>
    <n v="36"/>
    <n v="9"/>
    <n v="73"/>
    <n v="87"/>
    <n v="97"/>
    <n v="93"/>
    <n v="8"/>
    <n v="64"/>
    <n v="78"/>
    <n v="43"/>
  </r>
  <r>
    <n v="1084"/>
    <x v="10"/>
    <n v="91922"/>
    <n v="91.9"/>
    <n v="9"/>
    <s v="Lower-mid experience"/>
    <x v="2"/>
    <n v="98"/>
    <n v="129"/>
    <n v="7"/>
    <x v="0"/>
    <n v="0"/>
    <n v="7"/>
    <n v="0"/>
    <n v="63.2"/>
    <n v="89"/>
    <n v="42"/>
    <n v="78"/>
    <n v="91"/>
    <n v="71"/>
    <n v="42"/>
    <n v="7"/>
    <n v="81"/>
    <n v="95"/>
    <n v="36"/>
  </r>
  <r>
    <n v="1097"/>
    <x v="3"/>
    <n v="135001"/>
    <n v="135"/>
    <n v="17"/>
    <s v="Upper-mid experience"/>
    <x v="2"/>
    <n v="35"/>
    <n v="129"/>
    <n v="55"/>
    <x v="0"/>
    <n v="0"/>
    <n v="55"/>
    <n v="0"/>
    <n v="43.5"/>
    <n v="45"/>
    <n v="9"/>
    <n v="62"/>
    <n v="16"/>
    <n v="8"/>
    <n v="66"/>
    <n v="91"/>
    <n v="46"/>
    <n v="4"/>
    <n v="88"/>
  </r>
  <r>
    <n v="1360"/>
    <x v="19"/>
    <n v="128103"/>
    <n v="128.1"/>
    <n v="21"/>
    <s v="Upper-mid experience"/>
    <x v="0"/>
    <n v="8"/>
    <n v="129"/>
    <n v="63"/>
    <x v="0"/>
    <n v="0"/>
    <n v="63"/>
    <n v="0"/>
    <n v="50"/>
    <n v="68"/>
    <n v="84"/>
    <n v="72"/>
    <n v="9"/>
    <n v="15"/>
    <n v="39"/>
    <n v="46"/>
    <n v="3"/>
    <n v="73"/>
    <n v="91"/>
  </r>
  <r>
    <n v="1480"/>
    <x v="12"/>
    <n v="87635"/>
    <n v="87.6"/>
    <n v="16"/>
    <s v="Upper-mid experience"/>
    <x v="0"/>
    <n v="35"/>
    <n v="129"/>
    <n v="34"/>
    <x v="0"/>
    <n v="0"/>
    <n v="34"/>
    <n v="0"/>
    <n v="42.7"/>
    <n v="21"/>
    <n v="0"/>
    <n v="37"/>
    <n v="29"/>
    <n v="87"/>
    <n v="75"/>
    <n v="8"/>
    <n v="74"/>
    <n v="68"/>
    <n v="28"/>
  </r>
  <r>
    <n v="1887"/>
    <x v="2"/>
    <n v="45353"/>
    <n v="45.4"/>
    <n v="0"/>
    <s v="Low experience"/>
    <x v="2"/>
    <n v="66"/>
    <n v="129"/>
    <n v="22"/>
    <x v="2"/>
    <n v="22"/>
    <n v="0"/>
    <n v="0"/>
    <n v="51.9"/>
    <n v="79"/>
    <n v="58"/>
    <n v="86"/>
    <n v="55"/>
    <n v="23"/>
    <n v="54"/>
    <n v="71"/>
    <n v="65"/>
    <n v="24"/>
    <n v="4"/>
  </r>
  <r>
    <n v="2000"/>
    <x v="12"/>
    <n v="102436"/>
    <n v="102.4"/>
    <n v="19"/>
    <s v="Upper-mid experience"/>
    <x v="2"/>
    <n v="8"/>
    <n v="129"/>
    <n v="66"/>
    <x v="0"/>
    <n v="0"/>
    <n v="66"/>
    <n v="0"/>
    <n v="44.8"/>
    <n v="97"/>
    <n v="58"/>
    <n v="33"/>
    <n v="32"/>
    <n v="38"/>
    <n v="61"/>
    <n v="49"/>
    <n v="65"/>
    <n v="4"/>
    <n v="11"/>
  </r>
  <r>
    <n v="2095"/>
    <x v="12"/>
    <n v="75814"/>
    <n v="75.8"/>
    <n v="5"/>
    <s v="Low experience"/>
    <x v="3"/>
    <n v="2"/>
    <n v="129"/>
    <n v="3"/>
    <x v="2"/>
    <n v="3"/>
    <n v="0"/>
    <n v="0"/>
    <n v="51.9"/>
    <n v="34"/>
    <n v="49"/>
    <n v="82"/>
    <n v="84"/>
    <n v="72"/>
    <n v="25"/>
    <n v="72"/>
    <n v="25"/>
    <n v="21"/>
    <n v="55"/>
  </r>
  <r>
    <n v="2196"/>
    <x v="10"/>
    <n v="87026"/>
    <n v="87"/>
    <n v="4"/>
    <s v="Low experience"/>
    <x v="3"/>
    <n v="88"/>
    <n v="129"/>
    <n v="31"/>
    <x v="0"/>
    <n v="0"/>
    <n v="31"/>
    <n v="0"/>
    <n v="63.1"/>
    <n v="12"/>
    <n v="85"/>
    <n v="83"/>
    <n v="39"/>
    <n v="58"/>
    <n v="91"/>
    <n v="91"/>
    <n v="78"/>
    <n v="21"/>
    <n v="73"/>
  </r>
  <r>
    <n v="2383"/>
    <x v="8"/>
    <n v="120605"/>
    <n v="120.6"/>
    <n v="29"/>
    <s v="High experience"/>
    <x v="2"/>
    <n v="39"/>
    <n v="129"/>
    <n v="11"/>
    <x v="2"/>
    <n v="11"/>
    <n v="0"/>
    <n v="0"/>
    <n v="32.4"/>
    <n v="28"/>
    <n v="93"/>
    <n v="3"/>
    <n v="22"/>
    <n v="48"/>
    <n v="4"/>
    <n v="63"/>
    <n v="19"/>
    <n v="7"/>
    <n v="37"/>
  </r>
  <r>
    <n v="2401"/>
    <x v="0"/>
    <n v="124930"/>
    <n v="124.9"/>
    <n v="9"/>
    <s v="Lower-mid experience"/>
    <x v="1"/>
    <n v="13"/>
    <n v="129"/>
    <n v="7"/>
    <x v="0"/>
    <n v="0"/>
    <n v="7"/>
    <n v="0"/>
    <n v="41.4"/>
    <n v="81"/>
    <n v="77"/>
    <n v="26"/>
    <n v="0"/>
    <n v="23"/>
    <n v="79"/>
    <n v="11"/>
    <n v="3"/>
    <n v="56"/>
    <n v="58"/>
  </r>
  <r>
    <n v="2581"/>
    <x v="11"/>
    <n v="149554"/>
    <n v="149.6"/>
    <n v="3"/>
    <s v="Low experience"/>
    <x v="1"/>
    <n v="26"/>
    <n v="129"/>
    <n v="93"/>
    <x v="1"/>
    <n v="0"/>
    <n v="0"/>
    <n v="93"/>
    <n v="48.7"/>
    <n v="88"/>
    <n v="72"/>
    <n v="17"/>
    <n v="37"/>
    <n v="5"/>
    <n v="64"/>
    <n v="45"/>
    <n v="57"/>
    <n v="98"/>
    <n v="4"/>
  </r>
  <r>
    <n v="2821"/>
    <x v="5"/>
    <n v="35504"/>
    <n v="35.5"/>
    <n v="14"/>
    <s v="Lower-mid experience"/>
    <x v="0"/>
    <n v="12"/>
    <n v="129"/>
    <n v="58"/>
    <x v="0"/>
    <n v="0"/>
    <n v="58"/>
    <n v="0"/>
    <n v="42.5"/>
    <n v="77"/>
    <n v="15"/>
    <n v="91"/>
    <n v="13"/>
    <n v="87"/>
    <n v="35"/>
    <n v="11"/>
    <n v="29"/>
    <n v="18"/>
    <n v="49"/>
  </r>
  <r>
    <n v="2962"/>
    <x v="10"/>
    <n v="31312"/>
    <n v="31.3"/>
    <n v="9"/>
    <s v="Lower-mid experience"/>
    <x v="3"/>
    <n v="91"/>
    <n v="129"/>
    <n v="31"/>
    <x v="0"/>
    <n v="0"/>
    <n v="31"/>
    <n v="0"/>
    <n v="52.9"/>
    <n v="94"/>
    <n v="95"/>
    <n v="36"/>
    <n v="1"/>
    <n v="55"/>
    <n v="91"/>
    <n v="12"/>
    <n v="59"/>
    <n v="73"/>
    <n v="13"/>
  </r>
  <r>
    <n v="1"/>
    <x v="11"/>
    <n v="45795"/>
    <n v="45.8"/>
    <n v="28"/>
    <s v="High experience"/>
    <x v="3"/>
    <n v="18"/>
    <n v="128"/>
    <n v="85"/>
    <x v="1"/>
    <n v="0"/>
    <n v="0"/>
    <n v="85"/>
    <n v="37.6"/>
    <n v="45"/>
    <n v="1"/>
    <n v="46"/>
    <n v="33"/>
    <n v="14"/>
    <n v="65"/>
    <n v="6"/>
    <n v="72"/>
    <n v="94"/>
    <n v="0"/>
  </r>
  <r>
    <n v="15"/>
    <x v="2"/>
    <n v="96690"/>
    <n v="96.7"/>
    <n v="19"/>
    <s v="Upper-mid experience"/>
    <x v="3"/>
    <n v="89"/>
    <n v="128"/>
    <n v="21"/>
    <x v="2"/>
    <n v="21"/>
    <n v="0"/>
    <n v="0"/>
    <n v="23.4"/>
    <n v="8"/>
    <n v="16"/>
    <n v="9"/>
    <n v="61"/>
    <n v="1"/>
    <n v="1"/>
    <n v="66"/>
    <n v="1"/>
    <n v="16"/>
    <n v="55"/>
  </r>
  <r>
    <n v="55"/>
    <x v="1"/>
    <n v="127720"/>
    <n v="127.7"/>
    <n v="0"/>
    <s v="Low experience"/>
    <x v="1"/>
    <n v="71"/>
    <n v="128"/>
    <n v="74"/>
    <x v="1"/>
    <n v="0"/>
    <n v="0"/>
    <n v="74"/>
    <n v="34.700000000000003"/>
    <n v="2"/>
    <n v="71"/>
    <n v="49"/>
    <n v="75"/>
    <n v="1"/>
    <n v="54"/>
    <n v="38"/>
    <n v="46"/>
    <n v="6"/>
    <n v="5"/>
  </r>
  <r>
    <n v="89"/>
    <x v="12"/>
    <n v="69341"/>
    <n v="69.3"/>
    <n v="24"/>
    <s v="High experience"/>
    <x v="2"/>
    <n v="87"/>
    <n v="128"/>
    <n v="61"/>
    <x v="0"/>
    <n v="0"/>
    <n v="61"/>
    <n v="0"/>
    <n v="46.1"/>
    <n v="84"/>
    <n v="76"/>
    <n v="63"/>
    <n v="13"/>
    <n v="3"/>
    <n v="92"/>
    <n v="62"/>
    <n v="8"/>
    <n v="48"/>
    <n v="12"/>
  </r>
  <r>
    <n v="339"/>
    <x v="1"/>
    <n v="63686"/>
    <n v="63.7"/>
    <n v="21"/>
    <s v="Upper-mid experience"/>
    <x v="1"/>
    <n v="1"/>
    <n v="128"/>
    <n v="82"/>
    <x v="1"/>
    <n v="0"/>
    <n v="0"/>
    <n v="82"/>
    <n v="65.7"/>
    <n v="99"/>
    <n v="48"/>
    <n v="99"/>
    <n v="75"/>
    <n v="25"/>
    <n v="54"/>
    <n v="99"/>
    <n v="86"/>
    <n v="1"/>
    <n v="71"/>
  </r>
  <r>
    <n v="511"/>
    <x v="2"/>
    <n v="84544"/>
    <n v="84.5"/>
    <n v="3"/>
    <s v="Low experience"/>
    <x v="1"/>
    <n v="41"/>
    <n v="128"/>
    <n v="24"/>
    <x v="2"/>
    <n v="24"/>
    <n v="0"/>
    <n v="0"/>
    <n v="40.6"/>
    <n v="23"/>
    <n v="92"/>
    <n v="59"/>
    <n v="38"/>
    <n v="5"/>
    <n v="61"/>
    <n v="56"/>
    <n v="49"/>
    <n v="5"/>
    <n v="18"/>
  </r>
  <r>
    <n v="562"/>
    <x v="0"/>
    <n v="45522"/>
    <n v="45.5"/>
    <n v="9"/>
    <s v="Lower-mid experience"/>
    <x v="3"/>
    <n v="32"/>
    <n v="128"/>
    <n v="6"/>
    <x v="0"/>
    <n v="0"/>
    <n v="6"/>
    <n v="0"/>
    <n v="46.6"/>
    <n v="48"/>
    <n v="4"/>
    <n v="31"/>
    <n v="29"/>
    <n v="81"/>
    <n v="9"/>
    <n v="81"/>
    <n v="67"/>
    <n v="73"/>
    <n v="43"/>
  </r>
  <r>
    <n v="571"/>
    <x v="4"/>
    <n v="52689"/>
    <n v="52.7"/>
    <n v="4"/>
    <s v="Low experience"/>
    <x v="1"/>
    <n v="1"/>
    <n v="128"/>
    <n v="63"/>
    <x v="0"/>
    <n v="0"/>
    <n v="63"/>
    <n v="0"/>
    <n v="59.5"/>
    <n v="6"/>
    <n v="61"/>
    <n v="38"/>
    <n v="79"/>
    <n v="87"/>
    <n v="85"/>
    <n v="78"/>
    <n v="27"/>
    <n v="81"/>
    <n v="53"/>
  </r>
  <r>
    <n v="805"/>
    <x v="17"/>
    <n v="80281"/>
    <n v="80.3"/>
    <n v="26"/>
    <s v="High experience"/>
    <x v="0"/>
    <n v="94"/>
    <n v="128"/>
    <n v="85"/>
    <x v="1"/>
    <n v="0"/>
    <n v="0"/>
    <n v="85"/>
    <n v="43.8"/>
    <n v="45"/>
    <n v="36"/>
    <n v="95"/>
    <n v="6"/>
    <n v="58"/>
    <n v="23"/>
    <n v="5"/>
    <n v="95"/>
    <n v="31"/>
    <n v="44"/>
  </r>
  <r>
    <n v="1061"/>
    <x v="3"/>
    <n v="146849"/>
    <n v="146.80000000000001"/>
    <n v="28"/>
    <s v="High experience"/>
    <x v="0"/>
    <n v="33"/>
    <n v="128"/>
    <n v="4"/>
    <x v="0"/>
    <n v="0"/>
    <n v="4"/>
    <n v="0"/>
    <n v="42.5"/>
    <n v="67"/>
    <n v="32"/>
    <n v="51"/>
    <n v="67"/>
    <n v="59"/>
    <n v="58"/>
    <n v="7"/>
    <n v="25"/>
    <n v="57"/>
    <n v="2"/>
  </r>
  <r>
    <n v="1437"/>
    <x v="7"/>
    <n v="55286"/>
    <n v="55.3"/>
    <n v="23"/>
    <s v="High experience"/>
    <x v="2"/>
    <n v="28"/>
    <n v="128"/>
    <n v="57"/>
    <x v="0"/>
    <n v="0"/>
    <n v="57"/>
    <n v="0"/>
    <n v="35"/>
    <n v="6"/>
    <n v="19"/>
    <n v="22"/>
    <n v="5"/>
    <n v="24"/>
    <n v="35"/>
    <n v="83"/>
    <n v="37"/>
    <n v="75"/>
    <n v="44"/>
  </r>
  <r>
    <n v="1499"/>
    <x v="19"/>
    <n v="138500"/>
    <n v="138.5"/>
    <n v="15"/>
    <s v="Lower-mid experience"/>
    <x v="0"/>
    <n v="66"/>
    <n v="128"/>
    <n v="55"/>
    <x v="0"/>
    <n v="0"/>
    <n v="55"/>
    <n v="0"/>
    <n v="42"/>
    <n v="1"/>
    <n v="98"/>
    <n v="24"/>
    <n v="63"/>
    <n v="8"/>
    <n v="94"/>
    <n v="6"/>
    <n v="26"/>
    <n v="84"/>
    <n v="16"/>
  </r>
  <r>
    <n v="1514"/>
    <x v="4"/>
    <n v="95234"/>
    <n v="95.2"/>
    <n v="4"/>
    <s v="Low experience"/>
    <x v="0"/>
    <n v="78"/>
    <n v="128"/>
    <n v="44"/>
    <x v="0"/>
    <n v="0"/>
    <n v="44"/>
    <n v="0"/>
    <n v="42.3"/>
    <n v="88"/>
    <n v="1"/>
    <n v="31"/>
    <n v="34"/>
    <n v="17"/>
    <n v="34"/>
    <n v="59"/>
    <n v="52"/>
    <n v="32"/>
    <n v="75"/>
  </r>
  <r>
    <n v="1542"/>
    <x v="12"/>
    <n v="37203"/>
    <n v="37.200000000000003"/>
    <n v="28"/>
    <s v="High experience"/>
    <x v="1"/>
    <n v="47"/>
    <n v="128"/>
    <n v="32"/>
    <x v="0"/>
    <n v="0"/>
    <n v="32"/>
    <n v="0"/>
    <n v="45.9"/>
    <n v="71"/>
    <n v="82"/>
    <n v="66"/>
    <n v="1"/>
    <n v="18"/>
    <n v="34"/>
    <n v="23"/>
    <n v="96"/>
    <n v="65"/>
    <n v="3"/>
  </r>
  <r>
    <n v="1601"/>
    <x v="5"/>
    <n v="65314"/>
    <n v="65.3"/>
    <n v="24"/>
    <s v="High experience"/>
    <x v="3"/>
    <n v="67"/>
    <n v="128"/>
    <n v="37"/>
    <x v="0"/>
    <n v="0"/>
    <n v="37"/>
    <n v="0"/>
    <n v="53.7"/>
    <n v="3"/>
    <n v="45"/>
    <n v="36"/>
    <n v="98"/>
    <n v="83"/>
    <n v="48"/>
    <n v="88"/>
    <n v="35"/>
    <n v="79"/>
    <n v="22"/>
  </r>
  <r>
    <n v="1712"/>
    <x v="15"/>
    <n v="112473"/>
    <n v="112.5"/>
    <n v="25"/>
    <s v="High experience"/>
    <x v="2"/>
    <n v="4"/>
    <n v="128"/>
    <n v="56"/>
    <x v="0"/>
    <n v="0"/>
    <n v="56"/>
    <n v="0"/>
    <n v="46.3"/>
    <n v="58"/>
    <n v="9"/>
    <n v="2"/>
    <n v="16"/>
    <n v="62"/>
    <n v="7"/>
    <n v="64"/>
    <n v="98"/>
    <n v="88"/>
    <n v="59"/>
  </r>
  <r>
    <n v="1926"/>
    <x v="3"/>
    <n v="80421"/>
    <n v="80.400000000000006"/>
    <n v="9"/>
    <s v="Lower-mid experience"/>
    <x v="1"/>
    <n v="82"/>
    <n v="128"/>
    <n v="65"/>
    <x v="0"/>
    <n v="0"/>
    <n v="65"/>
    <n v="0"/>
    <n v="39.9"/>
    <n v="75"/>
    <n v="12"/>
    <n v="52"/>
    <n v="44"/>
    <n v="31"/>
    <n v="83"/>
    <n v="46"/>
    <n v="6"/>
    <n v="27"/>
    <n v="23"/>
  </r>
  <r>
    <n v="2309"/>
    <x v="7"/>
    <n v="135634"/>
    <n v="135.6"/>
    <n v="0"/>
    <s v="Low experience"/>
    <x v="1"/>
    <n v="24"/>
    <n v="128"/>
    <n v="66"/>
    <x v="0"/>
    <n v="0"/>
    <n v="66"/>
    <n v="0"/>
    <n v="32.4"/>
    <n v="53"/>
    <n v="35"/>
    <n v="6"/>
    <n v="68"/>
    <n v="28"/>
    <n v="6"/>
    <n v="67"/>
    <n v="49"/>
    <n v="1"/>
    <n v="11"/>
  </r>
  <r>
    <n v="2579"/>
    <x v="19"/>
    <n v="67422"/>
    <n v="67.400000000000006"/>
    <n v="2"/>
    <s v="Low experience"/>
    <x v="2"/>
    <n v="47"/>
    <n v="128"/>
    <n v="44"/>
    <x v="0"/>
    <n v="0"/>
    <n v="44"/>
    <n v="0"/>
    <n v="52.2"/>
    <n v="45"/>
    <n v="63"/>
    <n v="62"/>
    <n v="52"/>
    <n v="33"/>
    <n v="67"/>
    <n v="84"/>
    <n v="15"/>
    <n v="34"/>
    <n v="67"/>
  </r>
  <r>
    <n v="2623"/>
    <x v="8"/>
    <n v="96214"/>
    <n v="96.2"/>
    <n v="27"/>
    <s v="High experience"/>
    <x v="3"/>
    <n v="15"/>
    <n v="128"/>
    <n v="16"/>
    <x v="2"/>
    <n v="16"/>
    <n v="0"/>
    <n v="0"/>
    <n v="40.4"/>
    <n v="75"/>
    <n v="23"/>
    <n v="83"/>
    <n v="57"/>
    <n v="1"/>
    <n v="52"/>
    <n v="31"/>
    <n v="6"/>
    <n v="45"/>
    <n v="31"/>
  </r>
  <r>
    <n v="2636"/>
    <x v="7"/>
    <n v="37361"/>
    <n v="37.4"/>
    <n v="7"/>
    <s v="Low experience"/>
    <x v="2"/>
    <n v="66"/>
    <n v="128"/>
    <n v="35"/>
    <x v="0"/>
    <n v="0"/>
    <n v="35"/>
    <n v="0"/>
    <n v="32.799999999999997"/>
    <n v="42"/>
    <n v="19"/>
    <n v="86"/>
    <n v="15"/>
    <n v="44"/>
    <n v="5"/>
    <n v="63"/>
    <n v="48"/>
    <n v="5"/>
    <n v="1"/>
  </r>
  <r>
    <n v="2757"/>
    <x v="19"/>
    <n v="70103"/>
    <n v="70.099999999999994"/>
    <n v="5"/>
    <s v="Low experience"/>
    <x v="2"/>
    <n v="25"/>
    <n v="128"/>
    <n v="64"/>
    <x v="0"/>
    <n v="0"/>
    <n v="64"/>
    <n v="0"/>
    <n v="46.8"/>
    <n v="6"/>
    <n v="93"/>
    <n v="78"/>
    <n v="6"/>
    <n v="91"/>
    <n v="6"/>
    <n v="52"/>
    <n v="36"/>
    <n v="88"/>
    <n v="12"/>
  </r>
  <r>
    <n v="2893"/>
    <x v="11"/>
    <n v="145064"/>
    <n v="145.1"/>
    <n v="2"/>
    <s v="Low experience"/>
    <x v="1"/>
    <n v="28"/>
    <n v="128"/>
    <n v="78"/>
    <x v="1"/>
    <n v="0"/>
    <n v="0"/>
    <n v="78"/>
    <n v="22.7"/>
    <n v="31"/>
    <n v="1"/>
    <n v="56"/>
    <n v="24"/>
    <n v="15"/>
    <n v="23"/>
    <n v="25"/>
    <n v="5"/>
    <n v="39"/>
    <n v="8"/>
  </r>
  <r>
    <n v="2919"/>
    <x v="9"/>
    <n v="97792"/>
    <n v="97.8"/>
    <n v="16"/>
    <s v="Upper-mid experience"/>
    <x v="2"/>
    <n v="1"/>
    <n v="128"/>
    <n v="81"/>
    <x v="1"/>
    <n v="0"/>
    <n v="0"/>
    <n v="81"/>
    <n v="36.1"/>
    <n v="10"/>
    <n v="7"/>
    <n v="95"/>
    <n v="28"/>
    <n v="18"/>
    <n v="38"/>
    <n v="26"/>
    <n v="61"/>
    <n v="74"/>
    <n v="4"/>
  </r>
  <r>
    <n v="42"/>
    <x v="13"/>
    <n v="144825"/>
    <n v="144.80000000000001"/>
    <n v="23"/>
    <s v="High experience"/>
    <x v="0"/>
    <n v="84"/>
    <n v="127"/>
    <n v="7"/>
    <x v="2"/>
    <n v="7"/>
    <n v="0"/>
    <n v="0"/>
    <n v="37.700000000000003"/>
    <n v="5"/>
    <n v="62"/>
    <n v="35"/>
    <n v="21"/>
    <n v="58"/>
    <n v="34"/>
    <n v="54"/>
    <n v="46"/>
    <n v="58"/>
    <n v="4"/>
  </r>
  <r>
    <n v="220"/>
    <x v="4"/>
    <n v="32994"/>
    <n v="33"/>
    <n v="15"/>
    <s v="Lower-mid experience"/>
    <x v="2"/>
    <n v="1"/>
    <n v="127"/>
    <n v="55"/>
    <x v="0"/>
    <n v="0"/>
    <n v="55"/>
    <n v="0"/>
    <n v="54.3"/>
    <n v="37"/>
    <n v="5"/>
    <n v="63"/>
    <n v="39"/>
    <n v="94"/>
    <n v="54"/>
    <n v="94"/>
    <n v="22"/>
    <n v="73"/>
    <n v="62"/>
  </r>
  <r>
    <n v="262"/>
    <x v="9"/>
    <n v="66639"/>
    <n v="66.599999999999994"/>
    <n v="14"/>
    <s v="Lower-mid experience"/>
    <x v="3"/>
    <n v="47"/>
    <n v="127"/>
    <n v="93"/>
    <x v="1"/>
    <n v="0"/>
    <n v="0"/>
    <n v="93"/>
    <n v="38.6"/>
    <n v="19"/>
    <n v="92"/>
    <n v="7"/>
    <n v="61"/>
    <n v="2"/>
    <n v="6"/>
    <n v="57"/>
    <n v="65"/>
    <n v="21"/>
    <n v="56"/>
  </r>
  <r>
    <n v="300"/>
    <x v="8"/>
    <n v="74950"/>
    <n v="75"/>
    <n v="10"/>
    <s v="Lower-mid experience"/>
    <x v="0"/>
    <n v="28"/>
    <n v="127"/>
    <n v="21"/>
    <x v="2"/>
    <n v="21"/>
    <n v="0"/>
    <n v="0"/>
    <n v="41.9"/>
    <n v="83"/>
    <n v="98"/>
    <n v="47"/>
    <n v="7"/>
    <n v="5"/>
    <n v="3"/>
    <n v="93"/>
    <n v="52"/>
    <n v="27"/>
    <n v="4"/>
  </r>
  <r>
    <n v="377"/>
    <x v="9"/>
    <n v="136196"/>
    <n v="136.19999999999999"/>
    <n v="16"/>
    <s v="Upper-mid experience"/>
    <x v="3"/>
    <n v="2"/>
    <n v="127"/>
    <n v="73"/>
    <x v="1"/>
    <n v="0"/>
    <n v="0"/>
    <n v="73"/>
    <n v="49.5"/>
    <n v="47"/>
    <n v="61"/>
    <n v="43"/>
    <n v="3"/>
    <n v="78"/>
    <n v="1"/>
    <n v="76"/>
    <n v="89"/>
    <n v="43"/>
    <n v="54"/>
  </r>
  <r>
    <n v="508"/>
    <x v="4"/>
    <n v="64568"/>
    <n v="64.599999999999994"/>
    <n v="6"/>
    <s v="Low experience"/>
    <x v="1"/>
    <n v="74"/>
    <n v="127"/>
    <n v="56"/>
    <x v="0"/>
    <n v="0"/>
    <n v="56"/>
    <n v="0"/>
    <n v="47.9"/>
    <n v="47"/>
    <n v="57"/>
    <n v="5"/>
    <n v="62"/>
    <n v="63"/>
    <n v="89"/>
    <n v="51"/>
    <n v="8"/>
    <n v="31"/>
    <n v="66"/>
  </r>
  <r>
    <n v="563"/>
    <x v="7"/>
    <n v="63414"/>
    <n v="63.4"/>
    <n v="0"/>
    <s v="Low experience"/>
    <x v="1"/>
    <n v="61"/>
    <n v="127"/>
    <n v="48"/>
    <x v="0"/>
    <n v="0"/>
    <n v="48"/>
    <n v="0"/>
    <n v="40.4"/>
    <n v="47"/>
    <n v="64"/>
    <n v="11"/>
    <n v="44"/>
    <n v="97"/>
    <n v="4"/>
    <n v="32"/>
    <n v="31"/>
    <n v="63"/>
    <n v="11"/>
  </r>
  <r>
    <n v="590"/>
    <x v="3"/>
    <n v="132491"/>
    <n v="132.5"/>
    <n v="23"/>
    <s v="High experience"/>
    <x v="3"/>
    <n v="19"/>
    <n v="127"/>
    <n v="64"/>
    <x v="0"/>
    <n v="0"/>
    <n v="64"/>
    <n v="0"/>
    <n v="41.5"/>
    <n v="62"/>
    <n v="64"/>
    <n v="3"/>
    <n v="83"/>
    <n v="79"/>
    <n v="26"/>
    <n v="71"/>
    <n v="21"/>
    <n v="4"/>
    <n v="2"/>
  </r>
  <r>
    <n v="637"/>
    <x v="19"/>
    <n v="138886"/>
    <n v="138.9"/>
    <n v="23"/>
    <s v="High experience"/>
    <x v="3"/>
    <n v="76"/>
    <n v="127"/>
    <n v="65"/>
    <x v="0"/>
    <n v="0"/>
    <n v="65"/>
    <n v="0"/>
    <n v="51.3"/>
    <n v="3"/>
    <n v="56"/>
    <n v="21"/>
    <n v="34"/>
    <n v="78"/>
    <n v="19"/>
    <n v="64"/>
    <n v="65"/>
    <n v="95"/>
    <n v="78"/>
  </r>
  <r>
    <n v="639"/>
    <x v="6"/>
    <n v="105948"/>
    <n v="105.9"/>
    <n v="10"/>
    <s v="Lower-mid experience"/>
    <x v="1"/>
    <n v="76"/>
    <n v="127"/>
    <n v="81"/>
    <x v="1"/>
    <n v="0"/>
    <n v="0"/>
    <n v="81"/>
    <n v="54.3"/>
    <n v="61"/>
    <n v="37"/>
    <n v="7"/>
    <n v="84"/>
    <n v="69"/>
    <n v="51"/>
    <n v="46"/>
    <n v="64"/>
    <n v="68"/>
    <n v="56"/>
  </r>
  <r>
    <n v="874"/>
    <x v="9"/>
    <n v="70821"/>
    <n v="70.8"/>
    <n v="27"/>
    <s v="High experience"/>
    <x v="1"/>
    <n v="29"/>
    <n v="127"/>
    <n v="89"/>
    <x v="1"/>
    <n v="0"/>
    <n v="0"/>
    <n v="89"/>
    <n v="43.2"/>
    <n v="29"/>
    <n v="8"/>
    <n v="1"/>
    <n v="43"/>
    <n v="41"/>
    <n v="99"/>
    <n v="47"/>
    <n v="26"/>
    <n v="89"/>
    <n v="49"/>
  </r>
  <r>
    <n v="1034"/>
    <x v="0"/>
    <n v="60480"/>
    <n v="60.5"/>
    <n v="15"/>
    <s v="Lower-mid experience"/>
    <x v="2"/>
    <n v="64"/>
    <n v="127"/>
    <n v="56"/>
    <x v="0"/>
    <n v="0"/>
    <n v="56"/>
    <n v="0"/>
    <n v="53.1"/>
    <n v="59"/>
    <n v="23"/>
    <n v="65"/>
    <n v="33"/>
    <n v="92"/>
    <n v="65"/>
    <n v="28"/>
    <n v="47"/>
    <n v="85"/>
    <n v="34"/>
  </r>
  <r>
    <n v="1197"/>
    <x v="13"/>
    <n v="114271"/>
    <n v="114.3"/>
    <n v="7"/>
    <s v="Low experience"/>
    <x v="0"/>
    <n v="12"/>
    <n v="127"/>
    <n v="7"/>
    <x v="2"/>
    <n v="7"/>
    <n v="0"/>
    <n v="0"/>
    <n v="36.1"/>
    <n v="91"/>
    <n v="28"/>
    <n v="9"/>
    <n v="77"/>
    <n v="87"/>
    <n v="21"/>
    <n v="6"/>
    <n v="9"/>
    <n v="2"/>
    <n v="31"/>
  </r>
  <r>
    <n v="1238"/>
    <x v="3"/>
    <n v="78634"/>
    <n v="78.599999999999994"/>
    <n v="1"/>
    <s v="Low experience"/>
    <x v="1"/>
    <n v="76"/>
    <n v="127"/>
    <n v="57"/>
    <x v="0"/>
    <n v="0"/>
    <n v="57"/>
    <n v="0"/>
    <n v="33.4"/>
    <n v="29"/>
    <n v="49"/>
    <n v="11"/>
    <n v="47"/>
    <n v="24"/>
    <n v="35"/>
    <n v="16"/>
    <n v="23"/>
    <n v="8"/>
    <n v="92"/>
  </r>
  <r>
    <n v="1366"/>
    <x v="3"/>
    <n v="30125"/>
    <n v="30.1"/>
    <n v="14"/>
    <s v="Lower-mid experience"/>
    <x v="2"/>
    <n v="8"/>
    <n v="127"/>
    <n v="31"/>
    <x v="0"/>
    <n v="0"/>
    <n v="31"/>
    <n v="0"/>
    <n v="47.9"/>
    <n v="53"/>
    <n v="5"/>
    <n v="55"/>
    <n v="72"/>
    <n v="12"/>
    <n v="69"/>
    <n v="45"/>
    <n v="81"/>
    <n v="53"/>
    <n v="34"/>
  </r>
  <r>
    <n v="1426"/>
    <x v="3"/>
    <n v="72563"/>
    <n v="72.599999999999994"/>
    <n v="6"/>
    <s v="Low experience"/>
    <x v="2"/>
    <n v="4"/>
    <n v="127"/>
    <n v="53"/>
    <x v="0"/>
    <n v="0"/>
    <n v="53"/>
    <n v="0"/>
    <n v="58.5"/>
    <n v="43"/>
    <n v="74"/>
    <n v="97"/>
    <n v="23"/>
    <n v="14"/>
    <n v="91"/>
    <n v="67"/>
    <n v="44"/>
    <n v="57"/>
    <n v="75"/>
  </r>
  <r>
    <n v="1443"/>
    <x v="7"/>
    <n v="67133"/>
    <n v="67.099999999999994"/>
    <n v="19"/>
    <s v="Upper-mid experience"/>
    <x v="0"/>
    <n v="83"/>
    <n v="127"/>
    <n v="63"/>
    <x v="0"/>
    <n v="0"/>
    <n v="63"/>
    <n v="0"/>
    <n v="52.3"/>
    <n v="52"/>
    <n v="91"/>
    <n v="33"/>
    <n v="16"/>
    <n v="71"/>
    <n v="54"/>
    <n v="85"/>
    <n v="8"/>
    <n v="84"/>
    <n v="29"/>
  </r>
  <r>
    <n v="1446"/>
    <x v="19"/>
    <n v="139982"/>
    <n v="140"/>
    <n v="26"/>
    <s v="High experience"/>
    <x v="0"/>
    <n v="65"/>
    <n v="127"/>
    <n v="44"/>
    <x v="0"/>
    <n v="0"/>
    <n v="44"/>
    <n v="0"/>
    <n v="45"/>
    <n v="8"/>
    <n v="35"/>
    <n v="76"/>
    <n v="3"/>
    <n v="55"/>
    <n v="97"/>
    <n v="98"/>
    <n v="28"/>
    <n v="44"/>
    <n v="6"/>
  </r>
  <r>
    <n v="1648"/>
    <x v="5"/>
    <n v="43869"/>
    <n v="43.9"/>
    <n v="7"/>
    <s v="Low experience"/>
    <x v="1"/>
    <n v="63"/>
    <n v="127"/>
    <n v="41"/>
    <x v="0"/>
    <n v="0"/>
    <n v="41"/>
    <n v="0"/>
    <n v="50.5"/>
    <n v="74"/>
    <n v="78"/>
    <n v="83"/>
    <n v="31"/>
    <n v="68"/>
    <n v="3"/>
    <n v="74"/>
    <n v="46"/>
    <n v="6"/>
    <n v="42"/>
  </r>
  <r>
    <n v="1869"/>
    <x v="8"/>
    <n v="66105"/>
    <n v="66.099999999999994"/>
    <n v="28"/>
    <s v="High experience"/>
    <x v="1"/>
    <n v="6"/>
    <n v="127"/>
    <n v="23"/>
    <x v="2"/>
    <n v="23"/>
    <n v="0"/>
    <n v="0"/>
    <n v="26.6"/>
    <n v="59"/>
    <n v="34"/>
    <n v="16"/>
    <n v="1"/>
    <n v="0"/>
    <n v="21"/>
    <n v="41"/>
    <n v="24"/>
    <n v="31"/>
    <n v="39"/>
  </r>
  <r>
    <n v="1878"/>
    <x v="17"/>
    <n v="45224"/>
    <n v="45.2"/>
    <n v="6"/>
    <s v="Low experience"/>
    <x v="1"/>
    <n v="57"/>
    <n v="127"/>
    <n v="92"/>
    <x v="1"/>
    <n v="0"/>
    <n v="0"/>
    <n v="92"/>
    <n v="32"/>
    <n v="89"/>
    <n v="52"/>
    <n v="4"/>
    <n v="56"/>
    <n v="4"/>
    <n v="24"/>
    <n v="32"/>
    <n v="23"/>
    <n v="27"/>
    <n v="9"/>
  </r>
  <r>
    <n v="1908"/>
    <x v="16"/>
    <n v="72690"/>
    <n v="72.7"/>
    <n v="5"/>
    <s v="Low experience"/>
    <x v="1"/>
    <n v="43"/>
    <n v="127"/>
    <n v="25"/>
    <x v="2"/>
    <n v="25"/>
    <n v="0"/>
    <n v="0"/>
    <n v="39.9"/>
    <n v="23"/>
    <n v="17"/>
    <n v="92"/>
    <n v="4"/>
    <n v="73"/>
    <n v="5"/>
    <n v="84"/>
    <n v="91"/>
    <n v="3"/>
    <n v="7"/>
  </r>
  <r>
    <n v="1980"/>
    <x v="14"/>
    <n v="80029"/>
    <n v="80"/>
    <n v="23"/>
    <s v="High experience"/>
    <x v="0"/>
    <n v="67"/>
    <n v="127"/>
    <n v="69"/>
    <x v="0"/>
    <n v="0"/>
    <n v="69"/>
    <n v="0"/>
    <n v="51.8"/>
    <n v="89"/>
    <n v="79"/>
    <n v="69"/>
    <n v="57"/>
    <n v="12"/>
    <n v="17"/>
    <n v="82"/>
    <n v="8"/>
    <n v="61"/>
    <n v="44"/>
  </r>
  <r>
    <n v="2101"/>
    <x v="9"/>
    <n v="127347"/>
    <n v="127.3"/>
    <n v="6"/>
    <s v="Low experience"/>
    <x v="1"/>
    <n v="82"/>
    <n v="127"/>
    <n v="88"/>
    <x v="1"/>
    <n v="0"/>
    <n v="0"/>
    <n v="88"/>
    <n v="44.7"/>
    <n v="83"/>
    <n v="1"/>
    <n v="68"/>
    <n v="27"/>
    <n v="79"/>
    <n v="96"/>
    <n v="9"/>
    <n v="11"/>
    <n v="37"/>
    <n v="36"/>
  </r>
  <r>
    <n v="2122"/>
    <x v="17"/>
    <n v="67788"/>
    <n v="67.8"/>
    <n v="7"/>
    <s v="Low experience"/>
    <x v="2"/>
    <n v="74"/>
    <n v="127"/>
    <n v="95"/>
    <x v="1"/>
    <n v="0"/>
    <n v="0"/>
    <n v="95"/>
    <n v="35.5"/>
    <n v="14"/>
    <n v="71"/>
    <n v="42"/>
    <n v="91"/>
    <n v="41"/>
    <n v="45"/>
    <n v="13"/>
    <n v="32"/>
    <n v="4"/>
    <n v="2"/>
  </r>
  <r>
    <n v="2167"/>
    <x v="3"/>
    <n v="113395"/>
    <n v="113.4"/>
    <n v="29"/>
    <s v="High experience"/>
    <x v="0"/>
    <n v="45"/>
    <n v="127"/>
    <n v="47"/>
    <x v="0"/>
    <n v="0"/>
    <n v="47"/>
    <n v="0"/>
    <n v="64"/>
    <n v="31"/>
    <n v="99"/>
    <n v="94"/>
    <n v="94"/>
    <n v="13"/>
    <n v="23"/>
    <n v="44"/>
    <n v="83"/>
    <n v="74"/>
    <n v="85"/>
  </r>
  <r>
    <n v="2254"/>
    <x v="12"/>
    <n v="131977"/>
    <n v="132"/>
    <n v="0"/>
    <s v="Low experience"/>
    <x v="3"/>
    <n v="2"/>
    <n v="127"/>
    <n v="4"/>
    <x v="0"/>
    <n v="0"/>
    <n v="4"/>
    <n v="0"/>
    <n v="30.4"/>
    <n v="38"/>
    <n v="42"/>
    <n v="3"/>
    <n v="9"/>
    <n v="11"/>
    <n v="3"/>
    <n v="82"/>
    <n v="13"/>
    <n v="74"/>
    <n v="29"/>
  </r>
  <r>
    <n v="2377"/>
    <x v="9"/>
    <n v="50242"/>
    <n v="50.2"/>
    <n v="5"/>
    <s v="Low experience"/>
    <x v="2"/>
    <n v="54"/>
    <n v="127"/>
    <n v="95"/>
    <x v="1"/>
    <n v="0"/>
    <n v="0"/>
    <n v="95"/>
    <n v="42.4"/>
    <n v="88"/>
    <n v="86"/>
    <n v="25"/>
    <n v="84"/>
    <n v="17"/>
    <n v="2"/>
    <n v="11"/>
    <n v="86"/>
    <n v="11"/>
    <n v="14"/>
  </r>
  <r>
    <n v="2584"/>
    <x v="19"/>
    <n v="147342"/>
    <n v="147.30000000000001"/>
    <n v="14"/>
    <s v="Lower-mid experience"/>
    <x v="1"/>
    <n v="10"/>
    <n v="127"/>
    <n v="63"/>
    <x v="0"/>
    <n v="0"/>
    <n v="63"/>
    <n v="0"/>
    <n v="32.200000000000003"/>
    <n v="3"/>
    <n v="6"/>
    <n v="71"/>
    <n v="19"/>
    <n v="43"/>
    <n v="18"/>
    <n v="18"/>
    <n v="11"/>
    <n v="59"/>
    <n v="74"/>
  </r>
  <r>
    <n v="2652"/>
    <x v="6"/>
    <n v="125462"/>
    <n v="125.5"/>
    <n v="13"/>
    <s v="Lower-mid experience"/>
    <x v="0"/>
    <n v="76"/>
    <n v="127"/>
    <n v="9"/>
    <x v="1"/>
    <n v="0"/>
    <n v="0"/>
    <n v="9"/>
    <n v="58.2"/>
    <n v="29"/>
    <n v="87"/>
    <n v="72"/>
    <n v="83"/>
    <n v="71"/>
    <n v="58"/>
    <n v="11"/>
    <n v="71"/>
    <n v="69"/>
    <n v="31"/>
  </r>
  <r>
    <n v="2781"/>
    <x v="17"/>
    <n v="119565"/>
    <n v="119.6"/>
    <n v="9"/>
    <s v="Lower-mid experience"/>
    <x v="3"/>
    <n v="21"/>
    <n v="127"/>
    <n v="76"/>
    <x v="1"/>
    <n v="0"/>
    <n v="0"/>
    <n v="76"/>
    <n v="45.4"/>
    <n v="9"/>
    <n v="6"/>
    <n v="55"/>
    <n v="61"/>
    <n v="62"/>
    <n v="5"/>
    <n v="49"/>
    <n v="92"/>
    <n v="53"/>
    <n v="62"/>
  </r>
  <r>
    <n v="2838"/>
    <x v="9"/>
    <n v="44142"/>
    <n v="44.1"/>
    <n v="17"/>
    <s v="Upper-mid experience"/>
    <x v="3"/>
    <n v="49"/>
    <n v="127"/>
    <n v="74"/>
    <x v="1"/>
    <n v="0"/>
    <n v="0"/>
    <n v="74"/>
    <n v="45.5"/>
    <n v="13"/>
    <n v="89"/>
    <n v="9"/>
    <n v="47"/>
    <n v="87"/>
    <n v="67"/>
    <n v="19"/>
    <n v="33"/>
    <n v="14"/>
    <n v="77"/>
  </r>
  <r>
    <n v="2840"/>
    <x v="7"/>
    <n v="34461"/>
    <n v="34.5"/>
    <n v="24"/>
    <s v="High experience"/>
    <x v="3"/>
    <n v="54"/>
    <n v="127"/>
    <n v="39"/>
    <x v="0"/>
    <n v="0"/>
    <n v="39"/>
    <n v="0"/>
    <n v="42"/>
    <n v="85"/>
    <n v="33"/>
    <n v="19"/>
    <n v="47"/>
    <n v="88"/>
    <n v="7"/>
    <n v="33"/>
    <n v="65"/>
    <n v="36"/>
    <n v="7"/>
  </r>
  <r>
    <n v="12"/>
    <x v="15"/>
    <n v="117455"/>
    <n v="117.5"/>
    <n v="22"/>
    <s v="Upper-mid experience"/>
    <x v="1"/>
    <n v="67"/>
    <n v="126"/>
    <n v="4"/>
    <x v="0"/>
    <n v="0"/>
    <n v="4"/>
    <n v="0"/>
    <n v="43.8"/>
    <n v="73"/>
    <n v="37"/>
    <n v="63"/>
    <n v="63"/>
    <n v="54"/>
    <n v="9"/>
    <n v="84"/>
    <n v="32"/>
    <n v="19"/>
    <n v="4"/>
  </r>
  <r>
    <n v="156"/>
    <x v="11"/>
    <n v="39528"/>
    <n v="39.5"/>
    <n v="20"/>
    <s v="Upper-mid experience"/>
    <x v="1"/>
    <n v="41"/>
    <n v="126"/>
    <n v="93"/>
    <x v="1"/>
    <n v="0"/>
    <n v="0"/>
    <n v="93"/>
    <n v="36.5"/>
    <n v="23"/>
    <n v="81"/>
    <n v="6"/>
    <n v="9"/>
    <n v="65"/>
    <n v="87"/>
    <n v="0"/>
    <n v="17"/>
    <n v="39"/>
    <n v="38"/>
  </r>
  <r>
    <n v="171"/>
    <x v="18"/>
    <n v="111926"/>
    <n v="111.9"/>
    <n v="3"/>
    <s v="Low experience"/>
    <x v="0"/>
    <n v="4"/>
    <n v="126"/>
    <n v="29"/>
    <x v="2"/>
    <n v="29"/>
    <n v="0"/>
    <n v="0"/>
    <n v="38.799999999999997"/>
    <n v="34"/>
    <n v="52"/>
    <n v="38"/>
    <n v="1"/>
    <n v="39"/>
    <n v="79"/>
    <n v="6"/>
    <n v="1"/>
    <n v="85"/>
    <n v="53"/>
  </r>
  <r>
    <n v="244"/>
    <x v="5"/>
    <n v="131154"/>
    <n v="131.19999999999999"/>
    <n v="21"/>
    <s v="Upper-mid experience"/>
    <x v="3"/>
    <n v="1"/>
    <n v="126"/>
    <n v="55"/>
    <x v="0"/>
    <n v="0"/>
    <n v="55"/>
    <n v="0"/>
    <n v="64.599999999999994"/>
    <n v="76"/>
    <n v="4"/>
    <n v="84"/>
    <n v="62"/>
    <n v="56"/>
    <n v="62"/>
    <n v="86"/>
    <n v="59"/>
    <n v="58"/>
    <n v="99"/>
  </r>
  <r>
    <n v="311"/>
    <x v="0"/>
    <n v="102095"/>
    <n v="102.1"/>
    <n v="4"/>
    <s v="Low experience"/>
    <x v="3"/>
    <n v="6"/>
    <n v="126"/>
    <n v="51"/>
    <x v="0"/>
    <n v="0"/>
    <n v="51"/>
    <n v="0"/>
    <n v="22.6"/>
    <n v="23"/>
    <n v="67"/>
    <n v="8"/>
    <n v="44"/>
    <n v="16"/>
    <n v="18"/>
    <n v="2"/>
    <n v="39"/>
    <n v="5"/>
    <n v="4"/>
  </r>
  <r>
    <n v="374"/>
    <x v="10"/>
    <n v="132877"/>
    <n v="132.9"/>
    <n v="11"/>
    <s v="Lower-mid experience"/>
    <x v="3"/>
    <n v="48"/>
    <n v="126"/>
    <n v="58"/>
    <x v="0"/>
    <n v="0"/>
    <n v="58"/>
    <n v="0"/>
    <n v="35.700000000000003"/>
    <n v="86"/>
    <n v="10"/>
    <n v="43"/>
    <n v="11"/>
    <n v="3"/>
    <n v="73"/>
    <n v="87"/>
    <n v="22"/>
    <n v="16"/>
    <n v="6"/>
  </r>
  <r>
    <n v="583"/>
    <x v="3"/>
    <n v="121865"/>
    <n v="121.9"/>
    <n v="16"/>
    <s v="Upper-mid experience"/>
    <x v="2"/>
    <n v="35"/>
    <n v="126"/>
    <n v="53"/>
    <x v="0"/>
    <n v="0"/>
    <n v="53"/>
    <n v="0"/>
    <n v="55.5"/>
    <n v="69"/>
    <n v="57"/>
    <n v="68"/>
    <n v="0"/>
    <n v="93"/>
    <n v="11"/>
    <n v="41"/>
    <n v="77"/>
    <n v="44"/>
    <n v="95"/>
  </r>
  <r>
    <n v="636"/>
    <x v="0"/>
    <n v="38711"/>
    <n v="38.700000000000003"/>
    <n v="7"/>
    <s v="Low experience"/>
    <x v="0"/>
    <n v="37"/>
    <n v="126"/>
    <n v="69"/>
    <x v="0"/>
    <n v="0"/>
    <n v="69"/>
    <n v="0"/>
    <n v="44.2"/>
    <n v="11"/>
    <n v="31"/>
    <n v="81"/>
    <n v="27"/>
    <n v="22"/>
    <n v="83"/>
    <n v="99"/>
    <n v="56"/>
    <n v="28"/>
    <n v="4"/>
  </r>
  <r>
    <n v="641"/>
    <x v="6"/>
    <n v="61688"/>
    <n v="61.7"/>
    <n v="26"/>
    <s v="High experience"/>
    <x v="1"/>
    <n v="12"/>
    <n v="126"/>
    <n v="93"/>
    <x v="1"/>
    <n v="0"/>
    <n v="0"/>
    <n v="93"/>
    <n v="53.3"/>
    <n v="46"/>
    <n v="66"/>
    <n v="91"/>
    <n v="9"/>
    <n v="77"/>
    <n v="62"/>
    <n v="6"/>
    <n v="29"/>
    <n v="68"/>
    <n v="79"/>
  </r>
  <r>
    <n v="797"/>
    <x v="2"/>
    <n v="132811"/>
    <n v="132.80000000000001"/>
    <n v="12"/>
    <s v="Lower-mid experience"/>
    <x v="3"/>
    <n v="82"/>
    <n v="126"/>
    <n v="3"/>
    <x v="2"/>
    <n v="3"/>
    <n v="0"/>
    <n v="0"/>
    <n v="31.7"/>
    <n v="1"/>
    <n v="44"/>
    <n v="26"/>
    <n v="12"/>
    <n v="91"/>
    <n v="10"/>
    <n v="18"/>
    <n v="4"/>
    <n v="28"/>
    <n v="83"/>
  </r>
  <r>
    <n v="822"/>
    <x v="17"/>
    <n v="127288"/>
    <n v="127.3"/>
    <n v="12"/>
    <s v="Lower-mid experience"/>
    <x v="1"/>
    <n v="46"/>
    <n v="126"/>
    <n v="83"/>
    <x v="1"/>
    <n v="0"/>
    <n v="0"/>
    <n v="83"/>
    <n v="24.1"/>
    <n v="22"/>
    <n v="34"/>
    <n v="49"/>
    <n v="32"/>
    <n v="34"/>
    <n v="34"/>
    <n v="12"/>
    <n v="8"/>
    <n v="5"/>
    <n v="11"/>
  </r>
  <r>
    <n v="856"/>
    <x v="13"/>
    <n v="107982"/>
    <n v="108"/>
    <n v="0"/>
    <s v="Low experience"/>
    <x v="3"/>
    <n v="34"/>
    <n v="126"/>
    <n v="19"/>
    <x v="2"/>
    <n v="19"/>
    <n v="0"/>
    <n v="0"/>
    <n v="55.5"/>
    <n v="88"/>
    <n v="54"/>
    <n v="24"/>
    <n v="85"/>
    <n v="56"/>
    <n v="21"/>
    <n v="62"/>
    <n v="36"/>
    <n v="84"/>
    <n v="45"/>
  </r>
  <r>
    <n v="981"/>
    <x v="4"/>
    <n v="41352"/>
    <n v="41.4"/>
    <n v="4"/>
    <s v="Low experience"/>
    <x v="2"/>
    <n v="93"/>
    <n v="126"/>
    <n v="32"/>
    <x v="0"/>
    <n v="0"/>
    <n v="32"/>
    <n v="0"/>
    <n v="61.1"/>
    <n v="84"/>
    <n v="94"/>
    <n v="99"/>
    <n v="13"/>
    <n v="61"/>
    <n v="2"/>
    <n v="26"/>
    <n v="75"/>
    <n v="98"/>
    <n v="59"/>
  </r>
  <r>
    <n v="990"/>
    <x v="3"/>
    <n v="61280"/>
    <n v="61.3"/>
    <n v="2"/>
    <s v="Low experience"/>
    <x v="1"/>
    <n v="52"/>
    <n v="126"/>
    <n v="43"/>
    <x v="0"/>
    <n v="0"/>
    <n v="43"/>
    <n v="0"/>
    <n v="53.6"/>
    <n v="38"/>
    <n v="93"/>
    <n v="21"/>
    <n v="1"/>
    <n v="34"/>
    <n v="75"/>
    <n v="63"/>
    <n v="42"/>
    <n v="96"/>
    <n v="73"/>
  </r>
  <r>
    <n v="1010"/>
    <x v="4"/>
    <n v="80530"/>
    <n v="80.5"/>
    <n v="11"/>
    <s v="Lower-mid experience"/>
    <x v="2"/>
    <n v="15"/>
    <n v="126"/>
    <n v="59"/>
    <x v="0"/>
    <n v="0"/>
    <n v="59"/>
    <n v="0"/>
    <n v="72.099999999999994"/>
    <n v="57"/>
    <n v="47"/>
    <n v="89"/>
    <n v="77"/>
    <n v="81"/>
    <n v="81"/>
    <n v="64"/>
    <n v="46"/>
    <n v="86"/>
    <n v="93"/>
  </r>
  <r>
    <n v="1017"/>
    <x v="11"/>
    <n v="84681"/>
    <n v="84.7"/>
    <n v="0"/>
    <s v="Low experience"/>
    <x v="3"/>
    <n v="78"/>
    <n v="126"/>
    <n v="9"/>
    <x v="1"/>
    <n v="0"/>
    <n v="0"/>
    <n v="9"/>
    <n v="24.7"/>
    <n v="0"/>
    <n v="5"/>
    <n v="7"/>
    <n v="16"/>
    <n v="65"/>
    <n v="8"/>
    <n v="18"/>
    <n v="48"/>
    <n v="65"/>
    <n v="15"/>
  </r>
  <r>
    <n v="1036"/>
    <x v="15"/>
    <n v="32199"/>
    <n v="32.200000000000003"/>
    <n v="20"/>
    <s v="Upper-mid experience"/>
    <x v="2"/>
    <n v="85"/>
    <n v="126"/>
    <n v="54"/>
    <x v="0"/>
    <n v="0"/>
    <n v="54"/>
    <n v="0"/>
    <n v="43.7"/>
    <n v="35"/>
    <n v="19"/>
    <n v="35"/>
    <n v="68"/>
    <n v="26"/>
    <n v="43"/>
    <n v="39"/>
    <n v="77"/>
    <n v="88"/>
    <n v="7"/>
  </r>
  <r>
    <n v="1142"/>
    <x v="17"/>
    <n v="148821"/>
    <n v="148.80000000000001"/>
    <n v="24"/>
    <s v="High experience"/>
    <x v="3"/>
    <n v="62"/>
    <n v="126"/>
    <n v="91"/>
    <x v="1"/>
    <n v="0"/>
    <n v="0"/>
    <n v="91"/>
    <n v="26"/>
    <n v="76"/>
    <n v="35"/>
    <n v="10"/>
    <n v="43"/>
    <n v="2"/>
    <n v="36"/>
    <n v="13"/>
    <n v="12"/>
    <n v="28"/>
    <n v="5"/>
  </r>
  <r>
    <n v="1303"/>
    <x v="11"/>
    <n v="100880"/>
    <n v="100.9"/>
    <n v="19"/>
    <s v="Upper-mid experience"/>
    <x v="0"/>
    <n v="65"/>
    <n v="126"/>
    <n v="78"/>
    <x v="1"/>
    <n v="0"/>
    <n v="0"/>
    <n v="78"/>
    <n v="31.8"/>
    <n v="8"/>
    <n v="34"/>
    <n v="26"/>
    <n v="22"/>
    <n v="2"/>
    <n v="74"/>
    <n v="89"/>
    <n v="23"/>
    <n v="9"/>
    <n v="31"/>
  </r>
  <r>
    <n v="1347"/>
    <x v="13"/>
    <n v="102944"/>
    <n v="102.9"/>
    <n v="6"/>
    <s v="Low experience"/>
    <x v="1"/>
    <n v="9"/>
    <n v="126"/>
    <n v="26"/>
    <x v="2"/>
    <n v="26"/>
    <n v="0"/>
    <n v="0"/>
    <n v="51.2"/>
    <n v="91"/>
    <n v="91"/>
    <n v="11"/>
    <n v="46"/>
    <n v="0"/>
    <n v="51"/>
    <n v="92"/>
    <n v="2"/>
    <n v="64"/>
    <n v="64"/>
  </r>
  <r>
    <n v="1464"/>
    <x v="2"/>
    <n v="109880"/>
    <n v="109.9"/>
    <n v="14"/>
    <s v="Lower-mid experience"/>
    <x v="3"/>
    <n v="51"/>
    <n v="126"/>
    <n v="9"/>
    <x v="2"/>
    <n v="9"/>
    <n v="0"/>
    <n v="0"/>
    <n v="44.1"/>
    <n v="76"/>
    <n v="7"/>
    <n v="48"/>
    <n v="74"/>
    <n v="19"/>
    <n v="77"/>
    <n v="17"/>
    <n v="8"/>
    <n v="47"/>
    <n v="68"/>
  </r>
  <r>
    <n v="1556"/>
    <x v="2"/>
    <n v="130043"/>
    <n v="130"/>
    <n v="20"/>
    <s v="Upper-mid experience"/>
    <x v="3"/>
    <n v="34"/>
    <n v="126"/>
    <n v="21"/>
    <x v="2"/>
    <n v="21"/>
    <n v="0"/>
    <n v="0"/>
    <n v="48.5"/>
    <n v="96"/>
    <n v="42"/>
    <n v="99"/>
    <n v="74"/>
    <n v="78"/>
    <n v="3"/>
    <n v="5"/>
    <n v="53"/>
    <n v="4"/>
    <n v="31"/>
  </r>
  <r>
    <n v="1587"/>
    <x v="1"/>
    <n v="35807"/>
    <n v="35.799999999999997"/>
    <n v="16"/>
    <s v="Upper-mid experience"/>
    <x v="3"/>
    <n v="65"/>
    <n v="126"/>
    <n v="76"/>
    <x v="1"/>
    <n v="0"/>
    <n v="0"/>
    <n v="76"/>
    <n v="42.6"/>
    <n v="97"/>
    <n v="62"/>
    <n v="1"/>
    <n v="42"/>
    <n v="44"/>
    <n v="81"/>
    <n v="31"/>
    <n v="33"/>
    <n v="7"/>
    <n v="28"/>
  </r>
  <r>
    <n v="1680"/>
    <x v="0"/>
    <n v="34176"/>
    <n v="34.200000000000003"/>
    <n v="6"/>
    <s v="Low experience"/>
    <x v="3"/>
    <n v="82"/>
    <n v="126"/>
    <n v="45"/>
    <x v="0"/>
    <n v="0"/>
    <n v="45"/>
    <n v="0"/>
    <n v="43.7"/>
    <n v="7"/>
    <n v="35"/>
    <n v="68"/>
    <n v="7"/>
    <n v="97"/>
    <n v="45"/>
    <n v="63"/>
    <n v="54"/>
    <n v="15"/>
    <n v="46"/>
  </r>
  <r>
    <n v="1811"/>
    <x v="10"/>
    <n v="107497"/>
    <n v="107.5"/>
    <n v="29"/>
    <s v="High experience"/>
    <x v="2"/>
    <n v="56"/>
    <n v="126"/>
    <n v="61"/>
    <x v="0"/>
    <n v="0"/>
    <n v="61"/>
    <n v="0"/>
    <n v="36.299999999999997"/>
    <n v="15"/>
    <n v="53"/>
    <n v="86"/>
    <n v="32"/>
    <n v="43"/>
    <n v="8"/>
    <n v="9"/>
    <n v="86"/>
    <n v="31"/>
    <n v="0"/>
  </r>
  <r>
    <n v="1851"/>
    <x v="5"/>
    <n v="91752"/>
    <n v="91.8"/>
    <n v="29"/>
    <s v="High experience"/>
    <x v="2"/>
    <n v="5"/>
    <n v="126"/>
    <n v="46"/>
    <x v="0"/>
    <n v="0"/>
    <n v="46"/>
    <n v="0"/>
    <n v="43.2"/>
    <n v="82"/>
    <n v="78"/>
    <n v="63"/>
    <n v="26"/>
    <n v="1"/>
    <n v="25"/>
    <n v="51"/>
    <n v="98"/>
    <n v="6"/>
    <n v="2"/>
  </r>
  <r>
    <n v="1890"/>
    <x v="0"/>
    <n v="115793"/>
    <n v="115.8"/>
    <n v="25"/>
    <s v="High experience"/>
    <x v="0"/>
    <n v="49"/>
    <n v="126"/>
    <n v="51"/>
    <x v="0"/>
    <n v="0"/>
    <n v="51"/>
    <n v="0"/>
    <n v="56.6"/>
    <n v="32"/>
    <n v="58"/>
    <n v="64"/>
    <n v="66"/>
    <n v="62"/>
    <n v="66"/>
    <n v="31"/>
    <n v="45"/>
    <n v="67"/>
    <n v="75"/>
  </r>
  <r>
    <n v="2104"/>
    <x v="3"/>
    <n v="128235"/>
    <n v="128.19999999999999"/>
    <n v="14"/>
    <s v="Lower-mid experience"/>
    <x v="0"/>
    <n v="14"/>
    <n v="126"/>
    <n v="36"/>
    <x v="0"/>
    <n v="0"/>
    <n v="36"/>
    <n v="0"/>
    <n v="48.4"/>
    <n v="26"/>
    <n v="2"/>
    <n v="36"/>
    <n v="7"/>
    <n v="86"/>
    <n v="86"/>
    <n v="41"/>
    <n v="61"/>
    <n v="64"/>
    <n v="75"/>
  </r>
  <r>
    <n v="2136"/>
    <x v="5"/>
    <n v="134643"/>
    <n v="134.6"/>
    <n v="2"/>
    <s v="Low experience"/>
    <x v="0"/>
    <n v="83"/>
    <n v="126"/>
    <n v="57"/>
    <x v="0"/>
    <n v="0"/>
    <n v="57"/>
    <n v="0"/>
    <n v="52.5"/>
    <n v="33"/>
    <n v="63"/>
    <n v="51"/>
    <n v="46"/>
    <n v="99"/>
    <n v="5"/>
    <n v="3"/>
    <n v="63"/>
    <n v="73"/>
    <n v="89"/>
  </r>
  <r>
    <n v="2225"/>
    <x v="3"/>
    <n v="116377"/>
    <n v="116.4"/>
    <n v="14"/>
    <s v="Lower-mid experience"/>
    <x v="2"/>
    <n v="4"/>
    <n v="126"/>
    <n v="62"/>
    <x v="0"/>
    <n v="0"/>
    <n v="62"/>
    <n v="0"/>
    <n v="37.700000000000003"/>
    <n v="5"/>
    <n v="24"/>
    <n v="77"/>
    <n v="38"/>
    <n v="47"/>
    <n v="82"/>
    <n v="9"/>
    <n v="68"/>
    <n v="21"/>
    <n v="6"/>
  </r>
  <r>
    <n v="2425"/>
    <x v="10"/>
    <n v="147553"/>
    <n v="147.6"/>
    <n v="19"/>
    <s v="Upper-mid experience"/>
    <x v="1"/>
    <n v="23"/>
    <n v="126"/>
    <n v="51"/>
    <x v="0"/>
    <n v="0"/>
    <n v="51"/>
    <n v="0"/>
    <n v="50.6"/>
    <n v="3"/>
    <n v="47"/>
    <n v="91"/>
    <n v="76"/>
    <n v="45"/>
    <n v="98"/>
    <n v="79"/>
    <n v="1"/>
    <n v="11"/>
    <n v="55"/>
  </r>
  <r>
    <n v="2485"/>
    <x v="7"/>
    <n v="77851"/>
    <n v="77.900000000000006"/>
    <n v="13"/>
    <s v="Lower-mid experience"/>
    <x v="3"/>
    <n v="75"/>
    <n v="126"/>
    <n v="65"/>
    <x v="0"/>
    <n v="0"/>
    <n v="65"/>
    <n v="0"/>
    <n v="63.9"/>
    <n v="95"/>
    <n v="45"/>
    <n v="42"/>
    <n v="46"/>
    <n v="66"/>
    <n v="78"/>
    <n v="87"/>
    <n v="46"/>
    <n v="36"/>
    <n v="98"/>
  </r>
  <r>
    <n v="2504"/>
    <x v="7"/>
    <n v="72353"/>
    <n v="72.400000000000006"/>
    <n v="14"/>
    <s v="Lower-mid experience"/>
    <x v="3"/>
    <n v="44"/>
    <n v="126"/>
    <n v="37"/>
    <x v="0"/>
    <n v="0"/>
    <n v="37"/>
    <n v="0"/>
    <n v="48.8"/>
    <n v="6"/>
    <n v="84"/>
    <n v="62"/>
    <n v="18"/>
    <n v="81"/>
    <n v="66"/>
    <n v="33"/>
    <n v="38"/>
    <n v="16"/>
    <n v="84"/>
  </r>
  <r>
    <n v="2633"/>
    <x v="16"/>
    <n v="140514"/>
    <n v="140.5"/>
    <n v="10"/>
    <s v="Lower-mid experience"/>
    <x v="0"/>
    <n v="9"/>
    <n v="126"/>
    <n v="26"/>
    <x v="2"/>
    <n v="26"/>
    <n v="0"/>
    <n v="0"/>
    <n v="56"/>
    <n v="6"/>
    <n v="89"/>
    <n v="5"/>
    <n v="99"/>
    <n v="1"/>
    <n v="81"/>
    <n v="64"/>
    <n v="58"/>
    <n v="73"/>
    <n v="84"/>
  </r>
  <r>
    <n v="131"/>
    <x v="11"/>
    <n v="89765"/>
    <n v="89.8"/>
    <n v="12"/>
    <s v="Lower-mid experience"/>
    <x v="2"/>
    <n v="58"/>
    <n v="125"/>
    <n v="9"/>
    <x v="1"/>
    <n v="0"/>
    <n v="0"/>
    <n v="9"/>
    <n v="50.7"/>
    <n v="66"/>
    <n v="13"/>
    <n v="34"/>
    <n v="93"/>
    <n v="22"/>
    <n v="37"/>
    <n v="43"/>
    <n v="44"/>
    <n v="61"/>
    <n v="94"/>
  </r>
  <r>
    <n v="461"/>
    <x v="7"/>
    <n v="50968"/>
    <n v="51"/>
    <n v="29"/>
    <s v="High experience"/>
    <x v="1"/>
    <n v="65"/>
    <n v="125"/>
    <n v="55"/>
    <x v="0"/>
    <n v="0"/>
    <n v="55"/>
    <n v="0"/>
    <n v="52.6"/>
    <n v="54"/>
    <n v="75"/>
    <n v="73"/>
    <n v="63"/>
    <n v="36"/>
    <n v="41"/>
    <n v="97"/>
    <n v="11"/>
    <n v="27"/>
    <n v="49"/>
  </r>
  <r>
    <n v="477"/>
    <x v="7"/>
    <n v="131505"/>
    <n v="131.5"/>
    <n v="16"/>
    <s v="Upper-mid experience"/>
    <x v="0"/>
    <n v="57"/>
    <n v="125"/>
    <n v="45"/>
    <x v="0"/>
    <n v="0"/>
    <n v="45"/>
    <n v="0"/>
    <n v="44.9"/>
    <n v="3"/>
    <n v="46"/>
    <n v="82"/>
    <n v="93"/>
    <n v="55"/>
    <n v="66"/>
    <n v="9"/>
    <n v="1"/>
    <n v="23"/>
    <n v="71"/>
  </r>
  <r>
    <n v="487"/>
    <x v="11"/>
    <n v="84097"/>
    <n v="84.1"/>
    <n v="24"/>
    <s v="High experience"/>
    <x v="3"/>
    <n v="72"/>
    <n v="125"/>
    <n v="83"/>
    <x v="1"/>
    <n v="0"/>
    <n v="0"/>
    <n v="83"/>
    <n v="44.6"/>
    <n v="33"/>
    <n v="84"/>
    <n v="31"/>
    <n v="51"/>
    <n v="4"/>
    <n v="86"/>
    <n v="43"/>
    <n v="39"/>
    <n v="69"/>
    <n v="6"/>
  </r>
  <r>
    <n v="576"/>
    <x v="14"/>
    <n v="129074"/>
    <n v="129.1"/>
    <n v="19"/>
    <s v="Upper-mid experience"/>
    <x v="0"/>
    <n v="41"/>
    <n v="125"/>
    <n v="35"/>
    <x v="0"/>
    <n v="0"/>
    <n v="35"/>
    <n v="0"/>
    <n v="61.1"/>
    <n v="25"/>
    <n v="81"/>
    <n v="76"/>
    <n v="39"/>
    <n v="95"/>
    <n v="91"/>
    <n v="96"/>
    <n v="43"/>
    <n v="2"/>
    <n v="63"/>
  </r>
  <r>
    <n v="597"/>
    <x v="17"/>
    <n v="82076"/>
    <n v="82.1"/>
    <n v="5"/>
    <s v="Low experience"/>
    <x v="3"/>
    <n v="97"/>
    <n v="125"/>
    <n v="74"/>
    <x v="1"/>
    <n v="0"/>
    <n v="0"/>
    <n v="74"/>
    <n v="48.4"/>
    <n v="6"/>
    <n v="58"/>
    <n v="36"/>
    <n v="28"/>
    <n v="81"/>
    <n v="37"/>
    <n v="32"/>
    <n v="85"/>
    <n v="85"/>
    <n v="36"/>
  </r>
  <r>
    <n v="791"/>
    <x v="18"/>
    <n v="135899"/>
    <n v="135.9"/>
    <n v="24"/>
    <s v="High experience"/>
    <x v="0"/>
    <n v="53"/>
    <n v="125"/>
    <n v="16"/>
    <x v="2"/>
    <n v="16"/>
    <n v="0"/>
    <n v="0"/>
    <n v="46.9"/>
    <n v="75"/>
    <n v="2"/>
    <n v="37"/>
    <n v="63"/>
    <n v="2"/>
    <n v="72"/>
    <n v="84"/>
    <n v="4"/>
    <n v="45"/>
    <n v="85"/>
  </r>
  <r>
    <n v="862"/>
    <x v="18"/>
    <n v="131041"/>
    <n v="131"/>
    <n v="12"/>
    <s v="Lower-mid experience"/>
    <x v="0"/>
    <n v="35"/>
    <n v="125"/>
    <n v="16"/>
    <x v="2"/>
    <n v="16"/>
    <n v="0"/>
    <n v="0"/>
    <n v="49.6"/>
    <n v="84"/>
    <n v="88"/>
    <n v="3"/>
    <n v="82"/>
    <n v="15"/>
    <n v="33"/>
    <n v="52"/>
    <n v="23"/>
    <n v="58"/>
    <n v="58"/>
  </r>
  <r>
    <n v="1031"/>
    <x v="7"/>
    <n v="32599"/>
    <n v="32.6"/>
    <n v="20"/>
    <s v="Upper-mid experience"/>
    <x v="1"/>
    <n v="87"/>
    <n v="125"/>
    <n v="39"/>
    <x v="0"/>
    <n v="0"/>
    <n v="39"/>
    <n v="0"/>
    <n v="40.9"/>
    <n v="7"/>
    <n v="72"/>
    <n v="39"/>
    <n v="77"/>
    <n v="45"/>
    <n v="35"/>
    <n v="45"/>
    <n v="75"/>
    <n v="9"/>
    <n v="5"/>
  </r>
  <r>
    <n v="1035"/>
    <x v="6"/>
    <n v="113442"/>
    <n v="113.4"/>
    <n v="4"/>
    <s v="Low experience"/>
    <x v="0"/>
    <n v="68"/>
    <n v="125"/>
    <n v="74"/>
    <x v="1"/>
    <n v="0"/>
    <n v="0"/>
    <n v="74"/>
    <n v="58.1"/>
    <n v="57"/>
    <n v="91"/>
    <n v="97"/>
    <n v="66"/>
    <n v="98"/>
    <n v="57"/>
    <n v="44"/>
    <n v="55"/>
    <n v="12"/>
    <n v="4"/>
  </r>
  <r>
    <n v="1186"/>
    <x v="19"/>
    <n v="35136"/>
    <n v="35.1"/>
    <n v="17"/>
    <s v="Upper-mid experience"/>
    <x v="3"/>
    <n v="10"/>
    <n v="125"/>
    <n v="55"/>
    <x v="0"/>
    <n v="0"/>
    <n v="55"/>
    <n v="0"/>
    <n v="42.4"/>
    <n v="42"/>
    <n v="62"/>
    <n v="34"/>
    <n v="3"/>
    <n v="4"/>
    <n v="93"/>
    <n v="63"/>
    <n v="8"/>
    <n v="88"/>
    <n v="27"/>
  </r>
  <r>
    <n v="1229"/>
    <x v="8"/>
    <n v="94813"/>
    <n v="94.8"/>
    <n v="15"/>
    <s v="Lower-mid experience"/>
    <x v="0"/>
    <n v="52"/>
    <n v="125"/>
    <n v="8"/>
    <x v="2"/>
    <n v="8"/>
    <n v="0"/>
    <n v="0"/>
    <n v="40.799999999999997"/>
    <n v="22"/>
    <n v="38"/>
    <n v="36"/>
    <n v="39"/>
    <n v="79"/>
    <n v="32"/>
    <n v="5"/>
    <n v="62"/>
    <n v="23"/>
    <n v="72"/>
  </r>
  <r>
    <n v="1237"/>
    <x v="9"/>
    <n v="36918"/>
    <n v="36.9"/>
    <n v="16"/>
    <s v="Upper-mid experience"/>
    <x v="0"/>
    <n v="24"/>
    <n v="125"/>
    <n v="92"/>
    <x v="1"/>
    <n v="0"/>
    <n v="0"/>
    <n v="92"/>
    <n v="60.3"/>
    <n v="88"/>
    <n v="78"/>
    <n v="41"/>
    <n v="98"/>
    <n v="38"/>
    <n v="64"/>
    <n v="16"/>
    <n v="98"/>
    <n v="7"/>
    <n v="75"/>
  </r>
  <r>
    <n v="1459"/>
    <x v="18"/>
    <n v="66155"/>
    <n v="66.2"/>
    <n v="9"/>
    <s v="Lower-mid experience"/>
    <x v="2"/>
    <n v="87"/>
    <n v="125"/>
    <n v="26"/>
    <x v="2"/>
    <n v="26"/>
    <n v="0"/>
    <n v="0"/>
    <n v="49"/>
    <n v="16"/>
    <n v="69"/>
    <n v="98"/>
    <n v="61"/>
    <n v="17"/>
    <n v="10"/>
    <n v="53"/>
    <n v="84"/>
    <n v="15"/>
    <n v="67"/>
  </r>
  <r>
    <n v="1512"/>
    <x v="14"/>
    <n v="44280"/>
    <n v="44.3"/>
    <n v="2"/>
    <s v="Low experience"/>
    <x v="0"/>
    <n v="17"/>
    <n v="125"/>
    <n v="62"/>
    <x v="0"/>
    <n v="0"/>
    <n v="62"/>
    <n v="0"/>
    <n v="44.8"/>
    <n v="15"/>
    <n v="93"/>
    <n v="49"/>
    <n v="63"/>
    <n v="64"/>
    <n v="5"/>
    <n v="14"/>
    <n v="75"/>
    <n v="58"/>
    <n v="12"/>
  </r>
  <r>
    <n v="1549"/>
    <x v="3"/>
    <n v="111164"/>
    <n v="111.2"/>
    <n v="28"/>
    <s v="High experience"/>
    <x v="3"/>
    <n v="34"/>
    <n v="125"/>
    <n v="62"/>
    <x v="0"/>
    <n v="0"/>
    <n v="62"/>
    <n v="0"/>
    <n v="46"/>
    <n v="25"/>
    <n v="54"/>
    <n v="53"/>
    <n v="42"/>
    <n v="23"/>
    <n v="7"/>
    <n v="25"/>
    <n v="91"/>
    <n v="53"/>
    <n v="87"/>
  </r>
  <r>
    <n v="1600"/>
    <x v="19"/>
    <n v="128853"/>
    <n v="128.9"/>
    <n v="20"/>
    <s v="Upper-mid experience"/>
    <x v="0"/>
    <n v="87"/>
    <n v="125"/>
    <n v="47"/>
    <x v="0"/>
    <n v="0"/>
    <n v="47"/>
    <n v="0"/>
    <n v="58.6"/>
    <n v="71"/>
    <n v="87"/>
    <n v="98"/>
    <n v="95"/>
    <n v="33"/>
    <n v="42"/>
    <n v="11"/>
    <n v="25"/>
    <n v="88"/>
    <n v="36"/>
  </r>
  <r>
    <n v="1659"/>
    <x v="9"/>
    <n v="116379"/>
    <n v="116.4"/>
    <n v="20"/>
    <s v="Upper-mid experience"/>
    <x v="1"/>
    <n v="17"/>
    <n v="125"/>
    <n v="91"/>
    <x v="1"/>
    <n v="0"/>
    <n v="0"/>
    <n v="91"/>
    <n v="39.4"/>
    <n v="86"/>
    <n v="11"/>
    <n v="56"/>
    <n v="81"/>
    <n v="13"/>
    <n v="1"/>
    <n v="82"/>
    <n v="8"/>
    <n v="45"/>
    <n v="11"/>
  </r>
  <r>
    <n v="1792"/>
    <x v="3"/>
    <n v="112617"/>
    <n v="112.6"/>
    <n v="26"/>
    <s v="High experience"/>
    <x v="1"/>
    <n v="84"/>
    <n v="125"/>
    <n v="59"/>
    <x v="0"/>
    <n v="0"/>
    <n v="59"/>
    <n v="0"/>
    <n v="40.799999999999997"/>
    <n v="28"/>
    <n v="2"/>
    <n v="16"/>
    <n v="35"/>
    <n v="97"/>
    <n v="92"/>
    <n v="2"/>
    <n v="73"/>
    <n v="58"/>
    <n v="5"/>
  </r>
  <r>
    <n v="1821"/>
    <x v="15"/>
    <n v="60410"/>
    <n v="60.4"/>
    <n v="8"/>
    <s v="Lower-mid experience"/>
    <x v="2"/>
    <n v="78"/>
    <n v="125"/>
    <n v="4"/>
    <x v="0"/>
    <n v="0"/>
    <n v="4"/>
    <n v="0"/>
    <n v="35.700000000000003"/>
    <n v="31"/>
    <n v="48"/>
    <n v="2"/>
    <n v="3"/>
    <n v="47"/>
    <n v="11"/>
    <n v="13"/>
    <n v="46"/>
    <n v="73"/>
    <n v="83"/>
  </r>
  <r>
    <n v="1915"/>
    <x v="14"/>
    <n v="69224"/>
    <n v="69.2"/>
    <n v="18"/>
    <s v="Upper-mid experience"/>
    <x v="0"/>
    <n v="17"/>
    <n v="125"/>
    <n v="54"/>
    <x v="0"/>
    <n v="0"/>
    <n v="54"/>
    <n v="0"/>
    <n v="56.3"/>
    <n v="23"/>
    <n v="75"/>
    <n v="45"/>
    <n v="68"/>
    <n v="66"/>
    <n v="11"/>
    <n v="84"/>
    <n v="68"/>
    <n v="78"/>
    <n v="45"/>
  </r>
  <r>
    <n v="1920"/>
    <x v="6"/>
    <n v="37816"/>
    <n v="37.799999999999997"/>
    <n v="17"/>
    <s v="Upper-mid experience"/>
    <x v="3"/>
    <n v="9"/>
    <n v="125"/>
    <n v="93"/>
    <x v="1"/>
    <n v="0"/>
    <n v="0"/>
    <n v="93"/>
    <n v="47.6"/>
    <n v="68"/>
    <n v="18"/>
    <n v="31"/>
    <n v="49"/>
    <n v="61"/>
    <n v="93"/>
    <n v="38"/>
    <n v="7"/>
    <n v="96"/>
    <n v="15"/>
  </r>
  <r>
    <n v="1963"/>
    <x v="17"/>
    <n v="80366"/>
    <n v="80.400000000000006"/>
    <n v="15"/>
    <s v="Lower-mid experience"/>
    <x v="3"/>
    <n v="45"/>
    <n v="125"/>
    <n v="78"/>
    <x v="1"/>
    <n v="0"/>
    <n v="0"/>
    <n v="78"/>
    <n v="33.1"/>
    <n v="21"/>
    <n v="19"/>
    <n v="36"/>
    <n v="4"/>
    <n v="28"/>
    <n v="65"/>
    <n v="65"/>
    <n v="7"/>
    <n v="29"/>
    <n v="57"/>
  </r>
  <r>
    <n v="2001"/>
    <x v="14"/>
    <n v="62256"/>
    <n v="62.3"/>
    <n v="25"/>
    <s v="High experience"/>
    <x v="2"/>
    <n v="10"/>
    <n v="125"/>
    <n v="4"/>
    <x v="0"/>
    <n v="0"/>
    <n v="4"/>
    <n v="0"/>
    <n v="64.5"/>
    <n v="95"/>
    <n v="21"/>
    <n v="73"/>
    <n v="12"/>
    <n v="65"/>
    <n v="76"/>
    <n v="86"/>
    <n v="73"/>
    <n v="92"/>
    <n v="52"/>
  </r>
  <r>
    <n v="2143"/>
    <x v="15"/>
    <n v="38168"/>
    <n v="38.200000000000003"/>
    <n v="1"/>
    <s v="Low experience"/>
    <x v="0"/>
    <n v="3"/>
    <n v="125"/>
    <n v="33"/>
    <x v="0"/>
    <n v="0"/>
    <n v="33"/>
    <n v="0"/>
    <n v="41"/>
    <n v="52"/>
    <n v="12"/>
    <n v="29"/>
    <n v="26"/>
    <n v="84"/>
    <n v="19"/>
    <n v="81"/>
    <n v="79"/>
    <n v="5"/>
    <n v="23"/>
  </r>
  <r>
    <n v="2174"/>
    <x v="3"/>
    <n v="135178"/>
    <n v="135.19999999999999"/>
    <n v="27"/>
    <s v="High experience"/>
    <x v="1"/>
    <n v="48"/>
    <n v="125"/>
    <n v="57"/>
    <x v="0"/>
    <n v="0"/>
    <n v="57"/>
    <n v="0"/>
    <n v="53.4"/>
    <n v="81"/>
    <n v="79"/>
    <n v="15"/>
    <n v="23"/>
    <n v="27"/>
    <n v="82"/>
    <n v="81"/>
    <n v="5"/>
    <n v="58"/>
    <n v="83"/>
  </r>
  <r>
    <n v="2198"/>
    <x v="7"/>
    <n v="115847"/>
    <n v="115.8"/>
    <n v="18"/>
    <s v="Upper-mid experience"/>
    <x v="0"/>
    <n v="77"/>
    <n v="125"/>
    <n v="56"/>
    <x v="0"/>
    <n v="0"/>
    <n v="56"/>
    <n v="0"/>
    <n v="40.200000000000003"/>
    <n v="10"/>
    <n v="46"/>
    <n v="71"/>
    <n v="8"/>
    <n v="38"/>
    <n v="46"/>
    <n v="97"/>
    <n v="3"/>
    <n v="34"/>
    <n v="49"/>
  </r>
  <r>
    <n v="2226"/>
    <x v="10"/>
    <n v="125614"/>
    <n v="125.6"/>
    <n v="8"/>
    <s v="Lower-mid experience"/>
    <x v="1"/>
    <n v="12"/>
    <n v="125"/>
    <n v="38"/>
    <x v="0"/>
    <n v="0"/>
    <n v="38"/>
    <n v="0"/>
    <n v="35.1"/>
    <n v="5"/>
    <n v="1"/>
    <n v="84"/>
    <n v="37"/>
    <n v="3"/>
    <n v="49"/>
    <n v="63"/>
    <n v="4"/>
    <n v="9"/>
    <n v="96"/>
  </r>
  <r>
    <n v="2299"/>
    <x v="2"/>
    <n v="32693"/>
    <n v="32.700000000000003"/>
    <n v="27"/>
    <s v="High experience"/>
    <x v="0"/>
    <n v="14"/>
    <n v="125"/>
    <n v="13"/>
    <x v="2"/>
    <n v="13"/>
    <n v="0"/>
    <n v="0"/>
    <n v="49.3"/>
    <n v="51"/>
    <n v="77"/>
    <n v="75"/>
    <n v="17"/>
    <n v="1"/>
    <n v="59"/>
    <n v="74"/>
    <n v="15"/>
    <n v="37"/>
    <n v="87"/>
  </r>
  <r>
    <n v="2324"/>
    <x v="0"/>
    <n v="142301"/>
    <n v="142.30000000000001"/>
    <n v="27"/>
    <s v="High experience"/>
    <x v="0"/>
    <n v="46"/>
    <n v="125"/>
    <n v="46"/>
    <x v="0"/>
    <n v="0"/>
    <n v="46"/>
    <n v="0"/>
    <n v="38"/>
    <n v="15"/>
    <n v="46"/>
    <n v="95"/>
    <n v="8"/>
    <n v="21"/>
    <n v="39"/>
    <n v="93"/>
    <n v="12"/>
    <n v="25"/>
    <n v="26"/>
  </r>
  <r>
    <n v="2339"/>
    <x v="6"/>
    <n v="104541"/>
    <n v="104.5"/>
    <n v="22"/>
    <s v="Upper-mid experience"/>
    <x v="3"/>
    <n v="38"/>
    <n v="125"/>
    <n v="88"/>
    <x v="1"/>
    <n v="0"/>
    <n v="0"/>
    <n v="88"/>
    <n v="33.700000000000003"/>
    <n v="58"/>
    <n v="57"/>
    <n v="9"/>
    <n v="17"/>
    <n v="53"/>
    <n v="35"/>
    <n v="2"/>
    <n v="8"/>
    <n v="65"/>
    <n v="33"/>
  </r>
  <r>
    <n v="2429"/>
    <x v="16"/>
    <n v="44802"/>
    <n v="44.8"/>
    <n v="16"/>
    <s v="Upper-mid experience"/>
    <x v="2"/>
    <n v="59"/>
    <n v="125"/>
    <n v="13"/>
    <x v="2"/>
    <n v="13"/>
    <n v="0"/>
    <n v="0"/>
    <n v="47.5"/>
    <n v="49"/>
    <n v="93"/>
    <n v="47"/>
    <n v="10"/>
    <n v="16"/>
    <n v="71"/>
    <n v="65"/>
    <n v="87"/>
    <n v="9"/>
    <n v="28"/>
  </r>
  <r>
    <n v="2557"/>
    <x v="12"/>
    <n v="74516"/>
    <n v="74.5"/>
    <n v="10"/>
    <s v="Lower-mid experience"/>
    <x v="1"/>
    <n v="53"/>
    <n v="125"/>
    <n v="44"/>
    <x v="0"/>
    <n v="0"/>
    <n v="44"/>
    <n v="0"/>
    <n v="62.8"/>
    <n v="76"/>
    <n v="49"/>
    <n v="64"/>
    <n v="96"/>
    <n v="47"/>
    <n v="42"/>
    <n v="91"/>
    <n v="9"/>
    <n v="99"/>
    <n v="55"/>
  </r>
  <r>
    <n v="2589"/>
    <x v="11"/>
    <n v="77540"/>
    <n v="77.5"/>
    <n v="13"/>
    <s v="Lower-mid experience"/>
    <x v="2"/>
    <n v="55"/>
    <n v="125"/>
    <n v="85"/>
    <x v="1"/>
    <n v="0"/>
    <n v="0"/>
    <n v="85"/>
    <n v="32.4"/>
    <n v="4"/>
    <n v="21"/>
    <n v="8"/>
    <n v="11"/>
    <n v="2"/>
    <n v="42"/>
    <n v="18"/>
    <n v="86"/>
    <n v="75"/>
    <n v="57"/>
  </r>
  <r>
    <n v="2709"/>
    <x v="1"/>
    <n v="84879"/>
    <n v="84.9"/>
    <n v="3"/>
    <s v="Low experience"/>
    <x v="1"/>
    <n v="7"/>
    <n v="125"/>
    <n v="81"/>
    <x v="1"/>
    <n v="0"/>
    <n v="0"/>
    <n v="81"/>
    <n v="38.5"/>
    <n v="41"/>
    <n v="15"/>
    <n v="16"/>
    <n v="8"/>
    <n v="83"/>
    <n v="56"/>
    <n v="3"/>
    <n v="93"/>
    <n v="62"/>
    <n v="8"/>
  </r>
  <r>
    <n v="2815"/>
    <x v="19"/>
    <n v="116134"/>
    <n v="116.1"/>
    <n v="9"/>
    <s v="Lower-mid experience"/>
    <x v="2"/>
    <n v="19"/>
    <n v="125"/>
    <n v="6"/>
    <x v="0"/>
    <n v="0"/>
    <n v="6"/>
    <n v="0"/>
    <n v="51.1"/>
    <n v="24"/>
    <n v="83"/>
    <n v="61"/>
    <n v="24"/>
    <n v="65"/>
    <n v="23"/>
    <n v="27"/>
    <n v="85"/>
    <n v="93"/>
    <n v="26"/>
  </r>
  <r>
    <n v="59"/>
    <x v="10"/>
    <n v="93374"/>
    <n v="93.4"/>
    <n v="20"/>
    <s v="Upper-mid experience"/>
    <x v="3"/>
    <n v="38"/>
    <n v="124"/>
    <n v="38"/>
    <x v="0"/>
    <n v="0"/>
    <n v="38"/>
    <n v="0"/>
    <n v="56.1"/>
    <n v="79"/>
    <n v="6"/>
    <n v="11"/>
    <n v="41"/>
    <n v="86"/>
    <n v="92"/>
    <n v="47"/>
    <n v="48"/>
    <n v="92"/>
    <n v="59"/>
  </r>
  <r>
    <n v="95"/>
    <x v="0"/>
    <n v="61890"/>
    <n v="61.9"/>
    <n v="22"/>
    <s v="Upper-mid experience"/>
    <x v="3"/>
    <n v="47"/>
    <n v="124"/>
    <n v="65"/>
    <x v="0"/>
    <n v="0"/>
    <n v="65"/>
    <n v="0"/>
    <n v="27.8"/>
    <n v="43"/>
    <n v="4"/>
    <n v="16"/>
    <n v="2"/>
    <n v="65"/>
    <n v="33"/>
    <n v="54"/>
    <n v="49"/>
    <n v="8"/>
    <n v="4"/>
  </r>
  <r>
    <n v="325"/>
    <x v="1"/>
    <n v="66444"/>
    <n v="66.400000000000006"/>
    <n v="12"/>
    <s v="Lower-mid experience"/>
    <x v="3"/>
    <n v="2"/>
    <n v="124"/>
    <n v="75"/>
    <x v="1"/>
    <n v="0"/>
    <n v="0"/>
    <n v="75"/>
    <n v="20.3"/>
    <n v="13"/>
    <n v="64"/>
    <n v="32"/>
    <n v="6"/>
    <n v="14"/>
    <n v="0"/>
    <n v="9"/>
    <n v="2"/>
    <n v="21"/>
    <n v="42"/>
  </r>
  <r>
    <n v="387"/>
    <x v="10"/>
    <n v="63477"/>
    <n v="63.5"/>
    <n v="17"/>
    <s v="Upper-mid experience"/>
    <x v="2"/>
    <n v="6"/>
    <n v="124"/>
    <n v="38"/>
    <x v="0"/>
    <n v="0"/>
    <n v="38"/>
    <n v="0"/>
    <n v="39.1"/>
    <n v="84"/>
    <n v="3"/>
    <n v="84"/>
    <n v="46"/>
    <n v="22"/>
    <n v="13"/>
    <n v="95"/>
    <n v="7"/>
    <n v="2"/>
    <n v="35"/>
  </r>
  <r>
    <n v="569"/>
    <x v="3"/>
    <n v="39046"/>
    <n v="39"/>
    <n v="24"/>
    <s v="High experience"/>
    <x v="1"/>
    <n v="71"/>
    <n v="124"/>
    <n v="42"/>
    <x v="0"/>
    <n v="0"/>
    <n v="42"/>
    <n v="0"/>
    <n v="37.6"/>
    <n v="35"/>
    <n v="99"/>
    <n v="1"/>
    <n v="4"/>
    <n v="6"/>
    <n v="82"/>
    <n v="9"/>
    <n v="67"/>
    <n v="6"/>
    <n v="67"/>
  </r>
  <r>
    <n v="676"/>
    <x v="13"/>
    <n v="87748"/>
    <n v="87.7"/>
    <n v="7"/>
    <s v="Low experience"/>
    <x v="2"/>
    <n v="52"/>
    <n v="124"/>
    <n v="19"/>
    <x v="2"/>
    <n v="19"/>
    <n v="0"/>
    <n v="0"/>
    <n v="40.700000000000003"/>
    <n v="93"/>
    <n v="38"/>
    <n v="46"/>
    <n v="9"/>
    <n v="61"/>
    <n v="29"/>
    <n v="16"/>
    <n v="54"/>
    <n v="53"/>
    <n v="8"/>
  </r>
  <r>
    <n v="951"/>
    <x v="19"/>
    <n v="67443"/>
    <n v="67.400000000000006"/>
    <n v="12"/>
    <s v="Lower-mid experience"/>
    <x v="2"/>
    <n v="65"/>
    <n v="124"/>
    <n v="3"/>
    <x v="2"/>
    <n v="3"/>
    <n v="0"/>
    <n v="0"/>
    <n v="60"/>
    <n v="63"/>
    <n v="59"/>
    <n v="54"/>
    <n v="79"/>
    <n v="56"/>
    <n v="86"/>
    <n v="23"/>
    <n v="81"/>
    <n v="18"/>
    <n v="81"/>
  </r>
  <r>
    <n v="1071"/>
    <x v="19"/>
    <n v="115421"/>
    <n v="115.4"/>
    <n v="2"/>
    <s v="Low experience"/>
    <x v="1"/>
    <n v="47"/>
    <n v="124"/>
    <n v="36"/>
    <x v="0"/>
    <n v="0"/>
    <n v="36"/>
    <n v="0"/>
    <n v="25.8"/>
    <n v="67"/>
    <n v="24"/>
    <n v="44"/>
    <n v="2"/>
    <n v="15"/>
    <n v="9"/>
    <n v="24"/>
    <n v="1"/>
    <n v="69"/>
    <n v="3"/>
  </r>
  <r>
    <n v="1075"/>
    <x v="7"/>
    <n v="54453"/>
    <n v="54.5"/>
    <n v="10"/>
    <s v="Lower-mid experience"/>
    <x v="1"/>
    <n v="77"/>
    <n v="124"/>
    <n v="66"/>
    <x v="0"/>
    <n v="0"/>
    <n v="66"/>
    <n v="0"/>
    <n v="38.6"/>
    <n v="1"/>
    <n v="22"/>
    <n v="83"/>
    <n v="67"/>
    <n v="89"/>
    <n v="6"/>
    <n v="6"/>
    <n v="57"/>
    <n v="4"/>
    <n v="51"/>
  </r>
  <r>
    <n v="1207"/>
    <x v="12"/>
    <n v="54599"/>
    <n v="54.6"/>
    <n v="27"/>
    <s v="High experience"/>
    <x v="3"/>
    <n v="24"/>
    <n v="124"/>
    <n v="49"/>
    <x v="0"/>
    <n v="0"/>
    <n v="49"/>
    <n v="0"/>
    <n v="32"/>
    <n v="29"/>
    <n v="8"/>
    <n v="7"/>
    <n v="94"/>
    <n v="17"/>
    <n v="65"/>
    <n v="24"/>
    <n v="9"/>
    <n v="1"/>
    <n v="66"/>
  </r>
  <r>
    <n v="1280"/>
    <x v="17"/>
    <n v="67602"/>
    <n v="67.599999999999994"/>
    <n v="10"/>
    <s v="Lower-mid experience"/>
    <x v="0"/>
    <n v="71"/>
    <n v="124"/>
    <n v="87"/>
    <x v="1"/>
    <n v="0"/>
    <n v="0"/>
    <n v="87"/>
    <n v="49"/>
    <n v="94"/>
    <n v="24"/>
    <n v="19"/>
    <n v="61"/>
    <n v="59"/>
    <n v="51"/>
    <n v="0"/>
    <n v="56"/>
    <n v="93"/>
    <n v="33"/>
  </r>
  <r>
    <n v="1308"/>
    <x v="4"/>
    <n v="79117"/>
    <n v="79.099999999999994"/>
    <n v="3"/>
    <s v="Low experience"/>
    <x v="2"/>
    <n v="1"/>
    <n v="124"/>
    <n v="59"/>
    <x v="0"/>
    <n v="0"/>
    <n v="59"/>
    <n v="0"/>
    <n v="35.5"/>
    <n v="17"/>
    <n v="96"/>
    <n v="22"/>
    <n v="46"/>
    <n v="11"/>
    <n v="6"/>
    <n v="38"/>
    <n v="35"/>
    <n v="83"/>
    <n v="1"/>
  </r>
  <r>
    <n v="1346"/>
    <x v="1"/>
    <n v="86153"/>
    <n v="86.2"/>
    <n v="11"/>
    <s v="Lower-mid experience"/>
    <x v="3"/>
    <n v="57"/>
    <n v="124"/>
    <n v="84"/>
    <x v="1"/>
    <n v="0"/>
    <n v="0"/>
    <n v="84"/>
    <n v="36.5"/>
    <n v="19"/>
    <n v="59"/>
    <n v="76"/>
    <n v="14"/>
    <n v="82"/>
    <n v="56"/>
    <n v="0"/>
    <n v="52"/>
    <n v="4"/>
    <n v="3"/>
  </r>
  <r>
    <n v="1354"/>
    <x v="8"/>
    <n v="77052"/>
    <n v="77.099999999999994"/>
    <n v="22"/>
    <s v="Upper-mid experience"/>
    <x v="1"/>
    <n v="5"/>
    <n v="124"/>
    <n v="14"/>
    <x v="2"/>
    <n v="14"/>
    <n v="0"/>
    <n v="0"/>
    <n v="75.099999999999994"/>
    <n v="22"/>
    <n v="95"/>
    <n v="77"/>
    <n v="96"/>
    <n v="26"/>
    <n v="84"/>
    <n v="61"/>
    <n v="98"/>
    <n v="95"/>
    <n v="97"/>
  </r>
  <r>
    <n v="1355"/>
    <x v="6"/>
    <n v="98324"/>
    <n v="98.3"/>
    <n v="21"/>
    <s v="Upper-mid experience"/>
    <x v="2"/>
    <n v="1"/>
    <n v="124"/>
    <n v="77"/>
    <x v="1"/>
    <n v="0"/>
    <n v="0"/>
    <n v="77"/>
    <n v="43.2"/>
    <n v="71"/>
    <n v="98"/>
    <n v="4"/>
    <n v="57"/>
    <n v="73"/>
    <n v="25"/>
    <n v="23"/>
    <n v="6"/>
    <n v="9"/>
    <n v="66"/>
  </r>
  <r>
    <n v="1519"/>
    <x v="6"/>
    <n v="90891"/>
    <n v="90.9"/>
    <n v="22"/>
    <s v="Upper-mid experience"/>
    <x v="0"/>
    <n v="15"/>
    <n v="124"/>
    <n v="8"/>
    <x v="1"/>
    <n v="0"/>
    <n v="0"/>
    <n v="8"/>
    <n v="45.7"/>
    <n v="6"/>
    <n v="87"/>
    <n v="56"/>
    <n v="33"/>
    <n v="34"/>
    <n v="29"/>
    <n v="46"/>
    <n v="34"/>
    <n v="55"/>
    <n v="77"/>
  </r>
  <r>
    <n v="1603"/>
    <x v="6"/>
    <n v="53449"/>
    <n v="53.4"/>
    <n v="17"/>
    <s v="Upper-mid experience"/>
    <x v="3"/>
    <n v="61"/>
    <n v="124"/>
    <n v="78"/>
    <x v="1"/>
    <n v="0"/>
    <n v="0"/>
    <n v="78"/>
    <n v="60.5"/>
    <n v="7"/>
    <n v="92"/>
    <n v="1"/>
    <n v="87"/>
    <n v="22"/>
    <n v="46"/>
    <n v="85"/>
    <n v="82"/>
    <n v="89"/>
    <n v="94"/>
  </r>
  <r>
    <n v="1612"/>
    <x v="10"/>
    <n v="140564"/>
    <n v="140.6"/>
    <n v="19"/>
    <s v="Upper-mid experience"/>
    <x v="0"/>
    <n v="51"/>
    <n v="124"/>
    <n v="57"/>
    <x v="0"/>
    <n v="0"/>
    <n v="57"/>
    <n v="0"/>
    <n v="58.1"/>
    <n v="85"/>
    <n v="22"/>
    <n v="75"/>
    <n v="88"/>
    <n v="17"/>
    <n v="35"/>
    <n v="97"/>
    <n v="78"/>
    <n v="28"/>
    <n v="56"/>
  </r>
  <r>
    <n v="1755"/>
    <x v="15"/>
    <n v="117309"/>
    <n v="117.3"/>
    <n v="8"/>
    <s v="Lower-mid experience"/>
    <x v="2"/>
    <n v="77"/>
    <n v="124"/>
    <n v="44"/>
    <x v="0"/>
    <n v="0"/>
    <n v="44"/>
    <n v="0"/>
    <n v="47.4"/>
    <n v="10"/>
    <n v="85"/>
    <n v="26"/>
    <n v="2"/>
    <n v="31"/>
    <n v="45"/>
    <n v="85"/>
    <n v="78"/>
    <n v="85"/>
    <n v="27"/>
  </r>
  <r>
    <n v="1772"/>
    <x v="4"/>
    <n v="137033"/>
    <n v="137"/>
    <n v="28"/>
    <s v="High experience"/>
    <x v="0"/>
    <n v="88"/>
    <n v="124"/>
    <n v="48"/>
    <x v="0"/>
    <n v="0"/>
    <n v="48"/>
    <n v="0"/>
    <n v="42.7"/>
    <n v="98"/>
    <n v="46"/>
    <n v="11"/>
    <n v="99"/>
    <n v="2"/>
    <n v="55"/>
    <n v="31"/>
    <n v="5"/>
    <n v="56"/>
    <n v="24"/>
  </r>
  <r>
    <n v="2015"/>
    <x v="19"/>
    <n v="48082"/>
    <n v="48.1"/>
    <n v="19"/>
    <s v="Upper-mid experience"/>
    <x v="3"/>
    <n v="45"/>
    <n v="124"/>
    <n v="62"/>
    <x v="0"/>
    <n v="0"/>
    <n v="62"/>
    <n v="0"/>
    <n v="49.4"/>
    <n v="98"/>
    <n v="19"/>
    <n v="29"/>
    <n v="61"/>
    <n v="81"/>
    <n v="23"/>
    <n v="41"/>
    <n v="41"/>
    <n v="77"/>
    <n v="24"/>
  </r>
  <r>
    <n v="2091"/>
    <x v="19"/>
    <n v="114367"/>
    <n v="114.4"/>
    <n v="4"/>
    <s v="Low experience"/>
    <x v="0"/>
    <n v="7"/>
    <n v="124"/>
    <n v="52"/>
    <x v="0"/>
    <n v="0"/>
    <n v="52"/>
    <n v="0"/>
    <n v="48.8"/>
    <n v="57"/>
    <n v="29"/>
    <n v="81"/>
    <n v="0"/>
    <n v="33"/>
    <n v="66"/>
    <n v="91"/>
    <n v="23"/>
    <n v="54"/>
    <n v="54"/>
  </r>
  <r>
    <n v="2187"/>
    <x v="13"/>
    <n v="45265"/>
    <n v="45.3"/>
    <n v="15"/>
    <s v="Lower-mid experience"/>
    <x v="2"/>
    <n v="86"/>
    <n v="124"/>
    <n v="5"/>
    <x v="2"/>
    <n v="5"/>
    <n v="0"/>
    <n v="0"/>
    <n v="58"/>
    <n v="68"/>
    <n v="82"/>
    <n v="53"/>
    <n v="97"/>
    <n v="0"/>
    <n v="82"/>
    <n v="33"/>
    <n v="65"/>
    <n v="69"/>
    <n v="31"/>
  </r>
  <r>
    <n v="2228"/>
    <x v="12"/>
    <n v="70214"/>
    <n v="70.2"/>
    <n v="21"/>
    <s v="Upper-mid experience"/>
    <x v="3"/>
    <n v="99"/>
    <n v="124"/>
    <n v="57"/>
    <x v="0"/>
    <n v="0"/>
    <n v="57"/>
    <n v="0"/>
    <n v="34.700000000000003"/>
    <n v="81"/>
    <n v="18"/>
    <n v="95"/>
    <n v="17"/>
    <n v="3"/>
    <n v="7"/>
    <n v="18"/>
    <n v="76"/>
    <n v="8"/>
    <n v="24"/>
  </r>
  <r>
    <n v="2484"/>
    <x v="8"/>
    <n v="137582"/>
    <n v="137.6"/>
    <n v="2"/>
    <s v="Low experience"/>
    <x v="1"/>
    <n v="74"/>
    <n v="124"/>
    <n v="17"/>
    <x v="2"/>
    <n v="17"/>
    <n v="0"/>
    <n v="0"/>
    <n v="47.6"/>
    <n v="12"/>
    <n v="29"/>
    <n v="25"/>
    <n v="78"/>
    <n v="18"/>
    <n v="46"/>
    <n v="67"/>
    <n v="96"/>
    <n v="10"/>
    <n v="95"/>
  </r>
  <r>
    <n v="2515"/>
    <x v="10"/>
    <n v="149593"/>
    <n v="149.6"/>
    <n v="19"/>
    <s v="Upper-mid experience"/>
    <x v="1"/>
    <n v="3"/>
    <n v="124"/>
    <n v="52"/>
    <x v="0"/>
    <n v="0"/>
    <n v="52"/>
    <n v="0"/>
    <n v="50.8"/>
    <n v="78"/>
    <n v="41"/>
    <n v="9"/>
    <n v="62"/>
    <n v="56"/>
    <n v="95"/>
    <n v="16"/>
    <n v="66"/>
    <n v="47"/>
    <n v="38"/>
  </r>
  <r>
    <n v="2601"/>
    <x v="17"/>
    <n v="87143"/>
    <n v="87.1"/>
    <n v="25"/>
    <s v="High experience"/>
    <x v="0"/>
    <n v="35"/>
    <n v="124"/>
    <n v="86"/>
    <x v="1"/>
    <n v="0"/>
    <n v="0"/>
    <n v="86"/>
    <n v="48.1"/>
    <n v="78"/>
    <n v="7"/>
    <n v="58"/>
    <n v="93"/>
    <n v="11"/>
    <n v="9"/>
    <n v="72"/>
    <n v="32"/>
    <n v="66"/>
    <n v="55"/>
  </r>
  <r>
    <n v="2613"/>
    <x v="19"/>
    <n v="117563"/>
    <n v="117.6"/>
    <n v="2"/>
    <s v="Low experience"/>
    <x v="1"/>
    <n v="28"/>
    <n v="124"/>
    <n v="55"/>
    <x v="0"/>
    <n v="0"/>
    <n v="55"/>
    <n v="0"/>
    <n v="54.6"/>
    <n v="68"/>
    <n v="71"/>
    <n v="69"/>
    <n v="34"/>
    <n v="31"/>
    <n v="43"/>
    <n v="81"/>
    <n v="94"/>
    <n v="46"/>
    <n v="9"/>
  </r>
  <r>
    <n v="2697"/>
    <x v="12"/>
    <n v="58453"/>
    <n v="58.5"/>
    <n v="1"/>
    <s v="Low experience"/>
    <x v="0"/>
    <n v="44"/>
    <n v="124"/>
    <n v="61"/>
    <x v="0"/>
    <n v="0"/>
    <n v="61"/>
    <n v="0"/>
    <n v="43.2"/>
    <n v="87"/>
    <n v="2"/>
    <n v="99"/>
    <n v="76"/>
    <n v="16"/>
    <n v="84"/>
    <n v="5"/>
    <n v="7"/>
    <n v="13"/>
    <n v="43"/>
  </r>
  <r>
    <n v="2727"/>
    <x v="19"/>
    <n v="36703"/>
    <n v="36.700000000000003"/>
    <n v="11"/>
    <s v="Lower-mid experience"/>
    <x v="1"/>
    <n v="82"/>
    <n v="124"/>
    <n v="69"/>
    <x v="0"/>
    <n v="0"/>
    <n v="69"/>
    <n v="0"/>
    <n v="32.299999999999997"/>
    <n v="53"/>
    <n v="9"/>
    <n v="37"/>
    <n v="84"/>
    <n v="4"/>
    <n v="46"/>
    <n v="41"/>
    <n v="24"/>
    <n v="7"/>
    <n v="18"/>
  </r>
  <r>
    <n v="2791"/>
    <x v="19"/>
    <n v="147050"/>
    <n v="147.1"/>
    <n v="16"/>
    <s v="Upper-mid experience"/>
    <x v="1"/>
    <n v="47"/>
    <n v="124"/>
    <n v="41"/>
    <x v="0"/>
    <n v="0"/>
    <n v="41"/>
    <n v="0"/>
    <n v="51.7"/>
    <n v="92"/>
    <n v="89"/>
    <n v="1"/>
    <n v="3"/>
    <n v="98"/>
    <n v="96"/>
    <n v="42"/>
    <n v="5"/>
    <n v="62"/>
    <n v="29"/>
  </r>
  <r>
    <n v="2938"/>
    <x v="0"/>
    <n v="30448"/>
    <n v="30.4"/>
    <n v="4"/>
    <s v="Low experience"/>
    <x v="2"/>
    <n v="94"/>
    <n v="124"/>
    <n v="36"/>
    <x v="0"/>
    <n v="0"/>
    <n v="36"/>
    <n v="0"/>
    <n v="52.9"/>
    <n v="97"/>
    <n v="48"/>
    <n v="37"/>
    <n v="13"/>
    <n v="93"/>
    <n v="59"/>
    <n v="99"/>
    <n v="17"/>
    <n v="55"/>
    <n v="11"/>
  </r>
  <r>
    <n v="103"/>
    <x v="6"/>
    <n v="108131"/>
    <n v="108.1"/>
    <n v="15"/>
    <s v="Lower-mid experience"/>
    <x v="0"/>
    <n v="94"/>
    <n v="123"/>
    <n v="74"/>
    <x v="1"/>
    <n v="0"/>
    <n v="0"/>
    <n v="74"/>
    <n v="45.6"/>
    <n v="19"/>
    <n v="73"/>
    <n v="16"/>
    <n v="23"/>
    <n v="96"/>
    <n v="26"/>
    <n v="66"/>
    <n v="98"/>
    <n v="37"/>
    <n v="2"/>
  </r>
  <r>
    <n v="258"/>
    <x v="12"/>
    <n v="44079"/>
    <n v="44.1"/>
    <n v="26"/>
    <s v="High experience"/>
    <x v="1"/>
    <n v="34"/>
    <n v="123"/>
    <n v="53"/>
    <x v="0"/>
    <n v="0"/>
    <n v="53"/>
    <n v="0"/>
    <n v="46.7"/>
    <n v="34"/>
    <n v="99"/>
    <n v="3"/>
    <n v="25"/>
    <n v="52"/>
    <n v="52"/>
    <n v="59"/>
    <n v="75"/>
    <n v="62"/>
    <n v="6"/>
  </r>
  <r>
    <n v="352"/>
    <x v="11"/>
    <n v="77691"/>
    <n v="77.7"/>
    <n v="16"/>
    <s v="Upper-mid experience"/>
    <x v="0"/>
    <n v="31"/>
    <n v="123"/>
    <n v="9"/>
    <x v="1"/>
    <n v="0"/>
    <n v="0"/>
    <n v="9"/>
    <n v="48"/>
    <n v="83"/>
    <n v="99"/>
    <n v="79"/>
    <n v="6"/>
    <n v="34"/>
    <n v="54"/>
    <n v="4"/>
    <n v="74"/>
    <n v="45"/>
    <n v="2"/>
  </r>
  <r>
    <n v="381"/>
    <x v="19"/>
    <n v="128878"/>
    <n v="128.9"/>
    <n v="29"/>
    <s v="High experience"/>
    <x v="2"/>
    <n v="69"/>
    <n v="123"/>
    <n v="7"/>
    <x v="0"/>
    <n v="0"/>
    <n v="7"/>
    <n v="0"/>
    <n v="41.1"/>
    <n v="29"/>
    <n v="54"/>
    <n v="53"/>
    <n v="41"/>
    <n v="17"/>
    <n v="98"/>
    <n v="85"/>
    <n v="5"/>
    <n v="6"/>
    <n v="23"/>
  </r>
  <r>
    <n v="401"/>
    <x v="4"/>
    <n v="78733"/>
    <n v="78.7"/>
    <n v="25"/>
    <s v="High experience"/>
    <x v="0"/>
    <n v="75"/>
    <n v="123"/>
    <n v="65"/>
    <x v="0"/>
    <n v="0"/>
    <n v="65"/>
    <n v="0"/>
    <n v="26.4"/>
    <n v="19"/>
    <n v="4"/>
    <n v="95"/>
    <n v="4"/>
    <n v="12"/>
    <n v="53"/>
    <n v="11"/>
    <n v="2"/>
    <n v="10"/>
    <n v="54"/>
  </r>
  <r>
    <n v="455"/>
    <x v="16"/>
    <n v="38789"/>
    <n v="38.799999999999997"/>
    <n v="29"/>
    <s v="High experience"/>
    <x v="0"/>
    <n v="65"/>
    <n v="123"/>
    <n v="21"/>
    <x v="2"/>
    <n v="21"/>
    <n v="0"/>
    <n v="0"/>
    <n v="50"/>
    <n v="14"/>
    <n v="44"/>
    <n v="56"/>
    <n v="85"/>
    <n v="44"/>
    <n v="92"/>
    <n v="44"/>
    <n v="55"/>
    <n v="8"/>
    <n v="58"/>
  </r>
  <r>
    <n v="524"/>
    <x v="7"/>
    <n v="74458"/>
    <n v="74.5"/>
    <n v="4"/>
    <s v="Low experience"/>
    <x v="2"/>
    <n v="19"/>
    <n v="123"/>
    <n v="36"/>
    <x v="0"/>
    <n v="0"/>
    <n v="36"/>
    <n v="0"/>
    <n v="35.9"/>
    <n v="86"/>
    <n v="51"/>
    <n v="11"/>
    <n v="69"/>
    <n v="52"/>
    <n v="3"/>
    <n v="42"/>
    <n v="3"/>
    <n v="26"/>
    <n v="16"/>
  </r>
  <r>
    <n v="605"/>
    <x v="15"/>
    <n v="33017"/>
    <n v="33"/>
    <n v="21"/>
    <s v="Upper-mid experience"/>
    <x v="3"/>
    <n v="15"/>
    <n v="123"/>
    <n v="3"/>
    <x v="2"/>
    <n v="3"/>
    <n v="0"/>
    <n v="0"/>
    <n v="50.4"/>
    <n v="6"/>
    <n v="92"/>
    <n v="29"/>
    <n v="19"/>
    <n v="65"/>
    <n v="71"/>
    <n v="69"/>
    <n v="32"/>
    <n v="25"/>
    <n v="96"/>
  </r>
  <r>
    <n v="657"/>
    <x v="3"/>
    <n v="101835"/>
    <n v="101.8"/>
    <n v="22"/>
    <s v="Upper-mid experience"/>
    <x v="3"/>
    <n v="45"/>
    <n v="123"/>
    <n v="45"/>
    <x v="0"/>
    <n v="0"/>
    <n v="45"/>
    <n v="0"/>
    <n v="27.1"/>
    <n v="2"/>
    <n v="1"/>
    <n v="5"/>
    <n v="69"/>
    <n v="33"/>
    <n v="7"/>
    <n v="7"/>
    <n v="7"/>
    <n v="49"/>
    <n v="91"/>
  </r>
  <r>
    <n v="760"/>
    <x v="16"/>
    <n v="31082"/>
    <n v="31.1"/>
    <n v="12"/>
    <s v="Lower-mid experience"/>
    <x v="0"/>
    <n v="25"/>
    <n v="123"/>
    <n v="16"/>
    <x v="2"/>
    <n v="16"/>
    <n v="0"/>
    <n v="0"/>
    <n v="37.1"/>
    <n v="3"/>
    <n v="46"/>
    <n v="7"/>
    <n v="8"/>
    <n v="24"/>
    <n v="73"/>
    <n v="7"/>
    <n v="96"/>
    <n v="19"/>
    <n v="88"/>
  </r>
  <r>
    <n v="790"/>
    <x v="10"/>
    <n v="120629"/>
    <n v="120.6"/>
    <n v="22"/>
    <s v="Upper-mid experience"/>
    <x v="0"/>
    <n v="36"/>
    <n v="123"/>
    <n v="34"/>
    <x v="0"/>
    <n v="0"/>
    <n v="34"/>
    <n v="0"/>
    <n v="50.3"/>
    <n v="79"/>
    <n v="53"/>
    <n v="29"/>
    <n v="66"/>
    <n v="64"/>
    <n v="21"/>
    <n v="3"/>
    <n v="43"/>
    <n v="57"/>
    <n v="88"/>
  </r>
  <r>
    <n v="840"/>
    <x v="19"/>
    <n v="34355"/>
    <n v="34.4"/>
    <n v="5"/>
    <s v="Low experience"/>
    <x v="0"/>
    <n v="11"/>
    <n v="123"/>
    <n v="32"/>
    <x v="0"/>
    <n v="0"/>
    <n v="32"/>
    <n v="0"/>
    <n v="39.5"/>
    <n v="3"/>
    <n v="11"/>
    <n v="97"/>
    <n v="94"/>
    <n v="19"/>
    <n v="16"/>
    <n v="24"/>
    <n v="52"/>
    <n v="57"/>
    <n v="22"/>
  </r>
  <r>
    <n v="848"/>
    <x v="7"/>
    <n v="82271"/>
    <n v="82.3"/>
    <n v="11"/>
    <s v="Lower-mid experience"/>
    <x v="2"/>
    <n v="24"/>
    <n v="123"/>
    <n v="57"/>
    <x v="0"/>
    <n v="0"/>
    <n v="57"/>
    <n v="0"/>
    <n v="47.3"/>
    <n v="32"/>
    <n v="18"/>
    <n v="1"/>
    <n v="74"/>
    <n v="45"/>
    <n v="32"/>
    <n v="86"/>
    <n v="59"/>
    <n v="52"/>
    <n v="74"/>
  </r>
  <r>
    <n v="1205"/>
    <x v="14"/>
    <n v="146180"/>
    <n v="146.19999999999999"/>
    <n v="1"/>
    <s v="Low experience"/>
    <x v="1"/>
    <n v="52"/>
    <n v="123"/>
    <n v="31"/>
    <x v="0"/>
    <n v="0"/>
    <n v="31"/>
    <n v="0"/>
    <n v="44.4"/>
    <n v="37"/>
    <n v="48"/>
    <n v="19"/>
    <n v="12"/>
    <n v="87"/>
    <n v="94"/>
    <n v="8"/>
    <n v="35"/>
    <n v="96"/>
    <n v="8"/>
  </r>
  <r>
    <n v="1372"/>
    <x v="14"/>
    <n v="80382"/>
    <n v="80.400000000000006"/>
    <n v="22"/>
    <s v="Upper-mid experience"/>
    <x v="1"/>
    <n v="87"/>
    <n v="123"/>
    <n v="6"/>
    <x v="0"/>
    <n v="0"/>
    <n v="6"/>
    <n v="0"/>
    <n v="46.7"/>
    <n v="10"/>
    <n v="8"/>
    <n v="83"/>
    <n v="95"/>
    <n v="15"/>
    <n v="5"/>
    <n v="58"/>
    <n v="33"/>
    <n v="84"/>
    <n v="76"/>
  </r>
  <r>
    <n v="1384"/>
    <x v="5"/>
    <n v="143868"/>
    <n v="143.9"/>
    <n v="27"/>
    <s v="High experience"/>
    <x v="3"/>
    <n v="6"/>
    <n v="123"/>
    <n v="43"/>
    <x v="0"/>
    <n v="0"/>
    <n v="43"/>
    <n v="0"/>
    <n v="60.2"/>
    <n v="68"/>
    <n v="62"/>
    <n v="5"/>
    <n v="85"/>
    <n v="71"/>
    <n v="89"/>
    <n v="28"/>
    <n v="35"/>
    <n v="62"/>
    <n v="97"/>
  </r>
  <r>
    <n v="1523"/>
    <x v="1"/>
    <n v="34258"/>
    <n v="34.299999999999997"/>
    <n v="26"/>
    <s v="High experience"/>
    <x v="3"/>
    <n v="33"/>
    <n v="123"/>
    <n v="88"/>
    <x v="1"/>
    <n v="0"/>
    <n v="0"/>
    <n v="88"/>
    <n v="30.7"/>
    <n v="2"/>
    <n v="36"/>
    <n v="2"/>
    <n v="10"/>
    <n v="12"/>
    <n v="54"/>
    <n v="79"/>
    <n v="2"/>
    <n v="49"/>
    <n v="61"/>
  </r>
  <r>
    <n v="1527"/>
    <x v="19"/>
    <n v="139759"/>
    <n v="139.80000000000001"/>
    <n v="20"/>
    <s v="Upper-mid experience"/>
    <x v="2"/>
    <n v="37"/>
    <n v="123"/>
    <n v="47"/>
    <x v="0"/>
    <n v="0"/>
    <n v="47"/>
    <n v="0"/>
    <n v="36.299999999999997"/>
    <n v="2"/>
    <n v="7"/>
    <n v="65"/>
    <n v="96"/>
    <n v="55"/>
    <n v="51"/>
    <n v="32"/>
    <n v="26"/>
    <n v="2"/>
    <n v="27"/>
  </r>
  <r>
    <n v="1651"/>
    <x v="9"/>
    <n v="124538"/>
    <n v="124.5"/>
    <n v="10"/>
    <s v="Lower-mid experience"/>
    <x v="0"/>
    <n v="1"/>
    <n v="123"/>
    <n v="73"/>
    <x v="1"/>
    <n v="0"/>
    <n v="0"/>
    <n v="73"/>
    <n v="34.299999999999997"/>
    <n v="23"/>
    <n v="12"/>
    <n v="25"/>
    <n v="8"/>
    <n v="13"/>
    <n v="99"/>
    <n v="33"/>
    <n v="92"/>
    <n v="19"/>
    <n v="19"/>
  </r>
  <r>
    <n v="1693"/>
    <x v="3"/>
    <n v="86193"/>
    <n v="86.2"/>
    <n v="3"/>
    <s v="Low experience"/>
    <x v="1"/>
    <n v="33"/>
    <n v="123"/>
    <n v="53"/>
    <x v="0"/>
    <n v="0"/>
    <n v="53"/>
    <n v="0"/>
    <n v="43.3"/>
    <n v="15"/>
    <n v="31"/>
    <n v="22"/>
    <n v="39"/>
    <n v="52"/>
    <n v="51"/>
    <n v="75"/>
    <n v="19"/>
    <n v="95"/>
    <n v="34"/>
  </r>
  <r>
    <n v="1695"/>
    <x v="10"/>
    <n v="131038"/>
    <n v="131"/>
    <n v="25"/>
    <s v="High experience"/>
    <x v="2"/>
    <n v="58"/>
    <n v="123"/>
    <n v="39"/>
    <x v="0"/>
    <n v="0"/>
    <n v="39"/>
    <n v="0"/>
    <n v="40.299999999999997"/>
    <n v="26"/>
    <n v="23"/>
    <n v="69"/>
    <n v="35"/>
    <n v="41"/>
    <n v="71"/>
    <n v="97"/>
    <n v="16"/>
    <n v="6"/>
    <n v="19"/>
  </r>
  <r>
    <n v="1749"/>
    <x v="6"/>
    <n v="139044"/>
    <n v="139"/>
    <n v="6"/>
    <s v="Low experience"/>
    <x v="1"/>
    <n v="19"/>
    <n v="123"/>
    <n v="83"/>
    <x v="1"/>
    <n v="0"/>
    <n v="0"/>
    <n v="83"/>
    <n v="56.3"/>
    <n v="75"/>
    <n v="49"/>
    <n v="13"/>
    <n v="57"/>
    <n v="49"/>
    <n v="52"/>
    <n v="88"/>
    <n v="89"/>
    <n v="45"/>
    <n v="46"/>
  </r>
  <r>
    <n v="1763"/>
    <x v="6"/>
    <n v="34847"/>
    <n v="34.799999999999997"/>
    <n v="10"/>
    <s v="Lower-mid experience"/>
    <x v="2"/>
    <n v="21"/>
    <n v="123"/>
    <n v="82"/>
    <x v="1"/>
    <n v="0"/>
    <n v="0"/>
    <n v="82"/>
    <n v="77.900000000000006"/>
    <n v="71"/>
    <n v="42"/>
    <n v="89"/>
    <n v="98"/>
    <n v="67"/>
    <n v="86"/>
    <n v="51"/>
    <n v="93"/>
    <n v="83"/>
    <n v="99"/>
  </r>
  <r>
    <n v="1892"/>
    <x v="15"/>
    <n v="88323"/>
    <n v="88.3"/>
    <n v="19"/>
    <s v="Upper-mid experience"/>
    <x v="1"/>
    <n v="62"/>
    <n v="123"/>
    <n v="32"/>
    <x v="0"/>
    <n v="0"/>
    <n v="32"/>
    <n v="0"/>
    <n v="43.8"/>
    <n v="53"/>
    <n v="57"/>
    <n v="8"/>
    <n v="5"/>
    <n v="71"/>
    <n v="5"/>
    <n v="76"/>
    <n v="58"/>
    <n v="83"/>
    <n v="22"/>
  </r>
  <r>
    <n v="1919"/>
    <x v="7"/>
    <n v="58498"/>
    <n v="58.5"/>
    <n v="10"/>
    <s v="Lower-mid experience"/>
    <x v="0"/>
    <n v="86"/>
    <n v="123"/>
    <n v="45"/>
    <x v="0"/>
    <n v="0"/>
    <n v="45"/>
    <n v="0"/>
    <n v="45.6"/>
    <n v="33"/>
    <n v="48"/>
    <n v="87"/>
    <n v="25"/>
    <n v="1"/>
    <n v="86"/>
    <n v="3"/>
    <n v="91"/>
    <n v="31"/>
    <n v="51"/>
  </r>
  <r>
    <n v="1921"/>
    <x v="12"/>
    <n v="65074"/>
    <n v="65.099999999999994"/>
    <n v="22"/>
    <s v="Upper-mid experience"/>
    <x v="0"/>
    <n v="42"/>
    <n v="123"/>
    <n v="42"/>
    <x v="0"/>
    <n v="0"/>
    <n v="42"/>
    <n v="0"/>
    <n v="42.5"/>
    <n v="33"/>
    <n v="3"/>
    <n v="97"/>
    <n v="81"/>
    <n v="9"/>
    <n v="10"/>
    <n v="61"/>
    <n v="85"/>
    <n v="7"/>
    <n v="39"/>
  </r>
  <r>
    <n v="1994"/>
    <x v="8"/>
    <n v="49789"/>
    <n v="49.8"/>
    <n v="20"/>
    <s v="Upper-mid experience"/>
    <x v="3"/>
    <n v="17"/>
    <n v="123"/>
    <n v="11"/>
    <x v="2"/>
    <n v="11"/>
    <n v="0"/>
    <n v="0"/>
    <n v="43.5"/>
    <n v="47"/>
    <n v="25"/>
    <n v="58"/>
    <n v="72"/>
    <n v="33"/>
    <n v="6"/>
    <n v="82"/>
    <n v="9"/>
    <n v="71"/>
    <n v="32"/>
  </r>
  <r>
    <n v="2084"/>
    <x v="1"/>
    <n v="71164"/>
    <n v="71.2"/>
    <n v="25"/>
    <s v="High experience"/>
    <x v="2"/>
    <n v="91"/>
    <n v="123"/>
    <n v="86"/>
    <x v="1"/>
    <n v="0"/>
    <n v="0"/>
    <n v="86"/>
    <n v="46.9"/>
    <n v="3"/>
    <n v="35"/>
    <n v="35"/>
    <n v="54"/>
    <n v="26"/>
    <n v="27"/>
    <n v="62"/>
    <n v="94"/>
    <n v="66"/>
    <n v="67"/>
  </r>
  <r>
    <n v="2173"/>
    <x v="3"/>
    <n v="108074"/>
    <n v="108.1"/>
    <n v="18"/>
    <s v="Upper-mid experience"/>
    <x v="0"/>
    <n v="72"/>
    <n v="123"/>
    <n v="32"/>
    <x v="0"/>
    <n v="0"/>
    <n v="32"/>
    <n v="0"/>
    <n v="60.2"/>
    <n v="53"/>
    <n v="78"/>
    <n v="9"/>
    <n v="1"/>
    <n v="81"/>
    <n v="71"/>
    <n v="41"/>
    <n v="94"/>
    <n v="77"/>
    <n v="97"/>
  </r>
  <r>
    <n v="2202"/>
    <x v="7"/>
    <n v="64224"/>
    <n v="64.2"/>
    <n v="11"/>
    <s v="Lower-mid experience"/>
    <x v="1"/>
    <n v="69"/>
    <n v="123"/>
    <n v="69"/>
    <x v="0"/>
    <n v="0"/>
    <n v="69"/>
    <n v="0"/>
    <n v="26.9"/>
    <n v="23"/>
    <n v="9"/>
    <n v="26"/>
    <n v="12"/>
    <n v="17"/>
    <n v="33"/>
    <n v="41"/>
    <n v="9"/>
    <n v="2"/>
    <n v="97"/>
  </r>
  <r>
    <n v="2355"/>
    <x v="4"/>
    <n v="133171"/>
    <n v="133.19999999999999"/>
    <n v="29"/>
    <s v="High experience"/>
    <x v="0"/>
    <n v="65"/>
    <n v="123"/>
    <n v="61"/>
    <x v="0"/>
    <n v="0"/>
    <n v="61"/>
    <n v="0"/>
    <n v="42.5"/>
    <n v="74"/>
    <n v="29"/>
    <n v="69"/>
    <n v="55"/>
    <n v="6"/>
    <n v="0"/>
    <n v="26"/>
    <n v="93"/>
    <n v="29"/>
    <n v="44"/>
  </r>
  <r>
    <n v="2428"/>
    <x v="6"/>
    <n v="95410"/>
    <n v="95.4"/>
    <n v="0"/>
    <s v="Low experience"/>
    <x v="1"/>
    <n v="49"/>
    <n v="123"/>
    <n v="82"/>
    <x v="1"/>
    <n v="0"/>
    <n v="0"/>
    <n v="82"/>
    <n v="36.9"/>
    <n v="13"/>
    <n v="44"/>
    <n v="16"/>
    <n v="75"/>
    <n v="17"/>
    <n v="48"/>
    <n v="69"/>
    <n v="23"/>
    <n v="8"/>
    <n v="56"/>
  </r>
  <r>
    <n v="2474"/>
    <x v="15"/>
    <n v="124183"/>
    <n v="124.2"/>
    <n v="10"/>
    <s v="Lower-mid experience"/>
    <x v="2"/>
    <n v="99"/>
    <n v="123"/>
    <n v="46"/>
    <x v="0"/>
    <n v="0"/>
    <n v="46"/>
    <n v="0"/>
    <n v="49"/>
    <n v="83"/>
    <n v="49"/>
    <n v="87"/>
    <n v="27"/>
    <n v="22"/>
    <n v="25"/>
    <n v="54"/>
    <n v="29"/>
    <n v="15"/>
    <n v="99"/>
  </r>
  <r>
    <n v="2529"/>
    <x v="17"/>
    <n v="94712"/>
    <n v="94.7"/>
    <n v="25"/>
    <s v="High experience"/>
    <x v="1"/>
    <n v="46"/>
    <n v="123"/>
    <n v="8"/>
    <x v="1"/>
    <n v="0"/>
    <n v="0"/>
    <n v="8"/>
    <n v="35.4"/>
    <n v="1"/>
    <n v="39"/>
    <n v="16"/>
    <n v="39"/>
    <n v="3"/>
    <n v="6"/>
    <n v="36"/>
    <n v="71"/>
    <n v="51"/>
    <n v="92"/>
  </r>
  <r>
    <n v="2720"/>
    <x v="4"/>
    <n v="33796"/>
    <n v="33.799999999999997"/>
    <n v="5"/>
    <s v="Low experience"/>
    <x v="1"/>
    <n v="78"/>
    <n v="123"/>
    <n v="32"/>
    <x v="0"/>
    <n v="0"/>
    <n v="32"/>
    <n v="0"/>
    <n v="51"/>
    <n v="13"/>
    <n v="94"/>
    <n v="8"/>
    <n v="8"/>
    <n v="84"/>
    <n v="64"/>
    <n v="35"/>
    <n v="17"/>
    <n v="88"/>
    <n v="99"/>
  </r>
  <r>
    <n v="2852"/>
    <x v="0"/>
    <n v="78145"/>
    <n v="78.099999999999994"/>
    <n v="11"/>
    <s v="Lower-mid experience"/>
    <x v="0"/>
    <n v="91"/>
    <n v="123"/>
    <n v="69"/>
    <x v="0"/>
    <n v="0"/>
    <n v="69"/>
    <n v="0"/>
    <n v="49.3"/>
    <n v="89"/>
    <n v="22"/>
    <n v="76"/>
    <n v="5"/>
    <n v="82"/>
    <n v="6"/>
    <n v="96"/>
    <n v="96"/>
    <n v="5"/>
    <n v="16"/>
  </r>
  <r>
    <n v="2862"/>
    <x v="13"/>
    <n v="61766"/>
    <n v="61.8"/>
    <n v="29"/>
    <s v="High experience"/>
    <x v="0"/>
    <n v="91"/>
    <n v="123"/>
    <n v="26"/>
    <x v="2"/>
    <n v="26"/>
    <n v="0"/>
    <n v="0"/>
    <n v="36.200000000000003"/>
    <n v="81"/>
    <n v="1"/>
    <n v="12"/>
    <n v="42"/>
    <n v="11"/>
    <n v="73"/>
    <n v="7"/>
    <n v="42"/>
    <n v="39"/>
    <n v="54"/>
  </r>
  <r>
    <n v="2999"/>
    <x v="19"/>
    <n v="110296"/>
    <n v="110.3"/>
    <n v="7"/>
    <s v="Low experience"/>
    <x v="2"/>
    <n v="95"/>
    <n v="123"/>
    <n v="46"/>
    <x v="0"/>
    <n v="0"/>
    <n v="46"/>
    <n v="0"/>
    <n v="32.5"/>
    <n v="21"/>
    <n v="18"/>
    <n v="14"/>
    <n v="22"/>
    <n v="55"/>
    <n v="68"/>
    <n v="31"/>
    <n v="55"/>
    <n v="34"/>
    <n v="7"/>
  </r>
  <r>
    <n v="124"/>
    <x v="3"/>
    <n v="128723"/>
    <n v="128.69999999999999"/>
    <n v="27"/>
    <s v="High experience"/>
    <x v="1"/>
    <n v="85"/>
    <n v="122"/>
    <n v="62"/>
    <x v="0"/>
    <n v="0"/>
    <n v="62"/>
    <n v="0"/>
    <n v="39.6"/>
    <n v="4"/>
    <n v="65"/>
    <n v="35"/>
    <n v="53"/>
    <n v="48"/>
    <n v="18"/>
    <n v="39"/>
    <n v="96"/>
    <n v="25"/>
    <n v="13"/>
  </r>
  <r>
    <n v="166"/>
    <x v="0"/>
    <n v="102124"/>
    <n v="102.1"/>
    <n v="15"/>
    <s v="Lower-mid experience"/>
    <x v="2"/>
    <n v="3"/>
    <n v="122"/>
    <n v="68"/>
    <x v="0"/>
    <n v="0"/>
    <n v="68"/>
    <n v="0"/>
    <n v="50.5"/>
    <n v="72"/>
    <n v="86"/>
    <n v="0"/>
    <n v="72"/>
    <n v="83"/>
    <n v="4"/>
    <n v="87"/>
    <n v="26"/>
    <n v="67"/>
    <n v="8"/>
  </r>
  <r>
    <n v="438"/>
    <x v="2"/>
    <n v="57499"/>
    <n v="57.5"/>
    <n v="11"/>
    <s v="Lower-mid experience"/>
    <x v="0"/>
    <n v="17"/>
    <n v="122"/>
    <n v="18"/>
    <x v="2"/>
    <n v="18"/>
    <n v="0"/>
    <n v="0"/>
    <n v="52.7"/>
    <n v="68"/>
    <n v="2"/>
    <n v="75"/>
    <n v="10"/>
    <n v="67"/>
    <n v="49"/>
    <n v="92"/>
    <n v="2"/>
    <n v="73"/>
    <n v="89"/>
  </r>
  <r>
    <n v="535"/>
    <x v="14"/>
    <n v="131192"/>
    <n v="131.19999999999999"/>
    <n v="2"/>
    <s v="Low experience"/>
    <x v="2"/>
    <n v="32"/>
    <n v="122"/>
    <n v="56"/>
    <x v="0"/>
    <n v="0"/>
    <n v="56"/>
    <n v="0"/>
    <n v="64.400000000000006"/>
    <n v="96"/>
    <n v="93"/>
    <n v="79"/>
    <n v="72"/>
    <n v="27"/>
    <n v="85"/>
    <n v="43"/>
    <n v="27"/>
    <n v="38"/>
    <n v="84"/>
  </r>
  <r>
    <n v="899"/>
    <x v="19"/>
    <n v="66587"/>
    <n v="66.599999999999994"/>
    <n v="4"/>
    <s v="Low experience"/>
    <x v="1"/>
    <n v="22"/>
    <n v="122"/>
    <n v="62"/>
    <x v="0"/>
    <n v="0"/>
    <n v="62"/>
    <n v="0"/>
    <n v="45.8"/>
    <n v="41"/>
    <n v="75"/>
    <n v="4"/>
    <n v="68"/>
    <n v="76"/>
    <n v="99"/>
    <n v="35"/>
    <n v="41"/>
    <n v="17"/>
    <n v="2"/>
  </r>
  <r>
    <n v="953"/>
    <x v="7"/>
    <n v="134383"/>
    <n v="134.4"/>
    <n v="0"/>
    <s v="Low experience"/>
    <x v="1"/>
    <n v="94"/>
    <n v="122"/>
    <n v="52"/>
    <x v="0"/>
    <n v="0"/>
    <n v="52"/>
    <n v="0"/>
    <n v="55.8"/>
    <n v="77"/>
    <n v="37"/>
    <n v="73"/>
    <n v="41"/>
    <n v="28"/>
    <n v="61"/>
    <n v="69"/>
    <n v="46"/>
    <n v="57"/>
    <n v="69"/>
  </r>
  <r>
    <n v="1125"/>
    <x v="8"/>
    <n v="76865"/>
    <n v="76.900000000000006"/>
    <n v="12"/>
    <s v="Lower-mid experience"/>
    <x v="3"/>
    <n v="61"/>
    <n v="122"/>
    <n v="14"/>
    <x v="2"/>
    <n v="14"/>
    <n v="0"/>
    <n v="0"/>
    <n v="49.6"/>
    <n v="68"/>
    <n v="71"/>
    <n v="94"/>
    <n v="6"/>
    <n v="19"/>
    <n v="7"/>
    <n v="87"/>
    <n v="79"/>
    <n v="57"/>
    <n v="8"/>
  </r>
  <r>
    <n v="1138"/>
    <x v="8"/>
    <n v="130777"/>
    <n v="130.80000000000001"/>
    <n v="22"/>
    <s v="Upper-mid experience"/>
    <x v="2"/>
    <n v="57"/>
    <n v="122"/>
    <n v="24"/>
    <x v="2"/>
    <n v="24"/>
    <n v="0"/>
    <n v="0"/>
    <n v="28.3"/>
    <n v="9"/>
    <n v="0"/>
    <n v="0"/>
    <n v="47"/>
    <n v="3"/>
    <n v="97"/>
    <n v="22"/>
    <n v="47"/>
    <n v="6"/>
    <n v="52"/>
  </r>
  <r>
    <n v="1269"/>
    <x v="14"/>
    <n v="142277"/>
    <n v="142.30000000000001"/>
    <n v="24"/>
    <s v="High experience"/>
    <x v="3"/>
    <n v="79"/>
    <n v="122"/>
    <n v="64"/>
    <x v="0"/>
    <n v="0"/>
    <n v="64"/>
    <n v="0"/>
    <n v="53.3"/>
    <n v="1"/>
    <n v="97"/>
    <n v="34"/>
    <n v="99"/>
    <n v="25"/>
    <n v="47"/>
    <n v="35"/>
    <n v="36"/>
    <n v="84"/>
    <n v="75"/>
  </r>
  <r>
    <n v="1312"/>
    <x v="0"/>
    <n v="54541"/>
    <n v="54.5"/>
    <n v="1"/>
    <s v="Low experience"/>
    <x v="3"/>
    <n v="24"/>
    <n v="122"/>
    <n v="36"/>
    <x v="0"/>
    <n v="0"/>
    <n v="36"/>
    <n v="0"/>
    <n v="39.1"/>
    <n v="33"/>
    <n v="44"/>
    <n v="19"/>
    <n v="45"/>
    <n v="16"/>
    <n v="56"/>
    <n v="66"/>
    <n v="6"/>
    <n v="87"/>
    <n v="19"/>
  </r>
  <r>
    <n v="1357"/>
    <x v="4"/>
    <n v="106489"/>
    <n v="106.5"/>
    <n v="11"/>
    <s v="Lower-mid experience"/>
    <x v="1"/>
    <n v="44"/>
    <n v="122"/>
    <n v="56"/>
    <x v="0"/>
    <n v="0"/>
    <n v="56"/>
    <n v="0"/>
    <n v="54.3"/>
    <n v="17"/>
    <n v="99"/>
    <n v="46"/>
    <n v="39"/>
    <n v="92"/>
    <n v="53"/>
    <n v="71"/>
    <n v="85"/>
    <n v="24"/>
    <n v="17"/>
  </r>
  <r>
    <n v="1393"/>
    <x v="0"/>
    <n v="133501"/>
    <n v="133.5"/>
    <n v="10"/>
    <s v="Lower-mid experience"/>
    <x v="0"/>
    <n v="19"/>
    <n v="122"/>
    <n v="43"/>
    <x v="0"/>
    <n v="0"/>
    <n v="43"/>
    <n v="0"/>
    <n v="43.4"/>
    <n v="33"/>
    <n v="74"/>
    <n v="25"/>
    <n v="9"/>
    <n v="56"/>
    <n v="54"/>
    <n v="26"/>
    <n v="84"/>
    <n v="57"/>
    <n v="16"/>
  </r>
  <r>
    <n v="1462"/>
    <x v="18"/>
    <n v="98500"/>
    <n v="98.5"/>
    <n v="6"/>
    <s v="Low experience"/>
    <x v="0"/>
    <n v="19"/>
    <n v="122"/>
    <n v="14"/>
    <x v="2"/>
    <n v="14"/>
    <n v="0"/>
    <n v="0"/>
    <n v="53.3"/>
    <n v="99"/>
    <n v="71"/>
    <n v="37"/>
    <n v="15"/>
    <n v="59"/>
    <n v="29"/>
    <n v="91"/>
    <n v="44"/>
    <n v="29"/>
    <n v="59"/>
  </r>
  <r>
    <n v="1492"/>
    <x v="1"/>
    <n v="145269"/>
    <n v="145.30000000000001"/>
    <n v="27"/>
    <s v="High experience"/>
    <x v="2"/>
    <n v="14"/>
    <n v="122"/>
    <n v="84"/>
    <x v="1"/>
    <n v="0"/>
    <n v="0"/>
    <n v="84"/>
    <n v="35.299999999999997"/>
    <n v="71"/>
    <n v="42"/>
    <n v="7"/>
    <n v="31"/>
    <n v="32"/>
    <n v="1"/>
    <n v="1"/>
    <n v="33"/>
    <n v="73"/>
    <n v="62"/>
  </r>
  <r>
    <n v="1726"/>
    <x v="16"/>
    <n v="34134"/>
    <n v="34.1"/>
    <n v="12"/>
    <s v="Lower-mid experience"/>
    <x v="2"/>
    <n v="19"/>
    <n v="122"/>
    <n v="6"/>
    <x v="2"/>
    <n v="6"/>
    <n v="0"/>
    <n v="0"/>
    <n v="37"/>
    <n v="48"/>
    <n v="15"/>
    <n v="43"/>
    <n v="75"/>
    <n v="46"/>
    <n v="16"/>
    <n v="25"/>
    <n v="37"/>
    <n v="7"/>
    <n v="58"/>
  </r>
  <r>
    <n v="1770"/>
    <x v="12"/>
    <n v="32393"/>
    <n v="32.4"/>
    <n v="24"/>
    <s v="High experience"/>
    <x v="2"/>
    <n v="59"/>
    <n v="122"/>
    <n v="56"/>
    <x v="0"/>
    <n v="0"/>
    <n v="56"/>
    <n v="0"/>
    <n v="29.9"/>
    <n v="14"/>
    <n v="59"/>
    <n v="13"/>
    <n v="4"/>
    <n v="57"/>
    <n v="56"/>
    <n v="12"/>
    <n v="3"/>
    <n v="8"/>
    <n v="73"/>
  </r>
  <r>
    <n v="1846"/>
    <x v="13"/>
    <n v="62158"/>
    <n v="62.2"/>
    <n v="20"/>
    <s v="Upper-mid experience"/>
    <x v="1"/>
    <n v="5"/>
    <n v="122"/>
    <n v="22"/>
    <x v="2"/>
    <n v="22"/>
    <n v="0"/>
    <n v="0"/>
    <n v="50.7"/>
    <n v="37"/>
    <n v="41"/>
    <n v="92"/>
    <n v="1"/>
    <n v="56"/>
    <n v="92"/>
    <n v="91"/>
    <n v="58"/>
    <n v="38"/>
    <n v="1"/>
  </r>
  <r>
    <n v="2057"/>
    <x v="15"/>
    <n v="51566"/>
    <n v="51.6"/>
    <n v="14"/>
    <s v="Lower-mid experience"/>
    <x v="2"/>
    <n v="1"/>
    <n v="122"/>
    <n v="52"/>
    <x v="0"/>
    <n v="0"/>
    <n v="52"/>
    <n v="0"/>
    <n v="43.3"/>
    <n v="48"/>
    <n v="42"/>
    <n v="52"/>
    <n v="16"/>
    <n v="11"/>
    <n v="29"/>
    <n v="71"/>
    <n v="59"/>
    <n v="48"/>
    <n v="57"/>
  </r>
  <r>
    <n v="2334"/>
    <x v="9"/>
    <n v="128708"/>
    <n v="128.69999999999999"/>
    <n v="15"/>
    <s v="Lower-mid experience"/>
    <x v="2"/>
    <n v="6"/>
    <n v="122"/>
    <n v="86"/>
    <x v="1"/>
    <n v="0"/>
    <n v="0"/>
    <n v="86"/>
    <n v="47.6"/>
    <n v="89"/>
    <n v="52"/>
    <n v="53"/>
    <n v="71"/>
    <n v="32"/>
    <n v="4"/>
    <n v="23"/>
    <n v="24"/>
    <n v="34"/>
    <n v="94"/>
  </r>
  <r>
    <n v="2373"/>
    <x v="3"/>
    <n v="35685"/>
    <n v="35.700000000000003"/>
    <n v="23"/>
    <s v="High experience"/>
    <x v="0"/>
    <n v="72"/>
    <n v="122"/>
    <n v="37"/>
    <x v="0"/>
    <n v="0"/>
    <n v="37"/>
    <n v="0"/>
    <n v="38.9"/>
    <n v="32"/>
    <n v="84"/>
    <n v="9"/>
    <n v="28"/>
    <n v="2"/>
    <n v="86"/>
    <n v="38"/>
    <n v="33"/>
    <n v="35"/>
    <n v="42"/>
  </r>
  <r>
    <n v="2393"/>
    <x v="8"/>
    <n v="68575"/>
    <n v="68.599999999999994"/>
    <n v="2"/>
    <s v="Low experience"/>
    <x v="3"/>
    <n v="46"/>
    <n v="122"/>
    <n v="14"/>
    <x v="2"/>
    <n v="14"/>
    <n v="0"/>
    <n v="0"/>
    <n v="47.6"/>
    <n v="55"/>
    <n v="3"/>
    <n v="46"/>
    <n v="24"/>
    <n v="52"/>
    <n v="53"/>
    <n v="75"/>
    <n v="54"/>
    <n v="61"/>
    <n v="53"/>
  </r>
  <r>
    <n v="2476"/>
    <x v="7"/>
    <n v="130231"/>
    <n v="130.19999999999999"/>
    <n v="29"/>
    <s v="High experience"/>
    <x v="1"/>
    <n v="31"/>
    <n v="122"/>
    <n v="38"/>
    <x v="0"/>
    <n v="0"/>
    <n v="38"/>
    <n v="0"/>
    <n v="52.2"/>
    <n v="41"/>
    <n v="81"/>
    <n v="61"/>
    <n v="83"/>
    <n v="25"/>
    <n v="75"/>
    <n v="2"/>
    <n v="55"/>
    <n v="43"/>
    <n v="56"/>
  </r>
  <r>
    <n v="2483"/>
    <x v="1"/>
    <n v="53070"/>
    <n v="53.1"/>
    <n v="20"/>
    <s v="Upper-mid experience"/>
    <x v="3"/>
    <n v="68"/>
    <n v="122"/>
    <n v="81"/>
    <x v="1"/>
    <n v="0"/>
    <n v="0"/>
    <n v="81"/>
    <n v="50.2"/>
    <n v="86"/>
    <n v="69"/>
    <n v="66"/>
    <n v="22"/>
    <n v="41"/>
    <n v="43"/>
    <n v="73"/>
    <n v="62"/>
    <n v="9"/>
    <n v="31"/>
  </r>
  <r>
    <n v="2486"/>
    <x v="14"/>
    <n v="94690"/>
    <n v="94.7"/>
    <n v="17"/>
    <s v="Upper-mid experience"/>
    <x v="2"/>
    <n v="22"/>
    <n v="122"/>
    <n v="37"/>
    <x v="0"/>
    <n v="0"/>
    <n v="37"/>
    <n v="0"/>
    <n v="33.5"/>
    <n v="4"/>
    <n v="29"/>
    <n v="17"/>
    <n v="58"/>
    <n v="37"/>
    <n v="46"/>
    <n v="2"/>
    <n v="77"/>
    <n v="31"/>
    <n v="34"/>
  </r>
  <r>
    <n v="2494"/>
    <x v="12"/>
    <n v="69801"/>
    <n v="69.8"/>
    <n v="0"/>
    <s v="Low experience"/>
    <x v="0"/>
    <n v="48"/>
    <n v="122"/>
    <n v="62"/>
    <x v="0"/>
    <n v="0"/>
    <n v="62"/>
    <n v="0"/>
    <n v="41.3"/>
    <n v="52"/>
    <n v="26"/>
    <n v="14"/>
    <n v="16"/>
    <n v="87"/>
    <n v="12"/>
    <n v="38"/>
    <n v="33"/>
    <n v="87"/>
    <n v="48"/>
  </r>
  <r>
    <n v="2541"/>
    <x v="7"/>
    <n v="78008"/>
    <n v="78"/>
    <n v="19"/>
    <s v="Upper-mid experience"/>
    <x v="0"/>
    <n v="78"/>
    <n v="122"/>
    <n v="52"/>
    <x v="0"/>
    <n v="0"/>
    <n v="52"/>
    <n v="0"/>
    <n v="35.9"/>
    <n v="38"/>
    <n v="41"/>
    <n v="43"/>
    <n v="35"/>
    <n v="7"/>
    <n v="13"/>
    <n v="97"/>
    <n v="78"/>
    <n v="3"/>
    <n v="4"/>
  </r>
  <r>
    <n v="2682"/>
    <x v="17"/>
    <n v="71729"/>
    <n v="71.7"/>
    <n v="11"/>
    <s v="Lower-mid experience"/>
    <x v="0"/>
    <n v="43"/>
    <n v="122"/>
    <n v="77"/>
    <x v="1"/>
    <n v="0"/>
    <n v="0"/>
    <n v="77"/>
    <n v="39.5"/>
    <n v="91"/>
    <n v="46"/>
    <n v="8"/>
    <n v="26"/>
    <n v="69"/>
    <n v="41"/>
    <n v="3"/>
    <n v="41"/>
    <n v="55"/>
    <n v="15"/>
  </r>
  <r>
    <n v="2715"/>
    <x v="7"/>
    <n v="147442"/>
    <n v="147.4"/>
    <n v="16"/>
    <s v="Upper-mid experience"/>
    <x v="2"/>
    <n v="8"/>
    <n v="122"/>
    <n v="39"/>
    <x v="0"/>
    <n v="0"/>
    <n v="39"/>
    <n v="0"/>
    <n v="45.6"/>
    <n v="0"/>
    <n v="67"/>
    <n v="16"/>
    <n v="96"/>
    <n v="6"/>
    <n v="85"/>
    <n v="81"/>
    <n v="56"/>
    <n v="44"/>
    <n v="5"/>
  </r>
  <r>
    <n v="2983"/>
    <x v="6"/>
    <n v="126409"/>
    <n v="126.4"/>
    <n v="17"/>
    <s v="Upper-mid experience"/>
    <x v="3"/>
    <n v="16"/>
    <n v="122"/>
    <n v="75"/>
    <x v="1"/>
    <n v="0"/>
    <n v="0"/>
    <n v="75"/>
    <n v="46.2"/>
    <n v="98"/>
    <n v="37"/>
    <n v="41"/>
    <n v="4"/>
    <n v="82"/>
    <n v="22"/>
    <n v="83"/>
    <n v="66"/>
    <n v="22"/>
    <n v="7"/>
  </r>
  <r>
    <n v="32"/>
    <x v="9"/>
    <n v="69081"/>
    <n v="69.099999999999994"/>
    <n v="8"/>
    <s v="Lower-mid experience"/>
    <x v="1"/>
    <n v="82"/>
    <n v="121"/>
    <n v="72"/>
    <x v="1"/>
    <n v="0"/>
    <n v="0"/>
    <n v="72"/>
    <n v="57.7"/>
    <n v="8"/>
    <n v="99"/>
    <n v="37"/>
    <n v="37"/>
    <n v="81"/>
    <n v="95"/>
    <n v="99"/>
    <n v="75"/>
    <n v="38"/>
    <n v="8"/>
  </r>
  <r>
    <n v="62"/>
    <x v="5"/>
    <n v="119106"/>
    <n v="119.1"/>
    <n v="17"/>
    <s v="Upper-mid experience"/>
    <x v="3"/>
    <n v="29"/>
    <n v="121"/>
    <n v="51"/>
    <x v="0"/>
    <n v="0"/>
    <n v="51"/>
    <n v="0"/>
    <n v="33.6"/>
    <n v="53"/>
    <n v="48"/>
    <n v="5"/>
    <n v="77"/>
    <n v="1"/>
    <n v="33"/>
    <n v="8"/>
    <n v="75"/>
    <n v="27"/>
    <n v="9"/>
  </r>
  <r>
    <n v="153"/>
    <x v="8"/>
    <n v="39587"/>
    <n v="39.6"/>
    <n v="5"/>
    <s v="Low experience"/>
    <x v="0"/>
    <n v="54"/>
    <n v="121"/>
    <n v="13"/>
    <x v="2"/>
    <n v="13"/>
    <n v="0"/>
    <n v="0"/>
    <n v="54.8"/>
    <n v="47"/>
    <n v="82"/>
    <n v="46"/>
    <n v="36"/>
    <n v="49"/>
    <n v="83"/>
    <n v="34"/>
    <n v="17"/>
    <n v="71"/>
    <n v="83"/>
  </r>
  <r>
    <n v="213"/>
    <x v="1"/>
    <n v="118791"/>
    <n v="118.8"/>
    <n v="26"/>
    <s v="High experience"/>
    <x v="0"/>
    <n v="5"/>
    <n v="121"/>
    <n v="83"/>
    <x v="1"/>
    <n v="0"/>
    <n v="0"/>
    <n v="83"/>
    <n v="56.1"/>
    <n v="54"/>
    <n v="43"/>
    <n v="31"/>
    <n v="48"/>
    <n v="12"/>
    <n v="96"/>
    <n v="71"/>
    <n v="95"/>
    <n v="23"/>
    <n v="88"/>
  </r>
  <r>
    <n v="245"/>
    <x v="10"/>
    <n v="100014"/>
    <n v="100"/>
    <n v="18"/>
    <s v="Upper-mid experience"/>
    <x v="0"/>
    <n v="44"/>
    <n v="121"/>
    <n v="46"/>
    <x v="0"/>
    <n v="0"/>
    <n v="46"/>
    <n v="0"/>
    <n v="49.6"/>
    <n v="23"/>
    <n v="6"/>
    <n v="93"/>
    <n v="93"/>
    <n v="34"/>
    <n v="53"/>
    <n v="21"/>
    <n v="10"/>
    <n v="98"/>
    <n v="65"/>
  </r>
  <r>
    <n v="357"/>
    <x v="17"/>
    <n v="108015"/>
    <n v="108"/>
    <n v="2"/>
    <s v="Low experience"/>
    <x v="0"/>
    <n v="17"/>
    <n v="121"/>
    <n v="83"/>
    <x v="1"/>
    <n v="0"/>
    <n v="0"/>
    <n v="83"/>
    <n v="47.1"/>
    <n v="64"/>
    <n v="2"/>
    <n v="21"/>
    <n v="4"/>
    <n v="32"/>
    <n v="56"/>
    <n v="86"/>
    <n v="67"/>
    <n v="44"/>
    <n v="95"/>
  </r>
  <r>
    <n v="468"/>
    <x v="13"/>
    <n v="38419"/>
    <n v="38.4"/>
    <n v="16"/>
    <s v="Upper-mid experience"/>
    <x v="1"/>
    <n v="8"/>
    <n v="121"/>
    <n v="28"/>
    <x v="2"/>
    <n v="28"/>
    <n v="0"/>
    <n v="0"/>
    <n v="54.1"/>
    <n v="27"/>
    <n v="37"/>
    <n v="57"/>
    <n v="88"/>
    <n v="94"/>
    <n v="74"/>
    <n v="9"/>
    <n v="67"/>
    <n v="41"/>
    <n v="47"/>
  </r>
  <r>
    <n v="498"/>
    <x v="14"/>
    <n v="77598"/>
    <n v="77.599999999999994"/>
    <n v="8"/>
    <s v="Lower-mid experience"/>
    <x v="0"/>
    <n v="46"/>
    <n v="121"/>
    <n v="63"/>
    <x v="0"/>
    <n v="0"/>
    <n v="63"/>
    <n v="0"/>
    <n v="46.2"/>
    <n v="24"/>
    <n v="66"/>
    <n v="39"/>
    <n v="37"/>
    <n v="69"/>
    <n v="39"/>
    <n v="35"/>
    <n v="84"/>
    <n v="1"/>
    <n v="68"/>
  </r>
  <r>
    <n v="727"/>
    <x v="1"/>
    <n v="85420"/>
    <n v="85.4"/>
    <n v="4"/>
    <s v="Low experience"/>
    <x v="0"/>
    <n v="17"/>
    <n v="121"/>
    <n v="77"/>
    <x v="1"/>
    <n v="0"/>
    <n v="0"/>
    <n v="77"/>
    <n v="54.5"/>
    <n v="28"/>
    <n v="24"/>
    <n v="88"/>
    <n v="87"/>
    <n v="63"/>
    <n v="47"/>
    <n v="67"/>
    <n v="61"/>
    <n v="42"/>
    <n v="38"/>
  </r>
  <r>
    <n v="751"/>
    <x v="2"/>
    <n v="129683"/>
    <n v="129.69999999999999"/>
    <n v="11"/>
    <s v="Lower-mid experience"/>
    <x v="3"/>
    <n v="38"/>
    <n v="121"/>
    <n v="6"/>
    <x v="2"/>
    <n v="6"/>
    <n v="0"/>
    <n v="0"/>
    <n v="41.1"/>
    <n v="57"/>
    <n v="33"/>
    <n v="1"/>
    <n v="19"/>
    <n v="94"/>
    <n v="52"/>
    <n v="10"/>
    <n v="52"/>
    <n v="54"/>
    <n v="39"/>
  </r>
  <r>
    <n v="1006"/>
    <x v="11"/>
    <n v="98835"/>
    <n v="98.8"/>
    <n v="2"/>
    <s v="Low experience"/>
    <x v="1"/>
    <n v="35"/>
    <n v="121"/>
    <n v="83"/>
    <x v="1"/>
    <n v="0"/>
    <n v="0"/>
    <n v="83"/>
    <n v="47.9"/>
    <n v="47"/>
    <n v="51"/>
    <n v="64"/>
    <n v="66"/>
    <n v="29"/>
    <n v="14"/>
    <n v="16"/>
    <n v="64"/>
    <n v="87"/>
    <n v="41"/>
  </r>
  <r>
    <n v="1102"/>
    <x v="5"/>
    <n v="144759"/>
    <n v="144.80000000000001"/>
    <n v="18"/>
    <s v="Upper-mid experience"/>
    <x v="0"/>
    <n v="54"/>
    <n v="121"/>
    <n v="44"/>
    <x v="0"/>
    <n v="0"/>
    <n v="44"/>
    <n v="0"/>
    <n v="42.9"/>
    <n v="75"/>
    <n v="62"/>
    <n v="46"/>
    <n v="19"/>
    <n v="3"/>
    <n v="62"/>
    <n v="43"/>
    <n v="89"/>
    <n v="23"/>
    <n v="7"/>
  </r>
  <r>
    <n v="1106"/>
    <x v="8"/>
    <n v="137904"/>
    <n v="137.9"/>
    <n v="28"/>
    <s v="High experience"/>
    <x v="2"/>
    <n v="94"/>
    <n v="121"/>
    <n v="24"/>
    <x v="2"/>
    <n v="24"/>
    <n v="0"/>
    <n v="0"/>
    <n v="49.5"/>
    <n v="24"/>
    <n v="17"/>
    <n v="39"/>
    <n v="77"/>
    <n v="94"/>
    <n v="43"/>
    <n v="77"/>
    <n v="47"/>
    <n v="3"/>
    <n v="74"/>
  </r>
  <r>
    <n v="1247"/>
    <x v="6"/>
    <n v="85134"/>
    <n v="85.1"/>
    <n v="17"/>
    <s v="Upper-mid experience"/>
    <x v="0"/>
    <n v="79"/>
    <n v="121"/>
    <n v="76"/>
    <x v="1"/>
    <n v="0"/>
    <n v="0"/>
    <n v="76"/>
    <n v="42.8"/>
    <n v="63"/>
    <n v="64"/>
    <n v="41"/>
    <n v="49"/>
    <n v="69"/>
    <n v="95"/>
    <n v="3"/>
    <n v="25"/>
    <n v="6"/>
    <n v="13"/>
  </r>
  <r>
    <n v="1268"/>
    <x v="3"/>
    <n v="70849"/>
    <n v="70.8"/>
    <n v="22"/>
    <s v="Upper-mid experience"/>
    <x v="0"/>
    <n v="11"/>
    <n v="121"/>
    <n v="39"/>
    <x v="0"/>
    <n v="0"/>
    <n v="39"/>
    <n v="0"/>
    <n v="27.9"/>
    <n v="18"/>
    <n v="36"/>
    <n v="65"/>
    <n v="23"/>
    <n v="18"/>
    <n v="1"/>
    <n v="47"/>
    <n v="43"/>
    <n v="23"/>
    <n v="5"/>
  </r>
  <r>
    <n v="1276"/>
    <x v="15"/>
    <n v="55775"/>
    <n v="55.8"/>
    <n v="24"/>
    <s v="High experience"/>
    <x v="1"/>
    <n v="77"/>
    <n v="121"/>
    <n v="59"/>
    <x v="0"/>
    <n v="0"/>
    <n v="59"/>
    <n v="0"/>
    <n v="51.9"/>
    <n v="1"/>
    <n v="69"/>
    <n v="18"/>
    <n v="1"/>
    <n v="76"/>
    <n v="89"/>
    <n v="72"/>
    <n v="81"/>
    <n v="99"/>
    <n v="13"/>
  </r>
  <r>
    <n v="1378"/>
    <x v="16"/>
    <n v="72019"/>
    <n v="72"/>
    <n v="16"/>
    <s v="Upper-mid experience"/>
    <x v="0"/>
    <n v="72"/>
    <n v="121"/>
    <n v="18"/>
    <x v="2"/>
    <n v="18"/>
    <n v="0"/>
    <n v="0"/>
    <n v="53.7"/>
    <n v="78"/>
    <n v="58"/>
    <n v="29"/>
    <n v="73"/>
    <n v="59"/>
    <n v="1"/>
    <n v="9"/>
    <n v="55"/>
    <n v="87"/>
    <n v="88"/>
  </r>
  <r>
    <n v="1605"/>
    <x v="2"/>
    <n v="32405"/>
    <n v="32.4"/>
    <n v="3"/>
    <s v="Low experience"/>
    <x v="3"/>
    <n v="89"/>
    <n v="121"/>
    <n v="19"/>
    <x v="2"/>
    <n v="19"/>
    <n v="0"/>
    <n v="0"/>
    <n v="40.4"/>
    <n v="75"/>
    <n v="4"/>
    <n v="3"/>
    <n v="8"/>
    <n v="44"/>
    <n v="24"/>
    <n v="98"/>
    <n v="54"/>
    <n v="66"/>
    <n v="28"/>
  </r>
  <r>
    <n v="1658"/>
    <x v="2"/>
    <n v="72722"/>
    <n v="72.7"/>
    <n v="0"/>
    <s v="Low experience"/>
    <x v="0"/>
    <n v="48"/>
    <n v="121"/>
    <n v="1"/>
    <x v="2"/>
    <n v="1"/>
    <n v="0"/>
    <n v="0"/>
    <n v="41.4"/>
    <n v="74"/>
    <n v="55"/>
    <n v="1"/>
    <n v="56"/>
    <n v="7"/>
    <n v="1"/>
    <n v="89"/>
    <n v="49"/>
    <n v="54"/>
    <n v="28"/>
  </r>
  <r>
    <n v="1761"/>
    <x v="11"/>
    <n v="104918"/>
    <n v="104.9"/>
    <n v="4"/>
    <s v="Low experience"/>
    <x v="1"/>
    <n v="41"/>
    <n v="121"/>
    <n v="92"/>
    <x v="1"/>
    <n v="0"/>
    <n v="0"/>
    <n v="92"/>
    <n v="30.2"/>
    <n v="18"/>
    <n v="69"/>
    <n v="35"/>
    <n v="98"/>
    <n v="3"/>
    <n v="1"/>
    <n v="52"/>
    <n v="15"/>
    <n v="4"/>
    <n v="7"/>
  </r>
  <r>
    <n v="1825"/>
    <x v="13"/>
    <n v="109911"/>
    <n v="109.9"/>
    <n v="9"/>
    <s v="Lower-mid experience"/>
    <x v="2"/>
    <n v="94"/>
    <n v="121"/>
    <n v="12"/>
    <x v="2"/>
    <n v="12"/>
    <n v="0"/>
    <n v="0"/>
    <n v="37.5"/>
    <n v="5"/>
    <n v="47"/>
    <n v="8"/>
    <n v="83"/>
    <n v="28"/>
    <n v="82"/>
    <n v="18"/>
    <n v="76"/>
    <n v="25"/>
    <n v="3"/>
  </r>
  <r>
    <n v="1848"/>
    <x v="13"/>
    <n v="116810"/>
    <n v="116.8"/>
    <n v="4"/>
    <s v="Low experience"/>
    <x v="3"/>
    <n v="46"/>
    <n v="121"/>
    <n v="11"/>
    <x v="2"/>
    <n v="11"/>
    <n v="0"/>
    <n v="0"/>
    <n v="57.7"/>
    <n v="11"/>
    <n v="76"/>
    <n v="96"/>
    <n v="58"/>
    <n v="48"/>
    <n v="53"/>
    <n v="48"/>
    <n v="44"/>
    <n v="95"/>
    <n v="48"/>
  </r>
  <r>
    <n v="1862"/>
    <x v="2"/>
    <n v="140554"/>
    <n v="140.6"/>
    <n v="16"/>
    <s v="Upper-mid experience"/>
    <x v="1"/>
    <n v="95"/>
    <n v="121"/>
    <n v="27"/>
    <x v="2"/>
    <n v="27"/>
    <n v="0"/>
    <n v="0"/>
    <n v="40.5"/>
    <n v="75"/>
    <n v="7"/>
    <n v="72"/>
    <n v="72"/>
    <n v="38"/>
    <n v="42"/>
    <n v="29"/>
    <n v="15"/>
    <n v="46"/>
    <n v="9"/>
  </r>
  <r>
    <n v="1964"/>
    <x v="7"/>
    <n v="71476"/>
    <n v="71.5"/>
    <n v="0"/>
    <s v="Low experience"/>
    <x v="2"/>
    <n v="42"/>
    <n v="121"/>
    <n v="3"/>
    <x v="2"/>
    <n v="3"/>
    <n v="0"/>
    <n v="0"/>
    <n v="42.7"/>
    <n v="28"/>
    <n v="14"/>
    <n v="13"/>
    <n v="96"/>
    <n v="38"/>
    <n v="53"/>
    <n v="73"/>
    <n v="5"/>
    <n v="24"/>
    <n v="83"/>
  </r>
  <r>
    <n v="2116"/>
    <x v="13"/>
    <n v="65486"/>
    <n v="65.5"/>
    <n v="5"/>
    <s v="Low experience"/>
    <x v="0"/>
    <n v="56"/>
    <n v="121"/>
    <n v="24"/>
    <x v="2"/>
    <n v="24"/>
    <n v="0"/>
    <n v="0"/>
    <n v="39.9"/>
    <n v="19"/>
    <n v="11"/>
    <n v="7"/>
    <n v="37"/>
    <n v="5"/>
    <n v="62"/>
    <n v="96"/>
    <n v="33"/>
    <n v="76"/>
    <n v="53"/>
  </r>
  <r>
    <n v="2209"/>
    <x v="14"/>
    <n v="85419"/>
    <n v="85.4"/>
    <n v="21"/>
    <s v="Upper-mid experience"/>
    <x v="1"/>
    <n v="97"/>
    <n v="121"/>
    <n v="49"/>
    <x v="0"/>
    <n v="0"/>
    <n v="49"/>
    <n v="0"/>
    <n v="53.2"/>
    <n v="92"/>
    <n v="58"/>
    <n v="14"/>
    <n v="55"/>
    <n v="18"/>
    <n v="77"/>
    <n v="97"/>
    <n v="36"/>
    <n v="43"/>
    <n v="42"/>
  </r>
  <r>
    <n v="2216"/>
    <x v="0"/>
    <n v="137747"/>
    <n v="137.69999999999999"/>
    <n v="8"/>
    <s v="Lower-mid experience"/>
    <x v="1"/>
    <n v="72"/>
    <n v="121"/>
    <n v="54"/>
    <x v="0"/>
    <n v="0"/>
    <n v="54"/>
    <n v="0"/>
    <n v="57.7"/>
    <n v="36"/>
    <n v="81"/>
    <n v="94"/>
    <n v="87"/>
    <n v="24"/>
    <n v="45"/>
    <n v="34"/>
    <n v="71"/>
    <n v="83"/>
    <n v="22"/>
  </r>
  <r>
    <n v="2236"/>
    <x v="3"/>
    <n v="102889"/>
    <n v="102.9"/>
    <n v="19"/>
    <s v="Upper-mid experience"/>
    <x v="1"/>
    <n v="54"/>
    <n v="121"/>
    <n v="46"/>
    <x v="0"/>
    <n v="0"/>
    <n v="46"/>
    <n v="0"/>
    <n v="49.1"/>
    <n v="4"/>
    <n v="23"/>
    <n v="9"/>
    <n v="52"/>
    <n v="82"/>
    <n v="56"/>
    <n v="94"/>
    <n v="91"/>
    <n v="48"/>
    <n v="32"/>
  </r>
  <r>
    <n v="2439"/>
    <x v="4"/>
    <n v="145632"/>
    <n v="145.6"/>
    <n v="18"/>
    <s v="Upper-mid experience"/>
    <x v="2"/>
    <n v="0"/>
    <n v="121"/>
    <n v="59"/>
    <x v="0"/>
    <n v="0"/>
    <n v="59"/>
    <n v="0"/>
    <n v="56.3"/>
    <n v="44"/>
    <n v="34"/>
    <n v="84"/>
    <n v="78"/>
    <n v="98"/>
    <n v="37"/>
    <n v="91"/>
    <n v="9"/>
    <n v="41"/>
    <n v="47"/>
  </r>
  <r>
    <n v="2480"/>
    <x v="6"/>
    <n v="65310"/>
    <n v="65.3"/>
    <n v="0"/>
    <s v="Low experience"/>
    <x v="1"/>
    <n v="43"/>
    <n v="121"/>
    <n v="8"/>
    <x v="1"/>
    <n v="0"/>
    <n v="0"/>
    <n v="8"/>
    <n v="47.9"/>
    <n v="98"/>
    <n v="67"/>
    <n v="66"/>
    <n v="92"/>
    <n v="10"/>
    <n v="2"/>
    <n v="81"/>
    <n v="16"/>
    <n v="46"/>
    <n v="1"/>
  </r>
  <r>
    <n v="2508"/>
    <x v="18"/>
    <n v="138569"/>
    <n v="138.6"/>
    <n v="22"/>
    <s v="Upper-mid experience"/>
    <x v="3"/>
    <n v="74"/>
    <n v="121"/>
    <n v="7"/>
    <x v="2"/>
    <n v="7"/>
    <n v="0"/>
    <n v="0"/>
    <n v="38.9"/>
    <n v="91"/>
    <n v="52"/>
    <n v="9"/>
    <n v="9"/>
    <n v="2"/>
    <n v="38"/>
    <n v="13"/>
    <n v="77"/>
    <n v="5"/>
    <n v="93"/>
  </r>
  <r>
    <n v="2513"/>
    <x v="1"/>
    <n v="37109"/>
    <n v="37.1"/>
    <n v="19"/>
    <s v="Upper-mid experience"/>
    <x v="1"/>
    <n v="5"/>
    <n v="121"/>
    <n v="91"/>
    <x v="1"/>
    <n v="0"/>
    <n v="0"/>
    <n v="91"/>
    <n v="40.6"/>
    <n v="7"/>
    <n v="64"/>
    <n v="25"/>
    <n v="49"/>
    <n v="72"/>
    <n v="19"/>
    <n v="48"/>
    <n v="12"/>
    <n v="53"/>
    <n v="57"/>
  </r>
  <r>
    <n v="2564"/>
    <x v="7"/>
    <n v="67630"/>
    <n v="67.599999999999994"/>
    <n v="25"/>
    <s v="High experience"/>
    <x v="1"/>
    <n v="78"/>
    <n v="121"/>
    <n v="41"/>
    <x v="0"/>
    <n v="0"/>
    <n v="41"/>
    <n v="0"/>
    <n v="33"/>
    <n v="1"/>
    <n v="0"/>
    <n v="6"/>
    <n v="21"/>
    <n v="1"/>
    <n v="36"/>
    <n v="96"/>
    <n v="69"/>
    <n v="86"/>
    <n v="14"/>
  </r>
  <r>
    <n v="2603"/>
    <x v="3"/>
    <n v="45027"/>
    <n v="45"/>
    <n v="5"/>
    <s v="Low experience"/>
    <x v="0"/>
    <n v="43"/>
    <n v="121"/>
    <n v="43"/>
    <x v="0"/>
    <n v="0"/>
    <n v="43"/>
    <n v="0"/>
    <n v="53.9"/>
    <n v="71"/>
    <n v="55"/>
    <n v="25"/>
    <n v="67"/>
    <n v="88"/>
    <n v="31"/>
    <n v="81"/>
    <n v="34"/>
    <n v="82"/>
    <n v="5"/>
  </r>
  <r>
    <n v="2612"/>
    <x v="0"/>
    <n v="131807"/>
    <n v="131.80000000000001"/>
    <n v="7"/>
    <s v="Low experience"/>
    <x v="3"/>
    <n v="18"/>
    <n v="121"/>
    <n v="59"/>
    <x v="0"/>
    <n v="0"/>
    <n v="59"/>
    <n v="0"/>
    <n v="57"/>
    <n v="53"/>
    <n v="1"/>
    <n v="87"/>
    <n v="96"/>
    <n v="2"/>
    <n v="84"/>
    <n v="97"/>
    <n v="33"/>
    <n v="19"/>
    <n v="98"/>
  </r>
  <r>
    <n v="2641"/>
    <x v="11"/>
    <n v="132887"/>
    <n v="132.9"/>
    <n v="9"/>
    <s v="Lower-mid experience"/>
    <x v="3"/>
    <n v="5"/>
    <n v="121"/>
    <n v="88"/>
    <x v="1"/>
    <n v="0"/>
    <n v="0"/>
    <n v="88"/>
    <n v="21.3"/>
    <n v="6"/>
    <n v="54"/>
    <n v="24"/>
    <n v="8"/>
    <n v="5"/>
    <n v="15"/>
    <n v="1"/>
    <n v="7"/>
    <n v="6"/>
    <n v="87"/>
  </r>
  <r>
    <n v="2665"/>
    <x v="12"/>
    <n v="39159"/>
    <n v="39.200000000000003"/>
    <n v="4"/>
    <s v="Low experience"/>
    <x v="3"/>
    <n v="25"/>
    <n v="121"/>
    <n v="36"/>
    <x v="0"/>
    <n v="0"/>
    <n v="36"/>
    <n v="0"/>
    <n v="48.7"/>
    <n v="93"/>
    <n v="31"/>
    <n v="58"/>
    <n v="32"/>
    <n v="48"/>
    <n v="9"/>
    <n v="7"/>
    <n v="86"/>
    <n v="56"/>
    <n v="67"/>
  </r>
  <r>
    <n v="127"/>
    <x v="14"/>
    <n v="62784"/>
    <n v="62.8"/>
    <n v="23"/>
    <s v="High experience"/>
    <x v="3"/>
    <n v="32"/>
    <n v="119"/>
    <n v="48"/>
    <x v="0"/>
    <n v="0"/>
    <n v="48"/>
    <n v="0"/>
    <n v="43.2"/>
    <n v="25"/>
    <n v="84"/>
    <n v="4"/>
    <n v="9"/>
    <n v="46"/>
    <n v="64"/>
    <n v="66"/>
    <n v="9"/>
    <n v="64"/>
    <n v="61"/>
  </r>
  <r>
    <n v="197"/>
    <x v="5"/>
    <n v="120270"/>
    <n v="120.3"/>
    <n v="8"/>
    <s v="Lower-mid experience"/>
    <x v="3"/>
    <n v="69"/>
    <n v="119"/>
    <n v="67"/>
    <x v="0"/>
    <n v="0"/>
    <n v="67"/>
    <n v="0"/>
    <n v="44.1"/>
    <n v="5"/>
    <n v="23"/>
    <n v="4"/>
    <n v="42"/>
    <n v="3"/>
    <n v="76"/>
    <n v="35"/>
    <n v="95"/>
    <n v="96"/>
    <n v="62"/>
  </r>
  <r>
    <n v="218"/>
    <x v="19"/>
    <n v="133937"/>
    <n v="133.9"/>
    <n v="27"/>
    <s v="High experience"/>
    <x v="3"/>
    <n v="55"/>
    <n v="119"/>
    <n v="36"/>
    <x v="0"/>
    <n v="0"/>
    <n v="36"/>
    <n v="0"/>
    <n v="34.700000000000003"/>
    <n v="6"/>
    <n v="17"/>
    <n v="93"/>
    <n v="7"/>
    <n v="43"/>
    <n v="7"/>
    <n v="46"/>
    <n v="9"/>
    <n v="55"/>
    <n v="64"/>
  </r>
  <r>
    <n v="390"/>
    <x v="1"/>
    <n v="42467"/>
    <n v="42.5"/>
    <n v="1"/>
    <s v="Low experience"/>
    <x v="3"/>
    <n v="33"/>
    <n v="119"/>
    <n v="89"/>
    <x v="1"/>
    <n v="0"/>
    <n v="0"/>
    <n v="89"/>
    <n v="54.9"/>
    <n v="3"/>
    <n v="81"/>
    <n v="29"/>
    <n v="45"/>
    <n v="73"/>
    <n v="69"/>
    <n v="99"/>
    <n v="23"/>
    <n v="66"/>
    <n v="61"/>
  </r>
  <r>
    <n v="724"/>
    <x v="15"/>
    <n v="109794"/>
    <n v="109.8"/>
    <n v="20"/>
    <s v="Upper-mid experience"/>
    <x v="0"/>
    <n v="54"/>
    <n v="119"/>
    <n v="49"/>
    <x v="0"/>
    <n v="0"/>
    <n v="49"/>
    <n v="0"/>
    <n v="34.799999999999997"/>
    <n v="44"/>
    <n v="45"/>
    <n v="41"/>
    <n v="54"/>
    <n v="25"/>
    <n v="89"/>
    <n v="33"/>
    <n v="15"/>
    <n v="1"/>
    <n v="1"/>
  </r>
  <r>
    <n v="796"/>
    <x v="19"/>
    <n v="147679"/>
    <n v="147.69999999999999"/>
    <n v="29"/>
    <s v="High experience"/>
    <x v="3"/>
    <n v="92"/>
    <n v="119"/>
    <n v="6"/>
    <x v="0"/>
    <n v="0"/>
    <n v="6"/>
    <n v="0"/>
    <n v="46.8"/>
    <n v="83"/>
    <n v="35"/>
    <n v="6"/>
    <n v="62"/>
    <n v="19"/>
    <n v="57"/>
    <n v="74"/>
    <n v="78"/>
    <n v="3"/>
    <n v="51"/>
  </r>
  <r>
    <n v="960"/>
    <x v="10"/>
    <n v="114845"/>
    <n v="114.8"/>
    <n v="4"/>
    <s v="Low experience"/>
    <x v="0"/>
    <n v="66"/>
    <n v="119"/>
    <n v="65"/>
    <x v="0"/>
    <n v="0"/>
    <n v="65"/>
    <n v="0"/>
    <n v="41"/>
    <n v="3"/>
    <n v="4"/>
    <n v="78"/>
    <n v="81"/>
    <n v="93"/>
    <n v="7"/>
    <n v="25"/>
    <n v="51"/>
    <n v="3"/>
    <n v="65"/>
  </r>
  <r>
    <n v="1134"/>
    <x v="1"/>
    <n v="58897"/>
    <n v="58.9"/>
    <n v="18"/>
    <s v="Upper-mid experience"/>
    <x v="3"/>
    <n v="74"/>
    <n v="119"/>
    <n v="78"/>
    <x v="1"/>
    <n v="0"/>
    <n v="0"/>
    <n v="78"/>
    <n v="29.8"/>
    <n v="11"/>
    <n v="28"/>
    <n v="21"/>
    <n v="14"/>
    <n v="2"/>
    <n v="94"/>
    <n v="92"/>
    <n v="5"/>
    <n v="17"/>
    <n v="14"/>
  </r>
  <r>
    <n v="1199"/>
    <x v="15"/>
    <n v="119729"/>
    <n v="119.7"/>
    <n v="24"/>
    <s v="High experience"/>
    <x v="3"/>
    <n v="99"/>
    <n v="119"/>
    <n v="31"/>
    <x v="0"/>
    <n v="0"/>
    <n v="31"/>
    <n v="0"/>
    <n v="44.2"/>
    <n v="83"/>
    <n v="28"/>
    <n v="45"/>
    <n v="31"/>
    <n v="27"/>
    <n v="43"/>
    <n v="38"/>
    <n v="63"/>
    <n v="81"/>
    <n v="3"/>
  </r>
  <r>
    <n v="1241"/>
    <x v="12"/>
    <n v="119007"/>
    <n v="119"/>
    <n v="17"/>
    <s v="Upper-mid experience"/>
    <x v="0"/>
    <n v="78"/>
    <n v="119"/>
    <n v="48"/>
    <x v="0"/>
    <n v="0"/>
    <n v="48"/>
    <n v="0"/>
    <n v="40.200000000000003"/>
    <n v="42"/>
    <n v="7"/>
    <n v="1"/>
    <n v="53"/>
    <n v="42"/>
    <n v="8"/>
    <n v="54"/>
    <n v="94"/>
    <n v="2"/>
    <n v="99"/>
  </r>
  <r>
    <n v="1364"/>
    <x v="8"/>
    <n v="143114"/>
    <n v="143.1"/>
    <n v="15"/>
    <s v="Lower-mid experience"/>
    <x v="1"/>
    <n v="46"/>
    <n v="119"/>
    <n v="16"/>
    <x v="2"/>
    <n v="16"/>
    <n v="0"/>
    <n v="0"/>
    <n v="41.2"/>
    <n v="34"/>
    <n v="47"/>
    <n v="9"/>
    <n v="38"/>
    <n v="4"/>
    <n v="61"/>
    <n v="75"/>
    <n v="73"/>
    <n v="2"/>
    <n v="69"/>
  </r>
  <r>
    <n v="1407"/>
    <x v="11"/>
    <n v="46029"/>
    <n v="46"/>
    <n v="14"/>
    <s v="Lower-mid experience"/>
    <x v="3"/>
    <n v="2"/>
    <n v="119"/>
    <n v="75"/>
    <x v="1"/>
    <n v="0"/>
    <n v="0"/>
    <n v="75"/>
    <n v="40.700000000000003"/>
    <n v="56"/>
    <n v="65"/>
    <n v="9"/>
    <n v="45"/>
    <n v="78"/>
    <n v="17"/>
    <n v="16"/>
    <n v="52"/>
    <n v="6"/>
    <n v="63"/>
  </r>
  <r>
    <n v="1485"/>
    <x v="14"/>
    <n v="48819"/>
    <n v="48.8"/>
    <n v="4"/>
    <s v="Low experience"/>
    <x v="1"/>
    <n v="3"/>
    <n v="119"/>
    <n v="47"/>
    <x v="0"/>
    <n v="0"/>
    <n v="47"/>
    <n v="0"/>
    <n v="43.9"/>
    <n v="23"/>
    <n v="43"/>
    <n v="87"/>
    <n v="7"/>
    <n v="37"/>
    <n v="96"/>
    <n v="1"/>
    <n v="89"/>
    <n v="37"/>
    <n v="19"/>
  </r>
  <r>
    <n v="1504"/>
    <x v="6"/>
    <n v="33984"/>
    <n v="34"/>
    <n v="0"/>
    <s v="Low experience"/>
    <x v="0"/>
    <n v="6"/>
    <n v="119"/>
    <n v="8"/>
    <x v="1"/>
    <n v="0"/>
    <n v="0"/>
    <n v="8"/>
    <n v="57"/>
    <n v="77"/>
    <n v="97"/>
    <n v="27"/>
    <n v="7"/>
    <n v="93"/>
    <n v="69"/>
    <n v="68"/>
    <n v="22"/>
    <n v="54"/>
    <n v="56"/>
  </r>
  <r>
    <n v="1711"/>
    <x v="7"/>
    <n v="67236"/>
    <n v="67.2"/>
    <n v="10"/>
    <s v="Lower-mid experience"/>
    <x v="3"/>
    <n v="6"/>
    <n v="119"/>
    <n v="32"/>
    <x v="0"/>
    <n v="0"/>
    <n v="32"/>
    <n v="0"/>
    <n v="51.6"/>
    <n v="74"/>
    <n v="75"/>
    <n v="65"/>
    <n v="73"/>
    <n v="9"/>
    <n v="73"/>
    <n v="14"/>
    <n v="34"/>
    <n v="94"/>
    <n v="5"/>
  </r>
  <r>
    <n v="1872"/>
    <x v="0"/>
    <n v="136054"/>
    <n v="136.1"/>
    <n v="12"/>
    <s v="Lower-mid experience"/>
    <x v="0"/>
    <n v="22"/>
    <n v="119"/>
    <n v="52"/>
    <x v="0"/>
    <n v="0"/>
    <n v="52"/>
    <n v="0"/>
    <n v="32.1"/>
    <n v="99"/>
    <n v="36"/>
    <n v="77"/>
    <n v="37"/>
    <n v="4"/>
    <n v="11"/>
    <n v="24"/>
    <n v="16"/>
    <n v="16"/>
    <n v="1"/>
  </r>
  <r>
    <n v="1951"/>
    <x v="8"/>
    <n v="145796"/>
    <n v="145.80000000000001"/>
    <n v="23"/>
    <s v="High experience"/>
    <x v="2"/>
    <n v="98"/>
    <n v="119"/>
    <n v="2"/>
    <x v="2"/>
    <n v="2"/>
    <n v="0"/>
    <n v="0"/>
    <n v="26.4"/>
    <n v="41"/>
    <n v="9"/>
    <n v="3"/>
    <n v="1"/>
    <n v="2"/>
    <n v="11"/>
    <n v="32"/>
    <n v="83"/>
    <n v="65"/>
    <n v="17"/>
  </r>
  <r>
    <n v="1961"/>
    <x v="3"/>
    <n v="69323"/>
    <n v="69.3"/>
    <n v="9"/>
    <s v="Lower-mid experience"/>
    <x v="1"/>
    <n v="32"/>
    <n v="119"/>
    <n v="63"/>
    <x v="0"/>
    <n v="0"/>
    <n v="63"/>
    <n v="0"/>
    <n v="56.9"/>
    <n v="74"/>
    <n v="92"/>
    <n v="86"/>
    <n v="99"/>
    <n v="18"/>
    <n v="3"/>
    <n v="64"/>
    <n v="73"/>
    <n v="53"/>
    <n v="7"/>
  </r>
  <r>
    <n v="2028"/>
    <x v="16"/>
    <n v="99037"/>
    <n v="99"/>
    <n v="25"/>
    <s v="High experience"/>
    <x v="0"/>
    <n v="91"/>
    <n v="119"/>
    <n v="9"/>
    <x v="2"/>
    <n v="9"/>
    <n v="0"/>
    <n v="0"/>
    <n v="25"/>
    <n v="16"/>
    <n v="5"/>
    <n v="41"/>
    <n v="81"/>
    <n v="49"/>
    <n v="37"/>
    <n v="11"/>
    <n v="5"/>
    <n v="4"/>
    <n v="1"/>
  </r>
  <r>
    <n v="2042"/>
    <x v="12"/>
    <n v="83020"/>
    <n v="83"/>
    <n v="0"/>
    <s v="Low experience"/>
    <x v="2"/>
    <n v="77"/>
    <n v="119"/>
    <n v="62"/>
    <x v="0"/>
    <n v="0"/>
    <n v="62"/>
    <n v="0"/>
    <n v="50.1"/>
    <n v="27"/>
    <n v="85"/>
    <n v="44"/>
    <n v="26"/>
    <n v="1"/>
    <n v="87"/>
    <n v="54"/>
    <n v="98"/>
    <n v="71"/>
    <n v="8"/>
  </r>
  <r>
    <n v="2062"/>
    <x v="13"/>
    <n v="54002"/>
    <n v="54"/>
    <n v="10"/>
    <s v="Lower-mid experience"/>
    <x v="2"/>
    <n v="53"/>
    <n v="119"/>
    <n v="17"/>
    <x v="2"/>
    <n v="17"/>
    <n v="0"/>
    <n v="0"/>
    <n v="47.7"/>
    <n v="66"/>
    <n v="36"/>
    <n v="3"/>
    <n v="97"/>
    <n v="82"/>
    <n v="7"/>
    <n v="45"/>
    <n v="64"/>
    <n v="19"/>
    <n v="58"/>
  </r>
  <r>
    <n v="2461"/>
    <x v="16"/>
    <n v="37612"/>
    <n v="37.6"/>
    <n v="16"/>
    <s v="Upper-mid experience"/>
    <x v="1"/>
    <n v="4"/>
    <n v="119"/>
    <n v="3"/>
    <x v="2"/>
    <n v="3"/>
    <n v="0"/>
    <n v="0"/>
    <n v="64.5"/>
    <n v="92"/>
    <n v="68"/>
    <n v="84"/>
    <n v="26"/>
    <n v="62"/>
    <n v="6"/>
    <n v="71"/>
    <n v="97"/>
    <n v="86"/>
    <n v="53"/>
  </r>
  <r>
    <n v="2615"/>
    <x v="4"/>
    <n v="73701"/>
    <n v="73.7"/>
    <n v="25"/>
    <s v="High experience"/>
    <x v="3"/>
    <n v="4"/>
    <n v="119"/>
    <n v="32"/>
    <x v="0"/>
    <n v="0"/>
    <n v="32"/>
    <n v="0"/>
    <n v="48.4"/>
    <n v="89"/>
    <n v="66"/>
    <n v="28"/>
    <n v="66"/>
    <n v="54"/>
    <n v="34"/>
    <n v="3"/>
    <n v="55"/>
    <n v="8"/>
    <n v="81"/>
  </r>
  <r>
    <n v="2748"/>
    <x v="7"/>
    <n v="44775"/>
    <n v="44.8"/>
    <n v="26"/>
    <s v="High experience"/>
    <x v="1"/>
    <n v="6"/>
    <n v="119"/>
    <n v="53"/>
    <x v="0"/>
    <n v="0"/>
    <n v="53"/>
    <n v="0"/>
    <n v="47.8"/>
    <n v="51"/>
    <n v="23"/>
    <n v="24"/>
    <n v="77"/>
    <n v="2"/>
    <n v="78"/>
    <n v="53"/>
    <n v="94"/>
    <n v="10"/>
    <n v="66"/>
  </r>
  <r>
    <n v="2760"/>
    <x v="4"/>
    <n v="82216"/>
    <n v="82.2"/>
    <n v="22"/>
    <s v="Upper-mid experience"/>
    <x v="0"/>
    <n v="49"/>
    <n v="119"/>
    <n v="44"/>
    <x v="0"/>
    <n v="0"/>
    <n v="44"/>
    <n v="0"/>
    <n v="31.5"/>
    <n v="41"/>
    <n v="56"/>
    <n v="29"/>
    <n v="21"/>
    <n v="14"/>
    <n v="35"/>
    <n v="5"/>
    <n v="58"/>
    <n v="18"/>
    <n v="38"/>
  </r>
  <r>
    <n v="2770"/>
    <x v="19"/>
    <n v="38957"/>
    <n v="39"/>
    <n v="12"/>
    <s v="Lower-mid experience"/>
    <x v="3"/>
    <n v="76"/>
    <n v="119"/>
    <n v="44"/>
    <x v="0"/>
    <n v="0"/>
    <n v="44"/>
    <n v="0"/>
    <n v="52.4"/>
    <n v="15"/>
    <n v="52"/>
    <n v="92"/>
    <n v="12"/>
    <n v="75"/>
    <n v="6"/>
    <n v="59"/>
    <n v="93"/>
    <n v="96"/>
    <n v="24"/>
  </r>
  <r>
    <n v="2944"/>
    <x v="6"/>
    <n v="40496"/>
    <n v="40.5"/>
    <n v="28"/>
    <s v="High experience"/>
    <x v="2"/>
    <n v="86"/>
    <n v="119"/>
    <n v="75"/>
    <x v="1"/>
    <n v="0"/>
    <n v="0"/>
    <n v="75"/>
    <n v="48.9"/>
    <n v="72"/>
    <n v="8"/>
    <n v="77"/>
    <n v="49"/>
    <n v="12"/>
    <n v="55"/>
    <n v="2"/>
    <n v="67"/>
    <n v="71"/>
    <n v="76"/>
  </r>
  <r>
    <n v="3"/>
    <x v="17"/>
    <n v="146216"/>
    <n v="146.19999999999999"/>
    <n v="2"/>
    <s v="Low experience"/>
    <x v="1"/>
    <n v="86"/>
    <n v="118"/>
    <n v="81"/>
    <x v="1"/>
    <n v="0"/>
    <n v="0"/>
    <n v="81"/>
    <n v="45.1"/>
    <n v="1"/>
    <n v="94"/>
    <n v="56"/>
    <n v="39"/>
    <n v="2"/>
    <n v="23"/>
    <n v="24"/>
    <n v="68"/>
    <n v="61"/>
    <n v="83"/>
  </r>
  <r>
    <n v="162"/>
    <x v="18"/>
    <n v="91944"/>
    <n v="91.9"/>
    <n v="28"/>
    <s v="High experience"/>
    <x v="0"/>
    <n v="64"/>
    <n v="118"/>
    <n v="8"/>
    <x v="2"/>
    <n v="8"/>
    <n v="0"/>
    <n v="0"/>
    <n v="55.4"/>
    <n v="23"/>
    <n v="79"/>
    <n v="97"/>
    <n v="26"/>
    <n v="27"/>
    <n v="47"/>
    <n v="98"/>
    <n v="27"/>
    <n v="41"/>
    <n v="89"/>
  </r>
  <r>
    <n v="306"/>
    <x v="5"/>
    <n v="147027"/>
    <n v="147"/>
    <n v="17"/>
    <s v="Upper-mid experience"/>
    <x v="0"/>
    <n v="53"/>
    <n v="118"/>
    <n v="54"/>
    <x v="0"/>
    <n v="0"/>
    <n v="54"/>
    <n v="0"/>
    <n v="49.2"/>
    <n v="15"/>
    <n v="17"/>
    <n v="88"/>
    <n v="56"/>
    <n v="87"/>
    <n v="37"/>
    <n v="61"/>
    <n v="52"/>
    <n v="32"/>
    <n v="47"/>
  </r>
  <r>
    <n v="314"/>
    <x v="14"/>
    <n v="98472"/>
    <n v="98.5"/>
    <n v="22"/>
    <s v="Upper-mid experience"/>
    <x v="0"/>
    <n v="99"/>
    <n v="118"/>
    <n v="68"/>
    <x v="0"/>
    <n v="0"/>
    <n v="68"/>
    <n v="0"/>
    <n v="37.799999999999997"/>
    <n v="14"/>
    <n v="38"/>
    <n v="55"/>
    <n v="8"/>
    <n v="0"/>
    <n v="67"/>
    <n v="64"/>
    <n v="41"/>
    <n v="49"/>
    <n v="42"/>
  </r>
  <r>
    <n v="366"/>
    <x v="10"/>
    <n v="41221"/>
    <n v="41.2"/>
    <n v="11"/>
    <s v="Lower-mid experience"/>
    <x v="2"/>
    <n v="8"/>
    <n v="118"/>
    <n v="67"/>
    <x v="0"/>
    <n v="0"/>
    <n v="67"/>
    <n v="0"/>
    <n v="48.4"/>
    <n v="58"/>
    <n v="13"/>
    <n v="58"/>
    <n v="77"/>
    <n v="41"/>
    <n v="88"/>
    <n v="65"/>
    <n v="9"/>
    <n v="62"/>
    <n v="13"/>
  </r>
  <r>
    <n v="442"/>
    <x v="8"/>
    <n v="37373"/>
    <n v="37.4"/>
    <n v="17"/>
    <s v="Upper-mid experience"/>
    <x v="0"/>
    <n v="79"/>
    <n v="118"/>
    <n v="27"/>
    <x v="2"/>
    <n v="27"/>
    <n v="0"/>
    <n v="0"/>
    <n v="43.9"/>
    <n v="69"/>
    <n v="24"/>
    <n v="93"/>
    <n v="1"/>
    <n v="27"/>
    <n v="52"/>
    <n v="57"/>
    <n v="2"/>
    <n v="78"/>
    <n v="36"/>
  </r>
  <r>
    <n v="525"/>
    <x v="16"/>
    <n v="50125"/>
    <n v="50.1"/>
    <n v="19"/>
    <s v="Upper-mid experience"/>
    <x v="2"/>
    <n v="25"/>
    <n v="118"/>
    <n v="22"/>
    <x v="2"/>
    <n v="22"/>
    <n v="0"/>
    <n v="0"/>
    <n v="51.3"/>
    <n v="5"/>
    <n v="78"/>
    <n v="84"/>
    <n v="58"/>
    <n v="62"/>
    <n v="28"/>
    <n v="89"/>
    <n v="2"/>
    <n v="35"/>
    <n v="72"/>
  </r>
  <r>
    <n v="707"/>
    <x v="6"/>
    <n v="141054"/>
    <n v="141.1"/>
    <n v="25"/>
    <s v="High experience"/>
    <x v="2"/>
    <n v="47"/>
    <n v="118"/>
    <n v="92"/>
    <x v="1"/>
    <n v="0"/>
    <n v="0"/>
    <n v="92"/>
    <n v="40.6"/>
    <n v="75"/>
    <n v="94"/>
    <n v="5"/>
    <n v="1"/>
    <n v="66"/>
    <n v="29"/>
    <n v="25"/>
    <n v="33"/>
    <n v="27"/>
    <n v="51"/>
  </r>
  <r>
    <n v="730"/>
    <x v="14"/>
    <n v="104474"/>
    <n v="104.5"/>
    <n v="16"/>
    <s v="Upper-mid experience"/>
    <x v="3"/>
    <n v="68"/>
    <n v="118"/>
    <n v="57"/>
    <x v="0"/>
    <n v="0"/>
    <n v="57"/>
    <n v="0"/>
    <n v="48.6"/>
    <n v="94"/>
    <n v="82"/>
    <n v="4"/>
    <n v="47"/>
    <n v="4"/>
    <n v="31"/>
    <n v="45"/>
    <n v="38"/>
    <n v="43"/>
    <n v="98"/>
  </r>
  <r>
    <n v="745"/>
    <x v="16"/>
    <n v="68397"/>
    <n v="68.400000000000006"/>
    <n v="14"/>
    <s v="Lower-mid experience"/>
    <x v="3"/>
    <n v="84"/>
    <n v="118"/>
    <n v="1"/>
    <x v="2"/>
    <n v="1"/>
    <n v="0"/>
    <n v="0"/>
    <n v="49.3"/>
    <n v="46"/>
    <n v="91"/>
    <n v="33"/>
    <n v="5"/>
    <n v="96"/>
    <n v="73"/>
    <n v="75"/>
    <n v="25"/>
    <n v="41"/>
    <n v="8"/>
  </r>
  <r>
    <n v="777"/>
    <x v="14"/>
    <n v="52286"/>
    <n v="52.3"/>
    <n v="15"/>
    <s v="Lower-mid experience"/>
    <x v="1"/>
    <n v="97"/>
    <n v="118"/>
    <n v="3"/>
    <x v="2"/>
    <n v="3"/>
    <n v="0"/>
    <n v="0"/>
    <n v="38.6"/>
    <n v="48"/>
    <n v="41"/>
    <n v="11"/>
    <n v="92"/>
    <n v="81"/>
    <n v="23"/>
    <n v="26"/>
    <n v="3"/>
    <n v="3"/>
    <n v="58"/>
  </r>
  <r>
    <n v="995"/>
    <x v="13"/>
    <n v="70478"/>
    <n v="70.5"/>
    <n v="1"/>
    <s v="Low experience"/>
    <x v="3"/>
    <n v="69"/>
    <n v="118"/>
    <n v="26"/>
    <x v="2"/>
    <n v="26"/>
    <n v="0"/>
    <n v="0"/>
    <n v="26.9"/>
    <n v="13"/>
    <n v="66"/>
    <n v="58"/>
    <n v="3"/>
    <n v="2"/>
    <n v="27"/>
    <n v="7"/>
    <n v="35"/>
    <n v="3"/>
    <n v="55"/>
  </r>
  <r>
    <n v="1056"/>
    <x v="2"/>
    <n v="42550"/>
    <n v="42.6"/>
    <n v="15"/>
    <s v="Lower-mid experience"/>
    <x v="1"/>
    <n v="39"/>
    <n v="118"/>
    <n v="27"/>
    <x v="2"/>
    <n v="27"/>
    <n v="0"/>
    <n v="0"/>
    <n v="39.200000000000003"/>
    <n v="32"/>
    <n v="22"/>
    <n v="59"/>
    <n v="7"/>
    <n v="71"/>
    <n v="7"/>
    <n v="35"/>
    <n v="89"/>
    <n v="5"/>
    <n v="65"/>
  </r>
  <r>
    <n v="1152"/>
    <x v="9"/>
    <n v="111165"/>
    <n v="111.2"/>
    <n v="4"/>
    <s v="Low experience"/>
    <x v="2"/>
    <n v="99"/>
    <n v="118"/>
    <n v="93"/>
    <x v="1"/>
    <n v="0"/>
    <n v="0"/>
    <n v="93"/>
    <n v="43.9"/>
    <n v="77"/>
    <n v="54"/>
    <n v="15"/>
    <n v="35"/>
    <n v="58"/>
    <n v="87"/>
    <n v="27"/>
    <n v="12"/>
    <n v="56"/>
    <n v="18"/>
  </r>
  <r>
    <n v="1339"/>
    <x v="9"/>
    <n v="65744"/>
    <n v="65.7"/>
    <n v="19"/>
    <s v="Upper-mid experience"/>
    <x v="0"/>
    <n v="9"/>
    <n v="118"/>
    <n v="85"/>
    <x v="1"/>
    <n v="0"/>
    <n v="0"/>
    <n v="85"/>
    <n v="71"/>
    <n v="71"/>
    <n v="83"/>
    <n v="88"/>
    <n v="64"/>
    <n v="89"/>
    <n v="54"/>
    <n v="28"/>
    <n v="88"/>
    <n v="54"/>
    <n v="91"/>
  </r>
  <r>
    <n v="1479"/>
    <x v="5"/>
    <n v="127391"/>
    <n v="127.4"/>
    <n v="14"/>
    <s v="Lower-mid experience"/>
    <x v="0"/>
    <n v="18"/>
    <n v="118"/>
    <n v="5"/>
    <x v="0"/>
    <n v="0"/>
    <n v="5"/>
    <n v="0"/>
    <n v="48.8"/>
    <n v="11"/>
    <n v="91"/>
    <n v="67"/>
    <n v="55"/>
    <n v="37"/>
    <n v="13"/>
    <n v="71"/>
    <n v="81"/>
    <n v="13"/>
    <n v="49"/>
  </r>
  <r>
    <n v="1526"/>
    <x v="15"/>
    <n v="91146"/>
    <n v="91.1"/>
    <n v="21"/>
    <s v="Upper-mid experience"/>
    <x v="0"/>
    <n v="83"/>
    <n v="118"/>
    <n v="31"/>
    <x v="0"/>
    <n v="0"/>
    <n v="31"/>
    <n v="0"/>
    <n v="60.8"/>
    <n v="13"/>
    <n v="64"/>
    <n v="66"/>
    <n v="75"/>
    <n v="72"/>
    <n v="66"/>
    <n v="77"/>
    <n v="58"/>
    <n v="26"/>
    <n v="91"/>
  </r>
  <r>
    <n v="1762"/>
    <x v="9"/>
    <n v="118121"/>
    <n v="118.1"/>
    <n v="25"/>
    <s v="High experience"/>
    <x v="3"/>
    <n v="46"/>
    <n v="118"/>
    <n v="83"/>
    <x v="1"/>
    <n v="0"/>
    <n v="0"/>
    <n v="83"/>
    <n v="38.4"/>
    <n v="63"/>
    <n v="6"/>
    <n v="67"/>
    <n v="2"/>
    <n v="27"/>
    <n v="44"/>
    <n v="45"/>
    <n v="77"/>
    <n v="37"/>
    <n v="16"/>
  </r>
  <r>
    <n v="1856"/>
    <x v="13"/>
    <n v="63258"/>
    <n v="63.3"/>
    <n v="22"/>
    <s v="Upper-mid experience"/>
    <x v="2"/>
    <n v="4"/>
    <n v="118"/>
    <n v="13"/>
    <x v="2"/>
    <n v="13"/>
    <n v="0"/>
    <n v="0"/>
    <n v="64.099999999999994"/>
    <n v="57"/>
    <n v="61"/>
    <n v="69"/>
    <n v="76"/>
    <n v="14"/>
    <n v="97"/>
    <n v="84"/>
    <n v="56"/>
    <n v="89"/>
    <n v="38"/>
  </r>
  <r>
    <n v="2169"/>
    <x v="0"/>
    <n v="134560"/>
    <n v="134.6"/>
    <n v="4"/>
    <s v="Low experience"/>
    <x v="2"/>
    <n v="58"/>
    <n v="118"/>
    <n v="55"/>
    <x v="0"/>
    <n v="0"/>
    <n v="55"/>
    <n v="0"/>
    <n v="30"/>
    <n v="36"/>
    <n v="5"/>
    <n v="64"/>
    <n v="12"/>
    <n v="23"/>
    <n v="89"/>
    <n v="34"/>
    <n v="8"/>
    <n v="25"/>
    <n v="4"/>
  </r>
  <r>
    <n v="2278"/>
    <x v="19"/>
    <n v="103933"/>
    <n v="103.9"/>
    <n v="8"/>
    <s v="Lower-mid experience"/>
    <x v="2"/>
    <n v="51"/>
    <n v="118"/>
    <n v="47"/>
    <x v="0"/>
    <n v="0"/>
    <n v="47"/>
    <n v="0"/>
    <n v="35.5"/>
    <n v="65"/>
    <n v="26"/>
    <n v="43"/>
    <n v="21"/>
    <n v="4"/>
    <n v="59"/>
    <n v="86"/>
    <n v="3"/>
    <n v="2"/>
    <n v="46"/>
  </r>
  <r>
    <n v="2302"/>
    <x v="17"/>
    <n v="103969"/>
    <n v="104"/>
    <n v="16"/>
    <s v="Upper-mid experience"/>
    <x v="2"/>
    <n v="94"/>
    <n v="118"/>
    <n v="94"/>
    <x v="1"/>
    <n v="0"/>
    <n v="0"/>
    <n v="94"/>
    <n v="59.5"/>
    <n v="2"/>
    <n v="87"/>
    <n v="67"/>
    <n v="55"/>
    <n v="82"/>
    <n v="63"/>
    <n v="67"/>
    <n v="25"/>
    <n v="82"/>
    <n v="65"/>
  </r>
  <r>
    <n v="2371"/>
    <x v="11"/>
    <n v="31321"/>
    <n v="31.3"/>
    <n v="22"/>
    <s v="Upper-mid experience"/>
    <x v="3"/>
    <n v="93"/>
    <n v="118"/>
    <n v="71"/>
    <x v="1"/>
    <n v="0"/>
    <n v="0"/>
    <n v="71"/>
    <n v="51.3"/>
    <n v="8"/>
    <n v="72"/>
    <n v="55"/>
    <n v="13"/>
    <n v="61"/>
    <n v="81"/>
    <n v="75"/>
    <n v="25"/>
    <n v="26"/>
    <n v="97"/>
  </r>
  <r>
    <n v="2376"/>
    <x v="13"/>
    <n v="45641"/>
    <n v="45.6"/>
    <n v="16"/>
    <s v="Upper-mid experience"/>
    <x v="2"/>
    <n v="57"/>
    <n v="118"/>
    <n v="26"/>
    <x v="2"/>
    <n v="26"/>
    <n v="0"/>
    <n v="0"/>
    <n v="44.9"/>
    <n v="37"/>
    <n v="99"/>
    <n v="68"/>
    <n v="42"/>
    <n v="68"/>
    <n v="52"/>
    <n v="11"/>
    <n v="8"/>
    <n v="56"/>
    <n v="8"/>
  </r>
  <r>
    <n v="2459"/>
    <x v="5"/>
    <n v="60412"/>
    <n v="60.4"/>
    <n v="17"/>
    <s v="Upper-mid experience"/>
    <x v="3"/>
    <n v="11"/>
    <n v="118"/>
    <n v="35"/>
    <x v="0"/>
    <n v="0"/>
    <n v="35"/>
    <n v="0"/>
    <n v="55.1"/>
    <n v="29"/>
    <n v="5"/>
    <n v="68"/>
    <n v="93"/>
    <n v="59"/>
    <n v="67"/>
    <n v="31"/>
    <n v="69"/>
    <n v="44"/>
    <n v="86"/>
  </r>
  <r>
    <n v="2554"/>
    <x v="19"/>
    <n v="56154"/>
    <n v="56.2"/>
    <n v="26"/>
    <s v="High experience"/>
    <x v="2"/>
    <n v="24"/>
    <n v="118"/>
    <n v="35"/>
    <x v="0"/>
    <n v="0"/>
    <n v="35"/>
    <n v="0"/>
    <n v="36"/>
    <n v="69"/>
    <n v="24"/>
    <n v="57"/>
    <n v="17"/>
    <n v="73"/>
    <n v="6"/>
    <n v="17"/>
    <n v="18"/>
    <n v="4"/>
    <n v="75"/>
  </r>
  <r>
    <n v="2593"/>
    <x v="9"/>
    <n v="59904"/>
    <n v="59.9"/>
    <n v="9"/>
    <s v="Lower-mid experience"/>
    <x v="0"/>
    <n v="24"/>
    <n v="118"/>
    <n v="92"/>
    <x v="1"/>
    <n v="0"/>
    <n v="0"/>
    <n v="92"/>
    <n v="51.8"/>
    <n v="42"/>
    <n v="56"/>
    <n v="23"/>
    <n v="41"/>
    <n v="34"/>
    <n v="66"/>
    <n v="98"/>
    <n v="81"/>
    <n v="19"/>
    <n v="58"/>
  </r>
  <r>
    <n v="2602"/>
    <x v="2"/>
    <n v="86668"/>
    <n v="86.7"/>
    <n v="20"/>
    <s v="Upper-mid experience"/>
    <x v="0"/>
    <n v="89"/>
    <n v="118"/>
    <n v="12"/>
    <x v="2"/>
    <n v="12"/>
    <n v="0"/>
    <n v="0"/>
    <n v="43.2"/>
    <n v="26"/>
    <n v="88"/>
    <n v="59"/>
    <n v="79"/>
    <n v="45"/>
    <n v="1"/>
    <n v="33"/>
    <n v="16"/>
    <n v="78"/>
    <n v="7"/>
  </r>
  <r>
    <n v="2694"/>
    <x v="1"/>
    <n v="37120"/>
    <n v="37.1"/>
    <n v="20"/>
    <s v="Upper-mid experience"/>
    <x v="1"/>
    <n v="23"/>
    <n v="118"/>
    <n v="72"/>
    <x v="1"/>
    <n v="0"/>
    <n v="0"/>
    <n v="72"/>
    <n v="52.3"/>
    <n v="44"/>
    <n v="28"/>
    <n v="6"/>
    <n v="8"/>
    <n v="92"/>
    <n v="96"/>
    <n v="35"/>
    <n v="86"/>
    <n v="59"/>
    <n v="69"/>
  </r>
  <r>
    <n v="2740"/>
    <x v="15"/>
    <n v="133132"/>
    <n v="133.1"/>
    <n v="12"/>
    <s v="Lower-mid experience"/>
    <x v="0"/>
    <n v="37"/>
    <n v="118"/>
    <n v="44"/>
    <x v="0"/>
    <n v="0"/>
    <n v="44"/>
    <n v="0"/>
    <n v="48.7"/>
    <n v="34"/>
    <n v="99"/>
    <n v="72"/>
    <n v="51"/>
    <n v="58"/>
    <n v="62"/>
    <n v="2"/>
    <n v="8"/>
    <n v="65"/>
    <n v="36"/>
  </r>
  <r>
    <n v="2778"/>
    <x v="4"/>
    <n v="92778"/>
    <n v="92.8"/>
    <n v="13"/>
    <s v="Lower-mid experience"/>
    <x v="1"/>
    <n v="99"/>
    <n v="118"/>
    <n v="67"/>
    <x v="0"/>
    <n v="0"/>
    <n v="67"/>
    <n v="0"/>
    <n v="58.3"/>
    <n v="69"/>
    <n v="86"/>
    <n v="61"/>
    <n v="93"/>
    <n v="52"/>
    <n v="74"/>
    <n v="92"/>
    <n v="42"/>
    <n v="3"/>
    <n v="11"/>
  </r>
  <r>
    <n v="2836"/>
    <x v="10"/>
    <n v="124500"/>
    <n v="124.5"/>
    <n v="27"/>
    <s v="High experience"/>
    <x v="3"/>
    <n v="51"/>
    <n v="118"/>
    <n v="31"/>
    <x v="0"/>
    <n v="0"/>
    <n v="31"/>
    <n v="0"/>
    <n v="40.299999999999997"/>
    <n v="78"/>
    <n v="21"/>
    <n v="66"/>
    <n v="11"/>
    <n v="11"/>
    <n v="4"/>
    <n v="91"/>
    <n v="6"/>
    <n v="36"/>
    <n v="79"/>
  </r>
  <r>
    <n v="2843"/>
    <x v="12"/>
    <n v="89973"/>
    <n v="90"/>
    <n v="1"/>
    <s v="Low experience"/>
    <x v="1"/>
    <n v="61"/>
    <n v="118"/>
    <n v="5"/>
    <x v="0"/>
    <n v="0"/>
    <n v="5"/>
    <n v="0"/>
    <n v="40.9"/>
    <n v="92"/>
    <n v="54"/>
    <n v="1"/>
    <n v="93"/>
    <n v="13"/>
    <n v="10"/>
    <n v="44"/>
    <n v="7"/>
    <n v="86"/>
    <n v="9"/>
  </r>
  <r>
    <n v="2844"/>
    <x v="1"/>
    <n v="134615"/>
    <n v="134.6"/>
    <n v="19"/>
    <s v="Upper-mid experience"/>
    <x v="3"/>
    <n v="42"/>
    <n v="118"/>
    <n v="73"/>
    <x v="1"/>
    <n v="0"/>
    <n v="0"/>
    <n v="73"/>
    <n v="67.599999999999994"/>
    <n v="62"/>
    <n v="78"/>
    <n v="12"/>
    <n v="65"/>
    <n v="96"/>
    <n v="97"/>
    <n v="16"/>
    <n v="76"/>
    <n v="85"/>
    <n v="89"/>
  </r>
  <r>
    <n v="2878"/>
    <x v="6"/>
    <n v="65629"/>
    <n v="65.599999999999994"/>
    <n v="3"/>
    <s v="Low experience"/>
    <x v="3"/>
    <n v="9"/>
    <n v="118"/>
    <n v="79"/>
    <x v="1"/>
    <n v="0"/>
    <n v="0"/>
    <n v="79"/>
    <n v="56.1"/>
    <n v="81"/>
    <n v="32"/>
    <n v="99"/>
    <n v="78"/>
    <n v="81"/>
    <n v="26"/>
    <n v="15"/>
    <n v="39"/>
    <n v="33"/>
    <n v="77"/>
  </r>
  <r>
    <n v="2888"/>
    <x v="17"/>
    <n v="68746"/>
    <n v="68.7"/>
    <n v="1"/>
    <s v="Low experience"/>
    <x v="2"/>
    <n v="24"/>
    <n v="118"/>
    <n v="72"/>
    <x v="1"/>
    <n v="0"/>
    <n v="0"/>
    <n v="72"/>
    <n v="54.4"/>
    <n v="36"/>
    <n v="3"/>
    <n v="85"/>
    <n v="51"/>
    <n v="65"/>
    <n v="13"/>
    <n v="93"/>
    <n v="32"/>
    <n v="71"/>
    <n v="95"/>
  </r>
  <r>
    <n v="2931"/>
    <x v="15"/>
    <n v="52437"/>
    <n v="52.4"/>
    <n v="22"/>
    <s v="Upper-mid experience"/>
    <x v="3"/>
    <n v="67"/>
    <n v="118"/>
    <n v="56"/>
    <x v="0"/>
    <n v="0"/>
    <n v="56"/>
    <n v="0"/>
    <n v="46.6"/>
    <n v="16"/>
    <n v="89"/>
    <n v="59"/>
    <n v="38"/>
    <n v="17"/>
    <n v="78"/>
    <n v="51"/>
    <n v="15"/>
    <n v="92"/>
    <n v="11"/>
  </r>
  <r>
    <n v="2934"/>
    <x v="1"/>
    <n v="88880"/>
    <n v="88.9"/>
    <n v="10"/>
    <s v="Lower-mid experience"/>
    <x v="2"/>
    <n v="73"/>
    <n v="118"/>
    <n v="95"/>
    <x v="1"/>
    <n v="0"/>
    <n v="0"/>
    <n v="95"/>
    <n v="58.5"/>
    <n v="79"/>
    <n v="97"/>
    <n v="7"/>
    <n v="67"/>
    <n v="76"/>
    <n v="19"/>
    <n v="81"/>
    <n v="97"/>
    <n v="61"/>
    <n v="1"/>
  </r>
  <r>
    <n v="2996"/>
    <x v="13"/>
    <n v="111319"/>
    <n v="111.3"/>
    <n v="6"/>
    <s v="Low experience"/>
    <x v="0"/>
    <n v="24"/>
    <n v="118"/>
    <n v="2"/>
    <x v="2"/>
    <n v="2"/>
    <n v="0"/>
    <n v="0"/>
    <n v="53.5"/>
    <n v="73"/>
    <n v="37"/>
    <n v="99"/>
    <n v="7"/>
    <n v="8"/>
    <n v="92"/>
    <n v="65"/>
    <n v="33"/>
    <n v="76"/>
    <n v="45"/>
  </r>
  <r>
    <n v="195"/>
    <x v="7"/>
    <n v="82428"/>
    <n v="82.4"/>
    <n v="14"/>
    <s v="Lower-mid experience"/>
    <x v="0"/>
    <n v="6"/>
    <n v="117"/>
    <n v="53"/>
    <x v="0"/>
    <n v="0"/>
    <n v="53"/>
    <n v="0"/>
    <n v="57.6"/>
    <n v="99"/>
    <n v="24"/>
    <n v="53"/>
    <n v="65"/>
    <n v="64"/>
    <n v="56"/>
    <n v="78"/>
    <n v="2"/>
    <n v="73"/>
    <n v="62"/>
  </r>
  <r>
    <n v="261"/>
    <x v="4"/>
    <n v="135296"/>
    <n v="135.30000000000001"/>
    <n v="7"/>
    <s v="Low experience"/>
    <x v="1"/>
    <n v="23"/>
    <n v="117"/>
    <n v="49"/>
    <x v="0"/>
    <n v="0"/>
    <n v="49"/>
    <n v="0"/>
    <n v="47.3"/>
    <n v="77"/>
    <n v="12"/>
    <n v="63"/>
    <n v="28"/>
    <n v="85"/>
    <n v="93"/>
    <n v="10"/>
    <n v="8"/>
    <n v="75"/>
    <n v="22"/>
  </r>
  <r>
    <n v="287"/>
    <x v="14"/>
    <n v="118302"/>
    <n v="118.3"/>
    <n v="14"/>
    <s v="Lower-mid experience"/>
    <x v="1"/>
    <n v="83"/>
    <n v="117"/>
    <n v="63"/>
    <x v="0"/>
    <n v="0"/>
    <n v="63"/>
    <n v="0"/>
    <n v="44.6"/>
    <n v="4"/>
    <n v="16"/>
    <n v="74"/>
    <n v="36"/>
    <n v="67"/>
    <n v="27"/>
    <n v="8"/>
    <n v="99"/>
    <n v="16"/>
    <n v="99"/>
  </r>
  <r>
    <n v="367"/>
    <x v="11"/>
    <n v="30654"/>
    <n v="30.7"/>
    <n v="9"/>
    <s v="Lower-mid experience"/>
    <x v="1"/>
    <n v="48"/>
    <n v="117"/>
    <n v="8"/>
    <x v="1"/>
    <n v="0"/>
    <n v="0"/>
    <n v="8"/>
    <n v="32"/>
    <n v="3"/>
    <n v="63"/>
    <n v="15"/>
    <n v="37"/>
    <n v="21"/>
    <n v="7"/>
    <n v="94"/>
    <n v="10"/>
    <n v="45"/>
    <n v="25"/>
  </r>
  <r>
    <n v="555"/>
    <x v="10"/>
    <n v="68031"/>
    <n v="68"/>
    <n v="23"/>
    <s v="High experience"/>
    <x v="2"/>
    <n v="45"/>
    <n v="117"/>
    <n v="43"/>
    <x v="0"/>
    <n v="0"/>
    <n v="43"/>
    <n v="0"/>
    <n v="51.9"/>
    <n v="38"/>
    <n v="99"/>
    <n v="25"/>
    <n v="51"/>
    <n v="84"/>
    <n v="24"/>
    <n v="42"/>
    <n v="62"/>
    <n v="48"/>
    <n v="46"/>
  </r>
  <r>
    <n v="611"/>
    <x v="18"/>
    <n v="82328"/>
    <n v="82.3"/>
    <n v="8"/>
    <s v="Lower-mid experience"/>
    <x v="0"/>
    <n v="51"/>
    <n v="117"/>
    <n v="26"/>
    <x v="2"/>
    <n v="26"/>
    <n v="0"/>
    <n v="0"/>
    <n v="47.2"/>
    <n v="1"/>
    <n v="4"/>
    <n v="91"/>
    <n v="74"/>
    <n v="54"/>
    <n v="53"/>
    <n v="35"/>
    <n v="52"/>
    <n v="66"/>
    <n v="42"/>
  </r>
  <r>
    <n v="686"/>
    <x v="15"/>
    <n v="64722"/>
    <n v="64.7"/>
    <n v="23"/>
    <s v="High experience"/>
    <x v="0"/>
    <n v="19"/>
    <n v="117"/>
    <n v="34"/>
    <x v="0"/>
    <n v="0"/>
    <n v="34"/>
    <n v="0"/>
    <n v="57"/>
    <n v="51"/>
    <n v="16"/>
    <n v="42"/>
    <n v="83"/>
    <n v="99"/>
    <n v="32"/>
    <n v="53"/>
    <n v="51"/>
    <n v="95"/>
    <n v="48"/>
  </r>
  <r>
    <n v="708"/>
    <x v="1"/>
    <n v="132785"/>
    <n v="132.80000000000001"/>
    <n v="24"/>
    <s v="High experience"/>
    <x v="2"/>
    <n v="51"/>
    <n v="117"/>
    <n v="8"/>
    <x v="1"/>
    <n v="0"/>
    <n v="0"/>
    <n v="8"/>
    <n v="48.1"/>
    <n v="25"/>
    <n v="17"/>
    <n v="35"/>
    <n v="74"/>
    <n v="76"/>
    <n v="67"/>
    <n v="23"/>
    <n v="59"/>
    <n v="57"/>
    <n v="48"/>
  </r>
  <r>
    <n v="813"/>
    <x v="2"/>
    <n v="137126"/>
    <n v="137.1"/>
    <n v="7"/>
    <s v="Low experience"/>
    <x v="3"/>
    <n v="1"/>
    <n v="117"/>
    <n v="5"/>
    <x v="2"/>
    <n v="5"/>
    <n v="0"/>
    <n v="0"/>
    <n v="59.4"/>
    <n v="48"/>
    <n v="19"/>
    <n v="63"/>
    <n v="98"/>
    <n v="46"/>
    <n v="82"/>
    <n v="51"/>
    <n v="5"/>
    <n v="93"/>
    <n v="89"/>
  </r>
  <r>
    <n v="1120"/>
    <x v="6"/>
    <n v="93305"/>
    <n v="93.3"/>
    <n v="29"/>
    <s v="High experience"/>
    <x v="1"/>
    <n v="92"/>
    <n v="117"/>
    <n v="82"/>
    <x v="1"/>
    <n v="0"/>
    <n v="0"/>
    <n v="82"/>
    <n v="44.2"/>
    <n v="78"/>
    <n v="64"/>
    <n v="6"/>
    <n v="1"/>
    <n v="4"/>
    <n v="46"/>
    <n v="83"/>
    <n v="31"/>
    <n v="38"/>
    <n v="91"/>
  </r>
  <r>
    <n v="1200"/>
    <x v="12"/>
    <n v="58134"/>
    <n v="58.1"/>
    <n v="20"/>
    <s v="Upper-mid experience"/>
    <x v="0"/>
    <n v="67"/>
    <n v="117"/>
    <n v="66"/>
    <x v="0"/>
    <n v="0"/>
    <n v="66"/>
    <n v="0"/>
    <n v="38.700000000000003"/>
    <n v="2"/>
    <n v="85"/>
    <n v="52"/>
    <n v="62"/>
    <n v="9"/>
    <n v="43"/>
    <n v="23"/>
    <n v="25"/>
    <n v="5"/>
    <n v="81"/>
  </r>
  <r>
    <n v="1294"/>
    <x v="16"/>
    <n v="82774"/>
    <n v="82.8"/>
    <n v="4"/>
    <s v="Low experience"/>
    <x v="3"/>
    <n v="37"/>
    <n v="117"/>
    <n v="11"/>
    <x v="2"/>
    <n v="11"/>
    <n v="0"/>
    <n v="0"/>
    <n v="65.2"/>
    <n v="24"/>
    <n v="57"/>
    <n v="56"/>
    <n v="77"/>
    <n v="76"/>
    <n v="67"/>
    <n v="45"/>
    <n v="89"/>
    <n v="62"/>
    <n v="99"/>
  </r>
  <r>
    <n v="1300"/>
    <x v="6"/>
    <n v="40485"/>
    <n v="40.5"/>
    <n v="2"/>
    <s v="Low experience"/>
    <x v="1"/>
    <n v="69"/>
    <n v="117"/>
    <n v="74"/>
    <x v="1"/>
    <n v="0"/>
    <n v="0"/>
    <n v="74"/>
    <n v="43.5"/>
    <n v="35"/>
    <n v="4"/>
    <n v="72"/>
    <n v="95"/>
    <n v="26"/>
    <n v="9"/>
    <n v="48"/>
    <n v="86"/>
    <n v="55"/>
    <n v="5"/>
  </r>
  <r>
    <n v="1318"/>
    <x v="14"/>
    <n v="117657"/>
    <n v="117.7"/>
    <n v="0"/>
    <s v="Low experience"/>
    <x v="3"/>
    <n v="52"/>
    <n v="117"/>
    <n v="32"/>
    <x v="0"/>
    <n v="0"/>
    <n v="32"/>
    <n v="0"/>
    <n v="50.8"/>
    <n v="22"/>
    <n v="46"/>
    <n v="33"/>
    <n v="71"/>
    <n v="51"/>
    <n v="16"/>
    <n v="89"/>
    <n v="29"/>
    <n v="73"/>
    <n v="78"/>
  </r>
  <r>
    <n v="1399"/>
    <x v="9"/>
    <n v="54269"/>
    <n v="54.3"/>
    <n v="1"/>
    <s v="Low experience"/>
    <x v="2"/>
    <n v="87"/>
    <n v="117"/>
    <n v="87"/>
    <x v="1"/>
    <n v="0"/>
    <n v="0"/>
    <n v="87"/>
    <n v="38.1"/>
    <n v="6"/>
    <n v="2"/>
    <n v="43"/>
    <n v="7"/>
    <n v="54"/>
    <n v="2"/>
    <n v="95"/>
    <n v="84"/>
    <n v="26"/>
    <n v="62"/>
  </r>
  <r>
    <n v="1424"/>
    <x v="7"/>
    <n v="80262"/>
    <n v="80.3"/>
    <n v="17"/>
    <s v="Upper-mid experience"/>
    <x v="1"/>
    <n v="33"/>
    <n v="117"/>
    <n v="51"/>
    <x v="0"/>
    <n v="0"/>
    <n v="51"/>
    <n v="0"/>
    <n v="29.7"/>
    <n v="39"/>
    <n v="15"/>
    <n v="2"/>
    <n v="22"/>
    <n v="11"/>
    <n v="79"/>
    <n v="11"/>
    <n v="72"/>
    <n v="39"/>
    <n v="7"/>
  </r>
  <r>
    <n v="1470"/>
    <x v="11"/>
    <n v="94344"/>
    <n v="94.3"/>
    <n v="0"/>
    <s v="Low experience"/>
    <x v="0"/>
    <n v="52"/>
    <n v="117"/>
    <n v="72"/>
    <x v="1"/>
    <n v="0"/>
    <n v="0"/>
    <n v="72"/>
    <n v="35.299999999999997"/>
    <n v="82"/>
    <n v="65"/>
    <n v="17"/>
    <n v="63"/>
    <n v="6"/>
    <n v="6"/>
    <n v="27"/>
    <n v="39"/>
    <n v="24"/>
    <n v="24"/>
  </r>
  <r>
    <n v="1471"/>
    <x v="19"/>
    <n v="79223"/>
    <n v="79.2"/>
    <n v="1"/>
    <s v="Low experience"/>
    <x v="1"/>
    <n v="47"/>
    <n v="117"/>
    <n v="68"/>
    <x v="0"/>
    <n v="0"/>
    <n v="68"/>
    <n v="0"/>
    <n v="62.9"/>
    <n v="66"/>
    <n v="58"/>
    <n v="85"/>
    <n v="63"/>
    <n v="17"/>
    <n v="31"/>
    <n v="73"/>
    <n v="74"/>
    <n v="99"/>
    <n v="63"/>
  </r>
  <r>
    <n v="1483"/>
    <x v="11"/>
    <n v="100143"/>
    <n v="100.1"/>
    <n v="0"/>
    <s v="Low experience"/>
    <x v="0"/>
    <n v="96"/>
    <n v="117"/>
    <n v="8"/>
    <x v="1"/>
    <n v="0"/>
    <n v="0"/>
    <n v="8"/>
    <n v="57.8"/>
    <n v="68"/>
    <n v="23"/>
    <n v="10"/>
    <n v="43"/>
    <n v="93"/>
    <n v="43"/>
    <n v="93"/>
    <n v="34"/>
    <n v="76"/>
    <n v="95"/>
  </r>
  <r>
    <n v="1631"/>
    <x v="0"/>
    <n v="57161"/>
    <n v="57.2"/>
    <n v="28"/>
    <s v="High experience"/>
    <x v="2"/>
    <n v="5"/>
    <n v="117"/>
    <n v="33"/>
    <x v="0"/>
    <n v="0"/>
    <n v="33"/>
    <n v="0"/>
    <n v="49.7"/>
    <n v="88"/>
    <n v="94"/>
    <n v="62"/>
    <n v="88"/>
    <n v="13"/>
    <n v="8"/>
    <n v="12"/>
    <n v="41"/>
    <n v="32"/>
    <n v="59"/>
  </r>
  <r>
    <n v="1728"/>
    <x v="18"/>
    <n v="74597"/>
    <n v="74.599999999999994"/>
    <n v="12"/>
    <s v="Lower-mid experience"/>
    <x v="1"/>
    <n v="48"/>
    <n v="117"/>
    <n v="25"/>
    <x v="2"/>
    <n v="25"/>
    <n v="0"/>
    <n v="0"/>
    <n v="49.9"/>
    <n v="97"/>
    <n v="63"/>
    <n v="87"/>
    <n v="0"/>
    <n v="53"/>
    <n v="21"/>
    <n v="9"/>
    <n v="53"/>
    <n v="75"/>
    <n v="41"/>
  </r>
  <r>
    <n v="1827"/>
    <x v="16"/>
    <n v="100114"/>
    <n v="100.1"/>
    <n v="14"/>
    <s v="Lower-mid experience"/>
    <x v="2"/>
    <n v="98"/>
    <n v="117"/>
    <n v="14"/>
    <x v="2"/>
    <n v="14"/>
    <n v="0"/>
    <n v="0"/>
    <n v="43"/>
    <n v="5"/>
    <n v="10"/>
    <n v="52"/>
    <n v="96"/>
    <n v="2"/>
    <n v="72"/>
    <n v="63"/>
    <n v="69"/>
    <n v="57"/>
    <n v="4"/>
  </r>
  <r>
    <n v="1868"/>
    <x v="7"/>
    <n v="73162"/>
    <n v="73.2"/>
    <n v="6"/>
    <s v="Low experience"/>
    <x v="1"/>
    <n v="74"/>
    <n v="117"/>
    <n v="56"/>
    <x v="0"/>
    <n v="0"/>
    <n v="56"/>
    <n v="0"/>
    <n v="53"/>
    <n v="48"/>
    <n v="6"/>
    <n v="95"/>
    <n v="85"/>
    <n v="49"/>
    <n v="16"/>
    <n v="82"/>
    <n v="43"/>
    <n v="39"/>
    <n v="67"/>
  </r>
  <r>
    <n v="1953"/>
    <x v="17"/>
    <n v="120913"/>
    <n v="120.9"/>
    <n v="26"/>
    <s v="High experience"/>
    <x v="1"/>
    <n v="97"/>
    <n v="117"/>
    <n v="93"/>
    <x v="1"/>
    <n v="0"/>
    <n v="0"/>
    <n v="93"/>
    <n v="34.700000000000003"/>
    <n v="13"/>
    <n v="98"/>
    <n v="3"/>
    <n v="53"/>
    <n v="29"/>
    <n v="81"/>
    <n v="22"/>
    <n v="1"/>
    <n v="41"/>
    <n v="6"/>
  </r>
  <r>
    <n v="2014"/>
    <x v="7"/>
    <n v="131053"/>
    <n v="131.1"/>
    <n v="0"/>
    <s v="Low experience"/>
    <x v="3"/>
    <n v="42"/>
    <n v="117"/>
    <n v="55"/>
    <x v="0"/>
    <n v="0"/>
    <n v="55"/>
    <n v="0"/>
    <n v="33.700000000000003"/>
    <n v="38"/>
    <n v="57"/>
    <n v="21"/>
    <n v="55"/>
    <n v="8"/>
    <n v="76"/>
    <n v="36"/>
    <n v="11"/>
    <n v="8"/>
    <n v="27"/>
  </r>
  <r>
    <n v="2105"/>
    <x v="10"/>
    <n v="102181"/>
    <n v="102.2"/>
    <n v="17"/>
    <s v="Upper-mid experience"/>
    <x v="0"/>
    <n v="54"/>
    <n v="117"/>
    <n v="44"/>
    <x v="0"/>
    <n v="0"/>
    <n v="44"/>
    <n v="0"/>
    <n v="53.8"/>
    <n v="72"/>
    <n v="32"/>
    <n v="4"/>
    <n v="67"/>
    <n v="38"/>
    <n v="2"/>
    <n v="87"/>
    <n v="92"/>
    <n v="63"/>
    <n v="81"/>
  </r>
  <r>
    <n v="2178"/>
    <x v="5"/>
    <n v="73280"/>
    <n v="73.3"/>
    <n v="28"/>
    <s v="High experience"/>
    <x v="3"/>
    <n v="2"/>
    <n v="117"/>
    <n v="54"/>
    <x v="0"/>
    <n v="0"/>
    <n v="54"/>
    <n v="0"/>
    <n v="26"/>
    <n v="65"/>
    <n v="22"/>
    <n v="23"/>
    <n v="43"/>
    <n v="1"/>
    <n v="7"/>
    <n v="9"/>
    <n v="57"/>
    <n v="4"/>
    <n v="29"/>
  </r>
  <r>
    <n v="2183"/>
    <x v="5"/>
    <n v="86152"/>
    <n v="86.2"/>
    <n v="11"/>
    <s v="Lower-mid experience"/>
    <x v="3"/>
    <n v="21"/>
    <n v="117"/>
    <n v="61"/>
    <x v="0"/>
    <n v="0"/>
    <n v="61"/>
    <n v="0"/>
    <n v="49"/>
    <n v="2"/>
    <n v="82"/>
    <n v="96"/>
    <n v="62"/>
    <n v="78"/>
    <n v="53"/>
    <n v="6"/>
    <n v="1"/>
    <n v="52"/>
    <n v="58"/>
  </r>
  <r>
    <n v="2337"/>
    <x v="19"/>
    <n v="50720"/>
    <n v="50.7"/>
    <n v="28"/>
    <s v="High experience"/>
    <x v="3"/>
    <n v="21"/>
    <n v="117"/>
    <n v="64"/>
    <x v="0"/>
    <n v="0"/>
    <n v="64"/>
    <n v="0"/>
    <n v="46.7"/>
    <n v="65"/>
    <n v="12"/>
    <n v="57"/>
    <n v="39"/>
    <n v="34"/>
    <n v="32"/>
    <n v="93"/>
    <n v="74"/>
    <n v="13"/>
    <n v="48"/>
  </r>
  <r>
    <n v="2338"/>
    <x v="8"/>
    <n v="99981"/>
    <n v="100"/>
    <n v="2"/>
    <s v="Low experience"/>
    <x v="1"/>
    <n v="43"/>
    <n v="117"/>
    <n v="9"/>
    <x v="2"/>
    <n v="9"/>
    <n v="0"/>
    <n v="0"/>
    <n v="25.3"/>
    <n v="45"/>
    <n v="1"/>
    <n v="48"/>
    <n v="9"/>
    <n v="6"/>
    <n v="44"/>
    <n v="16"/>
    <n v="2"/>
    <n v="8"/>
    <n v="74"/>
  </r>
  <r>
    <n v="2477"/>
    <x v="6"/>
    <n v="50893"/>
    <n v="50.9"/>
    <n v="6"/>
    <s v="Low experience"/>
    <x v="2"/>
    <n v="36"/>
    <n v="117"/>
    <n v="84"/>
    <x v="1"/>
    <n v="0"/>
    <n v="0"/>
    <n v="84"/>
    <n v="44.6"/>
    <n v="55"/>
    <n v="51"/>
    <n v="94"/>
    <n v="93"/>
    <n v="36"/>
    <n v="35"/>
    <n v="55"/>
    <n v="1"/>
    <n v="3"/>
    <n v="23"/>
  </r>
  <r>
    <n v="2492"/>
    <x v="12"/>
    <n v="53425"/>
    <n v="53.4"/>
    <n v="18"/>
    <s v="Upper-mid experience"/>
    <x v="3"/>
    <n v="92"/>
    <n v="117"/>
    <n v="4"/>
    <x v="0"/>
    <n v="0"/>
    <n v="4"/>
    <n v="0"/>
    <n v="44.3"/>
    <n v="61"/>
    <n v="41"/>
    <n v="64"/>
    <n v="47"/>
    <n v="49"/>
    <n v="74"/>
    <n v="61"/>
    <n v="8"/>
    <n v="7"/>
    <n v="31"/>
  </r>
  <r>
    <n v="2530"/>
    <x v="8"/>
    <n v="124580"/>
    <n v="124.6"/>
    <n v="12"/>
    <s v="Lower-mid experience"/>
    <x v="0"/>
    <n v="69"/>
    <n v="117"/>
    <n v="29"/>
    <x v="2"/>
    <n v="29"/>
    <n v="0"/>
    <n v="0"/>
    <n v="27.3"/>
    <n v="37"/>
    <n v="31"/>
    <n v="17"/>
    <n v="27"/>
    <n v="5"/>
    <n v="84"/>
    <n v="28"/>
    <n v="16"/>
    <n v="27"/>
    <n v="1"/>
  </r>
  <r>
    <n v="2719"/>
    <x v="15"/>
    <n v="133120"/>
    <n v="133.1"/>
    <n v="25"/>
    <s v="High experience"/>
    <x v="1"/>
    <n v="4"/>
    <n v="117"/>
    <n v="42"/>
    <x v="0"/>
    <n v="0"/>
    <n v="42"/>
    <n v="0"/>
    <n v="53.3"/>
    <n v="67"/>
    <n v="91"/>
    <n v="5"/>
    <n v="41"/>
    <n v="92"/>
    <n v="97"/>
    <n v="6"/>
    <n v="92"/>
    <n v="8"/>
    <n v="34"/>
  </r>
  <r>
    <n v="2764"/>
    <x v="0"/>
    <n v="146598"/>
    <n v="146.6"/>
    <n v="16"/>
    <s v="Upper-mid experience"/>
    <x v="3"/>
    <n v="95"/>
    <n v="117"/>
    <n v="64"/>
    <x v="0"/>
    <n v="0"/>
    <n v="64"/>
    <n v="0"/>
    <n v="41.6"/>
    <n v="48"/>
    <n v="2"/>
    <n v="99"/>
    <n v="6"/>
    <n v="19"/>
    <n v="5"/>
    <n v="62"/>
    <n v="58"/>
    <n v="21"/>
    <n v="96"/>
  </r>
  <r>
    <n v="2776"/>
    <x v="18"/>
    <n v="111687"/>
    <n v="111.7"/>
    <n v="21"/>
    <s v="Upper-mid experience"/>
    <x v="1"/>
    <n v="16"/>
    <n v="117"/>
    <n v="2"/>
    <x v="2"/>
    <n v="2"/>
    <n v="0"/>
    <n v="0"/>
    <n v="37.799999999999997"/>
    <n v="3"/>
    <n v="6"/>
    <n v="26"/>
    <n v="74"/>
    <n v="13"/>
    <n v="2"/>
    <n v="91"/>
    <n v="55"/>
    <n v="62"/>
    <n v="46"/>
  </r>
  <r>
    <n v="2993"/>
    <x v="6"/>
    <n v="119894"/>
    <n v="119.9"/>
    <n v="13"/>
    <s v="Lower-mid experience"/>
    <x v="0"/>
    <n v="26"/>
    <n v="117"/>
    <n v="73"/>
    <x v="1"/>
    <n v="0"/>
    <n v="0"/>
    <n v="73"/>
    <n v="21.3"/>
    <n v="10"/>
    <n v="8"/>
    <n v="74"/>
    <n v="54"/>
    <n v="9"/>
    <n v="3"/>
    <n v="36"/>
    <n v="8"/>
    <n v="4"/>
    <n v="7"/>
  </r>
  <r>
    <n v="14"/>
    <x v="4"/>
    <n v="115981"/>
    <n v="116"/>
    <n v="9"/>
    <s v="Lower-mid experience"/>
    <x v="1"/>
    <n v="26"/>
    <n v="116"/>
    <n v="63"/>
    <x v="0"/>
    <n v="0"/>
    <n v="63"/>
    <n v="0"/>
    <n v="36.5"/>
    <n v="56"/>
    <n v="53"/>
    <n v="24"/>
    <n v="9"/>
    <n v="9"/>
    <n v="9"/>
    <n v="63"/>
    <n v="34"/>
    <n v="35"/>
    <n v="73"/>
  </r>
  <r>
    <n v="133"/>
    <x v="8"/>
    <n v="53911"/>
    <n v="53.9"/>
    <n v="13"/>
    <s v="Lower-mid experience"/>
    <x v="3"/>
    <n v="78"/>
    <n v="116"/>
    <n v="9"/>
    <x v="2"/>
    <n v="9"/>
    <n v="0"/>
    <n v="0"/>
    <n v="50.7"/>
    <n v="55"/>
    <n v="98"/>
    <n v="94"/>
    <n v="4"/>
    <n v="16"/>
    <n v="13"/>
    <n v="73"/>
    <n v="82"/>
    <n v="21"/>
    <n v="51"/>
  </r>
  <r>
    <n v="288"/>
    <x v="15"/>
    <n v="96706"/>
    <n v="96.7"/>
    <n v="9"/>
    <s v="Lower-mid experience"/>
    <x v="2"/>
    <n v="79"/>
    <n v="116"/>
    <n v="53"/>
    <x v="0"/>
    <n v="0"/>
    <n v="53"/>
    <n v="0"/>
    <n v="48.5"/>
    <n v="87"/>
    <n v="29"/>
    <n v="47"/>
    <n v="62"/>
    <n v="41"/>
    <n v="43"/>
    <n v="33"/>
    <n v="56"/>
    <n v="85"/>
    <n v="2"/>
  </r>
  <r>
    <n v="463"/>
    <x v="10"/>
    <n v="83015"/>
    <n v="83"/>
    <n v="10"/>
    <s v="Lower-mid experience"/>
    <x v="1"/>
    <n v="4"/>
    <n v="116"/>
    <n v="41"/>
    <x v="0"/>
    <n v="0"/>
    <n v="41"/>
    <n v="0"/>
    <n v="47.9"/>
    <n v="56"/>
    <n v="28"/>
    <n v="35"/>
    <n v="92"/>
    <n v="21"/>
    <n v="87"/>
    <n v="3"/>
    <n v="9"/>
    <n v="85"/>
    <n v="63"/>
  </r>
  <r>
    <n v="515"/>
    <x v="3"/>
    <n v="78002"/>
    <n v="78"/>
    <n v="21"/>
    <s v="Upper-mid experience"/>
    <x v="0"/>
    <n v="87"/>
    <n v="116"/>
    <n v="47"/>
    <x v="0"/>
    <n v="0"/>
    <n v="47"/>
    <n v="0"/>
    <n v="52.1"/>
    <n v="82"/>
    <n v="91"/>
    <n v="12"/>
    <n v="53"/>
    <n v="28"/>
    <n v="5"/>
    <n v="67"/>
    <n v="86"/>
    <n v="16"/>
    <n v="81"/>
  </r>
  <r>
    <n v="588"/>
    <x v="11"/>
    <n v="90011"/>
    <n v="90"/>
    <n v="18"/>
    <s v="Upper-mid experience"/>
    <x v="1"/>
    <n v="1"/>
    <n v="116"/>
    <n v="79"/>
    <x v="1"/>
    <n v="0"/>
    <n v="0"/>
    <n v="79"/>
    <n v="39.799999999999997"/>
    <n v="61"/>
    <n v="7"/>
    <n v="34"/>
    <n v="11"/>
    <n v="7"/>
    <n v="59"/>
    <n v="52"/>
    <n v="74"/>
    <n v="51"/>
    <n v="42"/>
  </r>
  <r>
    <n v="649"/>
    <x v="4"/>
    <n v="33841"/>
    <n v="33.799999999999997"/>
    <n v="28"/>
    <s v="High experience"/>
    <x v="1"/>
    <n v="47"/>
    <n v="116"/>
    <n v="66"/>
    <x v="0"/>
    <n v="0"/>
    <n v="66"/>
    <n v="0"/>
    <n v="52.7"/>
    <n v="39"/>
    <n v="96"/>
    <n v="42"/>
    <n v="6"/>
    <n v="71"/>
    <n v="95"/>
    <n v="24"/>
    <n v="75"/>
    <n v="52"/>
    <n v="27"/>
  </r>
  <r>
    <n v="650"/>
    <x v="4"/>
    <n v="141789"/>
    <n v="141.80000000000001"/>
    <n v="27"/>
    <s v="High experience"/>
    <x v="0"/>
    <n v="55"/>
    <n v="116"/>
    <n v="43"/>
    <x v="0"/>
    <n v="0"/>
    <n v="43"/>
    <n v="0"/>
    <n v="45.4"/>
    <n v="48"/>
    <n v="62"/>
    <n v="4"/>
    <n v="2"/>
    <n v="96"/>
    <n v="51"/>
    <n v="73"/>
    <n v="41"/>
    <n v="36"/>
    <n v="41"/>
  </r>
  <r>
    <n v="698"/>
    <x v="14"/>
    <n v="113441"/>
    <n v="113.4"/>
    <n v="10"/>
    <s v="Lower-mid experience"/>
    <x v="0"/>
    <n v="26"/>
    <n v="116"/>
    <n v="31"/>
    <x v="0"/>
    <n v="0"/>
    <n v="31"/>
    <n v="0"/>
    <n v="45.8"/>
    <n v="8"/>
    <n v="29"/>
    <n v="88"/>
    <n v="76"/>
    <n v="2"/>
    <n v="5"/>
    <n v="27"/>
    <n v="65"/>
    <n v="72"/>
    <n v="86"/>
  </r>
  <r>
    <n v="948"/>
    <x v="1"/>
    <n v="31112"/>
    <n v="31.1"/>
    <n v="25"/>
    <s v="High experience"/>
    <x v="1"/>
    <n v="45"/>
    <n v="116"/>
    <n v="71"/>
    <x v="1"/>
    <n v="0"/>
    <n v="0"/>
    <n v="71"/>
    <n v="48.3"/>
    <n v="49"/>
    <n v="3"/>
    <n v="33"/>
    <n v="96"/>
    <n v="18"/>
    <n v="31"/>
    <n v="51"/>
    <n v="86"/>
    <n v="42"/>
    <n v="74"/>
  </r>
  <r>
    <n v="970"/>
    <x v="9"/>
    <n v="122930"/>
    <n v="122.9"/>
    <n v="21"/>
    <s v="Upper-mid experience"/>
    <x v="0"/>
    <n v="14"/>
    <n v="116"/>
    <n v="87"/>
    <x v="1"/>
    <n v="0"/>
    <n v="0"/>
    <n v="87"/>
    <n v="61.9"/>
    <n v="85"/>
    <n v="75"/>
    <n v="45"/>
    <n v="61"/>
    <n v="69"/>
    <n v="51"/>
    <n v="48"/>
    <n v="65"/>
    <n v="56"/>
    <n v="64"/>
  </r>
  <r>
    <n v="1226"/>
    <x v="18"/>
    <n v="79678"/>
    <n v="79.7"/>
    <n v="0"/>
    <s v="Low experience"/>
    <x v="0"/>
    <n v="77"/>
    <n v="116"/>
    <n v="1"/>
    <x v="2"/>
    <n v="1"/>
    <n v="0"/>
    <n v="0"/>
    <n v="40.6"/>
    <n v="4"/>
    <n v="78"/>
    <n v="95"/>
    <n v="8"/>
    <n v="54"/>
    <n v="31"/>
    <n v="23"/>
    <n v="51"/>
    <n v="61"/>
    <n v="1"/>
  </r>
  <r>
    <n v="1410"/>
    <x v="15"/>
    <n v="142692"/>
    <n v="142.69999999999999"/>
    <n v="27"/>
    <s v="High experience"/>
    <x v="2"/>
    <n v="39"/>
    <n v="116"/>
    <n v="67"/>
    <x v="0"/>
    <n v="0"/>
    <n v="67"/>
    <n v="0"/>
    <n v="41.1"/>
    <n v="19"/>
    <n v="53"/>
    <n v="23"/>
    <n v="85"/>
    <n v="72"/>
    <n v="8"/>
    <n v="94"/>
    <n v="23"/>
    <n v="5"/>
    <n v="29"/>
  </r>
  <r>
    <n v="1536"/>
    <x v="16"/>
    <n v="98457"/>
    <n v="98.5"/>
    <n v="21"/>
    <s v="Upper-mid experience"/>
    <x v="3"/>
    <n v="55"/>
    <n v="116"/>
    <n v="27"/>
    <x v="2"/>
    <n v="27"/>
    <n v="0"/>
    <n v="0"/>
    <n v="71.099999999999994"/>
    <n v="85"/>
    <n v="98"/>
    <n v="98"/>
    <n v="77"/>
    <n v="96"/>
    <n v="87"/>
    <n v="73"/>
    <n v="8"/>
    <n v="5"/>
    <n v="84"/>
  </r>
  <r>
    <n v="1584"/>
    <x v="5"/>
    <n v="89199"/>
    <n v="89.2"/>
    <n v="15"/>
    <s v="Lower-mid experience"/>
    <x v="0"/>
    <n v="88"/>
    <n v="116"/>
    <n v="43"/>
    <x v="0"/>
    <n v="0"/>
    <n v="43"/>
    <n v="0"/>
    <n v="49.4"/>
    <n v="92"/>
    <n v="88"/>
    <n v="72"/>
    <n v="36"/>
    <n v="79"/>
    <n v="32"/>
    <n v="25"/>
    <n v="52"/>
    <n v="10"/>
    <n v="8"/>
  </r>
  <r>
    <n v="1611"/>
    <x v="4"/>
    <n v="89871"/>
    <n v="89.9"/>
    <n v="29"/>
    <s v="High experience"/>
    <x v="3"/>
    <n v="22"/>
    <n v="116"/>
    <n v="47"/>
    <x v="0"/>
    <n v="0"/>
    <n v="47"/>
    <n v="0"/>
    <n v="38.1"/>
    <n v="6"/>
    <n v="47"/>
    <n v="52"/>
    <n v="85"/>
    <n v="73"/>
    <n v="8"/>
    <n v="21"/>
    <n v="31"/>
    <n v="12"/>
    <n v="46"/>
  </r>
  <r>
    <n v="1665"/>
    <x v="0"/>
    <n v="37075"/>
    <n v="37.1"/>
    <n v="10"/>
    <s v="Lower-mid experience"/>
    <x v="3"/>
    <n v="46"/>
    <n v="116"/>
    <n v="69"/>
    <x v="0"/>
    <n v="0"/>
    <n v="69"/>
    <n v="0"/>
    <n v="51.1"/>
    <n v="74"/>
    <n v="7"/>
    <n v="17"/>
    <n v="82"/>
    <n v="33"/>
    <n v="71"/>
    <n v="7"/>
    <n v="99"/>
    <n v="47"/>
    <n v="74"/>
  </r>
  <r>
    <n v="1703"/>
    <x v="5"/>
    <n v="96783"/>
    <n v="96.8"/>
    <n v="20"/>
    <s v="Upper-mid experience"/>
    <x v="0"/>
    <n v="63"/>
    <n v="116"/>
    <n v="49"/>
    <x v="0"/>
    <n v="0"/>
    <n v="49"/>
    <n v="0"/>
    <n v="45.3"/>
    <n v="16"/>
    <n v="1"/>
    <n v="34"/>
    <n v="75"/>
    <n v="96"/>
    <n v="43"/>
    <n v="37"/>
    <n v="45"/>
    <n v="43"/>
    <n v="63"/>
  </r>
  <r>
    <n v="1799"/>
    <x v="13"/>
    <n v="65539"/>
    <n v="65.5"/>
    <n v="9"/>
    <s v="Lower-mid experience"/>
    <x v="0"/>
    <n v="33"/>
    <n v="116"/>
    <n v="19"/>
    <x v="2"/>
    <n v="19"/>
    <n v="0"/>
    <n v="0"/>
    <n v="51.6"/>
    <n v="46"/>
    <n v="9"/>
    <n v="22"/>
    <n v="74"/>
    <n v="16"/>
    <n v="62"/>
    <n v="87"/>
    <n v="46"/>
    <n v="72"/>
    <n v="82"/>
  </r>
  <r>
    <n v="1834"/>
    <x v="16"/>
    <n v="104038"/>
    <n v="104"/>
    <n v="26"/>
    <s v="High experience"/>
    <x v="3"/>
    <n v="37"/>
    <n v="116"/>
    <n v="14"/>
    <x v="2"/>
    <n v="14"/>
    <n v="0"/>
    <n v="0"/>
    <n v="41.9"/>
    <n v="35"/>
    <n v="73"/>
    <n v="31"/>
    <n v="2"/>
    <n v="81"/>
    <n v="81"/>
    <n v="5"/>
    <n v="53"/>
    <n v="7"/>
    <n v="51"/>
  </r>
  <r>
    <n v="1897"/>
    <x v="12"/>
    <n v="93884"/>
    <n v="93.9"/>
    <n v="3"/>
    <s v="Low experience"/>
    <x v="2"/>
    <n v="5"/>
    <n v="116"/>
    <n v="44"/>
    <x v="0"/>
    <n v="0"/>
    <n v="44"/>
    <n v="0"/>
    <n v="51.9"/>
    <n v="93"/>
    <n v="85"/>
    <n v="4"/>
    <n v="99"/>
    <n v="5"/>
    <n v="79"/>
    <n v="43"/>
    <n v="43"/>
    <n v="17"/>
    <n v="51"/>
  </r>
  <r>
    <n v="2093"/>
    <x v="13"/>
    <n v="98397"/>
    <n v="98.4"/>
    <n v="14"/>
    <s v="Lower-mid experience"/>
    <x v="3"/>
    <n v="42"/>
    <n v="116"/>
    <n v="24"/>
    <x v="2"/>
    <n v="24"/>
    <n v="0"/>
    <n v="0"/>
    <n v="44.8"/>
    <n v="33"/>
    <n v="92"/>
    <n v="94"/>
    <n v="4"/>
    <n v="1"/>
    <n v="43"/>
    <n v="59"/>
    <n v="28"/>
    <n v="26"/>
    <n v="68"/>
  </r>
  <r>
    <n v="2129"/>
    <x v="8"/>
    <n v="62964"/>
    <n v="63"/>
    <n v="18"/>
    <s v="Upper-mid experience"/>
    <x v="1"/>
    <n v="92"/>
    <n v="116"/>
    <n v="15"/>
    <x v="2"/>
    <n v="15"/>
    <n v="0"/>
    <n v="0"/>
    <n v="22.4"/>
    <n v="10"/>
    <n v="28"/>
    <n v="19"/>
    <n v="46"/>
    <n v="5"/>
    <n v="35"/>
    <n v="7"/>
    <n v="18"/>
    <n v="51"/>
    <n v="5"/>
  </r>
  <r>
    <n v="2130"/>
    <x v="3"/>
    <n v="139276"/>
    <n v="139.30000000000001"/>
    <n v="15"/>
    <s v="Lower-mid experience"/>
    <x v="2"/>
    <n v="93"/>
    <n v="116"/>
    <n v="42"/>
    <x v="0"/>
    <n v="0"/>
    <n v="42"/>
    <n v="0"/>
    <n v="51.7"/>
    <n v="69"/>
    <n v="25"/>
    <n v="97"/>
    <n v="82"/>
    <n v="43"/>
    <n v="78"/>
    <n v="41"/>
    <n v="7"/>
    <n v="71"/>
    <n v="4"/>
  </r>
  <r>
    <n v="2585"/>
    <x v="2"/>
    <n v="119647"/>
    <n v="119.6"/>
    <n v="23"/>
    <s v="High experience"/>
    <x v="0"/>
    <n v="28"/>
    <n v="116"/>
    <n v="15"/>
    <x v="2"/>
    <n v="15"/>
    <n v="0"/>
    <n v="0"/>
    <n v="45.2"/>
    <n v="7"/>
    <n v="76"/>
    <n v="3"/>
    <n v="38"/>
    <n v="73"/>
    <n v="38"/>
    <n v="1"/>
    <n v="34"/>
    <n v="87"/>
    <n v="95"/>
  </r>
  <r>
    <n v="2688"/>
    <x v="9"/>
    <n v="82210"/>
    <n v="82.2"/>
    <n v="8"/>
    <s v="Lower-mid experience"/>
    <x v="2"/>
    <n v="61"/>
    <n v="116"/>
    <n v="71"/>
    <x v="1"/>
    <n v="0"/>
    <n v="0"/>
    <n v="71"/>
    <n v="39.700000000000003"/>
    <n v="54"/>
    <n v="78"/>
    <n v="7"/>
    <n v="41"/>
    <n v="33"/>
    <n v="91"/>
    <n v="19"/>
    <n v="32"/>
    <n v="9"/>
    <n v="33"/>
  </r>
  <r>
    <n v="2713"/>
    <x v="15"/>
    <n v="112146"/>
    <n v="112.1"/>
    <n v="23"/>
    <s v="High experience"/>
    <x v="2"/>
    <n v="75"/>
    <n v="116"/>
    <n v="56"/>
    <x v="0"/>
    <n v="0"/>
    <n v="56"/>
    <n v="0"/>
    <n v="56.9"/>
    <n v="91"/>
    <n v="36"/>
    <n v="43"/>
    <n v="38"/>
    <n v="77"/>
    <n v="87"/>
    <n v="36"/>
    <n v="14"/>
    <n v="49"/>
    <n v="98"/>
  </r>
  <r>
    <n v="2765"/>
    <x v="4"/>
    <n v="45597"/>
    <n v="45.6"/>
    <n v="28"/>
    <s v="High experience"/>
    <x v="3"/>
    <n v="28"/>
    <n v="116"/>
    <n v="64"/>
    <x v="0"/>
    <n v="0"/>
    <n v="64"/>
    <n v="0"/>
    <n v="41.7"/>
    <n v="36"/>
    <n v="25"/>
    <n v="26"/>
    <n v="82"/>
    <n v="46"/>
    <n v="72"/>
    <n v="65"/>
    <n v="31"/>
    <n v="21"/>
    <n v="13"/>
  </r>
  <r>
    <n v="2839"/>
    <x v="6"/>
    <n v="121168"/>
    <n v="121.2"/>
    <n v="18"/>
    <s v="Upper-mid experience"/>
    <x v="2"/>
    <n v="55"/>
    <n v="116"/>
    <n v="89"/>
    <x v="1"/>
    <n v="0"/>
    <n v="0"/>
    <n v="89"/>
    <n v="44.8"/>
    <n v="22"/>
    <n v="34"/>
    <n v="41"/>
    <n v="59"/>
    <n v="85"/>
    <n v="25"/>
    <n v="47"/>
    <n v="75"/>
    <n v="9"/>
    <n v="51"/>
  </r>
  <r>
    <n v="2902"/>
    <x v="18"/>
    <n v="129508"/>
    <n v="129.5"/>
    <n v="7"/>
    <s v="Low experience"/>
    <x v="1"/>
    <n v="26"/>
    <n v="116"/>
    <n v="29"/>
    <x v="2"/>
    <n v="29"/>
    <n v="0"/>
    <n v="0"/>
    <n v="47.2"/>
    <n v="62"/>
    <n v="3"/>
    <n v="65"/>
    <n v="94"/>
    <n v="36"/>
    <n v="93"/>
    <n v="67"/>
    <n v="19"/>
    <n v="15"/>
    <n v="18"/>
  </r>
  <r>
    <n v="2937"/>
    <x v="7"/>
    <n v="95109"/>
    <n v="95.1"/>
    <n v="4"/>
    <s v="Low experience"/>
    <x v="1"/>
    <n v="6"/>
    <n v="116"/>
    <n v="61"/>
    <x v="0"/>
    <n v="0"/>
    <n v="61"/>
    <n v="0"/>
    <n v="31.2"/>
    <n v="7"/>
    <n v="77"/>
    <n v="64"/>
    <n v="12"/>
    <n v="54"/>
    <n v="11"/>
    <n v="32"/>
    <n v="8"/>
    <n v="1"/>
    <n v="46"/>
  </r>
  <r>
    <n v="2977"/>
    <x v="8"/>
    <n v="146199"/>
    <n v="146.19999999999999"/>
    <n v="26"/>
    <s v="High experience"/>
    <x v="3"/>
    <n v="28"/>
    <n v="116"/>
    <n v="2"/>
    <x v="2"/>
    <n v="2"/>
    <n v="0"/>
    <n v="0"/>
    <n v="44.9"/>
    <n v="64"/>
    <n v="88"/>
    <n v="3"/>
    <n v="75"/>
    <n v="6"/>
    <n v="8"/>
    <n v="41"/>
    <n v="84"/>
    <n v="32"/>
    <n v="48"/>
  </r>
  <r>
    <n v="145"/>
    <x v="3"/>
    <n v="48745"/>
    <n v="48.7"/>
    <n v="20"/>
    <s v="Upper-mid experience"/>
    <x v="3"/>
    <n v="26"/>
    <n v="115"/>
    <n v="38"/>
    <x v="0"/>
    <n v="0"/>
    <n v="38"/>
    <n v="0"/>
    <n v="45.5"/>
    <n v="57"/>
    <n v="46"/>
    <n v="97"/>
    <n v="61"/>
    <n v="35"/>
    <n v="11"/>
    <n v="15"/>
    <n v="23"/>
    <n v="25"/>
    <n v="85"/>
  </r>
  <r>
    <n v="151"/>
    <x v="1"/>
    <n v="149798"/>
    <n v="149.80000000000001"/>
    <n v="7"/>
    <s v="Low experience"/>
    <x v="2"/>
    <n v="89"/>
    <n v="115"/>
    <n v="74"/>
    <x v="1"/>
    <n v="0"/>
    <n v="0"/>
    <n v="74"/>
    <n v="56.5"/>
    <n v="44"/>
    <n v="62"/>
    <n v="8"/>
    <n v="88"/>
    <n v="8"/>
    <n v="51"/>
    <n v="97"/>
    <n v="42"/>
    <n v="98"/>
    <n v="67"/>
  </r>
  <r>
    <n v="190"/>
    <x v="11"/>
    <n v="82389"/>
    <n v="82.4"/>
    <n v="10"/>
    <s v="Lower-mid experience"/>
    <x v="0"/>
    <n v="73"/>
    <n v="115"/>
    <n v="9"/>
    <x v="1"/>
    <n v="0"/>
    <n v="0"/>
    <n v="9"/>
    <n v="51.5"/>
    <n v="75"/>
    <n v="4"/>
    <n v="39"/>
    <n v="93"/>
    <n v="13"/>
    <n v="74"/>
    <n v="97"/>
    <n v="5"/>
    <n v="68"/>
    <n v="47"/>
  </r>
  <r>
    <n v="264"/>
    <x v="5"/>
    <n v="71830"/>
    <n v="71.8"/>
    <n v="27"/>
    <s v="High experience"/>
    <x v="3"/>
    <n v="6"/>
    <n v="115"/>
    <n v="38"/>
    <x v="0"/>
    <n v="0"/>
    <n v="38"/>
    <n v="0"/>
    <n v="45"/>
    <n v="3"/>
    <n v="62"/>
    <n v="6"/>
    <n v="51"/>
    <n v="35"/>
    <n v="91"/>
    <n v="34"/>
    <n v="46"/>
    <n v="68"/>
    <n v="54"/>
  </r>
  <r>
    <n v="275"/>
    <x v="19"/>
    <n v="45086"/>
    <n v="45.1"/>
    <n v="11"/>
    <s v="Lower-mid experience"/>
    <x v="1"/>
    <n v="69"/>
    <n v="115"/>
    <n v="39"/>
    <x v="0"/>
    <n v="0"/>
    <n v="39"/>
    <n v="0"/>
    <n v="52"/>
    <n v="68"/>
    <n v="94"/>
    <n v="5"/>
    <n v="32"/>
    <n v="44"/>
    <n v="9"/>
    <n v="96"/>
    <n v="44"/>
    <n v="75"/>
    <n v="53"/>
  </r>
  <r>
    <n v="492"/>
    <x v="17"/>
    <n v="70612"/>
    <n v="70.599999999999994"/>
    <n v="10"/>
    <s v="Lower-mid experience"/>
    <x v="3"/>
    <n v="93"/>
    <n v="115"/>
    <n v="79"/>
    <x v="1"/>
    <n v="0"/>
    <n v="0"/>
    <n v="79"/>
    <n v="61"/>
    <n v="76"/>
    <n v="67"/>
    <n v="53"/>
    <n v="1"/>
    <n v="81"/>
    <n v="87"/>
    <n v="17"/>
    <n v="85"/>
    <n v="88"/>
    <n v="55"/>
  </r>
  <r>
    <n v="523"/>
    <x v="2"/>
    <n v="112799"/>
    <n v="112.8"/>
    <n v="18"/>
    <s v="Upper-mid experience"/>
    <x v="2"/>
    <n v="56"/>
    <n v="115"/>
    <n v="5"/>
    <x v="2"/>
    <n v="5"/>
    <n v="0"/>
    <n v="0"/>
    <n v="46.6"/>
    <n v="16"/>
    <n v="98"/>
    <n v="8"/>
    <n v="68"/>
    <n v="18"/>
    <n v="72"/>
    <n v="71"/>
    <n v="23"/>
    <n v="27"/>
    <n v="65"/>
  </r>
  <r>
    <n v="603"/>
    <x v="15"/>
    <n v="99212"/>
    <n v="99.2"/>
    <n v="29"/>
    <s v="High experience"/>
    <x v="1"/>
    <n v="9"/>
    <n v="115"/>
    <n v="56"/>
    <x v="0"/>
    <n v="0"/>
    <n v="56"/>
    <n v="0"/>
    <n v="53.9"/>
    <n v="96"/>
    <n v="0"/>
    <n v="25"/>
    <n v="93"/>
    <n v="93"/>
    <n v="72"/>
    <n v="77"/>
    <n v="9"/>
    <n v="51"/>
    <n v="23"/>
  </r>
  <r>
    <n v="728"/>
    <x v="15"/>
    <n v="82948"/>
    <n v="82.9"/>
    <n v="4"/>
    <s v="Low experience"/>
    <x v="0"/>
    <n v="59"/>
    <n v="115"/>
    <n v="48"/>
    <x v="0"/>
    <n v="0"/>
    <n v="48"/>
    <n v="0"/>
    <n v="40.5"/>
    <n v="97"/>
    <n v="8"/>
    <n v="35"/>
    <n v="42"/>
    <n v="2"/>
    <n v="36"/>
    <n v="27"/>
    <n v="51"/>
    <n v="34"/>
    <n v="73"/>
  </r>
  <r>
    <n v="765"/>
    <x v="13"/>
    <n v="128303"/>
    <n v="128.30000000000001"/>
    <n v="9"/>
    <s v="Lower-mid experience"/>
    <x v="0"/>
    <n v="56"/>
    <n v="115"/>
    <n v="9"/>
    <x v="2"/>
    <n v="9"/>
    <n v="0"/>
    <n v="0"/>
    <n v="41.1"/>
    <n v="65"/>
    <n v="18"/>
    <n v="75"/>
    <n v="34"/>
    <n v="71"/>
    <n v="5"/>
    <n v="41"/>
    <n v="71"/>
    <n v="23"/>
    <n v="8"/>
  </r>
  <r>
    <n v="992"/>
    <x v="19"/>
    <n v="52369"/>
    <n v="52.4"/>
    <n v="10"/>
    <s v="Lower-mid experience"/>
    <x v="1"/>
    <n v="36"/>
    <n v="115"/>
    <n v="6"/>
    <x v="0"/>
    <n v="0"/>
    <n v="6"/>
    <n v="0"/>
    <n v="34.299999999999997"/>
    <n v="2"/>
    <n v="96"/>
    <n v="34"/>
    <n v="19"/>
    <n v="85"/>
    <n v="7"/>
    <n v="9"/>
    <n v="12"/>
    <n v="72"/>
    <n v="7"/>
  </r>
  <r>
    <n v="1069"/>
    <x v="15"/>
    <n v="136023"/>
    <n v="136"/>
    <n v="0"/>
    <s v="Low experience"/>
    <x v="0"/>
    <n v="3"/>
    <n v="115"/>
    <n v="5"/>
    <x v="0"/>
    <n v="0"/>
    <n v="5"/>
    <n v="0"/>
    <n v="60.7"/>
    <n v="37"/>
    <n v="65"/>
    <n v="95"/>
    <n v="4"/>
    <n v="92"/>
    <n v="61"/>
    <n v="81"/>
    <n v="38"/>
    <n v="47"/>
    <n v="87"/>
  </r>
  <r>
    <n v="1115"/>
    <x v="19"/>
    <n v="106019"/>
    <n v="106"/>
    <n v="26"/>
    <s v="High experience"/>
    <x v="3"/>
    <n v="4"/>
    <n v="115"/>
    <n v="51"/>
    <x v="0"/>
    <n v="0"/>
    <n v="51"/>
    <n v="0"/>
    <n v="42.9"/>
    <n v="37"/>
    <n v="99"/>
    <n v="3"/>
    <n v="28"/>
    <n v="86"/>
    <n v="0"/>
    <n v="2"/>
    <n v="59"/>
    <n v="16"/>
    <n v="99"/>
  </r>
  <r>
    <n v="1396"/>
    <x v="8"/>
    <n v="97963"/>
    <n v="98"/>
    <n v="25"/>
    <s v="High experience"/>
    <x v="0"/>
    <n v="69"/>
    <n v="115"/>
    <n v="15"/>
    <x v="2"/>
    <n v="15"/>
    <n v="0"/>
    <n v="0"/>
    <n v="36.299999999999997"/>
    <n v="1"/>
    <n v="91"/>
    <n v="51"/>
    <n v="41"/>
    <n v="59"/>
    <n v="19"/>
    <n v="13"/>
    <n v="41"/>
    <n v="23"/>
    <n v="24"/>
  </r>
  <r>
    <n v="1493"/>
    <x v="1"/>
    <n v="47060"/>
    <n v="47.1"/>
    <n v="16"/>
    <s v="Upper-mid experience"/>
    <x v="0"/>
    <n v="6"/>
    <n v="115"/>
    <n v="83"/>
    <x v="1"/>
    <n v="0"/>
    <n v="0"/>
    <n v="83"/>
    <n v="51"/>
    <n v="52"/>
    <n v="37"/>
    <n v="12"/>
    <n v="39"/>
    <n v="35"/>
    <n v="59"/>
    <n v="86"/>
    <n v="38"/>
    <n v="71"/>
    <n v="81"/>
  </r>
  <r>
    <n v="1663"/>
    <x v="14"/>
    <n v="90542"/>
    <n v="90.5"/>
    <n v="19"/>
    <s v="Upper-mid experience"/>
    <x v="1"/>
    <n v="33"/>
    <n v="115"/>
    <n v="7"/>
    <x v="0"/>
    <n v="0"/>
    <n v="7"/>
    <n v="0"/>
    <n v="69.7"/>
    <n v="65"/>
    <n v="11"/>
    <n v="84"/>
    <n v="97"/>
    <n v="71"/>
    <n v="42"/>
    <n v="95"/>
    <n v="97"/>
    <n v="94"/>
    <n v="41"/>
  </r>
  <r>
    <n v="1704"/>
    <x v="16"/>
    <n v="101020"/>
    <n v="101"/>
    <n v="21"/>
    <s v="Upper-mid experience"/>
    <x v="2"/>
    <n v="78"/>
    <n v="115"/>
    <n v="16"/>
    <x v="2"/>
    <n v="16"/>
    <n v="0"/>
    <n v="0"/>
    <n v="59.7"/>
    <n v="95"/>
    <n v="71"/>
    <n v="43"/>
    <n v="45"/>
    <n v="82"/>
    <n v="44"/>
    <n v="52"/>
    <n v="29"/>
    <n v="84"/>
    <n v="52"/>
  </r>
  <r>
    <n v="1725"/>
    <x v="18"/>
    <n v="136827"/>
    <n v="136.80000000000001"/>
    <n v="15"/>
    <s v="Lower-mid experience"/>
    <x v="1"/>
    <n v="64"/>
    <n v="115"/>
    <n v="7"/>
    <x v="2"/>
    <n v="7"/>
    <n v="0"/>
    <n v="0"/>
    <n v="59.4"/>
    <n v="95"/>
    <n v="11"/>
    <n v="56"/>
    <n v="33"/>
    <n v="43"/>
    <n v="61"/>
    <n v="91"/>
    <n v="46"/>
    <n v="99"/>
    <n v="59"/>
  </r>
  <r>
    <n v="1746"/>
    <x v="15"/>
    <n v="66003"/>
    <n v="66"/>
    <n v="2"/>
    <s v="Low experience"/>
    <x v="1"/>
    <n v="77"/>
    <n v="115"/>
    <n v="42"/>
    <x v="0"/>
    <n v="0"/>
    <n v="42"/>
    <n v="0"/>
    <n v="42.9"/>
    <n v="49"/>
    <n v="4"/>
    <n v="19"/>
    <n v="42"/>
    <n v="83"/>
    <n v="48"/>
    <n v="59"/>
    <n v="87"/>
    <n v="31"/>
    <n v="7"/>
  </r>
  <r>
    <n v="2064"/>
    <x v="16"/>
    <n v="53474"/>
    <n v="53.5"/>
    <n v="11"/>
    <s v="Lower-mid experience"/>
    <x v="2"/>
    <n v="47"/>
    <n v="115"/>
    <n v="18"/>
    <x v="2"/>
    <n v="18"/>
    <n v="0"/>
    <n v="0"/>
    <n v="50.6"/>
    <n v="61"/>
    <n v="55"/>
    <n v="2"/>
    <n v="41"/>
    <n v="53"/>
    <n v="78"/>
    <n v="65"/>
    <n v="43"/>
    <n v="97"/>
    <n v="11"/>
  </r>
  <r>
    <n v="2296"/>
    <x v="9"/>
    <n v="50823"/>
    <n v="50.8"/>
    <n v="4"/>
    <s v="Low experience"/>
    <x v="2"/>
    <n v="31"/>
    <n v="115"/>
    <n v="84"/>
    <x v="1"/>
    <n v="0"/>
    <n v="0"/>
    <n v="84"/>
    <n v="44.5"/>
    <n v="65"/>
    <n v="43"/>
    <n v="41"/>
    <n v="12"/>
    <n v="62"/>
    <n v="18"/>
    <n v="67"/>
    <n v="97"/>
    <n v="26"/>
    <n v="14"/>
  </r>
  <r>
    <n v="2347"/>
    <x v="6"/>
    <n v="137102"/>
    <n v="137.1"/>
    <n v="19"/>
    <s v="Upper-mid experience"/>
    <x v="3"/>
    <n v="25"/>
    <n v="115"/>
    <n v="89"/>
    <x v="1"/>
    <n v="0"/>
    <n v="0"/>
    <n v="89"/>
    <n v="56.5"/>
    <n v="46"/>
    <n v="34"/>
    <n v="91"/>
    <n v="14"/>
    <n v="72"/>
    <n v="69"/>
    <n v="69"/>
    <n v="94"/>
    <n v="73"/>
    <n v="3"/>
  </r>
  <r>
    <n v="2450"/>
    <x v="12"/>
    <n v="66183"/>
    <n v="66.2"/>
    <n v="0"/>
    <s v="Low experience"/>
    <x v="1"/>
    <n v="22"/>
    <n v="115"/>
    <n v="32"/>
    <x v="0"/>
    <n v="0"/>
    <n v="32"/>
    <n v="0"/>
    <n v="37.9"/>
    <n v="3"/>
    <n v="67"/>
    <n v="15"/>
    <n v="22"/>
    <n v="88"/>
    <n v="67"/>
    <n v="5"/>
    <n v="21"/>
    <n v="34"/>
    <n v="57"/>
  </r>
  <r>
    <n v="2493"/>
    <x v="12"/>
    <n v="69426"/>
    <n v="69.400000000000006"/>
    <n v="26"/>
    <s v="High experience"/>
    <x v="2"/>
    <n v="28"/>
    <n v="115"/>
    <n v="38"/>
    <x v="0"/>
    <n v="0"/>
    <n v="38"/>
    <n v="0"/>
    <n v="49.2"/>
    <n v="7"/>
    <n v="77"/>
    <n v="12"/>
    <n v="65"/>
    <n v="96"/>
    <n v="19"/>
    <n v="91"/>
    <n v="61"/>
    <n v="59"/>
    <n v="5"/>
  </r>
  <r>
    <n v="2496"/>
    <x v="1"/>
    <n v="72020"/>
    <n v="72"/>
    <n v="6"/>
    <s v="Low experience"/>
    <x v="0"/>
    <n v="54"/>
    <n v="115"/>
    <n v="77"/>
    <x v="1"/>
    <n v="0"/>
    <n v="0"/>
    <n v="77"/>
    <n v="55.2"/>
    <n v="28"/>
    <n v="8"/>
    <n v="72"/>
    <n v="58"/>
    <n v="63"/>
    <n v="9"/>
    <n v="86"/>
    <n v="77"/>
    <n v="59"/>
    <n v="92"/>
  </r>
  <r>
    <n v="2692"/>
    <x v="18"/>
    <n v="83568"/>
    <n v="83.6"/>
    <n v="24"/>
    <s v="High experience"/>
    <x v="2"/>
    <n v="57"/>
    <n v="115"/>
    <n v="9"/>
    <x v="2"/>
    <n v="9"/>
    <n v="0"/>
    <n v="0"/>
    <n v="64.400000000000006"/>
    <n v="49"/>
    <n v="96"/>
    <n v="84"/>
    <n v="72"/>
    <n v="52"/>
    <n v="39"/>
    <n v="45"/>
    <n v="76"/>
    <n v="55"/>
    <n v="76"/>
  </r>
  <r>
    <n v="2785"/>
    <x v="7"/>
    <n v="133134"/>
    <n v="133.1"/>
    <n v="3"/>
    <s v="Low experience"/>
    <x v="1"/>
    <n v="44"/>
    <n v="115"/>
    <n v="43"/>
    <x v="0"/>
    <n v="0"/>
    <n v="43"/>
    <n v="0"/>
    <n v="47.5"/>
    <n v="52"/>
    <n v="29"/>
    <n v="6"/>
    <n v="14"/>
    <n v="29"/>
    <n v="98"/>
    <n v="97"/>
    <n v="83"/>
    <n v="23"/>
    <n v="44"/>
  </r>
  <r>
    <n v="2792"/>
    <x v="7"/>
    <n v="100655"/>
    <n v="100.7"/>
    <n v="3"/>
    <s v="Low experience"/>
    <x v="0"/>
    <n v="79"/>
    <n v="115"/>
    <n v="41"/>
    <x v="0"/>
    <n v="0"/>
    <n v="41"/>
    <n v="0"/>
    <n v="43"/>
    <n v="7"/>
    <n v="29"/>
    <n v="4"/>
    <n v="51"/>
    <n v="49"/>
    <n v="76"/>
    <n v="87"/>
    <n v="35"/>
    <n v="45"/>
    <n v="47"/>
  </r>
  <r>
    <n v="2795"/>
    <x v="7"/>
    <n v="44410"/>
    <n v="44.4"/>
    <n v="7"/>
    <s v="Low experience"/>
    <x v="0"/>
    <n v="54"/>
    <n v="115"/>
    <n v="51"/>
    <x v="0"/>
    <n v="0"/>
    <n v="51"/>
    <n v="0"/>
    <n v="54.6"/>
    <n v="69"/>
    <n v="49"/>
    <n v="53"/>
    <n v="94"/>
    <n v="39"/>
    <n v="76"/>
    <n v="33"/>
    <n v="33"/>
    <n v="93"/>
    <n v="7"/>
  </r>
  <r>
    <n v="2973"/>
    <x v="9"/>
    <n v="63867"/>
    <n v="63.9"/>
    <n v="27"/>
    <s v="High experience"/>
    <x v="0"/>
    <n v="75"/>
    <n v="115"/>
    <n v="91"/>
    <x v="1"/>
    <n v="0"/>
    <n v="0"/>
    <n v="91"/>
    <n v="59.4"/>
    <n v="49"/>
    <n v="18"/>
    <n v="77"/>
    <n v="92"/>
    <n v="34"/>
    <n v="78"/>
    <n v="27"/>
    <n v="94"/>
    <n v="68"/>
    <n v="57"/>
  </r>
  <r>
    <n v="199"/>
    <x v="5"/>
    <n v="140059"/>
    <n v="140.1"/>
    <n v="5"/>
    <s v="Low experience"/>
    <x v="0"/>
    <n v="11"/>
    <n v="114"/>
    <n v="5"/>
    <x v="0"/>
    <n v="0"/>
    <n v="5"/>
    <n v="0"/>
    <n v="38.9"/>
    <n v="41"/>
    <n v="95"/>
    <n v="52"/>
    <n v="22"/>
    <n v="46"/>
    <n v="92"/>
    <n v="18"/>
    <n v="21"/>
    <n v="1"/>
    <n v="1"/>
  </r>
  <r>
    <n v="240"/>
    <x v="1"/>
    <n v="142701"/>
    <n v="142.69999999999999"/>
    <n v="5"/>
    <s v="Low experience"/>
    <x v="2"/>
    <n v="53"/>
    <n v="114"/>
    <n v="89"/>
    <x v="1"/>
    <n v="0"/>
    <n v="0"/>
    <n v="89"/>
    <n v="54.6"/>
    <n v="23"/>
    <n v="53"/>
    <n v="83"/>
    <n v="46"/>
    <n v="28"/>
    <n v="65"/>
    <n v="82"/>
    <n v="6"/>
    <n v="78"/>
    <n v="82"/>
  </r>
  <r>
    <n v="247"/>
    <x v="19"/>
    <n v="114425"/>
    <n v="114.4"/>
    <n v="21"/>
    <s v="Upper-mid experience"/>
    <x v="2"/>
    <n v="16"/>
    <n v="114"/>
    <n v="54"/>
    <x v="0"/>
    <n v="0"/>
    <n v="54"/>
    <n v="0"/>
    <n v="45.1"/>
    <n v="18"/>
    <n v="71"/>
    <n v="46"/>
    <n v="67"/>
    <n v="84"/>
    <n v="17"/>
    <n v="2"/>
    <n v="78"/>
    <n v="61"/>
    <n v="7"/>
  </r>
  <r>
    <n v="332"/>
    <x v="17"/>
    <n v="141738"/>
    <n v="141.69999999999999"/>
    <n v="10"/>
    <s v="Lower-mid experience"/>
    <x v="3"/>
    <n v="68"/>
    <n v="114"/>
    <n v="8"/>
    <x v="1"/>
    <n v="0"/>
    <n v="0"/>
    <n v="8"/>
    <n v="62.2"/>
    <n v="58"/>
    <n v="31"/>
    <n v="48"/>
    <n v="79"/>
    <n v="98"/>
    <n v="93"/>
    <n v="93"/>
    <n v="4"/>
    <n v="47"/>
    <n v="71"/>
  </r>
  <r>
    <n v="416"/>
    <x v="2"/>
    <n v="32147"/>
    <n v="32.1"/>
    <n v="7"/>
    <s v="Low experience"/>
    <x v="0"/>
    <n v="3"/>
    <n v="114"/>
    <n v="12"/>
    <x v="2"/>
    <n v="12"/>
    <n v="0"/>
    <n v="0"/>
    <n v="53.4"/>
    <n v="45"/>
    <n v="35"/>
    <n v="17"/>
    <n v="62"/>
    <n v="88"/>
    <n v="96"/>
    <n v="19"/>
    <n v="72"/>
    <n v="66"/>
    <n v="34"/>
  </r>
  <r>
    <n v="437"/>
    <x v="19"/>
    <n v="59059"/>
    <n v="59.1"/>
    <n v="21"/>
    <s v="Upper-mid experience"/>
    <x v="3"/>
    <n v="93"/>
    <n v="114"/>
    <n v="62"/>
    <x v="0"/>
    <n v="0"/>
    <n v="62"/>
    <n v="0"/>
    <n v="53.5"/>
    <n v="47"/>
    <n v="36"/>
    <n v="11"/>
    <n v="88"/>
    <n v="78"/>
    <n v="17"/>
    <n v="51"/>
    <n v="49"/>
    <n v="63"/>
    <n v="95"/>
  </r>
  <r>
    <n v="495"/>
    <x v="13"/>
    <n v="39852"/>
    <n v="39.9"/>
    <n v="11"/>
    <s v="Lower-mid experience"/>
    <x v="1"/>
    <n v="89"/>
    <n v="114"/>
    <n v="15"/>
    <x v="2"/>
    <n v="15"/>
    <n v="0"/>
    <n v="0"/>
    <n v="54.7"/>
    <n v="29"/>
    <n v="38"/>
    <n v="51"/>
    <n v="32"/>
    <n v="97"/>
    <n v="93"/>
    <n v="87"/>
    <n v="42"/>
    <n v="69"/>
    <n v="9"/>
  </r>
  <r>
    <n v="660"/>
    <x v="14"/>
    <n v="30567"/>
    <n v="30.6"/>
    <n v="8"/>
    <s v="Lower-mid experience"/>
    <x v="0"/>
    <n v="98"/>
    <n v="114"/>
    <n v="41"/>
    <x v="0"/>
    <n v="0"/>
    <n v="41"/>
    <n v="0"/>
    <n v="66.400000000000006"/>
    <n v="10"/>
    <n v="89"/>
    <n v="51"/>
    <n v="83"/>
    <n v="82"/>
    <n v="93"/>
    <n v="84"/>
    <n v="64"/>
    <n v="61"/>
    <n v="47"/>
  </r>
  <r>
    <n v="783"/>
    <x v="2"/>
    <n v="77774"/>
    <n v="77.8"/>
    <n v="10"/>
    <s v="Lower-mid experience"/>
    <x v="1"/>
    <n v="95"/>
    <n v="114"/>
    <n v="27"/>
    <x v="2"/>
    <n v="27"/>
    <n v="0"/>
    <n v="0"/>
    <n v="68.3"/>
    <n v="68"/>
    <n v="36"/>
    <n v="51"/>
    <n v="68"/>
    <n v="96"/>
    <n v="25"/>
    <n v="87"/>
    <n v="92"/>
    <n v="67"/>
    <n v="93"/>
  </r>
  <r>
    <n v="867"/>
    <x v="12"/>
    <n v="55666"/>
    <n v="55.7"/>
    <n v="18"/>
    <s v="Upper-mid experience"/>
    <x v="0"/>
    <n v="92"/>
    <n v="114"/>
    <n v="63"/>
    <x v="0"/>
    <n v="0"/>
    <n v="63"/>
    <n v="0"/>
    <n v="55.3"/>
    <n v="6"/>
    <n v="91"/>
    <n v="19"/>
    <n v="26"/>
    <n v="5"/>
    <n v="97"/>
    <n v="85"/>
    <n v="91"/>
    <n v="85"/>
    <n v="48"/>
  </r>
  <r>
    <n v="971"/>
    <x v="14"/>
    <n v="33323"/>
    <n v="33.299999999999997"/>
    <n v="29"/>
    <s v="High experience"/>
    <x v="0"/>
    <n v="72"/>
    <n v="114"/>
    <n v="51"/>
    <x v="0"/>
    <n v="0"/>
    <n v="51"/>
    <n v="0"/>
    <n v="42.6"/>
    <n v="68"/>
    <n v="45"/>
    <n v="24"/>
    <n v="0"/>
    <n v="56"/>
    <n v="59"/>
    <n v="97"/>
    <n v="36"/>
    <n v="39"/>
    <n v="2"/>
  </r>
  <r>
    <n v="1016"/>
    <x v="16"/>
    <n v="31320"/>
    <n v="31.3"/>
    <n v="16"/>
    <s v="Upper-mid experience"/>
    <x v="3"/>
    <n v="89"/>
    <n v="114"/>
    <n v="22"/>
    <x v="2"/>
    <n v="22"/>
    <n v="0"/>
    <n v="0"/>
    <n v="47.7"/>
    <n v="67"/>
    <n v="45"/>
    <n v="69"/>
    <n v="7"/>
    <n v="86"/>
    <n v="78"/>
    <n v="25"/>
    <n v="77"/>
    <n v="1"/>
    <n v="22"/>
  </r>
  <r>
    <n v="1150"/>
    <x v="16"/>
    <n v="135817"/>
    <n v="135.80000000000001"/>
    <n v="9"/>
    <s v="Lower-mid experience"/>
    <x v="1"/>
    <n v="82"/>
    <n v="114"/>
    <n v="11"/>
    <x v="2"/>
    <n v="11"/>
    <n v="0"/>
    <n v="0"/>
    <n v="45.3"/>
    <n v="42"/>
    <n v="8"/>
    <n v="54"/>
    <n v="3"/>
    <n v="27"/>
    <n v="22"/>
    <n v="82"/>
    <n v="58"/>
    <n v="71"/>
    <n v="86"/>
  </r>
  <r>
    <n v="1215"/>
    <x v="4"/>
    <n v="111339"/>
    <n v="111.3"/>
    <n v="0"/>
    <s v="Low experience"/>
    <x v="0"/>
    <n v="46"/>
    <n v="114"/>
    <n v="34"/>
    <x v="0"/>
    <n v="0"/>
    <n v="34"/>
    <n v="0"/>
    <n v="57.1"/>
    <n v="9"/>
    <n v="57"/>
    <n v="78"/>
    <n v="79"/>
    <n v="26"/>
    <n v="53"/>
    <n v="96"/>
    <n v="9"/>
    <n v="68"/>
    <n v="96"/>
  </r>
  <r>
    <n v="1433"/>
    <x v="4"/>
    <n v="52761"/>
    <n v="52.8"/>
    <n v="0"/>
    <s v="Low experience"/>
    <x v="3"/>
    <n v="89"/>
    <n v="114"/>
    <n v="4"/>
    <x v="0"/>
    <n v="0"/>
    <n v="4"/>
    <n v="0"/>
    <n v="61.7"/>
    <n v="39"/>
    <n v="97"/>
    <n v="86"/>
    <n v="2"/>
    <n v="98"/>
    <n v="37"/>
    <n v="7"/>
    <n v="71"/>
    <n v="91"/>
    <n v="89"/>
  </r>
  <r>
    <n v="1551"/>
    <x v="13"/>
    <n v="125707"/>
    <n v="125.7"/>
    <n v="1"/>
    <s v="Low experience"/>
    <x v="3"/>
    <n v="34"/>
    <n v="114"/>
    <n v="26"/>
    <x v="2"/>
    <n v="26"/>
    <n v="0"/>
    <n v="0"/>
    <n v="49.6"/>
    <n v="89"/>
    <n v="1"/>
    <n v="81"/>
    <n v="35"/>
    <n v="72"/>
    <n v="37"/>
    <n v="61"/>
    <n v="65"/>
    <n v="4"/>
    <n v="51"/>
  </r>
  <r>
    <n v="1687"/>
    <x v="8"/>
    <n v="83341"/>
    <n v="83.3"/>
    <n v="5"/>
    <s v="Low experience"/>
    <x v="3"/>
    <n v="1"/>
    <n v="114"/>
    <n v="1"/>
    <x v="2"/>
    <n v="1"/>
    <n v="0"/>
    <n v="0"/>
    <n v="33.4"/>
    <n v="26"/>
    <n v="89"/>
    <n v="33"/>
    <n v="57"/>
    <n v="4"/>
    <n v="7"/>
    <n v="36"/>
    <n v="41"/>
    <n v="9"/>
    <n v="32"/>
  </r>
  <r>
    <n v="1742"/>
    <x v="11"/>
    <n v="90127"/>
    <n v="90.1"/>
    <n v="24"/>
    <s v="High experience"/>
    <x v="2"/>
    <n v="8"/>
    <n v="114"/>
    <n v="9"/>
    <x v="1"/>
    <n v="0"/>
    <n v="0"/>
    <n v="9"/>
    <n v="46.6"/>
    <n v="35"/>
    <n v="7"/>
    <n v="69"/>
    <n v="34"/>
    <n v="25"/>
    <n v="69"/>
    <n v="97"/>
    <n v="75"/>
    <n v="49"/>
    <n v="6"/>
  </r>
  <r>
    <n v="1806"/>
    <x v="18"/>
    <n v="46250"/>
    <n v="46.3"/>
    <n v="19"/>
    <s v="Upper-mid experience"/>
    <x v="2"/>
    <n v="34"/>
    <n v="114"/>
    <n v="29"/>
    <x v="2"/>
    <n v="29"/>
    <n v="0"/>
    <n v="0"/>
    <n v="43.1"/>
    <n v="8"/>
    <n v="69"/>
    <n v="97"/>
    <n v="17"/>
    <n v="77"/>
    <n v="41"/>
    <n v="36"/>
    <n v="52"/>
    <n v="3"/>
    <n v="31"/>
  </r>
  <r>
    <n v="1875"/>
    <x v="6"/>
    <n v="48422"/>
    <n v="48.4"/>
    <n v="24"/>
    <s v="High experience"/>
    <x v="3"/>
    <n v="11"/>
    <n v="114"/>
    <n v="73"/>
    <x v="1"/>
    <n v="0"/>
    <n v="0"/>
    <n v="73"/>
    <n v="36.5"/>
    <n v="54"/>
    <n v="72"/>
    <n v="17"/>
    <n v="7"/>
    <n v="14"/>
    <n v="62"/>
    <n v="51"/>
    <n v="3"/>
    <n v="11"/>
    <n v="74"/>
  </r>
  <r>
    <n v="1877"/>
    <x v="3"/>
    <n v="114999"/>
    <n v="115"/>
    <n v="10"/>
    <s v="Lower-mid experience"/>
    <x v="0"/>
    <n v="57"/>
    <n v="114"/>
    <n v="68"/>
    <x v="0"/>
    <n v="0"/>
    <n v="68"/>
    <n v="0"/>
    <n v="24.9"/>
    <n v="39"/>
    <n v="3"/>
    <n v="4"/>
    <n v="15"/>
    <n v="11"/>
    <n v="34"/>
    <n v="61"/>
    <n v="5"/>
    <n v="73"/>
    <n v="4"/>
  </r>
  <r>
    <n v="1880"/>
    <x v="17"/>
    <n v="97743"/>
    <n v="97.7"/>
    <n v="7"/>
    <s v="Low experience"/>
    <x v="0"/>
    <n v="67"/>
    <n v="114"/>
    <n v="93"/>
    <x v="1"/>
    <n v="0"/>
    <n v="0"/>
    <n v="93"/>
    <n v="40.299999999999997"/>
    <n v="63"/>
    <n v="41"/>
    <n v="19"/>
    <n v="66"/>
    <n v="12"/>
    <n v="83"/>
    <n v="25"/>
    <n v="52"/>
    <n v="6"/>
    <n v="36"/>
  </r>
  <r>
    <n v="1982"/>
    <x v="13"/>
    <n v="148225"/>
    <n v="148.19999999999999"/>
    <n v="11"/>
    <s v="Lower-mid experience"/>
    <x v="1"/>
    <n v="23"/>
    <n v="114"/>
    <n v="28"/>
    <x v="2"/>
    <n v="28"/>
    <n v="0"/>
    <n v="0"/>
    <n v="31.1"/>
    <n v="79"/>
    <n v="27"/>
    <n v="3"/>
    <n v="7"/>
    <n v="29"/>
    <n v="9"/>
    <n v="5"/>
    <n v="71"/>
    <n v="75"/>
    <n v="6"/>
  </r>
  <r>
    <n v="2010"/>
    <x v="17"/>
    <n v="86987"/>
    <n v="87"/>
    <n v="9"/>
    <s v="Lower-mid experience"/>
    <x v="1"/>
    <n v="2"/>
    <n v="114"/>
    <n v="72"/>
    <x v="1"/>
    <n v="0"/>
    <n v="0"/>
    <n v="72"/>
    <n v="44.5"/>
    <n v="62"/>
    <n v="51"/>
    <n v="11"/>
    <n v="65"/>
    <n v="45"/>
    <n v="22"/>
    <n v="35"/>
    <n v="49"/>
    <n v="9"/>
    <n v="96"/>
  </r>
  <r>
    <n v="2020"/>
    <x v="17"/>
    <n v="33063"/>
    <n v="33.1"/>
    <n v="1"/>
    <s v="Low experience"/>
    <x v="3"/>
    <n v="65"/>
    <n v="114"/>
    <n v="72"/>
    <x v="1"/>
    <n v="0"/>
    <n v="0"/>
    <n v="72"/>
    <n v="39.5"/>
    <n v="42"/>
    <n v="52"/>
    <n v="29"/>
    <n v="88"/>
    <n v="84"/>
    <n v="49"/>
    <n v="34"/>
    <n v="8"/>
    <n v="2"/>
    <n v="7"/>
  </r>
  <r>
    <n v="2054"/>
    <x v="10"/>
    <n v="70882"/>
    <n v="70.900000000000006"/>
    <n v="6"/>
    <s v="Low experience"/>
    <x v="3"/>
    <n v="75"/>
    <n v="114"/>
    <n v="47"/>
    <x v="0"/>
    <n v="0"/>
    <n v="47"/>
    <n v="0"/>
    <n v="34.9"/>
    <n v="68"/>
    <n v="55"/>
    <n v="28"/>
    <n v="65"/>
    <n v="2"/>
    <n v="69"/>
    <n v="0"/>
    <n v="55"/>
    <n v="4"/>
    <n v="3"/>
  </r>
  <r>
    <n v="2075"/>
    <x v="4"/>
    <n v="132076"/>
    <n v="132.1"/>
    <n v="26"/>
    <s v="High experience"/>
    <x v="1"/>
    <n v="67"/>
    <n v="114"/>
    <n v="36"/>
    <x v="0"/>
    <n v="0"/>
    <n v="36"/>
    <n v="0"/>
    <n v="37.700000000000003"/>
    <n v="63"/>
    <n v="4"/>
    <n v="46"/>
    <n v="8"/>
    <n v="33"/>
    <n v="15"/>
    <n v="87"/>
    <n v="21"/>
    <n v="29"/>
    <n v="71"/>
  </r>
  <r>
    <n v="2162"/>
    <x v="7"/>
    <n v="74099"/>
    <n v="74.099999999999994"/>
    <n v="6"/>
    <s v="Low experience"/>
    <x v="1"/>
    <n v="13"/>
    <n v="114"/>
    <n v="62"/>
    <x v="0"/>
    <n v="0"/>
    <n v="62"/>
    <n v="0"/>
    <n v="57.9"/>
    <n v="79"/>
    <n v="72"/>
    <n v="89"/>
    <n v="22"/>
    <n v="11"/>
    <n v="62"/>
    <n v="82"/>
    <n v="58"/>
    <n v="96"/>
    <n v="8"/>
  </r>
  <r>
    <n v="2218"/>
    <x v="19"/>
    <n v="124964"/>
    <n v="125"/>
    <n v="2"/>
    <s v="Low experience"/>
    <x v="2"/>
    <n v="7"/>
    <n v="114"/>
    <n v="61"/>
    <x v="0"/>
    <n v="0"/>
    <n v="61"/>
    <n v="0"/>
    <n v="40.9"/>
    <n v="16"/>
    <n v="45"/>
    <n v="74"/>
    <n v="2"/>
    <n v="3"/>
    <n v="68"/>
    <n v="73"/>
    <n v="85"/>
    <n v="4"/>
    <n v="39"/>
  </r>
  <r>
    <n v="2268"/>
    <x v="16"/>
    <n v="134439"/>
    <n v="134.4"/>
    <n v="13"/>
    <s v="Lower-mid experience"/>
    <x v="0"/>
    <n v="9"/>
    <n v="114"/>
    <n v="2"/>
    <x v="2"/>
    <n v="2"/>
    <n v="0"/>
    <n v="0"/>
    <n v="48.9"/>
    <n v="21"/>
    <n v="82"/>
    <n v="87"/>
    <n v="21"/>
    <n v="8"/>
    <n v="6"/>
    <n v="48"/>
    <n v="43"/>
    <n v="76"/>
    <n v="97"/>
  </r>
  <r>
    <n v="2358"/>
    <x v="14"/>
    <n v="70305"/>
    <n v="70.3"/>
    <n v="22"/>
    <s v="Upper-mid experience"/>
    <x v="2"/>
    <n v="1"/>
    <n v="114"/>
    <n v="36"/>
    <x v="0"/>
    <n v="0"/>
    <n v="36"/>
    <n v="0"/>
    <n v="58.2"/>
    <n v="55"/>
    <n v="13"/>
    <n v="4"/>
    <n v="35"/>
    <n v="76"/>
    <n v="64"/>
    <n v="94"/>
    <n v="92"/>
    <n v="72"/>
    <n v="77"/>
  </r>
  <r>
    <n v="2699"/>
    <x v="14"/>
    <n v="122562"/>
    <n v="122.6"/>
    <n v="18"/>
    <s v="Upper-mid experience"/>
    <x v="1"/>
    <n v="64"/>
    <n v="114"/>
    <n v="59"/>
    <x v="0"/>
    <n v="0"/>
    <n v="59"/>
    <n v="0"/>
    <n v="44.6"/>
    <n v="5"/>
    <n v="38"/>
    <n v="96"/>
    <n v="26"/>
    <n v="54"/>
    <n v="18"/>
    <n v="32"/>
    <n v="72"/>
    <n v="64"/>
    <n v="41"/>
  </r>
  <r>
    <n v="2929"/>
    <x v="10"/>
    <n v="79755"/>
    <n v="79.8"/>
    <n v="11"/>
    <s v="Lower-mid experience"/>
    <x v="1"/>
    <n v="18"/>
    <n v="114"/>
    <n v="38"/>
    <x v="0"/>
    <n v="0"/>
    <n v="38"/>
    <n v="0"/>
    <n v="54.4"/>
    <n v="98"/>
    <n v="87"/>
    <n v="13"/>
    <n v="86"/>
    <n v="35"/>
    <n v="49"/>
    <n v="14"/>
    <n v="12"/>
    <n v="87"/>
    <n v="63"/>
  </r>
  <r>
    <n v="28"/>
    <x v="1"/>
    <n v="33267"/>
    <n v="33.299999999999997"/>
    <n v="25"/>
    <s v="High experience"/>
    <x v="2"/>
    <n v="7"/>
    <n v="113"/>
    <n v="92"/>
    <x v="1"/>
    <n v="0"/>
    <n v="0"/>
    <n v="92"/>
    <n v="53.9"/>
    <n v="74"/>
    <n v="8"/>
    <n v="28"/>
    <n v="18"/>
    <n v="75"/>
    <n v="81"/>
    <n v="99"/>
    <n v="41"/>
    <n v="37"/>
    <n v="78"/>
  </r>
  <r>
    <n v="35"/>
    <x v="8"/>
    <n v="43843"/>
    <n v="43.8"/>
    <n v="24"/>
    <s v="High experience"/>
    <x v="2"/>
    <n v="52"/>
    <n v="113"/>
    <n v="22"/>
    <x v="2"/>
    <n v="22"/>
    <n v="0"/>
    <n v="0"/>
    <n v="50"/>
    <n v="45"/>
    <n v="63"/>
    <n v="58"/>
    <n v="9"/>
    <n v="5"/>
    <n v="28"/>
    <n v="95"/>
    <n v="89"/>
    <n v="46"/>
    <n v="62"/>
  </r>
  <r>
    <n v="214"/>
    <x v="1"/>
    <n v="86408"/>
    <n v="86.4"/>
    <n v="19"/>
    <s v="Upper-mid experience"/>
    <x v="1"/>
    <n v="68"/>
    <n v="113"/>
    <n v="78"/>
    <x v="1"/>
    <n v="0"/>
    <n v="0"/>
    <n v="78"/>
    <n v="50.6"/>
    <n v="82"/>
    <n v="5"/>
    <n v="7"/>
    <n v="31"/>
    <n v="94"/>
    <n v="85"/>
    <n v="98"/>
    <n v="63"/>
    <n v="25"/>
    <n v="16"/>
  </r>
  <r>
    <n v="424"/>
    <x v="15"/>
    <n v="111199"/>
    <n v="111.2"/>
    <n v="0"/>
    <s v="Low experience"/>
    <x v="0"/>
    <n v="12"/>
    <n v="113"/>
    <n v="66"/>
    <x v="0"/>
    <n v="0"/>
    <n v="66"/>
    <n v="0"/>
    <n v="38.5"/>
    <n v="62"/>
    <n v="13"/>
    <n v="12"/>
    <n v="84"/>
    <n v="14"/>
    <n v="52"/>
    <n v="4"/>
    <n v="8"/>
    <n v="67"/>
    <n v="69"/>
  </r>
  <r>
    <n v="453"/>
    <x v="2"/>
    <n v="86747"/>
    <n v="86.7"/>
    <n v="16"/>
    <s v="Upper-mid experience"/>
    <x v="3"/>
    <n v="54"/>
    <n v="113"/>
    <n v="11"/>
    <x v="2"/>
    <n v="11"/>
    <n v="0"/>
    <n v="0"/>
    <n v="43.7"/>
    <n v="8"/>
    <n v="63"/>
    <n v="5"/>
    <n v="6"/>
    <n v="92"/>
    <n v="62"/>
    <n v="19"/>
    <n v="61"/>
    <n v="68"/>
    <n v="53"/>
  </r>
  <r>
    <n v="586"/>
    <x v="17"/>
    <n v="73066"/>
    <n v="73.099999999999994"/>
    <n v="29"/>
    <s v="High experience"/>
    <x v="3"/>
    <n v="79"/>
    <n v="113"/>
    <n v="74"/>
    <x v="1"/>
    <n v="0"/>
    <n v="0"/>
    <n v="74"/>
    <n v="46.2"/>
    <n v="71"/>
    <n v="68"/>
    <n v="2"/>
    <n v="41"/>
    <n v="33"/>
    <n v="67"/>
    <n v="22"/>
    <n v="59"/>
    <n v="91"/>
    <n v="8"/>
  </r>
  <r>
    <n v="710"/>
    <x v="2"/>
    <n v="62500"/>
    <n v="62.5"/>
    <n v="21"/>
    <s v="Upper-mid experience"/>
    <x v="0"/>
    <n v="95"/>
    <n v="113"/>
    <n v="14"/>
    <x v="2"/>
    <n v="14"/>
    <n v="0"/>
    <n v="0"/>
    <n v="46.2"/>
    <n v="6"/>
    <n v="31"/>
    <n v="91"/>
    <n v="87"/>
    <n v="56"/>
    <n v="32"/>
    <n v="29"/>
    <n v="3"/>
    <n v="82"/>
    <n v="45"/>
  </r>
  <r>
    <n v="863"/>
    <x v="7"/>
    <n v="134087"/>
    <n v="134.1"/>
    <n v="23"/>
    <s v="High experience"/>
    <x v="0"/>
    <n v="8"/>
    <n v="113"/>
    <n v="43"/>
    <x v="0"/>
    <n v="0"/>
    <n v="43"/>
    <n v="0"/>
    <n v="39.700000000000003"/>
    <n v="23"/>
    <n v="88"/>
    <n v="84"/>
    <n v="23"/>
    <n v="4"/>
    <n v="8"/>
    <n v="62"/>
    <n v="1"/>
    <n v="59"/>
    <n v="45"/>
  </r>
  <r>
    <n v="896"/>
    <x v="9"/>
    <n v="58830"/>
    <n v="58.8"/>
    <n v="28"/>
    <s v="High experience"/>
    <x v="2"/>
    <n v="9"/>
    <n v="113"/>
    <n v="82"/>
    <x v="1"/>
    <n v="0"/>
    <n v="0"/>
    <n v="82"/>
    <n v="42.2"/>
    <n v="28"/>
    <n v="47"/>
    <n v="78"/>
    <n v="8"/>
    <n v="65"/>
    <n v="47"/>
    <n v="58"/>
    <n v="39"/>
    <n v="13"/>
    <n v="39"/>
  </r>
  <r>
    <n v="1024"/>
    <x v="17"/>
    <n v="115535"/>
    <n v="115.5"/>
    <n v="15"/>
    <s v="Lower-mid experience"/>
    <x v="0"/>
    <n v="9"/>
    <n v="113"/>
    <n v="83"/>
    <x v="1"/>
    <n v="0"/>
    <n v="0"/>
    <n v="83"/>
    <n v="41.6"/>
    <n v="53"/>
    <n v="93"/>
    <n v="3"/>
    <n v="77"/>
    <n v="5"/>
    <n v="4"/>
    <n v="43"/>
    <n v="6"/>
    <n v="79"/>
    <n v="53"/>
  </r>
  <r>
    <n v="1180"/>
    <x v="0"/>
    <n v="113994"/>
    <n v="114"/>
    <n v="8"/>
    <s v="Lower-mid experience"/>
    <x v="1"/>
    <n v="85"/>
    <n v="113"/>
    <n v="56"/>
    <x v="0"/>
    <n v="0"/>
    <n v="56"/>
    <n v="0"/>
    <n v="61.4"/>
    <n v="95"/>
    <n v="98"/>
    <n v="65"/>
    <n v="52"/>
    <n v="61"/>
    <n v="38"/>
    <n v="99"/>
    <n v="71"/>
    <n v="29"/>
    <n v="6"/>
  </r>
  <r>
    <n v="1314"/>
    <x v="14"/>
    <n v="70785"/>
    <n v="70.8"/>
    <n v="10"/>
    <s v="Lower-mid experience"/>
    <x v="1"/>
    <n v="6"/>
    <n v="113"/>
    <n v="61"/>
    <x v="0"/>
    <n v="0"/>
    <n v="61"/>
    <n v="0"/>
    <n v="55.6"/>
    <n v="15"/>
    <n v="97"/>
    <n v="36"/>
    <n v="63"/>
    <n v="47"/>
    <n v="47"/>
    <n v="7"/>
    <n v="99"/>
    <n v="66"/>
    <n v="79"/>
  </r>
  <r>
    <n v="1388"/>
    <x v="15"/>
    <n v="102353"/>
    <n v="102.4"/>
    <n v="6"/>
    <s v="Low experience"/>
    <x v="0"/>
    <n v="1"/>
    <n v="113"/>
    <n v="55"/>
    <x v="0"/>
    <n v="0"/>
    <n v="55"/>
    <n v="0"/>
    <n v="36.9"/>
    <n v="19"/>
    <n v="94"/>
    <n v="41"/>
    <n v="3"/>
    <n v="22"/>
    <n v="69"/>
    <n v="2"/>
    <n v="5"/>
    <n v="62"/>
    <n v="52"/>
  </r>
  <r>
    <n v="1579"/>
    <x v="12"/>
    <n v="149170"/>
    <n v="149.19999999999999"/>
    <n v="22"/>
    <s v="Upper-mid experience"/>
    <x v="1"/>
    <n v="39"/>
    <n v="113"/>
    <n v="42"/>
    <x v="0"/>
    <n v="0"/>
    <n v="42"/>
    <n v="0"/>
    <n v="36.1"/>
    <n v="7"/>
    <n v="8"/>
    <n v="13"/>
    <n v="84"/>
    <n v="66"/>
    <n v="6"/>
    <n v="39"/>
    <n v="28"/>
    <n v="58"/>
    <n v="52"/>
  </r>
  <r>
    <n v="1679"/>
    <x v="0"/>
    <n v="61155"/>
    <n v="61.2"/>
    <n v="26"/>
    <s v="High experience"/>
    <x v="1"/>
    <n v="95"/>
    <n v="113"/>
    <n v="59"/>
    <x v="0"/>
    <n v="0"/>
    <n v="59"/>
    <n v="0"/>
    <n v="43.5"/>
    <n v="43"/>
    <n v="2"/>
    <n v="65"/>
    <n v="63"/>
    <n v="11"/>
    <n v="46"/>
    <n v="92"/>
    <n v="21"/>
    <n v="46"/>
    <n v="46"/>
  </r>
  <r>
    <n v="2109"/>
    <x v="7"/>
    <n v="38871"/>
    <n v="38.9"/>
    <n v="6"/>
    <s v="Low experience"/>
    <x v="1"/>
    <n v="8"/>
    <n v="113"/>
    <n v="67"/>
    <x v="0"/>
    <n v="0"/>
    <n v="67"/>
    <n v="0"/>
    <n v="31.3"/>
    <n v="55"/>
    <n v="6"/>
    <n v="4"/>
    <n v="66"/>
    <n v="38"/>
    <n v="10"/>
    <n v="41"/>
    <n v="55"/>
    <n v="23"/>
    <n v="15"/>
  </r>
  <r>
    <n v="2186"/>
    <x v="3"/>
    <n v="48027"/>
    <n v="48"/>
    <n v="3"/>
    <s v="Low experience"/>
    <x v="0"/>
    <n v="51"/>
    <n v="113"/>
    <n v="4"/>
    <x v="0"/>
    <n v="0"/>
    <n v="4"/>
    <n v="0"/>
    <n v="33.700000000000003"/>
    <n v="2"/>
    <n v="32"/>
    <n v="4"/>
    <n v="64"/>
    <n v="93"/>
    <n v="2"/>
    <n v="69"/>
    <n v="1"/>
    <n v="19"/>
    <n v="51"/>
  </r>
  <r>
    <n v="2205"/>
    <x v="9"/>
    <n v="90628"/>
    <n v="90.6"/>
    <n v="24"/>
    <s v="High experience"/>
    <x v="3"/>
    <n v="36"/>
    <n v="113"/>
    <n v="93"/>
    <x v="1"/>
    <n v="0"/>
    <n v="0"/>
    <n v="93"/>
    <n v="46.2"/>
    <n v="87"/>
    <n v="9"/>
    <n v="6"/>
    <n v="84"/>
    <n v="78"/>
    <n v="9"/>
    <n v="31"/>
    <n v="91"/>
    <n v="4"/>
    <n v="63"/>
  </r>
  <r>
    <n v="2311"/>
    <x v="16"/>
    <n v="68966"/>
    <n v="69"/>
    <n v="22"/>
    <s v="Upper-mid experience"/>
    <x v="0"/>
    <n v="79"/>
    <n v="113"/>
    <n v="15"/>
    <x v="2"/>
    <n v="15"/>
    <n v="0"/>
    <n v="0"/>
    <n v="46.3"/>
    <n v="39"/>
    <n v="12"/>
    <n v="78"/>
    <n v="76"/>
    <n v="25"/>
    <n v="86"/>
    <n v="59"/>
    <n v="48"/>
    <n v="2"/>
    <n v="38"/>
  </r>
  <r>
    <n v="2394"/>
    <x v="18"/>
    <n v="120150"/>
    <n v="120.2"/>
    <n v="14"/>
    <s v="Lower-mid experience"/>
    <x v="1"/>
    <n v="76"/>
    <n v="113"/>
    <n v="18"/>
    <x v="2"/>
    <n v="18"/>
    <n v="0"/>
    <n v="0"/>
    <n v="27.9"/>
    <n v="34"/>
    <n v="78"/>
    <n v="19"/>
    <n v="4"/>
    <n v="7"/>
    <n v="14"/>
    <n v="9"/>
    <n v="77"/>
    <n v="6"/>
    <n v="31"/>
  </r>
  <r>
    <n v="2481"/>
    <x v="5"/>
    <n v="111301"/>
    <n v="111.3"/>
    <n v="15"/>
    <s v="Lower-mid experience"/>
    <x v="1"/>
    <n v="47"/>
    <n v="113"/>
    <n v="57"/>
    <x v="0"/>
    <n v="0"/>
    <n v="57"/>
    <n v="0"/>
    <n v="54"/>
    <n v="62"/>
    <n v="29"/>
    <n v="84"/>
    <n v="55"/>
    <n v="49"/>
    <n v="99"/>
    <n v="28"/>
    <n v="53"/>
    <n v="68"/>
    <n v="13"/>
  </r>
  <r>
    <n v="2552"/>
    <x v="5"/>
    <n v="50387"/>
    <n v="50.4"/>
    <n v="18"/>
    <s v="Upper-mid experience"/>
    <x v="3"/>
    <n v="2"/>
    <n v="113"/>
    <n v="63"/>
    <x v="0"/>
    <n v="0"/>
    <n v="63"/>
    <n v="0"/>
    <n v="23.8"/>
    <n v="36"/>
    <n v="43"/>
    <n v="12"/>
    <n v="15"/>
    <n v="57"/>
    <n v="1"/>
    <n v="2"/>
    <n v="23"/>
    <n v="44"/>
    <n v="5"/>
  </r>
  <r>
    <n v="2609"/>
    <x v="3"/>
    <n v="88561"/>
    <n v="88.6"/>
    <n v="22"/>
    <s v="Upper-mid experience"/>
    <x v="3"/>
    <n v="16"/>
    <n v="113"/>
    <n v="51"/>
    <x v="0"/>
    <n v="0"/>
    <n v="51"/>
    <n v="0"/>
    <n v="67.599999999999994"/>
    <n v="56"/>
    <n v="99"/>
    <n v="3"/>
    <n v="91"/>
    <n v="84"/>
    <n v="42"/>
    <n v="88"/>
    <n v="65"/>
    <n v="89"/>
    <n v="59"/>
  </r>
  <r>
    <n v="2807"/>
    <x v="19"/>
    <n v="62235"/>
    <n v="62.2"/>
    <n v="5"/>
    <s v="Low experience"/>
    <x v="0"/>
    <n v="2"/>
    <n v="113"/>
    <n v="54"/>
    <x v="0"/>
    <n v="0"/>
    <n v="54"/>
    <n v="0"/>
    <n v="43.6"/>
    <n v="58"/>
    <n v="47"/>
    <n v="85"/>
    <n v="66"/>
    <n v="78"/>
    <n v="12"/>
    <n v="5"/>
    <n v="3"/>
    <n v="15"/>
    <n v="67"/>
  </r>
  <r>
    <n v="2847"/>
    <x v="14"/>
    <n v="50543"/>
    <n v="50.5"/>
    <n v="14"/>
    <s v="Lower-mid experience"/>
    <x v="3"/>
    <n v="69"/>
    <n v="113"/>
    <n v="47"/>
    <x v="0"/>
    <n v="0"/>
    <n v="47"/>
    <n v="0"/>
    <n v="42.7"/>
    <n v="7"/>
    <n v="47"/>
    <n v="35"/>
    <n v="55"/>
    <n v="13"/>
    <n v="72"/>
    <n v="79"/>
    <n v="39"/>
    <n v="18"/>
    <n v="62"/>
  </r>
  <r>
    <n v="2879"/>
    <x v="7"/>
    <n v="39597"/>
    <n v="39.6"/>
    <n v="29"/>
    <s v="High experience"/>
    <x v="3"/>
    <n v="53"/>
    <n v="113"/>
    <n v="45"/>
    <x v="0"/>
    <n v="0"/>
    <n v="45"/>
    <n v="0"/>
    <n v="33.1"/>
    <n v="2"/>
    <n v="9"/>
    <n v="14"/>
    <n v="3"/>
    <n v="76"/>
    <n v="61"/>
    <n v="73"/>
    <n v="81"/>
    <n v="9"/>
    <n v="3"/>
  </r>
  <r>
    <n v="22"/>
    <x v="14"/>
    <n v="49508"/>
    <n v="49.5"/>
    <n v="27"/>
    <s v="High experience"/>
    <x v="0"/>
    <n v="22"/>
    <n v="112"/>
    <n v="33"/>
    <x v="0"/>
    <n v="0"/>
    <n v="33"/>
    <n v="0"/>
    <n v="46.6"/>
    <n v="5"/>
    <n v="53"/>
    <n v="54"/>
    <n v="64"/>
    <n v="73"/>
    <n v="98"/>
    <n v="52"/>
    <n v="32"/>
    <n v="8"/>
    <n v="27"/>
  </r>
  <r>
    <n v="369"/>
    <x v="8"/>
    <n v="99444"/>
    <n v="99.4"/>
    <n v="21"/>
    <s v="Upper-mid experience"/>
    <x v="1"/>
    <n v="63"/>
    <n v="112"/>
    <n v="8"/>
    <x v="2"/>
    <n v="8"/>
    <n v="0"/>
    <n v="0"/>
    <n v="48.4"/>
    <n v="98"/>
    <n v="19"/>
    <n v="45"/>
    <n v="49"/>
    <n v="81"/>
    <n v="1"/>
    <n v="43"/>
    <n v="63"/>
    <n v="22"/>
    <n v="63"/>
  </r>
  <r>
    <n v="428"/>
    <x v="18"/>
    <n v="34792"/>
    <n v="34.799999999999997"/>
    <n v="14"/>
    <s v="Lower-mid experience"/>
    <x v="0"/>
    <n v="12"/>
    <n v="112"/>
    <n v="28"/>
    <x v="2"/>
    <n v="28"/>
    <n v="0"/>
    <n v="0"/>
    <n v="50.8"/>
    <n v="21"/>
    <n v="74"/>
    <n v="87"/>
    <n v="52"/>
    <n v="67"/>
    <n v="82"/>
    <n v="26"/>
    <n v="3"/>
    <n v="0"/>
    <n v="96"/>
  </r>
  <r>
    <n v="545"/>
    <x v="17"/>
    <n v="52394"/>
    <n v="52.4"/>
    <n v="29"/>
    <s v="High experience"/>
    <x v="3"/>
    <n v="4"/>
    <n v="112"/>
    <n v="89"/>
    <x v="1"/>
    <n v="0"/>
    <n v="0"/>
    <n v="89"/>
    <n v="54.4"/>
    <n v="5"/>
    <n v="36"/>
    <n v="28"/>
    <n v="64"/>
    <n v="69"/>
    <n v="87"/>
    <n v="34"/>
    <n v="77"/>
    <n v="56"/>
    <n v="88"/>
  </r>
  <r>
    <n v="556"/>
    <x v="11"/>
    <n v="124238"/>
    <n v="124.2"/>
    <n v="4"/>
    <s v="Low experience"/>
    <x v="2"/>
    <n v="59"/>
    <n v="112"/>
    <n v="86"/>
    <x v="1"/>
    <n v="0"/>
    <n v="0"/>
    <n v="86"/>
    <n v="58.7"/>
    <n v="7"/>
    <n v="63"/>
    <n v="95"/>
    <n v="54"/>
    <n v="72"/>
    <n v="56"/>
    <n v="85"/>
    <n v="93"/>
    <n v="18"/>
    <n v="44"/>
  </r>
  <r>
    <n v="835"/>
    <x v="11"/>
    <n v="75076"/>
    <n v="75.099999999999994"/>
    <n v="18"/>
    <s v="Upper-mid experience"/>
    <x v="2"/>
    <n v="71"/>
    <n v="112"/>
    <n v="86"/>
    <x v="1"/>
    <n v="0"/>
    <n v="0"/>
    <n v="86"/>
    <n v="40.700000000000003"/>
    <n v="71"/>
    <n v="29"/>
    <n v="32"/>
    <n v="44"/>
    <n v="31"/>
    <n v="98"/>
    <n v="81"/>
    <n v="16"/>
    <n v="1"/>
    <n v="4"/>
  </r>
  <r>
    <n v="945"/>
    <x v="1"/>
    <n v="49450"/>
    <n v="49.5"/>
    <n v="20"/>
    <s v="Upper-mid experience"/>
    <x v="2"/>
    <n v="6"/>
    <n v="112"/>
    <n v="76"/>
    <x v="1"/>
    <n v="0"/>
    <n v="0"/>
    <n v="76"/>
    <n v="41.5"/>
    <n v="56"/>
    <n v="96"/>
    <n v="88"/>
    <n v="4"/>
    <n v="29"/>
    <n v="23"/>
    <n v="53"/>
    <n v="11"/>
    <n v="55"/>
    <n v="0"/>
  </r>
  <r>
    <n v="1087"/>
    <x v="17"/>
    <n v="86776"/>
    <n v="86.8"/>
    <n v="9"/>
    <s v="Lower-mid experience"/>
    <x v="2"/>
    <n v="3"/>
    <n v="112"/>
    <n v="79"/>
    <x v="1"/>
    <n v="0"/>
    <n v="0"/>
    <n v="79"/>
    <n v="46.3"/>
    <n v="39"/>
    <n v="54"/>
    <n v="9"/>
    <n v="74"/>
    <n v="4"/>
    <n v="48"/>
    <n v="97"/>
    <n v="34"/>
    <n v="65"/>
    <n v="39"/>
  </r>
  <r>
    <n v="1173"/>
    <x v="6"/>
    <n v="75939"/>
    <n v="75.900000000000006"/>
    <n v="26"/>
    <s v="High experience"/>
    <x v="1"/>
    <n v="7"/>
    <n v="112"/>
    <n v="94"/>
    <x v="1"/>
    <n v="0"/>
    <n v="0"/>
    <n v="94"/>
    <n v="47.5"/>
    <n v="31"/>
    <n v="58"/>
    <n v="95"/>
    <n v="65"/>
    <n v="67"/>
    <n v="18"/>
    <n v="49"/>
    <n v="37"/>
    <n v="47"/>
    <n v="8"/>
  </r>
  <r>
    <n v="1319"/>
    <x v="14"/>
    <n v="128525"/>
    <n v="128.5"/>
    <n v="0"/>
    <s v="Low experience"/>
    <x v="1"/>
    <n v="5"/>
    <n v="112"/>
    <n v="43"/>
    <x v="0"/>
    <n v="0"/>
    <n v="43"/>
    <n v="0"/>
    <n v="55.8"/>
    <n v="68"/>
    <n v="46"/>
    <n v="44"/>
    <n v="86"/>
    <n v="5"/>
    <n v="88"/>
    <n v="85"/>
    <n v="51"/>
    <n v="49"/>
    <n v="36"/>
  </r>
  <r>
    <n v="1327"/>
    <x v="7"/>
    <n v="138322"/>
    <n v="138.30000000000001"/>
    <n v="14"/>
    <s v="Lower-mid experience"/>
    <x v="2"/>
    <n v="43"/>
    <n v="112"/>
    <n v="31"/>
    <x v="0"/>
    <n v="0"/>
    <n v="31"/>
    <n v="0"/>
    <n v="36.700000000000003"/>
    <n v="4"/>
    <n v="15"/>
    <n v="54"/>
    <n v="84"/>
    <n v="52"/>
    <n v="4"/>
    <n v="3"/>
    <n v="61"/>
    <n v="33"/>
    <n v="57"/>
  </r>
  <r>
    <n v="1408"/>
    <x v="18"/>
    <n v="62380"/>
    <n v="62.4"/>
    <n v="2"/>
    <s v="Low experience"/>
    <x v="3"/>
    <n v="29"/>
    <n v="112"/>
    <n v="1"/>
    <x v="2"/>
    <n v="1"/>
    <n v="0"/>
    <n v="0"/>
    <n v="41"/>
    <n v="22"/>
    <n v="7"/>
    <n v="75"/>
    <n v="51"/>
    <n v="24"/>
    <n v="56"/>
    <n v="35"/>
    <n v="84"/>
    <n v="53"/>
    <n v="3"/>
  </r>
  <r>
    <n v="1487"/>
    <x v="18"/>
    <n v="128664"/>
    <n v="128.69999999999999"/>
    <n v="25"/>
    <s v="High experience"/>
    <x v="1"/>
    <n v="89"/>
    <n v="112"/>
    <n v="15"/>
    <x v="2"/>
    <n v="15"/>
    <n v="0"/>
    <n v="0"/>
    <n v="39.1"/>
    <n v="67"/>
    <n v="18"/>
    <n v="46"/>
    <n v="51"/>
    <n v="1"/>
    <n v="3"/>
    <n v="75"/>
    <n v="53"/>
    <n v="33"/>
    <n v="44"/>
  </r>
  <r>
    <n v="1571"/>
    <x v="1"/>
    <n v="126509"/>
    <n v="126.5"/>
    <n v="11"/>
    <s v="Lower-mid experience"/>
    <x v="2"/>
    <n v="24"/>
    <n v="112"/>
    <n v="81"/>
    <x v="1"/>
    <n v="0"/>
    <n v="0"/>
    <n v="81"/>
    <n v="53.2"/>
    <n v="91"/>
    <n v="49"/>
    <n v="51"/>
    <n v="42"/>
    <n v="79"/>
    <n v="42"/>
    <n v="27"/>
    <n v="86"/>
    <n v="6"/>
    <n v="59"/>
  </r>
  <r>
    <n v="1899"/>
    <x v="3"/>
    <n v="123947"/>
    <n v="123.9"/>
    <n v="12"/>
    <s v="Lower-mid experience"/>
    <x v="3"/>
    <n v="67"/>
    <n v="112"/>
    <n v="67"/>
    <x v="0"/>
    <n v="0"/>
    <n v="67"/>
    <n v="0"/>
    <n v="55.4"/>
    <n v="52"/>
    <n v="47"/>
    <n v="21"/>
    <n v="76"/>
    <n v="14"/>
    <n v="49"/>
    <n v="42"/>
    <n v="66"/>
    <n v="92"/>
    <n v="95"/>
  </r>
  <r>
    <n v="1944"/>
    <x v="9"/>
    <n v="91295"/>
    <n v="91.3"/>
    <n v="20"/>
    <s v="Upper-mid experience"/>
    <x v="0"/>
    <n v="92"/>
    <n v="112"/>
    <n v="88"/>
    <x v="1"/>
    <n v="0"/>
    <n v="0"/>
    <n v="88"/>
    <n v="44.9"/>
    <n v="34"/>
    <n v="19"/>
    <n v="26"/>
    <n v="53"/>
    <n v="28"/>
    <n v="54"/>
    <n v="71"/>
    <n v="73"/>
    <n v="16"/>
    <n v="75"/>
  </r>
  <r>
    <n v="1947"/>
    <x v="16"/>
    <n v="36826"/>
    <n v="36.799999999999997"/>
    <n v="12"/>
    <s v="Lower-mid experience"/>
    <x v="2"/>
    <n v="69"/>
    <n v="112"/>
    <n v="16"/>
    <x v="2"/>
    <n v="16"/>
    <n v="0"/>
    <n v="0"/>
    <n v="53.1"/>
    <n v="24"/>
    <n v="43"/>
    <n v="87"/>
    <n v="84"/>
    <n v="94"/>
    <n v="31"/>
    <n v="39"/>
    <n v="2"/>
    <n v="94"/>
    <n v="33"/>
  </r>
  <r>
    <n v="2146"/>
    <x v="0"/>
    <n v="64574"/>
    <n v="64.599999999999994"/>
    <n v="6"/>
    <s v="Low experience"/>
    <x v="3"/>
    <n v="77"/>
    <n v="112"/>
    <n v="45"/>
    <x v="0"/>
    <n v="0"/>
    <n v="45"/>
    <n v="0"/>
    <n v="61.8"/>
    <n v="19"/>
    <n v="63"/>
    <n v="89"/>
    <n v="65"/>
    <n v="81"/>
    <n v="52"/>
    <n v="72"/>
    <n v="9"/>
    <n v="77"/>
    <n v="91"/>
  </r>
  <r>
    <n v="2147"/>
    <x v="6"/>
    <n v="106334"/>
    <n v="106.3"/>
    <n v="15"/>
    <s v="Lower-mid experience"/>
    <x v="1"/>
    <n v="9"/>
    <n v="112"/>
    <n v="92"/>
    <x v="1"/>
    <n v="0"/>
    <n v="0"/>
    <n v="92"/>
    <n v="49.9"/>
    <n v="4"/>
    <n v="66"/>
    <n v="85"/>
    <n v="17"/>
    <n v="66"/>
    <n v="82"/>
    <n v="29"/>
    <n v="41"/>
    <n v="57"/>
    <n v="52"/>
  </r>
  <r>
    <n v="2210"/>
    <x v="4"/>
    <n v="123004"/>
    <n v="123"/>
    <n v="16"/>
    <s v="Upper-mid experience"/>
    <x v="0"/>
    <n v="79"/>
    <n v="112"/>
    <n v="33"/>
    <x v="0"/>
    <n v="0"/>
    <n v="33"/>
    <n v="0"/>
    <n v="40.799999999999997"/>
    <n v="84"/>
    <n v="19"/>
    <n v="98"/>
    <n v="38"/>
    <n v="62"/>
    <n v="8"/>
    <n v="34"/>
    <n v="8"/>
    <n v="48"/>
    <n v="9"/>
  </r>
  <r>
    <n v="2301"/>
    <x v="16"/>
    <n v="58353"/>
    <n v="58.4"/>
    <n v="24"/>
    <s v="High experience"/>
    <x v="2"/>
    <n v="45"/>
    <n v="112"/>
    <n v="2"/>
    <x v="2"/>
    <n v="2"/>
    <n v="0"/>
    <n v="0"/>
    <n v="64.400000000000006"/>
    <n v="39"/>
    <n v="86"/>
    <n v="65"/>
    <n v="89"/>
    <n v="91"/>
    <n v="17"/>
    <n v="68"/>
    <n v="32"/>
    <n v="84"/>
    <n v="73"/>
  </r>
  <r>
    <n v="2359"/>
    <x v="15"/>
    <n v="47054"/>
    <n v="47.1"/>
    <n v="5"/>
    <s v="Low experience"/>
    <x v="2"/>
    <n v="69"/>
    <n v="112"/>
    <n v="42"/>
    <x v="0"/>
    <n v="0"/>
    <n v="42"/>
    <n v="0"/>
    <n v="54.5"/>
    <n v="35"/>
    <n v="57"/>
    <n v="72"/>
    <n v="41"/>
    <n v="14"/>
    <n v="46"/>
    <n v="96"/>
    <n v="21"/>
    <n v="65"/>
    <n v="98"/>
  </r>
  <r>
    <n v="2560"/>
    <x v="6"/>
    <n v="40013"/>
    <n v="40"/>
    <n v="21"/>
    <s v="Upper-mid experience"/>
    <x v="1"/>
    <n v="97"/>
    <n v="112"/>
    <n v="83"/>
    <x v="1"/>
    <n v="0"/>
    <n v="0"/>
    <n v="83"/>
    <n v="48.9"/>
    <n v="89"/>
    <n v="42"/>
    <n v="56"/>
    <n v="86"/>
    <n v="39"/>
    <n v="77"/>
    <n v="26"/>
    <n v="7"/>
    <n v="51"/>
    <n v="16"/>
  </r>
  <r>
    <n v="2859"/>
    <x v="3"/>
    <n v="122276"/>
    <n v="122.3"/>
    <n v="7"/>
    <s v="Low experience"/>
    <x v="2"/>
    <n v="92"/>
    <n v="112"/>
    <n v="35"/>
    <x v="0"/>
    <n v="0"/>
    <n v="35"/>
    <n v="0"/>
    <n v="46.5"/>
    <n v="21"/>
    <n v="45"/>
    <n v="5"/>
    <n v="27"/>
    <n v="7"/>
    <n v="92"/>
    <n v="93"/>
    <n v="52"/>
    <n v="31"/>
    <n v="92"/>
  </r>
  <r>
    <n v="2864"/>
    <x v="17"/>
    <n v="48476"/>
    <n v="48.5"/>
    <n v="6"/>
    <s v="Low experience"/>
    <x v="1"/>
    <n v="55"/>
    <n v="112"/>
    <n v="77"/>
    <x v="1"/>
    <n v="0"/>
    <n v="0"/>
    <n v="77"/>
    <n v="60.4"/>
    <n v="9"/>
    <n v="74"/>
    <n v="61"/>
    <n v="94"/>
    <n v="99"/>
    <n v="85"/>
    <n v="99"/>
    <n v="65"/>
    <n v="9"/>
    <n v="9"/>
  </r>
  <r>
    <n v="2922"/>
    <x v="7"/>
    <n v="87487"/>
    <n v="87.5"/>
    <n v="3"/>
    <s v="Low experience"/>
    <x v="2"/>
    <n v="68"/>
    <n v="112"/>
    <n v="34"/>
    <x v="0"/>
    <n v="0"/>
    <n v="34"/>
    <n v="0"/>
    <n v="40.9"/>
    <n v="67"/>
    <n v="45"/>
    <n v="71"/>
    <n v="84"/>
    <n v="4"/>
    <n v="65"/>
    <n v="1"/>
    <n v="38"/>
    <n v="1"/>
    <n v="33"/>
  </r>
  <r>
    <n v="2"/>
    <x v="2"/>
    <n v="133355"/>
    <n v="133.4"/>
    <n v="20"/>
    <s v="Upper-mid experience"/>
    <x v="2"/>
    <n v="62"/>
    <n v="111"/>
    <n v="5"/>
    <x v="2"/>
    <n v="5"/>
    <n v="0"/>
    <n v="0"/>
    <n v="39"/>
    <n v="2"/>
    <n v="52"/>
    <n v="4"/>
    <n v="5"/>
    <n v="97"/>
    <n v="23"/>
    <n v="9"/>
    <n v="62"/>
    <n v="38"/>
    <n v="98"/>
  </r>
  <r>
    <n v="41"/>
    <x v="19"/>
    <n v="111317"/>
    <n v="111.3"/>
    <n v="27"/>
    <s v="High experience"/>
    <x v="2"/>
    <n v="98"/>
    <n v="111"/>
    <n v="55"/>
    <x v="0"/>
    <n v="0"/>
    <n v="55"/>
    <n v="0"/>
    <n v="39.799999999999997"/>
    <n v="55"/>
    <n v="9"/>
    <n v="73"/>
    <n v="55"/>
    <n v="45"/>
    <n v="91"/>
    <n v="3"/>
    <n v="52"/>
    <n v="7"/>
    <n v="8"/>
  </r>
  <r>
    <n v="223"/>
    <x v="15"/>
    <n v="103788"/>
    <n v="103.8"/>
    <n v="17"/>
    <s v="Upper-mid experience"/>
    <x v="0"/>
    <n v="73"/>
    <n v="111"/>
    <n v="57"/>
    <x v="0"/>
    <n v="0"/>
    <n v="57"/>
    <n v="0"/>
    <n v="63.5"/>
    <n v="8"/>
    <n v="95"/>
    <n v="84"/>
    <n v="81"/>
    <n v="82"/>
    <n v="93"/>
    <n v="54"/>
    <n v="2"/>
    <n v="62"/>
    <n v="74"/>
  </r>
  <r>
    <n v="229"/>
    <x v="12"/>
    <n v="46322"/>
    <n v="46.3"/>
    <n v="29"/>
    <s v="High experience"/>
    <x v="2"/>
    <n v="44"/>
    <n v="111"/>
    <n v="36"/>
    <x v="0"/>
    <n v="0"/>
    <n v="36"/>
    <n v="0"/>
    <n v="40.200000000000003"/>
    <n v="67"/>
    <n v="18"/>
    <n v="69"/>
    <n v="23"/>
    <n v="12"/>
    <n v="17"/>
    <n v="0"/>
    <n v="72"/>
    <n v="73"/>
    <n v="51"/>
  </r>
  <r>
    <n v="272"/>
    <x v="18"/>
    <n v="84710"/>
    <n v="84.7"/>
    <n v="21"/>
    <s v="Upper-mid experience"/>
    <x v="0"/>
    <n v="23"/>
    <n v="111"/>
    <n v="11"/>
    <x v="2"/>
    <n v="11"/>
    <n v="0"/>
    <n v="0"/>
    <n v="51.2"/>
    <n v="58"/>
    <n v="36"/>
    <n v="82"/>
    <n v="82"/>
    <n v="48"/>
    <n v="35"/>
    <n v="36"/>
    <n v="81"/>
    <n v="33"/>
    <n v="21"/>
  </r>
  <r>
    <n v="304"/>
    <x v="7"/>
    <n v="143880"/>
    <n v="143.9"/>
    <n v="18"/>
    <s v="Upper-mid experience"/>
    <x v="3"/>
    <n v="0"/>
    <n v="111"/>
    <n v="55"/>
    <x v="0"/>
    <n v="0"/>
    <n v="55"/>
    <n v="0"/>
    <n v="32.299999999999997"/>
    <n v="46"/>
    <n v="4"/>
    <n v="46"/>
    <n v="41"/>
    <n v="73"/>
    <n v="14"/>
    <n v="2"/>
    <n v="18"/>
    <n v="26"/>
    <n v="53"/>
  </r>
  <r>
    <n v="354"/>
    <x v="19"/>
    <n v="95603"/>
    <n v="95.6"/>
    <n v="28"/>
    <s v="High experience"/>
    <x v="3"/>
    <n v="4"/>
    <n v="111"/>
    <n v="62"/>
    <x v="0"/>
    <n v="0"/>
    <n v="62"/>
    <n v="0"/>
    <n v="45.1"/>
    <n v="3"/>
    <n v="96"/>
    <n v="54"/>
    <n v="62"/>
    <n v="68"/>
    <n v="67"/>
    <n v="51"/>
    <n v="43"/>
    <n v="5"/>
    <n v="2"/>
  </r>
  <r>
    <n v="552"/>
    <x v="2"/>
    <n v="51573"/>
    <n v="51.6"/>
    <n v="17"/>
    <s v="Upper-mid experience"/>
    <x v="2"/>
    <n v="2"/>
    <n v="111"/>
    <n v="7"/>
    <x v="2"/>
    <n v="7"/>
    <n v="0"/>
    <n v="0"/>
    <n v="45.3"/>
    <n v="39"/>
    <n v="71"/>
    <n v="66"/>
    <n v="62"/>
    <n v="28"/>
    <n v="38"/>
    <n v="1"/>
    <n v="72"/>
    <n v="5"/>
    <n v="71"/>
  </r>
  <r>
    <n v="560"/>
    <x v="0"/>
    <n v="82870"/>
    <n v="82.9"/>
    <n v="8"/>
    <s v="Lower-mid experience"/>
    <x v="3"/>
    <n v="33"/>
    <n v="111"/>
    <n v="65"/>
    <x v="0"/>
    <n v="0"/>
    <n v="65"/>
    <n v="0"/>
    <n v="38.9"/>
    <n v="2"/>
    <n v="44"/>
    <n v="22"/>
    <n v="39"/>
    <n v="42"/>
    <n v="75"/>
    <n v="9"/>
    <n v="51"/>
    <n v="56"/>
    <n v="49"/>
  </r>
  <r>
    <n v="706"/>
    <x v="7"/>
    <n v="40196"/>
    <n v="40.200000000000003"/>
    <n v="16"/>
    <s v="Upper-mid experience"/>
    <x v="1"/>
    <n v="6"/>
    <n v="111"/>
    <n v="51"/>
    <x v="0"/>
    <n v="0"/>
    <n v="51"/>
    <n v="0"/>
    <n v="34.6"/>
    <n v="9"/>
    <n v="45"/>
    <n v="10"/>
    <n v="84"/>
    <n v="89"/>
    <n v="82"/>
    <n v="1"/>
    <n v="23"/>
    <n v="0"/>
    <n v="3"/>
  </r>
  <r>
    <n v="866"/>
    <x v="8"/>
    <n v="134294"/>
    <n v="134.30000000000001"/>
    <n v="23"/>
    <s v="High experience"/>
    <x v="0"/>
    <n v="35"/>
    <n v="111"/>
    <n v="26"/>
    <x v="2"/>
    <n v="26"/>
    <n v="0"/>
    <n v="0"/>
    <n v="47.3"/>
    <n v="18"/>
    <n v="42"/>
    <n v="39"/>
    <n v="51"/>
    <n v="81"/>
    <n v="55"/>
    <n v="85"/>
    <n v="52"/>
    <n v="6"/>
    <n v="44"/>
  </r>
  <r>
    <n v="908"/>
    <x v="14"/>
    <n v="93410"/>
    <n v="93.4"/>
    <n v="4"/>
    <s v="Low experience"/>
    <x v="3"/>
    <n v="42"/>
    <n v="111"/>
    <n v="6"/>
    <x v="0"/>
    <n v="0"/>
    <n v="6"/>
    <n v="0"/>
    <n v="48.7"/>
    <n v="55"/>
    <n v="63"/>
    <n v="94"/>
    <n v="3"/>
    <n v="36"/>
    <n v="72"/>
    <n v="61"/>
    <n v="18"/>
    <n v="38"/>
    <n v="47"/>
  </r>
  <r>
    <n v="1025"/>
    <x v="19"/>
    <n v="101156"/>
    <n v="101.2"/>
    <n v="10"/>
    <s v="Lower-mid experience"/>
    <x v="3"/>
    <n v="4"/>
    <n v="111"/>
    <n v="62"/>
    <x v="0"/>
    <n v="0"/>
    <n v="62"/>
    <n v="0"/>
    <n v="54.6"/>
    <n v="44"/>
    <n v="55"/>
    <n v="8"/>
    <n v="61"/>
    <n v="22"/>
    <n v="61"/>
    <n v="63"/>
    <n v="73"/>
    <n v="62"/>
    <n v="97"/>
  </r>
  <r>
    <n v="1183"/>
    <x v="14"/>
    <n v="128770"/>
    <n v="128.80000000000001"/>
    <n v="11"/>
    <s v="Lower-mid experience"/>
    <x v="0"/>
    <n v="15"/>
    <n v="111"/>
    <n v="5"/>
    <x v="0"/>
    <n v="0"/>
    <n v="5"/>
    <n v="0"/>
    <n v="44.3"/>
    <n v="1"/>
    <n v="4"/>
    <n v="51"/>
    <n v="83"/>
    <n v="8"/>
    <n v="35"/>
    <n v="82"/>
    <n v="65"/>
    <n v="29"/>
    <n v="85"/>
  </r>
  <r>
    <n v="1250"/>
    <x v="2"/>
    <n v="39495"/>
    <n v="39.5"/>
    <n v="3"/>
    <s v="Low experience"/>
    <x v="3"/>
    <n v="5"/>
    <n v="111"/>
    <n v="8"/>
    <x v="2"/>
    <n v="8"/>
    <n v="0"/>
    <n v="0"/>
    <n v="54.7"/>
    <n v="8"/>
    <n v="45"/>
    <n v="1"/>
    <n v="73"/>
    <n v="97"/>
    <n v="57"/>
    <n v="24"/>
    <n v="84"/>
    <n v="85"/>
    <n v="73"/>
  </r>
  <r>
    <n v="1253"/>
    <x v="15"/>
    <n v="84104"/>
    <n v="84.1"/>
    <n v="12"/>
    <s v="Lower-mid experience"/>
    <x v="0"/>
    <n v="2"/>
    <n v="111"/>
    <n v="63"/>
    <x v="0"/>
    <n v="0"/>
    <n v="63"/>
    <n v="0"/>
    <n v="43.5"/>
    <n v="24"/>
    <n v="22"/>
    <n v="61"/>
    <n v="82"/>
    <n v="25"/>
    <n v="93"/>
    <n v="93"/>
    <n v="2"/>
    <n v="26"/>
    <n v="7"/>
  </r>
  <r>
    <n v="1266"/>
    <x v="10"/>
    <n v="81224"/>
    <n v="81.2"/>
    <n v="2"/>
    <s v="Low experience"/>
    <x v="2"/>
    <n v="45"/>
    <n v="111"/>
    <n v="43"/>
    <x v="0"/>
    <n v="0"/>
    <n v="43"/>
    <n v="0"/>
    <n v="58"/>
    <n v="77"/>
    <n v="97"/>
    <n v="94"/>
    <n v="27"/>
    <n v="23"/>
    <n v="96"/>
    <n v="46"/>
    <n v="21"/>
    <n v="71"/>
    <n v="28"/>
  </r>
  <r>
    <n v="1362"/>
    <x v="11"/>
    <n v="109870"/>
    <n v="109.9"/>
    <n v="14"/>
    <s v="Lower-mid experience"/>
    <x v="3"/>
    <n v="55"/>
    <n v="111"/>
    <n v="88"/>
    <x v="1"/>
    <n v="0"/>
    <n v="0"/>
    <n v="88"/>
    <n v="39.5"/>
    <n v="32"/>
    <n v="7"/>
    <n v="53"/>
    <n v="67"/>
    <n v="84"/>
    <n v="18"/>
    <n v="61"/>
    <n v="5"/>
    <n v="1"/>
    <n v="67"/>
  </r>
  <r>
    <n v="1429"/>
    <x v="19"/>
    <n v="58385"/>
    <n v="58.4"/>
    <n v="3"/>
    <s v="Low experience"/>
    <x v="1"/>
    <n v="7"/>
    <n v="111"/>
    <n v="32"/>
    <x v="0"/>
    <n v="0"/>
    <n v="32"/>
    <n v="0"/>
    <n v="48.1"/>
    <n v="65"/>
    <n v="12"/>
    <n v="95"/>
    <n v="86"/>
    <n v="2"/>
    <n v="78"/>
    <n v="64"/>
    <n v="5"/>
    <n v="6"/>
    <n v="68"/>
  </r>
  <r>
    <n v="1444"/>
    <x v="19"/>
    <n v="70680"/>
    <n v="70.7"/>
    <n v="19"/>
    <s v="Upper-mid experience"/>
    <x v="3"/>
    <n v="4"/>
    <n v="111"/>
    <n v="59"/>
    <x v="0"/>
    <n v="0"/>
    <n v="59"/>
    <n v="0"/>
    <n v="41.2"/>
    <n v="37"/>
    <n v="22"/>
    <n v="54"/>
    <n v="83"/>
    <n v="32"/>
    <n v="25"/>
    <n v="28"/>
    <n v="95"/>
    <n v="36"/>
    <n v="0"/>
  </r>
  <r>
    <n v="1516"/>
    <x v="14"/>
    <n v="95609"/>
    <n v="95.6"/>
    <n v="26"/>
    <s v="High experience"/>
    <x v="1"/>
    <n v="61"/>
    <n v="111"/>
    <n v="6"/>
    <x v="0"/>
    <n v="0"/>
    <n v="6"/>
    <n v="0"/>
    <n v="38.799999999999997"/>
    <n v="23"/>
    <n v="17"/>
    <n v="76"/>
    <n v="34"/>
    <n v="14"/>
    <n v="31"/>
    <n v="36"/>
    <n v="97"/>
    <n v="7"/>
    <n v="53"/>
  </r>
  <r>
    <n v="1534"/>
    <x v="4"/>
    <n v="73906"/>
    <n v="73.900000000000006"/>
    <n v="21"/>
    <s v="Upper-mid experience"/>
    <x v="2"/>
    <n v="62"/>
    <n v="111"/>
    <n v="39"/>
    <x v="0"/>
    <n v="0"/>
    <n v="39"/>
    <n v="0"/>
    <n v="47.1"/>
    <n v="47"/>
    <n v="86"/>
    <n v="17"/>
    <n v="2"/>
    <n v="65"/>
    <n v="5"/>
    <n v="98"/>
    <n v="61"/>
    <n v="47"/>
    <n v="43"/>
  </r>
  <r>
    <n v="1777"/>
    <x v="1"/>
    <n v="126939"/>
    <n v="126.9"/>
    <n v="9"/>
    <s v="Lower-mid experience"/>
    <x v="1"/>
    <n v="5"/>
    <n v="111"/>
    <n v="82"/>
    <x v="1"/>
    <n v="0"/>
    <n v="0"/>
    <n v="82"/>
    <n v="24.8"/>
    <n v="57"/>
    <n v="11"/>
    <n v="43"/>
    <n v="28"/>
    <n v="9"/>
    <n v="19"/>
    <n v="6"/>
    <n v="2"/>
    <n v="18"/>
    <n v="55"/>
  </r>
  <r>
    <n v="1808"/>
    <x v="13"/>
    <n v="60837"/>
    <n v="60.8"/>
    <n v="5"/>
    <s v="Low experience"/>
    <x v="3"/>
    <n v="67"/>
    <n v="111"/>
    <n v="23"/>
    <x v="2"/>
    <n v="23"/>
    <n v="0"/>
    <n v="0"/>
    <n v="69.099999999999994"/>
    <n v="27"/>
    <n v="98"/>
    <n v="86"/>
    <n v="75"/>
    <n v="3"/>
    <n v="59"/>
    <n v="71"/>
    <n v="85"/>
    <n v="95"/>
    <n v="92"/>
  </r>
  <r>
    <n v="2013"/>
    <x v="17"/>
    <n v="36934"/>
    <n v="36.9"/>
    <n v="3"/>
    <s v="Low experience"/>
    <x v="2"/>
    <n v="67"/>
    <n v="111"/>
    <n v="88"/>
    <x v="1"/>
    <n v="0"/>
    <n v="0"/>
    <n v="88"/>
    <n v="59.1"/>
    <n v="73"/>
    <n v="86"/>
    <n v="92"/>
    <n v="78"/>
    <n v="23"/>
    <n v="46"/>
    <n v="64"/>
    <n v="54"/>
    <n v="16"/>
    <n v="59"/>
  </r>
  <r>
    <n v="2341"/>
    <x v="14"/>
    <n v="127760"/>
    <n v="127.8"/>
    <n v="27"/>
    <s v="High experience"/>
    <x v="1"/>
    <n v="61"/>
    <n v="111"/>
    <n v="61"/>
    <x v="0"/>
    <n v="0"/>
    <n v="61"/>
    <n v="0"/>
    <n v="53.7"/>
    <n v="82"/>
    <n v="3"/>
    <n v="73"/>
    <n v="78"/>
    <n v="7"/>
    <n v="71"/>
    <n v="4"/>
    <n v="44"/>
    <n v="82"/>
    <n v="93"/>
  </r>
  <r>
    <n v="2350"/>
    <x v="2"/>
    <n v="85983"/>
    <n v="86"/>
    <n v="11"/>
    <s v="Lower-mid experience"/>
    <x v="0"/>
    <n v="63"/>
    <n v="111"/>
    <n v="12"/>
    <x v="2"/>
    <n v="12"/>
    <n v="0"/>
    <n v="0"/>
    <n v="31.3"/>
    <n v="41"/>
    <n v="37"/>
    <n v="17"/>
    <n v="48"/>
    <n v="39"/>
    <n v="18"/>
    <n v="45"/>
    <n v="42"/>
    <n v="13"/>
    <n v="13"/>
  </r>
  <r>
    <n v="2655"/>
    <x v="3"/>
    <n v="111546"/>
    <n v="111.5"/>
    <n v="6"/>
    <s v="Low experience"/>
    <x v="2"/>
    <n v="9"/>
    <n v="111"/>
    <n v="54"/>
    <x v="0"/>
    <n v="0"/>
    <n v="54"/>
    <n v="0"/>
    <n v="23.1"/>
    <n v="33"/>
    <n v="14"/>
    <n v="8"/>
    <n v="46"/>
    <n v="73"/>
    <n v="2"/>
    <n v="7"/>
    <n v="18"/>
    <n v="11"/>
    <n v="19"/>
  </r>
  <r>
    <n v="2673"/>
    <x v="17"/>
    <n v="67648"/>
    <n v="67.599999999999994"/>
    <n v="25"/>
    <s v="High experience"/>
    <x v="1"/>
    <n v="65"/>
    <n v="111"/>
    <n v="77"/>
    <x v="1"/>
    <n v="0"/>
    <n v="0"/>
    <n v="77"/>
    <n v="54.6"/>
    <n v="56"/>
    <n v="71"/>
    <n v="58"/>
    <n v="68"/>
    <n v="26"/>
    <n v="83"/>
    <n v="45"/>
    <n v="99"/>
    <n v="2"/>
    <n v="38"/>
  </r>
  <r>
    <n v="2759"/>
    <x v="15"/>
    <n v="57217"/>
    <n v="57.2"/>
    <n v="16"/>
    <s v="Upper-mid experience"/>
    <x v="3"/>
    <n v="59"/>
    <n v="111"/>
    <n v="51"/>
    <x v="0"/>
    <n v="0"/>
    <n v="51"/>
    <n v="0"/>
    <n v="50.1"/>
    <n v="63"/>
    <n v="17"/>
    <n v="68"/>
    <n v="34"/>
    <n v="45"/>
    <n v="33"/>
    <n v="47"/>
    <n v="62"/>
    <n v="84"/>
    <n v="48"/>
  </r>
  <r>
    <n v="2775"/>
    <x v="10"/>
    <n v="135953"/>
    <n v="136"/>
    <n v="15"/>
    <s v="Lower-mid experience"/>
    <x v="1"/>
    <n v="91"/>
    <n v="111"/>
    <n v="48"/>
    <x v="0"/>
    <n v="0"/>
    <n v="48"/>
    <n v="0"/>
    <n v="54.3"/>
    <n v="74"/>
    <n v="92"/>
    <n v="68"/>
    <n v="21"/>
    <n v="82"/>
    <n v="95"/>
    <n v="41"/>
    <n v="7"/>
    <n v="52"/>
    <n v="11"/>
  </r>
  <r>
    <n v="2822"/>
    <x v="12"/>
    <n v="63489"/>
    <n v="63.5"/>
    <n v="20"/>
    <s v="Upper-mid experience"/>
    <x v="2"/>
    <n v="33"/>
    <n v="111"/>
    <n v="66"/>
    <x v="0"/>
    <n v="0"/>
    <n v="66"/>
    <n v="0"/>
    <n v="32.799999999999997"/>
    <n v="63"/>
    <n v="36"/>
    <n v="99"/>
    <n v="19"/>
    <n v="52"/>
    <n v="8"/>
    <n v="0"/>
    <n v="7"/>
    <n v="27"/>
    <n v="17"/>
  </r>
  <r>
    <n v="7"/>
    <x v="10"/>
    <n v="107373"/>
    <n v="107.4"/>
    <n v="23"/>
    <s v="High experience"/>
    <x v="2"/>
    <n v="67"/>
    <n v="109"/>
    <n v="41"/>
    <x v="0"/>
    <n v="0"/>
    <n v="41"/>
    <n v="0"/>
    <n v="48.4"/>
    <n v="56"/>
    <n v="38"/>
    <n v="97"/>
    <n v="85"/>
    <n v="72"/>
    <n v="24"/>
    <n v="26"/>
    <n v="4"/>
    <n v="71"/>
    <n v="11"/>
  </r>
  <r>
    <n v="137"/>
    <x v="19"/>
    <n v="137539"/>
    <n v="137.5"/>
    <n v="9"/>
    <s v="Lower-mid experience"/>
    <x v="1"/>
    <n v="89"/>
    <n v="109"/>
    <n v="46"/>
    <x v="0"/>
    <n v="0"/>
    <n v="46"/>
    <n v="0"/>
    <n v="40.5"/>
    <n v="41"/>
    <n v="7"/>
    <n v="0"/>
    <n v="62"/>
    <n v="36"/>
    <n v="79"/>
    <n v="9"/>
    <n v="59"/>
    <n v="48"/>
    <n v="64"/>
  </r>
  <r>
    <n v="246"/>
    <x v="16"/>
    <n v="35232"/>
    <n v="35.200000000000003"/>
    <n v="9"/>
    <s v="Lower-mid experience"/>
    <x v="1"/>
    <n v="72"/>
    <n v="109"/>
    <n v="6"/>
    <x v="2"/>
    <n v="6"/>
    <n v="0"/>
    <n v="0"/>
    <n v="47.4"/>
    <n v="45"/>
    <n v="67"/>
    <n v="68"/>
    <n v="37"/>
    <n v="94"/>
    <n v="17"/>
    <n v="5"/>
    <n v="69"/>
    <n v="7"/>
    <n v="65"/>
  </r>
  <r>
    <n v="293"/>
    <x v="7"/>
    <n v="143857"/>
    <n v="143.9"/>
    <n v="28"/>
    <s v="High experience"/>
    <x v="1"/>
    <n v="81"/>
    <n v="109"/>
    <n v="37"/>
    <x v="0"/>
    <n v="0"/>
    <n v="37"/>
    <n v="0"/>
    <n v="48.3"/>
    <n v="2"/>
    <n v="36"/>
    <n v="55"/>
    <n v="84"/>
    <n v="13"/>
    <n v="8"/>
    <n v="86"/>
    <n v="15"/>
    <n v="85"/>
    <n v="99"/>
  </r>
  <r>
    <n v="430"/>
    <x v="4"/>
    <n v="35424"/>
    <n v="35.4"/>
    <n v="17"/>
    <s v="Upper-mid experience"/>
    <x v="1"/>
    <n v="87"/>
    <n v="109"/>
    <n v="35"/>
    <x v="0"/>
    <n v="0"/>
    <n v="35"/>
    <n v="0"/>
    <n v="52.5"/>
    <n v="43"/>
    <n v="16"/>
    <n v="7"/>
    <n v="76"/>
    <n v="11"/>
    <n v="51"/>
    <n v="81"/>
    <n v="94"/>
    <n v="51"/>
    <n v="95"/>
  </r>
  <r>
    <n v="501"/>
    <x v="0"/>
    <n v="42516"/>
    <n v="42.5"/>
    <n v="19"/>
    <s v="Upper-mid experience"/>
    <x v="1"/>
    <n v="27"/>
    <n v="109"/>
    <n v="5"/>
    <x v="0"/>
    <n v="0"/>
    <n v="5"/>
    <n v="0"/>
    <n v="40.4"/>
    <n v="2"/>
    <n v="93"/>
    <n v="8"/>
    <n v="69"/>
    <n v="79"/>
    <n v="8"/>
    <n v="14"/>
    <n v="45"/>
    <n v="83"/>
    <n v="3"/>
  </r>
  <r>
    <n v="519"/>
    <x v="13"/>
    <n v="86768"/>
    <n v="86.8"/>
    <n v="24"/>
    <s v="High experience"/>
    <x v="2"/>
    <n v="64"/>
    <n v="109"/>
    <n v="27"/>
    <x v="2"/>
    <n v="27"/>
    <n v="0"/>
    <n v="0"/>
    <n v="43.4"/>
    <n v="65"/>
    <n v="35"/>
    <n v="97"/>
    <n v="8"/>
    <n v="63"/>
    <n v="29"/>
    <n v="37"/>
    <n v="67"/>
    <n v="7"/>
    <n v="26"/>
  </r>
  <r>
    <n v="526"/>
    <x v="10"/>
    <n v="78926"/>
    <n v="78.900000000000006"/>
    <n v="28"/>
    <s v="High experience"/>
    <x v="1"/>
    <n v="18"/>
    <n v="109"/>
    <n v="52"/>
    <x v="0"/>
    <n v="0"/>
    <n v="52"/>
    <n v="0"/>
    <n v="37.200000000000003"/>
    <n v="74"/>
    <n v="81"/>
    <n v="13"/>
    <n v="2"/>
    <n v="69"/>
    <n v="3"/>
    <n v="63"/>
    <n v="15"/>
    <n v="47"/>
    <n v="5"/>
  </r>
  <r>
    <n v="738"/>
    <x v="18"/>
    <n v="133080"/>
    <n v="133.1"/>
    <n v="14"/>
    <s v="Lower-mid experience"/>
    <x v="0"/>
    <n v="13"/>
    <n v="109"/>
    <n v="21"/>
    <x v="2"/>
    <n v="21"/>
    <n v="0"/>
    <n v="0"/>
    <n v="35.700000000000003"/>
    <n v="5"/>
    <n v="24"/>
    <n v="8"/>
    <n v="5"/>
    <n v="86"/>
    <n v="66"/>
    <n v="43"/>
    <n v="35"/>
    <n v="2"/>
    <n v="83"/>
  </r>
  <r>
    <n v="795"/>
    <x v="6"/>
    <n v="144507"/>
    <n v="144.5"/>
    <n v="9"/>
    <s v="Lower-mid experience"/>
    <x v="1"/>
    <n v="56"/>
    <n v="109"/>
    <n v="79"/>
    <x v="1"/>
    <n v="0"/>
    <n v="0"/>
    <n v="79"/>
    <n v="32.200000000000003"/>
    <n v="28"/>
    <n v="27"/>
    <n v="17"/>
    <n v="33"/>
    <n v="2"/>
    <n v="63"/>
    <n v="57"/>
    <n v="38"/>
    <n v="33"/>
    <n v="24"/>
  </r>
  <r>
    <n v="911"/>
    <x v="10"/>
    <n v="130537"/>
    <n v="130.5"/>
    <n v="23"/>
    <s v="High experience"/>
    <x v="0"/>
    <n v="16"/>
    <n v="109"/>
    <n v="66"/>
    <x v="0"/>
    <n v="0"/>
    <n v="66"/>
    <n v="0"/>
    <n v="37.6"/>
    <n v="11"/>
    <n v="47"/>
    <n v="75"/>
    <n v="61"/>
    <n v="1"/>
    <n v="4"/>
    <n v="51"/>
    <n v="10"/>
    <n v="18"/>
    <n v="98"/>
  </r>
  <r>
    <n v="1320"/>
    <x v="10"/>
    <n v="41360"/>
    <n v="41.4"/>
    <n v="18"/>
    <s v="Upper-mid experience"/>
    <x v="0"/>
    <n v="11"/>
    <n v="109"/>
    <n v="57"/>
    <x v="0"/>
    <n v="0"/>
    <n v="57"/>
    <n v="0"/>
    <n v="60.2"/>
    <n v="93"/>
    <n v="78"/>
    <n v="64"/>
    <n v="12"/>
    <n v="37"/>
    <n v="14"/>
    <n v="88"/>
    <n v="75"/>
    <n v="76"/>
    <n v="65"/>
  </r>
  <r>
    <n v="1508"/>
    <x v="2"/>
    <n v="84034"/>
    <n v="84"/>
    <n v="26"/>
    <s v="High experience"/>
    <x v="3"/>
    <n v="2"/>
    <n v="109"/>
    <n v="27"/>
    <x v="2"/>
    <n v="27"/>
    <n v="0"/>
    <n v="0"/>
    <n v="35.700000000000003"/>
    <n v="58"/>
    <n v="21"/>
    <n v="9"/>
    <n v="7"/>
    <n v="72"/>
    <n v="17"/>
    <n v="3"/>
    <n v="41"/>
    <n v="58"/>
    <n v="71"/>
  </r>
  <r>
    <n v="1615"/>
    <x v="12"/>
    <n v="90388"/>
    <n v="90.4"/>
    <n v="5"/>
    <s v="Low experience"/>
    <x v="3"/>
    <n v="58"/>
    <n v="109"/>
    <n v="53"/>
    <x v="0"/>
    <n v="0"/>
    <n v="53"/>
    <n v="0"/>
    <n v="24.6"/>
    <n v="53"/>
    <n v="12"/>
    <n v="22"/>
    <n v="8"/>
    <n v="5"/>
    <n v="71"/>
    <n v="57"/>
    <n v="4"/>
    <n v="8"/>
    <n v="6"/>
  </r>
  <r>
    <n v="1760"/>
    <x v="13"/>
    <n v="78787"/>
    <n v="78.8"/>
    <n v="25"/>
    <s v="High experience"/>
    <x v="3"/>
    <n v="96"/>
    <n v="109"/>
    <n v="13"/>
    <x v="2"/>
    <n v="13"/>
    <n v="0"/>
    <n v="0"/>
    <n v="37.299999999999997"/>
    <n v="38"/>
    <n v="18"/>
    <n v="72"/>
    <n v="71"/>
    <n v="2"/>
    <n v="16"/>
    <n v="8"/>
    <n v="91"/>
    <n v="23"/>
    <n v="34"/>
  </r>
  <r>
    <n v="1784"/>
    <x v="8"/>
    <n v="55354"/>
    <n v="55.4"/>
    <n v="29"/>
    <s v="High experience"/>
    <x v="0"/>
    <n v="19"/>
    <n v="109"/>
    <n v="6"/>
    <x v="2"/>
    <n v="6"/>
    <n v="0"/>
    <n v="0"/>
    <n v="50.1"/>
    <n v="81"/>
    <n v="27"/>
    <n v="99"/>
    <n v="92"/>
    <n v="73"/>
    <n v="5"/>
    <n v="77"/>
    <n v="13"/>
    <n v="31"/>
    <n v="3"/>
  </r>
  <r>
    <n v="1885"/>
    <x v="8"/>
    <n v="114371"/>
    <n v="114.4"/>
    <n v="3"/>
    <s v="Low experience"/>
    <x v="2"/>
    <n v="3"/>
    <n v="109"/>
    <n v="12"/>
    <x v="2"/>
    <n v="12"/>
    <n v="0"/>
    <n v="0"/>
    <n v="51.1"/>
    <n v="67"/>
    <n v="14"/>
    <n v="74"/>
    <n v="65"/>
    <n v="97"/>
    <n v="91"/>
    <n v="28"/>
    <n v="3"/>
    <n v="66"/>
    <n v="6"/>
  </r>
  <r>
    <n v="2115"/>
    <x v="4"/>
    <n v="117090"/>
    <n v="117.1"/>
    <n v="27"/>
    <s v="High experience"/>
    <x v="1"/>
    <n v="92"/>
    <n v="109"/>
    <n v="61"/>
    <x v="0"/>
    <n v="0"/>
    <n v="61"/>
    <n v="0"/>
    <n v="52"/>
    <n v="4"/>
    <n v="99"/>
    <n v="23"/>
    <n v="26"/>
    <n v="5"/>
    <n v="94"/>
    <n v="46"/>
    <n v="67"/>
    <n v="69"/>
    <n v="87"/>
  </r>
  <r>
    <n v="2125"/>
    <x v="1"/>
    <n v="84012"/>
    <n v="84"/>
    <n v="8"/>
    <s v="Lower-mid experience"/>
    <x v="2"/>
    <n v="37"/>
    <n v="109"/>
    <n v="87"/>
    <x v="1"/>
    <n v="0"/>
    <n v="0"/>
    <n v="87"/>
    <n v="39.5"/>
    <n v="72"/>
    <n v="48"/>
    <n v="8"/>
    <n v="5"/>
    <n v="33"/>
    <n v="66"/>
    <n v="18"/>
    <n v="39"/>
    <n v="97"/>
    <n v="9"/>
  </r>
  <r>
    <n v="2479"/>
    <x v="2"/>
    <n v="129941"/>
    <n v="129.9"/>
    <n v="0"/>
    <s v="Low experience"/>
    <x v="2"/>
    <n v="73"/>
    <n v="109"/>
    <n v="24"/>
    <x v="2"/>
    <n v="24"/>
    <n v="0"/>
    <n v="0"/>
    <n v="44.4"/>
    <n v="95"/>
    <n v="6"/>
    <n v="15"/>
    <n v="16"/>
    <n v="58"/>
    <n v="33"/>
    <n v="91"/>
    <n v="61"/>
    <n v="68"/>
    <n v="1"/>
  </r>
  <r>
    <n v="2488"/>
    <x v="8"/>
    <n v="144256"/>
    <n v="144.30000000000001"/>
    <n v="4"/>
    <s v="Low experience"/>
    <x v="2"/>
    <n v="46"/>
    <n v="109"/>
    <n v="1"/>
    <x v="2"/>
    <n v="1"/>
    <n v="0"/>
    <n v="0"/>
    <n v="51.1"/>
    <n v="93"/>
    <n v="43"/>
    <n v="17"/>
    <n v="76"/>
    <n v="22"/>
    <n v="14"/>
    <n v="56"/>
    <n v="67"/>
    <n v="57"/>
    <n v="66"/>
  </r>
  <r>
    <n v="2514"/>
    <x v="15"/>
    <n v="97672"/>
    <n v="97.7"/>
    <n v="7"/>
    <s v="Low experience"/>
    <x v="0"/>
    <n v="47"/>
    <n v="109"/>
    <n v="7"/>
    <x v="0"/>
    <n v="0"/>
    <n v="7"/>
    <n v="0"/>
    <n v="43.9"/>
    <n v="62"/>
    <n v="75"/>
    <n v="19"/>
    <n v="53"/>
    <n v="1"/>
    <n v="3"/>
    <n v="32"/>
    <n v="47"/>
    <n v="58"/>
    <n v="89"/>
  </r>
  <r>
    <n v="2532"/>
    <x v="4"/>
    <n v="100529"/>
    <n v="100.5"/>
    <n v="26"/>
    <s v="High experience"/>
    <x v="0"/>
    <n v="3"/>
    <n v="109"/>
    <n v="68"/>
    <x v="0"/>
    <n v="0"/>
    <n v="68"/>
    <n v="0"/>
    <n v="47.7"/>
    <n v="68"/>
    <n v="9"/>
    <n v="75"/>
    <n v="38"/>
    <n v="92"/>
    <n v="29"/>
    <n v="47"/>
    <n v="75"/>
    <n v="26"/>
    <n v="18"/>
  </r>
  <r>
    <n v="2592"/>
    <x v="15"/>
    <n v="114865"/>
    <n v="114.9"/>
    <n v="26"/>
    <s v="High experience"/>
    <x v="1"/>
    <n v="34"/>
    <n v="109"/>
    <n v="7"/>
    <x v="0"/>
    <n v="0"/>
    <n v="7"/>
    <n v="0"/>
    <n v="49.8"/>
    <n v="3"/>
    <n v="93"/>
    <n v="32"/>
    <n v="54"/>
    <n v="46"/>
    <n v="78"/>
    <n v="6"/>
    <n v="63"/>
    <n v="76"/>
    <n v="47"/>
  </r>
  <r>
    <n v="2672"/>
    <x v="13"/>
    <n v="76554"/>
    <n v="76.599999999999994"/>
    <n v="15"/>
    <s v="Lower-mid experience"/>
    <x v="1"/>
    <n v="87"/>
    <n v="109"/>
    <n v="3"/>
    <x v="2"/>
    <n v="3"/>
    <n v="0"/>
    <n v="0"/>
    <n v="45.6"/>
    <n v="3"/>
    <n v="83"/>
    <n v="79"/>
    <n v="13"/>
    <n v="34"/>
    <n v="88"/>
    <n v="52"/>
    <n v="4"/>
    <n v="91"/>
    <n v="9"/>
  </r>
  <r>
    <n v="2777"/>
    <x v="14"/>
    <n v="147426"/>
    <n v="147.4"/>
    <n v="15"/>
    <s v="Lower-mid experience"/>
    <x v="0"/>
    <n v="25"/>
    <n v="109"/>
    <n v="49"/>
    <x v="0"/>
    <n v="0"/>
    <n v="49"/>
    <n v="0"/>
    <n v="50"/>
    <n v="4"/>
    <n v="69"/>
    <n v="4"/>
    <n v="4"/>
    <n v="84"/>
    <n v="32"/>
    <n v="95"/>
    <n v="88"/>
    <n v="23"/>
    <n v="97"/>
  </r>
  <r>
    <n v="2798"/>
    <x v="12"/>
    <n v="132424"/>
    <n v="132.4"/>
    <n v="5"/>
    <s v="Low experience"/>
    <x v="2"/>
    <n v="64"/>
    <n v="109"/>
    <n v="6"/>
    <x v="0"/>
    <n v="0"/>
    <n v="6"/>
    <n v="0"/>
    <n v="49.9"/>
    <n v="86"/>
    <n v="36"/>
    <n v="66"/>
    <n v="8"/>
    <n v="7"/>
    <n v="92"/>
    <n v="49"/>
    <n v="8"/>
    <n v="91"/>
    <n v="56"/>
  </r>
  <r>
    <n v="2924"/>
    <x v="3"/>
    <n v="38701"/>
    <n v="38.700000000000003"/>
    <n v="3"/>
    <s v="Low experience"/>
    <x v="1"/>
    <n v="9"/>
    <n v="109"/>
    <n v="6"/>
    <x v="0"/>
    <n v="0"/>
    <n v="6"/>
    <n v="0"/>
    <n v="42.6"/>
    <n v="43"/>
    <n v="43"/>
    <n v="7"/>
    <n v="73"/>
    <n v="1"/>
    <n v="76"/>
    <n v="19"/>
    <n v="25"/>
    <n v="92"/>
    <n v="47"/>
  </r>
  <r>
    <n v="2981"/>
    <x v="13"/>
    <n v="87796"/>
    <n v="87.8"/>
    <n v="27"/>
    <s v="High experience"/>
    <x v="1"/>
    <n v="7"/>
    <n v="109"/>
    <n v="15"/>
    <x v="2"/>
    <n v="15"/>
    <n v="0"/>
    <n v="0"/>
    <n v="52.9"/>
    <n v="62"/>
    <n v="65"/>
    <n v="58"/>
    <n v="21"/>
    <n v="51"/>
    <n v="88"/>
    <n v="87"/>
    <n v="75"/>
    <n v="7"/>
    <n v="15"/>
  </r>
  <r>
    <n v="21"/>
    <x v="18"/>
    <n v="43403"/>
    <n v="43.4"/>
    <n v="1"/>
    <s v="Low experience"/>
    <x v="1"/>
    <n v="9"/>
    <n v="108"/>
    <n v="6"/>
    <x v="2"/>
    <n v="6"/>
    <n v="0"/>
    <n v="0"/>
    <n v="37.9"/>
    <n v="47"/>
    <n v="54"/>
    <n v="29"/>
    <n v="59"/>
    <n v="3"/>
    <n v="4"/>
    <n v="82"/>
    <n v="36"/>
    <n v="13"/>
    <n v="52"/>
  </r>
  <r>
    <n v="65"/>
    <x v="11"/>
    <n v="83394"/>
    <n v="83.4"/>
    <n v="15"/>
    <s v="Lower-mid experience"/>
    <x v="1"/>
    <n v="18"/>
    <n v="108"/>
    <n v="81"/>
    <x v="1"/>
    <n v="0"/>
    <n v="0"/>
    <n v="81"/>
    <n v="51.3"/>
    <n v="89"/>
    <n v="82"/>
    <n v="34"/>
    <n v="26"/>
    <n v="38"/>
    <n v="59"/>
    <n v="27"/>
    <n v="62"/>
    <n v="41"/>
    <n v="55"/>
  </r>
  <r>
    <n v="80"/>
    <x v="15"/>
    <n v="105758"/>
    <n v="105.8"/>
    <n v="24"/>
    <s v="High experience"/>
    <x v="0"/>
    <n v="59"/>
    <n v="108"/>
    <n v="34"/>
    <x v="0"/>
    <n v="0"/>
    <n v="34"/>
    <n v="0"/>
    <n v="61"/>
    <n v="88"/>
    <n v="27"/>
    <n v="13"/>
    <n v="89"/>
    <n v="96"/>
    <n v="86"/>
    <n v="81"/>
    <n v="66"/>
    <n v="55"/>
    <n v="9"/>
  </r>
  <r>
    <n v="116"/>
    <x v="6"/>
    <n v="39686"/>
    <n v="39.700000000000003"/>
    <n v="29"/>
    <s v="High experience"/>
    <x v="2"/>
    <n v="33"/>
    <n v="108"/>
    <n v="72"/>
    <x v="1"/>
    <n v="0"/>
    <n v="0"/>
    <n v="72"/>
    <n v="51.7"/>
    <n v="96"/>
    <n v="63"/>
    <n v="75"/>
    <n v="17"/>
    <n v="41"/>
    <n v="42"/>
    <n v="82"/>
    <n v="0"/>
    <n v="3"/>
    <n v="98"/>
  </r>
  <r>
    <n v="125"/>
    <x v="15"/>
    <n v="36548"/>
    <n v="36.5"/>
    <n v="21"/>
    <s v="Upper-mid experience"/>
    <x v="0"/>
    <n v="79"/>
    <n v="108"/>
    <n v="57"/>
    <x v="0"/>
    <n v="0"/>
    <n v="57"/>
    <n v="0"/>
    <n v="33.5"/>
    <n v="19"/>
    <n v="62"/>
    <n v="32"/>
    <n v="83"/>
    <n v="63"/>
    <n v="2"/>
    <n v="6"/>
    <n v="4"/>
    <n v="37"/>
    <n v="27"/>
  </r>
  <r>
    <n v="353"/>
    <x v="13"/>
    <n v="59813"/>
    <n v="59.8"/>
    <n v="15"/>
    <s v="Lower-mid experience"/>
    <x v="0"/>
    <n v="39"/>
    <n v="108"/>
    <n v="17"/>
    <x v="2"/>
    <n v="17"/>
    <n v="0"/>
    <n v="0"/>
    <n v="31.5"/>
    <n v="62"/>
    <n v="48"/>
    <n v="66"/>
    <n v="22"/>
    <n v="11"/>
    <n v="6"/>
    <n v="48"/>
    <n v="3"/>
    <n v="38"/>
    <n v="11"/>
  </r>
  <r>
    <n v="546"/>
    <x v="9"/>
    <n v="75482"/>
    <n v="75.5"/>
    <n v="17"/>
    <s v="Upper-mid experience"/>
    <x v="2"/>
    <n v="52"/>
    <n v="108"/>
    <n v="89"/>
    <x v="1"/>
    <n v="0"/>
    <n v="0"/>
    <n v="89"/>
    <n v="52.5"/>
    <n v="96"/>
    <n v="7"/>
    <n v="5"/>
    <n v="94"/>
    <n v="53"/>
    <n v="61"/>
    <n v="48"/>
    <n v="9"/>
    <n v="77"/>
    <n v="75"/>
  </r>
  <r>
    <n v="933"/>
    <x v="11"/>
    <n v="42930"/>
    <n v="42.9"/>
    <n v="13"/>
    <s v="Lower-mid experience"/>
    <x v="0"/>
    <n v="44"/>
    <n v="108"/>
    <n v="83"/>
    <x v="1"/>
    <n v="0"/>
    <n v="0"/>
    <n v="83"/>
    <n v="33.799999999999997"/>
    <n v="33"/>
    <n v="54"/>
    <n v="96"/>
    <n v="21"/>
    <n v="65"/>
    <n v="4"/>
    <n v="7"/>
    <n v="55"/>
    <n v="1"/>
    <n v="2"/>
  </r>
  <r>
    <n v="975"/>
    <x v="4"/>
    <n v="143115"/>
    <n v="143.1"/>
    <n v="0"/>
    <s v="Low experience"/>
    <x v="0"/>
    <n v="43"/>
    <n v="108"/>
    <n v="6"/>
    <x v="0"/>
    <n v="0"/>
    <n v="6"/>
    <n v="0"/>
    <n v="53.1"/>
    <n v="27"/>
    <n v="89"/>
    <n v="98"/>
    <n v="49"/>
    <n v="94"/>
    <n v="0"/>
    <n v="89"/>
    <n v="31"/>
    <n v="31"/>
    <n v="23"/>
  </r>
  <r>
    <n v="1019"/>
    <x v="7"/>
    <n v="64477"/>
    <n v="64.5"/>
    <n v="20"/>
    <s v="Upper-mid experience"/>
    <x v="0"/>
    <n v="63"/>
    <n v="108"/>
    <n v="69"/>
    <x v="0"/>
    <n v="0"/>
    <n v="69"/>
    <n v="0"/>
    <n v="27.8"/>
    <n v="89"/>
    <n v="41"/>
    <n v="37"/>
    <n v="3"/>
    <n v="15"/>
    <n v="14"/>
    <n v="13"/>
    <n v="11"/>
    <n v="24"/>
    <n v="31"/>
  </r>
  <r>
    <n v="1085"/>
    <x v="11"/>
    <n v="116195"/>
    <n v="116.2"/>
    <n v="15"/>
    <s v="Lower-mid experience"/>
    <x v="1"/>
    <n v="33"/>
    <n v="108"/>
    <n v="78"/>
    <x v="1"/>
    <n v="0"/>
    <n v="0"/>
    <n v="78"/>
    <n v="57.9"/>
    <n v="61"/>
    <n v="97"/>
    <n v="67"/>
    <n v="36"/>
    <n v="94"/>
    <n v="57"/>
    <n v="13"/>
    <n v="5"/>
    <n v="65"/>
    <n v="84"/>
  </r>
  <r>
    <n v="1172"/>
    <x v="9"/>
    <n v="113698"/>
    <n v="113.7"/>
    <n v="3"/>
    <s v="Low experience"/>
    <x v="2"/>
    <n v="84"/>
    <n v="108"/>
    <n v="92"/>
    <x v="1"/>
    <n v="0"/>
    <n v="0"/>
    <n v="92"/>
    <n v="38.299999999999997"/>
    <n v="48"/>
    <n v="93"/>
    <n v="35"/>
    <n v="72"/>
    <n v="3"/>
    <n v="0"/>
    <n v="38"/>
    <n v="74"/>
    <n v="15"/>
    <n v="5"/>
  </r>
  <r>
    <n v="1187"/>
    <x v="10"/>
    <n v="139950"/>
    <n v="140"/>
    <n v="28"/>
    <s v="High experience"/>
    <x v="3"/>
    <n v="3"/>
    <n v="108"/>
    <n v="52"/>
    <x v="0"/>
    <n v="0"/>
    <n v="52"/>
    <n v="0"/>
    <n v="57.6"/>
    <n v="49"/>
    <n v="72"/>
    <n v="32"/>
    <n v="78"/>
    <n v="18"/>
    <n v="78"/>
    <n v="66"/>
    <n v="68"/>
    <n v="48"/>
    <n v="67"/>
  </r>
  <r>
    <n v="1430"/>
    <x v="7"/>
    <n v="148297"/>
    <n v="148.30000000000001"/>
    <n v="29"/>
    <s v="High experience"/>
    <x v="0"/>
    <n v="77"/>
    <n v="108"/>
    <n v="63"/>
    <x v="0"/>
    <n v="0"/>
    <n v="63"/>
    <n v="0"/>
    <n v="51.9"/>
    <n v="99"/>
    <n v="3"/>
    <n v="12"/>
    <n v="73"/>
    <n v="98"/>
    <n v="12"/>
    <n v="43"/>
    <n v="6"/>
    <n v="78"/>
    <n v="95"/>
  </r>
  <r>
    <n v="1473"/>
    <x v="16"/>
    <n v="115733"/>
    <n v="115.7"/>
    <n v="8"/>
    <s v="Lower-mid experience"/>
    <x v="3"/>
    <n v="43"/>
    <n v="108"/>
    <n v="12"/>
    <x v="2"/>
    <n v="12"/>
    <n v="0"/>
    <n v="0"/>
    <n v="41.2"/>
    <n v="54"/>
    <n v="95"/>
    <n v="31"/>
    <n v="31"/>
    <n v="48"/>
    <n v="52"/>
    <n v="0"/>
    <n v="62"/>
    <n v="10"/>
    <n v="29"/>
  </r>
  <r>
    <n v="1500"/>
    <x v="6"/>
    <n v="49728"/>
    <n v="49.7"/>
    <n v="6"/>
    <s v="Low experience"/>
    <x v="0"/>
    <n v="91"/>
    <n v="108"/>
    <n v="72"/>
    <x v="1"/>
    <n v="0"/>
    <n v="0"/>
    <n v="72"/>
    <n v="38.4"/>
    <n v="58"/>
    <n v="15"/>
    <n v="3"/>
    <n v="12"/>
    <n v="78"/>
    <n v="76"/>
    <n v="6"/>
    <n v="21"/>
    <n v="74"/>
    <n v="41"/>
  </r>
  <r>
    <n v="1501"/>
    <x v="12"/>
    <n v="79108"/>
    <n v="79.099999999999994"/>
    <n v="13"/>
    <s v="Lower-mid experience"/>
    <x v="1"/>
    <n v="42"/>
    <n v="108"/>
    <n v="33"/>
    <x v="0"/>
    <n v="0"/>
    <n v="33"/>
    <n v="0"/>
    <n v="36.700000000000003"/>
    <n v="14"/>
    <n v="66"/>
    <n v="52"/>
    <n v="16"/>
    <n v="54"/>
    <n v="91"/>
    <n v="2"/>
    <n v="64"/>
    <n v="7"/>
    <n v="1"/>
  </r>
  <r>
    <n v="1531"/>
    <x v="13"/>
    <n v="80852"/>
    <n v="80.900000000000006"/>
    <n v="23"/>
    <s v="High experience"/>
    <x v="2"/>
    <n v="11"/>
    <n v="108"/>
    <n v="7"/>
    <x v="2"/>
    <n v="7"/>
    <n v="0"/>
    <n v="0"/>
    <n v="36.700000000000003"/>
    <n v="6"/>
    <n v="85"/>
    <n v="5"/>
    <n v="8"/>
    <n v="39"/>
    <n v="16"/>
    <n v="18"/>
    <n v="92"/>
    <n v="11"/>
    <n v="87"/>
  </r>
  <r>
    <n v="1696"/>
    <x v="9"/>
    <n v="55143"/>
    <n v="55.1"/>
    <n v="2"/>
    <s v="Low experience"/>
    <x v="3"/>
    <n v="19"/>
    <n v="108"/>
    <n v="85"/>
    <x v="1"/>
    <n v="0"/>
    <n v="0"/>
    <n v="85"/>
    <n v="28.7"/>
    <n v="29"/>
    <n v="7"/>
    <n v="4"/>
    <n v="19"/>
    <n v="18"/>
    <n v="52"/>
    <n v="67"/>
    <n v="8"/>
    <n v="58"/>
    <n v="25"/>
  </r>
  <r>
    <n v="1733"/>
    <x v="2"/>
    <n v="141930"/>
    <n v="141.9"/>
    <n v="5"/>
    <s v="Low experience"/>
    <x v="0"/>
    <n v="2"/>
    <n v="108"/>
    <n v="26"/>
    <x v="2"/>
    <n v="26"/>
    <n v="0"/>
    <n v="0"/>
    <n v="45.3"/>
    <n v="38"/>
    <n v="4"/>
    <n v="71"/>
    <n v="93"/>
    <n v="72"/>
    <n v="58"/>
    <n v="23"/>
    <n v="2"/>
    <n v="69"/>
    <n v="23"/>
  </r>
  <r>
    <n v="1768"/>
    <x v="2"/>
    <n v="81880"/>
    <n v="81.900000000000006"/>
    <n v="3"/>
    <s v="Low experience"/>
    <x v="3"/>
    <n v="52"/>
    <n v="108"/>
    <n v="24"/>
    <x v="2"/>
    <n v="24"/>
    <n v="0"/>
    <n v="0"/>
    <n v="49.4"/>
    <n v="23"/>
    <n v="29"/>
    <n v="57"/>
    <n v="98"/>
    <n v="22"/>
    <n v="99"/>
    <n v="71"/>
    <n v="83"/>
    <n v="9"/>
    <n v="3"/>
  </r>
  <r>
    <n v="1861"/>
    <x v="8"/>
    <n v="148915"/>
    <n v="148.9"/>
    <n v="21"/>
    <s v="Upper-mid experience"/>
    <x v="0"/>
    <n v="98"/>
    <n v="108"/>
    <n v="26"/>
    <x v="2"/>
    <n v="26"/>
    <n v="0"/>
    <n v="0"/>
    <n v="59.2"/>
    <n v="96"/>
    <n v="69"/>
    <n v="33"/>
    <n v="31"/>
    <n v="7"/>
    <n v="43"/>
    <n v="92"/>
    <n v="48"/>
    <n v="91"/>
    <n v="82"/>
  </r>
  <r>
    <n v="1886"/>
    <x v="16"/>
    <n v="133027"/>
    <n v="133"/>
    <n v="2"/>
    <s v="Low experience"/>
    <x v="3"/>
    <n v="12"/>
    <n v="108"/>
    <n v="28"/>
    <x v="2"/>
    <n v="28"/>
    <n v="0"/>
    <n v="0"/>
    <n v="39.299999999999997"/>
    <n v="91"/>
    <n v="15"/>
    <n v="38"/>
    <n v="4"/>
    <n v="47"/>
    <n v="75"/>
    <n v="79"/>
    <n v="5"/>
    <n v="1"/>
    <n v="38"/>
  </r>
  <r>
    <n v="1906"/>
    <x v="9"/>
    <n v="111808"/>
    <n v="111.8"/>
    <n v="4"/>
    <s v="Low experience"/>
    <x v="1"/>
    <n v="62"/>
    <n v="108"/>
    <n v="75"/>
    <x v="1"/>
    <n v="0"/>
    <n v="0"/>
    <n v="75"/>
    <n v="34.6"/>
    <n v="8"/>
    <n v="4"/>
    <n v="81"/>
    <n v="3"/>
    <n v="66"/>
    <n v="8"/>
    <n v="25"/>
    <n v="72"/>
    <n v="28"/>
    <n v="51"/>
  </r>
  <r>
    <n v="1967"/>
    <x v="18"/>
    <n v="92188"/>
    <n v="92.2"/>
    <n v="24"/>
    <s v="High experience"/>
    <x v="3"/>
    <n v="25"/>
    <n v="108"/>
    <n v="22"/>
    <x v="2"/>
    <n v="22"/>
    <n v="0"/>
    <n v="0"/>
    <n v="45.3"/>
    <n v="31"/>
    <n v="69"/>
    <n v="34"/>
    <n v="63"/>
    <n v="63"/>
    <n v="28"/>
    <n v="64"/>
    <n v="38"/>
    <n v="34"/>
    <n v="29"/>
  </r>
  <r>
    <n v="2261"/>
    <x v="18"/>
    <n v="53553"/>
    <n v="53.6"/>
    <n v="8"/>
    <s v="Lower-mid experience"/>
    <x v="0"/>
    <n v="67"/>
    <n v="108"/>
    <n v="28"/>
    <x v="2"/>
    <n v="28"/>
    <n v="0"/>
    <n v="0"/>
    <n v="50.4"/>
    <n v="63"/>
    <n v="91"/>
    <n v="1"/>
    <n v="89"/>
    <n v="72"/>
    <n v="17"/>
    <n v="26"/>
    <n v="54"/>
    <n v="12"/>
    <n v="79"/>
  </r>
  <r>
    <n v="2320"/>
    <x v="10"/>
    <n v="126923"/>
    <n v="126.9"/>
    <n v="28"/>
    <s v="High experience"/>
    <x v="2"/>
    <n v="64"/>
    <n v="108"/>
    <n v="39"/>
    <x v="0"/>
    <n v="0"/>
    <n v="39"/>
    <n v="0"/>
    <n v="62.8"/>
    <n v="36"/>
    <n v="91"/>
    <n v="47"/>
    <n v="59"/>
    <n v="94"/>
    <n v="47"/>
    <n v="39"/>
    <n v="89"/>
    <n v="91"/>
    <n v="35"/>
  </r>
  <r>
    <n v="2407"/>
    <x v="7"/>
    <n v="76509"/>
    <n v="76.5"/>
    <n v="27"/>
    <s v="High experience"/>
    <x v="3"/>
    <n v="26"/>
    <n v="108"/>
    <n v="52"/>
    <x v="0"/>
    <n v="0"/>
    <n v="52"/>
    <n v="0"/>
    <n v="37.799999999999997"/>
    <n v="27"/>
    <n v="69"/>
    <n v="89"/>
    <n v="4"/>
    <n v="42"/>
    <n v="59"/>
    <n v="59"/>
    <n v="2"/>
    <n v="21"/>
    <n v="6"/>
  </r>
  <r>
    <n v="2463"/>
    <x v="14"/>
    <n v="84503"/>
    <n v="84.5"/>
    <n v="2"/>
    <s v="Low experience"/>
    <x v="0"/>
    <n v="81"/>
    <n v="108"/>
    <n v="56"/>
    <x v="0"/>
    <n v="0"/>
    <n v="56"/>
    <n v="0"/>
    <n v="34.1"/>
    <n v="4"/>
    <n v="37"/>
    <n v="26"/>
    <n v="15"/>
    <n v="39"/>
    <n v="35"/>
    <n v="73"/>
    <n v="6"/>
    <n v="91"/>
    <n v="15"/>
  </r>
  <r>
    <n v="2649"/>
    <x v="18"/>
    <n v="126765"/>
    <n v="126.8"/>
    <n v="21"/>
    <s v="Upper-mid experience"/>
    <x v="0"/>
    <n v="3"/>
    <n v="108"/>
    <n v="2"/>
    <x v="2"/>
    <n v="2"/>
    <n v="0"/>
    <n v="0"/>
    <n v="66.900000000000006"/>
    <n v="79"/>
    <n v="95"/>
    <n v="36"/>
    <n v="44"/>
    <n v="67"/>
    <n v="97"/>
    <n v="89"/>
    <n v="67"/>
    <n v="86"/>
    <n v="9"/>
  </r>
  <r>
    <n v="2828"/>
    <x v="4"/>
    <n v="68011"/>
    <n v="68"/>
    <n v="25"/>
    <s v="High experience"/>
    <x v="3"/>
    <n v="2"/>
    <n v="108"/>
    <n v="58"/>
    <x v="0"/>
    <n v="0"/>
    <n v="58"/>
    <n v="0"/>
    <n v="49.6"/>
    <n v="86"/>
    <n v="65"/>
    <n v="69"/>
    <n v="61"/>
    <n v="99"/>
    <n v="26"/>
    <n v="27"/>
    <n v="13"/>
    <n v="49"/>
    <n v="1"/>
  </r>
  <r>
    <n v="82"/>
    <x v="15"/>
    <n v="31591"/>
    <n v="31.6"/>
    <n v="7"/>
    <s v="Low experience"/>
    <x v="3"/>
    <n v="68"/>
    <n v="107"/>
    <n v="41"/>
    <x v="0"/>
    <n v="0"/>
    <n v="41"/>
    <n v="0"/>
    <n v="62.6"/>
    <n v="88"/>
    <n v="8"/>
    <n v="66"/>
    <n v="85"/>
    <n v="87"/>
    <n v="71"/>
    <n v="84"/>
    <n v="7"/>
    <n v="68"/>
    <n v="62"/>
  </r>
  <r>
    <n v="119"/>
    <x v="14"/>
    <n v="120373"/>
    <n v="120.4"/>
    <n v="2"/>
    <s v="Low experience"/>
    <x v="2"/>
    <n v="79"/>
    <n v="107"/>
    <n v="53"/>
    <x v="0"/>
    <n v="0"/>
    <n v="53"/>
    <n v="0"/>
    <n v="39.200000000000003"/>
    <n v="39"/>
    <n v="5"/>
    <n v="4"/>
    <n v="54"/>
    <n v="63"/>
    <n v="67"/>
    <n v="53"/>
    <n v="72"/>
    <n v="14"/>
    <n v="21"/>
  </r>
  <r>
    <n v="165"/>
    <x v="6"/>
    <n v="89156"/>
    <n v="89.2"/>
    <n v="18"/>
    <s v="Upper-mid experience"/>
    <x v="3"/>
    <n v="88"/>
    <n v="107"/>
    <n v="71"/>
    <x v="1"/>
    <n v="0"/>
    <n v="0"/>
    <n v="71"/>
    <n v="52"/>
    <n v="68"/>
    <n v="4"/>
    <n v="45"/>
    <n v="93"/>
    <n v="17"/>
    <n v="39"/>
    <n v="73"/>
    <n v="88"/>
    <n v="67"/>
    <n v="26"/>
  </r>
  <r>
    <n v="271"/>
    <x v="2"/>
    <n v="133243"/>
    <n v="133.19999999999999"/>
    <n v="6"/>
    <s v="Low experience"/>
    <x v="3"/>
    <n v="17"/>
    <n v="107"/>
    <n v="12"/>
    <x v="2"/>
    <n v="12"/>
    <n v="0"/>
    <n v="0"/>
    <n v="55.4"/>
    <n v="94"/>
    <n v="82"/>
    <n v="98"/>
    <n v="26"/>
    <n v="97"/>
    <n v="43"/>
    <n v="35"/>
    <n v="5"/>
    <n v="5"/>
    <n v="69"/>
  </r>
  <r>
    <n v="439"/>
    <x v="15"/>
    <n v="122103"/>
    <n v="122.1"/>
    <n v="8"/>
    <s v="Lower-mid experience"/>
    <x v="3"/>
    <n v="2"/>
    <n v="107"/>
    <n v="56"/>
    <x v="0"/>
    <n v="0"/>
    <n v="56"/>
    <n v="0"/>
    <n v="39.799999999999997"/>
    <n v="3"/>
    <n v="46"/>
    <n v="28"/>
    <n v="37"/>
    <n v="16"/>
    <n v="89"/>
    <n v="1"/>
    <n v="88"/>
    <n v="57"/>
    <n v="33"/>
  </r>
  <r>
    <n v="701"/>
    <x v="9"/>
    <n v="135301"/>
    <n v="135.30000000000001"/>
    <n v="25"/>
    <s v="High experience"/>
    <x v="3"/>
    <n v="6"/>
    <n v="107"/>
    <n v="92"/>
    <x v="1"/>
    <n v="0"/>
    <n v="0"/>
    <n v="92"/>
    <n v="54"/>
    <n v="48"/>
    <n v="8"/>
    <n v="56"/>
    <n v="33"/>
    <n v="15"/>
    <n v="85"/>
    <n v="52"/>
    <n v="93"/>
    <n v="81"/>
    <n v="69"/>
  </r>
  <r>
    <n v="703"/>
    <x v="0"/>
    <n v="148977"/>
    <n v="149"/>
    <n v="29"/>
    <s v="High experience"/>
    <x v="2"/>
    <n v="42"/>
    <n v="107"/>
    <n v="45"/>
    <x v="0"/>
    <n v="0"/>
    <n v="45"/>
    <n v="0"/>
    <n v="44.5"/>
    <n v="94"/>
    <n v="5"/>
    <n v="67"/>
    <n v="89"/>
    <n v="8"/>
    <n v="18"/>
    <n v="3"/>
    <n v="72"/>
    <n v="8"/>
    <n v="81"/>
  </r>
  <r>
    <n v="709"/>
    <x v="5"/>
    <n v="123249"/>
    <n v="123.2"/>
    <n v="23"/>
    <s v="High experience"/>
    <x v="3"/>
    <n v="49"/>
    <n v="107"/>
    <n v="59"/>
    <x v="0"/>
    <n v="0"/>
    <n v="59"/>
    <n v="0"/>
    <n v="41.9"/>
    <n v="11"/>
    <n v="75"/>
    <n v="14"/>
    <n v="7"/>
    <n v="98"/>
    <n v="96"/>
    <n v="6"/>
    <n v="44"/>
    <n v="19"/>
    <n v="49"/>
  </r>
  <r>
    <n v="739"/>
    <x v="3"/>
    <n v="123012"/>
    <n v="123"/>
    <n v="20"/>
    <s v="Upper-mid experience"/>
    <x v="2"/>
    <n v="31"/>
    <n v="107"/>
    <n v="4"/>
    <x v="0"/>
    <n v="0"/>
    <n v="4"/>
    <n v="0"/>
    <n v="48.4"/>
    <n v="5"/>
    <n v="81"/>
    <n v="47"/>
    <n v="95"/>
    <n v="85"/>
    <n v="33"/>
    <n v="4"/>
    <n v="42"/>
    <n v="63"/>
    <n v="29"/>
  </r>
  <r>
    <n v="830"/>
    <x v="9"/>
    <n v="62556"/>
    <n v="62.6"/>
    <n v="27"/>
    <s v="High experience"/>
    <x v="3"/>
    <n v="36"/>
    <n v="107"/>
    <n v="91"/>
    <x v="1"/>
    <n v="0"/>
    <n v="0"/>
    <n v="91"/>
    <n v="35.200000000000003"/>
    <n v="69"/>
    <n v="2"/>
    <n v="34"/>
    <n v="14"/>
    <n v="23"/>
    <n v="91"/>
    <n v="4"/>
    <n v="22"/>
    <n v="31"/>
    <n v="62"/>
  </r>
  <r>
    <n v="1154"/>
    <x v="17"/>
    <n v="40244"/>
    <n v="40.200000000000003"/>
    <n v="20"/>
    <s v="Upper-mid experience"/>
    <x v="2"/>
    <n v="62"/>
    <n v="107"/>
    <n v="74"/>
    <x v="1"/>
    <n v="0"/>
    <n v="0"/>
    <n v="74"/>
    <n v="60.6"/>
    <n v="43"/>
    <n v="34"/>
    <n v="95"/>
    <n v="24"/>
    <n v="47"/>
    <n v="94"/>
    <n v="79"/>
    <n v="96"/>
    <n v="61"/>
    <n v="33"/>
  </r>
  <r>
    <n v="1234"/>
    <x v="9"/>
    <n v="45432"/>
    <n v="45.4"/>
    <n v="11"/>
    <s v="Lower-mid experience"/>
    <x v="1"/>
    <n v="44"/>
    <n v="107"/>
    <n v="82"/>
    <x v="1"/>
    <n v="0"/>
    <n v="0"/>
    <n v="82"/>
    <n v="57.9"/>
    <n v="64"/>
    <n v="18"/>
    <n v="54"/>
    <n v="45"/>
    <n v="46"/>
    <n v="47"/>
    <n v="88"/>
    <n v="82"/>
    <n v="63"/>
    <n v="72"/>
  </r>
  <r>
    <n v="1380"/>
    <x v="17"/>
    <n v="100278"/>
    <n v="100.3"/>
    <n v="28"/>
    <s v="High experience"/>
    <x v="3"/>
    <n v="5"/>
    <n v="107"/>
    <n v="88"/>
    <x v="1"/>
    <n v="0"/>
    <n v="0"/>
    <n v="88"/>
    <n v="38.4"/>
    <n v="78"/>
    <n v="27"/>
    <n v="15"/>
    <n v="29"/>
    <n v="51"/>
    <n v="34"/>
    <n v="57"/>
    <n v="5"/>
    <n v="51"/>
    <n v="37"/>
  </r>
  <r>
    <n v="1472"/>
    <x v="17"/>
    <n v="68907"/>
    <n v="68.900000000000006"/>
    <n v="8"/>
    <s v="Lower-mid experience"/>
    <x v="0"/>
    <n v="5"/>
    <n v="107"/>
    <n v="93"/>
    <x v="1"/>
    <n v="0"/>
    <n v="0"/>
    <n v="93"/>
    <n v="32.9"/>
    <n v="29"/>
    <n v="15"/>
    <n v="35"/>
    <n v="79"/>
    <n v="8"/>
    <n v="6"/>
    <n v="14"/>
    <n v="44"/>
    <n v="97"/>
    <n v="2"/>
  </r>
  <r>
    <n v="1533"/>
    <x v="18"/>
    <n v="118816"/>
    <n v="118.8"/>
    <n v="24"/>
    <s v="High experience"/>
    <x v="3"/>
    <n v="36"/>
    <n v="107"/>
    <n v="11"/>
    <x v="2"/>
    <n v="11"/>
    <n v="0"/>
    <n v="0"/>
    <n v="38.5"/>
    <n v="44"/>
    <n v="28"/>
    <n v="12"/>
    <n v="32"/>
    <n v="85"/>
    <n v="38"/>
    <n v="75"/>
    <n v="18"/>
    <n v="42"/>
    <n v="11"/>
  </r>
  <r>
    <n v="1566"/>
    <x v="19"/>
    <n v="74511"/>
    <n v="74.5"/>
    <n v="14"/>
    <s v="Lower-mid experience"/>
    <x v="2"/>
    <n v="37"/>
    <n v="107"/>
    <n v="62"/>
    <x v="0"/>
    <n v="0"/>
    <n v="62"/>
    <n v="0"/>
    <n v="39.6"/>
    <n v="44"/>
    <n v="96"/>
    <n v="27"/>
    <n v="74"/>
    <n v="42"/>
    <n v="49"/>
    <n v="8"/>
    <n v="3"/>
    <n v="1"/>
    <n v="52"/>
  </r>
  <r>
    <n v="1622"/>
    <x v="7"/>
    <n v="104767"/>
    <n v="104.8"/>
    <n v="24"/>
    <s v="High experience"/>
    <x v="0"/>
    <n v="86"/>
    <n v="107"/>
    <n v="55"/>
    <x v="0"/>
    <n v="0"/>
    <n v="55"/>
    <n v="0"/>
    <n v="48.2"/>
    <n v="93"/>
    <n v="16"/>
    <n v="54"/>
    <n v="6"/>
    <n v="36"/>
    <n v="15"/>
    <n v="19"/>
    <n v="93"/>
    <n v="61"/>
    <n v="89"/>
  </r>
  <r>
    <n v="1629"/>
    <x v="18"/>
    <n v="80724"/>
    <n v="80.7"/>
    <n v="18"/>
    <s v="Upper-mid experience"/>
    <x v="0"/>
    <n v="99"/>
    <n v="107"/>
    <n v="9"/>
    <x v="2"/>
    <n v="9"/>
    <n v="0"/>
    <n v="0"/>
    <n v="50.4"/>
    <n v="16"/>
    <n v="76"/>
    <n v="59"/>
    <n v="55"/>
    <n v="47"/>
    <n v="73"/>
    <n v="86"/>
    <n v="3"/>
    <n v="22"/>
    <n v="67"/>
  </r>
  <r>
    <n v="1640"/>
    <x v="11"/>
    <n v="147257"/>
    <n v="147.30000000000001"/>
    <n v="23"/>
    <s v="High experience"/>
    <x v="1"/>
    <n v="91"/>
    <n v="107"/>
    <n v="75"/>
    <x v="1"/>
    <n v="0"/>
    <n v="0"/>
    <n v="75"/>
    <n v="38.6"/>
    <n v="12"/>
    <n v="52"/>
    <n v="55"/>
    <n v="33"/>
    <n v="63"/>
    <n v="7"/>
    <n v="15"/>
    <n v="55"/>
    <n v="6"/>
    <n v="88"/>
  </r>
  <r>
    <n v="1998"/>
    <x v="5"/>
    <n v="45231"/>
    <n v="45.2"/>
    <n v="0"/>
    <s v="Low experience"/>
    <x v="1"/>
    <n v="1"/>
    <n v="107"/>
    <n v="55"/>
    <x v="0"/>
    <n v="0"/>
    <n v="55"/>
    <n v="0"/>
    <n v="54.4"/>
    <n v="3"/>
    <n v="73"/>
    <n v="38"/>
    <n v="72"/>
    <n v="14"/>
    <n v="91"/>
    <n v="88"/>
    <n v="15"/>
    <n v="94"/>
    <n v="56"/>
  </r>
  <r>
    <n v="2048"/>
    <x v="4"/>
    <n v="101452"/>
    <n v="101.5"/>
    <n v="2"/>
    <s v="Low experience"/>
    <x v="1"/>
    <n v="42"/>
    <n v="107"/>
    <n v="69"/>
    <x v="0"/>
    <n v="0"/>
    <n v="69"/>
    <n v="0"/>
    <n v="36"/>
    <n v="8"/>
    <n v="46"/>
    <n v="4"/>
    <n v="82"/>
    <n v="9"/>
    <n v="91"/>
    <n v="38"/>
    <n v="3"/>
    <n v="45"/>
    <n v="34"/>
  </r>
  <r>
    <n v="2051"/>
    <x v="14"/>
    <n v="146084"/>
    <n v="146.1"/>
    <n v="22"/>
    <s v="Upper-mid experience"/>
    <x v="1"/>
    <n v="66"/>
    <n v="107"/>
    <n v="43"/>
    <x v="0"/>
    <n v="0"/>
    <n v="43"/>
    <n v="0"/>
    <n v="32.5"/>
    <n v="34"/>
    <n v="4"/>
    <n v="29"/>
    <n v="71"/>
    <n v="65"/>
    <n v="44"/>
    <n v="4"/>
    <n v="37"/>
    <n v="28"/>
    <n v="9"/>
  </r>
  <r>
    <n v="2263"/>
    <x v="14"/>
    <n v="48803"/>
    <n v="48.8"/>
    <n v="27"/>
    <s v="High experience"/>
    <x v="2"/>
    <n v="52"/>
    <n v="107"/>
    <n v="3"/>
    <x v="2"/>
    <n v="3"/>
    <n v="0"/>
    <n v="0"/>
    <n v="37.200000000000003"/>
    <n v="98"/>
    <n v="3"/>
    <n v="8"/>
    <n v="85"/>
    <n v="15"/>
    <n v="2"/>
    <n v="49"/>
    <n v="13"/>
    <n v="98"/>
    <n v="1"/>
  </r>
  <r>
    <n v="2417"/>
    <x v="5"/>
    <n v="120094"/>
    <n v="120.1"/>
    <n v="25"/>
    <s v="High experience"/>
    <x v="2"/>
    <n v="66"/>
    <n v="107"/>
    <n v="69"/>
    <x v="0"/>
    <n v="0"/>
    <n v="69"/>
    <n v="0"/>
    <n v="39.4"/>
    <n v="2"/>
    <n v="17"/>
    <n v="86"/>
    <n v="29"/>
    <n v="33"/>
    <n v="55"/>
    <n v="38"/>
    <n v="29"/>
    <n v="92"/>
    <n v="13"/>
  </r>
  <r>
    <n v="2519"/>
    <x v="6"/>
    <n v="133462"/>
    <n v="133.5"/>
    <n v="6"/>
    <s v="Low experience"/>
    <x v="3"/>
    <n v="26"/>
    <n v="107"/>
    <n v="87"/>
    <x v="1"/>
    <n v="0"/>
    <n v="0"/>
    <n v="87"/>
    <n v="41.8"/>
    <n v="21"/>
    <n v="72"/>
    <n v="59"/>
    <n v="61"/>
    <n v="31"/>
    <n v="16"/>
    <n v="62"/>
    <n v="59"/>
    <n v="34"/>
    <n v="3"/>
  </r>
  <r>
    <n v="2547"/>
    <x v="6"/>
    <n v="72971"/>
    <n v="73"/>
    <n v="9"/>
    <s v="Lower-mid experience"/>
    <x v="1"/>
    <n v="1"/>
    <n v="107"/>
    <n v="8"/>
    <x v="1"/>
    <n v="0"/>
    <n v="0"/>
    <n v="8"/>
    <n v="26.4"/>
    <n v="3"/>
    <n v="43"/>
    <n v="28"/>
    <n v="7"/>
    <n v="29"/>
    <n v="29"/>
    <n v="36"/>
    <n v="37"/>
    <n v="43"/>
    <n v="9"/>
  </r>
  <r>
    <n v="2627"/>
    <x v="18"/>
    <n v="147129"/>
    <n v="147.1"/>
    <n v="29"/>
    <s v="High experience"/>
    <x v="2"/>
    <n v="35"/>
    <n v="107"/>
    <n v="13"/>
    <x v="2"/>
    <n v="13"/>
    <n v="0"/>
    <n v="0"/>
    <n v="54.9"/>
    <n v="68"/>
    <n v="51"/>
    <n v="71"/>
    <n v="43"/>
    <n v="88"/>
    <n v="38"/>
    <n v="31"/>
    <n v="56"/>
    <n v="51"/>
    <n v="52"/>
  </r>
  <r>
    <n v="2663"/>
    <x v="3"/>
    <n v="42623"/>
    <n v="42.6"/>
    <n v="8"/>
    <s v="Lower-mid experience"/>
    <x v="2"/>
    <n v="53"/>
    <n v="107"/>
    <n v="63"/>
    <x v="0"/>
    <n v="0"/>
    <n v="63"/>
    <n v="0"/>
    <n v="56.2"/>
    <n v="49"/>
    <n v="41"/>
    <n v="61"/>
    <n v="66"/>
    <n v="75"/>
    <n v="67"/>
    <n v="75"/>
    <n v="67"/>
    <n v="48"/>
    <n v="13"/>
  </r>
  <r>
    <n v="2728"/>
    <x v="2"/>
    <n v="120027"/>
    <n v="120"/>
    <n v="21"/>
    <s v="Upper-mid experience"/>
    <x v="3"/>
    <n v="25"/>
    <n v="107"/>
    <n v="2"/>
    <x v="2"/>
    <n v="2"/>
    <n v="0"/>
    <n v="0"/>
    <n v="33.1"/>
    <n v="57"/>
    <n v="8"/>
    <n v="67"/>
    <n v="38"/>
    <n v="88"/>
    <n v="53"/>
    <n v="8"/>
    <n v="1"/>
    <n v="7"/>
    <n v="4"/>
  </r>
  <r>
    <n v="2756"/>
    <x v="10"/>
    <n v="57287"/>
    <n v="57.3"/>
    <n v="28"/>
    <s v="High experience"/>
    <x v="3"/>
    <n v="32"/>
    <n v="107"/>
    <n v="36"/>
    <x v="0"/>
    <n v="0"/>
    <n v="36"/>
    <n v="0"/>
    <n v="32.299999999999997"/>
    <n v="43"/>
    <n v="9"/>
    <n v="10"/>
    <n v="36"/>
    <n v="15"/>
    <n v="31"/>
    <n v="33"/>
    <n v="64"/>
    <n v="5"/>
    <n v="77"/>
  </r>
  <r>
    <n v="2805"/>
    <x v="12"/>
    <n v="77089"/>
    <n v="77.099999999999994"/>
    <n v="24"/>
    <s v="High experience"/>
    <x v="0"/>
    <n v="45"/>
    <n v="107"/>
    <n v="35"/>
    <x v="0"/>
    <n v="0"/>
    <n v="35"/>
    <n v="0"/>
    <n v="36.700000000000003"/>
    <n v="46"/>
    <n v="4"/>
    <n v="4"/>
    <n v="66"/>
    <n v="95"/>
    <n v="78"/>
    <n v="47"/>
    <n v="6"/>
    <n v="5"/>
    <n v="16"/>
  </r>
  <r>
    <n v="2835"/>
    <x v="7"/>
    <n v="138614"/>
    <n v="138.6"/>
    <n v="29"/>
    <s v="High experience"/>
    <x v="3"/>
    <n v="77"/>
    <n v="107"/>
    <n v="59"/>
    <x v="0"/>
    <n v="0"/>
    <n v="59"/>
    <n v="0"/>
    <n v="53.3"/>
    <n v="65"/>
    <n v="46"/>
    <n v="38"/>
    <n v="94"/>
    <n v="97"/>
    <n v="65"/>
    <n v="2"/>
    <n v="45"/>
    <n v="5"/>
    <n v="76"/>
  </r>
  <r>
    <n v="2872"/>
    <x v="4"/>
    <n v="43669"/>
    <n v="43.7"/>
    <n v="12"/>
    <s v="Lower-mid experience"/>
    <x v="0"/>
    <n v="9"/>
    <n v="107"/>
    <n v="61"/>
    <x v="0"/>
    <n v="0"/>
    <n v="61"/>
    <n v="0"/>
    <n v="43.3"/>
    <n v="91"/>
    <n v="24"/>
    <n v="58"/>
    <n v="48"/>
    <n v="77"/>
    <n v="38"/>
    <n v="71"/>
    <n v="4"/>
    <n v="11"/>
    <n v="11"/>
  </r>
  <r>
    <n v="2894"/>
    <x v="11"/>
    <n v="106620"/>
    <n v="106.6"/>
    <n v="10"/>
    <s v="Lower-mid experience"/>
    <x v="0"/>
    <n v="79"/>
    <n v="107"/>
    <n v="94"/>
    <x v="1"/>
    <n v="0"/>
    <n v="0"/>
    <n v="94"/>
    <n v="42.9"/>
    <n v="1"/>
    <n v="82"/>
    <n v="51"/>
    <n v="52"/>
    <n v="52"/>
    <n v="33"/>
    <n v="32"/>
    <n v="63"/>
    <n v="4"/>
    <n v="59"/>
  </r>
  <r>
    <n v="19"/>
    <x v="9"/>
    <n v="148015"/>
    <n v="148"/>
    <n v="2"/>
    <s v="Low experience"/>
    <x v="2"/>
    <n v="17"/>
    <n v="106"/>
    <n v="93"/>
    <x v="1"/>
    <n v="0"/>
    <n v="0"/>
    <n v="93"/>
    <n v="46.1"/>
    <n v="7"/>
    <n v="57"/>
    <n v="1"/>
    <n v="62"/>
    <n v="99"/>
    <n v="14"/>
    <n v="52"/>
    <n v="88"/>
    <n v="74"/>
    <n v="7"/>
  </r>
  <r>
    <n v="138"/>
    <x v="2"/>
    <n v="46087"/>
    <n v="46.1"/>
    <n v="4"/>
    <s v="Low experience"/>
    <x v="1"/>
    <n v="58"/>
    <n v="106"/>
    <n v="19"/>
    <x v="2"/>
    <n v="19"/>
    <n v="0"/>
    <n v="0"/>
    <n v="32.200000000000003"/>
    <n v="6"/>
    <n v="68"/>
    <n v="8"/>
    <n v="27"/>
    <n v="83"/>
    <n v="5"/>
    <n v="8"/>
    <n v="6"/>
    <n v="33"/>
    <n v="78"/>
  </r>
  <r>
    <n v="172"/>
    <x v="14"/>
    <n v="107487"/>
    <n v="107.5"/>
    <n v="19"/>
    <s v="Upper-mid experience"/>
    <x v="0"/>
    <n v="58"/>
    <n v="106"/>
    <n v="34"/>
    <x v="0"/>
    <n v="0"/>
    <n v="34"/>
    <n v="0"/>
    <n v="45.8"/>
    <n v="17"/>
    <n v="97"/>
    <n v="23"/>
    <n v="98"/>
    <n v="53"/>
    <n v="14"/>
    <n v="1"/>
    <n v="21"/>
    <n v="93"/>
    <n v="41"/>
  </r>
  <r>
    <n v="219"/>
    <x v="18"/>
    <n v="143557"/>
    <n v="143.6"/>
    <n v="2"/>
    <s v="Low experience"/>
    <x v="1"/>
    <n v="37"/>
    <n v="106"/>
    <n v="16"/>
    <x v="2"/>
    <n v="16"/>
    <n v="0"/>
    <n v="0"/>
    <n v="35.9"/>
    <n v="67"/>
    <n v="58"/>
    <n v="53"/>
    <n v="25"/>
    <n v="0"/>
    <n v="17"/>
    <n v="12"/>
    <n v="45"/>
    <n v="61"/>
    <n v="21"/>
  </r>
  <r>
    <n v="320"/>
    <x v="1"/>
    <n v="47065"/>
    <n v="47.1"/>
    <n v="6"/>
    <s v="Low experience"/>
    <x v="0"/>
    <n v="78"/>
    <n v="106"/>
    <n v="77"/>
    <x v="1"/>
    <n v="0"/>
    <n v="0"/>
    <n v="77"/>
    <n v="40.5"/>
    <n v="69"/>
    <n v="57"/>
    <n v="8"/>
    <n v="74"/>
    <n v="61"/>
    <n v="49"/>
    <n v="13"/>
    <n v="26"/>
    <n v="42"/>
    <n v="6"/>
  </r>
  <r>
    <n v="406"/>
    <x v="15"/>
    <n v="104854"/>
    <n v="104.9"/>
    <n v="8"/>
    <s v="Lower-mid experience"/>
    <x v="3"/>
    <n v="35"/>
    <n v="106"/>
    <n v="4"/>
    <x v="0"/>
    <n v="0"/>
    <n v="4"/>
    <n v="0"/>
    <n v="54"/>
    <n v="92"/>
    <n v="27"/>
    <n v="9"/>
    <n v="1"/>
    <n v="66"/>
    <n v="91"/>
    <n v="17"/>
    <n v="97"/>
    <n v="45"/>
    <n v="95"/>
  </r>
  <r>
    <n v="653"/>
    <x v="17"/>
    <n v="105481"/>
    <n v="105.5"/>
    <n v="14"/>
    <s v="Lower-mid experience"/>
    <x v="1"/>
    <n v="8"/>
    <n v="106"/>
    <n v="7"/>
    <x v="0"/>
    <n v="0"/>
    <n v="7"/>
    <n v="0"/>
    <n v="49.1"/>
    <n v="43"/>
    <n v="41"/>
    <n v="11"/>
    <n v="68"/>
    <n v="7"/>
    <n v="72"/>
    <n v="73"/>
    <n v="0"/>
    <n v="95"/>
    <n v="81"/>
  </r>
  <r>
    <n v="872"/>
    <x v="17"/>
    <n v="85215"/>
    <n v="85.2"/>
    <n v="21"/>
    <s v="Upper-mid experience"/>
    <x v="0"/>
    <n v="31"/>
    <n v="106"/>
    <n v="83"/>
    <x v="1"/>
    <n v="0"/>
    <n v="0"/>
    <n v="83"/>
    <n v="51.4"/>
    <n v="82"/>
    <n v="98"/>
    <n v="41"/>
    <n v="76"/>
    <n v="1"/>
    <n v="78"/>
    <n v="37"/>
    <n v="4"/>
    <n v="36"/>
    <n v="61"/>
  </r>
  <r>
    <n v="965"/>
    <x v="9"/>
    <n v="43140"/>
    <n v="43.1"/>
    <n v="13"/>
    <s v="Lower-mid experience"/>
    <x v="2"/>
    <n v="6"/>
    <n v="106"/>
    <n v="8"/>
    <x v="1"/>
    <n v="0"/>
    <n v="0"/>
    <n v="8"/>
    <n v="51"/>
    <n v="43"/>
    <n v="23"/>
    <n v="46"/>
    <n v="95"/>
    <n v="85"/>
    <n v="15"/>
    <n v="3"/>
    <n v="93"/>
    <n v="53"/>
    <n v="54"/>
  </r>
  <r>
    <n v="977"/>
    <x v="7"/>
    <n v="123304"/>
    <n v="123.3"/>
    <n v="23"/>
    <s v="High experience"/>
    <x v="3"/>
    <n v="93"/>
    <n v="106"/>
    <n v="4"/>
    <x v="0"/>
    <n v="0"/>
    <n v="4"/>
    <n v="0"/>
    <n v="41.6"/>
    <n v="21"/>
    <n v="14"/>
    <n v="42"/>
    <n v="14"/>
    <n v="42"/>
    <n v="15"/>
    <n v="66"/>
    <n v="79"/>
    <n v="55"/>
    <n v="68"/>
  </r>
  <r>
    <n v="1074"/>
    <x v="12"/>
    <n v="142398"/>
    <n v="142.4"/>
    <n v="26"/>
    <s v="High experience"/>
    <x v="3"/>
    <n v="3"/>
    <n v="106"/>
    <n v="57"/>
    <x v="0"/>
    <n v="0"/>
    <n v="57"/>
    <n v="0"/>
    <n v="41.3"/>
    <n v="3"/>
    <n v="47"/>
    <n v="6"/>
    <n v="19"/>
    <n v="56"/>
    <n v="87"/>
    <n v="88"/>
    <n v="7"/>
    <n v="42"/>
    <n v="58"/>
  </r>
  <r>
    <n v="1126"/>
    <x v="12"/>
    <n v="147882"/>
    <n v="147.9"/>
    <n v="3"/>
    <s v="Low experience"/>
    <x v="0"/>
    <n v="3"/>
    <n v="106"/>
    <n v="4"/>
    <x v="0"/>
    <n v="0"/>
    <n v="4"/>
    <n v="0"/>
    <n v="31.4"/>
    <n v="7"/>
    <n v="73"/>
    <n v="3"/>
    <n v="45"/>
    <n v="13"/>
    <n v="8"/>
    <n v="57"/>
    <n v="9"/>
    <n v="5"/>
    <n v="94"/>
  </r>
  <r>
    <n v="1298"/>
    <x v="4"/>
    <n v="55734"/>
    <n v="55.7"/>
    <n v="17"/>
    <s v="Upper-mid experience"/>
    <x v="2"/>
    <n v="1"/>
    <n v="106"/>
    <n v="35"/>
    <x v="0"/>
    <n v="0"/>
    <n v="35"/>
    <n v="0"/>
    <n v="36.4"/>
    <n v="21"/>
    <n v="17"/>
    <n v="7"/>
    <n v="67"/>
    <n v="46"/>
    <n v="83"/>
    <n v="1"/>
    <n v="14"/>
    <n v="31"/>
    <n v="77"/>
  </r>
  <r>
    <n v="1365"/>
    <x v="14"/>
    <n v="128960"/>
    <n v="129"/>
    <n v="7"/>
    <s v="Low experience"/>
    <x v="3"/>
    <n v="52"/>
    <n v="106"/>
    <n v="59"/>
    <x v="0"/>
    <n v="0"/>
    <n v="59"/>
    <n v="0"/>
    <n v="53.6"/>
    <n v="83"/>
    <n v="65"/>
    <n v="56"/>
    <n v="37"/>
    <n v="14"/>
    <n v="96"/>
    <n v="46"/>
    <n v="57"/>
    <n v="75"/>
    <n v="7"/>
  </r>
  <r>
    <n v="1831"/>
    <x v="3"/>
    <n v="94043"/>
    <n v="94"/>
    <n v="5"/>
    <s v="Low experience"/>
    <x v="2"/>
    <n v="9"/>
    <n v="106"/>
    <n v="67"/>
    <x v="0"/>
    <n v="0"/>
    <n v="67"/>
    <n v="0"/>
    <n v="43.8"/>
    <n v="18"/>
    <n v="79"/>
    <n v="6"/>
    <n v="88"/>
    <n v="67"/>
    <n v="37"/>
    <n v="19"/>
    <n v="82"/>
    <n v="6"/>
    <n v="36"/>
  </r>
  <r>
    <n v="1927"/>
    <x v="0"/>
    <n v="149028"/>
    <n v="149"/>
    <n v="19"/>
    <s v="Upper-mid experience"/>
    <x v="2"/>
    <n v="65"/>
    <n v="106"/>
    <n v="5"/>
    <x v="0"/>
    <n v="0"/>
    <n v="5"/>
    <n v="0"/>
    <n v="64.7"/>
    <n v="65"/>
    <n v="75"/>
    <n v="55"/>
    <n v="94"/>
    <n v="98"/>
    <n v="10"/>
    <n v="67"/>
    <n v="93"/>
    <n v="4"/>
    <n v="86"/>
  </r>
  <r>
    <n v="2043"/>
    <x v="12"/>
    <n v="141257"/>
    <n v="141.30000000000001"/>
    <n v="29"/>
    <s v="High experience"/>
    <x v="0"/>
    <n v="2"/>
    <n v="106"/>
    <n v="44"/>
    <x v="0"/>
    <n v="0"/>
    <n v="44"/>
    <n v="0"/>
    <n v="42.6"/>
    <n v="64"/>
    <n v="54"/>
    <n v="26"/>
    <n v="16"/>
    <n v="4"/>
    <n v="99"/>
    <n v="44"/>
    <n v="75"/>
    <n v="6"/>
    <n v="38"/>
  </r>
  <r>
    <n v="2200"/>
    <x v="8"/>
    <n v="40704"/>
    <n v="40.700000000000003"/>
    <n v="23"/>
    <s v="High experience"/>
    <x v="2"/>
    <n v="39"/>
    <n v="106"/>
    <n v="12"/>
    <x v="2"/>
    <n v="12"/>
    <n v="0"/>
    <n v="0"/>
    <n v="46.8"/>
    <n v="49"/>
    <n v="33"/>
    <n v="2"/>
    <n v="65"/>
    <n v="67"/>
    <n v="83"/>
    <n v="87"/>
    <n v="7"/>
    <n v="69"/>
    <n v="6"/>
  </r>
  <r>
    <n v="2284"/>
    <x v="11"/>
    <n v="45590"/>
    <n v="45.6"/>
    <n v="11"/>
    <s v="Lower-mid experience"/>
    <x v="2"/>
    <n v="11"/>
    <n v="106"/>
    <n v="82"/>
    <x v="1"/>
    <n v="0"/>
    <n v="0"/>
    <n v="82"/>
    <n v="50.9"/>
    <n v="68"/>
    <n v="6"/>
    <n v="12"/>
    <n v="66"/>
    <n v="61"/>
    <n v="53"/>
    <n v="4"/>
    <n v="95"/>
    <n v="85"/>
    <n v="59"/>
  </r>
  <r>
    <n v="2540"/>
    <x v="7"/>
    <n v="124752"/>
    <n v="124.8"/>
    <n v="29"/>
    <s v="High experience"/>
    <x v="2"/>
    <n v="94"/>
    <n v="106"/>
    <n v="3"/>
    <x v="2"/>
    <n v="3"/>
    <n v="0"/>
    <n v="0"/>
    <n v="41.6"/>
    <n v="87"/>
    <n v="28"/>
    <n v="5"/>
    <n v="2"/>
    <n v="3"/>
    <n v="69"/>
    <n v="43"/>
    <n v="63"/>
    <n v="82"/>
    <n v="34"/>
  </r>
  <r>
    <n v="2653"/>
    <x v="10"/>
    <n v="74838"/>
    <n v="74.8"/>
    <n v="15"/>
    <s v="Lower-mid experience"/>
    <x v="3"/>
    <n v="55"/>
    <n v="106"/>
    <n v="45"/>
    <x v="0"/>
    <n v="0"/>
    <n v="45"/>
    <n v="0"/>
    <n v="33.4"/>
    <n v="12"/>
    <n v="22"/>
    <n v="77"/>
    <n v="27"/>
    <n v="0"/>
    <n v="10"/>
    <n v="21"/>
    <n v="66"/>
    <n v="93"/>
    <n v="6"/>
  </r>
  <r>
    <n v="24"/>
    <x v="15"/>
    <n v="33343"/>
    <n v="33.299999999999997"/>
    <n v="28"/>
    <s v="High experience"/>
    <x v="1"/>
    <n v="74"/>
    <n v="105"/>
    <n v="54"/>
    <x v="0"/>
    <n v="0"/>
    <n v="54"/>
    <n v="0"/>
    <n v="29.4"/>
    <n v="42"/>
    <n v="25"/>
    <n v="36"/>
    <n v="76"/>
    <n v="1"/>
    <n v="12"/>
    <n v="5"/>
    <n v="4"/>
    <n v="86"/>
    <n v="7"/>
  </r>
  <r>
    <n v="94"/>
    <x v="17"/>
    <n v="54826"/>
    <n v="54.8"/>
    <n v="6"/>
    <s v="Low experience"/>
    <x v="3"/>
    <n v="66"/>
    <n v="105"/>
    <n v="85"/>
    <x v="1"/>
    <n v="0"/>
    <n v="0"/>
    <n v="85"/>
    <n v="49.6"/>
    <n v="78"/>
    <n v="48"/>
    <n v="4"/>
    <n v="16"/>
    <n v="44"/>
    <n v="72"/>
    <n v="59"/>
    <n v="65"/>
    <n v="48"/>
    <n v="62"/>
  </r>
  <r>
    <n v="113"/>
    <x v="0"/>
    <n v="46014"/>
    <n v="46"/>
    <n v="2"/>
    <s v="Low experience"/>
    <x v="2"/>
    <n v="61"/>
    <n v="105"/>
    <n v="39"/>
    <x v="0"/>
    <n v="0"/>
    <n v="39"/>
    <n v="0"/>
    <n v="41.1"/>
    <n v="39"/>
    <n v="59"/>
    <n v="5"/>
    <n v="99"/>
    <n v="14"/>
    <n v="7"/>
    <n v="4"/>
    <n v="43"/>
    <n v="72"/>
    <n v="69"/>
  </r>
  <r>
    <n v="198"/>
    <x v="18"/>
    <n v="74605"/>
    <n v="74.599999999999994"/>
    <n v="21"/>
    <s v="Upper-mid experience"/>
    <x v="3"/>
    <n v="76"/>
    <n v="105"/>
    <n v="1"/>
    <x v="2"/>
    <n v="1"/>
    <n v="0"/>
    <n v="0"/>
    <n v="51.7"/>
    <n v="46"/>
    <n v="56"/>
    <n v="86"/>
    <n v="48"/>
    <n v="9"/>
    <n v="67"/>
    <n v="14"/>
    <n v="99"/>
    <n v="53"/>
    <n v="39"/>
  </r>
  <r>
    <n v="668"/>
    <x v="4"/>
    <n v="87410"/>
    <n v="87.4"/>
    <n v="12"/>
    <s v="Lower-mid experience"/>
    <x v="0"/>
    <n v="46"/>
    <n v="105"/>
    <n v="68"/>
    <x v="0"/>
    <n v="0"/>
    <n v="68"/>
    <n v="0"/>
    <n v="31.3"/>
    <n v="10"/>
    <n v="24"/>
    <n v="73"/>
    <n v="38"/>
    <n v="1"/>
    <n v="1"/>
    <n v="46"/>
    <n v="49"/>
    <n v="2"/>
    <n v="69"/>
  </r>
  <r>
    <n v="689"/>
    <x v="0"/>
    <n v="58152"/>
    <n v="58.2"/>
    <n v="13"/>
    <s v="Lower-mid experience"/>
    <x v="3"/>
    <n v="82"/>
    <n v="105"/>
    <n v="48"/>
    <x v="0"/>
    <n v="0"/>
    <n v="48"/>
    <n v="0"/>
    <n v="51.7"/>
    <n v="29"/>
    <n v="3"/>
    <n v="38"/>
    <n v="84"/>
    <n v="97"/>
    <n v="44"/>
    <n v="39"/>
    <n v="85"/>
    <n v="43"/>
    <n v="55"/>
  </r>
  <r>
    <n v="811"/>
    <x v="9"/>
    <n v="142770"/>
    <n v="142.80000000000001"/>
    <n v="22"/>
    <s v="Upper-mid experience"/>
    <x v="3"/>
    <n v="32"/>
    <n v="105"/>
    <n v="74"/>
    <x v="1"/>
    <n v="0"/>
    <n v="0"/>
    <n v="74"/>
    <n v="46.2"/>
    <n v="45"/>
    <n v="88"/>
    <n v="42"/>
    <n v="84"/>
    <n v="59"/>
    <n v="19"/>
    <n v="58"/>
    <n v="51"/>
    <n v="4"/>
    <n v="12"/>
  </r>
  <r>
    <n v="881"/>
    <x v="12"/>
    <n v="85416"/>
    <n v="85.4"/>
    <n v="27"/>
    <s v="High experience"/>
    <x v="1"/>
    <n v="26"/>
    <n v="105"/>
    <n v="48"/>
    <x v="0"/>
    <n v="0"/>
    <n v="48"/>
    <n v="0"/>
    <n v="52.7"/>
    <n v="2"/>
    <n v="82"/>
    <n v="88"/>
    <n v="68"/>
    <n v="54"/>
    <n v="96"/>
    <n v="12"/>
    <n v="74"/>
    <n v="13"/>
    <n v="38"/>
  </r>
  <r>
    <n v="916"/>
    <x v="13"/>
    <n v="40715"/>
    <n v="40.700000000000003"/>
    <n v="11"/>
    <s v="Lower-mid experience"/>
    <x v="3"/>
    <n v="53"/>
    <n v="105"/>
    <n v="28"/>
    <x v="2"/>
    <n v="28"/>
    <n v="0"/>
    <n v="0"/>
    <n v="37.700000000000003"/>
    <n v="62"/>
    <n v="3"/>
    <n v="3"/>
    <n v="5"/>
    <n v="87"/>
    <n v="79"/>
    <n v="96"/>
    <n v="7"/>
    <n v="27"/>
    <n v="8"/>
  </r>
  <r>
    <n v="999"/>
    <x v="2"/>
    <n v="108944"/>
    <n v="108.9"/>
    <n v="24"/>
    <s v="High experience"/>
    <x v="2"/>
    <n v="43"/>
    <n v="105"/>
    <n v="26"/>
    <x v="2"/>
    <n v="26"/>
    <n v="0"/>
    <n v="0"/>
    <n v="42.6"/>
    <n v="8"/>
    <n v="1"/>
    <n v="93"/>
    <n v="11"/>
    <n v="63"/>
    <n v="67"/>
    <n v="68"/>
    <n v="27"/>
    <n v="33"/>
    <n v="55"/>
  </r>
  <r>
    <n v="1304"/>
    <x v="16"/>
    <n v="74344"/>
    <n v="74.3"/>
    <n v="20"/>
    <s v="Upper-mid experience"/>
    <x v="0"/>
    <n v="37"/>
    <n v="105"/>
    <n v="24"/>
    <x v="2"/>
    <n v="24"/>
    <n v="0"/>
    <n v="0"/>
    <n v="36.200000000000003"/>
    <n v="41"/>
    <n v="10"/>
    <n v="3"/>
    <n v="98"/>
    <n v="2"/>
    <n v="11"/>
    <n v="75"/>
    <n v="7"/>
    <n v="81"/>
    <n v="34"/>
  </r>
  <r>
    <n v="1330"/>
    <x v="2"/>
    <n v="57774"/>
    <n v="57.8"/>
    <n v="12"/>
    <s v="Lower-mid experience"/>
    <x v="0"/>
    <n v="0"/>
    <n v="105"/>
    <n v="11"/>
    <x v="2"/>
    <n v="11"/>
    <n v="0"/>
    <n v="0"/>
    <n v="56.1"/>
    <n v="75"/>
    <n v="45"/>
    <n v="68"/>
    <n v="85"/>
    <n v="54"/>
    <n v="34"/>
    <n v="77"/>
    <n v="27"/>
    <n v="89"/>
    <n v="7"/>
  </r>
  <r>
    <n v="1370"/>
    <x v="4"/>
    <n v="48050"/>
    <n v="48.1"/>
    <n v="29"/>
    <s v="High experience"/>
    <x v="0"/>
    <n v="68"/>
    <n v="105"/>
    <n v="57"/>
    <x v="0"/>
    <n v="0"/>
    <n v="57"/>
    <n v="0"/>
    <n v="35.200000000000003"/>
    <n v="52"/>
    <n v="69"/>
    <n v="4"/>
    <n v="37"/>
    <n v="21"/>
    <n v="1"/>
    <n v="23"/>
    <n v="19"/>
    <n v="97"/>
    <n v="29"/>
  </r>
  <r>
    <n v="1513"/>
    <x v="17"/>
    <n v="49691"/>
    <n v="49.7"/>
    <n v="26"/>
    <s v="High experience"/>
    <x v="3"/>
    <n v="7"/>
    <n v="105"/>
    <n v="72"/>
    <x v="1"/>
    <n v="0"/>
    <n v="0"/>
    <n v="72"/>
    <n v="27.7"/>
    <n v="35"/>
    <n v="5"/>
    <n v="48"/>
    <n v="91"/>
    <n v="0"/>
    <n v="27"/>
    <n v="8"/>
    <n v="1"/>
    <n v="1"/>
    <n v="61"/>
  </r>
  <r>
    <n v="1518"/>
    <x v="15"/>
    <n v="141463"/>
    <n v="141.5"/>
    <n v="18"/>
    <s v="Upper-mid experience"/>
    <x v="3"/>
    <n v="63"/>
    <n v="105"/>
    <n v="53"/>
    <x v="0"/>
    <n v="0"/>
    <n v="53"/>
    <n v="0"/>
    <n v="50.2"/>
    <n v="3"/>
    <n v="64"/>
    <n v="83"/>
    <n v="10"/>
    <n v="84"/>
    <n v="56"/>
    <n v="19"/>
    <n v="68"/>
    <n v="94"/>
    <n v="21"/>
  </r>
  <r>
    <n v="1521"/>
    <x v="11"/>
    <n v="137046"/>
    <n v="137"/>
    <n v="19"/>
    <s v="Upper-mid experience"/>
    <x v="3"/>
    <n v="57"/>
    <n v="105"/>
    <n v="8"/>
    <x v="1"/>
    <n v="0"/>
    <n v="0"/>
    <n v="8"/>
    <n v="50.1"/>
    <n v="84"/>
    <n v="0"/>
    <n v="52"/>
    <n v="22"/>
    <n v="74"/>
    <n v="4"/>
    <n v="83"/>
    <n v="84"/>
    <n v="83"/>
    <n v="15"/>
  </r>
  <r>
    <n v="1546"/>
    <x v="7"/>
    <n v="81011"/>
    <n v="81"/>
    <n v="0"/>
    <s v="Low experience"/>
    <x v="2"/>
    <n v="97"/>
    <n v="105"/>
    <n v="48"/>
    <x v="0"/>
    <n v="0"/>
    <n v="48"/>
    <n v="0"/>
    <n v="34.1"/>
    <n v="33"/>
    <n v="66"/>
    <n v="23"/>
    <n v="1"/>
    <n v="3"/>
    <n v="29"/>
    <n v="4"/>
    <n v="55"/>
    <n v="29"/>
    <n v="98"/>
  </r>
  <r>
    <n v="1781"/>
    <x v="19"/>
    <n v="134230"/>
    <n v="134.19999999999999"/>
    <n v="21"/>
    <s v="Upper-mid experience"/>
    <x v="3"/>
    <n v="11"/>
    <n v="105"/>
    <n v="36"/>
    <x v="0"/>
    <n v="0"/>
    <n v="36"/>
    <n v="0"/>
    <n v="51.6"/>
    <n v="94"/>
    <n v="0"/>
    <n v="76"/>
    <n v="28"/>
    <n v="85"/>
    <n v="6"/>
    <n v="95"/>
    <n v="1"/>
    <n v="79"/>
    <n v="52"/>
  </r>
  <r>
    <n v="1924"/>
    <x v="18"/>
    <n v="85124"/>
    <n v="85.1"/>
    <n v="18"/>
    <s v="Upper-mid experience"/>
    <x v="3"/>
    <n v="37"/>
    <n v="105"/>
    <n v="13"/>
    <x v="2"/>
    <n v="13"/>
    <n v="0"/>
    <n v="0"/>
    <n v="46.3"/>
    <n v="35"/>
    <n v="61"/>
    <n v="49"/>
    <n v="72"/>
    <n v="56"/>
    <n v="8"/>
    <n v="44"/>
    <n v="49"/>
    <n v="67"/>
    <n v="22"/>
  </r>
  <r>
    <n v="2052"/>
    <x v="2"/>
    <n v="99619"/>
    <n v="99.6"/>
    <n v="27"/>
    <s v="High experience"/>
    <x v="1"/>
    <n v="32"/>
    <n v="105"/>
    <n v="24"/>
    <x v="2"/>
    <n v="24"/>
    <n v="0"/>
    <n v="0"/>
    <n v="52.6"/>
    <n v="4"/>
    <n v="94"/>
    <n v="83"/>
    <n v="98"/>
    <n v="88"/>
    <n v="62"/>
    <n v="6"/>
    <n v="13"/>
    <n v="72"/>
    <n v="6"/>
  </r>
  <r>
    <n v="2069"/>
    <x v="5"/>
    <n v="54559"/>
    <n v="54.6"/>
    <n v="20"/>
    <s v="Upper-mid experience"/>
    <x v="3"/>
    <n v="69"/>
    <n v="105"/>
    <n v="44"/>
    <x v="0"/>
    <n v="0"/>
    <n v="44"/>
    <n v="0"/>
    <n v="46.9"/>
    <n v="84"/>
    <n v="86"/>
    <n v="5"/>
    <n v="4"/>
    <n v="3"/>
    <n v="84"/>
    <n v="18"/>
    <n v="67"/>
    <n v="36"/>
    <n v="82"/>
  </r>
  <r>
    <n v="2099"/>
    <x v="8"/>
    <n v="144547"/>
    <n v="144.5"/>
    <n v="28"/>
    <s v="High experience"/>
    <x v="1"/>
    <n v="98"/>
    <n v="105"/>
    <n v="28"/>
    <x v="2"/>
    <n v="28"/>
    <n v="0"/>
    <n v="0"/>
    <n v="41.5"/>
    <n v="81"/>
    <n v="67"/>
    <n v="35"/>
    <n v="3"/>
    <n v="64"/>
    <n v="43"/>
    <n v="8"/>
    <n v="76"/>
    <n v="31"/>
    <n v="7"/>
  </r>
  <r>
    <n v="2195"/>
    <x v="9"/>
    <n v="84150"/>
    <n v="84.2"/>
    <n v="23"/>
    <s v="High experience"/>
    <x v="0"/>
    <n v="97"/>
    <n v="105"/>
    <n v="78"/>
    <x v="1"/>
    <n v="0"/>
    <n v="0"/>
    <n v="78"/>
    <n v="50.3"/>
    <n v="1"/>
    <n v="54"/>
    <n v="86"/>
    <n v="87"/>
    <n v="6"/>
    <n v="39"/>
    <n v="65"/>
    <n v="76"/>
    <n v="41"/>
    <n v="48"/>
  </r>
  <r>
    <n v="2206"/>
    <x v="5"/>
    <n v="95162"/>
    <n v="95.2"/>
    <n v="25"/>
    <s v="High experience"/>
    <x v="2"/>
    <n v="43"/>
    <n v="105"/>
    <n v="44"/>
    <x v="0"/>
    <n v="0"/>
    <n v="44"/>
    <n v="0"/>
    <n v="49.7"/>
    <n v="79"/>
    <n v="63"/>
    <n v="69"/>
    <n v="23"/>
    <n v="97"/>
    <n v="66"/>
    <n v="2"/>
    <n v="75"/>
    <n v="17"/>
    <n v="6"/>
  </r>
  <r>
    <n v="2266"/>
    <x v="10"/>
    <n v="38996"/>
    <n v="39"/>
    <n v="20"/>
    <s v="Upper-mid experience"/>
    <x v="3"/>
    <n v="2"/>
    <n v="105"/>
    <n v="52"/>
    <x v="0"/>
    <n v="0"/>
    <n v="52"/>
    <n v="0"/>
    <n v="27.1"/>
    <n v="8"/>
    <n v="46"/>
    <n v="46"/>
    <n v="32"/>
    <n v="28"/>
    <n v="22"/>
    <n v="1"/>
    <n v="0"/>
    <n v="59"/>
    <n v="29"/>
  </r>
  <r>
    <n v="2391"/>
    <x v="11"/>
    <n v="47639"/>
    <n v="47.6"/>
    <n v="21"/>
    <s v="Upper-mid experience"/>
    <x v="0"/>
    <n v="68"/>
    <n v="105"/>
    <n v="87"/>
    <x v="1"/>
    <n v="0"/>
    <n v="0"/>
    <n v="87"/>
    <n v="44.5"/>
    <n v="64"/>
    <n v="78"/>
    <n v="24"/>
    <n v="43"/>
    <n v="15"/>
    <n v="43"/>
    <n v="7"/>
    <n v="69"/>
    <n v="71"/>
    <n v="31"/>
  </r>
  <r>
    <n v="2758"/>
    <x v="13"/>
    <n v="126600"/>
    <n v="126.6"/>
    <n v="19"/>
    <s v="Upper-mid experience"/>
    <x v="3"/>
    <n v="54"/>
    <n v="105"/>
    <n v="21"/>
    <x v="2"/>
    <n v="21"/>
    <n v="0"/>
    <n v="0"/>
    <n v="59.7"/>
    <n v="51"/>
    <n v="26"/>
    <n v="86"/>
    <n v="66"/>
    <n v="86"/>
    <n v="28"/>
    <n v="64"/>
    <n v="71"/>
    <n v="38"/>
    <n v="81"/>
  </r>
  <r>
    <n v="2772"/>
    <x v="0"/>
    <n v="70544"/>
    <n v="70.5"/>
    <n v="1"/>
    <s v="Low experience"/>
    <x v="2"/>
    <n v="1"/>
    <n v="105"/>
    <n v="5"/>
    <x v="0"/>
    <n v="0"/>
    <n v="5"/>
    <n v="0"/>
    <n v="57.5"/>
    <n v="5"/>
    <n v="63"/>
    <n v="94"/>
    <n v="4"/>
    <n v="89"/>
    <n v="81"/>
    <n v="16"/>
    <n v="79"/>
    <n v="52"/>
    <n v="92"/>
  </r>
  <r>
    <n v="45"/>
    <x v="1"/>
    <n v="109714"/>
    <n v="109.7"/>
    <n v="28"/>
    <s v="High experience"/>
    <x v="2"/>
    <n v="99"/>
    <n v="104"/>
    <n v="93"/>
    <x v="1"/>
    <n v="0"/>
    <n v="0"/>
    <n v="93"/>
    <n v="48.7"/>
    <n v="24"/>
    <n v="76"/>
    <n v="53"/>
    <n v="72"/>
    <n v="6"/>
    <n v="15"/>
    <n v="13"/>
    <n v="69"/>
    <n v="84"/>
    <n v="75"/>
  </r>
  <r>
    <n v="61"/>
    <x v="15"/>
    <n v="132547"/>
    <n v="132.5"/>
    <n v="21"/>
    <s v="Upper-mid experience"/>
    <x v="2"/>
    <n v="86"/>
    <n v="104"/>
    <n v="37"/>
    <x v="0"/>
    <n v="0"/>
    <n v="37"/>
    <n v="0"/>
    <n v="35.5"/>
    <n v="3"/>
    <n v="31"/>
    <n v="4"/>
    <n v="43"/>
    <n v="8"/>
    <n v="35"/>
    <n v="47"/>
    <n v="62"/>
    <n v="38"/>
    <n v="84"/>
  </r>
  <r>
    <n v="101"/>
    <x v="14"/>
    <n v="113310"/>
    <n v="113.3"/>
    <n v="14"/>
    <s v="Lower-mid experience"/>
    <x v="1"/>
    <n v="56"/>
    <n v="104"/>
    <n v="31"/>
    <x v="0"/>
    <n v="0"/>
    <n v="31"/>
    <n v="0"/>
    <n v="31.1"/>
    <n v="99"/>
    <n v="12"/>
    <n v="23"/>
    <n v="5"/>
    <n v="64"/>
    <n v="22"/>
    <n v="18"/>
    <n v="9"/>
    <n v="1"/>
    <n v="58"/>
  </r>
  <r>
    <n v="134"/>
    <x v="15"/>
    <n v="50567"/>
    <n v="50.6"/>
    <n v="11"/>
    <s v="Lower-mid experience"/>
    <x v="0"/>
    <n v="73"/>
    <n v="104"/>
    <n v="54"/>
    <x v="0"/>
    <n v="0"/>
    <n v="54"/>
    <n v="0"/>
    <n v="47"/>
    <n v="51"/>
    <n v="3"/>
    <n v="57"/>
    <n v="69"/>
    <n v="87"/>
    <n v="64"/>
    <n v="76"/>
    <n v="16"/>
    <n v="46"/>
    <n v="1"/>
  </r>
  <r>
    <n v="235"/>
    <x v="3"/>
    <n v="32581"/>
    <n v="32.6"/>
    <n v="5"/>
    <s v="Low experience"/>
    <x v="2"/>
    <n v="39"/>
    <n v="104"/>
    <n v="69"/>
    <x v="0"/>
    <n v="0"/>
    <n v="69"/>
    <n v="0"/>
    <n v="28.8"/>
    <n v="7"/>
    <n v="65"/>
    <n v="7"/>
    <n v="38"/>
    <n v="8"/>
    <n v="43"/>
    <n v="10"/>
    <n v="56"/>
    <n v="32"/>
    <n v="22"/>
  </r>
  <r>
    <n v="397"/>
    <x v="12"/>
    <n v="122282"/>
    <n v="122.3"/>
    <n v="0"/>
    <s v="Low experience"/>
    <x v="1"/>
    <n v="51"/>
    <n v="104"/>
    <n v="4"/>
    <x v="0"/>
    <n v="0"/>
    <n v="4"/>
    <n v="0"/>
    <n v="51.3"/>
    <n v="77"/>
    <n v="75"/>
    <n v="59"/>
    <n v="21"/>
    <n v="1"/>
    <n v="6"/>
    <n v="59"/>
    <n v="83"/>
    <n v="86"/>
    <n v="46"/>
  </r>
  <r>
    <n v="447"/>
    <x v="16"/>
    <n v="81040"/>
    <n v="81"/>
    <n v="14"/>
    <s v="Lower-mid experience"/>
    <x v="3"/>
    <n v="85"/>
    <n v="104"/>
    <n v="25"/>
    <x v="2"/>
    <n v="25"/>
    <n v="0"/>
    <n v="0"/>
    <n v="29.4"/>
    <n v="51"/>
    <n v="6"/>
    <n v="38"/>
    <n v="44"/>
    <n v="14"/>
    <n v="1"/>
    <n v="54"/>
    <n v="9"/>
    <n v="3"/>
    <n v="74"/>
  </r>
  <r>
    <n v="464"/>
    <x v="4"/>
    <n v="86862"/>
    <n v="86.9"/>
    <n v="1"/>
    <s v="Low experience"/>
    <x v="0"/>
    <n v="21"/>
    <n v="104"/>
    <n v="59"/>
    <x v="0"/>
    <n v="0"/>
    <n v="59"/>
    <n v="0"/>
    <n v="64.2"/>
    <n v="63"/>
    <n v="47"/>
    <n v="96"/>
    <n v="68"/>
    <n v="91"/>
    <n v="73"/>
    <n v="74"/>
    <n v="8"/>
    <n v="36"/>
    <n v="86"/>
  </r>
  <r>
    <n v="494"/>
    <x v="2"/>
    <n v="94204"/>
    <n v="94.2"/>
    <n v="25"/>
    <s v="High experience"/>
    <x v="0"/>
    <n v="59"/>
    <n v="104"/>
    <n v="5"/>
    <x v="2"/>
    <n v="5"/>
    <n v="0"/>
    <n v="0"/>
    <n v="51"/>
    <n v="7"/>
    <n v="29"/>
    <n v="88"/>
    <n v="15"/>
    <n v="71"/>
    <n v="97"/>
    <n v="79"/>
    <n v="24"/>
    <n v="91"/>
    <n v="9"/>
  </r>
  <r>
    <n v="651"/>
    <x v="8"/>
    <n v="102828"/>
    <n v="102.8"/>
    <n v="1"/>
    <s v="Low experience"/>
    <x v="0"/>
    <n v="54"/>
    <n v="104"/>
    <n v="17"/>
    <x v="2"/>
    <n v="17"/>
    <n v="0"/>
    <n v="0"/>
    <n v="37.200000000000003"/>
    <n v="13"/>
    <n v="5"/>
    <n v="17"/>
    <n v="13"/>
    <n v="93"/>
    <n v="6"/>
    <n v="66"/>
    <n v="4"/>
    <n v="91"/>
    <n v="64"/>
  </r>
  <r>
    <n v="719"/>
    <x v="14"/>
    <n v="127427"/>
    <n v="127.4"/>
    <n v="21"/>
    <s v="Upper-mid experience"/>
    <x v="0"/>
    <n v="34"/>
    <n v="104"/>
    <n v="57"/>
    <x v="0"/>
    <n v="0"/>
    <n v="57"/>
    <n v="0"/>
    <n v="51.7"/>
    <n v="63"/>
    <n v="46"/>
    <n v="56"/>
    <n v="28"/>
    <n v="2"/>
    <n v="63"/>
    <n v="25"/>
    <n v="67"/>
    <n v="75"/>
    <n v="92"/>
  </r>
  <r>
    <n v="817"/>
    <x v="19"/>
    <n v="118078"/>
    <n v="118.1"/>
    <n v="13"/>
    <s v="Lower-mid experience"/>
    <x v="2"/>
    <n v="7"/>
    <n v="104"/>
    <n v="66"/>
    <x v="0"/>
    <n v="0"/>
    <n v="66"/>
    <n v="0"/>
    <n v="53.9"/>
    <n v="68"/>
    <n v="25"/>
    <n v="57"/>
    <n v="94"/>
    <n v="72"/>
    <n v="69"/>
    <n v="97"/>
    <n v="8"/>
    <n v="14"/>
    <n v="35"/>
  </r>
  <r>
    <n v="1004"/>
    <x v="15"/>
    <n v="62795"/>
    <n v="62.8"/>
    <n v="20"/>
    <s v="Upper-mid experience"/>
    <x v="0"/>
    <n v="19"/>
    <n v="104"/>
    <n v="41"/>
    <x v="0"/>
    <n v="0"/>
    <n v="41"/>
    <n v="0"/>
    <n v="44.6"/>
    <n v="32"/>
    <n v="35"/>
    <n v="6"/>
    <n v="99"/>
    <n v="3"/>
    <n v="66"/>
    <n v="37"/>
    <n v="65"/>
    <n v="36"/>
    <n v="67"/>
  </r>
  <r>
    <n v="1012"/>
    <x v="0"/>
    <n v="145874"/>
    <n v="145.9"/>
    <n v="13"/>
    <s v="Lower-mid experience"/>
    <x v="2"/>
    <n v="52"/>
    <n v="104"/>
    <n v="51"/>
    <x v="0"/>
    <n v="0"/>
    <n v="51"/>
    <n v="0"/>
    <n v="38.6"/>
    <n v="1"/>
    <n v="0"/>
    <n v="1"/>
    <n v="1"/>
    <n v="7"/>
    <n v="2"/>
    <n v="89"/>
    <n v="93"/>
    <n v="98"/>
    <n v="94"/>
  </r>
  <r>
    <n v="1026"/>
    <x v="1"/>
    <n v="127417"/>
    <n v="127.4"/>
    <n v="6"/>
    <s v="Low experience"/>
    <x v="2"/>
    <n v="95"/>
    <n v="104"/>
    <n v="87"/>
    <x v="1"/>
    <n v="0"/>
    <n v="0"/>
    <n v="87"/>
    <n v="27.6"/>
    <n v="1"/>
    <n v="38"/>
    <n v="77"/>
    <n v="71"/>
    <n v="4"/>
    <n v="55"/>
    <n v="9"/>
    <n v="10"/>
    <n v="9"/>
    <n v="2"/>
  </r>
  <r>
    <n v="1052"/>
    <x v="0"/>
    <n v="66640"/>
    <n v="66.599999999999994"/>
    <n v="11"/>
    <s v="Lower-mid experience"/>
    <x v="0"/>
    <n v="74"/>
    <n v="104"/>
    <n v="33"/>
    <x v="0"/>
    <n v="0"/>
    <n v="33"/>
    <n v="0"/>
    <n v="49.9"/>
    <n v="93"/>
    <n v="46"/>
    <n v="36"/>
    <n v="63"/>
    <n v="67"/>
    <n v="21"/>
    <n v="84"/>
    <n v="29"/>
    <n v="19"/>
    <n v="41"/>
  </r>
  <r>
    <n v="1113"/>
    <x v="2"/>
    <n v="81899"/>
    <n v="81.900000000000006"/>
    <n v="17"/>
    <s v="Upper-mid experience"/>
    <x v="3"/>
    <n v="42"/>
    <n v="104"/>
    <n v="19"/>
    <x v="2"/>
    <n v="19"/>
    <n v="0"/>
    <n v="0"/>
    <n v="27.4"/>
    <n v="6"/>
    <n v="64"/>
    <n v="27"/>
    <n v="4"/>
    <n v="4"/>
    <n v="77"/>
    <n v="84"/>
    <n v="2"/>
    <n v="2"/>
    <n v="4"/>
  </r>
  <r>
    <n v="1201"/>
    <x v="6"/>
    <n v="57987"/>
    <n v="58"/>
    <n v="28"/>
    <s v="High experience"/>
    <x v="1"/>
    <n v="59"/>
    <n v="104"/>
    <n v="81"/>
    <x v="1"/>
    <n v="0"/>
    <n v="0"/>
    <n v="81"/>
    <n v="47.1"/>
    <n v="97"/>
    <n v="56"/>
    <n v="25"/>
    <n v="23"/>
    <n v="61"/>
    <n v="52"/>
    <n v="1"/>
    <n v="83"/>
    <n v="7"/>
    <n v="66"/>
  </r>
  <r>
    <n v="1225"/>
    <x v="9"/>
    <n v="112283"/>
    <n v="112.3"/>
    <n v="22"/>
    <s v="Upper-mid experience"/>
    <x v="2"/>
    <n v="3"/>
    <n v="104"/>
    <n v="93"/>
    <x v="1"/>
    <n v="0"/>
    <n v="0"/>
    <n v="93"/>
    <n v="43.6"/>
    <n v="6"/>
    <n v="97"/>
    <n v="14"/>
    <n v="57"/>
    <n v="8"/>
    <n v="53"/>
    <n v="9"/>
    <n v="58"/>
    <n v="61"/>
    <n v="73"/>
  </r>
  <r>
    <n v="1239"/>
    <x v="11"/>
    <n v="95199"/>
    <n v="95.2"/>
    <n v="20"/>
    <s v="Upper-mid experience"/>
    <x v="2"/>
    <n v="4"/>
    <n v="104"/>
    <n v="86"/>
    <x v="1"/>
    <n v="0"/>
    <n v="0"/>
    <n v="86"/>
    <n v="39.5"/>
    <n v="92"/>
    <n v="18"/>
    <n v="3"/>
    <n v="98"/>
    <n v="37"/>
    <n v="2"/>
    <n v="15"/>
    <n v="3"/>
    <n v="99"/>
    <n v="28"/>
  </r>
  <r>
    <n v="1249"/>
    <x v="7"/>
    <n v="114116"/>
    <n v="114.1"/>
    <n v="1"/>
    <s v="Low experience"/>
    <x v="3"/>
    <n v="83"/>
    <n v="104"/>
    <n v="51"/>
    <x v="0"/>
    <n v="0"/>
    <n v="51"/>
    <n v="0"/>
    <n v="50.6"/>
    <n v="7"/>
    <n v="86"/>
    <n v="94"/>
    <n v="54"/>
    <n v="15"/>
    <n v="88"/>
    <n v="4"/>
    <n v="81"/>
    <n v="68"/>
    <n v="9"/>
  </r>
  <r>
    <n v="1257"/>
    <x v="7"/>
    <n v="84232"/>
    <n v="84.2"/>
    <n v="19"/>
    <s v="Upper-mid experience"/>
    <x v="3"/>
    <n v="68"/>
    <n v="104"/>
    <n v="62"/>
    <x v="0"/>
    <n v="0"/>
    <n v="62"/>
    <n v="0"/>
    <n v="57.5"/>
    <n v="65"/>
    <n v="88"/>
    <n v="38"/>
    <n v="59"/>
    <n v="87"/>
    <n v="21"/>
    <n v="49"/>
    <n v="96"/>
    <n v="47"/>
    <n v="25"/>
  </r>
  <r>
    <n v="1260"/>
    <x v="5"/>
    <n v="141038"/>
    <n v="141"/>
    <n v="14"/>
    <s v="Lower-mid experience"/>
    <x v="2"/>
    <n v="86"/>
    <n v="104"/>
    <n v="42"/>
    <x v="0"/>
    <n v="0"/>
    <n v="42"/>
    <n v="0"/>
    <n v="40.4"/>
    <n v="35"/>
    <n v="34"/>
    <n v="33"/>
    <n v="24"/>
    <n v="61"/>
    <n v="9"/>
    <n v="31"/>
    <n v="19"/>
    <n v="84"/>
    <n v="74"/>
  </r>
  <r>
    <n v="1545"/>
    <x v="4"/>
    <n v="147982"/>
    <n v="148"/>
    <n v="28"/>
    <s v="High experience"/>
    <x v="0"/>
    <n v="52"/>
    <n v="104"/>
    <n v="43"/>
    <x v="0"/>
    <n v="0"/>
    <n v="43"/>
    <n v="0"/>
    <n v="56.4"/>
    <n v="18"/>
    <n v="77"/>
    <n v="4"/>
    <n v="51"/>
    <n v="64"/>
    <n v="91"/>
    <n v="71"/>
    <n v="5"/>
    <n v="84"/>
    <n v="99"/>
  </r>
  <r>
    <n v="1757"/>
    <x v="15"/>
    <n v="32414"/>
    <n v="32.4"/>
    <n v="16"/>
    <s v="Upper-mid experience"/>
    <x v="0"/>
    <n v="84"/>
    <n v="104"/>
    <n v="6"/>
    <x v="0"/>
    <n v="0"/>
    <n v="6"/>
    <n v="0"/>
    <n v="39.4"/>
    <n v="79"/>
    <n v="51"/>
    <n v="54"/>
    <n v="2"/>
    <n v="24"/>
    <n v="9"/>
    <n v="84"/>
    <n v="1"/>
    <n v="87"/>
    <n v="3"/>
  </r>
  <r>
    <n v="1764"/>
    <x v="9"/>
    <n v="100182"/>
    <n v="100.2"/>
    <n v="12"/>
    <s v="Lower-mid experience"/>
    <x v="2"/>
    <n v="78"/>
    <n v="104"/>
    <n v="76"/>
    <x v="1"/>
    <n v="0"/>
    <n v="0"/>
    <n v="76"/>
    <n v="47.1"/>
    <n v="35"/>
    <n v="89"/>
    <n v="6"/>
    <n v="59"/>
    <n v="37"/>
    <n v="39"/>
    <n v="88"/>
    <n v="85"/>
    <n v="6"/>
    <n v="27"/>
  </r>
  <r>
    <n v="1802"/>
    <x v="5"/>
    <n v="146298"/>
    <n v="146.30000000000001"/>
    <n v="6"/>
    <s v="Low experience"/>
    <x v="0"/>
    <n v="64"/>
    <n v="104"/>
    <n v="54"/>
    <x v="0"/>
    <n v="0"/>
    <n v="54"/>
    <n v="0"/>
    <n v="43.3"/>
    <n v="68"/>
    <n v="17"/>
    <n v="3"/>
    <n v="74"/>
    <n v="16"/>
    <n v="34"/>
    <n v="67"/>
    <n v="94"/>
    <n v="8"/>
    <n v="52"/>
  </r>
  <r>
    <n v="1874"/>
    <x v="7"/>
    <n v="90475"/>
    <n v="90.5"/>
    <n v="2"/>
    <s v="Low experience"/>
    <x v="3"/>
    <n v="12"/>
    <n v="104"/>
    <n v="59"/>
    <x v="0"/>
    <n v="0"/>
    <n v="59"/>
    <n v="0"/>
    <n v="45.3"/>
    <n v="55"/>
    <n v="95"/>
    <n v="1"/>
    <n v="72"/>
    <n v="82"/>
    <n v="7"/>
    <n v="39"/>
    <n v="39"/>
    <n v="59"/>
    <n v="4"/>
  </r>
  <r>
    <n v="2149"/>
    <x v="19"/>
    <n v="72434"/>
    <n v="72.400000000000006"/>
    <n v="10"/>
    <s v="Lower-mid experience"/>
    <x v="1"/>
    <n v="72"/>
    <n v="104"/>
    <n v="63"/>
    <x v="0"/>
    <n v="0"/>
    <n v="63"/>
    <n v="0"/>
    <n v="43.1"/>
    <n v="51"/>
    <n v="54"/>
    <n v="5"/>
    <n v="67"/>
    <n v="27"/>
    <n v="2"/>
    <n v="7"/>
    <n v="96"/>
    <n v="35"/>
    <n v="87"/>
  </r>
  <r>
    <n v="2362"/>
    <x v="7"/>
    <n v="41928"/>
    <n v="41.9"/>
    <n v="7"/>
    <s v="Low experience"/>
    <x v="0"/>
    <n v="31"/>
    <n v="104"/>
    <n v="34"/>
    <x v="0"/>
    <n v="0"/>
    <n v="34"/>
    <n v="0"/>
    <n v="29.7"/>
    <n v="23"/>
    <n v="75"/>
    <n v="18"/>
    <n v="14"/>
    <n v="29"/>
    <n v="37"/>
    <n v="33"/>
    <n v="37"/>
    <n v="14"/>
    <n v="17"/>
  </r>
  <r>
    <n v="2647"/>
    <x v="17"/>
    <n v="124093"/>
    <n v="124.1"/>
    <n v="12"/>
    <s v="Lower-mid experience"/>
    <x v="0"/>
    <n v="77"/>
    <n v="104"/>
    <n v="93"/>
    <x v="1"/>
    <n v="0"/>
    <n v="0"/>
    <n v="93"/>
    <n v="61.1"/>
    <n v="59"/>
    <n v="85"/>
    <n v="84"/>
    <n v="92"/>
    <n v="7"/>
    <n v="58"/>
    <n v="47"/>
    <n v="49"/>
    <n v="46"/>
    <n v="84"/>
  </r>
  <r>
    <n v="2744"/>
    <x v="0"/>
    <n v="110560"/>
    <n v="110.6"/>
    <n v="25"/>
    <s v="High experience"/>
    <x v="0"/>
    <n v="92"/>
    <n v="104"/>
    <n v="4"/>
    <x v="0"/>
    <n v="0"/>
    <n v="4"/>
    <n v="0"/>
    <n v="43.1"/>
    <n v="6"/>
    <n v="88"/>
    <n v="48"/>
    <n v="74"/>
    <n v="1"/>
    <n v="49"/>
    <n v="33"/>
    <n v="3"/>
    <n v="78"/>
    <n v="51"/>
  </r>
  <r>
    <n v="2746"/>
    <x v="6"/>
    <n v="36276"/>
    <n v="36.299999999999997"/>
    <n v="16"/>
    <s v="Upper-mid experience"/>
    <x v="3"/>
    <n v="51"/>
    <n v="104"/>
    <n v="87"/>
    <x v="1"/>
    <n v="0"/>
    <n v="0"/>
    <n v="87"/>
    <n v="59.6"/>
    <n v="76"/>
    <n v="7"/>
    <n v="85"/>
    <n v="22"/>
    <n v="57"/>
    <n v="36"/>
    <n v="96"/>
    <n v="44"/>
    <n v="96"/>
    <n v="77"/>
  </r>
  <r>
    <n v="2801"/>
    <x v="10"/>
    <n v="56257"/>
    <n v="56.3"/>
    <n v="4"/>
    <s v="Low experience"/>
    <x v="0"/>
    <n v="65"/>
    <n v="104"/>
    <n v="57"/>
    <x v="0"/>
    <n v="0"/>
    <n v="57"/>
    <n v="0"/>
    <n v="27.2"/>
    <n v="36"/>
    <n v="21"/>
    <n v="2"/>
    <n v="6"/>
    <n v="16"/>
    <n v="4"/>
    <n v="21"/>
    <n v="66"/>
    <n v="62"/>
    <n v="38"/>
  </r>
  <r>
    <n v="2933"/>
    <x v="5"/>
    <n v="36210"/>
    <n v="36.200000000000003"/>
    <n v="4"/>
    <s v="Low experience"/>
    <x v="1"/>
    <n v="6"/>
    <n v="104"/>
    <n v="54"/>
    <x v="0"/>
    <n v="0"/>
    <n v="54"/>
    <n v="0"/>
    <n v="55.1"/>
    <n v="66"/>
    <n v="97"/>
    <n v="75"/>
    <n v="18"/>
    <n v="47"/>
    <n v="68"/>
    <n v="18"/>
    <n v="93"/>
    <n v="8"/>
    <n v="61"/>
  </r>
  <r>
    <n v="2950"/>
    <x v="5"/>
    <n v="84566"/>
    <n v="84.6"/>
    <n v="25"/>
    <s v="High experience"/>
    <x v="0"/>
    <n v="68"/>
    <n v="104"/>
    <n v="31"/>
    <x v="0"/>
    <n v="0"/>
    <n v="31"/>
    <n v="0"/>
    <n v="49.4"/>
    <n v="67"/>
    <n v="62"/>
    <n v="8"/>
    <n v="75"/>
    <n v="52"/>
    <n v="2"/>
    <n v="56"/>
    <n v="6"/>
    <n v="92"/>
    <n v="74"/>
  </r>
  <r>
    <n v="2957"/>
    <x v="19"/>
    <n v="138321"/>
    <n v="138.30000000000001"/>
    <n v="8"/>
    <s v="Lower-mid experience"/>
    <x v="2"/>
    <n v="54"/>
    <n v="104"/>
    <n v="39"/>
    <x v="0"/>
    <n v="0"/>
    <n v="39"/>
    <n v="0"/>
    <n v="39.9"/>
    <n v="12"/>
    <n v="54"/>
    <n v="12"/>
    <n v="35"/>
    <n v="19"/>
    <n v="71"/>
    <n v="87"/>
    <n v="58"/>
    <n v="41"/>
    <n v="10"/>
  </r>
  <r>
    <n v="2969"/>
    <x v="17"/>
    <n v="140979"/>
    <n v="141"/>
    <n v="22"/>
    <s v="Upper-mid experience"/>
    <x v="2"/>
    <n v="31"/>
    <n v="104"/>
    <n v="75"/>
    <x v="1"/>
    <n v="0"/>
    <n v="0"/>
    <n v="75"/>
    <n v="46.3"/>
    <n v="15"/>
    <n v="94"/>
    <n v="55"/>
    <n v="0"/>
    <n v="79"/>
    <n v="69"/>
    <n v="33"/>
    <n v="46"/>
    <n v="45"/>
    <n v="27"/>
  </r>
  <r>
    <n v="350"/>
    <x v="1"/>
    <n v="108518"/>
    <n v="108.5"/>
    <n v="28"/>
    <s v="High experience"/>
    <x v="2"/>
    <n v="55"/>
    <n v="103"/>
    <n v="75"/>
    <x v="1"/>
    <n v="0"/>
    <n v="0"/>
    <n v="75"/>
    <n v="55.2"/>
    <n v="17"/>
    <n v="92"/>
    <n v="33"/>
    <n v="37"/>
    <n v="76"/>
    <n v="34"/>
    <n v="95"/>
    <n v="74"/>
    <n v="6"/>
    <n v="88"/>
  </r>
  <r>
    <n v="358"/>
    <x v="3"/>
    <n v="59709"/>
    <n v="59.7"/>
    <n v="9"/>
    <s v="Lower-mid experience"/>
    <x v="0"/>
    <n v="93"/>
    <n v="103"/>
    <n v="4"/>
    <x v="0"/>
    <n v="0"/>
    <n v="4"/>
    <n v="0"/>
    <n v="32.5"/>
    <n v="5"/>
    <n v="73"/>
    <n v="12"/>
    <n v="3"/>
    <n v="53"/>
    <n v="56"/>
    <n v="6"/>
    <n v="17"/>
    <n v="38"/>
    <n v="62"/>
  </r>
  <r>
    <n v="658"/>
    <x v="5"/>
    <n v="144300"/>
    <n v="144.30000000000001"/>
    <n v="13"/>
    <s v="Lower-mid experience"/>
    <x v="2"/>
    <n v="27"/>
    <n v="103"/>
    <n v="63"/>
    <x v="0"/>
    <n v="0"/>
    <n v="63"/>
    <n v="0"/>
    <n v="52.9"/>
    <n v="4"/>
    <n v="72"/>
    <n v="88"/>
    <n v="22"/>
    <n v="81"/>
    <n v="76"/>
    <n v="36"/>
    <n v="99"/>
    <n v="26"/>
    <n v="25"/>
  </r>
  <r>
    <n v="664"/>
    <x v="10"/>
    <n v="56926"/>
    <n v="56.9"/>
    <n v="15"/>
    <s v="Lower-mid experience"/>
    <x v="3"/>
    <n v="91"/>
    <n v="103"/>
    <n v="36"/>
    <x v="0"/>
    <n v="0"/>
    <n v="36"/>
    <n v="0"/>
    <n v="46.8"/>
    <n v="37"/>
    <n v="72"/>
    <n v="17"/>
    <n v="59"/>
    <n v="7"/>
    <n v="34"/>
    <n v="69"/>
    <n v="88"/>
    <n v="47"/>
    <n v="38"/>
  </r>
  <r>
    <n v="690"/>
    <x v="12"/>
    <n v="95063"/>
    <n v="95.1"/>
    <n v="3"/>
    <s v="Low experience"/>
    <x v="2"/>
    <n v="74"/>
    <n v="103"/>
    <n v="62"/>
    <x v="0"/>
    <n v="0"/>
    <n v="62"/>
    <n v="0"/>
    <n v="36.700000000000003"/>
    <n v="78"/>
    <n v="22"/>
    <n v="72"/>
    <n v="8"/>
    <n v="35"/>
    <n v="17"/>
    <n v="0"/>
    <n v="45"/>
    <n v="35"/>
    <n v="55"/>
  </r>
  <r>
    <n v="756"/>
    <x v="6"/>
    <n v="64297"/>
    <n v="64.3"/>
    <n v="16"/>
    <s v="Upper-mid experience"/>
    <x v="1"/>
    <n v="84"/>
    <n v="103"/>
    <n v="75"/>
    <x v="1"/>
    <n v="0"/>
    <n v="0"/>
    <n v="75"/>
    <n v="56.8"/>
    <n v="52"/>
    <n v="56"/>
    <n v="74"/>
    <n v="22"/>
    <n v="37"/>
    <n v="36"/>
    <n v="96"/>
    <n v="44"/>
    <n v="76"/>
    <n v="75"/>
  </r>
  <r>
    <n v="836"/>
    <x v="7"/>
    <n v="91743"/>
    <n v="91.7"/>
    <n v="6"/>
    <s v="Low experience"/>
    <x v="0"/>
    <n v="11"/>
    <n v="103"/>
    <n v="64"/>
    <x v="0"/>
    <n v="0"/>
    <n v="64"/>
    <n v="0"/>
    <n v="53.8"/>
    <n v="74"/>
    <n v="22"/>
    <n v="4"/>
    <n v="51"/>
    <n v="81"/>
    <n v="84"/>
    <n v="91"/>
    <n v="51"/>
    <n v="69"/>
    <n v="11"/>
  </r>
  <r>
    <n v="842"/>
    <x v="14"/>
    <n v="32665"/>
    <n v="32.700000000000003"/>
    <n v="17"/>
    <s v="Upper-mid experience"/>
    <x v="2"/>
    <n v="92"/>
    <n v="103"/>
    <n v="34"/>
    <x v="0"/>
    <n v="0"/>
    <n v="34"/>
    <n v="0"/>
    <n v="48.3"/>
    <n v="59"/>
    <n v="78"/>
    <n v="9"/>
    <n v="17"/>
    <n v="1"/>
    <n v="59"/>
    <n v="89"/>
    <n v="67"/>
    <n v="98"/>
    <n v="6"/>
  </r>
  <r>
    <n v="893"/>
    <x v="18"/>
    <n v="61478"/>
    <n v="61.5"/>
    <n v="7"/>
    <s v="Low experience"/>
    <x v="0"/>
    <n v="42"/>
    <n v="103"/>
    <n v="8"/>
    <x v="2"/>
    <n v="8"/>
    <n v="0"/>
    <n v="0"/>
    <n v="55.3"/>
    <n v="99"/>
    <n v="3"/>
    <n v="63"/>
    <n v="58"/>
    <n v="79"/>
    <n v="29"/>
    <n v="76"/>
    <n v="38"/>
    <n v="41"/>
    <n v="67"/>
  </r>
  <r>
    <n v="919"/>
    <x v="7"/>
    <n v="70154"/>
    <n v="70.2"/>
    <n v="27"/>
    <s v="High experience"/>
    <x v="2"/>
    <n v="38"/>
    <n v="103"/>
    <n v="68"/>
    <x v="0"/>
    <n v="0"/>
    <n v="68"/>
    <n v="0"/>
    <n v="43.2"/>
    <n v="68"/>
    <n v="65"/>
    <n v="71"/>
    <n v="92"/>
    <n v="25"/>
    <n v="61"/>
    <n v="4"/>
    <n v="1"/>
    <n v="13"/>
    <n v="32"/>
  </r>
  <r>
    <n v="920"/>
    <x v="17"/>
    <n v="93576"/>
    <n v="93.6"/>
    <n v="13"/>
    <s v="Lower-mid experience"/>
    <x v="1"/>
    <n v="82"/>
    <n v="103"/>
    <n v="78"/>
    <x v="1"/>
    <n v="0"/>
    <n v="0"/>
    <n v="78"/>
    <n v="41.9"/>
    <n v="66"/>
    <n v="72"/>
    <n v="56"/>
    <n v="6"/>
    <n v="17"/>
    <n v="29"/>
    <n v="28"/>
    <n v="67"/>
    <n v="2"/>
    <n v="76"/>
  </r>
  <r>
    <n v="921"/>
    <x v="8"/>
    <n v="127294"/>
    <n v="127.3"/>
    <n v="11"/>
    <s v="Lower-mid experience"/>
    <x v="2"/>
    <n v="31"/>
    <n v="103"/>
    <n v="1"/>
    <x v="2"/>
    <n v="1"/>
    <n v="0"/>
    <n v="0"/>
    <n v="61.6"/>
    <n v="88"/>
    <n v="9"/>
    <n v="44"/>
    <n v="85"/>
    <n v="62"/>
    <n v="29"/>
    <n v="42"/>
    <n v="71"/>
    <n v="97"/>
    <n v="89"/>
  </r>
  <r>
    <n v="937"/>
    <x v="1"/>
    <n v="105355"/>
    <n v="105.4"/>
    <n v="9"/>
    <s v="Lower-mid experience"/>
    <x v="1"/>
    <n v="69"/>
    <n v="103"/>
    <n v="81"/>
    <x v="1"/>
    <n v="0"/>
    <n v="0"/>
    <n v="81"/>
    <n v="40"/>
    <n v="39"/>
    <n v="84"/>
    <n v="22"/>
    <n v="73"/>
    <n v="76"/>
    <n v="42"/>
    <n v="3"/>
    <n v="47"/>
    <n v="9"/>
    <n v="5"/>
  </r>
  <r>
    <n v="952"/>
    <x v="5"/>
    <n v="44234"/>
    <n v="44.2"/>
    <n v="4"/>
    <s v="Low experience"/>
    <x v="0"/>
    <n v="34"/>
    <n v="103"/>
    <n v="56"/>
    <x v="0"/>
    <n v="0"/>
    <n v="56"/>
    <n v="0"/>
    <n v="45.5"/>
    <n v="8"/>
    <n v="49"/>
    <n v="36"/>
    <n v="87"/>
    <n v="88"/>
    <n v="7"/>
    <n v="66"/>
    <n v="73"/>
    <n v="37"/>
    <n v="4"/>
  </r>
  <r>
    <n v="987"/>
    <x v="4"/>
    <n v="112124"/>
    <n v="112.1"/>
    <n v="0"/>
    <s v="Low experience"/>
    <x v="1"/>
    <n v="65"/>
    <n v="103"/>
    <n v="39"/>
    <x v="0"/>
    <n v="0"/>
    <n v="39"/>
    <n v="0"/>
    <n v="47"/>
    <n v="2"/>
    <n v="91"/>
    <n v="26"/>
    <n v="28"/>
    <n v="41"/>
    <n v="14"/>
    <n v="51"/>
    <n v="67"/>
    <n v="79"/>
    <n v="71"/>
  </r>
  <r>
    <n v="1167"/>
    <x v="11"/>
    <n v="42391"/>
    <n v="42.4"/>
    <n v="10"/>
    <s v="Lower-mid experience"/>
    <x v="1"/>
    <n v="87"/>
    <n v="103"/>
    <n v="79"/>
    <x v="1"/>
    <n v="0"/>
    <n v="0"/>
    <n v="79"/>
    <n v="46.5"/>
    <n v="27"/>
    <n v="59"/>
    <n v="15"/>
    <n v="25"/>
    <n v="29"/>
    <n v="61"/>
    <n v="37"/>
    <n v="51"/>
    <n v="65"/>
    <n v="96"/>
  </r>
  <r>
    <n v="1169"/>
    <x v="19"/>
    <n v="147420"/>
    <n v="147.4"/>
    <n v="27"/>
    <s v="High experience"/>
    <x v="2"/>
    <n v="59"/>
    <n v="103"/>
    <n v="68"/>
    <x v="0"/>
    <n v="0"/>
    <n v="68"/>
    <n v="0"/>
    <n v="37.1"/>
    <n v="73"/>
    <n v="93"/>
    <n v="22"/>
    <n v="31"/>
    <n v="7"/>
    <n v="5"/>
    <n v="87"/>
    <n v="33"/>
    <n v="13"/>
    <n v="7"/>
  </r>
  <r>
    <n v="1190"/>
    <x v="6"/>
    <n v="48456"/>
    <n v="48.5"/>
    <n v="27"/>
    <s v="High experience"/>
    <x v="3"/>
    <n v="79"/>
    <n v="103"/>
    <n v="84"/>
    <x v="1"/>
    <n v="0"/>
    <n v="0"/>
    <n v="84"/>
    <n v="52.2"/>
    <n v="5"/>
    <n v="26"/>
    <n v="64"/>
    <n v="86"/>
    <n v="92"/>
    <n v="5"/>
    <n v="55"/>
    <n v="83"/>
    <n v="54"/>
    <n v="52"/>
  </r>
  <r>
    <n v="1520"/>
    <x v="4"/>
    <n v="127976"/>
    <n v="128"/>
    <n v="9"/>
    <s v="Lower-mid experience"/>
    <x v="1"/>
    <n v="29"/>
    <n v="103"/>
    <n v="64"/>
    <x v="0"/>
    <n v="0"/>
    <n v="64"/>
    <n v="0"/>
    <n v="48"/>
    <n v="7"/>
    <n v="8"/>
    <n v="56"/>
    <n v="64"/>
    <n v="21"/>
    <n v="75"/>
    <n v="65"/>
    <n v="92"/>
    <n v="17"/>
    <n v="75"/>
  </r>
  <r>
    <n v="1548"/>
    <x v="5"/>
    <n v="139014"/>
    <n v="139"/>
    <n v="10"/>
    <s v="Lower-mid experience"/>
    <x v="2"/>
    <n v="39"/>
    <n v="103"/>
    <n v="44"/>
    <x v="0"/>
    <n v="0"/>
    <n v="44"/>
    <n v="0"/>
    <n v="49.5"/>
    <n v="6"/>
    <n v="98"/>
    <n v="10"/>
    <n v="77"/>
    <n v="4"/>
    <n v="49"/>
    <n v="36"/>
    <n v="99"/>
    <n v="71"/>
    <n v="45"/>
  </r>
  <r>
    <n v="1594"/>
    <x v="9"/>
    <n v="34852"/>
    <n v="34.9"/>
    <n v="19"/>
    <s v="Upper-mid experience"/>
    <x v="1"/>
    <n v="8"/>
    <n v="103"/>
    <n v="9"/>
    <x v="1"/>
    <n v="0"/>
    <n v="0"/>
    <n v="9"/>
    <n v="53.9"/>
    <n v="8"/>
    <n v="89"/>
    <n v="58"/>
    <n v="95"/>
    <n v="15"/>
    <n v="99"/>
    <n v="64"/>
    <n v="57"/>
    <n v="52"/>
    <n v="2"/>
  </r>
  <r>
    <n v="1669"/>
    <x v="4"/>
    <n v="71918"/>
    <n v="71.900000000000006"/>
    <n v="15"/>
    <s v="Lower-mid experience"/>
    <x v="2"/>
    <n v="13"/>
    <n v="103"/>
    <n v="57"/>
    <x v="0"/>
    <n v="0"/>
    <n v="57"/>
    <n v="0"/>
    <n v="44.8"/>
    <n v="6"/>
    <n v="7"/>
    <n v="87"/>
    <n v="46"/>
    <n v="46"/>
    <n v="94"/>
    <n v="32"/>
    <n v="9"/>
    <n v="97"/>
    <n v="24"/>
  </r>
  <r>
    <n v="1674"/>
    <x v="7"/>
    <n v="145131"/>
    <n v="145.1"/>
    <n v="19"/>
    <s v="Upper-mid experience"/>
    <x v="1"/>
    <n v="64"/>
    <n v="103"/>
    <n v="52"/>
    <x v="0"/>
    <n v="0"/>
    <n v="52"/>
    <n v="0"/>
    <n v="51"/>
    <n v="79"/>
    <n v="19"/>
    <n v="98"/>
    <n v="44"/>
    <n v="95"/>
    <n v="38"/>
    <n v="6"/>
    <n v="45"/>
    <n v="68"/>
    <n v="18"/>
  </r>
  <r>
    <n v="1734"/>
    <x v="15"/>
    <n v="65976"/>
    <n v="66"/>
    <n v="2"/>
    <s v="Low experience"/>
    <x v="0"/>
    <n v="47"/>
    <n v="103"/>
    <n v="6"/>
    <x v="0"/>
    <n v="0"/>
    <n v="6"/>
    <n v="0"/>
    <n v="67.599999999999994"/>
    <n v="78"/>
    <n v="64"/>
    <n v="94"/>
    <n v="98"/>
    <n v="95"/>
    <n v="82"/>
    <n v="71"/>
    <n v="66"/>
    <n v="1"/>
    <n v="27"/>
  </r>
  <r>
    <n v="1783"/>
    <x v="5"/>
    <n v="52772"/>
    <n v="52.8"/>
    <n v="29"/>
    <s v="High experience"/>
    <x v="2"/>
    <n v="1"/>
    <n v="103"/>
    <n v="39"/>
    <x v="0"/>
    <n v="0"/>
    <n v="39"/>
    <n v="0"/>
    <n v="43.3"/>
    <n v="32"/>
    <n v="2"/>
    <n v="75"/>
    <n v="95"/>
    <n v="22"/>
    <n v="34"/>
    <n v="21"/>
    <n v="93"/>
    <n v="1"/>
    <n v="58"/>
  </r>
  <r>
    <n v="1788"/>
    <x v="14"/>
    <n v="42061"/>
    <n v="42.1"/>
    <n v="5"/>
    <s v="Low experience"/>
    <x v="1"/>
    <n v="32"/>
    <n v="103"/>
    <n v="64"/>
    <x v="0"/>
    <n v="0"/>
    <n v="64"/>
    <n v="0"/>
    <n v="48.1"/>
    <n v="95"/>
    <n v="2"/>
    <n v="35"/>
    <n v="67"/>
    <n v="53"/>
    <n v="94"/>
    <n v="2"/>
    <n v="44"/>
    <n v="67"/>
    <n v="22"/>
  </r>
  <r>
    <n v="1840"/>
    <x v="16"/>
    <n v="144846"/>
    <n v="144.80000000000001"/>
    <n v="21"/>
    <s v="Upper-mid experience"/>
    <x v="2"/>
    <n v="35"/>
    <n v="103"/>
    <n v="2"/>
    <x v="2"/>
    <n v="2"/>
    <n v="0"/>
    <n v="0"/>
    <n v="40.700000000000003"/>
    <n v="61"/>
    <n v="73"/>
    <n v="66"/>
    <n v="7"/>
    <n v="46"/>
    <n v="66"/>
    <n v="3"/>
    <n v="31"/>
    <n v="12"/>
    <n v="42"/>
  </r>
  <r>
    <n v="1841"/>
    <x v="16"/>
    <n v="90254"/>
    <n v="90.3"/>
    <n v="8"/>
    <s v="Lower-mid experience"/>
    <x v="0"/>
    <n v="29"/>
    <n v="103"/>
    <n v="24"/>
    <x v="2"/>
    <n v="24"/>
    <n v="0"/>
    <n v="0"/>
    <n v="30.8"/>
    <n v="1"/>
    <n v="9"/>
    <n v="39"/>
    <n v="87"/>
    <n v="4"/>
    <n v="15"/>
    <n v="32"/>
    <n v="35"/>
    <n v="85"/>
    <n v="1"/>
  </r>
  <r>
    <n v="1948"/>
    <x v="16"/>
    <n v="113899"/>
    <n v="113.9"/>
    <n v="28"/>
    <s v="High experience"/>
    <x v="3"/>
    <n v="91"/>
    <n v="103"/>
    <n v="19"/>
    <x v="2"/>
    <n v="19"/>
    <n v="0"/>
    <n v="0"/>
    <n v="35.6"/>
    <n v="18"/>
    <n v="5"/>
    <n v="92"/>
    <n v="56"/>
    <n v="26"/>
    <n v="3"/>
    <n v="34"/>
    <n v="57"/>
    <n v="4"/>
    <n v="61"/>
  </r>
  <r>
    <n v="1959"/>
    <x v="4"/>
    <n v="74329"/>
    <n v="74.3"/>
    <n v="5"/>
    <s v="Low experience"/>
    <x v="3"/>
    <n v="73"/>
    <n v="103"/>
    <n v="47"/>
    <x v="0"/>
    <n v="0"/>
    <n v="47"/>
    <n v="0"/>
    <n v="46.2"/>
    <n v="69"/>
    <n v="4"/>
    <n v="22"/>
    <n v="62"/>
    <n v="85"/>
    <n v="38"/>
    <n v="26"/>
    <n v="52"/>
    <n v="62"/>
    <n v="42"/>
  </r>
  <r>
    <n v="2027"/>
    <x v="4"/>
    <n v="105650"/>
    <n v="105.7"/>
    <n v="5"/>
    <s v="Low experience"/>
    <x v="3"/>
    <n v="57"/>
    <n v="103"/>
    <n v="61"/>
    <x v="0"/>
    <n v="0"/>
    <n v="61"/>
    <n v="0"/>
    <n v="47.3"/>
    <n v="93"/>
    <n v="33"/>
    <n v="21"/>
    <n v="4"/>
    <n v="44"/>
    <n v="4"/>
    <n v="86"/>
    <n v="10"/>
    <n v="92"/>
    <n v="86"/>
  </r>
  <r>
    <n v="2044"/>
    <x v="4"/>
    <n v="33303"/>
    <n v="33.299999999999997"/>
    <n v="29"/>
    <s v="High experience"/>
    <x v="3"/>
    <n v="75"/>
    <n v="103"/>
    <n v="51"/>
    <x v="0"/>
    <n v="0"/>
    <n v="51"/>
    <n v="0"/>
    <n v="46.7"/>
    <n v="76"/>
    <n v="31"/>
    <n v="9"/>
    <n v="35"/>
    <n v="16"/>
    <n v="97"/>
    <n v="58"/>
    <n v="45"/>
    <n v="91"/>
    <n v="9"/>
  </r>
  <r>
    <n v="2083"/>
    <x v="8"/>
    <n v="132187"/>
    <n v="132.19999999999999"/>
    <n v="17"/>
    <s v="Upper-mid experience"/>
    <x v="0"/>
    <n v="86"/>
    <n v="103"/>
    <n v="13"/>
    <x v="2"/>
    <n v="13"/>
    <n v="0"/>
    <n v="0"/>
    <n v="48.1"/>
    <n v="29"/>
    <n v="54"/>
    <n v="33"/>
    <n v="86"/>
    <n v="21"/>
    <n v="88"/>
    <n v="66"/>
    <n v="96"/>
    <n v="2"/>
    <n v="6"/>
  </r>
  <r>
    <n v="2144"/>
    <x v="14"/>
    <n v="126017"/>
    <n v="126"/>
    <n v="20"/>
    <s v="Upper-mid experience"/>
    <x v="0"/>
    <n v="1"/>
    <n v="103"/>
    <n v="68"/>
    <x v="0"/>
    <n v="0"/>
    <n v="68"/>
    <n v="0"/>
    <n v="64"/>
    <n v="15"/>
    <n v="57"/>
    <n v="96"/>
    <n v="86"/>
    <n v="85"/>
    <n v="82"/>
    <n v="31"/>
    <n v="89"/>
    <n v="94"/>
    <n v="5"/>
  </r>
  <r>
    <n v="2159"/>
    <x v="18"/>
    <n v="140549"/>
    <n v="140.5"/>
    <n v="1"/>
    <s v="Low experience"/>
    <x v="0"/>
    <n v="87"/>
    <n v="103"/>
    <n v="17"/>
    <x v="2"/>
    <n v="17"/>
    <n v="0"/>
    <n v="0"/>
    <n v="48"/>
    <n v="72"/>
    <n v="21"/>
    <n v="79"/>
    <n v="43"/>
    <n v="13"/>
    <n v="12"/>
    <n v="16"/>
    <n v="89"/>
    <n v="99"/>
    <n v="36"/>
  </r>
  <r>
    <n v="2267"/>
    <x v="19"/>
    <n v="79210"/>
    <n v="79.2"/>
    <n v="8"/>
    <s v="Lower-mid experience"/>
    <x v="1"/>
    <n v="68"/>
    <n v="103"/>
    <n v="67"/>
    <x v="0"/>
    <n v="0"/>
    <n v="67"/>
    <n v="0"/>
    <n v="57.2"/>
    <n v="83"/>
    <n v="73"/>
    <n v="13"/>
    <n v="67"/>
    <n v="69"/>
    <n v="76"/>
    <n v="26"/>
    <n v="64"/>
    <n v="62"/>
    <n v="39"/>
  </r>
  <r>
    <n v="2403"/>
    <x v="6"/>
    <n v="34123"/>
    <n v="34.1"/>
    <n v="16"/>
    <s v="Upper-mid experience"/>
    <x v="3"/>
    <n v="83"/>
    <n v="103"/>
    <n v="72"/>
    <x v="1"/>
    <n v="0"/>
    <n v="0"/>
    <n v="72"/>
    <n v="50.4"/>
    <n v="57"/>
    <n v="36"/>
    <n v="54"/>
    <n v="65"/>
    <n v="64"/>
    <n v="67"/>
    <n v="68"/>
    <n v="11"/>
    <n v="19"/>
    <n v="63"/>
  </r>
  <r>
    <n v="2873"/>
    <x v="0"/>
    <n v="61142"/>
    <n v="61.1"/>
    <n v="18"/>
    <s v="Upper-mid experience"/>
    <x v="0"/>
    <n v="3"/>
    <n v="103"/>
    <n v="57"/>
    <x v="0"/>
    <n v="0"/>
    <n v="57"/>
    <n v="0"/>
    <n v="27.5"/>
    <n v="13"/>
    <n v="61"/>
    <n v="6"/>
    <n v="15"/>
    <n v="4"/>
    <n v="76"/>
    <n v="2"/>
    <n v="15"/>
    <n v="10"/>
    <n v="73"/>
  </r>
  <r>
    <n v="40"/>
    <x v="9"/>
    <n v="88017"/>
    <n v="88"/>
    <n v="21"/>
    <s v="Upper-mid experience"/>
    <x v="0"/>
    <n v="77"/>
    <n v="102"/>
    <n v="91"/>
    <x v="1"/>
    <n v="0"/>
    <n v="0"/>
    <n v="91"/>
    <n v="38.5"/>
    <n v="55"/>
    <n v="56"/>
    <n v="88"/>
    <n v="4"/>
    <n v="13"/>
    <n v="3"/>
    <n v="76"/>
    <n v="62"/>
    <n v="7"/>
    <n v="21"/>
  </r>
  <r>
    <n v="139"/>
    <x v="12"/>
    <n v="67861"/>
    <n v="67.900000000000006"/>
    <n v="20"/>
    <s v="Upper-mid experience"/>
    <x v="2"/>
    <n v="79"/>
    <n v="102"/>
    <n v="48"/>
    <x v="0"/>
    <n v="0"/>
    <n v="48"/>
    <n v="0"/>
    <n v="36.9"/>
    <n v="15"/>
    <n v="33"/>
    <n v="43"/>
    <n v="9"/>
    <n v="22"/>
    <n v="6"/>
    <n v="74"/>
    <n v="10"/>
    <n v="93"/>
    <n v="64"/>
  </r>
  <r>
    <n v="141"/>
    <x v="3"/>
    <n v="36397"/>
    <n v="36.4"/>
    <n v="21"/>
    <s v="Upper-mid experience"/>
    <x v="0"/>
    <n v="27"/>
    <n v="102"/>
    <n v="42"/>
    <x v="0"/>
    <n v="0"/>
    <n v="42"/>
    <n v="0"/>
    <n v="46.8"/>
    <n v="94"/>
    <n v="26"/>
    <n v="43"/>
    <n v="87"/>
    <n v="84"/>
    <n v="19"/>
    <n v="8"/>
    <n v="46"/>
    <n v="48"/>
    <n v="13"/>
  </r>
  <r>
    <n v="148"/>
    <x v="1"/>
    <n v="93870"/>
    <n v="93.9"/>
    <n v="3"/>
    <s v="Low experience"/>
    <x v="2"/>
    <n v="76"/>
    <n v="102"/>
    <n v="75"/>
    <x v="1"/>
    <n v="0"/>
    <n v="0"/>
    <n v="75"/>
    <n v="56.3"/>
    <n v="88"/>
    <n v="88"/>
    <n v="87"/>
    <n v="24"/>
    <n v="45"/>
    <n v="98"/>
    <n v="77"/>
    <n v="3"/>
    <n v="7"/>
    <n v="46"/>
  </r>
  <r>
    <n v="318"/>
    <x v="3"/>
    <n v="49023"/>
    <n v="49"/>
    <n v="5"/>
    <s v="Low experience"/>
    <x v="3"/>
    <n v="4"/>
    <n v="102"/>
    <n v="7"/>
    <x v="0"/>
    <n v="0"/>
    <n v="7"/>
    <n v="0"/>
    <n v="50.9"/>
    <n v="14"/>
    <n v="68"/>
    <n v="4"/>
    <n v="13"/>
    <n v="16"/>
    <n v="95"/>
    <n v="88"/>
    <n v="91"/>
    <n v="99"/>
    <n v="21"/>
  </r>
  <r>
    <n v="382"/>
    <x v="18"/>
    <n v="136802"/>
    <n v="136.80000000000001"/>
    <n v="23"/>
    <s v="High experience"/>
    <x v="0"/>
    <n v="69"/>
    <n v="102"/>
    <n v="3"/>
    <x v="2"/>
    <n v="3"/>
    <n v="0"/>
    <n v="0"/>
    <n v="51.3"/>
    <n v="61"/>
    <n v="37"/>
    <n v="77"/>
    <n v="17"/>
    <n v="38"/>
    <n v="35"/>
    <n v="43"/>
    <n v="78"/>
    <n v="48"/>
    <n v="79"/>
  </r>
  <r>
    <n v="456"/>
    <x v="5"/>
    <n v="85823"/>
    <n v="85.8"/>
    <n v="16"/>
    <s v="Upper-mid experience"/>
    <x v="1"/>
    <n v="66"/>
    <n v="102"/>
    <n v="31"/>
    <x v="0"/>
    <n v="0"/>
    <n v="31"/>
    <n v="0"/>
    <n v="39"/>
    <n v="41"/>
    <n v="3"/>
    <n v="75"/>
    <n v="21"/>
    <n v="21"/>
    <n v="19"/>
    <n v="13"/>
    <n v="31"/>
    <n v="89"/>
    <n v="77"/>
  </r>
  <r>
    <n v="570"/>
    <x v="13"/>
    <n v="113184"/>
    <n v="113.2"/>
    <n v="12"/>
    <s v="Lower-mid experience"/>
    <x v="1"/>
    <n v="4"/>
    <n v="102"/>
    <n v="15"/>
    <x v="2"/>
    <n v="15"/>
    <n v="0"/>
    <n v="0"/>
    <n v="36.9"/>
    <n v="3"/>
    <n v="8"/>
    <n v="27"/>
    <n v="72"/>
    <n v="21"/>
    <n v="25"/>
    <n v="34"/>
    <n v="59"/>
    <n v="45"/>
    <n v="75"/>
  </r>
  <r>
    <n v="984"/>
    <x v="14"/>
    <n v="108179"/>
    <n v="108.2"/>
    <n v="29"/>
    <s v="High experience"/>
    <x v="1"/>
    <n v="82"/>
    <n v="102"/>
    <n v="52"/>
    <x v="0"/>
    <n v="0"/>
    <n v="52"/>
    <n v="0"/>
    <n v="45.7"/>
    <n v="67"/>
    <n v="43"/>
    <n v="12"/>
    <n v="1"/>
    <n v="75"/>
    <n v="22"/>
    <n v="3"/>
    <n v="98"/>
    <n v="98"/>
    <n v="38"/>
  </r>
  <r>
    <n v="989"/>
    <x v="6"/>
    <n v="77080"/>
    <n v="77.099999999999994"/>
    <n v="11"/>
    <s v="Lower-mid experience"/>
    <x v="0"/>
    <n v="1"/>
    <n v="102"/>
    <n v="88"/>
    <x v="1"/>
    <n v="0"/>
    <n v="0"/>
    <n v="88"/>
    <n v="36.6"/>
    <n v="7"/>
    <n v="45"/>
    <n v="52"/>
    <n v="52"/>
    <n v="69"/>
    <n v="5"/>
    <n v="71"/>
    <n v="58"/>
    <n v="2"/>
    <n v="5"/>
  </r>
  <r>
    <n v="1196"/>
    <x v="14"/>
    <n v="42857"/>
    <n v="42.9"/>
    <n v="5"/>
    <s v="Low experience"/>
    <x v="3"/>
    <n v="76"/>
    <n v="102"/>
    <n v="56"/>
    <x v="0"/>
    <n v="0"/>
    <n v="56"/>
    <n v="0"/>
    <n v="54.3"/>
    <n v="41"/>
    <n v="53"/>
    <n v="51"/>
    <n v="71"/>
    <n v="41"/>
    <n v="1"/>
    <n v="79"/>
    <n v="68"/>
    <n v="95"/>
    <n v="43"/>
  </r>
  <r>
    <n v="1361"/>
    <x v="12"/>
    <n v="58401"/>
    <n v="58.4"/>
    <n v="4"/>
    <s v="Low experience"/>
    <x v="1"/>
    <n v="94"/>
    <n v="102"/>
    <n v="51"/>
    <x v="0"/>
    <n v="0"/>
    <n v="51"/>
    <n v="0"/>
    <n v="46.5"/>
    <n v="6"/>
    <n v="27"/>
    <n v="38"/>
    <n v="55"/>
    <n v="94"/>
    <n v="64"/>
    <n v="33"/>
    <n v="1"/>
    <n v="98"/>
    <n v="49"/>
  </r>
  <r>
    <n v="1418"/>
    <x v="16"/>
    <n v="142697"/>
    <n v="142.69999999999999"/>
    <n v="16"/>
    <s v="Upper-mid experience"/>
    <x v="2"/>
    <n v="1"/>
    <n v="102"/>
    <n v="19"/>
    <x v="2"/>
    <n v="19"/>
    <n v="0"/>
    <n v="0"/>
    <n v="41.4"/>
    <n v="28"/>
    <n v="99"/>
    <n v="34"/>
    <n v="21"/>
    <n v="11"/>
    <n v="38"/>
    <n v="69"/>
    <n v="23"/>
    <n v="77"/>
    <n v="14"/>
  </r>
  <r>
    <n v="1432"/>
    <x v="17"/>
    <n v="35877"/>
    <n v="35.9"/>
    <n v="0"/>
    <s v="Low experience"/>
    <x v="3"/>
    <n v="91"/>
    <n v="102"/>
    <n v="94"/>
    <x v="1"/>
    <n v="0"/>
    <n v="0"/>
    <n v="94"/>
    <n v="53.1"/>
    <n v="98"/>
    <n v="6"/>
    <n v="88"/>
    <n v="10"/>
    <n v="85"/>
    <n v="66"/>
    <n v="85"/>
    <n v="8"/>
    <n v="63"/>
    <n v="22"/>
  </r>
  <r>
    <n v="1441"/>
    <x v="16"/>
    <n v="64303"/>
    <n v="64.3"/>
    <n v="17"/>
    <s v="Upper-mid experience"/>
    <x v="0"/>
    <n v="87"/>
    <n v="102"/>
    <n v="28"/>
    <x v="2"/>
    <n v="28"/>
    <n v="0"/>
    <n v="0"/>
    <n v="29.2"/>
    <n v="6"/>
    <n v="11"/>
    <n v="6"/>
    <n v="35"/>
    <n v="46"/>
    <n v="33"/>
    <n v="4"/>
    <n v="82"/>
    <n v="59"/>
    <n v="10"/>
  </r>
  <r>
    <n v="1636"/>
    <x v="5"/>
    <n v="100880"/>
    <n v="100.9"/>
    <n v="21"/>
    <s v="Upper-mid experience"/>
    <x v="0"/>
    <n v="24"/>
    <n v="102"/>
    <n v="37"/>
    <x v="0"/>
    <n v="0"/>
    <n v="37"/>
    <n v="0"/>
    <n v="54.8"/>
    <n v="28"/>
    <n v="52"/>
    <n v="74"/>
    <n v="9"/>
    <n v="3"/>
    <n v="93"/>
    <n v="43"/>
    <n v="94"/>
    <n v="99"/>
    <n v="53"/>
  </r>
  <r>
    <n v="1660"/>
    <x v="4"/>
    <n v="72412"/>
    <n v="72.400000000000006"/>
    <n v="21"/>
    <s v="Upper-mid experience"/>
    <x v="0"/>
    <n v="39"/>
    <n v="102"/>
    <n v="48"/>
    <x v="0"/>
    <n v="0"/>
    <n v="48"/>
    <n v="0"/>
    <n v="49.1"/>
    <n v="57"/>
    <n v="73"/>
    <n v="77"/>
    <n v="65"/>
    <n v="2"/>
    <n v="4"/>
    <n v="7"/>
    <n v="45"/>
    <n v="97"/>
    <n v="64"/>
  </r>
  <r>
    <n v="1673"/>
    <x v="3"/>
    <n v="99201"/>
    <n v="99.2"/>
    <n v="3"/>
    <s v="Low experience"/>
    <x v="2"/>
    <n v="57"/>
    <n v="102"/>
    <n v="56"/>
    <x v="0"/>
    <n v="0"/>
    <n v="56"/>
    <n v="0"/>
    <n v="66.2"/>
    <n v="54"/>
    <n v="65"/>
    <n v="91"/>
    <n v="99"/>
    <n v="71"/>
    <n v="93"/>
    <n v="86"/>
    <n v="3"/>
    <n v="93"/>
    <n v="7"/>
  </r>
  <r>
    <n v="1816"/>
    <x v="5"/>
    <n v="75040"/>
    <n v="75"/>
    <n v="4"/>
    <s v="Low experience"/>
    <x v="3"/>
    <n v="5"/>
    <n v="102"/>
    <n v="55"/>
    <x v="0"/>
    <n v="0"/>
    <n v="55"/>
    <n v="0"/>
    <n v="50.4"/>
    <n v="69"/>
    <n v="65"/>
    <n v="59"/>
    <n v="16"/>
    <n v="21"/>
    <n v="26"/>
    <n v="92"/>
    <n v="76"/>
    <n v="55"/>
    <n v="25"/>
  </r>
  <r>
    <n v="1935"/>
    <x v="11"/>
    <n v="124845"/>
    <n v="124.8"/>
    <n v="15"/>
    <s v="Lower-mid experience"/>
    <x v="2"/>
    <n v="33"/>
    <n v="102"/>
    <n v="94"/>
    <x v="1"/>
    <n v="0"/>
    <n v="0"/>
    <n v="94"/>
    <n v="16.5"/>
    <n v="22"/>
    <n v="5"/>
    <n v="62"/>
    <n v="14"/>
    <n v="4"/>
    <n v="1"/>
    <n v="32"/>
    <n v="7"/>
    <n v="8"/>
    <n v="10"/>
  </r>
  <r>
    <n v="1958"/>
    <x v="14"/>
    <n v="109133"/>
    <n v="109.1"/>
    <n v="24"/>
    <s v="High experience"/>
    <x v="2"/>
    <n v="48"/>
    <n v="102"/>
    <n v="31"/>
    <x v="0"/>
    <n v="0"/>
    <n v="31"/>
    <n v="0"/>
    <n v="46.8"/>
    <n v="3"/>
    <n v="35"/>
    <n v="56"/>
    <n v="56"/>
    <n v="71"/>
    <n v="72"/>
    <n v="24"/>
    <n v="77"/>
    <n v="2"/>
    <n v="72"/>
  </r>
  <r>
    <n v="1987"/>
    <x v="8"/>
    <n v="123606"/>
    <n v="123.6"/>
    <n v="9"/>
    <s v="Lower-mid experience"/>
    <x v="3"/>
    <n v="34"/>
    <n v="102"/>
    <n v="18"/>
    <x v="2"/>
    <n v="18"/>
    <n v="0"/>
    <n v="0"/>
    <n v="35.9"/>
    <n v="21"/>
    <n v="78"/>
    <n v="3"/>
    <n v="58"/>
    <n v="27"/>
    <n v="43"/>
    <n v="21"/>
    <n v="63"/>
    <n v="43"/>
    <n v="2"/>
  </r>
  <r>
    <n v="2295"/>
    <x v="10"/>
    <n v="62656"/>
    <n v="62.7"/>
    <n v="1"/>
    <s v="Low experience"/>
    <x v="1"/>
    <n v="73"/>
    <n v="102"/>
    <n v="62"/>
    <x v="0"/>
    <n v="0"/>
    <n v="62"/>
    <n v="0"/>
    <n v="34.6"/>
    <n v="7"/>
    <n v="24"/>
    <n v="53"/>
    <n v="56"/>
    <n v="45"/>
    <n v="18"/>
    <n v="22"/>
    <n v="28"/>
    <n v="1"/>
    <n v="92"/>
  </r>
  <r>
    <n v="2389"/>
    <x v="7"/>
    <n v="144438"/>
    <n v="144.4"/>
    <n v="4"/>
    <s v="Low experience"/>
    <x v="1"/>
    <n v="86"/>
    <n v="102"/>
    <n v="5"/>
    <x v="0"/>
    <n v="0"/>
    <n v="5"/>
    <n v="0"/>
    <n v="53.7"/>
    <n v="22"/>
    <n v="59"/>
    <n v="95"/>
    <n v="8"/>
    <n v="75"/>
    <n v="87"/>
    <n v="99"/>
    <n v="33"/>
    <n v="36"/>
    <n v="23"/>
  </r>
  <r>
    <n v="2545"/>
    <x v="2"/>
    <n v="65504"/>
    <n v="65.5"/>
    <n v="14"/>
    <s v="Lower-mid experience"/>
    <x v="3"/>
    <n v="56"/>
    <n v="102"/>
    <n v="18"/>
    <x v="2"/>
    <n v="18"/>
    <n v="0"/>
    <n v="0"/>
    <n v="59.4"/>
    <n v="82"/>
    <n v="99"/>
    <n v="63"/>
    <n v="38"/>
    <n v="22"/>
    <n v="2"/>
    <n v="86"/>
    <n v="99"/>
    <n v="7"/>
    <n v="96"/>
  </r>
  <r>
    <n v="2639"/>
    <x v="7"/>
    <n v="135636"/>
    <n v="135.6"/>
    <n v="22"/>
    <s v="Upper-mid experience"/>
    <x v="1"/>
    <n v="9"/>
    <n v="102"/>
    <n v="57"/>
    <x v="0"/>
    <n v="0"/>
    <n v="57"/>
    <n v="0"/>
    <n v="47"/>
    <n v="53"/>
    <n v="43"/>
    <n v="6"/>
    <n v="39"/>
    <n v="28"/>
    <n v="71"/>
    <n v="87"/>
    <n v="29"/>
    <n v="71"/>
    <n v="43"/>
  </r>
  <r>
    <n v="2793"/>
    <x v="7"/>
    <n v="52901"/>
    <n v="52.9"/>
    <n v="8"/>
    <s v="Lower-mid experience"/>
    <x v="3"/>
    <n v="74"/>
    <n v="102"/>
    <n v="67"/>
    <x v="0"/>
    <n v="0"/>
    <n v="67"/>
    <n v="0"/>
    <n v="41.1"/>
    <n v="65"/>
    <n v="21"/>
    <n v="16"/>
    <n v="37"/>
    <n v="35"/>
    <n v="41"/>
    <n v="18"/>
    <n v="98"/>
    <n v="15"/>
    <n v="65"/>
  </r>
  <r>
    <n v="2813"/>
    <x v="11"/>
    <n v="55564"/>
    <n v="55.6"/>
    <n v="25"/>
    <s v="High experience"/>
    <x v="1"/>
    <n v="87"/>
    <n v="102"/>
    <n v="88"/>
    <x v="1"/>
    <n v="0"/>
    <n v="0"/>
    <n v="88"/>
    <n v="61.3"/>
    <n v="56"/>
    <n v="81"/>
    <n v="84"/>
    <n v="23"/>
    <n v="46"/>
    <n v="63"/>
    <n v="98"/>
    <n v="68"/>
    <n v="9"/>
    <n v="85"/>
  </r>
  <r>
    <n v="2846"/>
    <x v="0"/>
    <n v="105764"/>
    <n v="105.8"/>
    <n v="13"/>
    <s v="Lower-mid experience"/>
    <x v="3"/>
    <n v="13"/>
    <n v="102"/>
    <n v="39"/>
    <x v="0"/>
    <n v="0"/>
    <n v="39"/>
    <n v="0"/>
    <n v="42.1"/>
    <n v="8"/>
    <n v="22"/>
    <n v="78"/>
    <n v="54"/>
    <n v="19"/>
    <n v="2"/>
    <n v="36"/>
    <n v="36"/>
    <n v="74"/>
    <n v="92"/>
  </r>
  <r>
    <n v="2890"/>
    <x v="8"/>
    <n v="138109"/>
    <n v="138.1"/>
    <n v="18"/>
    <s v="Upper-mid experience"/>
    <x v="3"/>
    <n v="37"/>
    <n v="102"/>
    <n v="9"/>
    <x v="2"/>
    <n v="9"/>
    <n v="0"/>
    <n v="0"/>
    <n v="69.599999999999994"/>
    <n v="74"/>
    <n v="56"/>
    <n v="44"/>
    <n v="95"/>
    <n v="89"/>
    <n v="66"/>
    <n v="92"/>
    <n v="56"/>
    <n v="83"/>
    <n v="41"/>
  </r>
  <r>
    <n v="10"/>
    <x v="1"/>
    <n v="85016"/>
    <n v="85"/>
    <n v="2"/>
    <s v="Low experience"/>
    <x v="1"/>
    <n v="1"/>
    <n v="101"/>
    <n v="8"/>
    <x v="1"/>
    <n v="0"/>
    <n v="0"/>
    <n v="8"/>
    <n v="48.2"/>
    <n v="22"/>
    <n v="12"/>
    <n v="34"/>
    <n v="94"/>
    <n v="32"/>
    <n v="52"/>
    <n v="7"/>
    <n v="36"/>
    <n v="97"/>
    <n v="96"/>
  </r>
  <r>
    <n v="50"/>
    <x v="9"/>
    <n v="72101"/>
    <n v="72.099999999999994"/>
    <n v="3"/>
    <s v="Low experience"/>
    <x v="1"/>
    <n v="43"/>
    <n v="101"/>
    <n v="76"/>
    <x v="1"/>
    <n v="0"/>
    <n v="0"/>
    <n v="76"/>
    <n v="32.700000000000003"/>
    <n v="11"/>
    <n v="61"/>
    <n v="29"/>
    <n v="58"/>
    <n v="15"/>
    <n v="48"/>
    <n v="53"/>
    <n v="5"/>
    <n v="34"/>
    <n v="13"/>
  </r>
  <r>
    <n v="186"/>
    <x v="16"/>
    <n v="119678"/>
    <n v="119.7"/>
    <n v="24"/>
    <s v="High experience"/>
    <x v="1"/>
    <n v="0"/>
    <n v="101"/>
    <n v="6"/>
    <x v="2"/>
    <n v="6"/>
    <n v="0"/>
    <n v="0"/>
    <n v="35.700000000000003"/>
    <n v="28"/>
    <n v="71"/>
    <n v="6"/>
    <n v="84"/>
    <n v="0"/>
    <n v="25"/>
    <n v="74"/>
    <n v="32"/>
    <n v="1"/>
    <n v="36"/>
  </r>
  <r>
    <n v="228"/>
    <x v="19"/>
    <n v="121683"/>
    <n v="121.7"/>
    <n v="13"/>
    <s v="Lower-mid experience"/>
    <x v="2"/>
    <n v="35"/>
    <n v="101"/>
    <n v="68"/>
    <x v="0"/>
    <n v="0"/>
    <n v="68"/>
    <n v="0"/>
    <n v="53.1"/>
    <n v="88"/>
    <n v="1"/>
    <n v="39"/>
    <n v="55"/>
    <n v="5"/>
    <n v="19"/>
    <n v="86"/>
    <n v="68"/>
    <n v="84"/>
    <n v="86"/>
  </r>
  <r>
    <n v="647"/>
    <x v="13"/>
    <n v="127077"/>
    <n v="127.1"/>
    <n v="9"/>
    <s v="Lower-mid experience"/>
    <x v="3"/>
    <n v="7"/>
    <n v="101"/>
    <n v="27"/>
    <x v="2"/>
    <n v="27"/>
    <n v="0"/>
    <n v="0"/>
    <n v="45.4"/>
    <n v="29"/>
    <n v="9"/>
    <n v="94"/>
    <n v="38"/>
    <n v="58"/>
    <n v="79"/>
    <n v="32"/>
    <n v="72"/>
    <n v="14"/>
    <n v="29"/>
  </r>
  <r>
    <n v="1051"/>
    <x v="6"/>
    <n v="144317"/>
    <n v="144.30000000000001"/>
    <n v="8"/>
    <s v="Lower-mid experience"/>
    <x v="2"/>
    <n v="47"/>
    <n v="101"/>
    <n v="91"/>
    <x v="1"/>
    <n v="0"/>
    <n v="0"/>
    <n v="91"/>
    <n v="53.2"/>
    <n v="74"/>
    <n v="27"/>
    <n v="2"/>
    <n v="48"/>
    <n v="86"/>
    <n v="9"/>
    <n v="96"/>
    <n v="88"/>
    <n v="58"/>
    <n v="44"/>
  </r>
  <r>
    <n v="1118"/>
    <x v="5"/>
    <n v="115275"/>
    <n v="115.3"/>
    <n v="13"/>
    <s v="Lower-mid experience"/>
    <x v="2"/>
    <n v="6"/>
    <n v="101"/>
    <n v="31"/>
    <x v="0"/>
    <n v="0"/>
    <n v="31"/>
    <n v="0"/>
    <n v="59.3"/>
    <n v="65"/>
    <n v="17"/>
    <n v="93"/>
    <n v="69"/>
    <n v="71"/>
    <n v="23"/>
    <n v="88"/>
    <n v="54"/>
    <n v="86"/>
    <n v="27"/>
  </r>
  <r>
    <n v="1140"/>
    <x v="14"/>
    <n v="104039"/>
    <n v="104"/>
    <n v="5"/>
    <s v="Low experience"/>
    <x v="1"/>
    <n v="81"/>
    <n v="101"/>
    <n v="58"/>
    <x v="0"/>
    <n v="0"/>
    <n v="58"/>
    <n v="0"/>
    <n v="55.2"/>
    <n v="75"/>
    <n v="25"/>
    <n v="88"/>
    <n v="46"/>
    <n v="21"/>
    <n v="87"/>
    <n v="42"/>
    <n v="75"/>
    <n v="55"/>
    <n v="38"/>
  </r>
  <r>
    <n v="1195"/>
    <x v="4"/>
    <n v="94566"/>
    <n v="94.6"/>
    <n v="27"/>
    <s v="High experience"/>
    <x v="0"/>
    <n v="31"/>
    <n v="101"/>
    <n v="53"/>
    <x v="0"/>
    <n v="0"/>
    <n v="53"/>
    <n v="0"/>
    <n v="51.1"/>
    <n v="7"/>
    <n v="65"/>
    <n v="49"/>
    <n v="54"/>
    <n v="83"/>
    <n v="34"/>
    <n v="17"/>
    <n v="55"/>
    <n v="95"/>
    <n v="52"/>
  </r>
  <r>
    <n v="1369"/>
    <x v="12"/>
    <n v="131709"/>
    <n v="131.69999999999999"/>
    <n v="25"/>
    <s v="High experience"/>
    <x v="1"/>
    <n v="66"/>
    <n v="101"/>
    <n v="59"/>
    <x v="0"/>
    <n v="0"/>
    <n v="59"/>
    <n v="0"/>
    <n v="43.5"/>
    <n v="33"/>
    <n v="63"/>
    <n v="72"/>
    <n v="14"/>
    <n v="14"/>
    <n v="72"/>
    <n v="43"/>
    <n v="89"/>
    <n v="31"/>
    <n v="4"/>
  </r>
  <r>
    <n v="1517"/>
    <x v="0"/>
    <n v="34590"/>
    <n v="34.6"/>
    <n v="20"/>
    <s v="Upper-mid experience"/>
    <x v="2"/>
    <n v="9"/>
    <n v="101"/>
    <n v="66"/>
    <x v="0"/>
    <n v="0"/>
    <n v="66"/>
    <n v="0"/>
    <n v="31.6"/>
    <n v="4"/>
    <n v="23"/>
    <n v="23"/>
    <n v="66"/>
    <n v="5"/>
    <n v="66"/>
    <n v="69"/>
    <n v="2"/>
    <n v="5"/>
    <n v="53"/>
  </r>
  <r>
    <n v="1647"/>
    <x v="8"/>
    <n v="37160"/>
    <n v="37.200000000000003"/>
    <n v="9"/>
    <s v="Lower-mid experience"/>
    <x v="0"/>
    <n v="85"/>
    <n v="101"/>
    <n v="17"/>
    <x v="2"/>
    <n v="17"/>
    <n v="0"/>
    <n v="0"/>
    <n v="50.2"/>
    <n v="34"/>
    <n v="18"/>
    <n v="94"/>
    <n v="32"/>
    <n v="8"/>
    <n v="72"/>
    <n v="79"/>
    <n v="94"/>
    <n v="62"/>
    <n v="9"/>
  </r>
  <r>
    <n v="1759"/>
    <x v="2"/>
    <n v="55976"/>
    <n v="56"/>
    <n v="17"/>
    <s v="Upper-mid experience"/>
    <x v="3"/>
    <n v="11"/>
    <n v="101"/>
    <n v="18"/>
    <x v="2"/>
    <n v="18"/>
    <n v="0"/>
    <n v="0"/>
    <n v="51.4"/>
    <n v="97"/>
    <n v="65"/>
    <n v="29"/>
    <n v="24"/>
    <n v="13"/>
    <n v="76"/>
    <n v="69"/>
    <n v="61"/>
    <n v="4"/>
    <n v="76"/>
  </r>
  <r>
    <n v="1894"/>
    <x v="13"/>
    <n v="67877"/>
    <n v="67.900000000000006"/>
    <n v="22"/>
    <s v="Upper-mid experience"/>
    <x v="2"/>
    <n v="36"/>
    <n v="101"/>
    <n v="17"/>
    <x v="2"/>
    <n v="17"/>
    <n v="0"/>
    <n v="0"/>
    <n v="56.2"/>
    <n v="6"/>
    <n v="96"/>
    <n v="89"/>
    <n v="11"/>
    <n v="27"/>
    <n v="83"/>
    <n v="82"/>
    <n v="28"/>
    <n v="73"/>
    <n v="67"/>
  </r>
  <r>
    <n v="1930"/>
    <x v="0"/>
    <n v="105125"/>
    <n v="105.1"/>
    <n v="29"/>
    <s v="High experience"/>
    <x v="3"/>
    <n v="6"/>
    <n v="101"/>
    <n v="33"/>
    <x v="0"/>
    <n v="0"/>
    <n v="33"/>
    <n v="0"/>
    <n v="28.9"/>
    <n v="36"/>
    <n v="3"/>
    <n v="18"/>
    <n v="11"/>
    <n v="8"/>
    <n v="35"/>
    <n v="8"/>
    <n v="27"/>
    <n v="68"/>
    <n v="75"/>
  </r>
  <r>
    <n v="1952"/>
    <x v="15"/>
    <n v="44433"/>
    <n v="44.4"/>
    <n v="0"/>
    <s v="Low experience"/>
    <x v="1"/>
    <n v="5"/>
    <n v="101"/>
    <n v="44"/>
    <x v="0"/>
    <n v="0"/>
    <n v="44"/>
    <n v="0"/>
    <n v="43.2"/>
    <n v="86"/>
    <n v="32"/>
    <n v="9"/>
    <n v="3"/>
    <n v="72"/>
    <n v="66"/>
    <n v="19"/>
    <n v="11"/>
    <n v="66"/>
    <n v="68"/>
  </r>
  <r>
    <n v="1979"/>
    <x v="2"/>
    <n v="135050"/>
    <n v="135.1"/>
    <n v="21"/>
    <s v="Upper-mid experience"/>
    <x v="3"/>
    <n v="96"/>
    <n v="101"/>
    <n v="15"/>
    <x v="2"/>
    <n v="15"/>
    <n v="0"/>
    <n v="0"/>
    <n v="42.1"/>
    <n v="16"/>
    <n v="42"/>
    <n v="3"/>
    <n v="9"/>
    <n v="97"/>
    <n v="26"/>
    <n v="69"/>
    <n v="9"/>
    <n v="91"/>
    <n v="59"/>
  </r>
  <r>
    <n v="2090"/>
    <x v="1"/>
    <n v="113764"/>
    <n v="113.8"/>
    <n v="20"/>
    <s v="Upper-mid experience"/>
    <x v="3"/>
    <n v="41"/>
    <n v="101"/>
    <n v="72"/>
    <x v="1"/>
    <n v="0"/>
    <n v="0"/>
    <n v="72"/>
    <n v="46.1"/>
    <n v="51"/>
    <n v="96"/>
    <n v="98"/>
    <n v="53"/>
    <n v="52"/>
    <n v="29"/>
    <n v="10"/>
    <n v="27"/>
    <n v="45"/>
    <n v="0"/>
  </r>
  <r>
    <n v="2190"/>
    <x v="14"/>
    <n v="117275"/>
    <n v="117.3"/>
    <n v="27"/>
    <s v="High experience"/>
    <x v="1"/>
    <n v="6"/>
    <n v="101"/>
    <n v="34"/>
    <x v="0"/>
    <n v="0"/>
    <n v="34"/>
    <n v="0"/>
    <n v="52.6"/>
    <n v="96"/>
    <n v="24"/>
    <n v="93"/>
    <n v="83"/>
    <n v="55"/>
    <n v="34"/>
    <n v="86"/>
    <n v="15"/>
    <n v="18"/>
    <n v="22"/>
  </r>
  <r>
    <n v="2330"/>
    <x v="11"/>
    <n v="56745"/>
    <n v="56.7"/>
    <n v="1"/>
    <s v="Low experience"/>
    <x v="2"/>
    <n v="62"/>
    <n v="101"/>
    <n v="78"/>
    <x v="1"/>
    <n v="0"/>
    <n v="0"/>
    <n v="78"/>
    <n v="53.8"/>
    <n v="64"/>
    <n v="91"/>
    <n v="1"/>
    <n v="13"/>
    <n v="12"/>
    <n v="92"/>
    <n v="66"/>
    <n v="95"/>
    <n v="58"/>
    <n v="46"/>
  </r>
  <r>
    <n v="2399"/>
    <x v="6"/>
    <n v="41311"/>
    <n v="41.3"/>
    <n v="3"/>
    <s v="Low experience"/>
    <x v="2"/>
    <n v="31"/>
    <n v="101"/>
    <n v="72"/>
    <x v="1"/>
    <n v="0"/>
    <n v="0"/>
    <n v="72"/>
    <n v="50.1"/>
    <n v="35"/>
    <n v="67"/>
    <n v="92"/>
    <n v="4"/>
    <n v="56"/>
    <n v="64"/>
    <n v="7"/>
    <n v="34"/>
    <n v="68"/>
    <n v="74"/>
  </r>
  <r>
    <n v="2435"/>
    <x v="1"/>
    <n v="57476"/>
    <n v="57.5"/>
    <n v="5"/>
    <s v="Low experience"/>
    <x v="2"/>
    <n v="13"/>
    <n v="101"/>
    <n v="76"/>
    <x v="1"/>
    <n v="0"/>
    <n v="0"/>
    <n v="76"/>
    <n v="42"/>
    <n v="88"/>
    <n v="17"/>
    <n v="2"/>
    <n v="45"/>
    <n v="99"/>
    <n v="63"/>
    <n v="35"/>
    <n v="2"/>
    <n v="48"/>
    <n v="21"/>
  </r>
  <r>
    <n v="2546"/>
    <x v="12"/>
    <n v="115692"/>
    <n v="115.7"/>
    <n v="16"/>
    <s v="Upper-mid experience"/>
    <x v="1"/>
    <n v="63"/>
    <n v="101"/>
    <n v="49"/>
    <x v="0"/>
    <n v="0"/>
    <n v="49"/>
    <n v="0"/>
    <n v="49.7"/>
    <n v="63"/>
    <n v="31"/>
    <n v="64"/>
    <n v="67"/>
    <n v="84"/>
    <n v="73"/>
    <n v="32"/>
    <n v="45"/>
    <n v="12"/>
    <n v="26"/>
  </r>
  <r>
    <n v="2596"/>
    <x v="14"/>
    <n v="128259"/>
    <n v="128.30000000000001"/>
    <n v="26"/>
    <s v="High experience"/>
    <x v="3"/>
    <n v="37"/>
    <n v="101"/>
    <n v="61"/>
    <x v="0"/>
    <n v="0"/>
    <n v="61"/>
    <n v="0"/>
    <n v="35.6"/>
    <n v="5"/>
    <n v="78"/>
    <n v="12"/>
    <n v="6"/>
    <n v="16"/>
    <n v="77"/>
    <n v="76"/>
    <n v="14"/>
    <n v="3"/>
    <n v="69"/>
  </r>
  <r>
    <n v="2605"/>
    <x v="3"/>
    <n v="101621"/>
    <n v="101.6"/>
    <n v="7"/>
    <s v="Low experience"/>
    <x v="3"/>
    <n v="22"/>
    <n v="101"/>
    <n v="37"/>
    <x v="0"/>
    <n v="0"/>
    <n v="37"/>
    <n v="0"/>
    <n v="56.4"/>
    <n v="36"/>
    <n v="75"/>
    <n v="81"/>
    <n v="8"/>
    <n v="7"/>
    <n v="54"/>
    <n v="55"/>
    <n v="95"/>
    <n v="88"/>
    <n v="65"/>
  </r>
  <r>
    <n v="2608"/>
    <x v="1"/>
    <n v="130213"/>
    <n v="130.19999999999999"/>
    <n v="10"/>
    <s v="Lower-mid experience"/>
    <x v="2"/>
    <n v="14"/>
    <n v="101"/>
    <n v="72"/>
    <x v="1"/>
    <n v="0"/>
    <n v="0"/>
    <n v="72"/>
    <n v="41.7"/>
    <n v="24"/>
    <n v="58"/>
    <n v="74"/>
    <n v="1"/>
    <n v="21"/>
    <n v="99"/>
    <n v="34"/>
    <n v="28"/>
    <n v="9"/>
    <n v="69"/>
  </r>
  <r>
    <n v="2631"/>
    <x v="14"/>
    <n v="91138"/>
    <n v="91.1"/>
    <n v="28"/>
    <s v="High experience"/>
    <x v="0"/>
    <n v="2"/>
    <n v="101"/>
    <n v="62"/>
    <x v="0"/>
    <n v="0"/>
    <n v="62"/>
    <n v="0"/>
    <n v="46.3"/>
    <n v="88"/>
    <n v="87"/>
    <n v="94"/>
    <n v="13"/>
    <n v="4"/>
    <n v="11"/>
    <n v="6"/>
    <n v="56"/>
    <n v="67"/>
    <n v="37"/>
  </r>
  <r>
    <n v="2914"/>
    <x v="18"/>
    <n v="113092"/>
    <n v="113.1"/>
    <n v="23"/>
    <s v="High experience"/>
    <x v="1"/>
    <n v="41"/>
    <n v="101"/>
    <n v="26"/>
    <x v="2"/>
    <n v="26"/>
    <n v="0"/>
    <n v="0"/>
    <n v="54"/>
    <n v="66"/>
    <n v="46"/>
    <n v="95"/>
    <n v="21"/>
    <n v="29"/>
    <n v="91"/>
    <n v="85"/>
    <n v="13"/>
    <n v="93"/>
    <n v="1"/>
  </r>
  <r>
    <n v="25"/>
    <x v="18"/>
    <n v="125435"/>
    <n v="125.4"/>
    <n v="15"/>
    <s v="Lower-mid experience"/>
    <x v="2"/>
    <n v="1"/>
    <n v="99"/>
    <n v="17"/>
    <x v="2"/>
    <n v="17"/>
    <n v="0"/>
    <n v="0"/>
    <n v="38.6"/>
    <n v="17"/>
    <n v="43"/>
    <n v="4"/>
    <n v="62"/>
    <n v="64"/>
    <n v="5"/>
    <n v="37"/>
    <n v="63"/>
    <n v="5"/>
    <n v="86"/>
  </r>
  <r>
    <n v="536"/>
    <x v="14"/>
    <n v="84165"/>
    <n v="84.2"/>
    <n v="10"/>
    <s v="Lower-mid experience"/>
    <x v="2"/>
    <n v="46"/>
    <n v="99"/>
    <n v="31"/>
    <x v="0"/>
    <n v="0"/>
    <n v="31"/>
    <n v="0"/>
    <n v="62"/>
    <n v="2"/>
    <n v="83"/>
    <n v="83"/>
    <n v="29"/>
    <n v="87"/>
    <n v="77"/>
    <n v="42"/>
    <n v="75"/>
    <n v="96"/>
    <n v="46"/>
  </r>
  <r>
    <n v="721"/>
    <x v="8"/>
    <n v="43686"/>
    <n v="43.7"/>
    <n v="3"/>
    <s v="Low experience"/>
    <x v="1"/>
    <n v="12"/>
    <n v="99"/>
    <n v="21"/>
    <x v="2"/>
    <n v="21"/>
    <n v="0"/>
    <n v="0"/>
    <n v="53"/>
    <n v="83"/>
    <n v="68"/>
    <n v="7"/>
    <n v="31"/>
    <n v="29"/>
    <n v="92"/>
    <n v="87"/>
    <n v="37"/>
    <n v="7"/>
    <n v="89"/>
  </r>
  <r>
    <n v="736"/>
    <x v="4"/>
    <n v="133587"/>
    <n v="133.6"/>
    <n v="16"/>
    <s v="Upper-mid experience"/>
    <x v="0"/>
    <n v="43"/>
    <n v="99"/>
    <n v="67"/>
    <x v="0"/>
    <n v="0"/>
    <n v="67"/>
    <n v="0"/>
    <n v="48.9"/>
    <n v="52"/>
    <n v="49"/>
    <n v="58"/>
    <n v="69"/>
    <n v="11"/>
    <n v="82"/>
    <n v="44"/>
    <n v="7"/>
    <n v="79"/>
    <n v="38"/>
  </r>
  <r>
    <n v="834"/>
    <x v="4"/>
    <n v="107593"/>
    <n v="107.6"/>
    <n v="25"/>
    <s v="High experience"/>
    <x v="3"/>
    <n v="86"/>
    <n v="99"/>
    <n v="53"/>
    <x v="0"/>
    <n v="0"/>
    <n v="53"/>
    <n v="0"/>
    <n v="37.700000000000003"/>
    <n v="57"/>
    <n v="41"/>
    <n v="19"/>
    <n v="75"/>
    <n v="13"/>
    <n v="1"/>
    <n v="71"/>
    <n v="21"/>
    <n v="31"/>
    <n v="48"/>
  </r>
  <r>
    <n v="869"/>
    <x v="16"/>
    <n v="48226"/>
    <n v="48.2"/>
    <n v="18"/>
    <s v="Upper-mid experience"/>
    <x v="0"/>
    <n v="86"/>
    <n v="99"/>
    <n v="8"/>
    <x v="2"/>
    <n v="8"/>
    <n v="0"/>
    <n v="0"/>
    <n v="34"/>
    <n v="0"/>
    <n v="68"/>
    <n v="55"/>
    <n v="33"/>
    <n v="17"/>
    <n v="47"/>
    <n v="1"/>
    <n v="34"/>
    <n v="38"/>
    <n v="47"/>
  </r>
  <r>
    <n v="956"/>
    <x v="11"/>
    <n v="104861"/>
    <n v="104.9"/>
    <n v="0"/>
    <s v="Low experience"/>
    <x v="0"/>
    <n v="39"/>
    <n v="99"/>
    <n v="77"/>
    <x v="1"/>
    <n v="0"/>
    <n v="0"/>
    <n v="77"/>
    <n v="51.6"/>
    <n v="77"/>
    <n v="39"/>
    <n v="73"/>
    <n v="21"/>
    <n v="38"/>
    <n v="1"/>
    <n v="76"/>
    <n v="63"/>
    <n v="82"/>
    <n v="46"/>
  </r>
  <r>
    <n v="1000"/>
    <x v="11"/>
    <n v="40886"/>
    <n v="40.9"/>
    <n v="21"/>
    <s v="Upper-mid experience"/>
    <x v="3"/>
    <n v="85"/>
    <n v="99"/>
    <n v="91"/>
    <x v="1"/>
    <n v="0"/>
    <n v="0"/>
    <n v="91"/>
    <n v="70.3"/>
    <n v="41"/>
    <n v="98"/>
    <n v="77"/>
    <n v="97"/>
    <n v="51"/>
    <n v="47"/>
    <n v="76"/>
    <n v="88"/>
    <n v="96"/>
    <n v="32"/>
  </r>
  <r>
    <n v="1235"/>
    <x v="10"/>
    <n v="102964"/>
    <n v="103"/>
    <n v="5"/>
    <s v="Low experience"/>
    <x v="1"/>
    <n v="74"/>
    <n v="99"/>
    <n v="43"/>
    <x v="0"/>
    <n v="0"/>
    <n v="43"/>
    <n v="0"/>
    <n v="27.3"/>
    <n v="14"/>
    <n v="8"/>
    <n v="4"/>
    <n v="16"/>
    <n v="3"/>
    <n v="73"/>
    <n v="25"/>
    <n v="37"/>
    <n v="82"/>
    <n v="11"/>
  </r>
  <r>
    <n v="1248"/>
    <x v="3"/>
    <n v="87109"/>
    <n v="87.1"/>
    <n v="10"/>
    <s v="Lower-mid experience"/>
    <x v="3"/>
    <n v="9"/>
    <n v="99"/>
    <n v="55"/>
    <x v="0"/>
    <n v="0"/>
    <n v="55"/>
    <n v="0"/>
    <n v="38.1"/>
    <n v="7"/>
    <n v="21"/>
    <n v="34"/>
    <n v="37"/>
    <n v="68"/>
    <n v="53"/>
    <n v="38"/>
    <n v="45"/>
    <n v="1"/>
    <n v="77"/>
  </r>
  <r>
    <n v="1490"/>
    <x v="7"/>
    <n v="135309"/>
    <n v="135.30000000000001"/>
    <n v="5"/>
    <s v="Low experience"/>
    <x v="2"/>
    <n v="99"/>
    <n v="99"/>
    <n v="63"/>
    <x v="0"/>
    <n v="0"/>
    <n v="63"/>
    <n v="0"/>
    <n v="30.2"/>
    <n v="81"/>
    <n v="7"/>
    <n v="9"/>
    <n v="66"/>
    <n v="26"/>
    <n v="66"/>
    <n v="14"/>
    <n v="4"/>
    <n v="1"/>
    <n v="28"/>
  </r>
  <r>
    <n v="1628"/>
    <x v="11"/>
    <n v="67333"/>
    <n v="67.3"/>
    <n v="10"/>
    <s v="Lower-mid experience"/>
    <x v="1"/>
    <n v="12"/>
    <n v="99"/>
    <n v="73"/>
    <x v="1"/>
    <n v="0"/>
    <n v="0"/>
    <n v="73"/>
    <n v="59.6"/>
    <n v="88"/>
    <n v="71"/>
    <n v="24"/>
    <n v="89"/>
    <n v="64"/>
    <n v="95"/>
    <n v="98"/>
    <n v="0"/>
    <n v="12"/>
    <n v="55"/>
  </r>
  <r>
    <n v="1672"/>
    <x v="2"/>
    <n v="83433"/>
    <n v="83.4"/>
    <n v="4"/>
    <s v="Low experience"/>
    <x v="3"/>
    <n v="73"/>
    <n v="99"/>
    <n v="7"/>
    <x v="2"/>
    <n v="7"/>
    <n v="0"/>
    <n v="0"/>
    <n v="62.1"/>
    <n v="89"/>
    <n v="89"/>
    <n v="32"/>
    <n v="91"/>
    <n v="76"/>
    <n v="4"/>
    <n v="33"/>
    <n v="98"/>
    <n v="71"/>
    <n v="38"/>
  </r>
  <r>
    <n v="1836"/>
    <x v="0"/>
    <n v="38290"/>
    <n v="38.299999999999997"/>
    <n v="27"/>
    <s v="High experience"/>
    <x v="2"/>
    <n v="27"/>
    <n v="99"/>
    <n v="58"/>
    <x v="0"/>
    <n v="0"/>
    <n v="58"/>
    <n v="0"/>
    <n v="45.5"/>
    <n v="1"/>
    <n v="64"/>
    <n v="54"/>
    <n v="22"/>
    <n v="75"/>
    <n v="3"/>
    <n v="28"/>
    <n v="47"/>
    <n v="68"/>
    <n v="93"/>
  </r>
  <r>
    <n v="1870"/>
    <x v="18"/>
    <n v="48246"/>
    <n v="48.2"/>
    <n v="10"/>
    <s v="Lower-mid experience"/>
    <x v="1"/>
    <n v="72"/>
    <n v="99"/>
    <n v="5"/>
    <x v="2"/>
    <n v="5"/>
    <n v="0"/>
    <n v="0"/>
    <n v="45.2"/>
    <n v="23"/>
    <n v="71"/>
    <n v="3"/>
    <n v="92"/>
    <n v="71"/>
    <n v="29"/>
    <n v="52"/>
    <n v="67"/>
    <n v="19"/>
    <n v="25"/>
  </r>
  <r>
    <n v="1891"/>
    <x v="6"/>
    <n v="43174"/>
    <n v="43.2"/>
    <n v="1"/>
    <s v="Low experience"/>
    <x v="2"/>
    <n v="22"/>
    <n v="99"/>
    <n v="81"/>
    <x v="1"/>
    <n v="0"/>
    <n v="0"/>
    <n v="81"/>
    <n v="59.5"/>
    <n v="92"/>
    <n v="36"/>
    <n v="94"/>
    <n v="46"/>
    <n v="96"/>
    <n v="74"/>
    <n v="83"/>
    <n v="1"/>
    <n v="59"/>
    <n v="14"/>
  </r>
  <r>
    <n v="1922"/>
    <x v="10"/>
    <n v="46775"/>
    <n v="46.8"/>
    <n v="29"/>
    <s v="High experience"/>
    <x v="2"/>
    <n v="11"/>
    <n v="99"/>
    <n v="48"/>
    <x v="0"/>
    <n v="0"/>
    <n v="48"/>
    <n v="0"/>
    <n v="44.5"/>
    <n v="22"/>
    <n v="3"/>
    <n v="97"/>
    <n v="29"/>
    <n v="21"/>
    <n v="54"/>
    <n v="67"/>
    <n v="73"/>
    <n v="75"/>
    <n v="4"/>
  </r>
  <r>
    <n v="2021"/>
    <x v="12"/>
    <n v="140263"/>
    <n v="140.30000000000001"/>
    <n v="12"/>
    <s v="Lower-mid experience"/>
    <x v="1"/>
    <n v="4"/>
    <n v="99"/>
    <n v="4"/>
    <x v="0"/>
    <n v="0"/>
    <n v="4"/>
    <n v="0"/>
    <n v="46"/>
    <n v="69"/>
    <n v="65"/>
    <n v="54"/>
    <n v="35"/>
    <n v="85"/>
    <n v="71"/>
    <n v="27"/>
    <n v="5"/>
    <n v="16"/>
    <n v="33"/>
  </r>
  <r>
    <n v="2112"/>
    <x v="11"/>
    <n v="116472"/>
    <n v="116.5"/>
    <n v="13"/>
    <s v="Lower-mid experience"/>
    <x v="3"/>
    <n v="27"/>
    <n v="99"/>
    <n v="93"/>
    <x v="1"/>
    <n v="0"/>
    <n v="0"/>
    <n v="93"/>
    <n v="58.3"/>
    <n v="71"/>
    <n v="68"/>
    <n v="73"/>
    <n v="66"/>
    <n v="76"/>
    <n v="19"/>
    <n v="18"/>
    <n v="36"/>
    <n v="85"/>
    <n v="71"/>
  </r>
  <r>
    <n v="2114"/>
    <x v="19"/>
    <n v="51747"/>
    <n v="51.7"/>
    <n v="19"/>
    <s v="Upper-mid experience"/>
    <x v="0"/>
    <n v="67"/>
    <n v="99"/>
    <n v="57"/>
    <x v="0"/>
    <n v="0"/>
    <n v="57"/>
    <n v="0"/>
    <n v="55.9"/>
    <n v="82"/>
    <n v="69"/>
    <n v="62"/>
    <n v="85"/>
    <n v="9"/>
    <n v="39"/>
    <n v="17"/>
    <n v="82"/>
    <n v="21"/>
    <n v="93"/>
  </r>
  <r>
    <n v="2447"/>
    <x v="4"/>
    <n v="40270"/>
    <n v="40.299999999999997"/>
    <n v="19"/>
    <s v="Upper-mid experience"/>
    <x v="1"/>
    <n v="51"/>
    <n v="99"/>
    <n v="62"/>
    <x v="0"/>
    <n v="0"/>
    <n v="62"/>
    <n v="0"/>
    <n v="55.9"/>
    <n v="14"/>
    <n v="65"/>
    <n v="48"/>
    <n v="74"/>
    <n v="3"/>
    <n v="59"/>
    <n v="56"/>
    <n v="84"/>
    <n v="68"/>
    <n v="88"/>
  </r>
  <r>
    <n v="2502"/>
    <x v="10"/>
    <n v="138460"/>
    <n v="138.5"/>
    <n v="20"/>
    <s v="Upper-mid experience"/>
    <x v="0"/>
    <n v="65"/>
    <n v="99"/>
    <n v="6"/>
    <x v="0"/>
    <n v="0"/>
    <n v="6"/>
    <n v="0"/>
    <n v="33.200000000000003"/>
    <n v="43"/>
    <n v="13"/>
    <n v="87"/>
    <n v="8"/>
    <n v="19"/>
    <n v="28"/>
    <n v="10"/>
    <n v="42"/>
    <n v="5"/>
    <n v="77"/>
  </r>
  <r>
    <n v="2524"/>
    <x v="9"/>
    <n v="59737"/>
    <n v="59.7"/>
    <n v="15"/>
    <s v="Lower-mid experience"/>
    <x v="0"/>
    <n v="92"/>
    <n v="99"/>
    <n v="9"/>
    <x v="1"/>
    <n v="0"/>
    <n v="0"/>
    <n v="9"/>
    <n v="51.5"/>
    <n v="41"/>
    <n v="44"/>
    <n v="85"/>
    <n v="11"/>
    <n v="56"/>
    <n v="73"/>
    <n v="75"/>
    <n v="59"/>
    <n v="45"/>
    <n v="26"/>
  </r>
  <r>
    <n v="2587"/>
    <x v="9"/>
    <n v="34677"/>
    <n v="34.700000000000003"/>
    <n v="0"/>
    <s v="Low experience"/>
    <x v="3"/>
    <n v="94"/>
    <n v="99"/>
    <n v="72"/>
    <x v="1"/>
    <n v="0"/>
    <n v="0"/>
    <n v="72"/>
    <n v="32.700000000000003"/>
    <n v="83"/>
    <n v="57"/>
    <n v="6"/>
    <n v="45"/>
    <n v="43"/>
    <n v="15"/>
    <n v="42"/>
    <n v="28"/>
    <n v="7"/>
    <n v="1"/>
  </r>
  <r>
    <n v="2645"/>
    <x v="9"/>
    <n v="132676"/>
    <n v="132.69999999999999"/>
    <n v="23"/>
    <s v="High experience"/>
    <x v="3"/>
    <n v="34"/>
    <n v="99"/>
    <n v="91"/>
    <x v="1"/>
    <n v="0"/>
    <n v="0"/>
    <n v="91"/>
    <n v="43.3"/>
    <n v="64"/>
    <n v="46"/>
    <n v="16"/>
    <n v="94"/>
    <n v="33"/>
    <n v="1"/>
    <n v="56"/>
    <n v="41"/>
    <n v="59"/>
    <n v="23"/>
  </r>
  <r>
    <n v="2690"/>
    <x v="8"/>
    <n v="35143"/>
    <n v="35.1"/>
    <n v="10"/>
    <s v="Lower-mid experience"/>
    <x v="1"/>
    <n v="19"/>
    <n v="99"/>
    <n v="18"/>
    <x v="2"/>
    <n v="18"/>
    <n v="0"/>
    <n v="0"/>
    <n v="48"/>
    <n v="62"/>
    <n v="87"/>
    <n v="3"/>
    <n v="98"/>
    <n v="85"/>
    <n v="4"/>
    <n v="23"/>
    <n v="7"/>
    <n v="23"/>
    <n v="88"/>
  </r>
  <r>
    <n v="2762"/>
    <x v="3"/>
    <n v="67631"/>
    <n v="67.599999999999994"/>
    <n v="21"/>
    <s v="Upper-mid experience"/>
    <x v="3"/>
    <n v="6"/>
    <n v="99"/>
    <n v="32"/>
    <x v="0"/>
    <n v="0"/>
    <n v="32"/>
    <n v="0"/>
    <n v="46.5"/>
    <n v="52"/>
    <n v="56"/>
    <n v="69"/>
    <n v="10"/>
    <n v="42"/>
    <n v="51"/>
    <n v="8"/>
    <n v="83"/>
    <n v="1"/>
    <n v="93"/>
  </r>
  <r>
    <n v="2837"/>
    <x v="18"/>
    <n v="90486"/>
    <n v="90.5"/>
    <n v="8"/>
    <s v="Lower-mid experience"/>
    <x v="3"/>
    <n v="62"/>
    <n v="99"/>
    <n v="5"/>
    <x v="2"/>
    <n v="5"/>
    <n v="0"/>
    <n v="0"/>
    <n v="41.9"/>
    <n v="26"/>
    <n v="11"/>
    <n v="66"/>
    <n v="25"/>
    <n v="45"/>
    <n v="35"/>
    <n v="14"/>
    <n v="96"/>
    <n v="93"/>
    <n v="8"/>
  </r>
  <r>
    <n v="2897"/>
    <x v="9"/>
    <n v="49826"/>
    <n v="49.8"/>
    <n v="9"/>
    <s v="Lower-mid experience"/>
    <x v="3"/>
    <n v="35"/>
    <n v="99"/>
    <n v="85"/>
    <x v="1"/>
    <n v="0"/>
    <n v="0"/>
    <n v="85"/>
    <n v="52.1"/>
    <n v="83"/>
    <n v="66"/>
    <n v="37"/>
    <n v="42"/>
    <n v="5"/>
    <n v="92"/>
    <n v="9"/>
    <n v="58"/>
    <n v="87"/>
    <n v="42"/>
  </r>
  <r>
    <n v="2935"/>
    <x v="10"/>
    <n v="72428"/>
    <n v="72.400000000000006"/>
    <n v="9"/>
    <s v="Lower-mid experience"/>
    <x v="0"/>
    <n v="23"/>
    <n v="99"/>
    <n v="47"/>
    <x v="0"/>
    <n v="0"/>
    <n v="47"/>
    <n v="0"/>
    <n v="66.900000000000006"/>
    <n v="98"/>
    <n v="95"/>
    <n v="39"/>
    <n v="79"/>
    <n v="64"/>
    <n v="24"/>
    <n v="93"/>
    <n v="26"/>
    <n v="87"/>
    <n v="64"/>
  </r>
  <r>
    <n v="2936"/>
    <x v="16"/>
    <n v="42199"/>
    <n v="42.2"/>
    <n v="0"/>
    <s v="Low experience"/>
    <x v="0"/>
    <n v="84"/>
    <n v="99"/>
    <n v="26"/>
    <x v="2"/>
    <n v="26"/>
    <n v="0"/>
    <n v="0"/>
    <n v="69.599999999999994"/>
    <n v="55"/>
    <n v="98"/>
    <n v="66"/>
    <n v="37"/>
    <n v="76"/>
    <n v="51"/>
    <n v="81"/>
    <n v="83"/>
    <n v="62"/>
    <n v="87"/>
  </r>
  <r>
    <n v="2945"/>
    <x v="2"/>
    <n v="45285"/>
    <n v="45.3"/>
    <n v="9"/>
    <s v="Lower-mid experience"/>
    <x v="1"/>
    <n v="65"/>
    <n v="99"/>
    <n v="26"/>
    <x v="2"/>
    <n v="26"/>
    <n v="0"/>
    <n v="0"/>
    <n v="45.7"/>
    <n v="9"/>
    <n v="78"/>
    <n v="94"/>
    <n v="98"/>
    <n v="25"/>
    <n v="18"/>
    <n v="45"/>
    <n v="10"/>
    <n v="9"/>
    <n v="71"/>
  </r>
  <r>
    <n v="2976"/>
    <x v="5"/>
    <n v="72408"/>
    <n v="72.400000000000006"/>
    <n v="29"/>
    <s v="High experience"/>
    <x v="0"/>
    <n v="21"/>
    <n v="99"/>
    <n v="33"/>
    <x v="0"/>
    <n v="0"/>
    <n v="33"/>
    <n v="0"/>
    <n v="40.5"/>
    <n v="56"/>
    <n v="5"/>
    <n v="41"/>
    <n v="4"/>
    <n v="88"/>
    <n v="8"/>
    <n v="63"/>
    <n v="57"/>
    <n v="69"/>
    <n v="14"/>
  </r>
  <r>
    <n v="2988"/>
    <x v="4"/>
    <n v="34970"/>
    <n v="35"/>
    <n v="6"/>
    <s v="Low experience"/>
    <x v="0"/>
    <n v="91"/>
    <n v="99"/>
    <n v="67"/>
    <x v="0"/>
    <n v="0"/>
    <n v="67"/>
    <n v="0"/>
    <n v="48.6"/>
    <n v="74"/>
    <n v="99"/>
    <n v="87"/>
    <n v="41"/>
    <n v="76"/>
    <n v="47"/>
    <n v="23"/>
    <n v="24"/>
    <n v="4"/>
    <n v="11"/>
  </r>
  <r>
    <n v="47"/>
    <x v="17"/>
    <n v="37561"/>
    <n v="37.6"/>
    <n v="2"/>
    <s v="Low experience"/>
    <x v="3"/>
    <n v="65"/>
    <n v="98"/>
    <n v="85"/>
    <x v="1"/>
    <n v="0"/>
    <n v="0"/>
    <n v="85"/>
    <n v="41.6"/>
    <n v="74"/>
    <n v="56"/>
    <n v="59"/>
    <n v="56"/>
    <n v="38"/>
    <n v="34"/>
    <n v="9"/>
    <n v="61"/>
    <n v="24"/>
    <n v="5"/>
  </r>
  <r>
    <n v="76"/>
    <x v="10"/>
    <n v="59629"/>
    <n v="59.6"/>
    <n v="16"/>
    <s v="Upper-mid experience"/>
    <x v="1"/>
    <n v="4"/>
    <n v="98"/>
    <n v="55"/>
    <x v="0"/>
    <n v="0"/>
    <n v="55"/>
    <n v="0"/>
    <n v="51.9"/>
    <n v="87"/>
    <n v="98"/>
    <n v="77"/>
    <n v="42"/>
    <n v="42"/>
    <n v="74"/>
    <n v="24"/>
    <n v="11"/>
    <n v="35"/>
    <n v="29"/>
  </r>
  <r>
    <n v="102"/>
    <x v="18"/>
    <n v="55611"/>
    <n v="55.6"/>
    <n v="9"/>
    <s v="Lower-mid experience"/>
    <x v="1"/>
    <n v="4"/>
    <n v="98"/>
    <n v="22"/>
    <x v="2"/>
    <n v="22"/>
    <n v="0"/>
    <n v="0"/>
    <n v="37.9"/>
    <n v="2"/>
    <n v="32"/>
    <n v="97"/>
    <n v="58"/>
    <n v="25"/>
    <n v="52"/>
    <n v="34"/>
    <n v="53"/>
    <n v="13"/>
    <n v="13"/>
  </r>
  <r>
    <n v="273"/>
    <x v="5"/>
    <n v="38848"/>
    <n v="38.799999999999997"/>
    <n v="5"/>
    <s v="Low experience"/>
    <x v="2"/>
    <n v="47"/>
    <n v="98"/>
    <n v="64"/>
    <x v="0"/>
    <n v="0"/>
    <n v="64"/>
    <n v="0"/>
    <n v="50.8"/>
    <n v="22"/>
    <n v="38"/>
    <n v="81"/>
    <n v="82"/>
    <n v="38"/>
    <n v="46"/>
    <n v="3"/>
    <n v="93"/>
    <n v="12"/>
    <n v="93"/>
  </r>
  <r>
    <n v="319"/>
    <x v="18"/>
    <n v="34758"/>
    <n v="34.799999999999997"/>
    <n v="18"/>
    <s v="Upper-mid experience"/>
    <x v="2"/>
    <n v="67"/>
    <n v="98"/>
    <n v="15"/>
    <x v="2"/>
    <n v="15"/>
    <n v="0"/>
    <n v="0"/>
    <n v="42.6"/>
    <n v="36"/>
    <n v="59"/>
    <n v="58"/>
    <n v="16"/>
    <n v="47"/>
    <n v="55"/>
    <n v="57"/>
    <n v="21"/>
    <n v="74"/>
    <n v="3"/>
  </r>
  <r>
    <n v="485"/>
    <x v="8"/>
    <n v="48320"/>
    <n v="48.3"/>
    <n v="10"/>
    <s v="Lower-mid experience"/>
    <x v="1"/>
    <n v="8"/>
    <n v="98"/>
    <n v="8"/>
    <x v="2"/>
    <n v="8"/>
    <n v="0"/>
    <n v="0"/>
    <n v="67.2"/>
    <n v="24"/>
    <n v="93"/>
    <n v="86"/>
    <n v="71"/>
    <n v="48"/>
    <n v="52"/>
    <n v="98"/>
    <n v="97"/>
    <n v="22"/>
    <n v="81"/>
  </r>
  <r>
    <n v="504"/>
    <x v="13"/>
    <n v="31695"/>
    <n v="31.7"/>
    <n v="19"/>
    <s v="Upper-mid experience"/>
    <x v="2"/>
    <n v="43"/>
    <n v="98"/>
    <n v="21"/>
    <x v="2"/>
    <n v="21"/>
    <n v="0"/>
    <n v="0"/>
    <n v="38.799999999999997"/>
    <n v="2"/>
    <n v="65"/>
    <n v="62"/>
    <n v="31"/>
    <n v="9"/>
    <n v="9"/>
    <n v="92"/>
    <n v="69"/>
    <n v="13"/>
    <n v="36"/>
  </r>
  <r>
    <n v="507"/>
    <x v="16"/>
    <n v="60615"/>
    <n v="60.6"/>
    <n v="18"/>
    <s v="Upper-mid experience"/>
    <x v="3"/>
    <n v="41"/>
    <n v="98"/>
    <n v="7"/>
    <x v="2"/>
    <n v="7"/>
    <n v="0"/>
    <n v="0"/>
    <n v="52.2"/>
    <n v="28"/>
    <n v="32"/>
    <n v="95"/>
    <n v="28"/>
    <n v="46"/>
    <n v="67"/>
    <n v="16"/>
    <n v="49"/>
    <n v="74"/>
    <n v="87"/>
  </r>
  <r>
    <n v="626"/>
    <x v="19"/>
    <n v="140190"/>
    <n v="140.19999999999999"/>
    <n v="17"/>
    <s v="Upper-mid experience"/>
    <x v="3"/>
    <n v="13"/>
    <n v="98"/>
    <n v="61"/>
    <x v="0"/>
    <n v="0"/>
    <n v="61"/>
    <n v="0"/>
    <n v="46.2"/>
    <n v="26"/>
    <n v="48"/>
    <n v="99"/>
    <n v="69"/>
    <n v="84"/>
    <n v="41"/>
    <n v="77"/>
    <n v="4"/>
    <n v="12"/>
    <n v="2"/>
  </r>
  <r>
    <n v="731"/>
    <x v="1"/>
    <n v="72628"/>
    <n v="72.599999999999994"/>
    <n v="8"/>
    <s v="Lower-mid experience"/>
    <x v="3"/>
    <n v="92"/>
    <n v="98"/>
    <n v="86"/>
    <x v="1"/>
    <n v="0"/>
    <n v="0"/>
    <n v="86"/>
    <n v="48.1"/>
    <n v="83"/>
    <n v="36"/>
    <n v="43"/>
    <n v="41"/>
    <n v="37"/>
    <n v="93"/>
    <n v="83"/>
    <n v="11"/>
    <n v="11"/>
    <n v="43"/>
  </r>
  <r>
    <n v="753"/>
    <x v="8"/>
    <n v="45233"/>
    <n v="45.2"/>
    <n v="16"/>
    <s v="Upper-mid experience"/>
    <x v="1"/>
    <n v="68"/>
    <n v="98"/>
    <n v="9"/>
    <x v="2"/>
    <n v="9"/>
    <n v="0"/>
    <n v="0"/>
    <n v="40.9"/>
    <n v="32"/>
    <n v="22"/>
    <n v="88"/>
    <n v="48"/>
    <n v="56"/>
    <n v="59"/>
    <n v="64"/>
    <n v="5"/>
    <n v="2"/>
    <n v="33"/>
  </r>
  <r>
    <n v="761"/>
    <x v="11"/>
    <n v="137252"/>
    <n v="137.30000000000001"/>
    <n v="23"/>
    <s v="High experience"/>
    <x v="0"/>
    <n v="97"/>
    <n v="98"/>
    <n v="88"/>
    <x v="1"/>
    <n v="0"/>
    <n v="0"/>
    <n v="88"/>
    <n v="45.7"/>
    <n v="37"/>
    <n v="18"/>
    <n v="44"/>
    <n v="17"/>
    <n v="98"/>
    <n v="1"/>
    <n v="59"/>
    <n v="63"/>
    <n v="54"/>
    <n v="66"/>
  </r>
  <r>
    <n v="775"/>
    <x v="7"/>
    <n v="136081"/>
    <n v="136.1"/>
    <n v="29"/>
    <s v="High experience"/>
    <x v="1"/>
    <n v="84"/>
    <n v="98"/>
    <n v="51"/>
    <x v="0"/>
    <n v="0"/>
    <n v="51"/>
    <n v="0"/>
    <n v="42.1"/>
    <n v="3"/>
    <n v="49"/>
    <n v="13"/>
    <n v="96"/>
    <n v="8"/>
    <n v="67"/>
    <n v="54"/>
    <n v="79"/>
    <n v="49"/>
    <n v="3"/>
  </r>
  <r>
    <n v="810"/>
    <x v="9"/>
    <n v="30594"/>
    <n v="30.6"/>
    <n v="25"/>
    <s v="High experience"/>
    <x v="3"/>
    <n v="28"/>
    <n v="98"/>
    <n v="71"/>
    <x v="1"/>
    <n v="0"/>
    <n v="0"/>
    <n v="71"/>
    <n v="54.6"/>
    <n v="82"/>
    <n v="99"/>
    <n v="41"/>
    <n v="1"/>
    <n v="17"/>
    <n v="65"/>
    <n v="61"/>
    <n v="79"/>
    <n v="25"/>
    <n v="76"/>
  </r>
  <r>
    <n v="828"/>
    <x v="10"/>
    <n v="45819"/>
    <n v="45.8"/>
    <n v="24"/>
    <s v="High experience"/>
    <x v="2"/>
    <n v="62"/>
    <n v="98"/>
    <n v="46"/>
    <x v="0"/>
    <n v="0"/>
    <n v="46"/>
    <n v="0"/>
    <n v="44.7"/>
    <n v="99"/>
    <n v="82"/>
    <n v="43"/>
    <n v="73"/>
    <n v="27"/>
    <n v="1"/>
    <n v="35"/>
    <n v="4"/>
    <n v="2"/>
    <n v="81"/>
  </r>
  <r>
    <n v="844"/>
    <x v="13"/>
    <n v="128560"/>
    <n v="128.6"/>
    <n v="24"/>
    <s v="High experience"/>
    <x v="3"/>
    <n v="71"/>
    <n v="98"/>
    <n v="2"/>
    <x v="2"/>
    <n v="2"/>
    <n v="0"/>
    <n v="0"/>
    <n v="47.8"/>
    <n v="99"/>
    <n v="6"/>
    <n v="79"/>
    <n v="73"/>
    <n v="7"/>
    <n v="72"/>
    <n v="45"/>
    <n v="47"/>
    <n v="47"/>
    <n v="3"/>
  </r>
  <r>
    <n v="914"/>
    <x v="14"/>
    <n v="71716"/>
    <n v="71.7"/>
    <n v="0"/>
    <s v="Low experience"/>
    <x v="0"/>
    <n v="15"/>
    <n v="98"/>
    <n v="52"/>
    <x v="0"/>
    <n v="0"/>
    <n v="52"/>
    <n v="0"/>
    <n v="36.9"/>
    <n v="49"/>
    <n v="8"/>
    <n v="67"/>
    <n v="13"/>
    <n v="35"/>
    <n v="34"/>
    <n v="57"/>
    <n v="29"/>
    <n v="12"/>
    <n v="65"/>
  </r>
  <r>
    <n v="966"/>
    <x v="4"/>
    <n v="104362"/>
    <n v="104.4"/>
    <n v="11"/>
    <s v="Lower-mid experience"/>
    <x v="2"/>
    <n v="31"/>
    <n v="98"/>
    <n v="69"/>
    <x v="0"/>
    <n v="0"/>
    <n v="69"/>
    <n v="0"/>
    <n v="29.1"/>
    <n v="67"/>
    <n v="15"/>
    <n v="13"/>
    <n v="2"/>
    <n v="77"/>
    <n v="3"/>
    <n v="2"/>
    <n v="94"/>
    <n v="17"/>
    <n v="1"/>
  </r>
  <r>
    <n v="1283"/>
    <x v="13"/>
    <n v="139418"/>
    <n v="139.4"/>
    <n v="27"/>
    <s v="High experience"/>
    <x v="0"/>
    <n v="4"/>
    <n v="98"/>
    <n v="26"/>
    <x v="2"/>
    <n v="26"/>
    <n v="0"/>
    <n v="0"/>
    <n v="54.9"/>
    <n v="49"/>
    <n v="55"/>
    <n v="2"/>
    <n v="79"/>
    <n v="36"/>
    <n v="96"/>
    <n v="99"/>
    <n v="92"/>
    <n v="8"/>
    <n v="33"/>
  </r>
  <r>
    <n v="1306"/>
    <x v="14"/>
    <n v="131388"/>
    <n v="131.4"/>
    <n v="29"/>
    <s v="High experience"/>
    <x v="0"/>
    <n v="34"/>
    <n v="98"/>
    <n v="57"/>
    <x v="0"/>
    <n v="0"/>
    <n v="57"/>
    <n v="0"/>
    <n v="39.799999999999997"/>
    <n v="5"/>
    <n v="91"/>
    <n v="61"/>
    <n v="4"/>
    <n v="11"/>
    <n v="75"/>
    <n v="72"/>
    <n v="15"/>
    <n v="6"/>
    <n v="58"/>
  </r>
  <r>
    <n v="1397"/>
    <x v="2"/>
    <n v="137020"/>
    <n v="137"/>
    <n v="23"/>
    <s v="High experience"/>
    <x v="2"/>
    <n v="53"/>
    <n v="98"/>
    <n v="22"/>
    <x v="2"/>
    <n v="22"/>
    <n v="0"/>
    <n v="0"/>
    <n v="45.9"/>
    <n v="95"/>
    <n v="11"/>
    <n v="83"/>
    <n v="58"/>
    <n v="15"/>
    <n v="3"/>
    <n v="48"/>
    <n v="69"/>
    <n v="24"/>
    <n v="53"/>
  </r>
  <r>
    <n v="1525"/>
    <x v="16"/>
    <n v="144365"/>
    <n v="144.4"/>
    <n v="15"/>
    <s v="Lower-mid experience"/>
    <x v="2"/>
    <n v="19"/>
    <n v="98"/>
    <n v="7"/>
    <x v="2"/>
    <n v="7"/>
    <n v="0"/>
    <n v="0"/>
    <n v="37.1"/>
    <n v="7"/>
    <n v="52"/>
    <n v="5"/>
    <n v="3"/>
    <n v="9"/>
    <n v="9"/>
    <n v="87"/>
    <n v="38"/>
    <n v="88"/>
    <n v="73"/>
  </r>
  <r>
    <n v="1591"/>
    <x v="7"/>
    <n v="71397"/>
    <n v="71.400000000000006"/>
    <n v="15"/>
    <s v="Lower-mid experience"/>
    <x v="1"/>
    <n v="7"/>
    <n v="98"/>
    <n v="49"/>
    <x v="0"/>
    <n v="0"/>
    <n v="49"/>
    <n v="0"/>
    <n v="47.8"/>
    <n v="31"/>
    <n v="93"/>
    <n v="28"/>
    <n v="29"/>
    <n v="23"/>
    <n v="15"/>
    <n v="36"/>
    <n v="68"/>
    <n v="74"/>
    <n v="81"/>
  </r>
  <r>
    <n v="1667"/>
    <x v="7"/>
    <n v="105069"/>
    <n v="105.1"/>
    <n v="12"/>
    <s v="Lower-mid experience"/>
    <x v="3"/>
    <n v="82"/>
    <n v="98"/>
    <n v="6"/>
    <x v="0"/>
    <n v="0"/>
    <n v="6"/>
    <n v="0"/>
    <n v="47.3"/>
    <n v="2"/>
    <n v="93"/>
    <n v="77"/>
    <n v="39"/>
    <n v="38"/>
    <n v="1"/>
    <n v="82"/>
    <n v="77"/>
    <n v="63"/>
    <n v="1"/>
  </r>
  <r>
    <n v="1684"/>
    <x v="7"/>
    <n v="116949"/>
    <n v="116.9"/>
    <n v="11"/>
    <s v="Lower-mid experience"/>
    <x v="1"/>
    <n v="29"/>
    <n v="98"/>
    <n v="65"/>
    <x v="0"/>
    <n v="0"/>
    <n v="65"/>
    <n v="0"/>
    <n v="34.9"/>
    <n v="4"/>
    <n v="98"/>
    <n v="99"/>
    <n v="6"/>
    <n v="33"/>
    <n v="22"/>
    <n v="28"/>
    <n v="5"/>
    <n v="48"/>
    <n v="6"/>
  </r>
  <r>
    <n v="1699"/>
    <x v="19"/>
    <n v="56107"/>
    <n v="56.1"/>
    <n v="24"/>
    <s v="High experience"/>
    <x v="1"/>
    <n v="73"/>
    <n v="98"/>
    <n v="52"/>
    <x v="0"/>
    <n v="0"/>
    <n v="52"/>
    <n v="0"/>
    <n v="63.5"/>
    <n v="84"/>
    <n v="21"/>
    <n v="99"/>
    <n v="9"/>
    <n v="29"/>
    <n v="89"/>
    <n v="75"/>
    <n v="93"/>
    <n v="69"/>
    <n v="67"/>
  </r>
  <r>
    <n v="1758"/>
    <x v="10"/>
    <n v="140419"/>
    <n v="140.4"/>
    <n v="14"/>
    <s v="Lower-mid experience"/>
    <x v="2"/>
    <n v="29"/>
    <n v="98"/>
    <n v="46"/>
    <x v="0"/>
    <n v="0"/>
    <n v="46"/>
    <n v="0"/>
    <n v="43.9"/>
    <n v="93"/>
    <n v="4"/>
    <n v="68"/>
    <n v="85"/>
    <n v="96"/>
    <n v="18"/>
    <n v="53"/>
    <n v="4"/>
    <n v="5"/>
    <n v="13"/>
  </r>
  <r>
    <n v="2081"/>
    <x v="14"/>
    <n v="71503"/>
    <n v="71.5"/>
    <n v="10"/>
    <s v="Lower-mid experience"/>
    <x v="1"/>
    <n v="39"/>
    <n v="98"/>
    <n v="48"/>
    <x v="0"/>
    <n v="0"/>
    <n v="48"/>
    <n v="0"/>
    <n v="44.8"/>
    <n v="53"/>
    <n v="6"/>
    <n v="71"/>
    <n v="52"/>
    <n v="68"/>
    <n v="34"/>
    <n v="94"/>
    <n v="6"/>
    <n v="55"/>
    <n v="9"/>
  </r>
  <r>
    <n v="2140"/>
    <x v="3"/>
    <n v="123497"/>
    <n v="123.5"/>
    <n v="20"/>
    <s v="Upper-mid experience"/>
    <x v="3"/>
    <n v="48"/>
    <n v="98"/>
    <n v="55"/>
    <x v="0"/>
    <n v="0"/>
    <n v="55"/>
    <n v="0"/>
    <n v="41.7"/>
    <n v="48"/>
    <n v="97"/>
    <n v="29"/>
    <n v="87"/>
    <n v="1"/>
    <n v="6"/>
    <n v="65"/>
    <n v="77"/>
    <n v="5"/>
    <n v="2"/>
  </r>
  <r>
    <n v="2175"/>
    <x v="2"/>
    <n v="38794"/>
    <n v="38.799999999999997"/>
    <n v="6"/>
    <s v="Low experience"/>
    <x v="2"/>
    <n v="5"/>
    <n v="98"/>
    <n v="28"/>
    <x v="2"/>
    <n v="28"/>
    <n v="0"/>
    <n v="0"/>
    <n v="50.9"/>
    <n v="79"/>
    <n v="37"/>
    <n v="6"/>
    <n v="64"/>
    <n v="83"/>
    <n v="66"/>
    <n v="43"/>
    <n v="12"/>
    <n v="91"/>
    <n v="28"/>
  </r>
  <r>
    <n v="2316"/>
    <x v="5"/>
    <n v="93615"/>
    <n v="93.6"/>
    <n v="16"/>
    <s v="Upper-mid experience"/>
    <x v="1"/>
    <n v="1"/>
    <n v="98"/>
    <n v="35"/>
    <x v="0"/>
    <n v="0"/>
    <n v="35"/>
    <n v="0"/>
    <n v="54.4"/>
    <n v="18"/>
    <n v="48"/>
    <n v="87"/>
    <n v="84"/>
    <n v="97"/>
    <n v="48"/>
    <n v="55"/>
    <n v="82"/>
    <n v="7"/>
    <n v="18"/>
  </r>
  <r>
    <n v="2369"/>
    <x v="14"/>
    <n v="97173"/>
    <n v="97.2"/>
    <n v="3"/>
    <s v="Low experience"/>
    <x v="1"/>
    <n v="7"/>
    <n v="98"/>
    <n v="67"/>
    <x v="0"/>
    <n v="0"/>
    <n v="67"/>
    <n v="0"/>
    <n v="38.1"/>
    <n v="49"/>
    <n v="6"/>
    <n v="23"/>
    <n v="58"/>
    <n v="9"/>
    <n v="42"/>
    <n v="33"/>
    <n v="82"/>
    <n v="11"/>
    <n v="68"/>
  </r>
  <r>
    <n v="2441"/>
    <x v="15"/>
    <n v="44835"/>
    <n v="44.8"/>
    <n v="8"/>
    <s v="Lower-mid experience"/>
    <x v="3"/>
    <n v="23"/>
    <n v="98"/>
    <n v="48"/>
    <x v="0"/>
    <n v="0"/>
    <n v="48"/>
    <n v="0"/>
    <n v="46.6"/>
    <n v="69"/>
    <n v="0"/>
    <n v="59"/>
    <n v="61"/>
    <n v="75"/>
    <n v="89"/>
    <n v="44"/>
    <n v="34"/>
    <n v="1"/>
    <n v="34"/>
  </r>
  <r>
    <n v="2544"/>
    <x v="18"/>
    <n v="43096"/>
    <n v="43.1"/>
    <n v="26"/>
    <s v="High experience"/>
    <x v="2"/>
    <n v="63"/>
    <n v="98"/>
    <n v="3"/>
    <x v="2"/>
    <n v="3"/>
    <n v="0"/>
    <n v="0"/>
    <n v="49.2"/>
    <n v="39"/>
    <n v="96"/>
    <n v="4"/>
    <n v="68"/>
    <n v="64"/>
    <n v="9"/>
    <n v="74"/>
    <n v="21"/>
    <n v="39"/>
    <n v="78"/>
  </r>
  <r>
    <n v="2617"/>
    <x v="10"/>
    <n v="129721"/>
    <n v="129.69999999999999"/>
    <n v="14"/>
    <s v="Lower-mid experience"/>
    <x v="3"/>
    <n v="12"/>
    <n v="98"/>
    <n v="48"/>
    <x v="0"/>
    <n v="0"/>
    <n v="48"/>
    <n v="0"/>
    <n v="17.399999999999999"/>
    <n v="42"/>
    <n v="38"/>
    <n v="5"/>
    <n v="7"/>
    <n v="4"/>
    <n v="6"/>
    <n v="2"/>
    <n v="28"/>
    <n v="17"/>
    <n v="25"/>
  </r>
  <r>
    <n v="2736"/>
    <x v="5"/>
    <n v="82025"/>
    <n v="82"/>
    <n v="10"/>
    <s v="Lower-mid experience"/>
    <x v="2"/>
    <n v="66"/>
    <n v="98"/>
    <n v="68"/>
    <x v="0"/>
    <n v="0"/>
    <n v="68"/>
    <n v="0"/>
    <n v="53.8"/>
    <n v="61"/>
    <n v="61"/>
    <n v="99"/>
    <n v="9"/>
    <n v="28"/>
    <n v="66"/>
    <n v="32"/>
    <n v="35"/>
    <n v="89"/>
    <n v="58"/>
  </r>
  <r>
    <n v="2779"/>
    <x v="16"/>
    <n v="107863"/>
    <n v="107.9"/>
    <n v="15"/>
    <s v="Lower-mid experience"/>
    <x v="2"/>
    <n v="87"/>
    <n v="98"/>
    <n v="29"/>
    <x v="2"/>
    <n v="29"/>
    <n v="0"/>
    <n v="0"/>
    <n v="40.9"/>
    <n v="19"/>
    <n v="11"/>
    <n v="6"/>
    <n v="38"/>
    <n v="34"/>
    <n v="73"/>
    <n v="15"/>
    <n v="78"/>
    <n v="36"/>
    <n v="99"/>
  </r>
  <r>
    <n v="2800"/>
    <x v="2"/>
    <n v="41151"/>
    <n v="41.2"/>
    <n v="22"/>
    <s v="Upper-mid experience"/>
    <x v="1"/>
    <n v="57"/>
    <n v="98"/>
    <n v="13"/>
    <x v="2"/>
    <n v="13"/>
    <n v="0"/>
    <n v="0"/>
    <n v="37.799999999999997"/>
    <n v="55"/>
    <n v="57"/>
    <n v="9"/>
    <n v="7"/>
    <n v="83"/>
    <n v="77"/>
    <n v="28"/>
    <n v="21"/>
    <n v="26"/>
    <n v="15"/>
  </r>
  <r>
    <n v="2818"/>
    <x v="3"/>
    <n v="65120"/>
    <n v="65.099999999999994"/>
    <n v="7"/>
    <s v="Low experience"/>
    <x v="0"/>
    <n v="18"/>
    <n v="98"/>
    <n v="38"/>
    <x v="0"/>
    <n v="0"/>
    <n v="38"/>
    <n v="0"/>
    <n v="52.3"/>
    <n v="7"/>
    <n v="8"/>
    <n v="95"/>
    <n v="2"/>
    <n v="66"/>
    <n v="92"/>
    <n v="25"/>
    <n v="93"/>
    <n v="39"/>
    <n v="96"/>
  </r>
  <r>
    <n v="2827"/>
    <x v="18"/>
    <n v="104010"/>
    <n v="104"/>
    <n v="16"/>
    <s v="Upper-mid experience"/>
    <x v="3"/>
    <n v="35"/>
    <n v="98"/>
    <n v="12"/>
    <x v="2"/>
    <n v="12"/>
    <n v="0"/>
    <n v="0"/>
    <n v="38.299999999999997"/>
    <n v="63"/>
    <n v="26"/>
    <n v="77"/>
    <n v="51"/>
    <n v="9"/>
    <n v="63"/>
    <n v="57"/>
    <n v="34"/>
    <n v="1"/>
    <n v="2"/>
  </r>
  <r>
    <n v="351"/>
    <x v="5"/>
    <n v="93752"/>
    <n v="93.8"/>
    <n v="12"/>
    <s v="Lower-mid experience"/>
    <x v="0"/>
    <n v="26"/>
    <n v="97"/>
    <n v="39"/>
    <x v="0"/>
    <n v="0"/>
    <n v="39"/>
    <n v="0"/>
    <n v="61.4"/>
    <n v="74"/>
    <n v="92"/>
    <n v="42"/>
    <n v="34"/>
    <n v="96"/>
    <n v="44"/>
    <n v="49"/>
    <n v="35"/>
    <n v="91"/>
    <n v="57"/>
  </r>
  <r>
    <n v="599"/>
    <x v="6"/>
    <n v="82136"/>
    <n v="82.1"/>
    <n v="2"/>
    <s v="Low experience"/>
    <x v="3"/>
    <n v="38"/>
    <n v="97"/>
    <n v="86"/>
    <x v="1"/>
    <n v="0"/>
    <n v="0"/>
    <n v="86"/>
    <n v="41.1"/>
    <n v="91"/>
    <n v="42"/>
    <n v="78"/>
    <n v="27"/>
    <n v="7"/>
    <n v="0"/>
    <n v="87"/>
    <n v="3"/>
    <n v="71"/>
    <n v="5"/>
  </r>
  <r>
    <n v="625"/>
    <x v="17"/>
    <n v="79004"/>
    <n v="79"/>
    <n v="28"/>
    <s v="High experience"/>
    <x v="3"/>
    <n v="57"/>
    <n v="97"/>
    <n v="82"/>
    <x v="1"/>
    <n v="0"/>
    <n v="0"/>
    <n v="82"/>
    <n v="31.2"/>
    <n v="73"/>
    <n v="9"/>
    <n v="67"/>
    <n v="9"/>
    <n v="6"/>
    <n v="14"/>
    <n v="72"/>
    <n v="44"/>
    <n v="4"/>
    <n v="14"/>
  </r>
  <r>
    <n v="679"/>
    <x v="14"/>
    <n v="39695"/>
    <n v="39.700000000000003"/>
    <n v="6"/>
    <s v="Low experience"/>
    <x v="2"/>
    <n v="35"/>
    <n v="97"/>
    <n v="43"/>
    <x v="0"/>
    <n v="0"/>
    <n v="43"/>
    <n v="0"/>
    <n v="48"/>
    <n v="11"/>
    <n v="15"/>
    <n v="3"/>
    <n v="47"/>
    <n v="95"/>
    <n v="12"/>
    <n v="95"/>
    <n v="73"/>
    <n v="64"/>
    <n v="65"/>
  </r>
  <r>
    <n v="793"/>
    <x v="10"/>
    <n v="93908"/>
    <n v="93.9"/>
    <n v="22"/>
    <s v="Upper-mid experience"/>
    <x v="3"/>
    <n v="67"/>
    <n v="97"/>
    <n v="44"/>
    <x v="0"/>
    <n v="0"/>
    <n v="44"/>
    <n v="0"/>
    <n v="53.9"/>
    <n v="86"/>
    <n v="85"/>
    <n v="2"/>
    <n v="61"/>
    <n v="37"/>
    <n v="42"/>
    <n v="83"/>
    <n v="31"/>
    <n v="94"/>
    <n v="18"/>
  </r>
  <r>
    <n v="906"/>
    <x v="12"/>
    <n v="109841"/>
    <n v="109.8"/>
    <n v="8"/>
    <s v="Lower-mid experience"/>
    <x v="2"/>
    <n v="26"/>
    <n v="97"/>
    <n v="39"/>
    <x v="0"/>
    <n v="0"/>
    <n v="39"/>
    <n v="0"/>
    <n v="54.2"/>
    <n v="59"/>
    <n v="92"/>
    <n v="75"/>
    <n v="67"/>
    <n v="58"/>
    <n v="49"/>
    <n v="19"/>
    <n v="89"/>
    <n v="25"/>
    <n v="9"/>
  </r>
  <r>
    <n v="1068"/>
    <x v="8"/>
    <n v="94274"/>
    <n v="94.3"/>
    <n v="3"/>
    <s v="Low experience"/>
    <x v="1"/>
    <n v="98"/>
    <n v="97"/>
    <n v="27"/>
    <x v="2"/>
    <n v="27"/>
    <n v="0"/>
    <n v="0"/>
    <n v="49.1"/>
    <n v="85"/>
    <n v="51"/>
    <n v="71"/>
    <n v="19"/>
    <n v="69"/>
    <n v="27"/>
    <n v="83"/>
    <n v="8"/>
    <n v="77"/>
    <n v="1"/>
  </r>
  <r>
    <n v="1224"/>
    <x v="18"/>
    <n v="121814"/>
    <n v="121.8"/>
    <n v="0"/>
    <s v="Low experience"/>
    <x v="1"/>
    <n v="51"/>
    <n v="97"/>
    <n v="24"/>
    <x v="2"/>
    <n v="24"/>
    <n v="0"/>
    <n v="0"/>
    <n v="50.9"/>
    <n v="83"/>
    <n v="75"/>
    <n v="14"/>
    <n v="62"/>
    <n v="8"/>
    <n v="69"/>
    <n v="38"/>
    <n v="13"/>
    <n v="86"/>
    <n v="61"/>
  </r>
  <r>
    <n v="1307"/>
    <x v="13"/>
    <n v="146649"/>
    <n v="146.6"/>
    <n v="9"/>
    <s v="Lower-mid experience"/>
    <x v="1"/>
    <n v="14"/>
    <n v="97"/>
    <n v="13"/>
    <x v="2"/>
    <n v="13"/>
    <n v="0"/>
    <n v="0"/>
    <n v="41.8"/>
    <n v="93"/>
    <n v="22"/>
    <n v="73"/>
    <n v="52"/>
    <n v="1"/>
    <n v="52"/>
    <n v="1"/>
    <n v="66"/>
    <n v="57"/>
    <n v="1"/>
  </r>
  <r>
    <n v="1313"/>
    <x v="17"/>
    <n v="118598"/>
    <n v="118.6"/>
    <n v="7"/>
    <s v="Low experience"/>
    <x v="0"/>
    <n v="66"/>
    <n v="97"/>
    <n v="82"/>
    <x v="1"/>
    <n v="0"/>
    <n v="0"/>
    <n v="82"/>
    <n v="41.7"/>
    <n v="13"/>
    <n v="81"/>
    <n v="62"/>
    <n v="14"/>
    <n v="37"/>
    <n v="81"/>
    <n v="57"/>
    <n v="11"/>
    <n v="37"/>
    <n v="24"/>
  </r>
  <r>
    <n v="1333"/>
    <x v="2"/>
    <n v="107365"/>
    <n v="107.4"/>
    <n v="22"/>
    <s v="Upper-mid experience"/>
    <x v="2"/>
    <n v="78"/>
    <n v="97"/>
    <n v="24"/>
    <x v="2"/>
    <n v="24"/>
    <n v="0"/>
    <n v="0"/>
    <n v="52.3"/>
    <n v="93"/>
    <n v="74"/>
    <n v="31"/>
    <n v="56"/>
    <n v="91"/>
    <n v="45"/>
    <n v="68"/>
    <n v="47"/>
    <n v="12"/>
    <n v="6"/>
  </r>
  <r>
    <n v="1421"/>
    <x v="17"/>
    <n v="53115"/>
    <n v="53.1"/>
    <n v="16"/>
    <s v="Upper-mid experience"/>
    <x v="3"/>
    <n v="89"/>
    <n v="97"/>
    <n v="91"/>
    <x v="1"/>
    <n v="0"/>
    <n v="0"/>
    <n v="91"/>
    <n v="45.9"/>
    <n v="33"/>
    <n v="34"/>
    <n v="9"/>
    <n v="43"/>
    <n v="79"/>
    <n v="24"/>
    <n v="95"/>
    <n v="57"/>
    <n v="76"/>
    <n v="9"/>
  </r>
  <r>
    <n v="1752"/>
    <x v="17"/>
    <n v="135454"/>
    <n v="135.5"/>
    <n v="16"/>
    <s v="Upper-mid experience"/>
    <x v="2"/>
    <n v="19"/>
    <n v="97"/>
    <n v="91"/>
    <x v="1"/>
    <n v="0"/>
    <n v="0"/>
    <n v="91"/>
    <n v="45"/>
    <n v="87"/>
    <n v="5"/>
    <n v="16"/>
    <n v="28"/>
    <n v="59"/>
    <n v="36"/>
    <n v="84"/>
    <n v="72"/>
    <n v="1"/>
    <n v="62"/>
  </r>
  <r>
    <n v="1809"/>
    <x v="4"/>
    <n v="66742"/>
    <n v="66.7"/>
    <n v="3"/>
    <s v="Low experience"/>
    <x v="1"/>
    <n v="6"/>
    <n v="97"/>
    <n v="43"/>
    <x v="0"/>
    <n v="0"/>
    <n v="43"/>
    <n v="0"/>
    <n v="59.1"/>
    <n v="37"/>
    <n v="37"/>
    <n v="97"/>
    <n v="23"/>
    <n v="82"/>
    <n v="71"/>
    <n v="1"/>
    <n v="99"/>
    <n v="76"/>
    <n v="68"/>
  </r>
  <r>
    <n v="1977"/>
    <x v="4"/>
    <n v="104263"/>
    <n v="104.3"/>
    <n v="4"/>
    <s v="Low experience"/>
    <x v="1"/>
    <n v="2"/>
    <n v="97"/>
    <n v="61"/>
    <x v="0"/>
    <n v="0"/>
    <n v="61"/>
    <n v="0"/>
    <n v="52.1"/>
    <n v="86"/>
    <n v="82"/>
    <n v="42"/>
    <n v="73"/>
    <n v="29"/>
    <n v="6"/>
    <n v="68"/>
    <n v="65"/>
    <n v="8"/>
    <n v="62"/>
  </r>
  <r>
    <n v="2491"/>
    <x v="19"/>
    <n v="64897"/>
    <n v="64.900000000000006"/>
    <n v="11"/>
    <s v="Lower-mid experience"/>
    <x v="3"/>
    <n v="91"/>
    <n v="97"/>
    <n v="36"/>
    <x v="0"/>
    <n v="0"/>
    <n v="36"/>
    <n v="0"/>
    <n v="44.4"/>
    <n v="18"/>
    <n v="38"/>
    <n v="21"/>
    <n v="8"/>
    <n v="67"/>
    <n v="58"/>
    <n v="29"/>
    <n v="78"/>
    <n v="78"/>
    <n v="49"/>
  </r>
  <r>
    <n v="2586"/>
    <x v="1"/>
    <n v="31234"/>
    <n v="31.2"/>
    <n v="28"/>
    <s v="High experience"/>
    <x v="1"/>
    <n v="31"/>
    <n v="97"/>
    <n v="76"/>
    <x v="1"/>
    <n v="0"/>
    <n v="0"/>
    <n v="76"/>
    <n v="42.8"/>
    <n v="17"/>
    <n v="49"/>
    <n v="74"/>
    <n v="22"/>
    <n v="91"/>
    <n v="17"/>
    <n v="56"/>
    <n v="78"/>
    <n v="21"/>
    <n v="3"/>
  </r>
  <r>
    <n v="2590"/>
    <x v="10"/>
    <n v="62953"/>
    <n v="63"/>
    <n v="29"/>
    <s v="High experience"/>
    <x v="1"/>
    <n v="26"/>
    <n v="97"/>
    <n v="56"/>
    <x v="0"/>
    <n v="0"/>
    <n v="56"/>
    <n v="0"/>
    <n v="46.1"/>
    <n v="78"/>
    <n v="8"/>
    <n v="71"/>
    <n v="74"/>
    <n v="56"/>
    <n v="21"/>
    <n v="54"/>
    <n v="5"/>
    <n v="48"/>
    <n v="46"/>
  </r>
  <r>
    <n v="2802"/>
    <x v="16"/>
    <n v="136933"/>
    <n v="136.9"/>
    <n v="16"/>
    <s v="Upper-mid experience"/>
    <x v="0"/>
    <n v="21"/>
    <n v="97"/>
    <n v="29"/>
    <x v="2"/>
    <n v="29"/>
    <n v="0"/>
    <n v="0"/>
    <n v="48.7"/>
    <n v="27"/>
    <n v="19"/>
    <n v="22"/>
    <n v="71"/>
    <n v="91"/>
    <n v="8"/>
    <n v="75"/>
    <n v="49"/>
    <n v="83"/>
    <n v="42"/>
  </r>
  <r>
    <n v="2947"/>
    <x v="10"/>
    <n v="90993"/>
    <n v="91"/>
    <n v="17"/>
    <s v="Upper-mid experience"/>
    <x v="3"/>
    <n v="65"/>
    <n v="97"/>
    <n v="54"/>
    <x v="0"/>
    <n v="0"/>
    <n v="54"/>
    <n v="0"/>
    <n v="44.1"/>
    <n v="4"/>
    <n v="46"/>
    <n v="56"/>
    <n v="49"/>
    <n v="85"/>
    <n v="31"/>
    <n v="88"/>
    <n v="4"/>
    <n v="69"/>
    <n v="9"/>
  </r>
  <r>
    <n v="36"/>
    <x v="10"/>
    <n v="59703"/>
    <n v="59.7"/>
    <n v="25"/>
    <s v="High experience"/>
    <x v="0"/>
    <n v="19"/>
    <n v="96"/>
    <n v="44"/>
    <x v="0"/>
    <n v="0"/>
    <n v="44"/>
    <n v="0"/>
    <n v="51.9"/>
    <n v="58"/>
    <n v="8"/>
    <n v="97"/>
    <n v="99"/>
    <n v="7"/>
    <n v="54"/>
    <n v="31"/>
    <n v="81"/>
    <n v="68"/>
    <n v="16"/>
  </r>
  <r>
    <n v="71"/>
    <x v="0"/>
    <n v="30060"/>
    <n v="30.1"/>
    <n v="10"/>
    <s v="Lower-mid experience"/>
    <x v="2"/>
    <n v="6"/>
    <n v="96"/>
    <n v="33"/>
    <x v="0"/>
    <n v="0"/>
    <n v="33"/>
    <n v="0"/>
    <n v="46.3"/>
    <n v="8"/>
    <n v="0"/>
    <n v="97"/>
    <n v="1"/>
    <n v="1"/>
    <n v="31"/>
    <n v="81"/>
    <n v="96"/>
    <n v="79"/>
    <n v="69"/>
  </r>
  <r>
    <n v="176"/>
    <x v="13"/>
    <n v="104965"/>
    <n v="105"/>
    <n v="24"/>
    <s v="High experience"/>
    <x v="0"/>
    <n v="79"/>
    <n v="96"/>
    <n v="23"/>
    <x v="2"/>
    <n v="23"/>
    <n v="0"/>
    <n v="0"/>
    <n v="42.5"/>
    <n v="15"/>
    <n v="85"/>
    <n v="71"/>
    <n v="91"/>
    <n v="13"/>
    <n v="59"/>
    <n v="6"/>
    <n v="35"/>
    <n v="46"/>
    <n v="4"/>
  </r>
  <r>
    <n v="362"/>
    <x v="5"/>
    <n v="76097"/>
    <n v="76.099999999999994"/>
    <n v="23"/>
    <s v="High experience"/>
    <x v="1"/>
    <n v="75"/>
    <n v="96"/>
    <n v="64"/>
    <x v="0"/>
    <n v="0"/>
    <n v="64"/>
    <n v="0"/>
    <n v="46.6"/>
    <n v="11"/>
    <n v="26"/>
    <n v="83"/>
    <n v="38"/>
    <n v="98"/>
    <n v="47"/>
    <n v="79"/>
    <n v="4"/>
    <n v="42"/>
    <n v="38"/>
  </r>
  <r>
    <n v="396"/>
    <x v="8"/>
    <n v="63785"/>
    <n v="63.8"/>
    <n v="18"/>
    <s v="Upper-mid experience"/>
    <x v="2"/>
    <n v="44"/>
    <n v="96"/>
    <n v="25"/>
    <x v="2"/>
    <n v="25"/>
    <n v="0"/>
    <n v="0"/>
    <n v="26.5"/>
    <n v="6"/>
    <n v="65"/>
    <n v="10"/>
    <n v="7"/>
    <n v="22"/>
    <n v="41"/>
    <n v="35"/>
    <n v="2"/>
    <n v="9"/>
    <n v="68"/>
  </r>
  <r>
    <n v="502"/>
    <x v="18"/>
    <n v="54722"/>
    <n v="54.7"/>
    <n v="22"/>
    <s v="Upper-mid experience"/>
    <x v="1"/>
    <n v="27"/>
    <n v="96"/>
    <n v="27"/>
    <x v="2"/>
    <n v="27"/>
    <n v="0"/>
    <n v="0"/>
    <n v="36.799999999999997"/>
    <n v="46"/>
    <n v="56"/>
    <n v="4"/>
    <n v="46"/>
    <n v="2"/>
    <n v="28"/>
    <n v="44"/>
    <n v="63"/>
    <n v="45"/>
    <n v="34"/>
  </r>
  <r>
    <n v="513"/>
    <x v="3"/>
    <n v="99918"/>
    <n v="99.9"/>
    <n v="19"/>
    <s v="Upper-mid experience"/>
    <x v="0"/>
    <n v="79"/>
    <n v="96"/>
    <n v="37"/>
    <x v="0"/>
    <n v="0"/>
    <n v="37"/>
    <n v="0"/>
    <n v="58.6"/>
    <n v="27"/>
    <n v="51"/>
    <n v="15"/>
    <n v="61"/>
    <n v="57"/>
    <n v="71"/>
    <n v="94"/>
    <n v="91"/>
    <n v="95"/>
    <n v="24"/>
  </r>
  <r>
    <n v="688"/>
    <x v="18"/>
    <n v="138347"/>
    <n v="138.30000000000001"/>
    <n v="21"/>
    <s v="Upper-mid experience"/>
    <x v="0"/>
    <n v="78"/>
    <n v="96"/>
    <n v="22"/>
    <x v="2"/>
    <n v="22"/>
    <n v="0"/>
    <n v="0"/>
    <n v="35.6"/>
    <n v="39"/>
    <n v="16"/>
    <n v="4"/>
    <n v="58"/>
    <n v="95"/>
    <n v="7"/>
    <n v="51"/>
    <n v="33"/>
    <n v="51"/>
    <n v="2"/>
  </r>
  <r>
    <n v="781"/>
    <x v="17"/>
    <n v="141597"/>
    <n v="141.6"/>
    <n v="26"/>
    <s v="High experience"/>
    <x v="0"/>
    <n v="74"/>
    <n v="96"/>
    <n v="84"/>
    <x v="1"/>
    <n v="0"/>
    <n v="0"/>
    <n v="84"/>
    <n v="43.9"/>
    <n v="69"/>
    <n v="59"/>
    <n v="88"/>
    <n v="36"/>
    <n v="3"/>
    <n v="21"/>
    <n v="4"/>
    <n v="4"/>
    <n v="87"/>
    <n v="68"/>
  </r>
  <r>
    <n v="924"/>
    <x v="8"/>
    <n v="119779"/>
    <n v="119.8"/>
    <n v="1"/>
    <s v="Low experience"/>
    <x v="0"/>
    <n v="1"/>
    <n v="96"/>
    <n v="6"/>
    <x v="2"/>
    <n v="6"/>
    <n v="0"/>
    <n v="0"/>
    <n v="49"/>
    <n v="91"/>
    <n v="52"/>
    <n v="7"/>
    <n v="11"/>
    <n v="38"/>
    <n v="94"/>
    <n v="69"/>
    <n v="87"/>
    <n v="37"/>
    <n v="4"/>
  </r>
  <r>
    <n v="998"/>
    <x v="15"/>
    <n v="140441"/>
    <n v="140.4"/>
    <n v="22"/>
    <s v="Upper-mid experience"/>
    <x v="1"/>
    <n v="16"/>
    <n v="96"/>
    <n v="54"/>
    <x v="0"/>
    <n v="0"/>
    <n v="54"/>
    <n v="0"/>
    <n v="36.200000000000003"/>
    <n v="49"/>
    <n v="49"/>
    <n v="8"/>
    <n v="19"/>
    <n v="32"/>
    <n v="42"/>
    <n v="59"/>
    <n v="86"/>
    <n v="16"/>
    <n v="2"/>
  </r>
  <r>
    <n v="1021"/>
    <x v="11"/>
    <n v="112915"/>
    <n v="112.9"/>
    <n v="15"/>
    <s v="Lower-mid experience"/>
    <x v="1"/>
    <n v="13"/>
    <n v="96"/>
    <n v="77"/>
    <x v="1"/>
    <n v="0"/>
    <n v="0"/>
    <n v="77"/>
    <n v="63"/>
    <n v="35"/>
    <n v="9"/>
    <n v="43"/>
    <n v="98"/>
    <n v="33"/>
    <n v="88"/>
    <n v="84"/>
    <n v="95"/>
    <n v="79"/>
    <n v="66"/>
  </r>
  <r>
    <n v="1022"/>
    <x v="11"/>
    <n v="103251"/>
    <n v="103.3"/>
    <n v="9"/>
    <s v="Lower-mid experience"/>
    <x v="2"/>
    <n v="8"/>
    <n v="96"/>
    <n v="95"/>
    <x v="1"/>
    <n v="0"/>
    <n v="0"/>
    <n v="95"/>
    <n v="79.599999999999994"/>
    <n v="77"/>
    <n v="96"/>
    <n v="78"/>
    <n v="87"/>
    <n v="71"/>
    <n v="76"/>
    <n v="52"/>
    <n v="92"/>
    <n v="83"/>
    <n v="84"/>
  </r>
  <r>
    <n v="1083"/>
    <x v="18"/>
    <n v="143352"/>
    <n v="143.4"/>
    <n v="14"/>
    <s v="Lower-mid experience"/>
    <x v="0"/>
    <n v="97"/>
    <n v="96"/>
    <n v="29"/>
    <x v="2"/>
    <n v="29"/>
    <n v="0"/>
    <n v="0"/>
    <n v="36.4"/>
    <n v="2"/>
    <n v="9"/>
    <n v="1"/>
    <n v="55"/>
    <n v="42"/>
    <n v="53"/>
    <n v="55"/>
    <n v="39"/>
    <n v="10"/>
    <n v="98"/>
  </r>
  <r>
    <n v="1105"/>
    <x v="8"/>
    <n v="111606"/>
    <n v="111.6"/>
    <n v="11"/>
    <s v="Lower-mid experience"/>
    <x v="0"/>
    <n v="79"/>
    <n v="96"/>
    <n v="1"/>
    <x v="2"/>
    <n v="1"/>
    <n v="0"/>
    <n v="0"/>
    <n v="44"/>
    <n v="21"/>
    <n v="15"/>
    <n v="55"/>
    <n v="92"/>
    <n v="99"/>
    <n v="29"/>
    <n v="7"/>
    <n v="6"/>
    <n v="49"/>
    <n v="67"/>
  </r>
  <r>
    <n v="1111"/>
    <x v="0"/>
    <n v="119937"/>
    <n v="119.9"/>
    <n v="16"/>
    <s v="Upper-mid experience"/>
    <x v="2"/>
    <n v="54"/>
    <n v="96"/>
    <n v="48"/>
    <x v="0"/>
    <n v="0"/>
    <n v="48"/>
    <n v="0"/>
    <n v="56.5"/>
    <n v="43"/>
    <n v="53"/>
    <n v="27"/>
    <n v="93"/>
    <n v="49"/>
    <n v="84"/>
    <n v="48"/>
    <n v="72"/>
    <n v="34"/>
    <n v="62"/>
  </r>
  <r>
    <n v="1220"/>
    <x v="19"/>
    <n v="130965"/>
    <n v="131"/>
    <n v="29"/>
    <s v="High experience"/>
    <x v="1"/>
    <n v="51"/>
    <n v="96"/>
    <n v="7"/>
    <x v="0"/>
    <n v="0"/>
    <n v="7"/>
    <n v="0"/>
    <n v="53.1"/>
    <n v="61"/>
    <n v="79"/>
    <n v="33"/>
    <n v="83"/>
    <n v="62"/>
    <n v="7"/>
    <n v="29"/>
    <n v="55"/>
    <n v="63"/>
    <n v="59"/>
  </r>
  <r>
    <n v="1223"/>
    <x v="15"/>
    <n v="104900"/>
    <n v="104.9"/>
    <n v="16"/>
    <s v="Upper-mid experience"/>
    <x v="2"/>
    <n v="35"/>
    <n v="96"/>
    <n v="36"/>
    <x v="0"/>
    <n v="0"/>
    <n v="36"/>
    <n v="0"/>
    <n v="34.799999999999997"/>
    <n v="4"/>
    <n v="1"/>
    <n v="53"/>
    <n v="1"/>
    <n v="79"/>
    <n v="57"/>
    <n v="72"/>
    <n v="42"/>
    <n v="38"/>
    <n v="1"/>
  </r>
  <r>
    <n v="1270"/>
    <x v="11"/>
    <n v="137251"/>
    <n v="137.30000000000001"/>
    <n v="25"/>
    <s v="High experience"/>
    <x v="1"/>
    <n v="61"/>
    <n v="96"/>
    <n v="72"/>
    <x v="1"/>
    <n v="0"/>
    <n v="0"/>
    <n v="72"/>
    <n v="40.200000000000003"/>
    <n v="10"/>
    <n v="55"/>
    <n v="7"/>
    <n v="41"/>
    <n v="55"/>
    <n v="94"/>
    <n v="17"/>
    <n v="29"/>
    <n v="15"/>
    <n v="79"/>
  </r>
  <r>
    <n v="1348"/>
    <x v="13"/>
    <n v="92845"/>
    <n v="92.8"/>
    <n v="22"/>
    <s v="Upper-mid experience"/>
    <x v="1"/>
    <n v="24"/>
    <n v="96"/>
    <n v="1"/>
    <x v="2"/>
    <n v="1"/>
    <n v="0"/>
    <n v="0"/>
    <n v="44.3"/>
    <n v="58"/>
    <n v="48"/>
    <n v="52"/>
    <n v="13"/>
    <n v="52"/>
    <n v="5"/>
    <n v="88"/>
    <n v="34"/>
    <n v="86"/>
    <n v="7"/>
  </r>
  <r>
    <n v="1469"/>
    <x v="13"/>
    <n v="99368"/>
    <n v="99.4"/>
    <n v="19"/>
    <s v="Upper-mid experience"/>
    <x v="3"/>
    <n v="79"/>
    <n v="96"/>
    <n v="5"/>
    <x v="2"/>
    <n v="5"/>
    <n v="0"/>
    <n v="0"/>
    <n v="47.7"/>
    <n v="17"/>
    <n v="74"/>
    <n v="75"/>
    <n v="97"/>
    <n v="19"/>
    <n v="12"/>
    <n v="14"/>
    <n v="18"/>
    <n v="53"/>
    <n v="98"/>
  </r>
  <r>
    <n v="1532"/>
    <x v="15"/>
    <n v="135857"/>
    <n v="135.9"/>
    <n v="4"/>
    <s v="Low experience"/>
    <x v="1"/>
    <n v="4"/>
    <n v="96"/>
    <n v="63"/>
    <x v="0"/>
    <n v="0"/>
    <n v="63"/>
    <n v="0"/>
    <n v="67.099999999999994"/>
    <n v="73"/>
    <n v="49"/>
    <n v="86"/>
    <n v="12"/>
    <n v="91"/>
    <n v="85"/>
    <n v="71"/>
    <n v="82"/>
    <n v="54"/>
    <n v="68"/>
  </r>
  <r>
    <n v="1643"/>
    <x v="11"/>
    <n v="137729"/>
    <n v="137.69999999999999"/>
    <n v="26"/>
    <s v="High experience"/>
    <x v="0"/>
    <n v="45"/>
    <n v="96"/>
    <n v="87"/>
    <x v="1"/>
    <n v="0"/>
    <n v="0"/>
    <n v="87"/>
    <n v="46.7"/>
    <n v="25"/>
    <n v="75"/>
    <n v="15"/>
    <n v="4"/>
    <n v="66"/>
    <n v="83"/>
    <n v="79"/>
    <n v="72"/>
    <n v="36"/>
    <n v="12"/>
  </r>
  <r>
    <n v="1776"/>
    <x v="5"/>
    <n v="37769"/>
    <n v="37.799999999999997"/>
    <n v="22"/>
    <s v="Upper-mid experience"/>
    <x v="2"/>
    <n v="41"/>
    <n v="96"/>
    <n v="33"/>
    <x v="0"/>
    <n v="0"/>
    <n v="33"/>
    <n v="0"/>
    <n v="45.7"/>
    <n v="27"/>
    <n v="85"/>
    <n v="74"/>
    <n v="56"/>
    <n v="48"/>
    <n v="26"/>
    <n v="47"/>
    <n v="6"/>
    <n v="71"/>
    <n v="17"/>
  </r>
  <r>
    <n v="2007"/>
    <x v="17"/>
    <n v="128875"/>
    <n v="128.9"/>
    <n v="7"/>
    <s v="Low experience"/>
    <x v="0"/>
    <n v="54"/>
    <n v="96"/>
    <n v="78"/>
    <x v="1"/>
    <n v="0"/>
    <n v="0"/>
    <n v="78"/>
    <n v="47.6"/>
    <n v="79"/>
    <n v="9"/>
    <n v="97"/>
    <n v="12"/>
    <n v="77"/>
    <n v="37"/>
    <n v="87"/>
    <n v="7"/>
    <n v="37"/>
    <n v="34"/>
  </r>
  <r>
    <n v="2271"/>
    <x v="5"/>
    <n v="78416"/>
    <n v="78.400000000000006"/>
    <n v="13"/>
    <s v="Lower-mid experience"/>
    <x v="0"/>
    <n v="18"/>
    <n v="96"/>
    <n v="48"/>
    <x v="0"/>
    <n v="0"/>
    <n v="48"/>
    <n v="0"/>
    <n v="45"/>
    <n v="87"/>
    <n v="97"/>
    <n v="26"/>
    <n v="7"/>
    <n v="65"/>
    <n v="5"/>
    <n v="57"/>
    <n v="5"/>
    <n v="78"/>
    <n v="23"/>
  </r>
  <r>
    <n v="2312"/>
    <x v="19"/>
    <n v="95490"/>
    <n v="95.5"/>
    <n v="17"/>
    <s v="Upper-mid experience"/>
    <x v="1"/>
    <n v="9"/>
    <n v="96"/>
    <n v="7"/>
    <x v="0"/>
    <n v="0"/>
    <n v="7"/>
    <n v="0"/>
    <n v="48.1"/>
    <n v="72"/>
    <n v="55"/>
    <n v="53"/>
    <n v="4"/>
    <n v="96"/>
    <n v="93"/>
    <n v="68"/>
    <n v="1"/>
    <n v="21"/>
    <n v="18"/>
  </r>
  <r>
    <n v="2487"/>
    <x v="0"/>
    <n v="106145"/>
    <n v="106.1"/>
    <n v="25"/>
    <s v="High experience"/>
    <x v="1"/>
    <n v="43"/>
    <n v="96"/>
    <n v="51"/>
    <x v="0"/>
    <n v="0"/>
    <n v="51"/>
    <n v="0"/>
    <n v="52.9"/>
    <n v="97"/>
    <n v="9"/>
    <n v="61"/>
    <n v="4"/>
    <n v="61"/>
    <n v="9"/>
    <n v="71"/>
    <n v="39"/>
    <n v="84"/>
    <n v="94"/>
  </r>
  <r>
    <n v="2702"/>
    <x v="6"/>
    <n v="111912"/>
    <n v="111.9"/>
    <n v="10"/>
    <s v="Lower-mid experience"/>
    <x v="2"/>
    <n v="51"/>
    <n v="96"/>
    <n v="86"/>
    <x v="1"/>
    <n v="0"/>
    <n v="0"/>
    <n v="86"/>
    <n v="47.8"/>
    <n v="25"/>
    <n v="21"/>
    <n v="81"/>
    <n v="7"/>
    <n v="77"/>
    <n v="12"/>
    <n v="22"/>
    <n v="58"/>
    <n v="86"/>
    <n v="89"/>
  </r>
  <r>
    <n v="2881"/>
    <x v="6"/>
    <n v="63434"/>
    <n v="63.4"/>
    <n v="27"/>
    <s v="High experience"/>
    <x v="3"/>
    <n v="54"/>
    <n v="96"/>
    <n v="78"/>
    <x v="1"/>
    <n v="0"/>
    <n v="0"/>
    <n v="78"/>
    <n v="39"/>
    <n v="83"/>
    <n v="5"/>
    <n v="9"/>
    <n v="3"/>
    <n v="97"/>
    <n v="98"/>
    <n v="25"/>
    <n v="17"/>
    <n v="5"/>
    <n v="48"/>
  </r>
  <r>
    <n v="2903"/>
    <x v="3"/>
    <n v="54996"/>
    <n v="55"/>
    <n v="12"/>
    <s v="Lower-mid experience"/>
    <x v="0"/>
    <n v="59"/>
    <n v="96"/>
    <n v="41"/>
    <x v="0"/>
    <n v="0"/>
    <n v="41"/>
    <n v="0"/>
    <n v="34.9"/>
    <n v="91"/>
    <n v="21"/>
    <n v="28"/>
    <n v="5"/>
    <n v="28"/>
    <n v="92"/>
    <n v="19"/>
    <n v="2"/>
    <n v="6"/>
    <n v="57"/>
  </r>
  <r>
    <n v="2906"/>
    <x v="18"/>
    <n v="126681"/>
    <n v="126.7"/>
    <n v="18"/>
    <s v="Upper-mid experience"/>
    <x v="1"/>
    <n v="32"/>
    <n v="96"/>
    <n v="21"/>
    <x v="2"/>
    <n v="21"/>
    <n v="0"/>
    <n v="0"/>
    <n v="53.7"/>
    <n v="51"/>
    <n v="63"/>
    <n v="89"/>
    <n v="17"/>
    <n v="12"/>
    <n v="5"/>
    <n v="98"/>
    <n v="6"/>
    <n v="99"/>
    <n v="97"/>
  </r>
  <r>
    <n v="2927"/>
    <x v="18"/>
    <n v="128725"/>
    <n v="128.69999999999999"/>
    <n v="7"/>
    <s v="Low experience"/>
    <x v="3"/>
    <n v="5"/>
    <n v="96"/>
    <n v="21"/>
    <x v="2"/>
    <n v="21"/>
    <n v="0"/>
    <n v="0"/>
    <n v="36.9"/>
    <n v="74"/>
    <n v="14"/>
    <n v="17"/>
    <n v="47"/>
    <n v="10"/>
    <n v="36"/>
    <n v="43"/>
    <n v="43"/>
    <n v="8"/>
    <n v="77"/>
  </r>
  <r>
    <n v="100"/>
    <x v="14"/>
    <n v="106619"/>
    <n v="106.6"/>
    <n v="29"/>
    <s v="High experience"/>
    <x v="1"/>
    <n v="15"/>
    <n v="95"/>
    <n v="54"/>
    <x v="0"/>
    <n v="0"/>
    <n v="54"/>
    <n v="0"/>
    <n v="53.8"/>
    <n v="95"/>
    <n v="25"/>
    <n v="36"/>
    <n v="38"/>
    <n v="61"/>
    <n v="36"/>
    <n v="53"/>
    <n v="78"/>
    <n v="71"/>
    <n v="45"/>
  </r>
  <r>
    <n v="170"/>
    <x v="5"/>
    <n v="123547"/>
    <n v="123.5"/>
    <n v="1"/>
    <s v="Low experience"/>
    <x v="1"/>
    <n v="38"/>
    <n v="95"/>
    <n v="53"/>
    <x v="0"/>
    <n v="0"/>
    <n v="53"/>
    <n v="0"/>
    <n v="36.700000000000003"/>
    <n v="76"/>
    <n v="1"/>
    <n v="89"/>
    <n v="1"/>
    <n v="37"/>
    <n v="3"/>
    <n v="39"/>
    <n v="53"/>
    <n v="51"/>
    <n v="17"/>
  </r>
  <r>
    <n v="400"/>
    <x v="13"/>
    <n v="68104"/>
    <n v="68.099999999999994"/>
    <n v="10"/>
    <s v="Lower-mid experience"/>
    <x v="1"/>
    <n v="35"/>
    <n v="95"/>
    <n v="22"/>
    <x v="2"/>
    <n v="22"/>
    <n v="0"/>
    <n v="0"/>
    <n v="48.1"/>
    <n v="33"/>
    <n v="25"/>
    <n v="63"/>
    <n v="2"/>
    <n v="72"/>
    <n v="51"/>
    <n v="61"/>
    <n v="63"/>
    <n v="53"/>
    <n v="58"/>
  </r>
  <r>
    <n v="615"/>
    <x v="7"/>
    <n v="117052"/>
    <n v="117.1"/>
    <n v="8"/>
    <s v="Lower-mid experience"/>
    <x v="2"/>
    <n v="54"/>
    <n v="95"/>
    <n v="48"/>
    <x v="0"/>
    <n v="0"/>
    <n v="48"/>
    <n v="0"/>
    <n v="36.200000000000003"/>
    <n v="9"/>
    <n v="72"/>
    <n v="21"/>
    <n v="2"/>
    <n v="41"/>
    <n v="23"/>
    <n v="58"/>
    <n v="37"/>
    <n v="45"/>
    <n v="54"/>
  </r>
  <r>
    <n v="864"/>
    <x v="18"/>
    <n v="90985"/>
    <n v="91"/>
    <n v="20"/>
    <s v="Upper-mid experience"/>
    <x v="2"/>
    <n v="21"/>
    <n v="95"/>
    <n v="9"/>
    <x v="2"/>
    <n v="9"/>
    <n v="0"/>
    <n v="0"/>
    <n v="52"/>
    <n v="96"/>
    <n v="78"/>
    <n v="74"/>
    <n v="69"/>
    <n v="42"/>
    <n v="92"/>
    <n v="7"/>
    <n v="8"/>
    <n v="22"/>
    <n v="32"/>
  </r>
  <r>
    <n v="1054"/>
    <x v="13"/>
    <n v="53655"/>
    <n v="53.7"/>
    <n v="12"/>
    <s v="Lower-mid experience"/>
    <x v="2"/>
    <n v="44"/>
    <n v="95"/>
    <n v="14"/>
    <x v="2"/>
    <n v="14"/>
    <n v="0"/>
    <n v="0"/>
    <n v="31.9"/>
    <n v="2"/>
    <n v="52"/>
    <n v="34"/>
    <n v="0"/>
    <n v="31"/>
    <n v="28"/>
    <n v="39"/>
    <n v="13"/>
    <n v="51"/>
    <n v="69"/>
  </r>
  <r>
    <n v="1055"/>
    <x v="4"/>
    <n v="102264"/>
    <n v="102.3"/>
    <n v="4"/>
    <s v="Low experience"/>
    <x v="2"/>
    <n v="93"/>
    <n v="95"/>
    <n v="57"/>
    <x v="0"/>
    <n v="0"/>
    <n v="57"/>
    <n v="0"/>
    <n v="63.4"/>
    <n v="27"/>
    <n v="41"/>
    <n v="71"/>
    <n v="51"/>
    <n v="93"/>
    <n v="74"/>
    <n v="56"/>
    <n v="89"/>
    <n v="67"/>
    <n v="65"/>
  </r>
  <r>
    <n v="1175"/>
    <x v="16"/>
    <n v="125941"/>
    <n v="125.9"/>
    <n v="7"/>
    <s v="Low experience"/>
    <x v="3"/>
    <n v="24"/>
    <n v="95"/>
    <n v="8"/>
    <x v="2"/>
    <n v="8"/>
    <n v="0"/>
    <n v="0"/>
    <n v="58.1"/>
    <n v="4"/>
    <n v="32"/>
    <n v="27"/>
    <n v="41"/>
    <n v="96"/>
    <n v="52"/>
    <n v="55"/>
    <n v="94"/>
    <n v="92"/>
    <n v="88"/>
  </r>
  <r>
    <n v="1367"/>
    <x v="7"/>
    <n v="121703"/>
    <n v="121.7"/>
    <n v="15"/>
    <s v="Lower-mid experience"/>
    <x v="3"/>
    <n v="9"/>
    <n v="95"/>
    <n v="46"/>
    <x v="0"/>
    <n v="0"/>
    <n v="46"/>
    <n v="0"/>
    <n v="44.2"/>
    <n v="4"/>
    <n v="36"/>
    <n v="85"/>
    <n v="76"/>
    <n v="22"/>
    <n v="41"/>
    <n v="2"/>
    <n v="95"/>
    <n v="6"/>
    <n v="75"/>
  </r>
  <r>
    <n v="1385"/>
    <x v="10"/>
    <n v="30318"/>
    <n v="30.3"/>
    <n v="10"/>
    <s v="Lower-mid experience"/>
    <x v="0"/>
    <n v="3"/>
    <n v="95"/>
    <n v="52"/>
    <x v="0"/>
    <n v="0"/>
    <n v="52"/>
    <n v="0"/>
    <n v="43.2"/>
    <n v="8"/>
    <n v="73"/>
    <n v="96"/>
    <n v="78"/>
    <n v="3"/>
    <n v="64"/>
    <n v="67"/>
    <n v="10"/>
    <n v="14"/>
    <n v="19"/>
  </r>
  <r>
    <n v="1448"/>
    <x v="1"/>
    <n v="74741"/>
    <n v="74.7"/>
    <n v="12"/>
    <s v="Lower-mid experience"/>
    <x v="2"/>
    <n v="19"/>
    <n v="95"/>
    <n v="94"/>
    <x v="1"/>
    <n v="0"/>
    <n v="0"/>
    <n v="94"/>
    <n v="47.2"/>
    <n v="78"/>
    <n v="13"/>
    <n v="85"/>
    <n v="94"/>
    <n v="28"/>
    <n v="33"/>
    <n v="13"/>
    <n v="34"/>
    <n v="67"/>
    <n v="27"/>
  </r>
  <r>
    <n v="1449"/>
    <x v="13"/>
    <n v="114153"/>
    <n v="114.2"/>
    <n v="20"/>
    <s v="Upper-mid experience"/>
    <x v="1"/>
    <n v="34"/>
    <n v="95"/>
    <n v="19"/>
    <x v="2"/>
    <n v="19"/>
    <n v="0"/>
    <n v="0"/>
    <n v="32.9"/>
    <n v="68"/>
    <n v="6"/>
    <n v="47"/>
    <n v="27"/>
    <n v="95"/>
    <n v="36"/>
    <n v="1"/>
    <n v="4"/>
    <n v="27"/>
    <n v="18"/>
  </r>
  <r>
    <n v="1713"/>
    <x v="3"/>
    <n v="138480"/>
    <n v="138.5"/>
    <n v="27"/>
    <s v="High experience"/>
    <x v="0"/>
    <n v="12"/>
    <n v="95"/>
    <n v="47"/>
    <x v="0"/>
    <n v="0"/>
    <n v="47"/>
    <n v="0"/>
    <n v="47.7"/>
    <n v="34"/>
    <n v="0"/>
    <n v="89"/>
    <n v="78"/>
    <n v="65"/>
    <n v="13"/>
    <n v="38"/>
    <n v="92"/>
    <n v="62"/>
    <n v="6"/>
  </r>
  <r>
    <n v="1789"/>
    <x v="14"/>
    <n v="76350"/>
    <n v="76.400000000000006"/>
    <n v="12"/>
    <s v="Lower-mid experience"/>
    <x v="1"/>
    <n v="8"/>
    <n v="95"/>
    <n v="57"/>
    <x v="0"/>
    <n v="0"/>
    <n v="57"/>
    <n v="0"/>
    <n v="53.8"/>
    <n v="27"/>
    <n v="7"/>
    <n v="96"/>
    <n v="91"/>
    <n v="93"/>
    <n v="98"/>
    <n v="18"/>
    <n v="16"/>
    <n v="3"/>
    <n v="89"/>
  </r>
  <r>
    <n v="1820"/>
    <x v="1"/>
    <n v="62146"/>
    <n v="62.1"/>
    <n v="26"/>
    <s v="High experience"/>
    <x v="3"/>
    <n v="88"/>
    <n v="95"/>
    <n v="74"/>
    <x v="1"/>
    <n v="0"/>
    <n v="0"/>
    <n v="74"/>
    <n v="52"/>
    <n v="84"/>
    <n v="28"/>
    <n v="5"/>
    <n v="13"/>
    <n v="61"/>
    <n v="61"/>
    <n v="26"/>
    <n v="73"/>
    <n v="77"/>
    <n v="92"/>
  </r>
  <r>
    <n v="1879"/>
    <x v="17"/>
    <n v="73302"/>
    <n v="73.3"/>
    <n v="10"/>
    <s v="Lower-mid experience"/>
    <x v="1"/>
    <n v="24"/>
    <n v="95"/>
    <n v="9"/>
    <x v="1"/>
    <n v="0"/>
    <n v="0"/>
    <n v="9"/>
    <n v="52.5"/>
    <n v="45"/>
    <n v="95"/>
    <n v="15"/>
    <n v="85"/>
    <n v="25"/>
    <n v="93"/>
    <n v="23"/>
    <n v="75"/>
    <n v="6"/>
    <n v="63"/>
  </r>
  <r>
    <n v="2026"/>
    <x v="14"/>
    <n v="105253"/>
    <n v="105.3"/>
    <n v="19"/>
    <s v="Upper-mid experience"/>
    <x v="1"/>
    <n v="79"/>
    <n v="95"/>
    <n v="57"/>
    <x v="0"/>
    <n v="0"/>
    <n v="57"/>
    <n v="0"/>
    <n v="43.7"/>
    <n v="78"/>
    <n v="27"/>
    <n v="6"/>
    <n v="41"/>
    <n v="14"/>
    <n v="28"/>
    <n v="95"/>
    <n v="85"/>
    <n v="59"/>
    <n v="4"/>
  </r>
  <r>
    <n v="2056"/>
    <x v="17"/>
    <n v="84255"/>
    <n v="84.3"/>
    <n v="1"/>
    <s v="Low experience"/>
    <x v="1"/>
    <n v="61"/>
    <n v="95"/>
    <n v="85"/>
    <x v="1"/>
    <n v="0"/>
    <n v="0"/>
    <n v="85"/>
    <n v="41"/>
    <n v="55"/>
    <n v="8"/>
    <n v="75"/>
    <n v="77"/>
    <n v="5"/>
    <n v="35"/>
    <n v="93"/>
    <n v="5"/>
    <n v="15"/>
    <n v="42"/>
  </r>
  <r>
    <n v="2111"/>
    <x v="14"/>
    <n v="107418"/>
    <n v="107.4"/>
    <n v="10"/>
    <s v="Lower-mid experience"/>
    <x v="0"/>
    <n v="5"/>
    <n v="95"/>
    <n v="61"/>
    <x v="0"/>
    <n v="0"/>
    <n v="61"/>
    <n v="0"/>
    <n v="41.7"/>
    <n v="8"/>
    <n v="79"/>
    <n v="11"/>
    <n v="21"/>
    <n v="52"/>
    <n v="46"/>
    <n v="99"/>
    <n v="59"/>
    <n v="33"/>
    <n v="9"/>
  </r>
  <r>
    <n v="2128"/>
    <x v="2"/>
    <n v="31757"/>
    <n v="31.8"/>
    <n v="21"/>
    <s v="Upper-mid experience"/>
    <x v="0"/>
    <n v="39"/>
    <n v="95"/>
    <n v="25"/>
    <x v="2"/>
    <n v="25"/>
    <n v="0"/>
    <n v="0"/>
    <n v="32.200000000000003"/>
    <n v="3"/>
    <n v="78"/>
    <n v="67"/>
    <n v="24"/>
    <n v="52"/>
    <n v="5"/>
    <n v="38"/>
    <n v="17"/>
    <n v="2"/>
    <n v="36"/>
  </r>
  <r>
    <n v="2233"/>
    <x v="11"/>
    <n v="37589"/>
    <n v="37.6"/>
    <n v="18"/>
    <s v="Upper-mid experience"/>
    <x v="0"/>
    <n v="5"/>
    <n v="95"/>
    <n v="9"/>
    <x v="1"/>
    <n v="0"/>
    <n v="0"/>
    <n v="9"/>
    <n v="36.299999999999997"/>
    <n v="5"/>
    <n v="9"/>
    <n v="2"/>
    <n v="69"/>
    <n v="53"/>
    <n v="88"/>
    <n v="5"/>
    <n v="22"/>
    <n v="81"/>
    <n v="29"/>
  </r>
  <r>
    <n v="2398"/>
    <x v="9"/>
    <n v="132916"/>
    <n v="132.9"/>
    <n v="27"/>
    <s v="High experience"/>
    <x v="2"/>
    <n v="3"/>
    <n v="95"/>
    <n v="88"/>
    <x v="1"/>
    <n v="0"/>
    <n v="0"/>
    <n v="88"/>
    <n v="45.8"/>
    <n v="96"/>
    <n v="54"/>
    <n v="81"/>
    <n v="46"/>
    <n v="4"/>
    <n v="89"/>
    <n v="29"/>
    <n v="14"/>
    <n v="10"/>
    <n v="35"/>
  </r>
  <r>
    <n v="2571"/>
    <x v="10"/>
    <n v="126847"/>
    <n v="126.8"/>
    <n v="29"/>
    <s v="High experience"/>
    <x v="1"/>
    <n v="73"/>
    <n v="95"/>
    <n v="51"/>
    <x v="0"/>
    <n v="0"/>
    <n v="51"/>
    <n v="0"/>
    <n v="62.4"/>
    <n v="7"/>
    <n v="81"/>
    <n v="66"/>
    <n v="98"/>
    <n v="82"/>
    <n v="78"/>
    <n v="85"/>
    <n v="28"/>
    <n v="43"/>
    <n v="56"/>
  </r>
  <r>
    <n v="2745"/>
    <x v="16"/>
    <n v="115236"/>
    <n v="115.2"/>
    <n v="23"/>
    <s v="High experience"/>
    <x v="1"/>
    <n v="81"/>
    <n v="95"/>
    <n v="5"/>
    <x v="2"/>
    <n v="5"/>
    <n v="0"/>
    <n v="0"/>
    <n v="48.4"/>
    <n v="94"/>
    <n v="26"/>
    <n v="83"/>
    <n v="82"/>
    <n v="16"/>
    <n v="47"/>
    <n v="4"/>
    <n v="35"/>
    <n v="73"/>
    <n v="24"/>
  </r>
  <r>
    <n v="2952"/>
    <x v="2"/>
    <n v="75357"/>
    <n v="75.400000000000006"/>
    <n v="9"/>
    <s v="Lower-mid experience"/>
    <x v="2"/>
    <n v="33"/>
    <n v="95"/>
    <n v="3"/>
    <x v="2"/>
    <n v="3"/>
    <n v="0"/>
    <n v="0"/>
    <n v="51.4"/>
    <n v="92"/>
    <n v="98"/>
    <n v="43"/>
    <n v="8"/>
    <n v="87"/>
    <n v="4"/>
    <n v="27"/>
    <n v="88"/>
    <n v="39"/>
    <n v="28"/>
  </r>
  <r>
    <n v="178"/>
    <x v="11"/>
    <n v="88954"/>
    <n v="89"/>
    <n v="0"/>
    <s v="Low experience"/>
    <x v="1"/>
    <n v="56"/>
    <n v="94"/>
    <n v="85"/>
    <x v="1"/>
    <n v="0"/>
    <n v="0"/>
    <n v="85"/>
    <n v="57.4"/>
    <n v="92"/>
    <n v="36"/>
    <n v="73"/>
    <n v="89"/>
    <n v="46"/>
    <n v="44"/>
    <n v="6"/>
    <n v="59"/>
    <n v="81"/>
    <n v="48"/>
  </r>
  <r>
    <n v="179"/>
    <x v="8"/>
    <n v="78456"/>
    <n v="78.5"/>
    <n v="7"/>
    <s v="Low experience"/>
    <x v="2"/>
    <n v="85"/>
    <n v="94"/>
    <n v="26"/>
    <x v="2"/>
    <n v="26"/>
    <n v="0"/>
    <n v="0"/>
    <n v="55.4"/>
    <n v="89"/>
    <n v="6"/>
    <n v="88"/>
    <n v="45"/>
    <n v="51"/>
    <n v="63"/>
    <n v="93"/>
    <n v="2"/>
    <n v="48"/>
    <n v="69"/>
  </r>
  <r>
    <n v="203"/>
    <x v="7"/>
    <n v="138125"/>
    <n v="138.1"/>
    <n v="2"/>
    <s v="Low experience"/>
    <x v="0"/>
    <n v="6"/>
    <n v="94"/>
    <n v="41"/>
    <x v="0"/>
    <n v="0"/>
    <n v="41"/>
    <n v="0"/>
    <n v="58.1"/>
    <n v="62"/>
    <n v="99"/>
    <n v="39"/>
    <n v="57"/>
    <n v="42"/>
    <n v="85"/>
    <n v="9"/>
    <n v="88"/>
    <n v="97"/>
    <n v="3"/>
  </r>
  <r>
    <n v="281"/>
    <x v="4"/>
    <n v="64785"/>
    <n v="64.8"/>
    <n v="12"/>
    <s v="Lower-mid experience"/>
    <x v="1"/>
    <n v="57"/>
    <n v="94"/>
    <n v="62"/>
    <x v="0"/>
    <n v="0"/>
    <n v="62"/>
    <n v="0"/>
    <n v="35.200000000000003"/>
    <n v="72"/>
    <n v="69"/>
    <n v="34"/>
    <n v="8"/>
    <n v="5"/>
    <n v="16"/>
    <n v="34"/>
    <n v="8"/>
    <n v="23"/>
    <n v="83"/>
  </r>
  <r>
    <n v="341"/>
    <x v="17"/>
    <n v="103531"/>
    <n v="103.5"/>
    <n v="2"/>
    <s v="Low experience"/>
    <x v="3"/>
    <n v="36"/>
    <n v="94"/>
    <n v="94"/>
    <x v="1"/>
    <n v="0"/>
    <n v="0"/>
    <n v="94"/>
    <n v="67.900000000000006"/>
    <n v="81"/>
    <n v="74"/>
    <n v="54"/>
    <n v="84"/>
    <n v="34"/>
    <n v="71"/>
    <n v="99"/>
    <n v="31"/>
    <n v="67"/>
    <n v="84"/>
  </r>
  <r>
    <n v="385"/>
    <x v="15"/>
    <n v="104755"/>
    <n v="104.8"/>
    <n v="6"/>
    <s v="Low experience"/>
    <x v="2"/>
    <n v="97"/>
    <n v="94"/>
    <n v="43"/>
    <x v="0"/>
    <n v="0"/>
    <n v="43"/>
    <n v="0"/>
    <n v="38.799999999999997"/>
    <n v="53"/>
    <n v="69"/>
    <n v="27"/>
    <n v="74"/>
    <n v="5"/>
    <n v="5"/>
    <n v="39"/>
    <n v="35"/>
    <n v="32"/>
    <n v="49"/>
  </r>
  <r>
    <n v="418"/>
    <x v="6"/>
    <n v="148623"/>
    <n v="148.6"/>
    <n v="11"/>
    <s v="Lower-mid experience"/>
    <x v="0"/>
    <n v="35"/>
    <n v="94"/>
    <n v="72"/>
    <x v="1"/>
    <n v="0"/>
    <n v="0"/>
    <n v="72"/>
    <n v="31.1"/>
    <n v="58"/>
    <n v="6"/>
    <n v="74"/>
    <n v="3"/>
    <n v="54"/>
    <n v="5"/>
    <n v="7"/>
    <n v="6"/>
    <n v="91"/>
    <n v="7"/>
  </r>
  <r>
    <n v="528"/>
    <x v="9"/>
    <n v="30671"/>
    <n v="30.7"/>
    <n v="9"/>
    <s v="Lower-mid experience"/>
    <x v="1"/>
    <n v="62"/>
    <n v="94"/>
    <n v="75"/>
    <x v="1"/>
    <n v="0"/>
    <n v="0"/>
    <n v="75"/>
    <n v="40.299999999999997"/>
    <n v="65"/>
    <n v="15"/>
    <n v="55"/>
    <n v="53"/>
    <n v="73"/>
    <n v="6"/>
    <n v="89"/>
    <n v="7"/>
    <n v="22"/>
    <n v="18"/>
  </r>
  <r>
    <n v="542"/>
    <x v="4"/>
    <n v="47040"/>
    <n v="47"/>
    <n v="4"/>
    <s v="Low experience"/>
    <x v="0"/>
    <n v="97"/>
    <n v="94"/>
    <n v="64"/>
    <x v="0"/>
    <n v="0"/>
    <n v="64"/>
    <n v="0"/>
    <n v="52.4"/>
    <n v="57"/>
    <n v="16"/>
    <n v="69"/>
    <n v="51"/>
    <n v="65"/>
    <n v="89"/>
    <n v="44"/>
    <n v="9"/>
    <n v="75"/>
    <n v="49"/>
  </r>
  <r>
    <n v="849"/>
    <x v="3"/>
    <n v="33743"/>
    <n v="33.700000000000003"/>
    <n v="23"/>
    <s v="High experience"/>
    <x v="3"/>
    <n v="69"/>
    <n v="94"/>
    <n v="45"/>
    <x v="0"/>
    <n v="0"/>
    <n v="45"/>
    <n v="0"/>
    <n v="50.2"/>
    <n v="77"/>
    <n v="52"/>
    <n v="7"/>
    <n v="89"/>
    <n v="92"/>
    <n v="28"/>
    <n v="19"/>
    <n v="26"/>
    <n v="75"/>
    <n v="37"/>
  </r>
  <r>
    <n v="884"/>
    <x v="14"/>
    <n v="97519"/>
    <n v="97.5"/>
    <n v="26"/>
    <s v="High experience"/>
    <x v="1"/>
    <n v="57"/>
    <n v="94"/>
    <n v="52"/>
    <x v="0"/>
    <n v="0"/>
    <n v="52"/>
    <n v="0"/>
    <n v="37.9"/>
    <n v="52"/>
    <n v="86"/>
    <n v="65"/>
    <n v="19"/>
    <n v="6"/>
    <n v="42"/>
    <n v="2"/>
    <n v="32"/>
    <n v="37"/>
    <n v="38"/>
  </r>
  <r>
    <n v="1123"/>
    <x v="17"/>
    <n v="87304"/>
    <n v="87.3"/>
    <n v="26"/>
    <s v="High experience"/>
    <x v="3"/>
    <n v="65"/>
    <n v="94"/>
    <n v="76"/>
    <x v="1"/>
    <n v="0"/>
    <n v="0"/>
    <n v="76"/>
    <n v="37.4"/>
    <n v="33"/>
    <n v="34"/>
    <n v="96"/>
    <n v="8"/>
    <n v="46"/>
    <n v="2"/>
    <n v="81"/>
    <n v="16"/>
    <n v="21"/>
    <n v="37"/>
  </r>
  <r>
    <n v="1246"/>
    <x v="12"/>
    <n v="143268"/>
    <n v="143.30000000000001"/>
    <n v="17"/>
    <s v="Upper-mid experience"/>
    <x v="3"/>
    <n v="41"/>
    <n v="94"/>
    <n v="32"/>
    <x v="0"/>
    <n v="0"/>
    <n v="32"/>
    <n v="0"/>
    <n v="37.200000000000003"/>
    <n v="14"/>
    <n v="39"/>
    <n v="7"/>
    <n v="5"/>
    <n v="33"/>
    <n v="7"/>
    <n v="79"/>
    <n v="19"/>
    <n v="73"/>
    <n v="96"/>
  </r>
  <r>
    <n v="1254"/>
    <x v="7"/>
    <n v="81179"/>
    <n v="81.2"/>
    <n v="29"/>
    <s v="High experience"/>
    <x v="3"/>
    <n v="71"/>
    <n v="94"/>
    <n v="37"/>
    <x v="0"/>
    <n v="0"/>
    <n v="37"/>
    <n v="0"/>
    <n v="37"/>
    <n v="46"/>
    <n v="61"/>
    <n v="33"/>
    <n v="51"/>
    <n v="13"/>
    <n v="45"/>
    <n v="9"/>
    <n v="5"/>
    <n v="86"/>
    <n v="21"/>
  </r>
  <r>
    <n v="1729"/>
    <x v="14"/>
    <n v="40603"/>
    <n v="40.6"/>
    <n v="24"/>
    <s v="High experience"/>
    <x v="1"/>
    <n v="49"/>
    <n v="94"/>
    <n v="42"/>
    <x v="0"/>
    <n v="0"/>
    <n v="42"/>
    <n v="0"/>
    <n v="37.9"/>
    <n v="38"/>
    <n v="35"/>
    <n v="65"/>
    <n v="12"/>
    <n v="9"/>
    <n v="66"/>
    <n v="55"/>
    <n v="43"/>
    <n v="15"/>
    <n v="41"/>
  </r>
  <r>
    <n v="1735"/>
    <x v="0"/>
    <n v="81356"/>
    <n v="81.400000000000006"/>
    <n v="7"/>
    <s v="Low experience"/>
    <x v="1"/>
    <n v="14"/>
    <n v="94"/>
    <n v="36"/>
    <x v="0"/>
    <n v="0"/>
    <n v="36"/>
    <n v="0"/>
    <n v="45.6"/>
    <n v="9"/>
    <n v="81"/>
    <n v="7"/>
    <n v="25"/>
    <n v="82"/>
    <n v="8"/>
    <n v="95"/>
    <n v="10"/>
    <n v="98"/>
    <n v="41"/>
  </r>
  <r>
    <n v="1754"/>
    <x v="9"/>
    <n v="55036"/>
    <n v="55"/>
    <n v="21"/>
    <s v="Upper-mid experience"/>
    <x v="1"/>
    <n v="44"/>
    <n v="94"/>
    <n v="83"/>
    <x v="1"/>
    <n v="0"/>
    <n v="0"/>
    <n v="83"/>
    <n v="40.799999999999997"/>
    <n v="7"/>
    <n v="37"/>
    <n v="86"/>
    <n v="3"/>
    <n v="44"/>
    <n v="51"/>
    <n v="61"/>
    <n v="28"/>
    <n v="43"/>
    <n v="48"/>
  </r>
  <r>
    <n v="1797"/>
    <x v="0"/>
    <n v="79696"/>
    <n v="79.7"/>
    <n v="28"/>
    <s v="High experience"/>
    <x v="2"/>
    <n v="31"/>
    <n v="94"/>
    <n v="44"/>
    <x v="0"/>
    <n v="0"/>
    <n v="44"/>
    <n v="0"/>
    <n v="52.9"/>
    <n v="65"/>
    <n v="47"/>
    <n v="96"/>
    <n v="35"/>
    <n v="74"/>
    <n v="26"/>
    <n v="51"/>
    <n v="55"/>
    <n v="33"/>
    <n v="47"/>
  </r>
  <r>
    <n v="1818"/>
    <x v="15"/>
    <n v="64118"/>
    <n v="64.099999999999994"/>
    <n v="5"/>
    <s v="Low experience"/>
    <x v="2"/>
    <n v="28"/>
    <n v="94"/>
    <n v="45"/>
    <x v="0"/>
    <n v="0"/>
    <n v="45"/>
    <n v="0"/>
    <n v="25.2"/>
    <n v="74"/>
    <n v="6"/>
    <n v="65"/>
    <n v="21"/>
    <n v="33"/>
    <n v="2"/>
    <n v="11"/>
    <n v="27"/>
    <n v="7"/>
    <n v="6"/>
  </r>
  <r>
    <n v="2017"/>
    <x v="8"/>
    <n v="125946"/>
    <n v="125.9"/>
    <n v="8"/>
    <s v="Lower-mid experience"/>
    <x v="1"/>
    <n v="17"/>
    <n v="94"/>
    <n v="29"/>
    <x v="2"/>
    <n v="29"/>
    <n v="0"/>
    <n v="0"/>
    <n v="45.8"/>
    <n v="3"/>
    <n v="16"/>
    <n v="78"/>
    <n v="13"/>
    <n v="27"/>
    <n v="45"/>
    <n v="94"/>
    <n v="18"/>
    <n v="92"/>
    <n v="72"/>
  </r>
  <r>
    <n v="2053"/>
    <x v="9"/>
    <n v="49830"/>
    <n v="49.8"/>
    <n v="29"/>
    <s v="High experience"/>
    <x v="2"/>
    <n v="69"/>
    <n v="94"/>
    <n v="83"/>
    <x v="1"/>
    <n v="0"/>
    <n v="0"/>
    <n v="83"/>
    <n v="53.7"/>
    <n v="4"/>
    <n v="72"/>
    <n v="88"/>
    <n v="84"/>
    <n v="79"/>
    <n v="1"/>
    <n v="91"/>
    <n v="27"/>
    <n v="89"/>
    <n v="2"/>
  </r>
  <r>
    <n v="2247"/>
    <x v="9"/>
    <n v="31981"/>
    <n v="32"/>
    <n v="7"/>
    <s v="Low experience"/>
    <x v="3"/>
    <n v="95"/>
    <n v="94"/>
    <n v="71"/>
    <x v="1"/>
    <n v="0"/>
    <n v="0"/>
    <n v="71"/>
    <n v="39.700000000000003"/>
    <n v="58"/>
    <n v="2"/>
    <n v="1"/>
    <n v="76"/>
    <n v="15"/>
    <n v="94"/>
    <n v="59"/>
    <n v="9"/>
    <n v="22"/>
    <n v="61"/>
  </r>
  <r>
    <n v="2388"/>
    <x v="16"/>
    <n v="126080"/>
    <n v="126.1"/>
    <n v="1"/>
    <s v="Low experience"/>
    <x v="1"/>
    <n v="29"/>
    <n v="94"/>
    <n v="14"/>
    <x v="2"/>
    <n v="14"/>
    <n v="0"/>
    <n v="0"/>
    <n v="52.9"/>
    <n v="77"/>
    <n v="26"/>
    <n v="86"/>
    <n v="23"/>
    <n v="36"/>
    <n v="45"/>
    <n v="29"/>
    <n v="77"/>
    <n v="41"/>
    <n v="89"/>
  </r>
  <r>
    <n v="2397"/>
    <x v="1"/>
    <n v="66598"/>
    <n v="66.599999999999994"/>
    <n v="8"/>
    <s v="Lower-mid experience"/>
    <x v="2"/>
    <n v="59"/>
    <n v="94"/>
    <n v="77"/>
    <x v="1"/>
    <n v="0"/>
    <n v="0"/>
    <n v="77"/>
    <n v="48.3"/>
    <n v="33"/>
    <n v="24"/>
    <n v="2"/>
    <n v="59"/>
    <n v="51"/>
    <n v="73"/>
    <n v="31"/>
    <n v="46"/>
    <n v="68"/>
    <n v="96"/>
  </r>
  <r>
    <n v="2600"/>
    <x v="1"/>
    <n v="97004"/>
    <n v="97"/>
    <n v="8"/>
    <s v="Lower-mid experience"/>
    <x v="0"/>
    <n v="18"/>
    <n v="94"/>
    <n v="78"/>
    <x v="1"/>
    <n v="0"/>
    <n v="0"/>
    <n v="78"/>
    <n v="55.1"/>
    <n v="43"/>
    <n v="25"/>
    <n v="97"/>
    <n v="31"/>
    <n v="65"/>
    <n v="14"/>
    <n v="82"/>
    <n v="54"/>
    <n v="98"/>
    <n v="42"/>
  </r>
  <r>
    <n v="2747"/>
    <x v="19"/>
    <n v="111779"/>
    <n v="111.8"/>
    <n v="22"/>
    <s v="Upper-mid experience"/>
    <x v="0"/>
    <n v="49"/>
    <n v="94"/>
    <n v="51"/>
    <x v="0"/>
    <n v="0"/>
    <n v="51"/>
    <n v="0"/>
    <n v="44.5"/>
    <n v="29"/>
    <n v="9"/>
    <n v="79"/>
    <n v="8"/>
    <n v="43"/>
    <n v="7"/>
    <n v="68"/>
    <n v="37"/>
    <n v="87"/>
    <n v="78"/>
  </r>
  <r>
    <n v="2998"/>
    <x v="4"/>
    <n v="61325"/>
    <n v="61.3"/>
    <n v="23"/>
    <s v="High experience"/>
    <x v="3"/>
    <n v="64"/>
    <n v="94"/>
    <n v="39"/>
    <x v="0"/>
    <n v="0"/>
    <n v="39"/>
    <n v="0"/>
    <n v="42.2"/>
    <n v="28"/>
    <n v="62"/>
    <n v="73"/>
    <n v="21"/>
    <n v="96"/>
    <n v="1"/>
    <n v="7"/>
    <n v="29"/>
    <n v="48"/>
    <n v="57"/>
  </r>
  <r>
    <n v="90"/>
    <x v="13"/>
    <n v="41536"/>
    <n v="41.5"/>
    <n v="29"/>
    <s v="High experience"/>
    <x v="2"/>
    <n v="69"/>
    <n v="93"/>
    <n v="1"/>
    <x v="2"/>
    <n v="1"/>
    <n v="0"/>
    <n v="0"/>
    <n v="27.2"/>
    <n v="49"/>
    <n v="6"/>
    <n v="58"/>
    <n v="27"/>
    <n v="8"/>
    <n v="31"/>
    <n v="46"/>
    <n v="1"/>
    <n v="7"/>
    <n v="39"/>
  </r>
  <r>
    <n v="225"/>
    <x v="0"/>
    <n v="34458"/>
    <n v="34.5"/>
    <n v="26"/>
    <s v="High experience"/>
    <x v="1"/>
    <n v="71"/>
    <n v="93"/>
    <n v="48"/>
    <x v="0"/>
    <n v="0"/>
    <n v="48"/>
    <n v="0"/>
    <n v="33.6"/>
    <n v="65"/>
    <n v="94"/>
    <n v="6"/>
    <n v="82"/>
    <n v="29"/>
    <n v="44"/>
    <n v="2"/>
    <n v="3"/>
    <n v="5"/>
    <n v="6"/>
  </r>
  <r>
    <n v="391"/>
    <x v="4"/>
    <n v="100601"/>
    <n v="100.6"/>
    <n v="0"/>
    <s v="Low experience"/>
    <x v="0"/>
    <n v="4"/>
    <n v="93"/>
    <n v="53"/>
    <x v="0"/>
    <n v="0"/>
    <n v="53"/>
    <n v="0"/>
    <n v="38.5"/>
    <n v="0"/>
    <n v="26"/>
    <n v="52"/>
    <n v="72"/>
    <n v="17"/>
    <n v="55"/>
    <n v="71"/>
    <n v="44"/>
    <n v="3"/>
    <n v="45"/>
  </r>
  <r>
    <n v="459"/>
    <x v="4"/>
    <n v="103889"/>
    <n v="103.9"/>
    <n v="10"/>
    <s v="Lower-mid experience"/>
    <x v="0"/>
    <n v="62"/>
    <n v="93"/>
    <n v="42"/>
    <x v="0"/>
    <n v="0"/>
    <n v="42"/>
    <n v="0"/>
    <n v="20.399999999999999"/>
    <n v="6"/>
    <n v="5"/>
    <n v="9"/>
    <n v="3"/>
    <n v="5"/>
    <n v="6"/>
    <n v="6"/>
    <n v="72"/>
    <n v="23"/>
    <n v="69"/>
  </r>
  <r>
    <n v="696"/>
    <x v="7"/>
    <n v="89300"/>
    <n v="89.3"/>
    <n v="11"/>
    <s v="Lower-mid experience"/>
    <x v="1"/>
    <n v="4"/>
    <n v="93"/>
    <n v="32"/>
    <x v="0"/>
    <n v="0"/>
    <n v="32"/>
    <n v="0"/>
    <n v="33"/>
    <n v="1"/>
    <n v="66"/>
    <n v="65"/>
    <n v="3"/>
    <n v="0"/>
    <n v="8"/>
    <n v="76"/>
    <n v="58"/>
    <n v="4"/>
    <n v="49"/>
  </r>
  <r>
    <n v="837"/>
    <x v="19"/>
    <n v="80924"/>
    <n v="80.900000000000006"/>
    <n v="10"/>
    <s v="Lower-mid experience"/>
    <x v="2"/>
    <n v="25"/>
    <n v="93"/>
    <n v="55"/>
    <x v="0"/>
    <n v="0"/>
    <n v="55"/>
    <n v="0"/>
    <n v="22.2"/>
    <n v="26"/>
    <n v="5"/>
    <n v="1"/>
    <n v="2"/>
    <n v="1"/>
    <n v="11"/>
    <n v="24"/>
    <n v="22"/>
    <n v="99"/>
    <n v="31"/>
  </r>
  <r>
    <n v="928"/>
    <x v="9"/>
    <n v="115823"/>
    <n v="115.8"/>
    <n v="29"/>
    <s v="High experience"/>
    <x v="3"/>
    <n v="84"/>
    <n v="93"/>
    <n v="86"/>
    <x v="1"/>
    <n v="0"/>
    <n v="0"/>
    <n v="86"/>
    <n v="48.9"/>
    <n v="18"/>
    <n v="56"/>
    <n v="98"/>
    <n v="52"/>
    <n v="93"/>
    <n v="41"/>
    <n v="10"/>
    <n v="58"/>
    <n v="4"/>
    <n v="59"/>
  </r>
  <r>
    <n v="1210"/>
    <x v="15"/>
    <n v="138809"/>
    <n v="138.80000000000001"/>
    <n v="19"/>
    <s v="Upper-mid experience"/>
    <x v="0"/>
    <n v="82"/>
    <n v="93"/>
    <n v="34"/>
    <x v="0"/>
    <n v="0"/>
    <n v="34"/>
    <n v="0"/>
    <n v="65.8"/>
    <n v="98"/>
    <n v="51"/>
    <n v="63"/>
    <n v="67"/>
    <n v="36"/>
    <n v="75"/>
    <n v="87"/>
    <n v="39"/>
    <n v="66"/>
    <n v="76"/>
  </r>
  <r>
    <n v="1359"/>
    <x v="1"/>
    <n v="105477"/>
    <n v="105.5"/>
    <n v="19"/>
    <s v="Upper-mid experience"/>
    <x v="0"/>
    <n v="97"/>
    <n v="93"/>
    <n v="76"/>
    <x v="1"/>
    <n v="0"/>
    <n v="0"/>
    <n v="76"/>
    <n v="46.8"/>
    <n v="18"/>
    <n v="10"/>
    <n v="75"/>
    <n v="41"/>
    <n v="83"/>
    <n v="55"/>
    <n v="32"/>
    <n v="74"/>
    <n v="75"/>
    <n v="5"/>
  </r>
  <r>
    <n v="1427"/>
    <x v="12"/>
    <n v="122983"/>
    <n v="123"/>
    <n v="27"/>
    <s v="High experience"/>
    <x v="3"/>
    <n v="92"/>
    <n v="93"/>
    <n v="42"/>
    <x v="0"/>
    <n v="0"/>
    <n v="42"/>
    <n v="0"/>
    <n v="41.2"/>
    <n v="64"/>
    <n v="42"/>
    <n v="59"/>
    <n v="42"/>
    <n v="15"/>
    <n v="47"/>
    <n v="69"/>
    <n v="8"/>
    <n v="49"/>
    <n v="17"/>
  </r>
  <r>
    <n v="1568"/>
    <x v="0"/>
    <n v="131277"/>
    <n v="131.30000000000001"/>
    <n v="18"/>
    <s v="Upper-mid experience"/>
    <x v="3"/>
    <n v="71"/>
    <n v="93"/>
    <n v="59"/>
    <x v="0"/>
    <n v="0"/>
    <n v="59"/>
    <n v="0"/>
    <n v="37.200000000000003"/>
    <n v="14"/>
    <n v="16"/>
    <n v="16"/>
    <n v="89"/>
    <n v="8"/>
    <n v="8"/>
    <n v="23"/>
    <n v="47"/>
    <n v="92"/>
    <n v="59"/>
  </r>
  <r>
    <n v="1692"/>
    <x v="2"/>
    <n v="106789"/>
    <n v="106.8"/>
    <n v="20"/>
    <s v="Upper-mid experience"/>
    <x v="2"/>
    <n v="16"/>
    <n v="93"/>
    <n v="15"/>
    <x v="2"/>
    <n v="15"/>
    <n v="0"/>
    <n v="0"/>
    <n v="49.1"/>
    <n v="72"/>
    <n v="19"/>
    <n v="82"/>
    <n v="33"/>
    <n v="44"/>
    <n v="77"/>
    <n v="63"/>
    <n v="31"/>
    <n v="39"/>
    <n v="31"/>
  </r>
  <r>
    <n v="2040"/>
    <x v="17"/>
    <n v="131298"/>
    <n v="131.30000000000001"/>
    <n v="25"/>
    <s v="High experience"/>
    <x v="1"/>
    <n v="55"/>
    <n v="93"/>
    <n v="73"/>
    <x v="1"/>
    <n v="0"/>
    <n v="0"/>
    <n v="73"/>
    <n v="58"/>
    <n v="21"/>
    <n v="88"/>
    <n v="87"/>
    <n v="3"/>
    <n v="69"/>
    <n v="55"/>
    <n v="94"/>
    <n v="91"/>
    <n v="58"/>
    <n v="14"/>
  </r>
  <r>
    <n v="2430"/>
    <x v="0"/>
    <n v="62611"/>
    <n v="62.6"/>
    <n v="3"/>
    <s v="Low experience"/>
    <x v="2"/>
    <n v="93"/>
    <n v="93"/>
    <n v="66"/>
    <x v="0"/>
    <n v="0"/>
    <n v="66"/>
    <n v="0"/>
    <n v="43.3"/>
    <n v="29"/>
    <n v="13"/>
    <n v="3"/>
    <n v="6"/>
    <n v="85"/>
    <n v="39"/>
    <n v="91"/>
    <n v="24"/>
    <n v="69"/>
    <n v="74"/>
  </r>
  <r>
    <n v="2460"/>
    <x v="8"/>
    <n v="137271"/>
    <n v="137.30000000000001"/>
    <n v="4"/>
    <s v="Low experience"/>
    <x v="2"/>
    <n v="47"/>
    <n v="93"/>
    <n v="25"/>
    <x v="2"/>
    <n v="25"/>
    <n v="0"/>
    <n v="0"/>
    <n v="45"/>
    <n v="95"/>
    <n v="33"/>
    <n v="48"/>
    <n v="71"/>
    <n v="9"/>
    <n v="49"/>
    <n v="11"/>
    <n v="37"/>
    <n v="55"/>
    <n v="42"/>
  </r>
  <r>
    <n v="2506"/>
    <x v="4"/>
    <n v="73489"/>
    <n v="73.5"/>
    <n v="2"/>
    <s v="Low experience"/>
    <x v="3"/>
    <n v="32"/>
    <n v="93"/>
    <n v="34"/>
    <x v="0"/>
    <n v="0"/>
    <n v="34"/>
    <n v="0"/>
    <n v="33"/>
    <n v="10"/>
    <n v="76"/>
    <n v="62"/>
    <n v="59"/>
    <n v="5"/>
    <n v="26"/>
    <n v="23"/>
    <n v="55"/>
    <n v="7"/>
    <n v="7"/>
  </r>
  <r>
    <n v="2518"/>
    <x v="1"/>
    <n v="113499"/>
    <n v="113.5"/>
    <n v="6"/>
    <s v="Low experience"/>
    <x v="3"/>
    <n v="17"/>
    <n v="93"/>
    <n v="94"/>
    <x v="1"/>
    <n v="0"/>
    <n v="0"/>
    <n v="94"/>
    <n v="68.400000000000006"/>
    <n v="9"/>
    <n v="59"/>
    <n v="92"/>
    <n v="95"/>
    <n v="85"/>
    <n v="86"/>
    <n v="65"/>
    <n v="22"/>
    <n v="73"/>
    <n v="98"/>
  </r>
  <r>
    <n v="2542"/>
    <x v="6"/>
    <n v="75018"/>
    <n v="75"/>
    <n v="16"/>
    <s v="Upper-mid experience"/>
    <x v="1"/>
    <n v="55"/>
    <n v="93"/>
    <n v="83"/>
    <x v="1"/>
    <n v="0"/>
    <n v="0"/>
    <n v="83"/>
    <n v="48.3"/>
    <n v="66"/>
    <n v="99"/>
    <n v="78"/>
    <n v="54"/>
    <n v="77"/>
    <n v="48"/>
    <n v="31"/>
    <n v="26"/>
    <n v="4"/>
    <n v="0"/>
  </r>
  <r>
    <n v="2588"/>
    <x v="4"/>
    <n v="125288"/>
    <n v="125.3"/>
    <n v="8"/>
    <s v="Lower-mid experience"/>
    <x v="3"/>
    <n v="92"/>
    <n v="93"/>
    <n v="37"/>
    <x v="0"/>
    <n v="0"/>
    <n v="37"/>
    <n v="0"/>
    <n v="72"/>
    <n v="79"/>
    <n v="85"/>
    <n v="21"/>
    <n v="71"/>
    <n v="62"/>
    <n v="75"/>
    <n v="79"/>
    <n v="66"/>
    <n v="96"/>
    <n v="86"/>
  </r>
  <r>
    <n v="2616"/>
    <x v="19"/>
    <n v="135959"/>
    <n v="136"/>
    <n v="29"/>
    <s v="High experience"/>
    <x v="1"/>
    <n v="43"/>
    <n v="93"/>
    <n v="52"/>
    <x v="0"/>
    <n v="0"/>
    <n v="52"/>
    <n v="0"/>
    <n v="24.4"/>
    <n v="4"/>
    <n v="2"/>
    <n v="2"/>
    <n v="6"/>
    <n v="26"/>
    <n v="14"/>
    <n v="2"/>
    <n v="84"/>
    <n v="97"/>
    <n v="7"/>
  </r>
  <r>
    <n v="2696"/>
    <x v="3"/>
    <n v="68191"/>
    <n v="68.2"/>
    <n v="7"/>
    <s v="Low experience"/>
    <x v="1"/>
    <n v="15"/>
    <n v="93"/>
    <n v="4"/>
    <x v="0"/>
    <n v="0"/>
    <n v="4"/>
    <n v="0"/>
    <n v="34.9"/>
    <n v="89"/>
    <n v="69"/>
    <n v="74"/>
    <n v="4"/>
    <n v="6"/>
    <n v="5"/>
    <n v="17"/>
    <n v="5"/>
    <n v="68"/>
    <n v="12"/>
  </r>
  <r>
    <n v="2706"/>
    <x v="6"/>
    <n v="62864"/>
    <n v="62.9"/>
    <n v="29"/>
    <s v="High experience"/>
    <x v="3"/>
    <n v="71"/>
    <n v="93"/>
    <n v="92"/>
    <x v="1"/>
    <n v="0"/>
    <n v="0"/>
    <n v="92"/>
    <n v="62.1"/>
    <n v="63"/>
    <n v="96"/>
    <n v="28"/>
    <n v="94"/>
    <n v="61"/>
    <n v="75"/>
    <n v="9"/>
    <n v="55"/>
    <n v="86"/>
    <n v="54"/>
  </r>
  <r>
    <n v="2941"/>
    <x v="17"/>
    <n v="134065"/>
    <n v="134.1"/>
    <n v="29"/>
    <s v="High experience"/>
    <x v="2"/>
    <n v="33"/>
    <n v="93"/>
    <n v="76"/>
    <x v="1"/>
    <n v="0"/>
    <n v="0"/>
    <n v="76"/>
    <n v="40.4"/>
    <n v="51"/>
    <n v="71"/>
    <n v="61"/>
    <n v="34"/>
    <n v="82"/>
    <n v="11"/>
    <n v="14"/>
    <n v="4"/>
    <n v="7"/>
    <n v="69"/>
  </r>
  <r>
    <n v="2980"/>
    <x v="1"/>
    <n v="70840"/>
    <n v="70.8"/>
    <n v="17"/>
    <s v="Upper-mid experience"/>
    <x v="3"/>
    <n v="6"/>
    <n v="93"/>
    <n v="72"/>
    <x v="1"/>
    <n v="0"/>
    <n v="0"/>
    <n v="72"/>
    <n v="57.8"/>
    <n v="74"/>
    <n v="82"/>
    <n v="4"/>
    <n v="38"/>
    <n v="56"/>
    <n v="61"/>
    <n v="58"/>
    <n v="69"/>
    <n v="97"/>
    <n v="39"/>
  </r>
  <r>
    <n v="33"/>
    <x v="9"/>
    <n v="102124"/>
    <n v="102.1"/>
    <n v="11"/>
    <s v="Lower-mid experience"/>
    <x v="0"/>
    <n v="56"/>
    <n v="92"/>
    <n v="93"/>
    <x v="1"/>
    <n v="0"/>
    <n v="0"/>
    <n v="93"/>
    <n v="33.6"/>
    <n v="11"/>
    <n v="49"/>
    <n v="1"/>
    <n v="47"/>
    <n v="6"/>
    <n v="12"/>
    <n v="12"/>
    <n v="65"/>
    <n v="75"/>
    <n v="58"/>
  </r>
  <r>
    <n v="67"/>
    <x v="19"/>
    <n v="53752"/>
    <n v="53.8"/>
    <n v="21"/>
    <s v="Upper-mid experience"/>
    <x v="3"/>
    <n v="65"/>
    <n v="92"/>
    <n v="35"/>
    <x v="0"/>
    <n v="0"/>
    <n v="35"/>
    <n v="0"/>
    <n v="42.1"/>
    <n v="9"/>
    <n v="69"/>
    <n v="68"/>
    <n v="82"/>
    <n v="53"/>
    <n v="82"/>
    <n v="5"/>
    <n v="7"/>
    <n v="41"/>
    <n v="5"/>
  </r>
  <r>
    <n v="112"/>
    <x v="4"/>
    <n v="140641"/>
    <n v="140.6"/>
    <n v="23"/>
    <s v="High experience"/>
    <x v="3"/>
    <n v="82"/>
    <n v="92"/>
    <n v="57"/>
    <x v="0"/>
    <n v="0"/>
    <n v="57"/>
    <n v="0"/>
    <n v="36.9"/>
    <n v="1"/>
    <n v="62"/>
    <n v="45"/>
    <n v="59"/>
    <n v="17"/>
    <n v="74"/>
    <n v="86"/>
    <n v="22"/>
    <n v="1"/>
    <n v="2"/>
  </r>
  <r>
    <n v="308"/>
    <x v="19"/>
    <n v="107463"/>
    <n v="107.5"/>
    <n v="21"/>
    <s v="Upper-mid experience"/>
    <x v="2"/>
    <n v="47"/>
    <n v="92"/>
    <n v="7"/>
    <x v="0"/>
    <n v="0"/>
    <n v="7"/>
    <n v="0"/>
    <n v="36.799999999999997"/>
    <n v="1"/>
    <n v="9"/>
    <n v="15"/>
    <n v="79"/>
    <n v="62"/>
    <n v="34"/>
    <n v="87"/>
    <n v="1"/>
    <n v="23"/>
    <n v="57"/>
  </r>
  <r>
    <n v="444"/>
    <x v="9"/>
    <n v="72578"/>
    <n v="72.599999999999994"/>
    <n v="15"/>
    <s v="Lower-mid experience"/>
    <x v="2"/>
    <n v="35"/>
    <n v="92"/>
    <n v="8"/>
    <x v="1"/>
    <n v="0"/>
    <n v="0"/>
    <n v="8"/>
    <n v="27.7"/>
    <n v="67"/>
    <n v="22"/>
    <n v="22"/>
    <n v="73"/>
    <n v="5"/>
    <n v="42"/>
    <n v="17"/>
    <n v="19"/>
    <n v="1"/>
    <n v="9"/>
  </r>
  <r>
    <n v="478"/>
    <x v="6"/>
    <n v="90107"/>
    <n v="90.1"/>
    <n v="9"/>
    <s v="Lower-mid experience"/>
    <x v="0"/>
    <n v="86"/>
    <n v="92"/>
    <n v="72"/>
    <x v="1"/>
    <n v="0"/>
    <n v="0"/>
    <n v="72"/>
    <n v="35.6"/>
    <n v="44"/>
    <n v="23"/>
    <n v="29"/>
    <n v="77"/>
    <n v="8"/>
    <n v="83"/>
    <n v="43"/>
    <n v="6"/>
    <n v="9"/>
    <n v="34"/>
  </r>
  <r>
    <n v="491"/>
    <x v="5"/>
    <n v="136153"/>
    <n v="136.19999999999999"/>
    <n v="25"/>
    <s v="High experience"/>
    <x v="3"/>
    <n v="32"/>
    <n v="92"/>
    <n v="39"/>
    <x v="0"/>
    <n v="0"/>
    <n v="39"/>
    <n v="0"/>
    <n v="30.7"/>
    <n v="2"/>
    <n v="4"/>
    <n v="64"/>
    <n v="26"/>
    <n v="5"/>
    <n v="23"/>
    <n v="8"/>
    <n v="85"/>
    <n v="48"/>
    <n v="42"/>
  </r>
  <r>
    <n v="591"/>
    <x v="4"/>
    <n v="70741"/>
    <n v="70.7"/>
    <n v="18"/>
    <s v="Upper-mid experience"/>
    <x v="1"/>
    <n v="34"/>
    <n v="92"/>
    <n v="5"/>
    <x v="0"/>
    <n v="0"/>
    <n v="5"/>
    <n v="0"/>
    <n v="44.3"/>
    <n v="48"/>
    <n v="27"/>
    <n v="3"/>
    <n v="61"/>
    <n v="4"/>
    <n v="3"/>
    <n v="87"/>
    <n v="75"/>
    <n v="86"/>
    <n v="49"/>
  </r>
  <r>
    <n v="598"/>
    <x v="16"/>
    <n v="71628"/>
    <n v="71.599999999999994"/>
    <n v="19"/>
    <s v="Upper-mid experience"/>
    <x v="2"/>
    <n v="85"/>
    <n v="92"/>
    <n v="7"/>
    <x v="2"/>
    <n v="7"/>
    <n v="0"/>
    <n v="0"/>
    <n v="48.3"/>
    <n v="0"/>
    <n v="52"/>
    <n v="34"/>
    <n v="10"/>
    <n v="77"/>
    <n v="76"/>
    <n v="96"/>
    <n v="89"/>
    <n v="32"/>
    <n v="17"/>
  </r>
  <r>
    <n v="600"/>
    <x v="0"/>
    <n v="74440"/>
    <n v="74.400000000000006"/>
    <n v="7"/>
    <s v="Low experience"/>
    <x v="2"/>
    <n v="5"/>
    <n v="92"/>
    <n v="38"/>
    <x v="0"/>
    <n v="0"/>
    <n v="38"/>
    <n v="0"/>
    <n v="42.5"/>
    <n v="33"/>
    <n v="73"/>
    <n v="67"/>
    <n v="7"/>
    <n v="75"/>
    <n v="5"/>
    <n v="54"/>
    <n v="26"/>
    <n v="59"/>
    <n v="26"/>
  </r>
  <r>
    <n v="913"/>
    <x v="7"/>
    <n v="99074"/>
    <n v="99.1"/>
    <n v="21"/>
    <s v="Upper-mid experience"/>
    <x v="3"/>
    <n v="63"/>
    <n v="92"/>
    <n v="52"/>
    <x v="0"/>
    <n v="0"/>
    <n v="52"/>
    <n v="0"/>
    <n v="62.7"/>
    <n v="21"/>
    <n v="69"/>
    <n v="96"/>
    <n v="46"/>
    <n v="52"/>
    <n v="24"/>
    <n v="89"/>
    <n v="97"/>
    <n v="79"/>
    <n v="54"/>
  </r>
  <r>
    <n v="967"/>
    <x v="15"/>
    <n v="73030"/>
    <n v="73"/>
    <n v="5"/>
    <s v="Low experience"/>
    <x v="2"/>
    <n v="24"/>
    <n v="92"/>
    <n v="67"/>
    <x v="0"/>
    <n v="0"/>
    <n v="67"/>
    <n v="0"/>
    <n v="42.2"/>
    <n v="88"/>
    <n v="46"/>
    <n v="41"/>
    <n v="56"/>
    <n v="24"/>
    <n v="5"/>
    <n v="94"/>
    <n v="19"/>
    <n v="2"/>
    <n v="47"/>
  </r>
  <r>
    <n v="1371"/>
    <x v="13"/>
    <n v="38338"/>
    <n v="38.299999999999997"/>
    <n v="20"/>
    <s v="Upper-mid experience"/>
    <x v="2"/>
    <n v="83"/>
    <n v="92"/>
    <n v="16"/>
    <x v="2"/>
    <n v="16"/>
    <n v="0"/>
    <n v="0"/>
    <n v="40.299999999999997"/>
    <n v="44"/>
    <n v="42"/>
    <n v="33"/>
    <n v="29"/>
    <n v="88"/>
    <n v="16"/>
    <n v="18"/>
    <n v="57"/>
    <n v="34"/>
    <n v="42"/>
  </r>
  <r>
    <n v="1379"/>
    <x v="12"/>
    <n v="117464"/>
    <n v="117.5"/>
    <n v="9"/>
    <s v="Lower-mid experience"/>
    <x v="1"/>
    <n v="51"/>
    <n v="92"/>
    <n v="48"/>
    <x v="0"/>
    <n v="0"/>
    <n v="48"/>
    <n v="0"/>
    <n v="40.6"/>
    <n v="9"/>
    <n v="79"/>
    <n v="13"/>
    <n v="61"/>
    <n v="10"/>
    <n v="6"/>
    <n v="79"/>
    <n v="77"/>
    <n v="35"/>
    <n v="37"/>
  </r>
  <r>
    <n v="1405"/>
    <x v="4"/>
    <n v="131471"/>
    <n v="131.5"/>
    <n v="4"/>
    <s v="Low experience"/>
    <x v="3"/>
    <n v="98"/>
    <n v="92"/>
    <n v="38"/>
    <x v="0"/>
    <n v="0"/>
    <n v="38"/>
    <n v="0"/>
    <n v="46.5"/>
    <n v="52"/>
    <n v="65"/>
    <n v="32"/>
    <n v="71"/>
    <n v="98"/>
    <n v="9"/>
    <n v="29"/>
    <n v="33"/>
    <n v="37"/>
    <n v="39"/>
  </r>
  <r>
    <n v="1597"/>
    <x v="6"/>
    <n v="99282"/>
    <n v="99.3"/>
    <n v="2"/>
    <s v="Low experience"/>
    <x v="3"/>
    <n v="28"/>
    <n v="92"/>
    <n v="8"/>
    <x v="1"/>
    <n v="0"/>
    <n v="0"/>
    <n v="8"/>
    <n v="72.5"/>
    <n v="85"/>
    <n v="77"/>
    <n v="59"/>
    <n v="27"/>
    <n v="94"/>
    <n v="65"/>
    <n v="97"/>
    <n v="58"/>
    <n v="82"/>
    <n v="81"/>
  </r>
  <r>
    <n v="1909"/>
    <x v="1"/>
    <n v="39304"/>
    <n v="39.299999999999997"/>
    <n v="25"/>
    <s v="High experience"/>
    <x v="1"/>
    <n v="3"/>
    <n v="92"/>
    <n v="87"/>
    <x v="1"/>
    <n v="0"/>
    <n v="0"/>
    <n v="87"/>
    <n v="45.8"/>
    <n v="21"/>
    <n v="36"/>
    <n v="78"/>
    <n v="64"/>
    <n v="33"/>
    <n v="66"/>
    <n v="77"/>
    <n v="59"/>
    <n v="24"/>
    <n v="0"/>
  </r>
  <r>
    <n v="1981"/>
    <x v="11"/>
    <n v="34965"/>
    <n v="35"/>
    <n v="8"/>
    <s v="Lower-mid experience"/>
    <x v="0"/>
    <n v="33"/>
    <n v="92"/>
    <n v="82"/>
    <x v="1"/>
    <n v="0"/>
    <n v="0"/>
    <n v="82"/>
    <n v="50"/>
    <n v="93"/>
    <n v="11"/>
    <n v="52"/>
    <n v="37"/>
    <n v="99"/>
    <n v="86"/>
    <n v="44"/>
    <n v="10"/>
    <n v="51"/>
    <n v="17"/>
  </r>
  <r>
    <n v="1995"/>
    <x v="9"/>
    <n v="107171"/>
    <n v="107.2"/>
    <n v="21"/>
    <s v="Upper-mid experience"/>
    <x v="1"/>
    <n v="2"/>
    <n v="92"/>
    <n v="87"/>
    <x v="1"/>
    <n v="0"/>
    <n v="0"/>
    <n v="87"/>
    <n v="50.2"/>
    <n v="52"/>
    <n v="6"/>
    <n v="33"/>
    <n v="18"/>
    <n v="81"/>
    <n v="91"/>
    <n v="51"/>
    <n v="31"/>
    <n v="51"/>
    <n v="88"/>
  </r>
  <r>
    <n v="2141"/>
    <x v="1"/>
    <n v="71147"/>
    <n v="71.099999999999994"/>
    <n v="16"/>
    <s v="Upper-mid experience"/>
    <x v="2"/>
    <n v="27"/>
    <n v="92"/>
    <n v="83"/>
    <x v="1"/>
    <n v="0"/>
    <n v="0"/>
    <n v="83"/>
    <n v="47.8"/>
    <n v="63"/>
    <n v="85"/>
    <n v="91"/>
    <n v="46"/>
    <n v="9"/>
    <n v="8"/>
    <n v="48"/>
    <n v="55"/>
    <n v="6"/>
    <n v="67"/>
  </r>
  <r>
    <n v="2569"/>
    <x v="11"/>
    <n v="147600"/>
    <n v="147.6"/>
    <n v="8"/>
    <s v="Lower-mid experience"/>
    <x v="3"/>
    <n v="19"/>
    <n v="92"/>
    <n v="82"/>
    <x v="1"/>
    <n v="0"/>
    <n v="0"/>
    <n v="82"/>
    <n v="54.4"/>
    <n v="5"/>
    <n v="52"/>
    <n v="22"/>
    <n v="52"/>
    <n v="48"/>
    <n v="21"/>
    <n v="99"/>
    <n v="87"/>
    <n v="89"/>
    <n v="69"/>
  </r>
  <r>
    <n v="2726"/>
    <x v="18"/>
    <n v="94127"/>
    <n v="94.1"/>
    <n v="13"/>
    <s v="Lower-mid experience"/>
    <x v="3"/>
    <n v="18"/>
    <n v="92"/>
    <n v="23"/>
    <x v="2"/>
    <n v="23"/>
    <n v="0"/>
    <n v="0"/>
    <n v="35.799999999999997"/>
    <n v="27"/>
    <n v="44"/>
    <n v="93"/>
    <n v="3"/>
    <n v="79"/>
    <n v="16"/>
    <n v="18"/>
    <n v="46"/>
    <n v="23"/>
    <n v="9"/>
  </r>
  <r>
    <n v="2731"/>
    <x v="7"/>
    <n v="87803"/>
    <n v="87.8"/>
    <n v="1"/>
    <s v="Low experience"/>
    <x v="1"/>
    <n v="65"/>
    <n v="92"/>
    <n v="58"/>
    <x v="0"/>
    <n v="0"/>
    <n v="58"/>
    <n v="0"/>
    <n v="38.700000000000003"/>
    <n v="75"/>
    <n v="78"/>
    <n v="5"/>
    <n v="79"/>
    <n v="3"/>
    <n v="68"/>
    <n v="24"/>
    <n v="27"/>
    <n v="9"/>
    <n v="19"/>
  </r>
  <r>
    <n v="2810"/>
    <x v="7"/>
    <n v="94314"/>
    <n v="94.3"/>
    <n v="10"/>
    <s v="Lower-mid experience"/>
    <x v="0"/>
    <n v="6"/>
    <n v="92"/>
    <n v="38"/>
    <x v="0"/>
    <n v="0"/>
    <n v="38"/>
    <n v="0"/>
    <n v="40.700000000000003"/>
    <n v="79"/>
    <n v="58"/>
    <n v="36"/>
    <n v="29"/>
    <n v="56"/>
    <n v="43"/>
    <n v="6"/>
    <n v="67"/>
    <n v="5"/>
    <n v="28"/>
  </r>
  <r>
    <n v="2883"/>
    <x v="0"/>
    <n v="80626"/>
    <n v="80.599999999999994"/>
    <n v="29"/>
    <s v="High experience"/>
    <x v="3"/>
    <n v="59"/>
    <n v="92"/>
    <n v="33"/>
    <x v="0"/>
    <n v="0"/>
    <n v="33"/>
    <n v="0"/>
    <n v="38.700000000000003"/>
    <n v="6"/>
    <n v="1"/>
    <n v="21"/>
    <n v="78"/>
    <n v="4"/>
    <n v="65"/>
    <n v="95"/>
    <n v="17"/>
    <n v="42"/>
    <n v="58"/>
  </r>
  <r>
    <n v="2955"/>
    <x v="5"/>
    <n v="84887"/>
    <n v="84.9"/>
    <n v="26"/>
    <s v="High experience"/>
    <x v="0"/>
    <n v="32"/>
    <n v="92"/>
    <n v="67"/>
    <x v="0"/>
    <n v="0"/>
    <n v="67"/>
    <n v="0"/>
    <n v="39.5"/>
    <n v="71"/>
    <n v="33"/>
    <n v="18"/>
    <n v="62"/>
    <n v="66"/>
    <n v="48"/>
    <n v="21"/>
    <n v="3"/>
    <n v="27"/>
    <n v="46"/>
  </r>
  <r>
    <n v="56"/>
    <x v="4"/>
    <n v="50103"/>
    <n v="50.1"/>
    <n v="4"/>
    <s v="Low experience"/>
    <x v="3"/>
    <n v="49"/>
    <n v="91"/>
    <n v="61"/>
    <x v="0"/>
    <n v="0"/>
    <n v="61"/>
    <n v="0"/>
    <n v="42"/>
    <n v="1"/>
    <n v="6"/>
    <n v="57"/>
    <n v="72"/>
    <n v="6"/>
    <n v="83"/>
    <n v="96"/>
    <n v="34"/>
    <n v="23"/>
    <n v="42"/>
  </r>
  <r>
    <n v="144"/>
    <x v="19"/>
    <n v="133864"/>
    <n v="133.9"/>
    <n v="20"/>
    <s v="Upper-mid experience"/>
    <x v="3"/>
    <n v="53"/>
    <n v="91"/>
    <n v="44"/>
    <x v="0"/>
    <n v="0"/>
    <n v="44"/>
    <n v="0"/>
    <n v="46.9"/>
    <n v="9"/>
    <n v="2"/>
    <n v="66"/>
    <n v="96"/>
    <n v="56"/>
    <n v="94"/>
    <n v="5"/>
    <n v="42"/>
    <n v="26"/>
    <n v="73"/>
  </r>
  <r>
    <n v="147"/>
    <x v="16"/>
    <n v="98673"/>
    <n v="98.7"/>
    <n v="9"/>
    <s v="Lower-mid experience"/>
    <x v="3"/>
    <n v="46"/>
    <n v="91"/>
    <n v="21"/>
    <x v="2"/>
    <n v="21"/>
    <n v="0"/>
    <n v="0"/>
    <n v="36.700000000000003"/>
    <n v="55"/>
    <n v="6"/>
    <n v="51"/>
    <n v="81"/>
    <n v="46"/>
    <n v="5"/>
    <n v="79"/>
    <n v="2"/>
    <n v="26"/>
    <n v="16"/>
  </r>
  <r>
    <n v="473"/>
    <x v="15"/>
    <n v="41586"/>
    <n v="41.6"/>
    <n v="23"/>
    <s v="High experience"/>
    <x v="0"/>
    <n v="27"/>
    <n v="91"/>
    <n v="66"/>
    <x v="0"/>
    <n v="0"/>
    <n v="66"/>
    <n v="0"/>
    <n v="40"/>
    <n v="9"/>
    <n v="69"/>
    <n v="86"/>
    <n v="9"/>
    <n v="86"/>
    <n v="32"/>
    <n v="18"/>
    <n v="24"/>
    <n v="42"/>
    <n v="25"/>
  </r>
  <r>
    <n v="559"/>
    <x v="10"/>
    <n v="72215"/>
    <n v="72.2"/>
    <n v="8"/>
    <s v="Lower-mid experience"/>
    <x v="2"/>
    <n v="88"/>
    <n v="91"/>
    <n v="42"/>
    <x v="0"/>
    <n v="0"/>
    <n v="42"/>
    <n v="0"/>
    <n v="34.5"/>
    <n v="1"/>
    <n v="57"/>
    <n v="4"/>
    <n v="37"/>
    <n v="18"/>
    <n v="43"/>
    <n v="98"/>
    <n v="3"/>
    <n v="6"/>
    <n v="78"/>
  </r>
  <r>
    <n v="723"/>
    <x v="5"/>
    <n v="91404"/>
    <n v="91.4"/>
    <n v="6"/>
    <s v="Low experience"/>
    <x v="3"/>
    <n v="83"/>
    <n v="91"/>
    <n v="51"/>
    <x v="0"/>
    <n v="0"/>
    <n v="51"/>
    <n v="0"/>
    <n v="36.700000000000003"/>
    <n v="3"/>
    <n v="67"/>
    <n v="4"/>
    <n v="45"/>
    <n v="87"/>
    <n v="46"/>
    <n v="2"/>
    <n v="23"/>
    <n v="48"/>
    <n v="42"/>
  </r>
  <r>
    <n v="786"/>
    <x v="2"/>
    <n v="139419"/>
    <n v="139.4"/>
    <n v="4"/>
    <s v="Low experience"/>
    <x v="2"/>
    <n v="39"/>
    <n v="91"/>
    <n v="9"/>
    <x v="2"/>
    <n v="9"/>
    <n v="0"/>
    <n v="0"/>
    <n v="41.1"/>
    <n v="2"/>
    <n v="13"/>
    <n v="65"/>
    <n v="8"/>
    <n v="99"/>
    <n v="35"/>
    <n v="6"/>
    <n v="94"/>
    <n v="17"/>
    <n v="72"/>
  </r>
  <r>
    <n v="788"/>
    <x v="9"/>
    <n v="140349"/>
    <n v="140.30000000000001"/>
    <n v="14"/>
    <s v="Lower-mid experience"/>
    <x v="3"/>
    <n v="53"/>
    <n v="91"/>
    <n v="77"/>
    <x v="1"/>
    <n v="0"/>
    <n v="0"/>
    <n v="77"/>
    <n v="41.4"/>
    <n v="13"/>
    <n v="82"/>
    <n v="10"/>
    <n v="33"/>
    <n v="38"/>
    <n v="62"/>
    <n v="72"/>
    <n v="39"/>
    <n v="9"/>
    <n v="56"/>
  </r>
  <r>
    <n v="912"/>
    <x v="9"/>
    <n v="118627"/>
    <n v="118.6"/>
    <n v="16"/>
    <s v="Upper-mid experience"/>
    <x v="1"/>
    <n v="2"/>
    <n v="91"/>
    <n v="85"/>
    <x v="1"/>
    <n v="0"/>
    <n v="0"/>
    <n v="85"/>
    <n v="37.299999999999997"/>
    <n v="21"/>
    <n v="29"/>
    <n v="85"/>
    <n v="10"/>
    <n v="32"/>
    <n v="15"/>
    <n v="79"/>
    <n v="6"/>
    <n v="1"/>
    <n v="95"/>
  </r>
  <r>
    <n v="941"/>
    <x v="9"/>
    <n v="77259"/>
    <n v="77.3"/>
    <n v="23"/>
    <s v="High experience"/>
    <x v="3"/>
    <n v="23"/>
    <n v="91"/>
    <n v="88"/>
    <x v="1"/>
    <n v="0"/>
    <n v="0"/>
    <n v="88"/>
    <n v="42.5"/>
    <n v="11"/>
    <n v="27"/>
    <n v="5"/>
    <n v="43"/>
    <n v="83"/>
    <n v="2"/>
    <n v="68"/>
    <n v="93"/>
    <n v="24"/>
    <n v="69"/>
  </r>
  <r>
    <n v="1428"/>
    <x v="18"/>
    <n v="93815"/>
    <n v="93.8"/>
    <n v="3"/>
    <s v="Low experience"/>
    <x v="1"/>
    <n v="79"/>
    <n v="91"/>
    <n v="22"/>
    <x v="2"/>
    <n v="22"/>
    <n v="0"/>
    <n v="0"/>
    <n v="25.2"/>
    <n v="51"/>
    <n v="24"/>
    <n v="8"/>
    <n v="8"/>
    <n v="52"/>
    <n v="21"/>
    <n v="7"/>
    <n v="5"/>
    <n v="5"/>
    <n v="71"/>
  </r>
  <r>
    <n v="1653"/>
    <x v="0"/>
    <n v="41367"/>
    <n v="41.4"/>
    <n v="11"/>
    <s v="Lower-mid experience"/>
    <x v="0"/>
    <n v="66"/>
    <n v="91"/>
    <n v="5"/>
    <x v="0"/>
    <n v="0"/>
    <n v="5"/>
    <n v="0"/>
    <n v="46.8"/>
    <n v="97"/>
    <n v="66"/>
    <n v="9"/>
    <n v="18"/>
    <n v="48"/>
    <n v="91"/>
    <n v="32"/>
    <n v="97"/>
    <n v="1"/>
    <n v="9"/>
  </r>
  <r>
    <n v="1724"/>
    <x v="14"/>
    <n v="52792"/>
    <n v="52.8"/>
    <n v="6"/>
    <s v="Low experience"/>
    <x v="1"/>
    <n v="47"/>
    <n v="91"/>
    <n v="39"/>
    <x v="0"/>
    <n v="0"/>
    <n v="39"/>
    <n v="0"/>
    <n v="53.1"/>
    <n v="39"/>
    <n v="53"/>
    <n v="53"/>
    <n v="76"/>
    <n v="36"/>
    <n v="72"/>
    <n v="58"/>
    <n v="96"/>
    <n v="39"/>
    <n v="9"/>
  </r>
  <r>
    <n v="1795"/>
    <x v="10"/>
    <n v="52474"/>
    <n v="52.5"/>
    <n v="27"/>
    <s v="High experience"/>
    <x v="3"/>
    <n v="17"/>
    <n v="91"/>
    <n v="34"/>
    <x v="0"/>
    <n v="0"/>
    <n v="34"/>
    <n v="0"/>
    <n v="46.3"/>
    <n v="24"/>
    <n v="38"/>
    <n v="54"/>
    <n v="23"/>
    <n v="23"/>
    <n v="78"/>
    <n v="96"/>
    <n v="32"/>
    <n v="69"/>
    <n v="26"/>
  </r>
  <r>
    <n v="1938"/>
    <x v="19"/>
    <n v="71702"/>
    <n v="71.7"/>
    <n v="8"/>
    <s v="Lower-mid experience"/>
    <x v="0"/>
    <n v="35"/>
    <n v="91"/>
    <n v="35"/>
    <x v="0"/>
    <n v="0"/>
    <n v="35"/>
    <n v="0"/>
    <n v="39.4"/>
    <n v="75"/>
    <n v="6"/>
    <n v="36"/>
    <n v="17"/>
    <n v="59"/>
    <n v="78"/>
    <n v="31"/>
    <n v="3"/>
    <n v="21"/>
    <n v="68"/>
  </r>
  <r>
    <n v="1962"/>
    <x v="19"/>
    <n v="81454"/>
    <n v="81.5"/>
    <n v="18"/>
    <s v="Upper-mid experience"/>
    <x v="1"/>
    <n v="96"/>
    <n v="91"/>
    <n v="39"/>
    <x v="0"/>
    <n v="0"/>
    <n v="39"/>
    <n v="0"/>
    <n v="35.200000000000003"/>
    <n v="2"/>
    <n v="24"/>
    <n v="7"/>
    <n v="91"/>
    <n v="9"/>
    <n v="55"/>
    <n v="7"/>
    <n v="28"/>
    <n v="57"/>
    <n v="72"/>
  </r>
  <r>
    <n v="1985"/>
    <x v="11"/>
    <n v="99458"/>
    <n v="99.5"/>
    <n v="16"/>
    <s v="Upper-mid experience"/>
    <x v="0"/>
    <n v="85"/>
    <n v="91"/>
    <n v="94"/>
    <x v="1"/>
    <n v="0"/>
    <n v="0"/>
    <n v="94"/>
    <n v="43.1"/>
    <n v="22"/>
    <n v="42"/>
    <n v="38"/>
    <n v="93"/>
    <n v="29"/>
    <n v="47"/>
    <n v="19"/>
    <n v="52"/>
    <n v="86"/>
    <n v="3"/>
  </r>
  <r>
    <n v="2100"/>
    <x v="8"/>
    <n v="85133"/>
    <n v="85.1"/>
    <n v="18"/>
    <s v="Upper-mid experience"/>
    <x v="3"/>
    <n v="32"/>
    <n v="91"/>
    <n v="27"/>
    <x v="2"/>
    <n v="27"/>
    <n v="0"/>
    <n v="0"/>
    <n v="31.4"/>
    <n v="36"/>
    <n v="29"/>
    <n v="35"/>
    <n v="21"/>
    <n v="54"/>
    <n v="15"/>
    <n v="82"/>
    <n v="23"/>
    <n v="6"/>
    <n v="13"/>
  </r>
  <r>
    <n v="2179"/>
    <x v="10"/>
    <n v="130854"/>
    <n v="130.9"/>
    <n v="10"/>
    <s v="Lower-mid experience"/>
    <x v="3"/>
    <n v="21"/>
    <n v="91"/>
    <n v="38"/>
    <x v="0"/>
    <n v="0"/>
    <n v="38"/>
    <n v="0"/>
    <n v="49.1"/>
    <n v="7"/>
    <n v="12"/>
    <n v="95"/>
    <n v="9"/>
    <n v="94"/>
    <n v="83"/>
    <n v="68"/>
    <n v="91"/>
    <n v="14"/>
    <n v="18"/>
  </r>
  <r>
    <n v="2192"/>
    <x v="12"/>
    <n v="95635"/>
    <n v="95.6"/>
    <n v="1"/>
    <s v="Low experience"/>
    <x v="2"/>
    <n v="27"/>
    <n v="91"/>
    <n v="59"/>
    <x v="0"/>
    <n v="0"/>
    <n v="59"/>
    <n v="0"/>
    <n v="35.700000000000003"/>
    <n v="1"/>
    <n v="76"/>
    <n v="11"/>
    <n v="91"/>
    <n v="28"/>
    <n v="58"/>
    <n v="12"/>
    <n v="27"/>
    <n v="4"/>
    <n v="49"/>
  </r>
  <r>
    <n v="2252"/>
    <x v="8"/>
    <n v="65357"/>
    <n v="65.400000000000006"/>
    <n v="3"/>
    <s v="Low experience"/>
    <x v="0"/>
    <n v="1"/>
    <n v="91"/>
    <n v="11"/>
    <x v="2"/>
    <n v="11"/>
    <n v="0"/>
    <n v="0"/>
    <n v="38.6"/>
    <n v="68"/>
    <n v="19"/>
    <n v="84"/>
    <n v="27"/>
    <n v="39"/>
    <n v="3"/>
    <n v="64"/>
    <n v="1"/>
    <n v="48"/>
    <n v="33"/>
  </r>
  <r>
    <n v="2282"/>
    <x v="4"/>
    <n v="135071"/>
    <n v="135.1"/>
    <n v="26"/>
    <s v="High experience"/>
    <x v="1"/>
    <n v="86"/>
    <n v="91"/>
    <n v="49"/>
    <x v="0"/>
    <n v="0"/>
    <n v="49"/>
    <n v="0"/>
    <n v="22.4"/>
    <n v="85"/>
    <n v="9"/>
    <n v="39"/>
    <n v="4"/>
    <n v="5"/>
    <n v="11"/>
    <n v="1"/>
    <n v="42"/>
    <n v="3"/>
    <n v="25"/>
  </r>
  <r>
    <n v="2304"/>
    <x v="9"/>
    <n v="73105"/>
    <n v="73.099999999999994"/>
    <n v="23"/>
    <s v="High experience"/>
    <x v="2"/>
    <n v="53"/>
    <n v="91"/>
    <n v="86"/>
    <x v="1"/>
    <n v="0"/>
    <n v="0"/>
    <n v="86"/>
    <n v="63.5"/>
    <n v="27"/>
    <n v="35"/>
    <n v="99"/>
    <n v="64"/>
    <n v="87"/>
    <n v="81"/>
    <n v="65"/>
    <n v="84"/>
    <n v="29"/>
    <n v="64"/>
  </r>
  <r>
    <n v="2413"/>
    <x v="12"/>
    <n v="68211"/>
    <n v="68.2"/>
    <n v="4"/>
    <s v="Low experience"/>
    <x v="2"/>
    <n v="2"/>
    <n v="91"/>
    <n v="52"/>
    <x v="0"/>
    <n v="0"/>
    <n v="52"/>
    <n v="0"/>
    <n v="31.1"/>
    <n v="18"/>
    <n v="28"/>
    <n v="78"/>
    <n v="42"/>
    <n v="0"/>
    <n v="5"/>
    <n v="44"/>
    <n v="6"/>
    <n v="17"/>
    <n v="73"/>
  </r>
  <r>
    <n v="2451"/>
    <x v="14"/>
    <n v="67098"/>
    <n v="67.099999999999994"/>
    <n v="17"/>
    <s v="Upper-mid experience"/>
    <x v="3"/>
    <n v="48"/>
    <n v="91"/>
    <n v="49"/>
    <x v="0"/>
    <n v="0"/>
    <n v="49"/>
    <n v="0"/>
    <n v="45"/>
    <n v="11"/>
    <n v="11"/>
    <n v="96"/>
    <n v="98"/>
    <n v="43"/>
    <n v="79"/>
    <n v="66"/>
    <n v="12"/>
    <n v="3"/>
    <n v="31"/>
  </r>
  <r>
    <n v="2466"/>
    <x v="14"/>
    <n v="66492"/>
    <n v="66.5"/>
    <n v="3"/>
    <s v="Low experience"/>
    <x v="1"/>
    <n v="1"/>
    <n v="91"/>
    <n v="59"/>
    <x v="0"/>
    <n v="0"/>
    <n v="59"/>
    <n v="0"/>
    <n v="49"/>
    <n v="83"/>
    <n v="6"/>
    <n v="68"/>
    <n v="29"/>
    <n v="7"/>
    <n v="49"/>
    <n v="16"/>
    <n v="74"/>
    <n v="74"/>
    <n v="84"/>
  </r>
  <r>
    <n v="2471"/>
    <x v="8"/>
    <n v="101721"/>
    <n v="101.7"/>
    <n v="9"/>
    <s v="Lower-mid experience"/>
    <x v="3"/>
    <n v="22"/>
    <n v="91"/>
    <n v="15"/>
    <x v="2"/>
    <n v="15"/>
    <n v="0"/>
    <n v="0"/>
    <n v="40.5"/>
    <n v="13"/>
    <n v="99"/>
    <n v="28"/>
    <n v="72"/>
    <n v="22"/>
    <n v="88"/>
    <n v="39"/>
    <n v="9"/>
    <n v="34"/>
    <n v="1"/>
  </r>
  <r>
    <n v="2687"/>
    <x v="13"/>
    <n v="93742"/>
    <n v="93.7"/>
    <n v="18"/>
    <s v="Upper-mid experience"/>
    <x v="0"/>
    <n v="96"/>
    <n v="91"/>
    <n v="23"/>
    <x v="2"/>
    <n v="23"/>
    <n v="0"/>
    <n v="0"/>
    <n v="24.7"/>
    <n v="21"/>
    <n v="7"/>
    <n v="1"/>
    <n v="13"/>
    <n v="43"/>
    <n v="1"/>
    <n v="46"/>
    <n v="52"/>
    <n v="62"/>
    <n v="1"/>
  </r>
  <r>
    <n v="2718"/>
    <x v="19"/>
    <n v="122928"/>
    <n v="122.9"/>
    <n v="23"/>
    <s v="High experience"/>
    <x v="3"/>
    <n v="5"/>
    <n v="91"/>
    <n v="67"/>
    <x v="0"/>
    <n v="0"/>
    <n v="67"/>
    <n v="0"/>
    <n v="58.3"/>
    <n v="61"/>
    <n v="29"/>
    <n v="56"/>
    <n v="99"/>
    <n v="85"/>
    <n v="28"/>
    <n v="95"/>
    <n v="98"/>
    <n v="23"/>
    <n v="9"/>
  </r>
  <r>
    <n v="2771"/>
    <x v="14"/>
    <n v="52989"/>
    <n v="53"/>
    <n v="20"/>
    <s v="Upper-mid experience"/>
    <x v="2"/>
    <n v="62"/>
    <n v="91"/>
    <n v="57"/>
    <x v="0"/>
    <n v="0"/>
    <n v="57"/>
    <n v="0"/>
    <n v="52.9"/>
    <n v="96"/>
    <n v="52"/>
    <n v="94"/>
    <n v="64"/>
    <n v="48"/>
    <n v="64"/>
    <n v="6"/>
    <n v="42"/>
    <n v="56"/>
    <n v="7"/>
  </r>
  <r>
    <n v="2956"/>
    <x v="16"/>
    <n v="34008"/>
    <n v="34"/>
    <n v="18"/>
    <s v="Upper-mid experience"/>
    <x v="1"/>
    <n v="85"/>
    <n v="91"/>
    <n v="25"/>
    <x v="2"/>
    <n v="25"/>
    <n v="0"/>
    <n v="0"/>
    <n v="67.8"/>
    <n v="99"/>
    <n v="72"/>
    <n v="73"/>
    <n v="91"/>
    <n v="34"/>
    <n v="1"/>
    <n v="99"/>
    <n v="49"/>
    <n v="79"/>
    <n v="81"/>
  </r>
  <r>
    <n v="2961"/>
    <x v="10"/>
    <n v="67088"/>
    <n v="67.099999999999994"/>
    <n v="22"/>
    <s v="Upper-mid experience"/>
    <x v="3"/>
    <n v="39"/>
    <n v="91"/>
    <n v="57"/>
    <x v="0"/>
    <n v="0"/>
    <n v="57"/>
    <n v="0"/>
    <n v="60.6"/>
    <n v="28"/>
    <n v="84"/>
    <n v="21"/>
    <n v="79"/>
    <n v="85"/>
    <n v="19"/>
    <n v="81"/>
    <n v="71"/>
    <n v="87"/>
    <n v="51"/>
  </r>
  <r>
    <n v="2987"/>
    <x v="9"/>
    <n v="80258"/>
    <n v="80.3"/>
    <n v="12"/>
    <s v="Lower-mid experience"/>
    <x v="0"/>
    <n v="2"/>
    <n v="91"/>
    <n v="88"/>
    <x v="1"/>
    <n v="0"/>
    <n v="0"/>
    <n v="88"/>
    <n v="38.299999999999997"/>
    <n v="71"/>
    <n v="97"/>
    <n v="19"/>
    <n v="2"/>
    <n v="32"/>
    <n v="15"/>
    <n v="55"/>
    <n v="9"/>
    <n v="69"/>
    <n v="14"/>
  </r>
  <r>
    <n v="2992"/>
    <x v="15"/>
    <n v="39421"/>
    <n v="39.4"/>
    <n v="10"/>
    <s v="Lower-mid experience"/>
    <x v="3"/>
    <n v="85"/>
    <n v="91"/>
    <n v="52"/>
    <x v="0"/>
    <n v="0"/>
    <n v="52"/>
    <n v="0"/>
    <n v="33.6"/>
    <n v="1"/>
    <n v="15"/>
    <n v="64"/>
    <n v="56"/>
    <n v="2"/>
    <n v="24"/>
    <n v="34"/>
    <n v="72"/>
    <n v="61"/>
    <n v="7"/>
  </r>
  <r>
    <n v="17"/>
    <x v="8"/>
    <n v="36893"/>
    <n v="36.9"/>
    <n v="29"/>
    <s v="High experience"/>
    <x v="0"/>
    <n v="97"/>
    <n v="89"/>
    <n v="27"/>
    <x v="2"/>
    <n v="27"/>
    <n v="0"/>
    <n v="0"/>
    <n v="42.3"/>
    <n v="63"/>
    <n v="79"/>
    <n v="5"/>
    <n v="58"/>
    <n v="49"/>
    <n v="2"/>
    <n v="72"/>
    <n v="28"/>
    <n v="2"/>
    <n v="65"/>
  </r>
  <r>
    <n v="108"/>
    <x v="6"/>
    <n v="57598"/>
    <n v="57.6"/>
    <n v="11"/>
    <s v="Lower-mid experience"/>
    <x v="2"/>
    <n v="48"/>
    <n v="89"/>
    <n v="84"/>
    <x v="1"/>
    <n v="0"/>
    <n v="0"/>
    <n v="84"/>
    <n v="53.8"/>
    <n v="75"/>
    <n v="72"/>
    <n v="52"/>
    <n v="82"/>
    <n v="43"/>
    <n v="9"/>
    <n v="7"/>
    <n v="95"/>
    <n v="65"/>
    <n v="38"/>
  </r>
  <r>
    <n v="207"/>
    <x v="1"/>
    <n v="118691"/>
    <n v="118.7"/>
    <n v="22"/>
    <s v="Upper-mid experience"/>
    <x v="2"/>
    <n v="93"/>
    <n v="89"/>
    <n v="84"/>
    <x v="1"/>
    <n v="0"/>
    <n v="0"/>
    <n v="84"/>
    <n v="36.299999999999997"/>
    <n v="53"/>
    <n v="59"/>
    <n v="6"/>
    <n v="36"/>
    <n v="72"/>
    <n v="2"/>
    <n v="2"/>
    <n v="1"/>
    <n v="44"/>
    <n v="88"/>
  </r>
  <r>
    <n v="215"/>
    <x v="15"/>
    <n v="136464"/>
    <n v="136.5"/>
    <n v="16"/>
    <s v="Upper-mid experience"/>
    <x v="2"/>
    <n v="2"/>
    <n v="89"/>
    <n v="38"/>
    <x v="0"/>
    <n v="0"/>
    <n v="38"/>
    <n v="0"/>
    <n v="49.6"/>
    <n v="41"/>
    <n v="93"/>
    <n v="43"/>
    <n v="88"/>
    <n v="61"/>
    <n v="25"/>
    <n v="36"/>
    <n v="8"/>
    <n v="33"/>
    <n v="68"/>
  </r>
  <r>
    <n v="297"/>
    <x v="16"/>
    <n v="50245"/>
    <n v="50.2"/>
    <n v="1"/>
    <s v="Low experience"/>
    <x v="0"/>
    <n v="61"/>
    <n v="89"/>
    <n v="11"/>
    <x v="2"/>
    <n v="11"/>
    <n v="0"/>
    <n v="0"/>
    <n v="41"/>
    <n v="9"/>
    <n v="31"/>
    <n v="1"/>
    <n v="18"/>
    <n v="99"/>
    <n v="44"/>
    <n v="53"/>
    <n v="87"/>
    <n v="10"/>
    <n v="58"/>
  </r>
  <r>
    <n v="355"/>
    <x v="19"/>
    <n v="118150"/>
    <n v="118.2"/>
    <n v="14"/>
    <s v="Lower-mid experience"/>
    <x v="3"/>
    <n v="33"/>
    <n v="89"/>
    <n v="36"/>
    <x v="0"/>
    <n v="0"/>
    <n v="36"/>
    <n v="0"/>
    <n v="61.5"/>
    <n v="74"/>
    <n v="86"/>
    <n v="94"/>
    <n v="49"/>
    <n v="7"/>
    <n v="86"/>
    <n v="42"/>
    <n v="31"/>
    <n v="94"/>
    <n v="52"/>
  </r>
  <r>
    <n v="360"/>
    <x v="0"/>
    <n v="39327"/>
    <n v="39.299999999999997"/>
    <n v="7"/>
    <s v="Low experience"/>
    <x v="2"/>
    <n v="77"/>
    <n v="89"/>
    <n v="5"/>
    <x v="0"/>
    <n v="0"/>
    <n v="5"/>
    <n v="0"/>
    <n v="57.6"/>
    <n v="86"/>
    <n v="75"/>
    <n v="81"/>
    <n v="14"/>
    <n v="7"/>
    <n v="89"/>
    <n v="39"/>
    <n v="29"/>
    <n v="72"/>
    <n v="84"/>
  </r>
  <r>
    <n v="763"/>
    <x v="6"/>
    <n v="33145"/>
    <n v="33.1"/>
    <n v="9"/>
    <s v="Lower-mid experience"/>
    <x v="3"/>
    <n v="69"/>
    <n v="89"/>
    <n v="79"/>
    <x v="1"/>
    <n v="0"/>
    <n v="0"/>
    <n v="79"/>
    <n v="52"/>
    <n v="46"/>
    <n v="18"/>
    <n v="63"/>
    <n v="36"/>
    <n v="85"/>
    <n v="76"/>
    <n v="61"/>
    <n v="36"/>
    <n v="21"/>
    <n v="78"/>
  </r>
  <r>
    <n v="879"/>
    <x v="13"/>
    <n v="77969"/>
    <n v="78"/>
    <n v="6"/>
    <s v="Low experience"/>
    <x v="0"/>
    <n v="5"/>
    <n v="89"/>
    <n v="17"/>
    <x v="2"/>
    <n v="17"/>
    <n v="0"/>
    <n v="0"/>
    <n v="41.5"/>
    <n v="79"/>
    <n v="48"/>
    <n v="78"/>
    <n v="43"/>
    <n v="25"/>
    <n v="33"/>
    <n v="8"/>
    <n v="5"/>
    <n v="15"/>
    <n v="81"/>
  </r>
  <r>
    <n v="949"/>
    <x v="2"/>
    <n v="117351"/>
    <n v="117.4"/>
    <n v="15"/>
    <s v="Lower-mid experience"/>
    <x v="3"/>
    <n v="31"/>
    <n v="89"/>
    <n v="14"/>
    <x v="2"/>
    <n v="14"/>
    <n v="0"/>
    <n v="0"/>
    <n v="39.1"/>
    <n v="83"/>
    <n v="4"/>
    <n v="31"/>
    <n v="68"/>
    <n v="57"/>
    <n v="44"/>
    <n v="54"/>
    <n v="2"/>
    <n v="43"/>
    <n v="5"/>
  </r>
  <r>
    <n v="1098"/>
    <x v="11"/>
    <n v="108156"/>
    <n v="108.2"/>
    <n v="8"/>
    <s v="Lower-mid experience"/>
    <x v="1"/>
    <n v="87"/>
    <n v="89"/>
    <n v="79"/>
    <x v="1"/>
    <n v="0"/>
    <n v="0"/>
    <n v="79"/>
    <n v="45.9"/>
    <n v="54"/>
    <n v="96"/>
    <n v="9"/>
    <n v="47"/>
    <n v="7"/>
    <n v="58"/>
    <n v="69"/>
    <n v="83"/>
    <n v="3"/>
    <n v="33"/>
  </r>
  <r>
    <n v="1141"/>
    <x v="10"/>
    <n v="33974"/>
    <n v="34"/>
    <n v="17"/>
    <s v="Upper-mid experience"/>
    <x v="3"/>
    <n v="58"/>
    <n v="89"/>
    <n v="34"/>
    <x v="0"/>
    <n v="0"/>
    <n v="34"/>
    <n v="0"/>
    <n v="51.5"/>
    <n v="9"/>
    <n v="4"/>
    <n v="86"/>
    <n v="36"/>
    <n v="64"/>
    <n v="92"/>
    <n v="15"/>
    <n v="57"/>
    <n v="76"/>
    <n v="76"/>
  </r>
  <r>
    <n v="1228"/>
    <x v="7"/>
    <n v="127155"/>
    <n v="127.2"/>
    <n v="3"/>
    <s v="Low experience"/>
    <x v="2"/>
    <n v="75"/>
    <n v="89"/>
    <n v="66"/>
    <x v="0"/>
    <n v="0"/>
    <n v="66"/>
    <n v="0"/>
    <n v="42.4"/>
    <n v="18"/>
    <n v="29"/>
    <n v="55"/>
    <n v="32"/>
    <n v="42"/>
    <n v="49"/>
    <n v="86"/>
    <n v="52"/>
    <n v="36"/>
    <n v="25"/>
  </r>
  <r>
    <n v="1287"/>
    <x v="15"/>
    <n v="139732"/>
    <n v="139.69999999999999"/>
    <n v="15"/>
    <s v="Lower-mid experience"/>
    <x v="2"/>
    <n v="98"/>
    <n v="89"/>
    <n v="64"/>
    <x v="0"/>
    <n v="0"/>
    <n v="64"/>
    <n v="0"/>
    <n v="49.9"/>
    <n v="99"/>
    <n v="98"/>
    <n v="43"/>
    <n v="49"/>
    <n v="3"/>
    <n v="31"/>
    <n v="49"/>
    <n v="2"/>
    <n v="71"/>
    <n v="54"/>
  </r>
  <r>
    <n v="1434"/>
    <x v="9"/>
    <n v="123758"/>
    <n v="123.8"/>
    <n v="18"/>
    <s v="Upper-mid experience"/>
    <x v="3"/>
    <n v="64"/>
    <n v="89"/>
    <n v="83"/>
    <x v="1"/>
    <n v="0"/>
    <n v="0"/>
    <n v="83"/>
    <n v="46.9"/>
    <n v="55"/>
    <n v="4"/>
    <n v="46"/>
    <n v="21"/>
    <n v="61"/>
    <n v="76"/>
    <n v="43"/>
    <n v="98"/>
    <n v="6"/>
    <n v="59"/>
  </r>
  <r>
    <n v="1564"/>
    <x v="2"/>
    <n v="118635"/>
    <n v="118.6"/>
    <n v="10"/>
    <s v="Lower-mid experience"/>
    <x v="2"/>
    <n v="92"/>
    <n v="89"/>
    <n v="16"/>
    <x v="2"/>
    <n v="16"/>
    <n v="0"/>
    <n v="0"/>
    <n v="47.8"/>
    <n v="7"/>
    <n v="66"/>
    <n v="38"/>
    <n v="41"/>
    <n v="35"/>
    <n v="24"/>
    <n v="46"/>
    <n v="69"/>
    <n v="74"/>
    <n v="78"/>
  </r>
  <r>
    <n v="1604"/>
    <x v="0"/>
    <n v="87564"/>
    <n v="87.6"/>
    <n v="27"/>
    <s v="High experience"/>
    <x v="2"/>
    <n v="66"/>
    <n v="89"/>
    <n v="44"/>
    <x v="0"/>
    <n v="0"/>
    <n v="44"/>
    <n v="0"/>
    <n v="51.5"/>
    <n v="43"/>
    <n v="74"/>
    <n v="5"/>
    <n v="81"/>
    <n v="75"/>
    <n v="2"/>
    <n v="63"/>
    <n v="44"/>
    <n v="46"/>
    <n v="82"/>
  </r>
  <r>
    <n v="1616"/>
    <x v="8"/>
    <n v="133323"/>
    <n v="133.30000000000001"/>
    <n v="3"/>
    <s v="Low experience"/>
    <x v="3"/>
    <n v="9"/>
    <n v="89"/>
    <n v="2"/>
    <x v="2"/>
    <n v="2"/>
    <n v="0"/>
    <n v="0"/>
    <n v="40.799999999999997"/>
    <n v="58"/>
    <n v="54"/>
    <n v="34"/>
    <n v="71"/>
    <n v="83"/>
    <n v="35"/>
    <n v="9"/>
    <n v="3"/>
    <n v="14"/>
    <n v="47"/>
  </r>
  <r>
    <n v="1641"/>
    <x v="5"/>
    <n v="141706"/>
    <n v="141.69999999999999"/>
    <n v="18"/>
    <s v="Upper-mid experience"/>
    <x v="0"/>
    <n v="67"/>
    <n v="89"/>
    <n v="46"/>
    <x v="0"/>
    <n v="0"/>
    <n v="46"/>
    <n v="0"/>
    <n v="63.7"/>
    <n v="76"/>
    <n v="5"/>
    <n v="73"/>
    <n v="51"/>
    <n v="59"/>
    <n v="76"/>
    <n v="61"/>
    <n v="62"/>
    <n v="79"/>
    <n v="95"/>
  </r>
  <r>
    <n v="1646"/>
    <x v="6"/>
    <n v="123258"/>
    <n v="123.3"/>
    <n v="17"/>
    <s v="Upper-mid experience"/>
    <x v="3"/>
    <n v="26"/>
    <n v="89"/>
    <n v="83"/>
    <x v="1"/>
    <n v="0"/>
    <n v="0"/>
    <n v="83"/>
    <n v="59.4"/>
    <n v="89"/>
    <n v="87"/>
    <n v="57"/>
    <n v="22"/>
    <n v="4"/>
    <n v="98"/>
    <n v="61"/>
    <n v="78"/>
    <n v="45"/>
    <n v="53"/>
  </r>
  <r>
    <n v="1662"/>
    <x v="8"/>
    <n v="108872"/>
    <n v="108.9"/>
    <n v="16"/>
    <s v="Upper-mid experience"/>
    <x v="1"/>
    <n v="27"/>
    <n v="89"/>
    <n v="17"/>
    <x v="2"/>
    <n v="17"/>
    <n v="0"/>
    <n v="0"/>
    <n v="47"/>
    <n v="8"/>
    <n v="84"/>
    <n v="12"/>
    <n v="48"/>
    <n v="38"/>
    <n v="51"/>
    <n v="89"/>
    <n v="99"/>
    <n v="2"/>
    <n v="39"/>
  </r>
  <r>
    <n v="1839"/>
    <x v="16"/>
    <n v="132708"/>
    <n v="132.69999999999999"/>
    <n v="28"/>
    <s v="High experience"/>
    <x v="1"/>
    <n v="7"/>
    <n v="89"/>
    <n v="26"/>
    <x v="2"/>
    <n v="26"/>
    <n v="0"/>
    <n v="0"/>
    <n v="46"/>
    <n v="42"/>
    <n v="26"/>
    <n v="10"/>
    <n v="87"/>
    <n v="55"/>
    <n v="56"/>
    <n v="1"/>
    <n v="98"/>
    <n v="81"/>
    <n v="4"/>
  </r>
  <r>
    <n v="1849"/>
    <x v="11"/>
    <n v="104035"/>
    <n v="104"/>
    <n v="19"/>
    <s v="Upper-mid experience"/>
    <x v="0"/>
    <n v="77"/>
    <n v="89"/>
    <n v="88"/>
    <x v="1"/>
    <n v="0"/>
    <n v="0"/>
    <n v="88"/>
    <n v="42.9"/>
    <n v="58"/>
    <n v="71"/>
    <n v="6"/>
    <n v="3"/>
    <n v="38"/>
    <n v="69"/>
    <n v="22"/>
    <n v="43"/>
    <n v="98"/>
    <n v="21"/>
  </r>
  <r>
    <n v="1968"/>
    <x v="0"/>
    <n v="43606"/>
    <n v="43.6"/>
    <n v="29"/>
    <s v="High experience"/>
    <x v="1"/>
    <n v="93"/>
    <n v="89"/>
    <n v="32"/>
    <x v="0"/>
    <n v="0"/>
    <n v="32"/>
    <n v="0"/>
    <n v="44.5"/>
    <n v="71"/>
    <n v="29"/>
    <n v="25"/>
    <n v="32"/>
    <n v="72"/>
    <n v="82"/>
    <n v="59"/>
    <n v="32"/>
    <n v="31"/>
    <n v="12"/>
  </r>
  <r>
    <n v="1990"/>
    <x v="4"/>
    <n v="117178"/>
    <n v="117.2"/>
    <n v="4"/>
    <s v="Low experience"/>
    <x v="2"/>
    <n v="21"/>
    <n v="89"/>
    <n v="64"/>
    <x v="0"/>
    <n v="0"/>
    <n v="64"/>
    <n v="0"/>
    <n v="35.299999999999997"/>
    <n v="22"/>
    <n v="81"/>
    <n v="28"/>
    <n v="3"/>
    <n v="11"/>
    <n v="75"/>
    <n v="26"/>
    <n v="65"/>
    <n v="7"/>
    <n v="35"/>
  </r>
  <r>
    <n v="1993"/>
    <x v="8"/>
    <n v="79216"/>
    <n v="79.2"/>
    <n v="21"/>
    <s v="Upper-mid experience"/>
    <x v="0"/>
    <n v="7"/>
    <n v="89"/>
    <n v="21"/>
    <x v="2"/>
    <n v="21"/>
    <n v="0"/>
    <n v="0"/>
    <n v="48.6"/>
    <n v="61"/>
    <n v="48"/>
    <n v="94"/>
    <n v="2"/>
    <n v="71"/>
    <n v="41"/>
    <n v="71"/>
    <n v="68"/>
    <n v="1"/>
    <n v="29"/>
  </r>
  <r>
    <n v="2120"/>
    <x v="16"/>
    <n v="134839"/>
    <n v="134.80000000000001"/>
    <n v="24"/>
    <s v="High experience"/>
    <x v="3"/>
    <n v="24"/>
    <n v="89"/>
    <n v="7"/>
    <x v="2"/>
    <n v="7"/>
    <n v="0"/>
    <n v="0"/>
    <n v="53.6"/>
    <n v="67"/>
    <n v="82"/>
    <n v="66"/>
    <n v="42"/>
    <n v="29"/>
    <n v="41"/>
    <n v="42"/>
    <n v="67"/>
    <n v="93"/>
    <n v="7"/>
  </r>
  <r>
    <n v="2171"/>
    <x v="19"/>
    <n v="65878"/>
    <n v="65.900000000000006"/>
    <n v="27"/>
    <s v="High experience"/>
    <x v="1"/>
    <n v="66"/>
    <n v="89"/>
    <n v="57"/>
    <x v="0"/>
    <n v="0"/>
    <n v="57"/>
    <n v="0"/>
    <n v="58.8"/>
    <n v="98"/>
    <n v="65"/>
    <n v="34"/>
    <n v="29"/>
    <n v="96"/>
    <n v="19"/>
    <n v="81"/>
    <n v="47"/>
    <n v="44"/>
    <n v="75"/>
  </r>
  <r>
    <n v="2235"/>
    <x v="11"/>
    <n v="55090"/>
    <n v="55.1"/>
    <n v="8"/>
    <s v="Lower-mid experience"/>
    <x v="0"/>
    <n v="68"/>
    <n v="89"/>
    <n v="73"/>
    <x v="1"/>
    <n v="0"/>
    <n v="0"/>
    <n v="73"/>
    <n v="36.299999999999997"/>
    <n v="5"/>
    <n v="89"/>
    <n v="47"/>
    <n v="2"/>
    <n v="9"/>
    <n v="94"/>
    <n v="74"/>
    <n v="31"/>
    <n v="3"/>
    <n v="9"/>
  </r>
  <r>
    <n v="2322"/>
    <x v="18"/>
    <n v="49546"/>
    <n v="49.5"/>
    <n v="5"/>
    <s v="Low experience"/>
    <x v="1"/>
    <n v="22"/>
    <n v="89"/>
    <n v="26"/>
    <x v="2"/>
    <n v="26"/>
    <n v="0"/>
    <n v="0"/>
    <n v="48.7"/>
    <n v="15"/>
    <n v="43"/>
    <n v="93"/>
    <n v="5"/>
    <n v="73"/>
    <n v="83"/>
    <n v="2"/>
    <n v="22"/>
    <n v="76"/>
    <n v="75"/>
  </r>
  <r>
    <n v="2433"/>
    <x v="5"/>
    <n v="125640"/>
    <n v="125.6"/>
    <n v="2"/>
    <s v="Low experience"/>
    <x v="1"/>
    <n v="29"/>
    <n v="89"/>
    <n v="5"/>
    <x v="0"/>
    <n v="0"/>
    <n v="5"/>
    <n v="0"/>
    <n v="39.700000000000003"/>
    <n v="17"/>
    <n v="39"/>
    <n v="39"/>
    <n v="29"/>
    <n v="10"/>
    <n v="7"/>
    <n v="64"/>
    <n v="17"/>
    <n v="84"/>
    <n v="91"/>
  </r>
  <r>
    <n v="2470"/>
    <x v="5"/>
    <n v="68197"/>
    <n v="68.2"/>
    <n v="23"/>
    <s v="High experience"/>
    <x v="1"/>
    <n v="87"/>
    <n v="89"/>
    <n v="62"/>
    <x v="0"/>
    <n v="0"/>
    <n v="62"/>
    <n v="0"/>
    <n v="30"/>
    <n v="26"/>
    <n v="66"/>
    <n v="1"/>
    <n v="2"/>
    <n v="1"/>
    <n v="32"/>
    <n v="3"/>
    <n v="63"/>
    <n v="32"/>
    <n v="74"/>
  </r>
  <r>
    <n v="2630"/>
    <x v="0"/>
    <n v="85753"/>
    <n v="85.8"/>
    <n v="3"/>
    <s v="Low experience"/>
    <x v="1"/>
    <n v="55"/>
    <n v="89"/>
    <n v="33"/>
    <x v="0"/>
    <n v="0"/>
    <n v="33"/>
    <n v="0"/>
    <n v="44.6"/>
    <n v="57"/>
    <n v="79"/>
    <n v="56"/>
    <n v="28"/>
    <n v="26"/>
    <n v="24"/>
    <n v="98"/>
    <n v="4"/>
    <n v="32"/>
    <n v="42"/>
  </r>
  <r>
    <n v="2723"/>
    <x v="11"/>
    <n v="63445"/>
    <n v="63.4"/>
    <n v="14"/>
    <s v="Lower-mid experience"/>
    <x v="2"/>
    <n v="52"/>
    <n v="89"/>
    <n v="89"/>
    <x v="1"/>
    <n v="0"/>
    <n v="0"/>
    <n v="89"/>
    <n v="57.4"/>
    <n v="83"/>
    <n v="68"/>
    <n v="47"/>
    <n v="22"/>
    <n v="85"/>
    <n v="34"/>
    <n v="36"/>
    <n v="92"/>
    <n v="98"/>
    <n v="9"/>
  </r>
  <r>
    <n v="2767"/>
    <x v="17"/>
    <n v="56108"/>
    <n v="56.1"/>
    <n v="28"/>
    <s v="High experience"/>
    <x v="1"/>
    <n v="28"/>
    <n v="89"/>
    <n v="76"/>
    <x v="1"/>
    <n v="0"/>
    <n v="0"/>
    <n v="76"/>
    <n v="60.2"/>
    <n v="54"/>
    <n v="71"/>
    <n v="8"/>
    <n v="92"/>
    <n v="36"/>
    <n v="93"/>
    <n v="62"/>
    <n v="39"/>
    <n v="89"/>
    <n v="58"/>
  </r>
  <r>
    <n v="2789"/>
    <x v="10"/>
    <n v="65630"/>
    <n v="65.599999999999994"/>
    <n v="6"/>
    <s v="Low experience"/>
    <x v="3"/>
    <n v="48"/>
    <n v="89"/>
    <n v="6"/>
    <x v="0"/>
    <n v="0"/>
    <n v="6"/>
    <n v="0"/>
    <n v="36.9"/>
    <n v="56"/>
    <n v="71"/>
    <n v="15"/>
    <n v="73"/>
    <n v="46"/>
    <n v="3"/>
    <n v="23"/>
    <n v="3"/>
    <n v="46"/>
    <n v="33"/>
  </r>
  <r>
    <n v="2876"/>
    <x v="10"/>
    <n v="99191"/>
    <n v="99.2"/>
    <n v="17"/>
    <s v="Upper-mid experience"/>
    <x v="3"/>
    <n v="29"/>
    <n v="89"/>
    <n v="69"/>
    <x v="0"/>
    <n v="0"/>
    <n v="69"/>
    <n v="0"/>
    <n v="44.1"/>
    <n v="76"/>
    <n v="44"/>
    <n v="53"/>
    <n v="63"/>
    <n v="5"/>
    <n v="41"/>
    <n v="36"/>
    <n v="17"/>
    <n v="97"/>
    <n v="9"/>
  </r>
  <r>
    <n v="106"/>
    <x v="1"/>
    <n v="143942"/>
    <n v="143.9"/>
    <n v="18"/>
    <s v="Upper-mid experience"/>
    <x v="0"/>
    <n v="87"/>
    <n v="88"/>
    <n v="77"/>
    <x v="1"/>
    <n v="0"/>
    <n v="0"/>
    <n v="77"/>
    <n v="47.6"/>
    <n v="65"/>
    <n v="33"/>
    <n v="63"/>
    <n v="61"/>
    <n v="56"/>
    <n v="38"/>
    <n v="55"/>
    <n v="6"/>
    <n v="55"/>
    <n v="44"/>
  </r>
  <r>
    <n v="130"/>
    <x v="4"/>
    <n v="91063"/>
    <n v="91.1"/>
    <n v="7"/>
    <s v="Low experience"/>
    <x v="3"/>
    <n v="62"/>
    <n v="88"/>
    <n v="38"/>
    <x v="0"/>
    <n v="0"/>
    <n v="38"/>
    <n v="0"/>
    <n v="50.4"/>
    <n v="12"/>
    <n v="62"/>
    <n v="77"/>
    <n v="64"/>
    <n v="53"/>
    <n v="4"/>
    <n v="97"/>
    <n v="8"/>
    <n v="29"/>
    <n v="98"/>
  </r>
  <r>
    <n v="312"/>
    <x v="13"/>
    <n v="112508"/>
    <n v="112.5"/>
    <n v="28"/>
    <s v="High experience"/>
    <x v="3"/>
    <n v="48"/>
    <n v="88"/>
    <n v="26"/>
    <x v="2"/>
    <n v="26"/>
    <n v="0"/>
    <n v="0"/>
    <n v="43.8"/>
    <n v="15"/>
    <n v="51"/>
    <n v="6"/>
    <n v="7"/>
    <n v="57"/>
    <n v="57"/>
    <n v="88"/>
    <n v="56"/>
    <n v="96"/>
    <n v="5"/>
  </r>
  <r>
    <n v="347"/>
    <x v="9"/>
    <n v="34321"/>
    <n v="34.299999999999997"/>
    <n v="29"/>
    <s v="High experience"/>
    <x v="0"/>
    <n v="81"/>
    <n v="88"/>
    <n v="73"/>
    <x v="1"/>
    <n v="0"/>
    <n v="0"/>
    <n v="73"/>
    <n v="27.3"/>
    <n v="2"/>
    <n v="24"/>
    <n v="3"/>
    <n v="64"/>
    <n v="6"/>
    <n v="7"/>
    <n v="36"/>
    <n v="82"/>
    <n v="2"/>
    <n v="47"/>
  </r>
  <r>
    <n v="433"/>
    <x v="0"/>
    <n v="58400"/>
    <n v="58.4"/>
    <n v="20"/>
    <s v="Upper-mid experience"/>
    <x v="2"/>
    <n v="97"/>
    <n v="88"/>
    <n v="4"/>
    <x v="0"/>
    <n v="0"/>
    <n v="4"/>
    <n v="0"/>
    <n v="45"/>
    <n v="24"/>
    <n v="46"/>
    <n v="76"/>
    <n v="21"/>
    <n v="71"/>
    <n v="2"/>
    <n v="42"/>
    <n v="78"/>
    <n v="34"/>
    <n v="56"/>
  </r>
  <r>
    <n v="443"/>
    <x v="19"/>
    <n v="98519"/>
    <n v="98.5"/>
    <n v="27"/>
    <s v="High experience"/>
    <x v="2"/>
    <n v="81"/>
    <n v="88"/>
    <n v="32"/>
    <x v="0"/>
    <n v="0"/>
    <n v="32"/>
    <n v="0"/>
    <n v="35"/>
    <n v="18"/>
    <n v="96"/>
    <n v="7"/>
    <n v="35"/>
    <n v="5"/>
    <n v="49"/>
    <n v="0"/>
    <n v="5"/>
    <n v="38"/>
    <n v="97"/>
  </r>
  <r>
    <n v="741"/>
    <x v="15"/>
    <n v="33811"/>
    <n v="33.799999999999997"/>
    <n v="3"/>
    <s v="Low experience"/>
    <x v="2"/>
    <n v="55"/>
    <n v="88"/>
    <n v="36"/>
    <x v="0"/>
    <n v="0"/>
    <n v="36"/>
    <n v="0"/>
    <n v="51.3"/>
    <n v="64"/>
    <n v="54"/>
    <n v="27"/>
    <n v="48"/>
    <n v="75"/>
    <n v="21"/>
    <n v="29"/>
    <n v="35"/>
    <n v="75"/>
    <n v="85"/>
  </r>
  <r>
    <n v="833"/>
    <x v="12"/>
    <n v="38699"/>
    <n v="38.700000000000003"/>
    <n v="3"/>
    <s v="Low experience"/>
    <x v="1"/>
    <n v="10"/>
    <n v="88"/>
    <n v="54"/>
    <x v="0"/>
    <n v="0"/>
    <n v="54"/>
    <n v="0"/>
    <n v="30.4"/>
    <n v="86"/>
    <n v="12"/>
    <n v="69"/>
    <n v="41"/>
    <n v="21"/>
    <n v="4"/>
    <n v="8"/>
    <n v="7"/>
    <n v="25"/>
    <n v="31"/>
  </r>
  <r>
    <n v="875"/>
    <x v="1"/>
    <n v="133185"/>
    <n v="133.19999999999999"/>
    <n v="18"/>
    <s v="Upper-mid experience"/>
    <x v="3"/>
    <n v="1"/>
    <n v="88"/>
    <n v="94"/>
    <x v="1"/>
    <n v="0"/>
    <n v="0"/>
    <n v="94"/>
    <n v="57.1"/>
    <n v="59"/>
    <n v="34"/>
    <n v="63"/>
    <n v="91"/>
    <n v="27"/>
    <n v="51"/>
    <n v="96"/>
    <n v="17"/>
    <n v="72"/>
    <n v="61"/>
  </r>
  <r>
    <n v="888"/>
    <x v="16"/>
    <n v="91134"/>
    <n v="91.1"/>
    <n v="17"/>
    <s v="Upper-mid experience"/>
    <x v="0"/>
    <n v="39"/>
    <n v="88"/>
    <n v="5"/>
    <x v="2"/>
    <n v="5"/>
    <n v="0"/>
    <n v="0"/>
    <n v="39.9"/>
    <n v="46"/>
    <n v="3"/>
    <n v="57"/>
    <n v="51"/>
    <n v="84"/>
    <n v="58"/>
    <n v="32"/>
    <n v="52"/>
    <n v="7"/>
    <n v="9"/>
  </r>
  <r>
    <n v="935"/>
    <x v="10"/>
    <n v="86422"/>
    <n v="86.4"/>
    <n v="12"/>
    <s v="Lower-mid experience"/>
    <x v="0"/>
    <n v="28"/>
    <n v="88"/>
    <n v="34"/>
    <x v="0"/>
    <n v="0"/>
    <n v="34"/>
    <n v="0"/>
    <n v="45.3"/>
    <n v="11"/>
    <n v="73"/>
    <n v="94"/>
    <n v="61"/>
    <n v="72"/>
    <n v="76"/>
    <n v="26"/>
    <n v="5"/>
    <n v="0"/>
    <n v="35"/>
  </r>
  <r>
    <n v="1131"/>
    <x v="15"/>
    <n v="118670"/>
    <n v="118.7"/>
    <n v="29"/>
    <s v="High experience"/>
    <x v="3"/>
    <n v="53"/>
    <n v="88"/>
    <n v="36"/>
    <x v="0"/>
    <n v="0"/>
    <n v="36"/>
    <n v="0"/>
    <n v="47.5"/>
    <n v="98"/>
    <n v="37"/>
    <n v="63"/>
    <n v="49"/>
    <n v="14"/>
    <n v="6"/>
    <n v="63"/>
    <n v="25"/>
    <n v="24"/>
    <n v="96"/>
  </r>
  <r>
    <n v="1171"/>
    <x v="14"/>
    <n v="69140"/>
    <n v="69.099999999999994"/>
    <n v="2"/>
    <s v="Low experience"/>
    <x v="2"/>
    <n v="59"/>
    <n v="88"/>
    <n v="43"/>
    <x v="0"/>
    <n v="0"/>
    <n v="43"/>
    <n v="0"/>
    <n v="54.6"/>
    <n v="86"/>
    <n v="87"/>
    <n v="58"/>
    <n v="52"/>
    <n v="82"/>
    <n v="75"/>
    <n v="4"/>
    <n v="8"/>
    <n v="77"/>
    <n v="17"/>
  </r>
  <r>
    <n v="1293"/>
    <x v="19"/>
    <n v="138613"/>
    <n v="138.6"/>
    <n v="9"/>
    <s v="Lower-mid experience"/>
    <x v="2"/>
    <n v="28"/>
    <n v="88"/>
    <n v="56"/>
    <x v="0"/>
    <n v="0"/>
    <n v="56"/>
    <n v="0"/>
    <n v="29.6"/>
    <n v="33"/>
    <n v="88"/>
    <n v="11"/>
    <n v="4"/>
    <n v="21"/>
    <n v="29"/>
    <n v="11"/>
    <n v="7"/>
    <n v="76"/>
    <n v="16"/>
  </r>
  <r>
    <n v="1317"/>
    <x v="16"/>
    <n v="55642"/>
    <n v="55.6"/>
    <n v="3"/>
    <s v="Low experience"/>
    <x v="0"/>
    <n v="82"/>
    <n v="88"/>
    <n v="23"/>
    <x v="2"/>
    <n v="23"/>
    <n v="0"/>
    <n v="0"/>
    <n v="30.6"/>
    <n v="4"/>
    <n v="23"/>
    <n v="34"/>
    <n v="7"/>
    <n v="33"/>
    <n v="46"/>
    <n v="96"/>
    <n v="31"/>
    <n v="9"/>
    <n v="23"/>
  </r>
  <r>
    <n v="1467"/>
    <x v="8"/>
    <n v="126492"/>
    <n v="126.5"/>
    <n v="12"/>
    <s v="Lower-mid experience"/>
    <x v="1"/>
    <n v="8"/>
    <n v="88"/>
    <n v="28"/>
    <x v="2"/>
    <n v="28"/>
    <n v="0"/>
    <n v="0"/>
    <n v="34.5"/>
    <n v="34"/>
    <n v="71"/>
    <n v="1"/>
    <n v="44"/>
    <n v="5"/>
    <n v="76"/>
    <n v="29"/>
    <n v="26"/>
    <n v="3"/>
    <n v="56"/>
  </r>
  <r>
    <n v="1608"/>
    <x v="5"/>
    <n v="121396"/>
    <n v="121.4"/>
    <n v="16"/>
    <s v="Upper-mid experience"/>
    <x v="2"/>
    <n v="31"/>
    <n v="88"/>
    <n v="5"/>
    <x v="0"/>
    <n v="0"/>
    <n v="5"/>
    <n v="0"/>
    <n v="43.1"/>
    <n v="2"/>
    <n v="8"/>
    <n v="26"/>
    <n v="55"/>
    <n v="77"/>
    <n v="69"/>
    <n v="57"/>
    <n v="4"/>
    <n v="87"/>
    <n v="46"/>
  </r>
  <r>
    <n v="1688"/>
    <x v="17"/>
    <n v="126621"/>
    <n v="126.6"/>
    <n v="13"/>
    <s v="Lower-mid experience"/>
    <x v="1"/>
    <n v="55"/>
    <n v="88"/>
    <n v="73"/>
    <x v="1"/>
    <n v="0"/>
    <n v="0"/>
    <n v="73"/>
    <n v="69.8"/>
    <n v="77"/>
    <n v="93"/>
    <n v="95"/>
    <n v="67"/>
    <n v="41"/>
    <n v="48"/>
    <n v="66"/>
    <n v="82"/>
    <n v="37"/>
    <n v="92"/>
  </r>
  <r>
    <n v="1702"/>
    <x v="13"/>
    <n v="81038"/>
    <n v="81"/>
    <n v="25"/>
    <s v="High experience"/>
    <x v="0"/>
    <n v="7"/>
    <n v="88"/>
    <n v="26"/>
    <x v="2"/>
    <n v="26"/>
    <n v="0"/>
    <n v="0"/>
    <n v="29.3"/>
    <n v="8"/>
    <n v="58"/>
    <n v="7"/>
    <n v="48"/>
    <n v="26"/>
    <n v="33"/>
    <n v="7"/>
    <n v="29"/>
    <n v="4"/>
    <n v="73"/>
  </r>
  <r>
    <n v="1710"/>
    <x v="0"/>
    <n v="35973"/>
    <n v="36"/>
    <n v="2"/>
    <s v="Low experience"/>
    <x v="1"/>
    <n v="53"/>
    <n v="88"/>
    <n v="45"/>
    <x v="0"/>
    <n v="0"/>
    <n v="45"/>
    <n v="0"/>
    <n v="35.5"/>
    <n v="19"/>
    <n v="51"/>
    <n v="44"/>
    <n v="27"/>
    <n v="16"/>
    <n v="31"/>
    <n v="51"/>
    <n v="6"/>
    <n v="15"/>
    <n v="95"/>
  </r>
  <r>
    <n v="1741"/>
    <x v="6"/>
    <n v="116030"/>
    <n v="116"/>
    <n v="1"/>
    <s v="Low experience"/>
    <x v="3"/>
    <n v="79"/>
    <n v="88"/>
    <n v="95"/>
    <x v="1"/>
    <n v="0"/>
    <n v="0"/>
    <n v="95"/>
    <n v="48.9"/>
    <n v="95"/>
    <n v="1"/>
    <n v="9"/>
    <n v="68"/>
    <n v="5"/>
    <n v="58"/>
    <n v="84"/>
    <n v="95"/>
    <n v="56"/>
    <n v="18"/>
  </r>
  <r>
    <n v="1822"/>
    <x v="6"/>
    <n v="110449"/>
    <n v="110.4"/>
    <n v="21"/>
    <s v="Upper-mid experience"/>
    <x v="1"/>
    <n v="47"/>
    <n v="88"/>
    <n v="75"/>
    <x v="1"/>
    <n v="0"/>
    <n v="0"/>
    <n v="75"/>
    <n v="43.7"/>
    <n v="15"/>
    <n v="79"/>
    <n v="47"/>
    <n v="79"/>
    <n v="7"/>
    <n v="19"/>
    <n v="51"/>
    <n v="44"/>
    <n v="42"/>
    <n v="54"/>
  </r>
  <r>
    <n v="1901"/>
    <x v="16"/>
    <n v="44316"/>
    <n v="44.3"/>
    <n v="28"/>
    <s v="High experience"/>
    <x v="3"/>
    <n v="62"/>
    <n v="88"/>
    <n v="22"/>
    <x v="2"/>
    <n v="22"/>
    <n v="0"/>
    <n v="0"/>
    <n v="45.2"/>
    <n v="66"/>
    <n v="1"/>
    <n v="47"/>
    <n v="74"/>
    <n v="5"/>
    <n v="78"/>
    <n v="45"/>
    <n v="98"/>
    <n v="29"/>
    <n v="9"/>
  </r>
  <r>
    <n v="2102"/>
    <x v="18"/>
    <n v="82990"/>
    <n v="83"/>
    <n v="27"/>
    <s v="High experience"/>
    <x v="1"/>
    <n v="1"/>
    <n v="88"/>
    <n v="3"/>
    <x v="2"/>
    <n v="3"/>
    <n v="0"/>
    <n v="0"/>
    <n v="58.1"/>
    <n v="57"/>
    <n v="62"/>
    <n v="47"/>
    <n v="66"/>
    <n v="96"/>
    <n v="59"/>
    <n v="7"/>
    <n v="49"/>
    <n v="99"/>
    <n v="39"/>
  </r>
  <r>
    <n v="2331"/>
    <x v="5"/>
    <n v="94558"/>
    <n v="94.6"/>
    <n v="25"/>
    <s v="High experience"/>
    <x v="1"/>
    <n v="16"/>
    <n v="88"/>
    <n v="49"/>
    <x v="0"/>
    <n v="0"/>
    <n v="49"/>
    <n v="0"/>
    <n v="20.7"/>
    <n v="3"/>
    <n v="37"/>
    <n v="8"/>
    <n v="2"/>
    <n v="34"/>
    <n v="8"/>
    <n v="18"/>
    <n v="35"/>
    <n v="6"/>
    <n v="56"/>
  </r>
  <r>
    <n v="2454"/>
    <x v="11"/>
    <n v="112802"/>
    <n v="112.8"/>
    <n v="7"/>
    <s v="Low experience"/>
    <x v="0"/>
    <n v="96"/>
    <n v="88"/>
    <n v="75"/>
    <x v="1"/>
    <n v="0"/>
    <n v="0"/>
    <n v="75"/>
    <n v="44.6"/>
    <n v="29"/>
    <n v="49"/>
    <n v="81"/>
    <n v="72"/>
    <n v="79"/>
    <n v="38"/>
    <n v="25"/>
    <n v="2"/>
    <n v="63"/>
    <n v="8"/>
  </r>
  <r>
    <n v="2478"/>
    <x v="2"/>
    <n v="34273"/>
    <n v="34.299999999999997"/>
    <n v="13"/>
    <s v="Lower-mid experience"/>
    <x v="2"/>
    <n v="64"/>
    <n v="88"/>
    <n v="9"/>
    <x v="2"/>
    <n v="9"/>
    <n v="0"/>
    <n v="0"/>
    <n v="55.4"/>
    <n v="89"/>
    <n v="87"/>
    <n v="86"/>
    <n v="39"/>
    <n v="6"/>
    <n v="11"/>
    <n v="28"/>
    <n v="22"/>
    <n v="87"/>
    <n v="99"/>
  </r>
  <r>
    <n v="2598"/>
    <x v="4"/>
    <n v="136766"/>
    <n v="136.80000000000001"/>
    <n v="3"/>
    <s v="Low experience"/>
    <x v="3"/>
    <n v="17"/>
    <n v="88"/>
    <n v="51"/>
    <x v="0"/>
    <n v="0"/>
    <n v="51"/>
    <n v="0"/>
    <n v="55.3"/>
    <n v="1"/>
    <n v="57"/>
    <n v="2"/>
    <n v="89"/>
    <n v="92"/>
    <n v="73"/>
    <n v="47"/>
    <n v="25"/>
    <n v="74"/>
    <n v="93"/>
  </r>
  <r>
    <n v="2750"/>
    <x v="17"/>
    <n v="108256"/>
    <n v="108.3"/>
    <n v="23"/>
    <s v="High experience"/>
    <x v="3"/>
    <n v="64"/>
    <n v="88"/>
    <n v="82"/>
    <x v="1"/>
    <n v="0"/>
    <n v="0"/>
    <n v="82"/>
    <n v="48.3"/>
    <n v="85"/>
    <n v="16"/>
    <n v="23"/>
    <n v="51"/>
    <n v="41"/>
    <n v="57"/>
    <n v="92"/>
    <n v="92"/>
    <n v="23"/>
    <n v="3"/>
  </r>
  <r>
    <n v="2814"/>
    <x v="12"/>
    <n v="35555"/>
    <n v="35.6"/>
    <n v="4"/>
    <s v="Low experience"/>
    <x v="0"/>
    <n v="89"/>
    <n v="88"/>
    <n v="45"/>
    <x v="0"/>
    <n v="0"/>
    <n v="45"/>
    <n v="0"/>
    <n v="54.6"/>
    <n v="78"/>
    <n v="13"/>
    <n v="31"/>
    <n v="61"/>
    <n v="42"/>
    <n v="94"/>
    <n v="96"/>
    <n v="5"/>
    <n v="54"/>
    <n v="72"/>
  </r>
  <r>
    <n v="2885"/>
    <x v="14"/>
    <n v="30030"/>
    <n v="30"/>
    <n v="9"/>
    <s v="Lower-mid experience"/>
    <x v="0"/>
    <n v="25"/>
    <n v="88"/>
    <n v="37"/>
    <x v="0"/>
    <n v="0"/>
    <n v="37"/>
    <n v="0"/>
    <n v="38.4"/>
    <n v="55"/>
    <n v="48"/>
    <n v="32"/>
    <n v="52"/>
    <n v="36"/>
    <n v="34"/>
    <n v="27"/>
    <n v="54"/>
    <n v="44"/>
    <n v="2"/>
  </r>
  <r>
    <n v="471"/>
    <x v="17"/>
    <n v="67909"/>
    <n v="67.900000000000006"/>
    <n v="8"/>
    <s v="Lower-mid experience"/>
    <x v="1"/>
    <n v="2"/>
    <n v="87"/>
    <n v="83"/>
    <x v="1"/>
    <n v="0"/>
    <n v="0"/>
    <n v="83"/>
    <n v="53.3"/>
    <n v="73"/>
    <n v="11"/>
    <n v="41"/>
    <n v="49"/>
    <n v="54"/>
    <n v="82"/>
    <n v="17"/>
    <n v="81"/>
    <n v="69"/>
    <n v="56"/>
  </r>
  <r>
    <n v="531"/>
    <x v="14"/>
    <n v="144616"/>
    <n v="144.6"/>
    <n v="26"/>
    <s v="High experience"/>
    <x v="0"/>
    <n v="37"/>
    <n v="87"/>
    <n v="45"/>
    <x v="0"/>
    <n v="0"/>
    <n v="45"/>
    <n v="0"/>
    <n v="47.6"/>
    <n v="84"/>
    <n v="65"/>
    <n v="61"/>
    <n v="33"/>
    <n v="82"/>
    <n v="4"/>
    <n v="87"/>
    <n v="51"/>
    <n v="4"/>
    <n v="5"/>
  </r>
  <r>
    <n v="608"/>
    <x v="1"/>
    <n v="126805"/>
    <n v="126.8"/>
    <n v="15"/>
    <s v="Lower-mid experience"/>
    <x v="0"/>
    <n v="8"/>
    <n v="87"/>
    <n v="8"/>
    <x v="1"/>
    <n v="0"/>
    <n v="0"/>
    <n v="8"/>
    <n v="45.9"/>
    <n v="1"/>
    <n v="91"/>
    <n v="9"/>
    <n v="65"/>
    <n v="41"/>
    <n v="41"/>
    <n v="68"/>
    <n v="7"/>
    <n v="59"/>
    <n v="77"/>
  </r>
  <r>
    <n v="687"/>
    <x v="11"/>
    <n v="70910"/>
    <n v="70.900000000000006"/>
    <n v="20"/>
    <s v="Upper-mid experience"/>
    <x v="2"/>
    <n v="92"/>
    <n v="87"/>
    <n v="93"/>
    <x v="1"/>
    <n v="0"/>
    <n v="0"/>
    <n v="93"/>
    <n v="40.4"/>
    <n v="92"/>
    <n v="93"/>
    <n v="27"/>
    <n v="4"/>
    <n v="87"/>
    <n v="36"/>
    <n v="6"/>
    <n v="12"/>
    <n v="6"/>
    <n v="41"/>
  </r>
  <r>
    <n v="712"/>
    <x v="18"/>
    <n v="142109"/>
    <n v="142.1"/>
    <n v="8"/>
    <s v="Lower-mid experience"/>
    <x v="0"/>
    <n v="94"/>
    <n v="87"/>
    <n v="6"/>
    <x v="2"/>
    <n v="6"/>
    <n v="0"/>
    <n v="0"/>
    <n v="44.1"/>
    <n v="76"/>
    <n v="7"/>
    <n v="6"/>
    <n v="49"/>
    <n v="3"/>
    <n v="62"/>
    <n v="42"/>
    <n v="56"/>
    <n v="43"/>
    <n v="97"/>
  </r>
  <r>
    <n v="718"/>
    <x v="4"/>
    <n v="133719"/>
    <n v="133.69999999999999"/>
    <n v="6"/>
    <s v="Low experience"/>
    <x v="1"/>
    <n v="16"/>
    <n v="87"/>
    <n v="64"/>
    <x v="0"/>
    <n v="0"/>
    <n v="64"/>
    <n v="0"/>
    <n v="58.4"/>
    <n v="83"/>
    <n v="38"/>
    <n v="59"/>
    <n v="72"/>
    <n v="24"/>
    <n v="17"/>
    <n v="97"/>
    <n v="62"/>
    <n v="98"/>
    <n v="34"/>
  </r>
  <r>
    <n v="907"/>
    <x v="16"/>
    <n v="95197"/>
    <n v="95.2"/>
    <n v="6"/>
    <s v="Low experience"/>
    <x v="1"/>
    <n v="18"/>
    <n v="87"/>
    <n v="6"/>
    <x v="2"/>
    <n v="6"/>
    <n v="0"/>
    <n v="0"/>
    <n v="37.9"/>
    <n v="14"/>
    <n v="17"/>
    <n v="5"/>
    <n v="66"/>
    <n v="84"/>
    <n v="37"/>
    <n v="87"/>
    <n v="21"/>
    <n v="33"/>
    <n v="15"/>
  </r>
  <r>
    <n v="1046"/>
    <x v="15"/>
    <n v="75643"/>
    <n v="75.599999999999994"/>
    <n v="9"/>
    <s v="Lower-mid experience"/>
    <x v="2"/>
    <n v="58"/>
    <n v="87"/>
    <n v="44"/>
    <x v="0"/>
    <n v="0"/>
    <n v="44"/>
    <n v="0"/>
    <n v="57.1"/>
    <n v="67"/>
    <n v="39"/>
    <n v="26"/>
    <n v="4"/>
    <n v="81"/>
    <n v="97"/>
    <n v="64"/>
    <n v="78"/>
    <n v="53"/>
    <n v="62"/>
  </r>
  <r>
    <n v="1290"/>
    <x v="14"/>
    <n v="147230"/>
    <n v="147.19999999999999"/>
    <n v="13"/>
    <s v="Lower-mid experience"/>
    <x v="2"/>
    <n v="5"/>
    <n v="87"/>
    <n v="6"/>
    <x v="0"/>
    <n v="0"/>
    <n v="6"/>
    <n v="0"/>
    <n v="39"/>
    <n v="87"/>
    <n v="88"/>
    <n v="23"/>
    <n v="9"/>
    <n v="34"/>
    <n v="31"/>
    <n v="73"/>
    <n v="3"/>
    <n v="5"/>
    <n v="37"/>
  </r>
  <r>
    <n v="1316"/>
    <x v="5"/>
    <n v="90359"/>
    <n v="90.4"/>
    <n v="15"/>
    <s v="Lower-mid experience"/>
    <x v="3"/>
    <n v="68"/>
    <n v="87"/>
    <n v="59"/>
    <x v="0"/>
    <n v="0"/>
    <n v="59"/>
    <n v="0"/>
    <n v="45"/>
    <n v="41"/>
    <n v="63"/>
    <n v="77"/>
    <n v="55"/>
    <n v="54"/>
    <n v="9"/>
    <n v="41"/>
    <n v="55"/>
    <n v="46"/>
    <n v="9"/>
  </r>
  <r>
    <n v="1387"/>
    <x v="15"/>
    <n v="68790"/>
    <n v="68.8"/>
    <n v="3"/>
    <s v="Low experience"/>
    <x v="2"/>
    <n v="65"/>
    <n v="87"/>
    <n v="43"/>
    <x v="0"/>
    <n v="0"/>
    <n v="43"/>
    <n v="0"/>
    <n v="47.6"/>
    <n v="93"/>
    <n v="87"/>
    <n v="47"/>
    <n v="35"/>
    <n v="71"/>
    <n v="31"/>
    <n v="12"/>
    <n v="31"/>
    <n v="43"/>
    <n v="26"/>
  </r>
  <r>
    <n v="1404"/>
    <x v="11"/>
    <n v="49638"/>
    <n v="49.6"/>
    <n v="16"/>
    <s v="Upper-mid experience"/>
    <x v="1"/>
    <n v="41"/>
    <n v="87"/>
    <n v="83"/>
    <x v="1"/>
    <n v="0"/>
    <n v="0"/>
    <n v="83"/>
    <n v="49.9"/>
    <n v="45"/>
    <n v="89"/>
    <n v="7"/>
    <n v="9"/>
    <n v="71"/>
    <n v="97"/>
    <n v="64"/>
    <n v="96"/>
    <n v="16"/>
    <n v="5"/>
  </r>
  <r>
    <n v="1406"/>
    <x v="4"/>
    <n v="65319"/>
    <n v="65.3"/>
    <n v="25"/>
    <s v="High experience"/>
    <x v="1"/>
    <n v="76"/>
    <n v="87"/>
    <n v="65"/>
    <x v="0"/>
    <n v="0"/>
    <n v="65"/>
    <n v="0"/>
    <n v="51.1"/>
    <n v="93"/>
    <n v="2"/>
    <n v="99"/>
    <n v="71"/>
    <n v="52"/>
    <n v="39"/>
    <n v="52"/>
    <n v="32"/>
    <n v="62"/>
    <n v="9"/>
  </r>
  <r>
    <n v="1461"/>
    <x v="16"/>
    <n v="86439"/>
    <n v="86.4"/>
    <n v="20"/>
    <s v="Upper-mid experience"/>
    <x v="0"/>
    <n v="53"/>
    <n v="87"/>
    <n v="5"/>
    <x v="2"/>
    <n v="5"/>
    <n v="0"/>
    <n v="0"/>
    <n v="51.2"/>
    <n v="58"/>
    <n v="82"/>
    <n v="4"/>
    <n v="0"/>
    <n v="73"/>
    <n v="68"/>
    <n v="41"/>
    <n v="66"/>
    <n v="95"/>
    <n v="25"/>
  </r>
  <r>
    <n v="1509"/>
    <x v="10"/>
    <n v="66419"/>
    <n v="66.400000000000006"/>
    <n v="17"/>
    <s v="Upper-mid experience"/>
    <x v="3"/>
    <n v="35"/>
    <n v="87"/>
    <n v="38"/>
    <x v="0"/>
    <n v="0"/>
    <n v="38"/>
    <n v="0"/>
    <n v="49.5"/>
    <n v="96"/>
    <n v="46"/>
    <n v="57"/>
    <n v="45"/>
    <n v="25"/>
    <n v="81"/>
    <n v="3"/>
    <n v="69"/>
    <n v="59"/>
    <n v="14"/>
  </r>
  <r>
    <n v="1632"/>
    <x v="5"/>
    <n v="33687"/>
    <n v="33.700000000000003"/>
    <n v="15"/>
    <s v="Lower-mid experience"/>
    <x v="1"/>
    <n v="64"/>
    <n v="87"/>
    <n v="64"/>
    <x v="0"/>
    <n v="0"/>
    <n v="64"/>
    <n v="0"/>
    <n v="47.4"/>
    <n v="63"/>
    <n v="22"/>
    <n v="34"/>
    <n v="85"/>
    <n v="39"/>
    <n v="54"/>
    <n v="65"/>
    <n v="35"/>
    <n v="29"/>
    <n v="48"/>
  </r>
  <r>
    <n v="1681"/>
    <x v="1"/>
    <n v="50746"/>
    <n v="50.7"/>
    <n v="12"/>
    <s v="Lower-mid experience"/>
    <x v="3"/>
    <n v="95"/>
    <n v="87"/>
    <n v="95"/>
    <x v="1"/>
    <n v="0"/>
    <n v="0"/>
    <n v="95"/>
    <n v="44.5"/>
    <n v="54"/>
    <n v="24"/>
    <n v="19"/>
    <n v="14"/>
    <n v="45"/>
    <n v="2"/>
    <n v="45"/>
    <n v="99"/>
    <n v="67"/>
    <n v="76"/>
  </r>
  <r>
    <n v="1833"/>
    <x v="16"/>
    <n v="98393"/>
    <n v="98.4"/>
    <n v="29"/>
    <s v="High experience"/>
    <x v="1"/>
    <n v="66"/>
    <n v="87"/>
    <n v="22"/>
    <x v="2"/>
    <n v="22"/>
    <n v="0"/>
    <n v="0"/>
    <n v="45.2"/>
    <n v="25"/>
    <n v="2"/>
    <n v="95"/>
    <n v="2"/>
    <n v="82"/>
    <n v="17"/>
    <n v="39"/>
    <n v="82"/>
    <n v="21"/>
    <n v="87"/>
  </r>
  <r>
    <n v="1965"/>
    <x v="10"/>
    <n v="122850"/>
    <n v="122.9"/>
    <n v="11"/>
    <s v="Lower-mid experience"/>
    <x v="1"/>
    <n v="37"/>
    <n v="87"/>
    <n v="6"/>
    <x v="0"/>
    <n v="0"/>
    <n v="6"/>
    <n v="0"/>
    <n v="30.9"/>
    <n v="3"/>
    <n v="12"/>
    <n v="26"/>
    <n v="39"/>
    <n v="5"/>
    <n v="48"/>
    <n v="74"/>
    <n v="51"/>
    <n v="7"/>
    <n v="44"/>
  </r>
  <r>
    <n v="2046"/>
    <x v="18"/>
    <n v="121751"/>
    <n v="121.8"/>
    <n v="12"/>
    <s v="Lower-mid experience"/>
    <x v="3"/>
    <n v="23"/>
    <n v="87"/>
    <n v="15"/>
    <x v="2"/>
    <n v="15"/>
    <n v="0"/>
    <n v="0"/>
    <n v="48.7"/>
    <n v="96"/>
    <n v="41"/>
    <n v="22"/>
    <n v="63"/>
    <n v="43"/>
    <n v="25"/>
    <n v="72"/>
    <n v="19"/>
    <n v="63"/>
    <n v="43"/>
  </r>
  <r>
    <n v="2419"/>
    <x v="10"/>
    <n v="141579"/>
    <n v="141.6"/>
    <n v="13"/>
    <s v="Lower-mid experience"/>
    <x v="2"/>
    <n v="8"/>
    <n v="87"/>
    <n v="36"/>
    <x v="0"/>
    <n v="0"/>
    <n v="36"/>
    <n v="0"/>
    <n v="51.1"/>
    <n v="17"/>
    <n v="99"/>
    <n v="73"/>
    <n v="45"/>
    <n v="26"/>
    <n v="2"/>
    <n v="67"/>
    <n v="96"/>
    <n v="11"/>
    <n v="75"/>
  </r>
  <r>
    <n v="2420"/>
    <x v="9"/>
    <n v="64907"/>
    <n v="64.900000000000006"/>
    <n v="10"/>
    <s v="Lower-mid experience"/>
    <x v="2"/>
    <n v="79"/>
    <n v="87"/>
    <n v="88"/>
    <x v="1"/>
    <n v="0"/>
    <n v="0"/>
    <n v="88"/>
    <n v="60.9"/>
    <n v="93"/>
    <n v="62"/>
    <n v="92"/>
    <n v="24"/>
    <n v="98"/>
    <n v="87"/>
    <n v="11"/>
    <n v="41"/>
    <n v="93"/>
    <n v="8"/>
  </r>
  <r>
    <n v="2422"/>
    <x v="16"/>
    <n v="61937"/>
    <n v="61.9"/>
    <n v="1"/>
    <s v="Low experience"/>
    <x v="1"/>
    <n v="54"/>
    <n v="87"/>
    <n v="27"/>
    <x v="2"/>
    <n v="27"/>
    <n v="0"/>
    <n v="0"/>
    <n v="33.799999999999997"/>
    <n v="79"/>
    <n v="8"/>
    <n v="7"/>
    <n v="54"/>
    <n v="1"/>
    <n v="56"/>
    <n v="19"/>
    <n v="71"/>
    <n v="28"/>
    <n v="15"/>
  </r>
  <r>
    <n v="2431"/>
    <x v="17"/>
    <n v="58419"/>
    <n v="58.4"/>
    <n v="26"/>
    <s v="High experience"/>
    <x v="2"/>
    <n v="3"/>
    <n v="87"/>
    <n v="71"/>
    <x v="1"/>
    <n v="0"/>
    <n v="0"/>
    <n v="71"/>
    <n v="49.2"/>
    <n v="9"/>
    <n v="95"/>
    <n v="74"/>
    <n v="73"/>
    <n v="24"/>
    <n v="7"/>
    <n v="8"/>
    <n v="56"/>
    <n v="68"/>
    <n v="78"/>
  </r>
  <r>
    <n v="2659"/>
    <x v="5"/>
    <n v="133970"/>
    <n v="134"/>
    <n v="23"/>
    <s v="High experience"/>
    <x v="3"/>
    <n v="51"/>
    <n v="87"/>
    <n v="48"/>
    <x v="0"/>
    <n v="0"/>
    <n v="48"/>
    <n v="0"/>
    <n v="31"/>
    <n v="9"/>
    <n v="18"/>
    <n v="81"/>
    <n v="2"/>
    <n v="92"/>
    <n v="5"/>
    <n v="23"/>
    <n v="0"/>
    <n v="56"/>
    <n v="24"/>
  </r>
  <r>
    <n v="2662"/>
    <x v="19"/>
    <n v="132025"/>
    <n v="132"/>
    <n v="3"/>
    <s v="Low experience"/>
    <x v="0"/>
    <n v="55"/>
    <n v="87"/>
    <n v="65"/>
    <x v="0"/>
    <n v="0"/>
    <n v="65"/>
    <n v="0"/>
    <n v="50.8"/>
    <n v="32"/>
    <n v="15"/>
    <n v="64"/>
    <n v="4"/>
    <n v="38"/>
    <n v="81"/>
    <n v="3"/>
    <n v="93"/>
    <n v="96"/>
    <n v="82"/>
  </r>
  <r>
    <n v="2701"/>
    <x v="1"/>
    <n v="142113"/>
    <n v="142.1"/>
    <n v="11"/>
    <s v="Lower-mid experience"/>
    <x v="0"/>
    <n v="43"/>
    <n v="87"/>
    <n v="85"/>
    <x v="1"/>
    <n v="0"/>
    <n v="0"/>
    <n v="85"/>
    <n v="35.299999999999997"/>
    <n v="6"/>
    <n v="69"/>
    <n v="78"/>
    <n v="4"/>
    <n v="17"/>
    <n v="3"/>
    <n v="64"/>
    <n v="27"/>
    <n v="46"/>
    <n v="39"/>
  </r>
  <r>
    <n v="2842"/>
    <x v="13"/>
    <n v="58465"/>
    <n v="58.5"/>
    <n v="0"/>
    <s v="Low experience"/>
    <x v="1"/>
    <n v="53"/>
    <n v="87"/>
    <n v="17"/>
    <x v="2"/>
    <n v="17"/>
    <n v="0"/>
    <n v="0"/>
    <n v="24"/>
    <n v="32"/>
    <n v="12"/>
    <n v="3"/>
    <n v="67"/>
    <n v="5"/>
    <n v="38"/>
    <n v="4"/>
    <n v="36"/>
    <n v="9"/>
    <n v="34"/>
  </r>
  <r>
    <n v="2877"/>
    <x v="7"/>
    <n v="69537"/>
    <n v="69.5"/>
    <n v="25"/>
    <s v="High experience"/>
    <x v="3"/>
    <n v="96"/>
    <n v="87"/>
    <n v="4"/>
    <x v="0"/>
    <n v="0"/>
    <n v="4"/>
    <n v="0"/>
    <n v="45.1"/>
    <n v="96"/>
    <n v="8"/>
    <n v="66"/>
    <n v="61"/>
    <n v="36"/>
    <n v="64"/>
    <n v="73"/>
    <n v="3"/>
    <n v="12"/>
    <n v="32"/>
  </r>
  <r>
    <n v="2985"/>
    <x v="2"/>
    <n v="108275"/>
    <n v="108.3"/>
    <n v="22"/>
    <s v="Upper-mid experience"/>
    <x v="1"/>
    <n v="56"/>
    <n v="87"/>
    <n v="1"/>
    <x v="2"/>
    <n v="1"/>
    <n v="0"/>
    <n v="0"/>
    <n v="51.9"/>
    <n v="95"/>
    <n v="63"/>
    <n v="6"/>
    <n v="6"/>
    <n v="94"/>
    <n v="71"/>
    <n v="1"/>
    <n v="62"/>
    <n v="42"/>
    <n v="79"/>
  </r>
  <r>
    <n v="44"/>
    <x v="17"/>
    <n v="134680"/>
    <n v="134.69999999999999"/>
    <n v="11"/>
    <s v="Lower-mid experience"/>
    <x v="2"/>
    <n v="21"/>
    <n v="86"/>
    <n v="83"/>
    <x v="1"/>
    <n v="0"/>
    <n v="0"/>
    <n v="83"/>
    <n v="44.6"/>
    <n v="69"/>
    <n v="4"/>
    <n v="8"/>
    <n v="63"/>
    <n v="8"/>
    <n v="87"/>
    <n v="92"/>
    <n v="6"/>
    <n v="28"/>
    <n v="81"/>
  </r>
  <r>
    <n v="200"/>
    <x v="10"/>
    <n v="96155"/>
    <n v="96.2"/>
    <n v="18"/>
    <s v="Upper-mid experience"/>
    <x v="0"/>
    <n v="73"/>
    <n v="86"/>
    <n v="58"/>
    <x v="0"/>
    <n v="0"/>
    <n v="58"/>
    <n v="0"/>
    <n v="57.5"/>
    <n v="4"/>
    <n v="95"/>
    <n v="97"/>
    <n v="39"/>
    <n v="85"/>
    <n v="77"/>
    <n v="31"/>
    <n v="23"/>
    <n v="46"/>
    <n v="78"/>
  </r>
  <r>
    <n v="449"/>
    <x v="10"/>
    <n v="59092"/>
    <n v="59.1"/>
    <n v="26"/>
    <s v="High experience"/>
    <x v="0"/>
    <n v="1"/>
    <n v="86"/>
    <n v="54"/>
    <x v="0"/>
    <n v="0"/>
    <n v="54"/>
    <n v="0"/>
    <n v="47.5"/>
    <n v="85"/>
    <n v="89"/>
    <n v="48"/>
    <n v="73"/>
    <n v="32"/>
    <n v="34"/>
    <n v="19"/>
    <n v="56"/>
    <n v="31"/>
    <n v="8"/>
  </r>
  <r>
    <n v="450"/>
    <x v="5"/>
    <n v="66613"/>
    <n v="66.599999999999994"/>
    <n v="23"/>
    <s v="High experience"/>
    <x v="3"/>
    <n v="71"/>
    <n v="86"/>
    <n v="33"/>
    <x v="0"/>
    <n v="0"/>
    <n v="33"/>
    <n v="0"/>
    <n v="52.9"/>
    <n v="43"/>
    <n v="44"/>
    <n v="67"/>
    <n v="32"/>
    <n v="68"/>
    <n v="87"/>
    <n v="24"/>
    <n v="98"/>
    <n v="39"/>
    <n v="27"/>
  </r>
  <r>
    <n v="548"/>
    <x v="5"/>
    <n v="147220"/>
    <n v="147.19999999999999"/>
    <n v="13"/>
    <s v="Lower-mid experience"/>
    <x v="2"/>
    <n v="64"/>
    <n v="86"/>
    <n v="32"/>
    <x v="0"/>
    <n v="0"/>
    <n v="32"/>
    <n v="0"/>
    <n v="38.799999999999997"/>
    <n v="3"/>
    <n v="55"/>
    <n v="76"/>
    <n v="54"/>
    <n v="84"/>
    <n v="3"/>
    <n v="37"/>
    <n v="24"/>
    <n v="45"/>
    <n v="7"/>
  </r>
  <r>
    <n v="573"/>
    <x v="13"/>
    <n v="111214"/>
    <n v="111.2"/>
    <n v="12"/>
    <s v="Lower-mid experience"/>
    <x v="0"/>
    <n v="77"/>
    <n v="86"/>
    <n v="1"/>
    <x v="2"/>
    <n v="1"/>
    <n v="0"/>
    <n v="0"/>
    <n v="37.6"/>
    <n v="64"/>
    <n v="33"/>
    <n v="86"/>
    <n v="12"/>
    <n v="43"/>
    <n v="4"/>
    <n v="94"/>
    <n v="15"/>
    <n v="1"/>
    <n v="24"/>
  </r>
  <r>
    <n v="663"/>
    <x v="0"/>
    <n v="101486"/>
    <n v="101.5"/>
    <n v="16"/>
    <s v="Upper-mid experience"/>
    <x v="2"/>
    <n v="95"/>
    <n v="86"/>
    <n v="4"/>
    <x v="0"/>
    <n v="0"/>
    <n v="4"/>
    <n v="0"/>
    <n v="46.2"/>
    <n v="62"/>
    <n v="5"/>
    <n v="99"/>
    <n v="46"/>
    <n v="7"/>
    <n v="98"/>
    <n v="84"/>
    <n v="18"/>
    <n v="9"/>
    <n v="34"/>
  </r>
  <r>
    <n v="815"/>
    <x v="16"/>
    <n v="53795"/>
    <n v="53.8"/>
    <n v="7"/>
    <s v="Low experience"/>
    <x v="3"/>
    <n v="65"/>
    <n v="86"/>
    <n v="11"/>
    <x v="2"/>
    <n v="11"/>
    <n v="0"/>
    <n v="0"/>
    <n v="45.9"/>
    <n v="47"/>
    <n v="56"/>
    <n v="14"/>
    <n v="56"/>
    <n v="32"/>
    <n v="39"/>
    <n v="28"/>
    <n v="93"/>
    <n v="68"/>
    <n v="26"/>
  </r>
  <r>
    <n v="1103"/>
    <x v="17"/>
    <n v="131442"/>
    <n v="131.4"/>
    <n v="13"/>
    <s v="Lower-mid experience"/>
    <x v="0"/>
    <n v="89"/>
    <n v="86"/>
    <n v="86"/>
    <x v="1"/>
    <n v="0"/>
    <n v="0"/>
    <n v="86"/>
    <n v="48.1"/>
    <n v="23"/>
    <n v="56"/>
    <n v="79"/>
    <n v="87"/>
    <n v="11"/>
    <n v="36"/>
    <n v="64"/>
    <n v="3"/>
    <n v="69"/>
    <n v="53"/>
  </r>
  <r>
    <n v="1114"/>
    <x v="17"/>
    <n v="100390"/>
    <n v="100.4"/>
    <n v="3"/>
    <s v="Low experience"/>
    <x v="3"/>
    <n v="81"/>
    <n v="86"/>
    <n v="82"/>
    <x v="1"/>
    <n v="0"/>
    <n v="0"/>
    <n v="82"/>
    <n v="50.7"/>
    <n v="29"/>
    <n v="6"/>
    <n v="72"/>
    <n v="45"/>
    <n v="87"/>
    <n v="52"/>
    <n v="14"/>
    <n v="62"/>
    <n v="46"/>
    <n v="94"/>
  </r>
  <r>
    <n v="1164"/>
    <x v="7"/>
    <n v="108267"/>
    <n v="108.3"/>
    <n v="16"/>
    <s v="Upper-mid experience"/>
    <x v="0"/>
    <n v="3"/>
    <n v="86"/>
    <n v="6"/>
    <x v="0"/>
    <n v="0"/>
    <n v="6"/>
    <n v="0"/>
    <n v="46.4"/>
    <n v="95"/>
    <n v="38"/>
    <n v="87"/>
    <n v="39"/>
    <n v="18"/>
    <n v="0"/>
    <n v="33"/>
    <n v="38"/>
    <n v="95"/>
    <n v="21"/>
  </r>
  <r>
    <n v="1452"/>
    <x v="0"/>
    <n v="94274"/>
    <n v="94.3"/>
    <n v="10"/>
    <s v="Lower-mid experience"/>
    <x v="2"/>
    <n v="14"/>
    <n v="86"/>
    <n v="49"/>
    <x v="0"/>
    <n v="0"/>
    <n v="49"/>
    <n v="0"/>
    <n v="56.8"/>
    <n v="42"/>
    <n v="43"/>
    <n v="44"/>
    <n v="99"/>
    <n v="19"/>
    <n v="77"/>
    <n v="55"/>
    <n v="41"/>
    <n v="63"/>
    <n v="85"/>
  </r>
  <r>
    <n v="1609"/>
    <x v="13"/>
    <n v="87454"/>
    <n v="87.5"/>
    <n v="15"/>
    <s v="Lower-mid experience"/>
    <x v="2"/>
    <n v="27"/>
    <n v="86"/>
    <n v="29"/>
    <x v="2"/>
    <n v="29"/>
    <n v="0"/>
    <n v="0"/>
    <n v="37.700000000000003"/>
    <n v="24"/>
    <n v="1"/>
    <n v="7"/>
    <n v="5"/>
    <n v="64"/>
    <n v="33"/>
    <n v="69"/>
    <n v="6"/>
    <n v="86"/>
    <n v="82"/>
  </r>
  <r>
    <n v="1610"/>
    <x v="8"/>
    <n v="127216"/>
    <n v="127.2"/>
    <n v="7"/>
    <s v="Low experience"/>
    <x v="3"/>
    <n v="94"/>
    <n v="86"/>
    <n v="15"/>
    <x v="2"/>
    <n v="15"/>
    <n v="0"/>
    <n v="0"/>
    <n v="32.9"/>
    <n v="75"/>
    <n v="13"/>
    <n v="31"/>
    <n v="12"/>
    <n v="45"/>
    <n v="55"/>
    <n v="21"/>
    <n v="3"/>
    <n v="72"/>
    <n v="2"/>
  </r>
  <r>
    <n v="1745"/>
    <x v="13"/>
    <n v="44703"/>
    <n v="44.7"/>
    <n v="3"/>
    <s v="Low experience"/>
    <x v="2"/>
    <n v="56"/>
    <n v="86"/>
    <n v="9"/>
    <x v="2"/>
    <n v="9"/>
    <n v="0"/>
    <n v="0"/>
    <n v="66.7"/>
    <n v="47"/>
    <n v="73"/>
    <n v="62"/>
    <n v="73"/>
    <n v="79"/>
    <n v="44"/>
    <n v="52"/>
    <n v="99"/>
    <n v="97"/>
    <n v="41"/>
  </r>
  <r>
    <n v="1747"/>
    <x v="2"/>
    <n v="44756"/>
    <n v="44.8"/>
    <n v="11"/>
    <s v="Lower-mid experience"/>
    <x v="1"/>
    <n v="2"/>
    <n v="86"/>
    <n v="29"/>
    <x v="2"/>
    <n v="29"/>
    <n v="0"/>
    <n v="0"/>
    <n v="39.1"/>
    <n v="98"/>
    <n v="22"/>
    <n v="7"/>
    <n v="27"/>
    <n v="4"/>
    <n v="44"/>
    <n v="62"/>
    <n v="9"/>
    <n v="33"/>
    <n v="85"/>
  </r>
  <r>
    <n v="1889"/>
    <x v="4"/>
    <n v="57154"/>
    <n v="57.2"/>
    <n v="15"/>
    <s v="Lower-mid experience"/>
    <x v="2"/>
    <n v="36"/>
    <n v="86"/>
    <n v="42"/>
    <x v="0"/>
    <n v="0"/>
    <n v="42"/>
    <n v="0"/>
    <n v="38.5"/>
    <n v="55"/>
    <n v="13"/>
    <n v="4"/>
    <n v="9"/>
    <n v="93"/>
    <n v="8"/>
    <n v="55"/>
    <n v="54"/>
    <n v="37"/>
    <n v="57"/>
  </r>
  <r>
    <n v="1893"/>
    <x v="4"/>
    <n v="123335"/>
    <n v="123.3"/>
    <n v="22"/>
    <s v="Upper-mid experience"/>
    <x v="2"/>
    <n v="26"/>
    <n v="86"/>
    <n v="5"/>
    <x v="0"/>
    <n v="0"/>
    <n v="5"/>
    <n v="0"/>
    <n v="35.700000000000003"/>
    <n v="79"/>
    <n v="17"/>
    <n v="11"/>
    <n v="15"/>
    <n v="22"/>
    <n v="6"/>
    <n v="93"/>
    <n v="32"/>
    <n v="18"/>
    <n v="64"/>
  </r>
  <r>
    <n v="2067"/>
    <x v="11"/>
    <n v="60210"/>
    <n v="60.2"/>
    <n v="29"/>
    <s v="High experience"/>
    <x v="3"/>
    <n v="61"/>
    <n v="86"/>
    <n v="73"/>
    <x v="1"/>
    <n v="0"/>
    <n v="0"/>
    <n v="73"/>
    <n v="47.4"/>
    <n v="44"/>
    <n v="74"/>
    <n v="96"/>
    <n v="37"/>
    <n v="54"/>
    <n v="85"/>
    <n v="33"/>
    <n v="14"/>
    <n v="28"/>
    <n v="9"/>
  </r>
  <r>
    <n v="2127"/>
    <x v="12"/>
    <n v="139055"/>
    <n v="139.1"/>
    <n v="22"/>
    <s v="Upper-mid experience"/>
    <x v="3"/>
    <n v="14"/>
    <n v="86"/>
    <n v="33"/>
    <x v="0"/>
    <n v="0"/>
    <n v="33"/>
    <n v="0"/>
    <n v="32.799999999999997"/>
    <n v="24"/>
    <n v="66"/>
    <n v="1"/>
    <n v="6"/>
    <n v="77"/>
    <n v="17"/>
    <n v="18"/>
    <n v="3"/>
    <n v="51"/>
    <n v="65"/>
  </r>
  <r>
    <n v="2489"/>
    <x v="16"/>
    <n v="94322"/>
    <n v="94.3"/>
    <n v="12"/>
    <s v="Lower-mid experience"/>
    <x v="0"/>
    <n v="48"/>
    <n v="86"/>
    <n v="29"/>
    <x v="2"/>
    <n v="29"/>
    <n v="0"/>
    <n v="0"/>
    <n v="43.7"/>
    <n v="5"/>
    <n v="3"/>
    <n v="94"/>
    <n v="98"/>
    <n v="82"/>
    <n v="8"/>
    <n v="56"/>
    <n v="4"/>
    <n v="81"/>
    <n v="6"/>
  </r>
  <r>
    <n v="2531"/>
    <x v="5"/>
    <n v="89151"/>
    <n v="89.2"/>
    <n v="8"/>
    <s v="Lower-mid experience"/>
    <x v="2"/>
    <n v="8"/>
    <n v="86"/>
    <n v="5"/>
    <x v="0"/>
    <n v="0"/>
    <n v="5"/>
    <n v="0"/>
    <n v="51.2"/>
    <n v="43"/>
    <n v="28"/>
    <n v="29"/>
    <n v="63"/>
    <n v="72"/>
    <n v="58"/>
    <n v="98"/>
    <n v="94"/>
    <n v="1"/>
    <n v="26"/>
  </r>
  <r>
    <n v="2562"/>
    <x v="19"/>
    <n v="107011"/>
    <n v="107"/>
    <n v="24"/>
    <s v="High experience"/>
    <x v="3"/>
    <n v="72"/>
    <n v="86"/>
    <n v="5"/>
    <x v="0"/>
    <n v="0"/>
    <n v="5"/>
    <n v="0"/>
    <n v="60.3"/>
    <n v="73"/>
    <n v="73"/>
    <n v="42"/>
    <n v="54"/>
    <n v="92"/>
    <n v="63"/>
    <n v="64"/>
    <n v="78"/>
    <n v="12"/>
    <n v="52"/>
  </r>
  <r>
    <n v="2664"/>
    <x v="8"/>
    <n v="82913"/>
    <n v="82.9"/>
    <n v="27"/>
    <s v="High experience"/>
    <x v="0"/>
    <n v="77"/>
    <n v="86"/>
    <n v="12"/>
    <x v="2"/>
    <n v="12"/>
    <n v="0"/>
    <n v="0"/>
    <n v="45.6"/>
    <n v="49"/>
    <n v="79"/>
    <n v="64"/>
    <n v="4"/>
    <n v="48"/>
    <n v="99"/>
    <n v="35"/>
    <n v="44"/>
    <n v="29"/>
    <n v="5"/>
  </r>
  <r>
    <n v="2686"/>
    <x v="7"/>
    <n v="34383"/>
    <n v="34.4"/>
    <n v="24"/>
    <s v="High experience"/>
    <x v="3"/>
    <n v="5"/>
    <n v="86"/>
    <n v="35"/>
    <x v="0"/>
    <n v="0"/>
    <n v="35"/>
    <n v="0"/>
    <n v="49.4"/>
    <n v="29"/>
    <n v="98"/>
    <n v="35"/>
    <n v="42"/>
    <n v="1"/>
    <n v="72"/>
    <n v="41"/>
    <n v="1"/>
    <n v="97"/>
    <n v="78"/>
  </r>
  <r>
    <n v="46"/>
    <x v="4"/>
    <n v="97067"/>
    <n v="97.1"/>
    <n v="12"/>
    <s v="Lower-mid experience"/>
    <x v="1"/>
    <n v="87"/>
    <n v="85"/>
    <n v="46"/>
    <x v="0"/>
    <n v="0"/>
    <n v="46"/>
    <n v="0"/>
    <n v="40"/>
    <n v="1"/>
    <n v="74"/>
    <n v="18"/>
    <n v="56"/>
    <n v="84"/>
    <n v="9"/>
    <n v="54"/>
    <n v="23"/>
    <n v="34"/>
    <n v="47"/>
  </r>
  <r>
    <n v="303"/>
    <x v="6"/>
    <n v="115489"/>
    <n v="115.5"/>
    <n v="27"/>
    <s v="High experience"/>
    <x v="3"/>
    <n v="58"/>
    <n v="85"/>
    <n v="9"/>
    <x v="1"/>
    <n v="0"/>
    <n v="0"/>
    <n v="9"/>
    <n v="33.1"/>
    <n v="47"/>
    <n v="8"/>
    <n v="17"/>
    <n v="6"/>
    <n v="5"/>
    <n v="11"/>
    <n v="11"/>
    <n v="94"/>
    <n v="87"/>
    <n v="45"/>
  </r>
  <r>
    <n v="345"/>
    <x v="18"/>
    <n v="124598"/>
    <n v="124.6"/>
    <n v="14"/>
    <s v="Lower-mid experience"/>
    <x v="3"/>
    <n v="95"/>
    <n v="85"/>
    <n v="6"/>
    <x v="2"/>
    <n v="6"/>
    <n v="0"/>
    <n v="0"/>
    <n v="50.1"/>
    <n v="18"/>
    <n v="39"/>
    <n v="95"/>
    <n v="14"/>
    <n v="76"/>
    <n v="11"/>
    <n v="98"/>
    <n v="38"/>
    <n v="78"/>
    <n v="34"/>
  </r>
  <r>
    <n v="372"/>
    <x v="18"/>
    <n v="49177"/>
    <n v="49.2"/>
    <n v="0"/>
    <s v="Low experience"/>
    <x v="3"/>
    <n v="17"/>
    <n v="85"/>
    <n v="15"/>
    <x v="2"/>
    <n v="15"/>
    <n v="0"/>
    <n v="0"/>
    <n v="33.4"/>
    <n v="6"/>
    <n v="58"/>
    <n v="88"/>
    <n v="15"/>
    <n v="6"/>
    <n v="66"/>
    <n v="42"/>
    <n v="7"/>
    <n v="41"/>
    <n v="5"/>
  </r>
  <r>
    <n v="476"/>
    <x v="2"/>
    <n v="78825"/>
    <n v="78.8"/>
    <n v="21"/>
    <s v="Upper-mid experience"/>
    <x v="0"/>
    <n v="37"/>
    <n v="85"/>
    <n v="19"/>
    <x v="2"/>
    <n v="19"/>
    <n v="0"/>
    <n v="0"/>
    <n v="49.7"/>
    <n v="7"/>
    <n v="79"/>
    <n v="22"/>
    <n v="68"/>
    <n v="8"/>
    <n v="56"/>
    <n v="74"/>
    <n v="66"/>
    <n v="36"/>
    <n v="81"/>
  </r>
  <r>
    <n v="538"/>
    <x v="6"/>
    <n v="57757"/>
    <n v="57.8"/>
    <n v="2"/>
    <s v="Low experience"/>
    <x v="1"/>
    <n v="63"/>
    <n v="85"/>
    <n v="77"/>
    <x v="1"/>
    <n v="0"/>
    <n v="0"/>
    <n v="77"/>
    <n v="49.6"/>
    <n v="39"/>
    <n v="34"/>
    <n v="83"/>
    <n v="27"/>
    <n v="73"/>
    <n v="9"/>
    <n v="95"/>
    <n v="62"/>
    <n v="71"/>
    <n v="3"/>
  </r>
  <r>
    <n v="585"/>
    <x v="6"/>
    <n v="131126"/>
    <n v="131.1"/>
    <n v="12"/>
    <s v="Lower-mid experience"/>
    <x v="0"/>
    <n v="9"/>
    <n v="85"/>
    <n v="84"/>
    <x v="1"/>
    <n v="0"/>
    <n v="0"/>
    <n v="84"/>
    <n v="33.1"/>
    <n v="36"/>
    <n v="13"/>
    <n v="59"/>
    <n v="53"/>
    <n v="2"/>
    <n v="45"/>
    <n v="8"/>
    <n v="59"/>
    <n v="1"/>
    <n v="55"/>
  </r>
  <r>
    <n v="627"/>
    <x v="6"/>
    <n v="51071"/>
    <n v="51.1"/>
    <n v="6"/>
    <s v="Low experience"/>
    <x v="2"/>
    <n v="85"/>
    <n v="85"/>
    <n v="86"/>
    <x v="1"/>
    <n v="0"/>
    <n v="0"/>
    <n v="86"/>
    <n v="47.3"/>
    <n v="71"/>
    <n v="59"/>
    <n v="36"/>
    <n v="58"/>
    <n v="34"/>
    <n v="8"/>
    <n v="99"/>
    <n v="13"/>
    <n v="7"/>
    <n v="88"/>
  </r>
  <r>
    <n v="631"/>
    <x v="12"/>
    <n v="54578"/>
    <n v="54.6"/>
    <n v="27"/>
    <s v="High experience"/>
    <x v="1"/>
    <n v="65"/>
    <n v="85"/>
    <n v="67"/>
    <x v="0"/>
    <n v="0"/>
    <n v="67"/>
    <n v="0"/>
    <n v="34.200000000000003"/>
    <n v="13"/>
    <n v="67"/>
    <n v="0"/>
    <n v="92"/>
    <n v="11"/>
    <n v="9"/>
    <n v="33"/>
    <n v="37"/>
    <n v="21"/>
    <n v="59"/>
  </r>
  <r>
    <n v="735"/>
    <x v="16"/>
    <n v="127425"/>
    <n v="127.4"/>
    <n v="29"/>
    <s v="High experience"/>
    <x v="1"/>
    <n v="61"/>
    <n v="85"/>
    <n v="13"/>
    <x v="2"/>
    <n v="13"/>
    <n v="0"/>
    <n v="0"/>
    <n v="44.9"/>
    <n v="4"/>
    <n v="15"/>
    <n v="92"/>
    <n v="10"/>
    <n v="78"/>
    <n v="29"/>
    <n v="4"/>
    <n v="74"/>
    <n v="97"/>
    <n v="46"/>
  </r>
  <r>
    <n v="755"/>
    <x v="9"/>
    <n v="108766"/>
    <n v="108.8"/>
    <n v="18"/>
    <s v="Upper-mid experience"/>
    <x v="0"/>
    <n v="14"/>
    <n v="85"/>
    <n v="8"/>
    <x v="1"/>
    <n v="0"/>
    <n v="0"/>
    <n v="8"/>
    <n v="49.2"/>
    <n v="51"/>
    <n v="93"/>
    <n v="87"/>
    <n v="13"/>
    <n v="17"/>
    <n v="36"/>
    <n v="29"/>
    <n v="61"/>
    <n v="9"/>
    <n v="96"/>
  </r>
  <r>
    <n v="766"/>
    <x v="17"/>
    <n v="81142"/>
    <n v="81.099999999999994"/>
    <n v="16"/>
    <s v="Upper-mid experience"/>
    <x v="0"/>
    <n v="59"/>
    <n v="85"/>
    <n v="82"/>
    <x v="1"/>
    <n v="0"/>
    <n v="0"/>
    <n v="82"/>
    <n v="28.4"/>
    <n v="6"/>
    <n v="47"/>
    <n v="7"/>
    <n v="43"/>
    <n v="2"/>
    <n v="21"/>
    <n v="1"/>
    <n v="3"/>
    <n v="75"/>
    <n v="79"/>
  </r>
  <r>
    <n v="846"/>
    <x v="8"/>
    <n v="90521"/>
    <n v="90.5"/>
    <n v="1"/>
    <s v="Low experience"/>
    <x v="1"/>
    <n v="6"/>
    <n v="85"/>
    <n v="16"/>
    <x v="2"/>
    <n v="16"/>
    <n v="0"/>
    <n v="0"/>
    <n v="45.8"/>
    <n v="6"/>
    <n v="8"/>
    <n v="24"/>
    <n v="46"/>
    <n v="48"/>
    <n v="56"/>
    <n v="82"/>
    <n v="69"/>
    <n v="66"/>
    <n v="53"/>
  </r>
  <r>
    <n v="901"/>
    <x v="9"/>
    <n v="37804"/>
    <n v="37.799999999999997"/>
    <n v="10"/>
    <s v="Lower-mid experience"/>
    <x v="0"/>
    <n v="45"/>
    <n v="85"/>
    <n v="91"/>
    <x v="1"/>
    <n v="0"/>
    <n v="0"/>
    <n v="91"/>
    <n v="32.6"/>
    <n v="76"/>
    <n v="32"/>
    <n v="1"/>
    <n v="7"/>
    <n v="9"/>
    <n v="58"/>
    <n v="5"/>
    <n v="34"/>
    <n v="75"/>
    <n v="29"/>
  </r>
  <r>
    <n v="939"/>
    <x v="3"/>
    <n v="113187"/>
    <n v="113.2"/>
    <n v="14"/>
    <s v="Lower-mid experience"/>
    <x v="0"/>
    <n v="51"/>
    <n v="85"/>
    <n v="37"/>
    <x v="0"/>
    <n v="0"/>
    <n v="37"/>
    <n v="0"/>
    <n v="53.4"/>
    <n v="0"/>
    <n v="51"/>
    <n v="56"/>
    <n v="82"/>
    <n v="5"/>
    <n v="92"/>
    <n v="63"/>
    <n v="84"/>
    <n v="15"/>
    <n v="86"/>
  </r>
  <r>
    <n v="954"/>
    <x v="11"/>
    <n v="72320"/>
    <n v="72.3"/>
    <n v="6"/>
    <s v="Low experience"/>
    <x v="1"/>
    <n v="9"/>
    <n v="85"/>
    <n v="94"/>
    <x v="1"/>
    <n v="0"/>
    <n v="0"/>
    <n v="94"/>
    <n v="38.799999999999997"/>
    <n v="64"/>
    <n v="79"/>
    <n v="7"/>
    <n v="21"/>
    <n v="7"/>
    <n v="73"/>
    <n v="51"/>
    <n v="7"/>
    <n v="48"/>
    <n v="31"/>
  </r>
  <r>
    <n v="958"/>
    <x v="3"/>
    <n v="89630"/>
    <n v="89.6"/>
    <n v="13"/>
    <s v="Lower-mid experience"/>
    <x v="1"/>
    <n v="32"/>
    <n v="85"/>
    <n v="38"/>
    <x v="0"/>
    <n v="0"/>
    <n v="38"/>
    <n v="0"/>
    <n v="26.5"/>
    <n v="45"/>
    <n v="5"/>
    <n v="3"/>
    <n v="53"/>
    <n v="47"/>
    <n v="10"/>
    <n v="39"/>
    <n v="39"/>
    <n v="5"/>
    <n v="19"/>
  </r>
  <r>
    <n v="1008"/>
    <x v="17"/>
    <n v="87225"/>
    <n v="87.2"/>
    <n v="4"/>
    <s v="Low experience"/>
    <x v="2"/>
    <n v="17"/>
    <n v="85"/>
    <n v="89"/>
    <x v="1"/>
    <n v="0"/>
    <n v="0"/>
    <n v="89"/>
    <n v="46.7"/>
    <n v="3"/>
    <n v="67"/>
    <n v="82"/>
    <n v="93"/>
    <n v="88"/>
    <n v="32"/>
    <n v="59"/>
    <n v="8"/>
    <n v="26"/>
    <n v="9"/>
  </r>
  <r>
    <n v="1009"/>
    <x v="9"/>
    <n v="37466"/>
    <n v="37.5"/>
    <n v="7"/>
    <s v="Low experience"/>
    <x v="2"/>
    <n v="88"/>
    <n v="85"/>
    <n v="84"/>
    <x v="1"/>
    <n v="0"/>
    <n v="0"/>
    <n v="84"/>
    <n v="43.1"/>
    <n v="43"/>
    <n v="46"/>
    <n v="97"/>
    <n v="3"/>
    <n v="63"/>
    <n v="42"/>
    <n v="6"/>
    <n v="49"/>
    <n v="81"/>
    <n v="1"/>
  </r>
  <r>
    <n v="1027"/>
    <x v="19"/>
    <n v="60066"/>
    <n v="60.1"/>
    <n v="13"/>
    <s v="Lower-mid experience"/>
    <x v="2"/>
    <n v="92"/>
    <n v="85"/>
    <n v="59"/>
    <x v="0"/>
    <n v="0"/>
    <n v="59"/>
    <n v="0"/>
    <n v="44.4"/>
    <n v="44"/>
    <n v="66"/>
    <n v="34"/>
    <n v="32"/>
    <n v="42"/>
    <n v="15"/>
    <n v="83"/>
    <n v="35"/>
    <n v="4"/>
    <n v="89"/>
  </r>
  <r>
    <n v="1130"/>
    <x v="8"/>
    <n v="43760"/>
    <n v="43.8"/>
    <n v="26"/>
    <s v="High experience"/>
    <x v="3"/>
    <n v="29"/>
    <n v="85"/>
    <n v="17"/>
    <x v="2"/>
    <n v="17"/>
    <n v="0"/>
    <n v="0"/>
    <n v="46"/>
    <n v="42"/>
    <n v="13"/>
    <n v="16"/>
    <n v="34"/>
    <n v="56"/>
    <n v="59"/>
    <n v="49"/>
    <n v="74"/>
    <n v="74"/>
    <n v="43"/>
  </r>
  <r>
    <n v="1170"/>
    <x v="4"/>
    <n v="120299"/>
    <n v="120.3"/>
    <n v="5"/>
    <s v="Low experience"/>
    <x v="1"/>
    <n v="16"/>
    <n v="85"/>
    <n v="63"/>
    <x v="0"/>
    <n v="0"/>
    <n v="63"/>
    <n v="0"/>
    <n v="40.200000000000003"/>
    <n v="38"/>
    <n v="61"/>
    <n v="5"/>
    <n v="72"/>
    <n v="16"/>
    <n v="92"/>
    <n v="64"/>
    <n v="27"/>
    <n v="12"/>
    <n v="15"/>
  </r>
  <r>
    <n v="1691"/>
    <x v="3"/>
    <n v="107413"/>
    <n v="107.4"/>
    <n v="21"/>
    <s v="Upper-mid experience"/>
    <x v="0"/>
    <n v="7"/>
    <n v="85"/>
    <n v="48"/>
    <x v="0"/>
    <n v="0"/>
    <n v="48"/>
    <n v="0"/>
    <n v="55.2"/>
    <n v="56"/>
    <n v="69"/>
    <n v="24"/>
    <n v="84"/>
    <n v="72"/>
    <n v="23"/>
    <n v="97"/>
    <n v="66"/>
    <n v="45"/>
    <n v="16"/>
  </r>
  <r>
    <n v="1765"/>
    <x v="7"/>
    <n v="128757"/>
    <n v="128.80000000000001"/>
    <n v="14"/>
    <s v="Lower-mid experience"/>
    <x v="2"/>
    <n v="41"/>
    <n v="85"/>
    <n v="34"/>
    <x v="0"/>
    <n v="0"/>
    <n v="34"/>
    <n v="0"/>
    <n v="40.9"/>
    <n v="54"/>
    <n v="3"/>
    <n v="66"/>
    <n v="32"/>
    <n v="43"/>
    <n v="5"/>
    <n v="99"/>
    <n v="51"/>
    <n v="2"/>
    <n v="54"/>
  </r>
  <r>
    <n v="1902"/>
    <x v="9"/>
    <n v="112142"/>
    <n v="112.1"/>
    <n v="7"/>
    <s v="Low experience"/>
    <x v="2"/>
    <n v="54"/>
    <n v="85"/>
    <n v="76"/>
    <x v="1"/>
    <n v="0"/>
    <n v="0"/>
    <n v="76"/>
    <n v="63.7"/>
    <n v="67"/>
    <n v="38"/>
    <n v="63"/>
    <n v="78"/>
    <n v="76"/>
    <n v="38"/>
    <n v="57"/>
    <n v="45"/>
    <n v="87"/>
    <n v="88"/>
  </r>
  <r>
    <n v="2079"/>
    <x v="4"/>
    <n v="135341"/>
    <n v="135.30000000000001"/>
    <n v="14"/>
    <s v="Lower-mid experience"/>
    <x v="1"/>
    <n v="89"/>
    <n v="85"/>
    <n v="57"/>
    <x v="0"/>
    <n v="0"/>
    <n v="57"/>
    <n v="0"/>
    <n v="41.2"/>
    <n v="12"/>
    <n v="74"/>
    <n v="17"/>
    <n v="69"/>
    <n v="42"/>
    <n v="93"/>
    <n v="46"/>
    <n v="3"/>
    <n v="48"/>
    <n v="8"/>
  </r>
  <r>
    <n v="2214"/>
    <x v="2"/>
    <n v="137541"/>
    <n v="137.5"/>
    <n v="1"/>
    <s v="Low experience"/>
    <x v="3"/>
    <n v="98"/>
    <n v="85"/>
    <n v="8"/>
    <x v="2"/>
    <n v="8"/>
    <n v="0"/>
    <n v="0"/>
    <n v="31.8"/>
    <n v="66"/>
    <n v="3"/>
    <n v="48"/>
    <n v="27"/>
    <n v="47"/>
    <n v="2"/>
    <n v="5"/>
    <n v="2"/>
    <n v="62"/>
    <n v="56"/>
  </r>
  <r>
    <n v="2294"/>
    <x v="2"/>
    <n v="113453"/>
    <n v="113.5"/>
    <n v="18"/>
    <s v="Upper-mid experience"/>
    <x v="2"/>
    <n v="42"/>
    <n v="85"/>
    <n v="7"/>
    <x v="2"/>
    <n v="7"/>
    <n v="0"/>
    <n v="0"/>
    <n v="38.700000000000003"/>
    <n v="2"/>
    <n v="64"/>
    <n v="5"/>
    <n v="7"/>
    <n v="54"/>
    <n v="5"/>
    <n v="51"/>
    <n v="96"/>
    <n v="31"/>
    <n v="72"/>
  </r>
  <r>
    <n v="2424"/>
    <x v="2"/>
    <n v="75337"/>
    <n v="75.3"/>
    <n v="2"/>
    <s v="Low experience"/>
    <x v="3"/>
    <n v="23"/>
    <n v="85"/>
    <n v="18"/>
    <x v="2"/>
    <n v="18"/>
    <n v="0"/>
    <n v="0"/>
    <n v="54.6"/>
    <n v="7"/>
    <n v="96"/>
    <n v="14"/>
    <n v="68"/>
    <n v="23"/>
    <n v="22"/>
    <n v="63"/>
    <n v="78"/>
    <n v="98"/>
    <n v="77"/>
  </r>
  <r>
    <n v="2437"/>
    <x v="6"/>
    <n v="139240"/>
    <n v="139.19999999999999"/>
    <n v="10"/>
    <s v="Lower-mid experience"/>
    <x v="2"/>
    <n v="68"/>
    <n v="85"/>
    <n v="92"/>
    <x v="1"/>
    <n v="0"/>
    <n v="0"/>
    <n v="92"/>
    <n v="49.2"/>
    <n v="51"/>
    <n v="65"/>
    <n v="5"/>
    <n v="45"/>
    <n v="85"/>
    <n v="29"/>
    <n v="4"/>
    <n v="88"/>
    <n v="83"/>
    <n v="37"/>
  </r>
  <r>
    <n v="2868"/>
    <x v="2"/>
    <n v="69802"/>
    <n v="69.8"/>
    <n v="9"/>
    <s v="Lower-mid experience"/>
    <x v="0"/>
    <n v="58"/>
    <n v="85"/>
    <n v="19"/>
    <x v="2"/>
    <n v="19"/>
    <n v="0"/>
    <n v="0"/>
    <n v="51"/>
    <n v="99"/>
    <n v="7"/>
    <n v="87"/>
    <n v="31"/>
    <n v="47"/>
    <n v="74"/>
    <n v="91"/>
    <n v="1"/>
    <n v="66"/>
    <n v="7"/>
  </r>
  <r>
    <n v="268"/>
    <x v="9"/>
    <n v="148360"/>
    <n v="148.4"/>
    <n v="1"/>
    <s v="Low experience"/>
    <x v="1"/>
    <n v="18"/>
    <n v="84"/>
    <n v="81"/>
    <x v="1"/>
    <n v="0"/>
    <n v="0"/>
    <n v="81"/>
    <n v="36.700000000000003"/>
    <n v="83"/>
    <n v="12"/>
    <n v="73"/>
    <n v="53"/>
    <n v="29"/>
    <n v="49"/>
    <n v="3"/>
    <n v="6"/>
    <n v="43"/>
    <n v="16"/>
  </r>
  <r>
    <n v="589"/>
    <x v="7"/>
    <n v="98232"/>
    <n v="98.2"/>
    <n v="12"/>
    <s v="Lower-mid experience"/>
    <x v="2"/>
    <n v="3"/>
    <n v="84"/>
    <n v="69"/>
    <x v="0"/>
    <n v="0"/>
    <n v="69"/>
    <n v="0"/>
    <n v="53.4"/>
    <n v="87"/>
    <n v="33"/>
    <n v="59"/>
    <n v="85"/>
    <n v="44"/>
    <n v="2"/>
    <n v="7"/>
    <n v="51"/>
    <n v="97"/>
    <n v="69"/>
  </r>
  <r>
    <n v="646"/>
    <x v="11"/>
    <n v="76798"/>
    <n v="76.8"/>
    <n v="0"/>
    <s v="Low experience"/>
    <x v="3"/>
    <n v="2"/>
    <n v="84"/>
    <n v="82"/>
    <x v="1"/>
    <n v="0"/>
    <n v="0"/>
    <n v="82"/>
    <n v="39.1"/>
    <n v="33"/>
    <n v="75"/>
    <n v="33"/>
    <n v="14"/>
    <n v="4"/>
    <n v="98"/>
    <n v="23"/>
    <n v="61"/>
    <n v="43"/>
    <n v="7"/>
  </r>
  <r>
    <n v="673"/>
    <x v="8"/>
    <n v="139588"/>
    <n v="139.6"/>
    <n v="26"/>
    <s v="High experience"/>
    <x v="2"/>
    <n v="66"/>
    <n v="84"/>
    <n v="22"/>
    <x v="2"/>
    <n v="22"/>
    <n v="0"/>
    <n v="0"/>
    <n v="61.9"/>
    <n v="2"/>
    <n v="74"/>
    <n v="49"/>
    <n v="81"/>
    <n v="95"/>
    <n v="93"/>
    <n v="91"/>
    <n v="51"/>
    <n v="36"/>
    <n v="47"/>
  </r>
  <r>
    <n v="752"/>
    <x v="0"/>
    <n v="83013"/>
    <n v="83"/>
    <n v="15"/>
    <s v="Lower-mid experience"/>
    <x v="0"/>
    <n v="25"/>
    <n v="84"/>
    <n v="48"/>
    <x v="0"/>
    <n v="0"/>
    <n v="48"/>
    <n v="0"/>
    <n v="43.8"/>
    <n v="19"/>
    <n v="22"/>
    <n v="27"/>
    <n v="45"/>
    <n v="65"/>
    <n v="86"/>
    <n v="29"/>
    <n v="18"/>
    <n v="38"/>
    <n v="89"/>
  </r>
  <r>
    <n v="768"/>
    <x v="12"/>
    <n v="124410"/>
    <n v="124.4"/>
    <n v="0"/>
    <s v="Low experience"/>
    <x v="3"/>
    <n v="17"/>
    <n v="84"/>
    <n v="46"/>
    <x v="0"/>
    <n v="0"/>
    <n v="46"/>
    <n v="0"/>
    <n v="46.9"/>
    <n v="35"/>
    <n v="76"/>
    <n v="1"/>
    <n v="35"/>
    <n v="84"/>
    <n v="7"/>
    <n v="94"/>
    <n v="99"/>
    <n v="9"/>
    <n v="29"/>
  </r>
  <r>
    <n v="803"/>
    <x v="12"/>
    <n v="122313"/>
    <n v="122.3"/>
    <n v="25"/>
    <s v="High experience"/>
    <x v="3"/>
    <n v="95"/>
    <n v="84"/>
    <n v="48"/>
    <x v="0"/>
    <n v="0"/>
    <n v="48"/>
    <n v="0"/>
    <n v="42"/>
    <n v="71"/>
    <n v="59"/>
    <n v="32"/>
    <n v="55"/>
    <n v="73"/>
    <n v="4"/>
    <n v="1"/>
    <n v="46"/>
    <n v="13"/>
    <n v="66"/>
  </r>
  <r>
    <n v="820"/>
    <x v="6"/>
    <n v="105569"/>
    <n v="105.6"/>
    <n v="0"/>
    <s v="Low experience"/>
    <x v="0"/>
    <n v="37"/>
    <n v="84"/>
    <n v="76"/>
    <x v="1"/>
    <n v="0"/>
    <n v="0"/>
    <n v="76"/>
    <n v="40.4"/>
    <n v="58"/>
    <n v="96"/>
    <n v="2"/>
    <n v="1"/>
    <n v="12"/>
    <n v="78"/>
    <n v="35"/>
    <n v="22"/>
    <n v="35"/>
    <n v="65"/>
  </r>
  <r>
    <n v="821"/>
    <x v="8"/>
    <n v="45782"/>
    <n v="45.8"/>
    <n v="19"/>
    <s v="Upper-mid experience"/>
    <x v="0"/>
    <n v="74"/>
    <n v="84"/>
    <n v="16"/>
    <x v="2"/>
    <n v="16"/>
    <n v="0"/>
    <n v="0"/>
    <n v="34.9"/>
    <n v="1"/>
    <n v="7"/>
    <n v="46"/>
    <n v="3"/>
    <n v="61"/>
    <n v="4"/>
    <n v="12"/>
    <n v="87"/>
    <n v="57"/>
    <n v="71"/>
  </r>
  <r>
    <n v="931"/>
    <x v="17"/>
    <n v="109023"/>
    <n v="109"/>
    <n v="28"/>
    <s v="High experience"/>
    <x v="0"/>
    <n v="0"/>
    <n v="84"/>
    <n v="94"/>
    <x v="1"/>
    <n v="0"/>
    <n v="0"/>
    <n v="94"/>
    <n v="27.8"/>
    <n v="69"/>
    <n v="4"/>
    <n v="19"/>
    <n v="36"/>
    <n v="17"/>
    <n v="11"/>
    <n v="91"/>
    <n v="10"/>
    <n v="16"/>
    <n v="5"/>
  </r>
  <r>
    <n v="993"/>
    <x v="14"/>
    <n v="30637"/>
    <n v="30.6"/>
    <n v="8"/>
    <s v="Lower-mid experience"/>
    <x v="1"/>
    <n v="74"/>
    <n v="84"/>
    <n v="45"/>
    <x v="0"/>
    <n v="0"/>
    <n v="45"/>
    <n v="0"/>
    <n v="59"/>
    <n v="51"/>
    <n v="36"/>
    <n v="78"/>
    <n v="97"/>
    <n v="58"/>
    <n v="45"/>
    <n v="22"/>
    <n v="65"/>
    <n v="69"/>
    <n v="69"/>
  </r>
  <r>
    <n v="994"/>
    <x v="11"/>
    <n v="62209"/>
    <n v="62.2"/>
    <n v="27"/>
    <s v="High experience"/>
    <x v="3"/>
    <n v="9"/>
    <n v="84"/>
    <n v="89"/>
    <x v="1"/>
    <n v="0"/>
    <n v="0"/>
    <n v="89"/>
    <n v="41.1"/>
    <n v="76"/>
    <n v="65"/>
    <n v="39"/>
    <n v="61"/>
    <n v="4"/>
    <n v="76"/>
    <n v="1"/>
    <n v="4"/>
    <n v="1"/>
    <n v="84"/>
  </r>
  <r>
    <n v="997"/>
    <x v="6"/>
    <n v="52505"/>
    <n v="52.5"/>
    <n v="0"/>
    <s v="Low experience"/>
    <x v="3"/>
    <n v="69"/>
    <n v="84"/>
    <n v="73"/>
    <x v="1"/>
    <n v="0"/>
    <n v="0"/>
    <n v="73"/>
    <n v="56"/>
    <n v="57"/>
    <n v="58"/>
    <n v="95"/>
    <n v="44"/>
    <n v="69"/>
    <n v="57"/>
    <n v="18"/>
    <n v="59"/>
    <n v="54"/>
    <n v="49"/>
  </r>
  <r>
    <n v="1089"/>
    <x v="8"/>
    <n v="120351"/>
    <n v="120.4"/>
    <n v="1"/>
    <s v="Low experience"/>
    <x v="0"/>
    <n v="43"/>
    <n v="84"/>
    <n v="13"/>
    <x v="2"/>
    <n v="13"/>
    <n v="0"/>
    <n v="0"/>
    <n v="38.9"/>
    <n v="54"/>
    <n v="19"/>
    <n v="54"/>
    <n v="28"/>
    <n v="29"/>
    <n v="74"/>
    <n v="3"/>
    <n v="38"/>
    <n v="41"/>
    <n v="49"/>
  </r>
  <r>
    <n v="1101"/>
    <x v="0"/>
    <n v="59552"/>
    <n v="59.6"/>
    <n v="1"/>
    <s v="Low experience"/>
    <x v="2"/>
    <n v="88"/>
    <n v="84"/>
    <n v="45"/>
    <x v="0"/>
    <n v="0"/>
    <n v="45"/>
    <n v="0"/>
    <n v="29.8"/>
    <n v="67"/>
    <n v="49"/>
    <n v="9"/>
    <n v="39"/>
    <n v="9"/>
    <n v="19"/>
    <n v="1"/>
    <n v="18"/>
    <n v="33"/>
    <n v="54"/>
  </r>
  <r>
    <n v="1132"/>
    <x v="11"/>
    <n v="80806"/>
    <n v="80.8"/>
    <n v="19"/>
    <s v="Upper-mid experience"/>
    <x v="3"/>
    <n v="3"/>
    <n v="84"/>
    <n v="85"/>
    <x v="1"/>
    <n v="0"/>
    <n v="0"/>
    <n v="85"/>
    <n v="34.4"/>
    <n v="33"/>
    <n v="3"/>
    <n v="44"/>
    <n v="11"/>
    <n v="62"/>
    <n v="62"/>
    <n v="4"/>
    <n v="29"/>
    <n v="41"/>
    <n v="55"/>
  </r>
  <r>
    <n v="1139"/>
    <x v="13"/>
    <n v="82723"/>
    <n v="82.7"/>
    <n v="29"/>
    <s v="High experience"/>
    <x v="2"/>
    <n v="4"/>
    <n v="84"/>
    <n v="15"/>
    <x v="2"/>
    <n v="15"/>
    <n v="0"/>
    <n v="0"/>
    <n v="61.5"/>
    <n v="99"/>
    <n v="21"/>
    <n v="54"/>
    <n v="99"/>
    <n v="79"/>
    <n v="99"/>
    <n v="97"/>
    <n v="49"/>
    <n v="7"/>
    <n v="11"/>
  </r>
  <r>
    <n v="1236"/>
    <x v="4"/>
    <n v="127677"/>
    <n v="127.7"/>
    <n v="13"/>
    <s v="Lower-mid experience"/>
    <x v="0"/>
    <n v="64"/>
    <n v="84"/>
    <n v="35"/>
    <x v="0"/>
    <n v="0"/>
    <n v="35"/>
    <n v="0"/>
    <n v="21.6"/>
    <n v="9"/>
    <n v="34"/>
    <n v="14"/>
    <n v="27"/>
    <n v="5"/>
    <n v="6"/>
    <n v="15"/>
    <n v="76"/>
    <n v="22"/>
    <n v="8"/>
  </r>
  <r>
    <n v="1685"/>
    <x v="4"/>
    <n v="88204"/>
    <n v="88.2"/>
    <n v="14"/>
    <s v="Lower-mid experience"/>
    <x v="2"/>
    <n v="5"/>
    <n v="84"/>
    <n v="55"/>
    <x v="0"/>
    <n v="0"/>
    <n v="55"/>
    <n v="0"/>
    <n v="46.2"/>
    <n v="84"/>
    <n v="6"/>
    <n v="97"/>
    <n v="1"/>
    <n v="51"/>
    <n v="56"/>
    <n v="14"/>
    <n v="92"/>
    <n v="47"/>
    <n v="14"/>
  </r>
  <r>
    <n v="1706"/>
    <x v="5"/>
    <n v="97323"/>
    <n v="97.3"/>
    <n v="19"/>
    <s v="Upper-mid experience"/>
    <x v="0"/>
    <n v="61"/>
    <n v="84"/>
    <n v="42"/>
    <x v="0"/>
    <n v="0"/>
    <n v="42"/>
    <n v="0"/>
    <n v="43.4"/>
    <n v="21"/>
    <n v="41"/>
    <n v="2"/>
    <n v="96"/>
    <n v="15"/>
    <n v="91"/>
    <n v="43"/>
    <n v="38"/>
    <n v="23"/>
    <n v="64"/>
  </r>
  <r>
    <n v="1791"/>
    <x v="19"/>
    <n v="37084"/>
    <n v="37.1"/>
    <n v="11"/>
    <s v="Lower-mid experience"/>
    <x v="0"/>
    <n v="97"/>
    <n v="84"/>
    <n v="35"/>
    <x v="0"/>
    <n v="0"/>
    <n v="35"/>
    <n v="0"/>
    <n v="45.5"/>
    <n v="51"/>
    <n v="12"/>
    <n v="49"/>
    <n v="27"/>
    <n v="49"/>
    <n v="95"/>
    <n v="29"/>
    <n v="99"/>
    <n v="23"/>
    <n v="21"/>
  </r>
  <r>
    <n v="1807"/>
    <x v="13"/>
    <n v="102006"/>
    <n v="102"/>
    <n v="17"/>
    <s v="Upper-mid experience"/>
    <x v="0"/>
    <n v="14"/>
    <n v="84"/>
    <n v="25"/>
    <x v="2"/>
    <n v="25"/>
    <n v="0"/>
    <n v="0"/>
    <n v="55.3"/>
    <n v="2"/>
    <n v="53"/>
    <n v="75"/>
    <n v="24"/>
    <n v="92"/>
    <n v="87"/>
    <n v="25"/>
    <n v="99"/>
    <n v="67"/>
    <n v="29"/>
  </r>
  <r>
    <n v="1814"/>
    <x v="15"/>
    <n v="68319"/>
    <n v="68.3"/>
    <n v="6"/>
    <s v="Low experience"/>
    <x v="3"/>
    <n v="43"/>
    <n v="84"/>
    <n v="54"/>
    <x v="0"/>
    <n v="0"/>
    <n v="54"/>
    <n v="0"/>
    <n v="32.799999999999997"/>
    <n v="7"/>
    <n v="2"/>
    <n v="19"/>
    <n v="96"/>
    <n v="59"/>
    <n v="39"/>
    <n v="8"/>
    <n v="53"/>
    <n v="24"/>
    <n v="21"/>
  </r>
  <r>
    <n v="1823"/>
    <x v="15"/>
    <n v="142691"/>
    <n v="142.69999999999999"/>
    <n v="18"/>
    <s v="Upper-mid experience"/>
    <x v="3"/>
    <n v="31"/>
    <n v="84"/>
    <n v="51"/>
    <x v="0"/>
    <n v="0"/>
    <n v="51"/>
    <n v="0"/>
    <n v="41.3"/>
    <n v="31"/>
    <n v="89"/>
    <n v="44"/>
    <n v="29"/>
    <n v="16"/>
    <n v="67"/>
    <n v="3"/>
    <n v="45"/>
    <n v="55"/>
    <n v="34"/>
  </r>
  <r>
    <n v="1832"/>
    <x v="16"/>
    <n v="110270"/>
    <n v="110.3"/>
    <n v="21"/>
    <s v="Upper-mid experience"/>
    <x v="1"/>
    <n v="83"/>
    <n v="84"/>
    <n v="7"/>
    <x v="2"/>
    <n v="7"/>
    <n v="0"/>
    <n v="0"/>
    <n v="43.6"/>
    <n v="91"/>
    <n v="39"/>
    <n v="35"/>
    <n v="2"/>
    <n v="9"/>
    <n v="22"/>
    <n v="64"/>
    <n v="88"/>
    <n v="3"/>
    <n v="83"/>
  </r>
  <r>
    <n v="1871"/>
    <x v="11"/>
    <n v="86470"/>
    <n v="86.5"/>
    <n v="11"/>
    <s v="Lower-mid experience"/>
    <x v="3"/>
    <n v="92"/>
    <n v="84"/>
    <n v="8"/>
    <x v="1"/>
    <n v="0"/>
    <n v="0"/>
    <n v="8"/>
    <n v="53.2"/>
    <n v="19"/>
    <n v="59"/>
    <n v="74"/>
    <n v="44"/>
    <n v="75"/>
    <n v="3"/>
    <n v="71"/>
    <n v="26"/>
    <n v="78"/>
    <n v="83"/>
  </r>
  <r>
    <n v="1955"/>
    <x v="10"/>
    <n v="102593"/>
    <n v="102.6"/>
    <n v="22"/>
    <s v="Upper-mid experience"/>
    <x v="3"/>
    <n v="15"/>
    <n v="84"/>
    <n v="32"/>
    <x v="0"/>
    <n v="0"/>
    <n v="32"/>
    <n v="0"/>
    <n v="44.2"/>
    <n v="44"/>
    <n v="6"/>
    <n v="94"/>
    <n v="63"/>
    <n v="62"/>
    <n v="37"/>
    <n v="13"/>
    <n v="45"/>
    <n v="6"/>
    <n v="72"/>
  </r>
  <r>
    <n v="1957"/>
    <x v="11"/>
    <n v="53665"/>
    <n v="53.7"/>
    <n v="21"/>
    <s v="Upper-mid experience"/>
    <x v="1"/>
    <n v="43"/>
    <n v="84"/>
    <n v="75"/>
    <x v="1"/>
    <n v="0"/>
    <n v="0"/>
    <n v="75"/>
    <n v="52.5"/>
    <n v="6"/>
    <n v="95"/>
    <n v="36"/>
    <n v="88"/>
    <n v="15"/>
    <n v="94"/>
    <n v="35"/>
    <n v="38"/>
    <n v="46"/>
    <n v="72"/>
  </r>
  <r>
    <n v="2219"/>
    <x v="13"/>
    <n v="64091"/>
    <n v="64.099999999999994"/>
    <n v="8"/>
    <s v="Lower-mid experience"/>
    <x v="3"/>
    <n v="26"/>
    <n v="84"/>
    <n v="9"/>
    <x v="2"/>
    <n v="9"/>
    <n v="0"/>
    <n v="0"/>
    <n v="39"/>
    <n v="4"/>
    <n v="9"/>
    <n v="22"/>
    <n v="68"/>
    <n v="14"/>
    <n v="35"/>
    <n v="32"/>
    <n v="94"/>
    <n v="43"/>
    <n v="69"/>
  </r>
  <r>
    <n v="2363"/>
    <x v="13"/>
    <n v="140177"/>
    <n v="140.19999999999999"/>
    <n v="24"/>
    <s v="High experience"/>
    <x v="0"/>
    <n v="4"/>
    <n v="84"/>
    <n v="25"/>
    <x v="2"/>
    <n v="25"/>
    <n v="0"/>
    <n v="0"/>
    <n v="50.3"/>
    <n v="53"/>
    <n v="58"/>
    <n v="56"/>
    <n v="4"/>
    <n v="98"/>
    <n v="4"/>
    <n v="22"/>
    <n v="28"/>
    <n v="88"/>
    <n v="92"/>
  </r>
  <r>
    <n v="2642"/>
    <x v="19"/>
    <n v="104336"/>
    <n v="104.3"/>
    <n v="21"/>
    <s v="Upper-mid experience"/>
    <x v="3"/>
    <n v="21"/>
    <n v="84"/>
    <n v="44"/>
    <x v="0"/>
    <n v="0"/>
    <n v="44"/>
    <n v="0"/>
    <n v="46.9"/>
    <n v="45"/>
    <n v="42"/>
    <n v="67"/>
    <n v="34"/>
    <n v="66"/>
    <n v="55"/>
    <n v="5"/>
    <n v="92"/>
    <n v="18"/>
    <n v="45"/>
  </r>
  <r>
    <n v="2667"/>
    <x v="18"/>
    <n v="110381"/>
    <n v="110.4"/>
    <n v="9"/>
    <s v="Lower-mid experience"/>
    <x v="0"/>
    <n v="35"/>
    <n v="84"/>
    <n v="26"/>
    <x v="2"/>
    <n v="26"/>
    <n v="0"/>
    <n v="0"/>
    <n v="32.299999999999997"/>
    <n v="23"/>
    <n v="9"/>
    <n v="6"/>
    <n v="69"/>
    <n v="29"/>
    <n v="6"/>
    <n v="78"/>
    <n v="35"/>
    <n v="53"/>
    <n v="15"/>
  </r>
  <r>
    <n v="2683"/>
    <x v="18"/>
    <n v="90924"/>
    <n v="90.9"/>
    <n v="11"/>
    <s v="Lower-mid experience"/>
    <x v="2"/>
    <n v="46"/>
    <n v="84"/>
    <n v="16"/>
    <x v="2"/>
    <n v="16"/>
    <n v="0"/>
    <n v="0"/>
    <n v="47.5"/>
    <n v="46"/>
    <n v="14"/>
    <n v="18"/>
    <n v="85"/>
    <n v="16"/>
    <n v="67"/>
    <n v="42"/>
    <n v="97"/>
    <n v="7"/>
    <n v="83"/>
  </r>
  <r>
    <n v="2708"/>
    <x v="13"/>
    <n v="120061"/>
    <n v="120.1"/>
    <n v="26"/>
    <s v="High experience"/>
    <x v="0"/>
    <n v="9"/>
    <n v="84"/>
    <n v="12"/>
    <x v="2"/>
    <n v="12"/>
    <n v="0"/>
    <n v="0"/>
    <n v="49.3"/>
    <n v="45"/>
    <n v="26"/>
    <n v="34"/>
    <n v="91"/>
    <n v="33"/>
    <n v="79"/>
    <n v="63"/>
    <n v="34"/>
    <n v="82"/>
    <n v="6"/>
  </r>
  <r>
    <n v="2892"/>
    <x v="0"/>
    <n v="133988"/>
    <n v="134"/>
    <n v="7"/>
    <s v="Low experience"/>
    <x v="3"/>
    <n v="18"/>
    <n v="84"/>
    <n v="37"/>
    <x v="0"/>
    <n v="0"/>
    <n v="37"/>
    <n v="0"/>
    <n v="61.9"/>
    <n v="91"/>
    <n v="27"/>
    <n v="44"/>
    <n v="89"/>
    <n v="55"/>
    <n v="93"/>
    <n v="93"/>
    <n v="46"/>
    <n v="58"/>
    <n v="23"/>
  </r>
  <r>
    <n v="2940"/>
    <x v="1"/>
    <n v="79584"/>
    <n v="79.599999999999994"/>
    <n v="15"/>
    <s v="Lower-mid experience"/>
    <x v="0"/>
    <n v="55"/>
    <n v="84"/>
    <n v="71"/>
    <x v="1"/>
    <n v="0"/>
    <n v="0"/>
    <n v="71"/>
    <n v="47"/>
    <n v="17"/>
    <n v="6"/>
    <n v="51"/>
    <n v="76"/>
    <n v="83"/>
    <n v="4"/>
    <n v="1"/>
    <n v="79"/>
    <n v="55"/>
    <n v="98"/>
  </r>
  <r>
    <n v="2959"/>
    <x v="8"/>
    <n v="105755"/>
    <n v="105.8"/>
    <n v="27"/>
    <s v="High experience"/>
    <x v="1"/>
    <n v="37"/>
    <n v="84"/>
    <n v="3"/>
    <x v="2"/>
    <n v="3"/>
    <n v="0"/>
    <n v="0"/>
    <n v="54.8"/>
    <n v="96"/>
    <n v="82"/>
    <n v="47"/>
    <n v="26"/>
    <n v="92"/>
    <n v="27"/>
    <n v="52"/>
    <n v="25"/>
    <n v="97"/>
    <n v="4"/>
  </r>
  <r>
    <n v="192"/>
    <x v="15"/>
    <n v="112594"/>
    <n v="112.6"/>
    <n v="24"/>
    <s v="High experience"/>
    <x v="1"/>
    <n v="74"/>
    <n v="83"/>
    <n v="66"/>
    <x v="0"/>
    <n v="0"/>
    <n v="66"/>
    <n v="0"/>
    <n v="37.799999999999997"/>
    <n v="27"/>
    <n v="72"/>
    <n v="88"/>
    <n v="4"/>
    <n v="4"/>
    <n v="76"/>
    <n v="45"/>
    <n v="27"/>
    <n v="22"/>
    <n v="13"/>
  </r>
  <r>
    <n v="252"/>
    <x v="10"/>
    <n v="105831"/>
    <n v="105.8"/>
    <n v="22"/>
    <s v="Upper-mid experience"/>
    <x v="3"/>
    <n v="8"/>
    <n v="83"/>
    <n v="42"/>
    <x v="0"/>
    <n v="0"/>
    <n v="42"/>
    <n v="0"/>
    <n v="32.200000000000003"/>
    <n v="23"/>
    <n v="13"/>
    <n v="26"/>
    <n v="36"/>
    <n v="67"/>
    <n v="6"/>
    <n v="21"/>
    <n v="81"/>
    <n v="15"/>
    <n v="34"/>
  </r>
  <r>
    <n v="285"/>
    <x v="10"/>
    <n v="82347"/>
    <n v="82.3"/>
    <n v="28"/>
    <s v="High experience"/>
    <x v="3"/>
    <n v="44"/>
    <n v="83"/>
    <n v="46"/>
    <x v="0"/>
    <n v="0"/>
    <n v="46"/>
    <n v="0"/>
    <n v="41.7"/>
    <n v="53"/>
    <n v="16"/>
    <n v="57"/>
    <n v="81"/>
    <n v="76"/>
    <n v="15"/>
    <n v="15"/>
    <n v="27"/>
    <n v="36"/>
    <n v="41"/>
  </r>
  <r>
    <n v="356"/>
    <x v="6"/>
    <n v="31996"/>
    <n v="32"/>
    <n v="3"/>
    <s v="Low experience"/>
    <x v="0"/>
    <n v="12"/>
    <n v="83"/>
    <n v="9"/>
    <x v="1"/>
    <n v="0"/>
    <n v="0"/>
    <n v="9"/>
    <n v="48.8"/>
    <n v="6"/>
    <n v="39"/>
    <n v="47"/>
    <n v="85"/>
    <n v="34"/>
    <n v="87"/>
    <n v="9"/>
    <n v="78"/>
    <n v="85"/>
    <n v="18"/>
  </r>
  <r>
    <n v="380"/>
    <x v="8"/>
    <n v="54502"/>
    <n v="54.5"/>
    <n v="15"/>
    <s v="Lower-mid experience"/>
    <x v="2"/>
    <n v="94"/>
    <n v="83"/>
    <n v="19"/>
    <x v="2"/>
    <n v="19"/>
    <n v="0"/>
    <n v="0"/>
    <n v="47"/>
    <n v="91"/>
    <n v="1"/>
    <n v="81"/>
    <n v="95"/>
    <n v="9"/>
    <n v="16"/>
    <n v="96"/>
    <n v="54"/>
    <n v="1"/>
    <n v="26"/>
  </r>
  <r>
    <n v="497"/>
    <x v="7"/>
    <n v="128336"/>
    <n v="128.30000000000001"/>
    <n v="7"/>
    <s v="Low experience"/>
    <x v="1"/>
    <n v="35"/>
    <n v="83"/>
    <n v="49"/>
    <x v="0"/>
    <n v="0"/>
    <n v="49"/>
    <n v="0"/>
    <n v="35.9"/>
    <n v="88"/>
    <n v="4"/>
    <n v="8"/>
    <n v="37"/>
    <n v="85"/>
    <n v="8"/>
    <n v="35"/>
    <n v="69"/>
    <n v="16"/>
    <n v="9"/>
  </r>
  <r>
    <n v="553"/>
    <x v="8"/>
    <n v="79984"/>
    <n v="80"/>
    <n v="28"/>
    <s v="High experience"/>
    <x v="1"/>
    <n v="32"/>
    <n v="83"/>
    <n v="6"/>
    <x v="2"/>
    <n v="6"/>
    <n v="0"/>
    <n v="0"/>
    <n v="38.4"/>
    <n v="34"/>
    <n v="8"/>
    <n v="9"/>
    <n v="52"/>
    <n v="46"/>
    <n v="3"/>
    <n v="88"/>
    <n v="1"/>
    <n v="94"/>
    <n v="49"/>
  </r>
  <r>
    <n v="623"/>
    <x v="16"/>
    <n v="43769"/>
    <n v="43.8"/>
    <n v="2"/>
    <s v="Low experience"/>
    <x v="0"/>
    <n v="23"/>
    <n v="83"/>
    <n v="1"/>
    <x v="2"/>
    <n v="1"/>
    <n v="0"/>
    <n v="0"/>
    <n v="29.9"/>
    <n v="49"/>
    <n v="2"/>
    <n v="67"/>
    <n v="52"/>
    <n v="9"/>
    <n v="16"/>
    <n v="8"/>
    <n v="79"/>
    <n v="13"/>
    <n v="4"/>
  </r>
  <r>
    <n v="628"/>
    <x v="0"/>
    <n v="97913"/>
    <n v="97.9"/>
    <n v="15"/>
    <s v="Lower-mid experience"/>
    <x v="1"/>
    <n v="65"/>
    <n v="83"/>
    <n v="46"/>
    <x v="0"/>
    <n v="0"/>
    <n v="46"/>
    <n v="0"/>
    <n v="47.7"/>
    <n v="26"/>
    <n v="34"/>
    <n v="41"/>
    <n v="72"/>
    <n v="51"/>
    <n v="94"/>
    <n v="4"/>
    <n v="5"/>
    <n v="58"/>
    <n v="92"/>
  </r>
  <r>
    <n v="659"/>
    <x v="13"/>
    <n v="80908"/>
    <n v="80.900000000000006"/>
    <n v="14"/>
    <s v="Lower-mid experience"/>
    <x v="1"/>
    <n v="43"/>
    <n v="83"/>
    <n v="9"/>
    <x v="2"/>
    <n v="9"/>
    <n v="0"/>
    <n v="0"/>
    <n v="53.7"/>
    <n v="77"/>
    <n v="79"/>
    <n v="57"/>
    <n v="96"/>
    <n v="32"/>
    <n v="22"/>
    <n v="68"/>
    <n v="76"/>
    <n v="22"/>
    <n v="8"/>
  </r>
  <r>
    <n v="748"/>
    <x v="10"/>
    <n v="135900"/>
    <n v="135.9"/>
    <n v="8"/>
    <s v="Lower-mid experience"/>
    <x v="3"/>
    <n v="78"/>
    <n v="83"/>
    <n v="43"/>
    <x v="0"/>
    <n v="0"/>
    <n v="43"/>
    <n v="0"/>
    <n v="55.4"/>
    <n v="56"/>
    <n v="86"/>
    <n v="22"/>
    <n v="94"/>
    <n v="6"/>
    <n v="99"/>
    <n v="9"/>
    <n v="13"/>
    <n v="83"/>
    <n v="86"/>
  </r>
  <r>
    <n v="850"/>
    <x v="0"/>
    <n v="111256"/>
    <n v="111.3"/>
    <n v="7"/>
    <s v="Low experience"/>
    <x v="2"/>
    <n v="1"/>
    <n v="83"/>
    <n v="35"/>
    <x v="0"/>
    <n v="0"/>
    <n v="35"/>
    <n v="0"/>
    <n v="35.1"/>
    <n v="16"/>
    <n v="68"/>
    <n v="2"/>
    <n v="12"/>
    <n v="84"/>
    <n v="84"/>
    <n v="33"/>
    <n v="9"/>
    <n v="7"/>
    <n v="36"/>
  </r>
  <r>
    <n v="887"/>
    <x v="18"/>
    <n v="112201"/>
    <n v="112.2"/>
    <n v="21"/>
    <s v="Upper-mid experience"/>
    <x v="0"/>
    <n v="35"/>
    <n v="83"/>
    <n v="24"/>
    <x v="2"/>
    <n v="24"/>
    <n v="0"/>
    <n v="0"/>
    <n v="37.5"/>
    <n v="45"/>
    <n v="21"/>
    <n v="2"/>
    <n v="86"/>
    <n v="68"/>
    <n v="55"/>
    <n v="4"/>
    <n v="43"/>
    <n v="6"/>
    <n v="45"/>
  </r>
  <r>
    <n v="1263"/>
    <x v="8"/>
    <n v="39157"/>
    <n v="39.200000000000003"/>
    <n v="6"/>
    <s v="Low experience"/>
    <x v="3"/>
    <n v="12"/>
    <n v="83"/>
    <n v="23"/>
    <x v="2"/>
    <n v="23"/>
    <n v="0"/>
    <n v="0"/>
    <n v="32.5"/>
    <n v="61"/>
    <n v="12"/>
    <n v="16"/>
    <n v="64"/>
    <n v="81"/>
    <n v="35"/>
    <n v="6"/>
    <n v="17"/>
    <n v="31"/>
    <n v="2"/>
  </r>
  <r>
    <n v="1321"/>
    <x v="17"/>
    <n v="135190"/>
    <n v="135.19999999999999"/>
    <n v="10"/>
    <s v="Lower-mid experience"/>
    <x v="3"/>
    <n v="15"/>
    <n v="83"/>
    <n v="73"/>
    <x v="1"/>
    <n v="0"/>
    <n v="0"/>
    <n v="73"/>
    <n v="30.5"/>
    <n v="72"/>
    <n v="16"/>
    <n v="7"/>
    <n v="69"/>
    <n v="46"/>
    <n v="14"/>
    <n v="31"/>
    <n v="32"/>
    <n v="7"/>
    <n v="11"/>
  </r>
  <r>
    <n v="1336"/>
    <x v="14"/>
    <n v="95265"/>
    <n v="95.3"/>
    <n v="6"/>
    <s v="Low experience"/>
    <x v="1"/>
    <n v="16"/>
    <n v="83"/>
    <n v="31"/>
    <x v="0"/>
    <n v="0"/>
    <n v="31"/>
    <n v="0"/>
    <n v="44.5"/>
    <n v="12"/>
    <n v="45"/>
    <n v="82"/>
    <n v="77"/>
    <n v="24"/>
    <n v="15"/>
    <n v="39"/>
    <n v="88"/>
    <n v="9"/>
    <n v="54"/>
  </r>
  <r>
    <n v="1864"/>
    <x v="19"/>
    <n v="137526"/>
    <n v="137.5"/>
    <n v="27"/>
    <s v="High experience"/>
    <x v="2"/>
    <n v="8"/>
    <n v="83"/>
    <n v="44"/>
    <x v="0"/>
    <n v="0"/>
    <n v="44"/>
    <n v="0"/>
    <n v="39.299999999999997"/>
    <n v="34"/>
    <n v="5"/>
    <n v="7"/>
    <n v="77"/>
    <n v="39"/>
    <n v="66"/>
    <n v="72"/>
    <n v="3"/>
    <n v="1"/>
    <n v="89"/>
  </r>
  <r>
    <n v="1996"/>
    <x v="8"/>
    <n v="30443"/>
    <n v="30.4"/>
    <n v="21"/>
    <s v="Upper-mid experience"/>
    <x v="2"/>
    <n v="86"/>
    <n v="83"/>
    <n v="23"/>
    <x v="2"/>
    <n v="23"/>
    <n v="0"/>
    <n v="0"/>
    <n v="58"/>
    <n v="65"/>
    <n v="57"/>
    <n v="53"/>
    <n v="55"/>
    <n v="85"/>
    <n v="92"/>
    <n v="11"/>
    <n v="57"/>
    <n v="92"/>
    <n v="13"/>
  </r>
  <r>
    <n v="2009"/>
    <x v="8"/>
    <n v="138298"/>
    <n v="138.30000000000001"/>
    <n v="2"/>
    <s v="Low experience"/>
    <x v="3"/>
    <n v="17"/>
    <n v="83"/>
    <n v="7"/>
    <x v="2"/>
    <n v="7"/>
    <n v="0"/>
    <n v="0"/>
    <n v="42.2"/>
    <n v="89"/>
    <n v="2"/>
    <n v="76"/>
    <n v="35"/>
    <n v="47"/>
    <n v="29"/>
    <n v="7"/>
    <n v="84"/>
    <n v="29"/>
    <n v="24"/>
  </r>
  <r>
    <n v="2107"/>
    <x v="6"/>
    <n v="83242"/>
    <n v="83.2"/>
    <n v="19"/>
    <s v="Upper-mid experience"/>
    <x v="1"/>
    <n v="73"/>
    <n v="83"/>
    <n v="71"/>
    <x v="1"/>
    <n v="0"/>
    <n v="0"/>
    <n v="71"/>
    <n v="41.2"/>
    <n v="21"/>
    <n v="41"/>
    <n v="74"/>
    <n v="1"/>
    <n v="81"/>
    <n v="10"/>
    <n v="79"/>
    <n v="47"/>
    <n v="57"/>
    <n v="1"/>
  </r>
  <r>
    <n v="2133"/>
    <x v="9"/>
    <n v="54524"/>
    <n v="54.5"/>
    <n v="19"/>
    <s v="Upper-mid experience"/>
    <x v="0"/>
    <n v="55"/>
    <n v="83"/>
    <n v="72"/>
    <x v="1"/>
    <n v="0"/>
    <n v="0"/>
    <n v="72"/>
    <n v="43.7"/>
    <n v="7"/>
    <n v="76"/>
    <n v="62"/>
    <n v="72"/>
    <n v="69"/>
    <n v="13"/>
    <n v="15"/>
    <n v="25"/>
    <n v="4"/>
    <n v="94"/>
  </r>
  <r>
    <n v="2145"/>
    <x v="12"/>
    <n v="106548"/>
    <n v="106.5"/>
    <n v="14"/>
    <s v="Lower-mid experience"/>
    <x v="3"/>
    <n v="41"/>
    <n v="83"/>
    <n v="38"/>
    <x v="0"/>
    <n v="0"/>
    <n v="38"/>
    <n v="0"/>
    <n v="27.3"/>
    <n v="62"/>
    <n v="56"/>
    <n v="46"/>
    <n v="1"/>
    <n v="8"/>
    <n v="17"/>
    <n v="11"/>
    <n v="62"/>
    <n v="4"/>
    <n v="6"/>
  </r>
  <r>
    <n v="2158"/>
    <x v="13"/>
    <n v="61171"/>
    <n v="61.2"/>
    <n v="13"/>
    <s v="Lower-mid experience"/>
    <x v="0"/>
    <n v="12"/>
    <n v="83"/>
    <n v="17"/>
    <x v="2"/>
    <n v="17"/>
    <n v="0"/>
    <n v="0"/>
    <n v="44"/>
    <n v="1"/>
    <n v="3"/>
    <n v="6"/>
    <n v="54"/>
    <n v="34"/>
    <n v="89"/>
    <n v="56"/>
    <n v="76"/>
    <n v="69"/>
    <n v="52"/>
  </r>
  <r>
    <n v="2238"/>
    <x v="8"/>
    <n v="40892"/>
    <n v="40.9"/>
    <n v="19"/>
    <s v="Upper-mid experience"/>
    <x v="2"/>
    <n v="5"/>
    <n v="83"/>
    <n v="14"/>
    <x v="2"/>
    <n v="14"/>
    <n v="0"/>
    <n v="0"/>
    <n v="52.1"/>
    <n v="26"/>
    <n v="6"/>
    <n v="79"/>
    <n v="62"/>
    <n v="83"/>
    <n v="5"/>
    <n v="98"/>
    <n v="96"/>
    <n v="27"/>
    <n v="39"/>
  </r>
  <r>
    <n v="2319"/>
    <x v="1"/>
    <n v="57254"/>
    <n v="57.3"/>
    <n v="8"/>
    <s v="Lower-mid experience"/>
    <x v="0"/>
    <n v="58"/>
    <n v="83"/>
    <n v="84"/>
    <x v="1"/>
    <n v="0"/>
    <n v="0"/>
    <n v="84"/>
    <n v="38.1"/>
    <n v="17"/>
    <n v="2"/>
    <n v="57"/>
    <n v="52"/>
    <n v="69"/>
    <n v="65"/>
    <n v="9"/>
    <n v="46"/>
    <n v="1"/>
    <n v="63"/>
  </r>
  <r>
    <n v="2406"/>
    <x v="0"/>
    <n v="127550"/>
    <n v="127.6"/>
    <n v="15"/>
    <s v="Lower-mid experience"/>
    <x v="0"/>
    <n v="11"/>
    <n v="83"/>
    <n v="4"/>
    <x v="0"/>
    <n v="0"/>
    <n v="4"/>
    <n v="0"/>
    <n v="38.299999999999997"/>
    <n v="3"/>
    <n v="41"/>
    <n v="3"/>
    <n v="0"/>
    <n v="79"/>
    <n v="31"/>
    <n v="57"/>
    <n v="3"/>
    <n v="93"/>
    <n v="73"/>
  </r>
  <r>
    <n v="2661"/>
    <x v="17"/>
    <n v="94605"/>
    <n v="94.6"/>
    <n v="27"/>
    <s v="High experience"/>
    <x v="3"/>
    <n v="8"/>
    <n v="83"/>
    <n v="84"/>
    <x v="1"/>
    <n v="0"/>
    <n v="0"/>
    <n v="84"/>
    <n v="50.7"/>
    <n v="7"/>
    <n v="74"/>
    <n v="7"/>
    <n v="8"/>
    <n v="88"/>
    <n v="76"/>
    <n v="84"/>
    <n v="35"/>
    <n v="34"/>
    <n v="94"/>
  </r>
  <r>
    <n v="2763"/>
    <x v="17"/>
    <n v="116425"/>
    <n v="116.4"/>
    <n v="27"/>
    <s v="High experience"/>
    <x v="3"/>
    <n v="34"/>
    <n v="83"/>
    <n v="94"/>
    <x v="1"/>
    <n v="0"/>
    <n v="0"/>
    <n v="94"/>
    <n v="46.4"/>
    <n v="98"/>
    <n v="97"/>
    <n v="7"/>
    <n v="11"/>
    <n v="39"/>
    <n v="29"/>
    <n v="71"/>
    <n v="49"/>
    <n v="62"/>
    <n v="1"/>
  </r>
  <r>
    <n v="2880"/>
    <x v="1"/>
    <n v="34096"/>
    <n v="34.1"/>
    <n v="4"/>
    <s v="Low experience"/>
    <x v="3"/>
    <n v="64"/>
    <n v="83"/>
    <n v="76"/>
    <x v="1"/>
    <n v="0"/>
    <n v="0"/>
    <n v="76"/>
    <n v="20.399999999999999"/>
    <n v="21"/>
    <n v="4"/>
    <n v="19"/>
    <n v="14"/>
    <n v="36"/>
    <n v="61"/>
    <n v="15"/>
    <n v="4"/>
    <n v="3"/>
    <n v="27"/>
  </r>
  <r>
    <n v="2971"/>
    <x v="7"/>
    <n v="120236"/>
    <n v="120.2"/>
    <n v="7"/>
    <s v="Low experience"/>
    <x v="3"/>
    <n v="89"/>
    <n v="83"/>
    <n v="55"/>
    <x v="0"/>
    <n v="0"/>
    <n v="55"/>
    <n v="0"/>
    <n v="49.7"/>
    <n v="33"/>
    <n v="79"/>
    <n v="47"/>
    <n v="34"/>
    <n v="42"/>
    <n v="9"/>
    <n v="87"/>
    <n v="96"/>
    <n v="48"/>
    <n v="22"/>
  </r>
  <r>
    <n v="2995"/>
    <x v="10"/>
    <n v="86686"/>
    <n v="86.7"/>
    <n v="18"/>
    <s v="Upper-mid experience"/>
    <x v="1"/>
    <n v="91"/>
    <n v="83"/>
    <n v="47"/>
    <x v="0"/>
    <n v="0"/>
    <n v="47"/>
    <n v="0"/>
    <n v="48.7"/>
    <n v="8"/>
    <n v="96"/>
    <n v="9"/>
    <n v="77"/>
    <n v="54"/>
    <n v="6"/>
    <n v="0"/>
    <n v="94"/>
    <n v="74"/>
    <n v="69"/>
  </r>
  <r>
    <n v="30"/>
    <x v="14"/>
    <n v="102936"/>
    <n v="102.9"/>
    <n v="18"/>
    <s v="Upper-mid experience"/>
    <x v="3"/>
    <n v="9"/>
    <n v="82"/>
    <n v="68"/>
    <x v="0"/>
    <n v="0"/>
    <n v="68"/>
    <n v="0"/>
    <n v="62.2"/>
    <n v="95"/>
    <n v="57"/>
    <n v="63"/>
    <n v="45"/>
    <n v="29"/>
    <n v="33"/>
    <n v="67"/>
    <n v="75"/>
    <n v="79"/>
    <n v="79"/>
  </r>
  <r>
    <n v="51"/>
    <x v="11"/>
    <n v="117958"/>
    <n v="118"/>
    <n v="9"/>
    <s v="Lower-mid experience"/>
    <x v="1"/>
    <n v="99"/>
    <n v="82"/>
    <n v="9"/>
    <x v="1"/>
    <n v="0"/>
    <n v="0"/>
    <n v="9"/>
    <n v="57.1"/>
    <n v="25"/>
    <n v="68"/>
    <n v="76"/>
    <n v="6"/>
    <n v="47"/>
    <n v="41"/>
    <n v="35"/>
    <n v="93"/>
    <n v="83"/>
    <n v="97"/>
  </r>
  <r>
    <n v="53"/>
    <x v="18"/>
    <n v="30077"/>
    <n v="30.1"/>
    <n v="25"/>
    <s v="High experience"/>
    <x v="1"/>
    <n v="91"/>
    <n v="82"/>
    <n v="2"/>
    <x v="2"/>
    <n v="2"/>
    <n v="0"/>
    <n v="0"/>
    <n v="48.6"/>
    <n v="68"/>
    <n v="45"/>
    <n v="71"/>
    <n v="9"/>
    <n v="62"/>
    <n v="54"/>
    <n v="44"/>
    <n v="58"/>
    <n v="36"/>
    <n v="39"/>
  </r>
  <r>
    <n v="196"/>
    <x v="4"/>
    <n v="107240"/>
    <n v="107.2"/>
    <n v="25"/>
    <s v="High experience"/>
    <x v="0"/>
    <n v="85"/>
    <n v="82"/>
    <n v="41"/>
    <x v="0"/>
    <n v="0"/>
    <n v="41"/>
    <n v="0"/>
    <n v="65.8"/>
    <n v="98"/>
    <n v="53"/>
    <n v="91"/>
    <n v="16"/>
    <n v="64"/>
    <n v="81"/>
    <n v="95"/>
    <n v="34"/>
    <n v="72"/>
    <n v="54"/>
  </r>
  <r>
    <n v="295"/>
    <x v="10"/>
    <n v="91158"/>
    <n v="91.2"/>
    <n v="13"/>
    <s v="Lower-mid experience"/>
    <x v="1"/>
    <n v="73"/>
    <n v="82"/>
    <n v="57"/>
    <x v="0"/>
    <n v="0"/>
    <n v="57"/>
    <n v="0"/>
    <n v="43"/>
    <n v="56"/>
    <n v="34"/>
    <n v="13"/>
    <n v="9"/>
    <n v="83"/>
    <n v="92"/>
    <n v="65"/>
    <n v="1"/>
    <n v="4"/>
    <n v="73"/>
  </r>
  <r>
    <n v="298"/>
    <x v="19"/>
    <n v="48624"/>
    <n v="48.6"/>
    <n v="25"/>
    <s v="High experience"/>
    <x v="1"/>
    <n v="48"/>
    <n v="82"/>
    <n v="5"/>
    <x v="0"/>
    <n v="0"/>
    <n v="5"/>
    <n v="0"/>
    <n v="49.4"/>
    <n v="86"/>
    <n v="59"/>
    <n v="69"/>
    <n v="36"/>
    <n v="74"/>
    <n v="67"/>
    <n v="12"/>
    <n v="57"/>
    <n v="26"/>
    <n v="8"/>
  </r>
  <r>
    <n v="307"/>
    <x v="1"/>
    <n v="111384"/>
    <n v="111.4"/>
    <n v="3"/>
    <s v="Low experience"/>
    <x v="3"/>
    <n v="2"/>
    <n v="82"/>
    <n v="9"/>
    <x v="1"/>
    <n v="0"/>
    <n v="0"/>
    <n v="9"/>
    <n v="43.8"/>
    <n v="92"/>
    <n v="36"/>
    <n v="31"/>
    <n v="2"/>
    <n v="68"/>
    <n v="32"/>
    <n v="99"/>
    <n v="33"/>
    <n v="39"/>
    <n v="6"/>
  </r>
  <r>
    <n v="336"/>
    <x v="4"/>
    <n v="66993"/>
    <n v="67"/>
    <n v="3"/>
    <s v="Low experience"/>
    <x v="1"/>
    <n v="51"/>
    <n v="82"/>
    <n v="54"/>
    <x v="0"/>
    <n v="0"/>
    <n v="54"/>
    <n v="0"/>
    <n v="34.4"/>
    <n v="10"/>
    <n v="44"/>
    <n v="92"/>
    <n v="35"/>
    <n v="5"/>
    <n v="2"/>
    <n v="42"/>
    <n v="22"/>
    <n v="0"/>
    <n v="92"/>
  </r>
  <r>
    <n v="389"/>
    <x v="13"/>
    <n v="119080"/>
    <n v="119.1"/>
    <n v="4"/>
    <s v="Low experience"/>
    <x v="3"/>
    <n v="7"/>
    <n v="82"/>
    <n v="12"/>
    <x v="2"/>
    <n v="12"/>
    <n v="0"/>
    <n v="0"/>
    <n v="44.9"/>
    <n v="51"/>
    <n v="78"/>
    <n v="86"/>
    <n v="84"/>
    <n v="36"/>
    <n v="69"/>
    <n v="31"/>
    <n v="6"/>
    <n v="7"/>
    <n v="1"/>
  </r>
  <r>
    <n v="411"/>
    <x v="16"/>
    <n v="135585"/>
    <n v="135.6"/>
    <n v="13"/>
    <s v="Lower-mid experience"/>
    <x v="1"/>
    <n v="35"/>
    <n v="82"/>
    <n v="25"/>
    <x v="2"/>
    <n v="25"/>
    <n v="0"/>
    <n v="0"/>
    <n v="42.8"/>
    <n v="68"/>
    <n v="3"/>
    <n v="46"/>
    <n v="1"/>
    <n v="9"/>
    <n v="94"/>
    <n v="98"/>
    <n v="87"/>
    <n v="17"/>
    <n v="5"/>
  </r>
  <r>
    <n v="467"/>
    <x v="6"/>
    <n v="53524"/>
    <n v="53.5"/>
    <n v="25"/>
    <s v="High experience"/>
    <x v="2"/>
    <n v="24"/>
    <n v="82"/>
    <n v="75"/>
    <x v="1"/>
    <n v="0"/>
    <n v="0"/>
    <n v="75"/>
    <n v="31.8"/>
    <n v="58"/>
    <n v="15"/>
    <n v="36"/>
    <n v="7"/>
    <n v="56"/>
    <n v="39"/>
    <n v="42"/>
    <n v="56"/>
    <n v="1"/>
    <n v="8"/>
  </r>
  <r>
    <n v="568"/>
    <x v="19"/>
    <n v="57167"/>
    <n v="57.2"/>
    <n v="19"/>
    <s v="Upper-mid experience"/>
    <x v="1"/>
    <n v="48"/>
    <n v="82"/>
    <n v="64"/>
    <x v="0"/>
    <n v="0"/>
    <n v="64"/>
    <n v="0"/>
    <n v="54.5"/>
    <n v="3"/>
    <n v="66"/>
    <n v="14"/>
    <n v="69"/>
    <n v="91"/>
    <n v="61"/>
    <n v="56"/>
    <n v="96"/>
    <n v="63"/>
    <n v="26"/>
  </r>
  <r>
    <n v="632"/>
    <x v="15"/>
    <n v="83609"/>
    <n v="83.6"/>
    <n v="24"/>
    <s v="High experience"/>
    <x v="1"/>
    <n v="3"/>
    <n v="82"/>
    <n v="62"/>
    <x v="0"/>
    <n v="0"/>
    <n v="62"/>
    <n v="0"/>
    <n v="43.8"/>
    <n v="69"/>
    <n v="72"/>
    <n v="7"/>
    <n v="31"/>
    <n v="1"/>
    <n v="27"/>
    <n v="83"/>
    <n v="98"/>
    <n v="49"/>
    <n v="1"/>
  </r>
  <r>
    <n v="792"/>
    <x v="0"/>
    <n v="115333"/>
    <n v="115.3"/>
    <n v="1"/>
    <s v="Low experience"/>
    <x v="3"/>
    <n v="29"/>
    <n v="82"/>
    <n v="57"/>
    <x v="0"/>
    <n v="0"/>
    <n v="57"/>
    <n v="0"/>
    <n v="55"/>
    <n v="56"/>
    <n v="16"/>
    <n v="31"/>
    <n v="9"/>
    <n v="69"/>
    <n v="99"/>
    <n v="77"/>
    <n v="94"/>
    <n v="22"/>
    <n v="77"/>
  </r>
  <r>
    <n v="1182"/>
    <x v="15"/>
    <n v="65963"/>
    <n v="66"/>
    <n v="15"/>
    <s v="Lower-mid experience"/>
    <x v="3"/>
    <n v="18"/>
    <n v="82"/>
    <n v="32"/>
    <x v="0"/>
    <n v="0"/>
    <n v="32"/>
    <n v="0"/>
    <n v="56.9"/>
    <n v="95"/>
    <n v="58"/>
    <n v="81"/>
    <n v="42"/>
    <n v="9"/>
    <n v="48"/>
    <n v="57"/>
    <n v="49"/>
    <n v="73"/>
    <n v="57"/>
  </r>
  <r>
    <n v="1288"/>
    <x v="12"/>
    <n v="146332"/>
    <n v="146.30000000000001"/>
    <n v="27"/>
    <s v="High experience"/>
    <x v="3"/>
    <n v="81"/>
    <n v="82"/>
    <n v="5"/>
    <x v="0"/>
    <n v="0"/>
    <n v="5"/>
    <n v="0"/>
    <n v="53.9"/>
    <n v="75"/>
    <n v="19"/>
    <n v="3"/>
    <n v="85"/>
    <n v="14"/>
    <n v="89"/>
    <n v="91"/>
    <n v="46"/>
    <n v="81"/>
    <n v="36"/>
  </r>
  <r>
    <n v="1295"/>
    <x v="6"/>
    <n v="44436"/>
    <n v="44.4"/>
    <n v="10"/>
    <s v="Lower-mid experience"/>
    <x v="0"/>
    <n v="4"/>
    <n v="82"/>
    <n v="84"/>
    <x v="1"/>
    <n v="0"/>
    <n v="0"/>
    <n v="84"/>
    <n v="47.7"/>
    <n v="72"/>
    <n v="55"/>
    <n v="79"/>
    <n v="28"/>
    <n v="18"/>
    <n v="5"/>
    <n v="57"/>
    <n v="69"/>
    <n v="33"/>
    <n v="61"/>
  </r>
  <r>
    <n v="1297"/>
    <x v="2"/>
    <n v="99269"/>
    <n v="99.3"/>
    <n v="3"/>
    <s v="Low experience"/>
    <x v="0"/>
    <n v="74"/>
    <n v="82"/>
    <n v="8"/>
    <x v="2"/>
    <n v="8"/>
    <n v="0"/>
    <n v="0"/>
    <n v="26.5"/>
    <n v="72"/>
    <n v="3"/>
    <n v="17"/>
    <n v="15"/>
    <n v="31"/>
    <n v="59"/>
    <n v="36"/>
    <n v="2"/>
    <n v="1"/>
    <n v="29"/>
  </r>
  <r>
    <n v="1475"/>
    <x v="9"/>
    <n v="128203"/>
    <n v="128.19999999999999"/>
    <n v="12"/>
    <s v="Lower-mid experience"/>
    <x v="3"/>
    <n v="29"/>
    <n v="82"/>
    <n v="7"/>
    <x v="0"/>
    <n v="0"/>
    <n v="7"/>
    <n v="0"/>
    <n v="59.8"/>
    <n v="73"/>
    <n v="71"/>
    <n v="65"/>
    <n v="88"/>
    <n v="9"/>
    <n v="56"/>
    <n v="68"/>
    <n v="1"/>
    <n v="85"/>
    <n v="82"/>
  </r>
  <r>
    <n v="1482"/>
    <x v="18"/>
    <n v="87392"/>
    <n v="87.4"/>
    <n v="26"/>
    <s v="High experience"/>
    <x v="3"/>
    <n v="85"/>
    <n v="82"/>
    <n v="13"/>
    <x v="2"/>
    <n v="13"/>
    <n v="0"/>
    <n v="0"/>
    <n v="46.8"/>
    <n v="53"/>
    <n v="65"/>
    <n v="2"/>
    <n v="91"/>
    <n v="65"/>
    <n v="63"/>
    <n v="9"/>
    <n v="91"/>
    <n v="14"/>
    <n v="15"/>
  </r>
  <r>
    <n v="1645"/>
    <x v="14"/>
    <n v="75487"/>
    <n v="75.5"/>
    <n v="2"/>
    <s v="Low experience"/>
    <x v="1"/>
    <n v="9"/>
    <n v="82"/>
    <n v="55"/>
    <x v="0"/>
    <n v="0"/>
    <n v="55"/>
    <n v="0"/>
    <n v="48.8"/>
    <n v="89"/>
    <n v="84"/>
    <n v="25"/>
    <n v="13"/>
    <n v="19"/>
    <n v="97"/>
    <n v="55"/>
    <n v="18"/>
    <n v="84"/>
    <n v="4"/>
  </r>
  <r>
    <n v="1812"/>
    <x v="14"/>
    <n v="57788"/>
    <n v="57.8"/>
    <n v="14"/>
    <s v="Lower-mid experience"/>
    <x v="2"/>
    <n v="68"/>
    <n v="82"/>
    <n v="35"/>
    <x v="0"/>
    <n v="0"/>
    <n v="35"/>
    <n v="0"/>
    <n v="47.4"/>
    <n v="62"/>
    <n v="22"/>
    <n v="68"/>
    <n v="84"/>
    <n v="12"/>
    <n v="44"/>
    <n v="44"/>
    <n v="63"/>
    <n v="33"/>
    <n v="42"/>
  </r>
  <r>
    <n v="2047"/>
    <x v="14"/>
    <n v="91557"/>
    <n v="91.6"/>
    <n v="13"/>
    <s v="Lower-mid experience"/>
    <x v="0"/>
    <n v="95"/>
    <n v="82"/>
    <n v="44"/>
    <x v="0"/>
    <n v="0"/>
    <n v="44"/>
    <n v="0"/>
    <n v="39.6"/>
    <n v="87"/>
    <n v="13"/>
    <n v="11"/>
    <n v="28"/>
    <n v="59"/>
    <n v="38"/>
    <n v="61"/>
    <n v="16"/>
    <n v="26"/>
    <n v="57"/>
  </r>
  <r>
    <n v="2070"/>
    <x v="14"/>
    <n v="85099"/>
    <n v="85.1"/>
    <n v="9"/>
    <s v="Lower-mid experience"/>
    <x v="0"/>
    <n v="32"/>
    <n v="82"/>
    <n v="43"/>
    <x v="0"/>
    <n v="0"/>
    <n v="43"/>
    <n v="0"/>
    <n v="50.1"/>
    <n v="79"/>
    <n v="71"/>
    <n v="32"/>
    <n v="49"/>
    <n v="8"/>
    <n v="83"/>
    <n v="27"/>
    <n v="89"/>
    <n v="6"/>
    <n v="57"/>
  </r>
  <r>
    <n v="2157"/>
    <x v="5"/>
    <n v="84026"/>
    <n v="84"/>
    <n v="19"/>
    <s v="Upper-mid experience"/>
    <x v="3"/>
    <n v="76"/>
    <n v="82"/>
    <n v="45"/>
    <x v="0"/>
    <n v="0"/>
    <n v="45"/>
    <n v="0"/>
    <n v="49.3"/>
    <n v="49"/>
    <n v="51"/>
    <n v="21"/>
    <n v="67"/>
    <n v="69"/>
    <n v="14"/>
    <n v="53"/>
    <n v="61"/>
    <n v="19"/>
    <n v="89"/>
  </r>
  <r>
    <n v="2194"/>
    <x v="8"/>
    <n v="95888"/>
    <n v="95.9"/>
    <n v="15"/>
    <s v="Lower-mid experience"/>
    <x v="1"/>
    <n v="68"/>
    <n v="82"/>
    <n v="14"/>
    <x v="2"/>
    <n v="14"/>
    <n v="0"/>
    <n v="0"/>
    <n v="41.8"/>
    <n v="13"/>
    <n v="58"/>
    <n v="34"/>
    <n v="68"/>
    <n v="74"/>
    <n v="58"/>
    <n v="28"/>
    <n v="51"/>
    <n v="25"/>
    <n v="9"/>
  </r>
  <r>
    <n v="2308"/>
    <x v="18"/>
    <n v="38499"/>
    <n v="38.5"/>
    <n v="9"/>
    <s v="Lower-mid experience"/>
    <x v="3"/>
    <n v="47"/>
    <n v="82"/>
    <n v="15"/>
    <x v="2"/>
    <n v="15"/>
    <n v="0"/>
    <n v="0"/>
    <n v="50.1"/>
    <n v="71"/>
    <n v="52"/>
    <n v="1"/>
    <n v="92"/>
    <n v="7"/>
    <n v="94"/>
    <n v="3"/>
    <n v="77"/>
    <n v="53"/>
    <n v="51"/>
  </r>
  <r>
    <n v="2344"/>
    <x v="2"/>
    <n v="145386"/>
    <n v="145.4"/>
    <n v="21"/>
    <s v="Upper-mid experience"/>
    <x v="3"/>
    <n v="88"/>
    <n v="82"/>
    <n v="21"/>
    <x v="2"/>
    <n v="21"/>
    <n v="0"/>
    <n v="0"/>
    <n v="40.299999999999997"/>
    <n v="61"/>
    <n v="58"/>
    <n v="53"/>
    <n v="18"/>
    <n v="28"/>
    <n v="52"/>
    <n v="79"/>
    <n v="43"/>
    <n v="2"/>
    <n v="9"/>
  </r>
  <r>
    <n v="2577"/>
    <x v="1"/>
    <n v="81428"/>
    <n v="81.400000000000006"/>
    <n v="5"/>
    <s v="Low experience"/>
    <x v="3"/>
    <n v="56"/>
    <n v="82"/>
    <n v="82"/>
    <x v="1"/>
    <n v="0"/>
    <n v="0"/>
    <n v="82"/>
    <n v="55.3"/>
    <n v="94"/>
    <n v="69"/>
    <n v="36"/>
    <n v="10"/>
    <n v="35"/>
    <n v="81"/>
    <n v="78"/>
    <n v="72"/>
    <n v="67"/>
    <n v="11"/>
  </r>
  <r>
    <n v="2599"/>
    <x v="3"/>
    <n v="139097"/>
    <n v="139.1"/>
    <n v="23"/>
    <s v="High experience"/>
    <x v="0"/>
    <n v="47"/>
    <n v="82"/>
    <n v="44"/>
    <x v="0"/>
    <n v="0"/>
    <n v="44"/>
    <n v="0"/>
    <n v="56"/>
    <n v="41"/>
    <n v="95"/>
    <n v="26"/>
    <n v="49"/>
    <n v="95"/>
    <n v="48"/>
    <n v="86"/>
    <n v="6"/>
    <n v="95"/>
    <n v="19"/>
  </r>
  <r>
    <n v="2738"/>
    <x v="11"/>
    <n v="145614"/>
    <n v="145.6"/>
    <n v="28"/>
    <s v="High experience"/>
    <x v="1"/>
    <n v="82"/>
    <n v="82"/>
    <n v="72"/>
    <x v="1"/>
    <n v="0"/>
    <n v="0"/>
    <n v="72"/>
    <n v="47"/>
    <n v="18"/>
    <n v="95"/>
    <n v="93"/>
    <n v="22"/>
    <n v="55"/>
    <n v="14"/>
    <n v="67"/>
    <n v="19"/>
    <n v="5"/>
    <n v="82"/>
  </r>
  <r>
    <n v="2824"/>
    <x v="8"/>
    <n v="36902"/>
    <n v="36.9"/>
    <n v="13"/>
    <s v="Lower-mid experience"/>
    <x v="3"/>
    <n v="85"/>
    <n v="82"/>
    <n v="6"/>
    <x v="2"/>
    <n v="6"/>
    <n v="0"/>
    <n v="0"/>
    <n v="41.4"/>
    <n v="42"/>
    <n v="97"/>
    <n v="8"/>
    <n v="3"/>
    <n v="87"/>
    <n v="47"/>
    <n v="36"/>
    <n v="35"/>
    <n v="6"/>
    <n v="53"/>
  </r>
  <r>
    <n v="187"/>
    <x v="5"/>
    <n v="62402"/>
    <n v="62.4"/>
    <n v="8"/>
    <s v="Lower-mid experience"/>
    <x v="3"/>
    <n v="84"/>
    <n v="81"/>
    <n v="62"/>
    <x v="0"/>
    <n v="0"/>
    <n v="62"/>
    <n v="0"/>
    <n v="58.6"/>
    <n v="89"/>
    <n v="43"/>
    <n v="91"/>
    <n v="38"/>
    <n v="96"/>
    <n v="9"/>
    <n v="69"/>
    <n v="49"/>
    <n v="39"/>
    <n v="63"/>
  </r>
  <r>
    <n v="208"/>
    <x v="12"/>
    <n v="120453"/>
    <n v="120.5"/>
    <n v="14"/>
    <s v="Lower-mid experience"/>
    <x v="0"/>
    <n v="19"/>
    <n v="81"/>
    <n v="59"/>
    <x v="0"/>
    <n v="0"/>
    <n v="59"/>
    <n v="0"/>
    <n v="43.3"/>
    <n v="64"/>
    <n v="42"/>
    <n v="76"/>
    <n v="61"/>
    <n v="9"/>
    <n v="82"/>
    <n v="25"/>
    <n v="27"/>
    <n v="13"/>
    <n v="34"/>
  </r>
  <r>
    <n v="212"/>
    <x v="2"/>
    <n v="122268"/>
    <n v="122.3"/>
    <n v="22"/>
    <s v="Upper-mid experience"/>
    <x v="0"/>
    <n v="55"/>
    <n v="81"/>
    <n v="17"/>
    <x v="2"/>
    <n v="17"/>
    <n v="0"/>
    <n v="0"/>
    <n v="42.8"/>
    <n v="51"/>
    <n v="39"/>
    <n v="91"/>
    <n v="2"/>
    <n v="78"/>
    <n v="12"/>
    <n v="8"/>
    <n v="62"/>
    <n v="84"/>
    <n v="1"/>
  </r>
  <r>
    <n v="254"/>
    <x v="2"/>
    <n v="147904"/>
    <n v="147.9"/>
    <n v="0"/>
    <s v="Low experience"/>
    <x v="1"/>
    <n v="46"/>
    <n v="81"/>
    <n v="26"/>
    <x v="2"/>
    <n v="26"/>
    <n v="0"/>
    <n v="0"/>
    <n v="54"/>
    <n v="6"/>
    <n v="42"/>
    <n v="46"/>
    <n v="73"/>
    <n v="57"/>
    <n v="67"/>
    <n v="78"/>
    <n v="86"/>
    <n v="31"/>
    <n v="54"/>
  </r>
  <r>
    <n v="386"/>
    <x v="10"/>
    <n v="134580"/>
    <n v="134.6"/>
    <n v="11"/>
    <s v="Lower-mid experience"/>
    <x v="3"/>
    <n v="19"/>
    <n v="81"/>
    <n v="69"/>
    <x v="0"/>
    <n v="0"/>
    <n v="69"/>
    <n v="0"/>
    <n v="54.3"/>
    <n v="41"/>
    <n v="44"/>
    <n v="58"/>
    <n v="98"/>
    <n v="24"/>
    <n v="68"/>
    <n v="72"/>
    <n v="61"/>
    <n v="9"/>
    <n v="68"/>
  </r>
  <r>
    <n v="843"/>
    <x v="15"/>
    <n v="100739"/>
    <n v="100.7"/>
    <n v="14"/>
    <s v="Lower-mid experience"/>
    <x v="0"/>
    <n v="81"/>
    <n v="81"/>
    <n v="69"/>
    <x v="0"/>
    <n v="0"/>
    <n v="69"/>
    <n v="0"/>
    <n v="59.4"/>
    <n v="29"/>
    <n v="89"/>
    <n v="88"/>
    <n v="76"/>
    <n v="56"/>
    <n v="12"/>
    <n v="53"/>
    <n v="36"/>
    <n v="79"/>
    <n v="76"/>
  </r>
  <r>
    <n v="876"/>
    <x v="17"/>
    <n v="107929"/>
    <n v="107.9"/>
    <n v="6"/>
    <s v="Low experience"/>
    <x v="3"/>
    <n v="35"/>
    <n v="81"/>
    <n v="87"/>
    <x v="1"/>
    <n v="0"/>
    <n v="0"/>
    <n v="87"/>
    <n v="39.6"/>
    <n v="22"/>
    <n v="42"/>
    <n v="19"/>
    <n v="1"/>
    <n v="97"/>
    <n v="43"/>
    <n v="97"/>
    <n v="14"/>
    <n v="59"/>
    <n v="2"/>
  </r>
  <r>
    <n v="947"/>
    <x v="1"/>
    <n v="106970"/>
    <n v="107"/>
    <n v="29"/>
    <s v="High experience"/>
    <x v="2"/>
    <n v="51"/>
    <n v="81"/>
    <n v="81"/>
    <x v="1"/>
    <n v="0"/>
    <n v="0"/>
    <n v="81"/>
    <n v="38.700000000000003"/>
    <n v="19"/>
    <n v="64"/>
    <n v="5"/>
    <n v="1"/>
    <n v="2"/>
    <n v="48"/>
    <n v="89"/>
    <n v="57"/>
    <n v="68"/>
    <n v="34"/>
  </r>
  <r>
    <n v="1107"/>
    <x v="2"/>
    <n v="93878"/>
    <n v="93.9"/>
    <n v="11"/>
    <s v="Lower-mid experience"/>
    <x v="3"/>
    <n v="2"/>
    <n v="81"/>
    <n v="17"/>
    <x v="2"/>
    <n v="17"/>
    <n v="0"/>
    <n v="0"/>
    <n v="45.9"/>
    <n v="19"/>
    <n v="93"/>
    <n v="59"/>
    <n v="12"/>
    <n v="18"/>
    <n v="95"/>
    <n v="74"/>
    <n v="73"/>
    <n v="7"/>
    <n v="9"/>
  </r>
  <r>
    <n v="1315"/>
    <x v="0"/>
    <n v="131633"/>
    <n v="131.6"/>
    <n v="28"/>
    <s v="High experience"/>
    <x v="1"/>
    <n v="18"/>
    <n v="81"/>
    <n v="61"/>
    <x v="0"/>
    <n v="0"/>
    <n v="61"/>
    <n v="0"/>
    <n v="52.9"/>
    <n v="45"/>
    <n v="88"/>
    <n v="15"/>
    <n v="51"/>
    <n v="65"/>
    <n v="52"/>
    <n v="89"/>
    <n v="99"/>
    <n v="12"/>
    <n v="13"/>
  </r>
  <r>
    <n v="1450"/>
    <x v="17"/>
    <n v="113110"/>
    <n v="113.1"/>
    <n v="11"/>
    <s v="Lower-mid experience"/>
    <x v="1"/>
    <n v="85"/>
    <n v="81"/>
    <n v="84"/>
    <x v="1"/>
    <n v="0"/>
    <n v="0"/>
    <n v="84"/>
    <n v="43.4"/>
    <n v="73"/>
    <n v="4"/>
    <n v="7"/>
    <n v="23"/>
    <n v="88"/>
    <n v="82"/>
    <n v="9"/>
    <n v="22"/>
    <n v="77"/>
    <n v="49"/>
  </r>
  <r>
    <n v="1510"/>
    <x v="19"/>
    <n v="79357"/>
    <n v="79.400000000000006"/>
    <n v="4"/>
    <s v="Low experience"/>
    <x v="1"/>
    <n v="66"/>
    <n v="81"/>
    <n v="41"/>
    <x v="0"/>
    <n v="0"/>
    <n v="41"/>
    <n v="0"/>
    <n v="48.4"/>
    <n v="6"/>
    <n v="77"/>
    <n v="88"/>
    <n v="82"/>
    <n v="47"/>
    <n v="53"/>
    <n v="24"/>
    <n v="17"/>
    <n v="82"/>
    <n v="8"/>
  </r>
  <r>
    <n v="1537"/>
    <x v="14"/>
    <n v="35659"/>
    <n v="35.700000000000003"/>
    <n v="1"/>
    <s v="Low experience"/>
    <x v="1"/>
    <n v="81"/>
    <n v="81"/>
    <n v="46"/>
    <x v="0"/>
    <n v="0"/>
    <n v="46"/>
    <n v="0"/>
    <n v="39.6"/>
    <n v="7"/>
    <n v="92"/>
    <n v="9"/>
    <n v="86"/>
    <n v="79"/>
    <n v="32"/>
    <n v="36"/>
    <n v="5"/>
    <n v="2"/>
    <n v="48"/>
  </r>
  <r>
    <n v="1572"/>
    <x v="15"/>
    <n v="85308"/>
    <n v="85.3"/>
    <n v="18"/>
    <s v="Upper-mid experience"/>
    <x v="0"/>
    <n v="72"/>
    <n v="81"/>
    <n v="31"/>
    <x v="0"/>
    <n v="0"/>
    <n v="31"/>
    <n v="0"/>
    <n v="38.9"/>
    <n v="81"/>
    <n v="13"/>
    <n v="72"/>
    <n v="8"/>
    <n v="38"/>
    <n v="6"/>
    <n v="52"/>
    <n v="65"/>
    <n v="17"/>
    <n v="37"/>
  </r>
  <r>
    <n v="1577"/>
    <x v="14"/>
    <n v="36588"/>
    <n v="36.6"/>
    <n v="14"/>
    <s v="Lower-mid experience"/>
    <x v="0"/>
    <n v="54"/>
    <n v="81"/>
    <n v="5"/>
    <x v="0"/>
    <n v="0"/>
    <n v="5"/>
    <n v="0"/>
    <n v="45.3"/>
    <n v="22"/>
    <n v="5"/>
    <n v="78"/>
    <n v="64"/>
    <n v="34"/>
    <n v="5"/>
    <n v="87"/>
    <n v="17"/>
    <n v="93"/>
    <n v="48"/>
  </r>
  <r>
    <n v="1585"/>
    <x v="8"/>
    <n v="141176"/>
    <n v="141.19999999999999"/>
    <n v="2"/>
    <s v="Low experience"/>
    <x v="0"/>
    <n v="45"/>
    <n v="81"/>
    <n v="26"/>
    <x v="2"/>
    <n v="26"/>
    <n v="0"/>
    <n v="0"/>
    <n v="57.4"/>
    <n v="57"/>
    <n v="81"/>
    <n v="49"/>
    <n v="75"/>
    <n v="87"/>
    <n v="39"/>
    <n v="1"/>
    <n v="25"/>
    <n v="91"/>
    <n v="69"/>
  </r>
  <r>
    <n v="1620"/>
    <x v="7"/>
    <n v="68463"/>
    <n v="68.5"/>
    <n v="5"/>
    <s v="Low experience"/>
    <x v="0"/>
    <n v="78"/>
    <n v="81"/>
    <n v="58"/>
    <x v="0"/>
    <n v="0"/>
    <n v="58"/>
    <n v="0"/>
    <n v="53"/>
    <n v="93"/>
    <n v="46"/>
    <n v="24"/>
    <n v="92"/>
    <n v="47"/>
    <n v="41"/>
    <n v="35"/>
    <n v="42"/>
    <n v="67"/>
    <n v="43"/>
  </r>
  <r>
    <n v="1931"/>
    <x v="5"/>
    <n v="127071"/>
    <n v="127.1"/>
    <n v="20"/>
    <s v="Upper-mid experience"/>
    <x v="3"/>
    <n v="66"/>
    <n v="81"/>
    <n v="41"/>
    <x v="0"/>
    <n v="0"/>
    <n v="41"/>
    <n v="0"/>
    <n v="46.8"/>
    <n v="81"/>
    <n v="98"/>
    <n v="77"/>
    <n v="52"/>
    <n v="44"/>
    <n v="54"/>
    <n v="46"/>
    <n v="5"/>
    <n v="2"/>
    <n v="9"/>
  </r>
  <r>
    <n v="1939"/>
    <x v="9"/>
    <n v="123068"/>
    <n v="123.1"/>
    <n v="25"/>
    <s v="High experience"/>
    <x v="3"/>
    <n v="1"/>
    <n v="81"/>
    <n v="72"/>
    <x v="1"/>
    <n v="0"/>
    <n v="0"/>
    <n v="72"/>
    <n v="48.6"/>
    <n v="32"/>
    <n v="41"/>
    <n v="92"/>
    <n v="8"/>
    <n v="78"/>
    <n v="4"/>
    <n v="81"/>
    <n v="51"/>
    <n v="4"/>
    <n v="95"/>
  </r>
  <r>
    <n v="2077"/>
    <x v="9"/>
    <n v="120811"/>
    <n v="120.8"/>
    <n v="25"/>
    <s v="High experience"/>
    <x v="3"/>
    <n v="5"/>
    <n v="81"/>
    <n v="87"/>
    <x v="1"/>
    <n v="0"/>
    <n v="0"/>
    <n v="87"/>
    <n v="30.5"/>
    <n v="14"/>
    <n v="3"/>
    <n v="6"/>
    <n v="47"/>
    <n v="21"/>
    <n v="9"/>
    <n v="41"/>
    <n v="35"/>
    <n v="54"/>
    <n v="75"/>
  </r>
  <r>
    <n v="2119"/>
    <x v="14"/>
    <n v="50647"/>
    <n v="50.6"/>
    <n v="20"/>
    <s v="Upper-mid experience"/>
    <x v="1"/>
    <n v="2"/>
    <n v="81"/>
    <n v="35"/>
    <x v="0"/>
    <n v="0"/>
    <n v="35"/>
    <n v="0"/>
    <n v="40.4"/>
    <n v="15"/>
    <n v="29"/>
    <n v="7"/>
    <n v="24"/>
    <n v="96"/>
    <n v="31"/>
    <n v="16"/>
    <n v="72"/>
    <n v="83"/>
    <n v="31"/>
  </r>
  <r>
    <n v="2180"/>
    <x v="10"/>
    <n v="100286"/>
    <n v="100.3"/>
    <n v="28"/>
    <s v="High experience"/>
    <x v="1"/>
    <n v="24"/>
    <n v="81"/>
    <n v="53"/>
    <x v="0"/>
    <n v="0"/>
    <n v="53"/>
    <n v="0"/>
    <n v="44.3"/>
    <n v="3"/>
    <n v="38"/>
    <n v="25"/>
    <n v="61"/>
    <n v="99"/>
    <n v="52"/>
    <n v="43"/>
    <n v="37"/>
    <n v="78"/>
    <n v="7"/>
  </r>
  <r>
    <n v="2181"/>
    <x v="17"/>
    <n v="129646"/>
    <n v="129.6"/>
    <n v="20"/>
    <s v="Upper-mid experience"/>
    <x v="0"/>
    <n v="42"/>
    <n v="81"/>
    <n v="94"/>
    <x v="1"/>
    <n v="0"/>
    <n v="0"/>
    <n v="94"/>
    <n v="47.7"/>
    <n v="94"/>
    <n v="64"/>
    <n v="2"/>
    <n v="75"/>
    <n v="34"/>
    <n v="39"/>
    <n v="16"/>
    <n v="52"/>
    <n v="74"/>
    <n v="27"/>
  </r>
  <r>
    <n v="2457"/>
    <x v="15"/>
    <n v="138629"/>
    <n v="138.6"/>
    <n v="15"/>
    <s v="Lower-mid experience"/>
    <x v="2"/>
    <n v="37"/>
    <n v="81"/>
    <n v="36"/>
    <x v="0"/>
    <n v="0"/>
    <n v="36"/>
    <n v="0"/>
    <n v="50.5"/>
    <n v="62"/>
    <n v="56"/>
    <n v="43"/>
    <n v="86"/>
    <n v="62"/>
    <n v="26"/>
    <n v="37"/>
    <n v="15"/>
    <n v="59"/>
    <n v="59"/>
  </r>
  <r>
    <n v="2536"/>
    <x v="14"/>
    <n v="47928"/>
    <n v="47.9"/>
    <n v="17"/>
    <s v="Upper-mid experience"/>
    <x v="1"/>
    <n v="78"/>
    <n v="81"/>
    <n v="32"/>
    <x v="0"/>
    <n v="0"/>
    <n v="32"/>
    <n v="0"/>
    <n v="33.799999999999997"/>
    <n v="18"/>
    <n v="61"/>
    <n v="2"/>
    <n v="79"/>
    <n v="9"/>
    <n v="5"/>
    <n v="71"/>
    <n v="46"/>
    <n v="31"/>
    <n v="16"/>
  </r>
  <r>
    <n v="2794"/>
    <x v="0"/>
    <n v="63144"/>
    <n v="63.1"/>
    <n v="24"/>
    <s v="High experience"/>
    <x v="2"/>
    <n v="41"/>
    <n v="81"/>
    <n v="45"/>
    <x v="0"/>
    <n v="0"/>
    <n v="45"/>
    <n v="0"/>
    <n v="57.8"/>
    <n v="5"/>
    <n v="6"/>
    <n v="58"/>
    <n v="63"/>
    <n v="84"/>
    <n v="89"/>
    <n v="74"/>
    <n v="8"/>
    <n v="96"/>
    <n v="95"/>
  </r>
  <r>
    <n v="2866"/>
    <x v="4"/>
    <n v="125798"/>
    <n v="125.8"/>
    <n v="4"/>
    <s v="Low experience"/>
    <x v="0"/>
    <n v="31"/>
    <n v="81"/>
    <n v="4"/>
    <x v="0"/>
    <n v="0"/>
    <n v="4"/>
    <n v="0"/>
    <n v="35"/>
    <n v="24"/>
    <n v="3"/>
    <n v="96"/>
    <n v="6"/>
    <n v="11"/>
    <n v="59"/>
    <n v="23"/>
    <n v="31"/>
    <n v="8"/>
    <n v="89"/>
  </r>
  <r>
    <n v="34"/>
    <x v="6"/>
    <n v="91629"/>
    <n v="91.6"/>
    <n v="24"/>
    <s v="High experience"/>
    <x v="1"/>
    <n v="37"/>
    <n v="79"/>
    <n v="92"/>
    <x v="1"/>
    <n v="0"/>
    <n v="0"/>
    <n v="92"/>
    <n v="52.3"/>
    <n v="22"/>
    <n v="96"/>
    <n v="1"/>
    <n v="97"/>
    <n v="4"/>
    <n v="89"/>
    <n v="53"/>
    <n v="99"/>
    <n v="7"/>
    <n v="55"/>
  </r>
  <r>
    <n v="91"/>
    <x v="0"/>
    <n v="113309"/>
    <n v="113.3"/>
    <n v="14"/>
    <s v="Lower-mid experience"/>
    <x v="3"/>
    <n v="6"/>
    <n v="79"/>
    <n v="58"/>
    <x v="0"/>
    <n v="0"/>
    <n v="58"/>
    <n v="0"/>
    <n v="42.1"/>
    <n v="86"/>
    <n v="78"/>
    <n v="4"/>
    <n v="48"/>
    <n v="1"/>
    <n v="24"/>
    <n v="99"/>
    <n v="14"/>
    <n v="5"/>
    <n v="62"/>
  </r>
  <r>
    <n v="160"/>
    <x v="2"/>
    <n v="53567"/>
    <n v="53.6"/>
    <n v="28"/>
    <s v="High experience"/>
    <x v="0"/>
    <n v="84"/>
    <n v="79"/>
    <n v="16"/>
    <x v="2"/>
    <n v="16"/>
    <n v="0"/>
    <n v="0"/>
    <n v="45.5"/>
    <n v="27"/>
    <n v="79"/>
    <n v="57"/>
    <n v="66"/>
    <n v="25"/>
    <n v="22"/>
    <n v="49"/>
    <n v="74"/>
    <n v="53"/>
    <n v="3"/>
  </r>
  <r>
    <n v="227"/>
    <x v="4"/>
    <n v="93059"/>
    <n v="93.1"/>
    <n v="18"/>
    <s v="Upper-mid experience"/>
    <x v="1"/>
    <n v="11"/>
    <n v="79"/>
    <n v="42"/>
    <x v="0"/>
    <n v="0"/>
    <n v="42"/>
    <n v="0"/>
    <n v="58.1"/>
    <n v="25"/>
    <n v="52"/>
    <n v="54"/>
    <n v="36"/>
    <n v="35"/>
    <n v="83"/>
    <n v="79"/>
    <n v="31"/>
    <n v="91"/>
    <n v="95"/>
  </r>
  <r>
    <n v="290"/>
    <x v="7"/>
    <n v="78899"/>
    <n v="78.900000000000006"/>
    <n v="11"/>
    <s v="Lower-mid experience"/>
    <x v="3"/>
    <n v="6"/>
    <n v="79"/>
    <n v="34"/>
    <x v="0"/>
    <n v="0"/>
    <n v="34"/>
    <n v="0"/>
    <n v="43.8"/>
    <n v="96"/>
    <n v="14"/>
    <n v="15"/>
    <n v="89"/>
    <n v="94"/>
    <n v="77"/>
    <n v="1"/>
    <n v="0"/>
    <n v="38"/>
    <n v="14"/>
  </r>
  <r>
    <n v="445"/>
    <x v="11"/>
    <n v="94280"/>
    <n v="94.3"/>
    <n v="18"/>
    <s v="Upper-mid experience"/>
    <x v="0"/>
    <n v="89"/>
    <n v="79"/>
    <n v="78"/>
    <x v="1"/>
    <n v="0"/>
    <n v="0"/>
    <n v="78"/>
    <n v="51.9"/>
    <n v="12"/>
    <n v="39"/>
    <n v="4"/>
    <n v="92"/>
    <n v="67"/>
    <n v="99"/>
    <n v="88"/>
    <n v="47"/>
    <n v="52"/>
    <n v="19"/>
  </r>
  <r>
    <n v="762"/>
    <x v="15"/>
    <n v="31511"/>
    <n v="31.5"/>
    <n v="17"/>
    <s v="Upper-mid experience"/>
    <x v="0"/>
    <n v="56"/>
    <n v="79"/>
    <n v="68"/>
    <x v="0"/>
    <n v="0"/>
    <n v="68"/>
    <n v="0"/>
    <n v="37.5"/>
    <n v="76"/>
    <n v="97"/>
    <n v="4"/>
    <n v="29"/>
    <n v="2"/>
    <n v="1"/>
    <n v="24"/>
    <n v="68"/>
    <n v="23"/>
    <n v="51"/>
  </r>
  <r>
    <n v="1039"/>
    <x v="9"/>
    <n v="100072"/>
    <n v="100.1"/>
    <n v="15"/>
    <s v="Lower-mid experience"/>
    <x v="3"/>
    <n v="2"/>
    <n v="79"/>
    <n v="81"/>
    <x v="1"/>
    <n v="0"/>
    <n v="0"/>
    <n v="81"/>
    <n v="46.6"/>
    <n v="51"/>
    <n v="18"/>
    <n v="96"/>
    <n v="58"/>
    <n v="52"/>
    <n v="1"/>
    <n v="49"/>
    <n v="84"/>
    <n v="22"/>
    <n v="35"/>
  </r>
  <r>
    <n v="1104"/>
    <x v="19"/>
    <n v="126969"/>
    <n v="127"/>
    <n v="24"/>
    <s v="High experience"/>
    <x v="0"/>
    <n v="81"/>
    <n v="79"/>
    <n v="7"/>
    <x v="0"/>
    <n v="0"/>
    <n v="7"/>
    <n v="0"/>
    <n v="51.9"/>
    <n v="82"/>
    <n v="71"/>
    <n v="6"/>
    <n v="9"/>
    <n v="79"/>
    <n v="23"/>
    <n v="39"/>
    <n v="27"/>
    <n v="98"/>
    <n v="85"/>
  </r>
  <r>
    <n v="1160"/>
    <x v="8"/>
    <n v="114267"/>
    <n v="114.3"/>
    <n v="28"/>
    <s v="High experience"/>
    <x v="2"/>
    <n v="59"/>
    <n v="79"/>
    <n v="9"/>
    <x v="2"/>
    <n v="9"/>
    <n v="0"/>
    <n v="0"/>
    <n v="40.1"/>
    <n v="37"/>
    <n v="42"/>
    <n v="63"/>
    <n v="91"/>
    <n v="4"/>
    <n v="24"/>
    <n v="19"/>
    <n v="5"/>
    <n v="43"/>
    <n v="73"/>
  </r>
  <r>
    <n v="1460"/>
    <x v="5"/>
    <n v="116070"/>
    <n v="116.1"/>
    <n v="24"/>
    <s v="High experience"/>
    <x v="2"/>
    <n v="53"/>
    <n v="79"/>
    <n v="35"/>
    <x v="0"/>
    <n v="0"/>
    <n v="35"/>
    <n v="0"/>
    <n v="44.6"/>
    <n v="3"/>
    <n v="35"/>
    <n v="71"/>
    <n v="18"/>
    <n v="11"/>
    <n v="39"/>
    <n v="46"/>
    <n v="63"/>
    <n v="71"/>
    <n v="89"/>
  </r>
  <r>
    <n v="1576"/>
    <x v="3"/>
    <n v="131011"/>
    <n v="131"/>
    <n v="4"/>
    <s v="Low experience"/>
    <x v="1"/>
    <n v="27"/>
    <n v="79"/>
    <n v="32"/>
    <x v="0"/>
    <n v="0"/>
    <n v="32"/>
    <n v="0"/>
    <n v="36.5"/>
    <n v="29"/>
    <n v="6"/>
    <n v="96"/>
    <n v="62"/>
    <n v="17"/>
    <n v="12"/>
    <n v="37"/>
    <n v="31"/>
    <n v="28"/>
    <n v="47"/>
  </r>
  <r>
    <n v="1624"/>
    <x v="3"/>
    <n v="34312"/>
    <n v="34.299999999999997"/>
    <n v="3"/>
    <s v="Low experience"/>
    <x v="0"/>
    <n v="63"/>
    <n v="79"/>
    <n v="34"/>
    <x v="0"/>
    <n v="0"/>
    <n v="34"/>
    <n v="0"/>
    <n v="26.1"/>
    <n v="18"/>
    <n v="82"/>
    <n v="1"/>
    <n v="47"/>
    <n v="2"/>
    <n v="16"/>
    <n v="21"/>
    <n v="49"/>
    <n v="24"/>
    <n v="1"/>
  </r>
  <r>
    <n v="1682"/>
    <x v="13"/>
    <n v="104557"/>
    <n v="104.6"/>
    <n v="18"/>
    <s v="Upper-mid experience"/>
    <x v="3"/>
    <n v="47"/>
    <n v="79"/>
    <n v="27"/>
    <x v="2"/>
    <n v="27"/>
    <n v="0"/>
    <n v="0"/>
    <n v="45.4"/>
    <n v="18"/>
    <n v="46"/>
    <n v="59"/>
    <n v="51"/>
    <n v="83"/>
    <n v="23"/>
    <n v="38"/>
    <n v="79"/>
    <n v="53"/>
    <n v="4"/>
  </r>
  <r>
    <n v="1723"/>
    <x v="4"/>
    <n v="63797"/>
    <n v="63.8"/>
    <n v="24"/>
    <s v="High experience"/>
    <x v="0"/>
    <n v="68"/>
    <n v="79"/>
    <n v="31"/>
    <x v="0"/>
    <n v="0"/>
    <n v="31"/>
    <n v="0"/>
    <n v="44.5"/>
    <n v="2"/>
    <n v="4"/>
    <n v="17"/>
    <n v="19"/>
    <n v="39"/>
    <n v="96"/>
    <n v="76"/>
    <n v="32"/>
    <n v="95"/>
    <n v="65"/>
  </r>
  <r>
    <n v="1731"/>
    <x v="19"/>
    <n v="149700"/>
    <n v="149.69999999999999"/>
    <n v="26"/>
    <s v="High experience"/>
    <x v="2"/>
    <n v="79"/>
    <n v="79"/>
    <n v="61"/>
    <x v="0"/>
    <n v="0"/>
    <n v="61"/>
    <n v="0"/>
    <n v="42.8"/>
    <n v="44"/>
    <n v="67"/>
    <n v="46"/>
    <n v="95"/>
    <n v="18"/>
    <n v="68"/>
    <n v="58"/>
    <n v="17"/>
    <n v="7"/>
    <n v="8"/>
  </r>
  <r>
    <n v="1842"/>
    <x v="16"/>
    <n v="51219"/>
    <n v="51.2"/>
    <n v="14"/>
    <s v="Lower-mid experience"/>
    <x v="0"/>
    <n v="84"/>
    <n v="79"/>
    <n v="26"/>
    <x v="2"/>
    <n v="26"/>
    <n v="0"/>
    <n v="0"/>
    <n v="42.8"/>
    <n v="48"/>
    <n v="18"/>
    <n v="8"/>
    <n v="38"/>
    <n v="71"/>
    <n v="84"/>
    <n v="96"/>
    <n v="9"/>
    <n v="1"/>
    <n v="55"/>
  </r>
  <r>
    <n v="1882"/>
    <x v="19"/>
    <n v="31987"/>
    <n v="32"/>
    <n v="7"/>
    <s v="Low experience"/>
    <x v="1"/>
    <n v="33"/>
    <n v="79"/>
    <n v="41"/>
    <x v="0"/>
    <n v="0"/>
    <n v="41"/>
    <n v="0"/>
    <n v="41.5"/>
    <n v="35"/>
    <n v="36"/>
    <n v="27"/>
    <n v="67"/>
    <n v="5"/>
    <n v="33"/>
    <n v="28"/>
    <n v="75"/>
    <n v="15"/>
    <n v="94"/>
  </r>
  <r>
    <n v="1905"/>
    <x v="9"/>
    <n v="53255"/>
    <n v="53.3"/>
    <n v="21"/>
    <s v="Upper-mid experience"/>
    <x v="0"/>
    <n v="32"/>
    <n v="79"/>
    <n v="82"/>
    <x v="1"/>
    <n v="0"/>
    <n v="0"/>
    <n v="82"/>
    <n v="51.3"/>
    <n v="19"/>
    <n v="47"/>
    <n v="77"/>
    <n v="85"/>
    <n v="39"/>
    <n v="62"/>
    <n v="0"/>
    <n v="55"/>
    <n v="98"/>
    <n v="31"/>
  </r>
  <r>
    <n v="1954"/>
    <x v="5"/>
    <n v="128747"/>
    <n v="128.69999999999999"/>
    <n v="21"/>
    <s v="Upper-mid experience"/>
    <x v="0"/>
    <n v="64"/>
    <n v="79"/>
    <n v="4"/>
    <x v="0"/>
    <n v="0"/>
    <n v="4"/>
    <n v="0"/>
    <n v="40"/>
    <n v="16"/>
    <n v="14"/>
    <n v="53"/>
    <n v="68"/>
    <n v="45"/>
    <n v="12"/>
    <n v="65"/>
    <n v="56"/>
    <n v="38"/>
    <n v="33"/>
  </r>
  <r>
    <n v="2050"/>
    <x v="2"/>
    <n v="81238"/>
    <n v="81.2"/>
    <n v="18"/>
    <s v="Upper-mid experience"/>
    <x v="3"/>
    <n v="4"/>
    <n v="79"/>
    <n v="25"/>
    <x v="2"/>
    <n v="25"/>
    <n v="0"/>
    <n v="0"/>
    <n v="47.9"/>
    <n v="52"/>
    <n v="4"/>
    <n v="28"/>
    <n v="64"/>
    <n v="2"/>
    <n v="83"/>
    <n v="68"/>
    <n v="47"/>
    <n v="92"/>
    <n v="39"/>
  </r>
  <r>
    <n v="2199"/>
    <x v="4"/>
    <n v="30645"/>
    <n v="30.6"/>
    <n v="4"/>
    <s v="Low experience"/>
    <x v="1"/>
    <n v="9"/>
    <n v="79"/>
    <n v="4"/>
    <x v="0"/>
    <n v="0"/>
    <n v="4"/>
    <n v="0"/>
    <n v="46.7"/>
    <n v="82"/>
    <n v="28"/>
    <n v="66"/>
    <n v="82"/>
    <n v="79"/>
    <n v="78"/>
    <n v="9"/>
    <n v="8"/>
    <n v="31"/>
    <n v="4"/>
  </r>
  <r>
    <n v="2395"/>
    <x v="6"/>
    <n v="42485"/>
    <n v="42.5"/>
    <n v="16"/>
    <s v="Upper-mid experience"/>
    <x v="1"/>
    <n v="48"/>
    <n v="79"/>
    <n v="94"/>
    <x v="1"/>
    <n v="0"/>
    <n v="0"/>
    <n v="94"/>
    <n v="55.7"/>
    <n v="16"/>
    <n v="75"/>
    <n v="8"/>
    <n v="95"/>
    <n v="55"/>
    <n v="53"/>
    <n v="92"/>
    <n v="8"/>
    <n v="76"/>
    <n v="79"/>
  </r>
  <r>
    <n v="2563"/>
    <x v="10"/>
    <n v="116377"/>
    <n v="116.4"/>
    <n v="6"/>
    <s v="Low experience"/>
    <x v="2"/>
    <n v="36"/>
    <n v="79"/>
    <n v="54"/>
    <x v="0"/>
    <n v="0"/>
    <n v="54"/>
    <n v="0"/>
    <n v="30.1"/>
    <n v="22"/>
    <n v="56"/>
    <n v="16"/>
    <n v="58"/>
    <n v="6"/>
    <n v="42"/>
    <n v="38"/>
    <n v="25"/>
    <n v="33"/>
    <n v="5"/>
  </r>
  <r>
    <n v="2618"/>
    <x v="16"/>
    <n v="98132"/>
    <n v="98.1"/>
    <n v="29"/>
    <s v="High experience"/>
    <x v="1"/>
    <n v="15"/>
    <n v="79"/>
    <n v="15"/>
    <x v="2"/>
    <n v="15"/>
    <n v="0"/>
    <n v="0"/>
    <n v="65"/>
    <n v="74"/>
    <n v="96"/>
    <n v="92"/>
    <n v="48"/>
    <n v="46"/>
    <n v="13"/>
    <n v="97"/>
    <n v="76"/>
    <n v="85"/>
    <n v="23"/>
  </r>
  <r>
    <n v="2689"/>
    <x v="11"/>
    <n v="55281"/>
    <n v="55.3"/>
    <n v="25"/>
    <s v="High experience"/>
    <x v="2"/>
    <n v="91"/>
    <n v="79"/>
    <n v="91"/>
    <x v="1"/>
    <n v="0"/>
    <n v="0"/>
    <n v="91"/>
    <n v="49.5"/>
    <n v="44"/>
    <n v="72"/>
    <n v="11"/>
    <n v="54"/>
    <n v="96"/>
    <n v="67"/>
    <n v="82"/>
    <n v="26"/>
    <n v="8"/>
    <n v="35"/>
  </r>
  <r>
    <n v="2742"/>
    <x v="15"/>
    <n v="32894"/>
    <n v="32.9"/>
    <n v="3"/>
    <s v="Low experience"/>
    <x v="0"/>
    <n v="19"/>
    <n v="79"/>
    <n v="38"/>
    <x v="0"/>
    <n v="0"/>
    <n v="38"/>
    <n v="0"/>
    <n v="30.9"/>
    <n v="2"/>
    <n v="27"/>
    <n v="5"/>
    <n v="15"/>
    <n v="36"/>
    <n v="2"/>
    <n v="75"/>
    <n v="8"/>
    <n v="41"/>
    <n v="98"/>
  </r>
  <r>
    <n v="2753"/>
    <x v="17"/>
    <n v="130003"/>
    <n v="130"/>
    <n v="19"/>
    <s v="Upper-mid experience"/>
    <x v="1"/>
    <n v="92"/>
    <n v="79"/>
    <n v="71"/>
    <x v="1"/>
    <n v="0"/>
    <n v="0"/>
    <n v="71"/>
    <n v="63.9"/>
    <n v="92"/>
    <n v="22"/>
    <n v="38"/>
    <n v="53"/>
    <n v="98"/>
    <n v="54"/>
    <n v="45"/>
    <n v="58"/>
    <n v="97"/>
    <n v="82"/>
  </r>
  <r>
    <n v="2787"/>
    <x v="6"/>
    <n v="58212"/>
    <n v="58.2"/>
    <n v="13"/>
    <s v="Lower-mid experience"/>
    <x v="3"/>
    <n v="2"/>
    <n v="79"/>
    <n v="76"/>
    <x v="1"/>
    <n v="0"/>
    <n v="0"/>
    <n v="76"/>
    <n v="42.3"/>
    <n v="65"/>
    <n v="53"/>
    <n v="72"/>
    <n v="22"/>
    <n v="1"/>
    <n v="68"/>
    <n v="11"/>
    <n v="25"/>
    <n v="31"/>
    <n v="75"/>
  </r>
  <r>
    <n v="2817"/>
    <x v="15"/>
    <n v="114141"/>
    <n v="114.1"/>
    <n v="22"/>
    <s v="Upper-mid experience"/>
    <x v="3"/>
    <n v="3"/>
    <n v="79"/>
    <n v="44"/>
    <x v="0"/>
    <n v="0"/>
    <n v="44"/>
    <n v="0"/>
    <n v="51.6"/>
    <n v="46"/>
    <n v="68"/>
    <n v="46"/>
    <n v="59"/>
    <n v="6"/>
    <n v="37"/>
    <n v="93"/>
    <n v="96"/>
    <n v="58"/>
    <n v="7"/>
  </r>
  <r>
    <n v="2900"/>
    <x v="17"/>
    <n v="33388"/>
    <n v="33.4"/>
    <n v="3"/>
    <s v="Low experience"/>
    <x v="2"/>
    <n v="48"/>
    <n v="79"/>
    <n v="89"/>
    <x v="1"/>
    <n v="0"/>
    <n v="0"/>
    <n v="89"/>
    <n v="41.3"/>
    <n v="85"/>
    <n v="78"/>
    <n v="15"/>
    <n v="34"/>
    <n v="21"/>
    <n v="4"/>
    <n v="74"/>
    <n v="43"/>
    <n v="28"/>
    <n v="31"/>
  </r>
  <r>
    <n v="342"/>
    <x v="12"/>
    <n v="53991"/>
    <n v="54"/>
    <n v="21"/>
    <s v="Upper-mid experience"/>
    <x v="2"/>
    <n v="72"/>
    <n v="78"/>
    <n v="43"/>
    <x v="0"/>
    <n v="0"/>
    <n v="43"/>
    <n v="0"/>
    <n v="37.700000000000003"/>
    <n v="2"/>
    <n v="76"/>
    <n v="4"/>
    <n v="86"/>
    <n v="12"/>
    <n v="17"/>
    <n v="48"/>
    <n v="74"/>
    <n v="14"/>
    <n v="44"/>
  </r>
  <r>
    <n v="398"/>
    <x v="14"/>
    <n v="30229"/>
    <n v="30.2"/>
    <n v="28"/>
    <s v="High experience"/>
    <x v="3"/>
    <n v="95"/>
    <n v="78"/>
    <n v="46"/>
    <x v="0"/>
    <n v="0"/>
    <n v="46"/>
    <n v="0"/>
    <n v="58.3"/>
    <n v="93"/>
    <n v="34"/>
    <n v="91"/>
    <n v="98"/>
    <n v="66"/>
    <n v="82"/>
    <n v="75"/>
    <n v="7"/>
    <n v="31"/>
    <n v="6"/>
  </r>
  <r>
    <n v="488"/>
    <x v="17"/>
    <n v="64629"/>
    <n v="64.599999999999994"/>
    <n v="28"/>
    <s v="High experience"/>
    <x v="3"/>
    <n v="63"/>
    <n v="78"/>
    <n v="93"/>
    <x v="1"/>
    <n v="0"/>
    <n v="0"/>
    <n v="93"/>
    <n v="43.6"/>
    <n v="63"/>
    <n v="7"/>
    <n v="91"/>
    <n v="96"/>
    <n v="8"/>
    <n v="53"/>
    <n v="3"/>
    <n v="39"/>
    <n v="18"/>
    <n v="58"/>
  </r>
  <r>
    <n v="493"/>
    <x v="7"/>
    <n v="118444"/>
    <n v="118.4"/>
    <n v="8"/>
    <s v="Lower-mid experience"/>
    <x v="3"/>
    <n v="38"/>
    <n v="78"/>
    <n v="59"/>
    <x v="0"/>
    <n v="0"/>
    <n v="59"/>
    <n v="0"/>
    <n v="44.4"/>
    <n v="86"/>
    <n v="65"/>
    <n v="51"/>
    <n v="16"/>
    <n v="5"/>
    <n v="45"/>
    <n v="5"/>
    <n v="57"/>
    <n v="38"/>
    <n v="76"/>
  </r>
  <r>
    <n v="621"/>
    <x v="9"/>
    <n v="128035"/>
    <n v="128"/>
    <n v="23"/>
    <s v="High experience"/>
    <x v="3"/>
    <n v="36"/>
    <n v="78"/>
    <n v="74"/>
    <x v="1"/>
    <n v="0"/>
    <n v="0"/>
    <n v="74"/>
    <n v="40.200000000000003"/>
    <n v="74"/>
    <n v="25"/>
    <n v="45"/>
    <n v="39"/>
    <n v="98"/>
    <n v="39"/>
    <n v="8"/>
    <n v="9"/>
    <n v="59"/>
    <n v="6"/>
  </r>
  <r>
    <n v="955"/>
    <x v="1"/>
    <n v="91196"/>
    <n v="91.2"/>
    <n v="11"/>
    <s v="Lower-mid experience"/>
    <x v="0"/>
    <n v="73"/>
    <n v="78"/>
    <n v="88"/>
    <x v="1"/>
    <n v="0"/>
    <n v="0"/>
    <n v="88"/>
    <n v="33.700000000000003"/>
    <n v="38"/>
    <n v="77"/>
    <n v="14"/>
    <n v="2"/>
    <n v="69"/>
    <n v="56"/>
    <n v="2"/>
    <n v="9"/>
    <n v="28"/>
    <n v="42"/>
  </r>
  <r>
    <n v="1001"/>
    <x v="1"/>
    <n v="85744"/>
    <n v="85.7"/>
    <n v="21"/>
    <s v="Upper-mid experience"/>
    <x v="1"/>
    <n v="53"/>
    <n v="78"/>
    <n v="92"/>
    <x v="1"/>
    <n v="0"/>
    <n v="0"/>
    <n v="92"/>
    <n v="43"/>
    <n v="61"/>
    <n v="0"/>
    <n v="81"/>
    <n v="33"/>
    <n v="32"/>
    <n v="38"/>
    <n v="63"/>
    <n v="44"/>
    <n v="63"/>
    <n v="15"/>
  </r>
  <r>
    <n v="1080"/>
    <x v="15"/>
    <n v="90639"/>
    <n v="90.6"/>
    <n v="23"/>
    <s v="High experience"/>
    <x v="0"/>
    <n v="17"/>
    <n v="78"/>
    <n v="51"/>
    <x v="0"/>
    <n v="0"/>
    <n v="51"/>
    <n v="0"/>
    <n v="31.8"/>
    <n v="28"/>
    <n v="21"/>
    <n v="9"/>
    <n v="16"/>
    <n v="77"/>
    <n v="72"/>
    <n v="5"/>
    <n v="2"/>
    <n v="56"/>
    <n v="32"/>
  </r>
  <r>
    <n v="1439"/>
    <x v="13"/>
    <n v="140998"/>
    <n v="141"/>
    <n v="9"/>
    <s v="Lower-mid experience"/>
    <x v="1"/>
    <n v="77"/>
    <n v="78"/>
    <n v="5"/>
    <x v="2"/>
    <n v="5"/>
    <n v="0"/>
    <n v="0"/>
    <n v="55.2"/>
    <n v="12"/>
    <n v="88"/>
    <n v="84"/>
    <n v="3"/>
    <n v="29"/>
    <n v="79"/>
    <n v="94"/>
    <n v="78"/>
    <n v="61"/>
    <n v="24"/>
  </r>
  <r>
    <n v="1543"/>
    <x v="0"/>
    <n v="72928"/>
    <n v="72.900000000000006"/>
    <n v="8"/>
    <s v="Lower-mid experience"/>
    <x v="1"/>
    <n v="74"/>
    <n v="78"/>
    <n v="45"/>
    <x v="0"/>
    <n v="0"/>
    <n v="45"/>
    <n v="0"/>
    <n v="51.1"/>
    <n v="2"/>
    <n v="97"/>
    <n v="52"/>
    <n v="9"/>
    <n v="35"/>
    <n v="86"/>
    <n v="5"/>
    <n v="98"/>
    <n v="91"/>
    <n v="36"/>
  </r>
  <r>
    <n v="1554"/>
    <x v="8"/>
    <n v="84756"/>
    <n v="84.8"/>
    <n v="28"/>
    <s v="High experience"/>
    <x v="2"/>
    <n v="1"/>
    <n v="78"/>
    <n v="12"/>
    <x v="2"/>
    <n v="12"/>
    <n v="0"/>
    <n v="0"/>
    <n v="49.4"/>
    <n v="93"/>
    <n v="49"/>
    <n v="11"/>
    <n v="29"/>
    <n v="87"/>
    <n v="85"/>
    <n v="9"/>
    <n v="39"/>
    <n v="64"/>
    <n v="28"/>
  </r>
  <r>
    <n v="1626"/>
    <x v="6"/>
    <n v="80102"/>
    <n v="80.099999999999994"/>
    <n v="23"/>
    <s v="High experience"/>
    <x v="3"/>
    <n v="9"/>
    <n v="78"/>
    <n v="77"/>
    <x v="1"/>
    <n v="0"/>
    <n v="0"/>
    <n v="77"/>
    <n v="52.7"/>
    <n v="19"/>
    <n v="32"/>
    <n v="4"/>
    <n v="65"/>
    <n v="99"/>
    <n v="63"/>
    <n v="36"/>
    <n v="67"/>
    <n v="57"/>
    <n v="85"/>
  </r>
  <r>
    <n v="1705"/>
    <x v="12"/>
    <n v="95217"/>
    <n v="95.2"/>
    <n v="16"/>
    <s v="Upper-mid experience"/>
    <x v="0"/>
    <n v="66"/>
    <n v="78"/>
    <n v="63"/>
    <x v="0"/>
    <n v="0"/>
    <n v="63"/>
    <n v="0"/>
    <n v="51.2"/>
    <n v="31"/>
    <n v="99"/>
    <n v="61"/>
    <n v="84"/>
    <n v="7"/>
    <n v="35"/>
    <n v="74"/>
    <n v="66"/>
    <n v="19"/>
    <n v="36"/>
  </r>
  <r>
    <n v="1813"/>
    <x v="10"/>
    <n v="64712"/>
    <n v="64.7"/>
    <n v="19"/>
    <s v="Upper-mid experience"/>
    <x v="2"/>
    <n v="65"/>
    <n v="78"/>
    <n v="62"/>
    <x v="0"/>
    <n v="0"/>
    <n v="62"/>
    <n v="0"/>
    <n v="47"/>
    <n v="67"/>
    <n v="65"/>
    <n v="42"/>
    <n v="96"/>
    <n v="27"/>
    <n v="58"/>
    <n v="31"/>
    <n v="74"/>
    <n v="5"/>
    <n v="5"/>
  </r>
  <r>
    <n v="1971"/>
    <x v="9"/>
    <n v="123309"/>
    <n v="123.3"/>
    <n v="25"/>
    <s v="High experience"/>
    <x v="1"/>
    <n v="7"/>
    <n v="78"/>
    <n v="71"/>
    <x v="1"/>
    <n v="0"/>
    <n v="0"/>
    <n v="71"/>
    <n v="41.4"/>
    <n v="1"/>
    <n v="35"/>
    <n v="19"/>
    <n v="27"/>
    <n v="82"/>
    <n v="16"/>
    <n v="78"/>
    <n v="68"/>
    <n v="33"/>
    <n v="55"/>
  </r>
  <r>
    <n v="2002"/>
    <x v="5"/>
    <n v="61917"/>
    <n v="61.9"/>
    <n v="10"/>
    <s v="Lower-mid experience"/>
    <x v="3"/>
    <n v="8"/>
    <n v="78"/>
    <n v="41"/>
    <x v="0"/>
    <n v="0"/>
    <n v="41"/>
    <n v="0"/>
    <n v="58.6"/>
    <n v="83"/>
    <n v="15"/>
    <n v="62"/>
    <n v="96"/>
    <n v="84"/>
    <n v="6"/>
    <n v="32"/>
    <n v="14"/>
    <n v="95"/>
    <n v="99"/>
  </r>
  <r>
    <n v="2016"/>
    <x v="18"/>
    <n v="66738"/>
    <n v="66.7"/>
    <n v="18"/>
    <s v="Upper-mid experience"/>
    <x v="1"/>
    <n v="51"/>
    <n v="78"/>
    <n v="12"/>
    <x v="2"/>
    <n v="12"/>
    <n v="0"/>
    <n v="0"/>
    <n v="43.8"/>
    <n v="2"/>
    <n v="69"/>
    <n v="78"/>
    <n v="3"/>
    <n v="59"/>
    <n v="78"/>
    <n v="38"/>
    <n v="43"/>
    <n v="36"/>
    <n v="32"/>
  </r>
  <r>
    <n v="2314"/>
    <x v="2"/>
    <n v="41808"/>
    <n v="41.8"/>
    <n v="24"/>
    <s v="High experience"/>
    <x v="0"/>
    <n v="7"/>
    <n v="78"/>
    <n v="3"/>
    <x v="2"/>
    <n v="3"/>
    <n v="0"/>
    <n v="0"/>
    <n v="52.6"/>
    <n v="95"/>
    <n v="74"/>
    <n v="97"/>
    <n v="11"/>
    <n v="28"/>
    <n v="25"/>
    <n v="7"/>
    <n v="97"/>
    <n v="6"/>
    <n v="86"/>
  </r>
  <r>
    <n v="2654"/>
    <x v="5"/>
    <n v="113253"/>
    <n v="113.3"/>
    <n v="10"/>
    <s v="Lower-mid experience"/>
    <x v="3"/>
    <n v="89"/>
    <n v="78"/>
    <n v="39"/>
    <x v="0"/>
    <n v="0"/>
    <n v="39"/>
    <n v="0"/>
    <n v="41.2"/>
    <n v="10"/>
    <n v="21"/>
    <n v="67"/>
    <n v="95"/>
    <n v="9"/>
    <n v="44"/>
    <n v="64"/>
    <n v="53"/>
    <n v="35"/>
    <n v="14"/>
  </r>
  <r>
    <n v="2733"/>
    <x v="1"/>
    <n v="73307"/>
    <n v="73.3"/>
    <n v="20"/>
    <s v="Upper-mid experience"/>
    <x v="2"/>
    <n v="4"/>
    <n v="78"/>
    <n v="85"/>
    <x v="1"/>
    <n v="0"/>
    <n v="0"/>
    <n v="85"/>
    <n v="53.8"/>
    <n v="94"/>
    <n v="13"/>
    <n v="8"/>
    <n v="54"/>
    <n v="53"/>
    <n v="96"/>
    <n v="61"/>
    <n v="83"/>
    <n v="51"/>
    <n v="25"/>
  </r>
  <r>
    <n v="2769"/>
    <x v="16"/>
    <n v="43077"/>
    <n v="43.1"/>
    <n v="5"/>
    <s v="Low experience"/>
    <x v="1"/>
    <n v="29"/>
    <n v="78"/>
    <n v="6"/>
    <x v="2"/>
    <n v="6"/>
    <n v="0"/>
    <n v="0"/>
    <n v="35.4"/>
    <n v="12"/>
    <n v="52"/>
    <n v="58"/>
    <n v="82"/>
    <n v="6"/>
    <n v="36"/>
    <n v="2"/>
    <n v="36"/>
    <n v="35"/>
    <n v="35"/>
  </r>
  <r>
    <n v="2921"/>
    <x v="11"/>
    <n v="88215"/>
    <n v="88.2"/>
    <n v="5"/>
    <s v="Low experience"/>
    <x v="2"/>
    <n v="4"/>
    <n v="78"/>
    <n v="74"/>
    <x v="1"/>
    <n v="0"/>
    <n v="0"/>
    <n v="74"/>
    <n v="24.7"/>
    <n v="32"/>
    <n v="61"/>
    <n v="5"/>
    <n v="71"/>
    <n v="33"/>
    <n v="12"/>
    <n v="16"/>
    <n v="8"/>
    <n v="1"/>
    <n v="8"/>
  </r>
  <r>
    <n v="70"/>
    <x v="4"/>
    <n v="124613"/>
    <n v="124.6"/>
    <n v="4"/>
    <s v="Low experience"/>
    <x v="1"/>
    <n v="48"/>
    <n v="77"/>
    <n v="52"/>
    <x v="0"/>
    <n v="0"/>
    <n v="52"/>
    <n v="0"/>
    <n v="51.5"/>
    <n v="16"/>
    <n v="84"/>
    <n v="85"/>
    <n v="96"/>
    <n v="15"/>
    <n v="62"/>
    <n v="47"/>
    <n v="34"/>
    <n v="35"/>
    <n v="41"/>
  </r>
  <r>
    <n v="88"/>
    <x v="9"/>
    <n v="58602"/>
    <n v="58.6"/>
    <n v="19"/>
    <s v="Upper-mid experience"/>
    <x v="1"/>
    <n v="4"/>
    <n v="77"/>
    <n v="95"/>
    <x v="1"/>
    <n v="0"/>
    <n v="0"/>
    <n v="95"/>
    <n v="50.9"/>
    <n v="41"/>
    <n v="89"/>
    <n v="23"/>
    <n v="21"/>
    <n v="3"/>
    <n v="65"/>
    <n v="37"/>
    <n v="86"/>
    <n v="47"/>
    <n v="97"/>
  </r>
  <r>
    <n v="457"/>
    <x v="18"/>
    <n v="123286"/>
    <n v="123.3"/>
    <n v="17"/>
    <s v="Upper-mid experience"/>
    <x v="1"/>
    <n v="8"/>
    <n v="77"/>
    <n v="27"/>
    <x v="2"/>
    <n v="27"/>
    <n v="0"/>
    <n v="0"/>
    <n v="43.8"/>
    <n v="14"/>
    <n v="34"/>
    <n v="59"/>
    <n v="1"/>
    <n v="73"/>
    <n v="39"/>
    <n v="78"/>
    <n v="49"/>
    <n v="18"/>
    <n v="73"/>
  </r>
  <r>
    <n v="509"/>
    <x v="2"/>
    <n v="34507"/>
    <n v="34.5"/>
    <n v="20"/>
    <s v="Upper-mid experience"/>
    <x v="0"/>
    <n v="89"/>
    <n v="77"/>
    <n v="26"/>
    <x v="2"/>
    <n v="26"/>
    <n v="0"/>
    <n v="0"/>
    <n v="44.7"/>
    <n v="52"/>
    <n v="46"/>
    <n v="31"/>
    <n v="58"/>
    <n v="73"/>
    <n v="41"/>
    <n v="63"/>
    <n v="7"/>
    <n v="71"/>
    <n v="5"/>
  </r>
  <r>
    <n v="516"/>
    <x v="5"/>
    <n v="39372"/>
    <n v="39.4"/>
    <n v="24"/>
    <s v="High experience"/>
    <x v="0"/>
    <n v="91"/>
    <n v="77"/>
    <n v="66"/>
    <x v="0"/>
    <n v="0"/>
    <n v="66"/>
    <n v="0"/>
    <n v="32.4"/>
    <n v="32"/>
    <n v="55"/>
    <n v="5"/>
    <n v="4"/>
    <n v="72"/>
    <n v="44"/>
    <n v="26"/>
    <n v="19"/>
    <n v="67"/>
    <n v="0"/>
  </r>
  <r>
    <n v="695"/>
    <x v="11"/>
    <n v="123878"/>
    <n v="123.9"/>
    <n v="5"/>
    <s v="Low experience"/>
    <x v="0"/>
    <n v="76"/>
    <n v="77"/>
    <n v="82"/>
    <x v="1"/>
    <n v="0"/>
    <n v="0"/>
    <n v="82"/>
    <n v="38.1"/>
    <n v="82"/>
    <n v="27"/>
    <n v="19"/>
    <n v="68"/>
    <n v="53"/>
    <n v="51"/>
    <n v="26"/>
    <n v="3"/>
    <n v="41"/>
    <n v="11"/>
  </r>
  <r>
    <n v="743"/>
    <x v="16"/>
    <n v="113205"/>
    <n v="113.2"/>
    <n v="1"/>
    <s v="Low experience"/>
    <x v="1"/>
    <n v="15"/>
    <n v="77"/>
    <n v="11"/>
    <x v="2"/>
    <n v="11"/>
    <n v="0"/>
    <n v="0"/>
    <n v="37.200000000000003"/>
    <n v="61"/>
    <n v="95"/>
    <n v="5"/>
    <n v="0"/>
    <n v="6"/>
    <n v="28"/>
    <n v="88"/>
    <n v="33"/>
    <n v="29"/>
    <n v="27"/>
  </r>
  <r>
    <n v="801"/>
    <x v="7"/>
    <n v="49359"/>
    <n v="49.4"/>
    <n v="26"/>
    <s v="High experience"/>
    <x v="0"/>
    <n v="9"/>
    <n v="77"/>
    <n v="41"/>
    <x v="0"/>
    <n v="0"/>
    <n v="41"/>
    <n v="0"/>
    <n v="47.3"/>
    <n v="3"/>
    <n v="61"/>
    <n v="44"/>
    <n v="73"/>
    <n v="89"/>
    <n v="67"/>
    <n v="2"/>
    <n v="93"/>
    <n v="26"/>
    <n v="15"/>
  </r>
  <r>
    <n v="825"/>
    <x v="14"/>
    <n v="60276"/>
    <n v="60.3"/>
    <n v="19"/>
    <s v="Upper-mid experience"/>
    <x v="3"/>
    <n v="76"/>
    <n v="77"/>
    <n v="36"/>
    <x v="0"/>
    <n v="0"/>
    <n v="36"/>
    <n v="0"/>
    <n v="42.9"/>
    <n v="7"/>
    <n v="26"/>
    <n v="92"/>
    <n v="13"/>
    <n v="32"/>
    <n v="5"/>
    <n v="7"/>
    <n v="89"/>
    <n v="64"/>
    <n v="94"/>
  </r>
  <r>
    <n v="883"/>
    <x v="14"/>
    <n v="105955"/>
    <n v="106"/>
    <n v="11"/>
    <s v="Lower-mid experience"/>
    <x v="0"/>
    <n v="57"/>
    <n v="77"/>
    <n v="46"/>
    <x v="0"/>
    <n v="0"/>
    <n v="46"/>
    <n v="0"/>
    <n v="47.1"/>
    <n v="4"/>
    <n v="18"/>
    <n v="0"/>
    <n v="85"/>
    <n v="72"/>
    <n v="69"/>
    <n v="55"/>
    <n v="7"/>
    <n v="94"/>
    <n v="67"/>
  </r>
  <r>
    <n v="885"/>
    <x v="4"/>
    <n v="74775"/>
    <n v="74.8"/>
    <n v="17"/>
    <s v="Upper-mid experience"/>
    <x v="2"/>
    <n v="3"/>
    <n v="77"/>
    <n v="35"/>
    <x v="0"/>
    <n v="0"/>
    <n v="35"/>
    <n v="0"/>
    <n v="45.6"/>
    <n v="51"/>
    <n v="15"/>
    <n v="62"/>
    <n v="16"/>
    <n v="58"/>
    <n v="83"/>
    <n v="4"/>
    <n v="42"/>
    <n v="46"/>
    <n v="79"/>
  </r>
  <r>
    <n v="891"/>
    <x v="12"/>
    <n v="76413"/>
    <n v="76.400000000000006"/>
    <n v="18"/>
    <s v="Upper-mid experience"/>
    <x v="0"/>
    <n v="9"/>
    <n v="77"/>
    <n v="67"/>
    <x v="0"/>
    <n v="0"/>
    <n v="67"/>
    <n v="0"/>
    <n v="46.3"/>
    <n v="83"/>
    <n v="98"/>
    <n v="32"/>
    <n v="24"/>
    <n v="33"/>
    <n v="95"/>
    <n v="33"/>
    <n v="57"/>
    <n v="4"/>
    <n v="4"/>
  </r>
  <r>
    <n v="1076"/>
    <x v="5"/>
    <n v="129821"/>
    <n v="129.80000000000001"/>
    <n v="29"/>
    <s v="High experience"/>
    <x v="3"/>
    <n v="19"/>
    <n v="77"/>
    <n v="56"/>
    <x v="0"/>
    <n v="0"/>
    <n v="56"/>
    <n v="0"/>
    <n v="47.7"/>
    <n v="47"/>
    <n v="86"/>
    <n v="34"/>
    <n v="27"/>
    <n v="98"/>
    <n v="91"/>
    <n v="3"/>
    <n v="77"/>
    <n v="11"/>
    <n v="3"/>
  </r>
  <r>
    <n v="1121"/>
    <x v="15"/>
    <n v="115442"/>
    <n v="115.4"/>
    <n v="3"/>
    <s v="Low experience"/>
    <x v="0"/>
    <n v="67"/>
    <n v="77"/>
    <n v="35"/>
    <x v="0"/>
    <n v="0"/>
    <n v="35"/>
    <n v="0"/>
    <n v="31.5"/>
    <n v="2"/>
    <n v="11"/>
    <n v="29"/>
    <n v="55"/>
    <n v="6"/>
    <n v="14"/>
    <n v="18"/>
    <n v="63"/>
    <n v="62"/>
    <n v="55"/>
  </r>
  <r>
    <n v="1322"/>
    <x v="12"/>
    <n v="81747"/>
    <n v="81.7"/>
    <n v="21"/>
    <s v="Upper-mid experience"/>
    <x v="1"/>
    <n v="48"/>
    <n v="77"/>
    <n v="45"/>
    <x v="0"/>
    <n v="0"/>
    <n v="45"/>
    <n v="0"/>
    <n v="38.299999999999997"/>
    <n v="35"/>
    <n v="6"/>
    <n v="47"/>
    <n v="99"/>
    <n v="3"/>
    <n v="74"/>
    <n v="55"/>
    <n v="33"/>
    <n v="9"/>
    <n v="22"/>
  </r>
  <r>
    <n v="1420"/>
    <x v="6"/>
    <n v="43065"/>
    <n v="43.1"/>
    <n v="18"/>
    <s v="Upper-mid experience"/>
    <x v="2"/>
    <n v="55"/>
    <n v="77"/>
    <n v="73"/>
    <x v="1"/>
    <n v="0"/>
    <n v="0"/>
    <n v="73"/>
    <n v="41.9"/>
    <n v="92"/>
    <n v="36"/>
    <n v="31"/>
    <n v="86"/>
    <n v="6"/>
    <n v="17"/>
    <n v="42"/>
    <n v="93"/>
    <n v="9"/>
    <n v="7"/>
  </r>
  <r>
    <n v="1613"/>
    <x v="7"/>
    <n v="76887"/>
    <n v="76.900000000000006"/>
    <n v="18"/>
    <s v="Upper-mid experience"/>
    <x v="2"/>
    <n v="77"/>
    <n v="77"/>
    <n v="57"/>
    <x v="0"/>
    <n v="0"/>
    <n v="57"/>
    <n v="0"/>
    <n v="52.2"/>
    <n v="35"/>
    <n v="57"/>
    <n v="38"/>
    <n v="3"/>
    <n v="86"/>
    <n v="75"/>
    <n v="35"/>
    <n v="43"/>
    <n v="69"/>
    <n v="81"/>
  </r>
  <r>
    <n v="1668"/>
    <x v="8"/>
    <n v="82692"/>
    <n v="82.7"/>
    <n v="9"/>
    <s v="Lower-mid experience"/>
    <x v="1"/>
    <n v="46"/>
    <n v="77"/>
    <n v="16"/>
    <x v="2"/>
    <n v="16"/>
    <n v="0"/>
    <n v="0"/>
    <n v="48.2"/>
    <n v="23"/>
    <n v="35"/>
    <n v="65"/>
    <n v="89"/>
    <n v="39"/>
    <n v="69"/>
    <n v="13"/>
    <n v="54"/>
    <n v="92"/>
    <n v="3"/>
  </r>
  <r>
    <n v="1904"/>
    <x v="1"/>
    <n v="125756"/>
    <n v="125.8"/>
    <n v="16"/>
    <s v="Upper-mid experience"/>
    <x v="1"/>
    <n v="85"/>
    <n v="77"/>
    <n v="91"/>
    <x v="1"/>
    <n v="0"/>
    <n v="0"/>
    <n v="91"/>
    <n v="32.200000000000003"/>
    <n v="43"/>
    <n v="6"/>
    <n v="79"/>
    <n v="4"/>
    <n v="82"/>
    <n v="14"/>
    <n v="36"/>
    <n v="47"/>
    <n v="9"/>
    <n v="2"/>
  </r>
  <r>
    <n v="2086"/>
    <x v="9"/>
    <n v="144499"/>
    <n v="144.5"/>
    <n v="1"/>
    <s v="Low experience"/>
    <x v="3"/>
    <n v="99"/>
    <n v="77"/>
    <n v="91"/>
    <x v="1"/>
    <n v="0"/>
    <n v="0"/>
    <n v="91"/>
    <n v="46.3"/>
    <n v="41"/>
    <n v="75"/>
    <n v="2"/>
    <n v="81"/>
    <n v="8"/>
    <n v="27"/>
    <n v="82"/>
    <n v="75"/>
    <n v="5"/>
    <n v="67"/>
  </r>
  <r>
    <n v="2277"/>
    <x v="4"/>
    <n v="55482"/>
    <n v="55.5"/>
    <n v="13"/>
    <s v="Lower-mid experience"/>
    <x v="1"/>
    <n v="3"/>
    <n v="77"/>
    <n v="56"/>
    <x v="0"/>
    <n v="0"/>
    <n v="56"/>
    <n v="0"/>
    <n v="46"/>
    <n v="39"/>
    <n v="14"/>
    <n v="7"/>
    <n v="79"/>
    <n v="68"/>
    <n v="41"/>
    <n v="9"/>
    <n v="41"/>
    <n v="71"/>
    <n v="91"/>
  </r>
  <r>
    <n v="2390"/>
    <x v="17"/>
    <n v="34844"/>
    <n v="34.799999999999997"/>
    <n v="22"/>
    <s v="Upper-mid experience"/>
    <x v="2"/>
    <n v="14"/>
    <n v="77"/>
    <n v="77"/>
    <x v="1"/>
    <n v="0"/>
    <n v="0"/>
    <n v="77"/>
    <n v="50.3"/>
    <n v="37"/>
    <n v="42"/>
    <n v="56"/>
    <n v="95"/>
    <n v="25"/>
    <n v="78"/>
    <n v="68"/>
    <n v="12"/>
    <n v="81"/>
    <n v="9"/>
  </r>
  <r>
    <n v="2436"/>
    <x v="10"/>
    <n v="109398"/>
    <n v="109.4"/>
    <n v="18"/>
    <s v="Upper-mid experience"/>
    <x v="2"/>
    <n v="58"/>
    <n v="77"/>
    <n v="33"/>
    <x v="0"/>
    <n v="0"/>
    <n v="33"/>
    <n v="0"/>
    <n v="53.2"/>
    <n v="76"/>
    <n v="59"/>
    <n v="84"/>
    <n v="26"/>
    <n v="65"/>
    <n v="12"/>
    <n v="29"/>
    <n v="66"/>
    <n v="83"/>
    <n v="32"/>
  </r>
  <r>
    <n v="2700"/>
    <x v="1"/>
    <n v="145427"/>
    <n v="145.4"/>
    <n v="7"/>
    <s v="Low experience"/>
    <x v="3"/>
    <n v="78"/>
    <n v="77"/>
    <n v="82"/>
    <x v="1"/>
    <n v="0"/>
    <n v="0"/>
    <n v="82"/>
    <n v="46.8"/>
    <n v="88"/>
    <n v="2"/>
    <n v="58"/>
    <n v="23"/>
    <n v="6"/>
    <n v="91"/>
    <n v="82"/>
    <n v="19"/>
    <n v="84"/>
    <n v="15"/>
  </r>
  <r>
    <n v="2714"/>
    <x v="0"/>
    <n v="61973"/>
    <n v="62"/>
    <n v="11"/>
    <s v="Lower-mid experience"/>
    <x v="1"/>
    <n v="45"/>
    <n v="77"/>
    <n v="67"/>
    <x v="0"/>
    <n v="0"/>
    <n v="67"/>
    <n v="0"/>
    <n v="45.8"/>
    <n v="55"/>
    <n v="58"/>
    <n v="1"/>
    <n v="65"/>
    <n v="31"/>
    <n v="51"/>
    <n v="53"/>
    <n v="59"/>
    <n v="82"/>
    <n v="3"/>
  </r>
  <r>
    <n v="2831"/>
    <x v="1"/>
    <n v="45281"/>
    <n v="45.3"/>
    <n v="15"/>
    <s v="Lower-mid experience"/>
    <x v="1"/>
    <n v="6"/>
    <n v="77"/>
    <n v="92"/>
    <x v="1"/>
    <n v="0"/>
    <n v="0"/>
    <n v="92"/>
    <n v="37.9"/>
    <n v="48"/>
    <n v="6"/>
    <n v="65"/>
    <n v="7"/>
    <n v="2"/>
    <n v="94"/>
    <n v="27"/>
    <n v="38"/>
    <n v="68"/>
    <n v="24"/>
  </r>
  <r>
    <n v="2863"/>
    <x v="0"/>
    <n v="87657"/>
    <n v="87.7"/>
    <n v="18"/>
    <s v="Upper-mid experience"/>
    <x v="3"/>
    <n v="95"/>
    <n v="77"/>
    <n v="57"/>
    <x v="0"/>
    <n v="0"/>
    <n v="57"/>
    <n v="0"/>
    <n v="24.5"/>
    <n v="4"/>
    <n v="0"/>
    <n v="3"/>
    <n v="45"/>
    <n v="56"/>
    <n v="1"/>
    <n v="4"/>
    <n v="4"/>
    <n v="65"/>
    <n v="63"/>
  </r>
  <r>
    <n v="2869"/>
    <x v="14"/>
    <n v="86832"/>
    <n v="86.8"/>
    <n v="18"/>
    <s v="Upper-mid experience"/>
    <x v="3"/>
    <n v="6"/>
    <n v="77"/>
    <n v="38"/>
    <x v="0"/>
    <n v="0"/>
    <n v="38"/>
    <n v="0"/>
    <n v="51.1"/>
    <n v="27"/>
    <n v="62"/>
    <n v="15"/>
    <n v="72"/>
    <n v="42"/>
    <n v="35"/>
    <n v="81"/>
    <n v="51"/>
    <n v="38"/>
    <n v="88"/>
  </r>
  <r>
    <n v="81"/>
    <x v="0"/>
    <n v="55559"/>
    <n v="55.6"/>
    <n v="27"/>
    <s v="High experience"/>
    <x v="3"/>
    <n v="37"/>
    <n v="76"/>
    <n v="59"/>
    <x v="0"/>
    <n v="0"/>
    <n v="59"/>
    <n v="0"/>
    <n v="39"/>
    <n v="5"/>
    <n v="8"/>
    <n v="22"/>
    <n v="68"/>
    <n v="8"/>
    <n v="85"/>
    <n v="5"/>
    <n v="48"/>
    <n v="59"/>
    <n v="82"/>
  </r>
  <r>
    <n v="282"/>
    <x v="19"/>
    <n v="70149"/>
    <n v="70.099999999999994"/>
    <n v="12"/>
    <s v="Lower-mid experience"/>
    <x v="3"/>
    <n v="3"/>
    <n v="76"/>
    <n v="41"/>
    <x v="0"/>
    <n v="0"/>
    <n v="41"/>
    <n v="0"/>
    <n v="52.1"/>
    <n v="28"/>
    <n v="4"/>
    <n v="93"/>
    <n v="21"/>
    <n v="42"/>
    <n v="1"/>
    <n v="86"/>
    <n v="73"/>
    <n v="95"/>
    <n v="78"/>
  </r>
  <r>
    <n v="510"/>
    <x v="16"/>
    <n v="58343"/>
    <n v="58.3"/>
    <n v="26"/>
    <s v="High experience"/>
    <x v="2"/>
    <n v="46"/>
    <n v="76"/>
    <n v="11"/>
    <x v="2"/>
    <n v="11"/>
    <n v="0"/>
    <n v="0"/>
    <n v="50.1"/>
    <n v="48"/>
    <n v="89"/>
    <n v="38"/>
    <n v="75"/>
    <n v="1"/>
    <n v="48"/>
    <n v="99"/>
    <n v="77"/>
    <n v="21"/>
    <n v="5"/>
  </r>
  <r>
    <n v="567"/>
    <x v="18"/>
    <n v="146004"/>
    <n v="146"/>
    <n v="26"/>
    <s v="High experience"/>
    <x v="2"/>
    <n v="8"/>
    <n v="76"/>
    <n v="5"/>
    <x v="2"/>
    <n v="5"/>
    <n v="0"/>
    <n v="0"/>
    <n v="39"/>
    <n v="4"/>
    <n v="91"/>
    <n v="35"/>
    <n v="41"/>
    <n v="2"/>
    <n v="27"/>
    <n v="8"/>
    <n v="62"/>
    <n v="75"/>
    <n v="45"/>
  </r>
  <r>
    <n v="624"/>
    <x v="15"/>
    <n v="103616"/>
    <n v="103.6"/>
    <n v="14"/>
    <s v="Lower-mid experience"/>
    <x v="0"/>
    <n v="25"/>
    <n v="76"/>
    <n v="52"/>
    <x v="0"/>
    <n v="0"/>
    <n v="52"/>
    <n v="0"/>
    <n v="51.1"/>
    <n v="41"/>
    <n v="95"/>
    <n v="13"/>
    <n v="97"/>
    <n v="23"/>
    <n v="77"/>
    <n v="34"/>
    <n v="14"/>
    <n v="86"/>
    <n v="31"/>
  </r>
  <r>
    <n v="670"/>
    <x v="7"/>
    <n v="72460"/>
    <n v="72.5"/>
    <n v="12"/>
    <s v="Lower-mid experience"/>
    <x v="3"/>
    <n v="6"/>
    <n v="76"/>
    <n v="51"/>
    <x v="0"/>
    <n v="0"/>
    <n v="51"/>
    <n v="0"/>
    <n v="59"/>
    <n v="52"/>
    <n v="92"/>
    <n v="55"/>
    <n v="58"/>
    <n v="4"/>
    <n v="95"/>
    <n v="78"/>
    <n v="29"/>
    <n v="84"/>
    <n v="43"/>
  </r>
  <r>
    <n v="691"/>
    <x v="9"/>
    <n v="125761"/>
    <n v="125.8"/>
    <n v="21"/>
    <s v="Upper-mid experience"/>
    <x v="2"/>
    <n v="86"/>
    <n v="76"/>
    <n v="76"/>
    <x v="1"/>
    <n v="0"/>
    <n v="0"/>
    <n v="76"/>
    <n v="45.9"/>
    <n v="48"/>
    <n v="5"/>
    <n v="22"/>
    <n v="27"/>
    <n v="17"/>
    <n v="72"/>
    <n v="77"/>
    <n v="46"/>
    <n v="71"/>
    <n v="74"/>
  </r>
  <r>
    <n v="832"/>
    <x v="12"/>
    <n v="147067"/>
    <n v="147.1"/>
    <n v="23"/>
    <s v="High experience"/>
    <x v="2"/>
    <n v="93"/>
    <n v="76"/>
    <n v="43"/>
    <x v="0"/>
    <n v="0"/>
    <n v="43"/>
    <n v="0"/>
    <n v="30"/>
    <n v="46"/>
    <n v="93"/>
    <n v="9"/>
    <n v="9"/>
    <n v="13"/>
    <n v="5"/>
    <n v="11"/>
    <n v="35"/>
    <n v="15"/>
    <n v="64"/>
  </r>
  <r>
    <n v="980"/>
    <x v="8"/>
    <n v="132658"/>
    <n v="132.69999999999999"/>
    <n v="11"/>
    <s v="Lower-mid experience"/>
    <x v="1"/>
    <n v="24"/>
    <n v="76"/>
    <n v="13"/>
    <x v="2"/>
    <n v="13"/>
    <n v="0"/>
    <n v="0"/>
    <n v="38.5"/>
    <n v="11"/>
    <n v="7"/>
    <n v="21"/>
    <n v="93"/>
    <n v="22"/>
    <n v="26"/>
    <n v="3"/>
    <n v="77"/>
    <n v="43"/>
    <n v="82"/>
  </r>
  <r>
    <n v="1255"/>
    <x v="16"/>
    <n v="120404"/>
    <n v="120.4"/>
    <n v="26"/>
    <s v="High experience"/>
    <x v="0"/>
    <n v="15"/>
    <n v="76"/>
    <n v="14"/>
    <x v="2"/>
    <n v="14"/>
    <n v="0"/>
    <n v="0"/>
    <n v="33.4"/>
    <n v="14"/>
    <n v="5"/>
    <n v="88"/>
    <n v="1"/>
    <n v="6"/>
    <n v="81"/>
    <n v="28"/>
    <n v="72"/>
    <n v="15"/>
    <n v="24"/>
  </r>
  <r>
    <n v="1275"/>
    <x v="5"/>
    <n v="38738"/>
    <n v="38.700000000000003"/>
    <n v="16"/>
    <s v="Upper-mid experience"/>
    <x v="1"/>
    <n v="77"/>
    <n v="76"/>
    <n v="43"/>
    <x v="0"/>
    <n v="0"/>
    <n v="43"/>
    <n v="0"/>
    <n v="34.6"/>
    <n v="31"/>
    <n v="65"/>
    <n v="6"/>
    <n v="49"/>
    <n v="13"/>
    <n v="82"/>
    <n v="38"/>
    <n v="53"/>
    <n v="3"/>
    <n v="6"/>
  </r>
  <r>
    <n v="1324"/>
    <x v="9"/>
    <n v="145070"/>
    <n v="145.1"/>
    <n v="14"/>
    <s v="Lower-mid experience"/>
    <x v="3"/>
    <n v="28"/>
    <n v="76"/>
    <n v="82"/>
    <x v="1"/>
    <n v="0"/>
    <n v="0"/>
    <n v="82"/>
    <n v="44.8"/>
    <n v="73"/>
    <n v="9"/>
    <n v="95"/>
    <n v="54"/>
    <n v="31"/>
    <n v="69"/>
    <n v="4"/>
    <n v="48"/>
    <n v="49"/>
    <n v="16"/>
  </r>
  <r>
    <n v="1373"/>
    <x v="4"/>
    <n v="147511"/>
    <n v="147.5"/>
    <n v="0"/>
    <s v="Low experience"/>
    <x v="1"/>
    <n v="10"/>
    <n v="76"/>
    <n v="59"/>
    <x v="0"/>
    <n v="0"/>
    <n v="59"/>
    <n v="0"/>
    <n v="34.799999999999997"/>
    <n v="55"/>
    <n v="31"/>
    <n v="16"/>
    <n v="9"/>
    <n v="6"/>
    <n v="82"/>
    <n v="55"/>
    <n v="22"/>
    <n v="34"/>
    <n v="38"/>
  </r>
  <r>
    <n v="1442"/>
    <x v="18"/>
    <n v="89977"/>
    <n v="90"/>
    <n v="3"/>
    <s v="Low experience"/>
    <x v="3"/>
    <n v="27"/>
    <n v="76"/>
    <n v="13"/>
    <x v="2"/>
    <n v="13"/>
    <n v="0"/>
    <n v="0"/>
    <n v="42.9"/>
    <n v="84"/>
    <n v="3"/>
    <n v="23"/>
    <n v="9"/>
    <n v="64"/>
    <n v="23"/>
    <n v="22"/>
    <n v="86"/>
    <n v="89"/>
    <n v="26"/>
  </r>
  <r>
    <n v="1529"/>
    <x v="3"/>
    <n v="105692"/>
    <n v="105.7"/>
    <n v="0"/>
    <s v="Low experience"/>
    <x v="2"/>
    <n v="69"/>
    <n v="76"/>
    <n v="67"/>
    <x v="0"/>
    <n v="0"/>
    <n v="67"/>
    <n v="0"/>
    <n v="42"/>
    <n v="18"/>
    <n v="9"/>
    <n v="31"/>
    <n v="13"/>
    <n v="83"/>
    <n v="0"/>
    <n v="83"/>
    <n v="26"/>
    <n v="88"/>
    <n v="69"/>
  </r>
  <r>
    <n v="1715"/>
    <x v="13"/>
    <n v="118060"/>
    <n v="118.1"/>
    <n v="19"/>
    <s v="Upper-mid experience"/>
    <x v="0"/>
    <n v="26"/>
    <n v="76"/>
    <n v="14"/>
    <x v="2"/>
    <n v="14"/>
    <n v="0"/>
    <n v="0"/>
    <n v="39.1"/>
    <n v="92"/>
    <n v="39"/>
    <n v="82"/>
    <n v="2"/>
    <n v="5"/>
    <n v="78"/>
    <n v="54"/>
    <n v="5"/>
    <n v="27"/>
    <n v="7"/>
  </r>
  <r>
    <n v="1844"/>
    <x v="9"/>
    <n v="63275"/>
    <n v="63.3"/>
    <n v="20"/>
    <s v="Upper-mid experience"/>
    <x v="2"/>
    <n v="97"/>
    <n v="76"/>
    <n v="93"/>
    <x v="1"/>
    <n v="0"/>
    <n v="0"/>
    <n v="93"/>
    <n v="58.5"/>
    <n v="3"/>
    <n v="83"/>
    <n v="66"/>
    <n v="86"/>
    <n v="98"/>
    <n v="87"/>
    <n v="4"/>
    <n v="81"/>
    <n v="71"/>
    <n v="6"/>
  </r>
  <r>
    <n v="2005"/>
    <x v="17"/>
    <n v="43322"/>
    <n v="43.3"/>
    <n v="3"/>
    <s v="Low experience"/>
    <x v="2"/>
    <n v="79"/>
    <n v="76"/>
    <n v="9"/>
    <x v="1"/>
    <n v="0"/>
    <n v="0"/>
    <n v="9"/>
    <n v="28.3"/>
    <n v="27"/>
    <n v="1"/>
    <n v="15"/>
    <n v="99"/>
    <n v="32"/>
    <n v="11"/>
    <n v="12"/>
    <n v="31"/>
    <n v="4"/>
    <n v="51"/>
  </r>
  <r>
    <n v="2168"/>
    <x v="7"/>
    <n v="104892"/>
    <n v="104.9"/>
    <n v="28"/>
    <s v="High experience"/>
    <x v="3"/>
    <n v="78"/>
    <n v="76"/>
    <n v="41"/>
    <x v="0"/>
    <n v="0"/>
    <n v="41"/>
    <n v="0"/>
    <n v="33.799999999999997"/>
    <n v="35"/>
    <n v="3"/>
    <n v="25"/>
    <n v="75"/>
    <n v="3"/>
    <n v="73"/>
    <n v="82"/>
    <n v="7"/>
    <n v="6"/>
    <n v="29"/>
  </r>
  <r>
    <n v="2333"/>
    <x v="0"/>
    <n v="125980"/>
    <n v="126"/>
    <n v="1"/>
    <s v="Low experience"/>
    <x v="1"/>
    <n v="46"/>
    <n v="76"/>
    <n v="54"/>
    <x v="0"/>
    <n v="0"/>
    <n v="54"/>
    <n v="0"/>
    <n v="37.9"/>
    <n v="72"/>
    <n v="37"/>
    <n v="5"/>
    <n v="84"/>
    <n v="15"/>
    <n v="55"/>
    <n v="35"/>
    <n v="7"/>
    <n v="2"/>
    <n v="67"/>
  </r>
  <r>
    <n v="2446"/>
    <x v="15"/>
    <n v="120052"/>
    <n v="120.1"/>
    <n v="3"/>
    <s v="Low experience"/>
    <x v="0"/>
    <n v="39"/>
    <n v="76"/>
    <n v="66"/>
    <x v="0"/>
    <n v="0"/>
    <n v="66"/>
    <n v="0"/>
    <n v="39"/>
    <n v="31"/>
    <n v="7"/>
    <n v="35"/>
    <n v="44"/>
    <n v="24"/>
    <n v="75"/>
    <n v="74"/>
    <n v="2"/>
    <n v="6"/>
    <n v="92"/>
  </r>
  <r>
    <n v="2467"/>
    <x v="4"/>
    <n v="52368"/>
    <n v="52.4"/>
    <n v="8"/>
    <s v="Lower-mid experience"/>
    <x v="2"/>
    <n v="1"/>
    <n v="76"/>
    <n v="49"/>
    <x v="0"/>
    <n v="0"/>
    <n v="49"/>
    <n v="0"/>
    <n v="49.6"/>
    <n v="69"/>
    <n v="38"/>
    <n v="54"/>
    <n v="52"/>
    <n v="16"/>
    <n v="62"/>
    <n v="44"/>
    <n v="81"/>
    <n v="69"/>
    <n v="11"/>
  </r>
  <r>
    <n v="2521"/>
    <x v="17"/>
    <n v="99226"/>
    <n v="99.2"/>
    <n v="11"/>
    <s v="Lower-mid experience"/>
    <x v="1"/>
    <n v="26"/>
    <n v="76"/>
    <n v="93"/>
    <x v="1"/>
    <n v="0"/>
    <n v="0"/>
    <n v="93"/>
    <n v="39.799999999999997"/>
    <n v="66"/>
    <n v="11"/>
    <n v="14"/>
    <n v="27"/>
    <n v="59"/>
    <n v="75"/>
    <n v="27"/>
    <n v="87"/>
    <n v="11"/>
    <n v="21"/>
  </r>
  <r>
    <n v="2684"/>
    <x v="10"/>
    <n v="135963"/>
    <n v="136"/>
    <n v="23"/>
    <s v="High experience"/>
    <x v="2"/>
    <n v="1"/>
    <n v="76"/>
    <n v="46"/>
    <x v="0"/>
    <n v="0"/>
    <n v="46"/>
    <n v="0"/>
    <n v="45.5"/>
    <n v="31"/>
    <n v="36"/>
    <n v="92"/>
    <n v="36"/>
    <n v="42"/>
    <n v="76"/>
    <n v="79"/>
    <n v="8"/>
    <n v="7"/>
    <n v="48"/>
  </r>
  <r>
    <n v="2721"/>
    <x v="12"/>
    <n v="92058"/>
    <n v="92.1"/>
    <n v="1"/>
    <s v="Low experience"/>
    <x v="2"/>
    <n v="55"/>
    <n v="76"/>
    <n v="63"/>
    <x v="0"/>
    <n v="0"/>
    <n v="63"/>
    <n v="0"/>
    <n v="53.1"/>
    <n v="35"/>
    <n v="71"/>
    <n v="54"/>
    <n v="54"/>
    <n v="86"/>
    <n v="47"/>
    <n v="85"/>
    <n v="36"/>
    <n v="17"/>
    <n v="46"/>
  </r>
  <r>
    <n v="2766"/>
    <x v="7"/>
    <n v="119643"/>
    <n v="119.6"/>
    <n v="4"/>
    <s v="Low experience"/>
    <x v="2"/>
    <n v="8"/>
    <n v="76"/>
    <n v="59"/>
    <x v="0"/>
    <n v="0"/>
    <n v="59"/>
    <n v="0"/>
    <n v="41.6"/>
    <n v="15"/>
    <n v="52"/>
    <n v="25"/>
    <n v="51"/>
    <n v="75"/>
    <n v="27"/>
    <n v="35"/>
    <n v="72"/>
    <n v="55"/>
    <n v="9"/>
  </r>
  <r>
    <n v="60"/>
    <x v="2"/>
    <n v="71914"/>
    <n v="71.900000000000006"/>
    <n v="11"/>
    <s v="Lower-mid experience"/>
    <x v="3"/>
    <n v="91"/>
    <n v="75"/>
    <n v="19"/>
    <x v="2"/>
    <n v="19"/>
    <n v="0"/>
    <n v="0"/>
    <n v="39.6"/>
    <n v="17"/>
    <n v="3"/>
    <n v="31"/>
    <n v="78"/>
    <n v="28"/>
    <n v="22"/>
    <n v="21"/>
    <n v="52"/>
    <n v="98"/>
    <n v="46"/>
  </r>
  <r>
    <n v="143"/>
    <x v="12"/>
    <n v="122573"/>
    <n v="122.6"/>
    <n v="21"/>
    <s v="Upper-mid experience"/>
    <x v="1"/>
    <n v="26"/>
    <n v="75"/>
    <n v="66"/>
    <x v="0"/>
    <n v="0"/>
    <n v="66"/>
    <n v="0"/>
    <n v="40.700000000000003"/>
    <n v="25"/>
    <n v="27"/>
    <n v="76"/>
    <n v="45"/>
    <n v="78"/>
    <n v="7"/>
    <n v="49"/>
    <n v="3"/>
    <n v="6"/>
    <n v="91"/>
  </r>
  <r>
    <n v="188"/>
    <x v="10"/>
    <n v="53478"/>
    <n v="53.5"/>
    <n v="9"/>
    <s v="Lower-mid experience"/>
    <x v="0"/>
    <n v="14"/>
    <n v="75"/>
    <n v="65"/>
    <x v="0"/>
    <n v="0"/>
    <n v="65"/>
    <n v="0"/>
    <n v="37"/>
    <n v="18"/>
    <n v="28"/>
    <n v="13"/>
    <n v="68"/>
    <n v="94"/>
    <n v="27"/>
    <n v="48"/>
    <n v="63"/>
    <n v="10"/>
    <n v="1"/>
  </r>
  <r>
    <n v="534"/>
    <x v="9"/>
    <n v="116649"/>
    <n v="116.6"/>
    <n v="25"/>
    <s v="High experience"/>
    <x v="1"/>
    <n v="68"/>
    <n v="75"/>
    <n v="92"/>
    <x v="1"/>
    <n v="0"/>
    <n v="0"/>
    <n v="92"/>
    <n v="53.2"/>
    <n v="56"/>
    <n v="19"/>
    <n v="22"/>
    <n v="49"/>
    <n v="96"/>
    <n v="77"/>
    <n v="49"/>
    <n v="34"/>
    <n v="55"/>
    <n v="75"/>
  </r>
  <r>
    <n v="667"/>
    <x v="14"/>
    <n v="60540"/>
    <n v="60.5"/>
    <n v="11"/>
    <s v="Lower-mid experience"/>
    <x v="3"/>
    <n v="8"/>
    <n v="75"/>
    <n v="58"/>
    <x v="0"/>
    <n v="0"/>
    <n v="58"/>
    <n v="0"/>
    <n v="46.4"/>
    <n v="41"/>
    <n v="88"/>
    <n v="3"/>
    <n v="1"/>
    <n v="3"/>
    <n v="58"/>
    <n v="38"/>
    <n v="53"/>
    <n v="88"/>
    <n v="91"/>
  </r>
  <r>
    <n v="794"/>
    <x v="9"/>
    <n v="41564"/>
    <n v="41.6"/>
    <n v="3"/>
    <s v="Low experience"/>
    <x v="3"/>
    <n v="67"/>
    <n v="75"/>
    <n v="78"/>
    <x v="1"/>
    <n v="0"/>
    <n v="0"/>
    <n v="78"/>
    <n v="48.6"/>
    <n v="83"/>
    <n v="76"/>
    <n v="33"/>
    <n v="53"/>
    <n v="6"/>
    <n v="21"/>
    <n v="49"/>
    <n v="9"/>
    <n v="84"/>
    <n v="72"/>
  </r>
  <r>
    <n v="860"/>
    <x v="17"/>
    <n v="35280"/>
    <n v="35.299999999999997"/>
    <n v="20"/>
    <s v="Upper-mid experience"/>
    <x v="0"/>
    <n v="44"/>
    <n v="75"/>
    <n v="89"/>
    <x v="1"/>
    <n v="0"/>
    <n v="0"/>
    <n v="89"/>
    <n v="45"/>
    <n v="63"/>
    <n v="77"/>
    <n v="32"/>
    <n v="74"/>
    <n v="86"/>
    <n v="35"/>
    <n v="34"/>
    <n v="9"/>
    <n v="5"/>
    <n v="35"/>
  </r>
  <r>
    <n v="902"/>
    <x v="11"/>
    <n v="40349"/>
    <n v="40.299999999999997"/>
    <n v="7"/>
    <s v="Low experience"/>
    <x v="1"/>
    <n v="75"/>
    <n v="75"/>
    <n v="88"/>
    <x v="1"/>
    <n v="0"/>
    <n v="0"/>
    <n v="88"/>
    <n v="49.5"/>
    <n v="75"/>
    <n v="4"/>
    <n v="21"/>
    <n v="52"/>
    <n v="92"/>
    <n v="64"/>
    <n v="17"/>
    <n v="68"/>
    <n v="43"/>
    <n v="59"/>
  </r>
  <r>
    <n v="963"/>
    <x v="17"/>
    <n v="120153"/>
    <n v="120.2"/>
    <n v="20"/>
    <s v="Upper-mid experience"/>
    <x v="0"/>
    <n v="46"/>
    <n v="75"/>
    <n v="79"/>
    <x v="1"/>
    <n v="0"/>
    <n v="0"/>
    <n v="79"/>
    <n v="47"/>
    <n v="8"/>
    <n v="83"/>
    <n v="3"/>
    <n v="47"/>
    <n v="87"/>
    <n v="5"/>
    <n v="89"/>
    <n v="22"/>
    <n v="68"/>
    <n v="58"/>
  </r>
  <r>
    <n v="1002"/>
    <x v="9"/>
    <n v="75778"/>
    <n v="75.8"/>
    <n v="29"/>
    <s v="High experience"/>
    <x v="3"/>
    <n v="73"/>
    <n v="75"/>
    <n v="88"/>
    <x v="1"/>
    <n v="0"/>
    <n v="0"/>
    <n v="88"/>
    <n v="37.299999999999997"/>
    <n v="58"/>
    <n v="11"/>
    <n v="18"/>
    <n v="4"/>
    <n v="81"/>
    <n v="55"/>
    <n v="32"/>
    <n v="13"/>
    <n v="48"/>
    <n v="53"/>
  </r>
  <r>
    <n v="1062"/>
    <x v="14"/>
    <n v="44537"/>
    <n v="44.5"/>
    <n v="21"/>
    <s v="Upper-mid experience"/>
    <x v="3"/>
    <n v="23"/>
    <n v="75"/>
    <n v="51"/>
    <x v="0"/>
    <n v="0"/>
    <n v="51"/>
    <n v="0"/>
    <n v="64.900000000000006"/>
    <n v="58"/>
    <n v="91"/>
    <n v="39"/>
    <n v="93"/>
    <n v="65"/>
    <n v="91"/>
    <n v="83"/>
    <n v="69"/>
    <n v="36"/>
    <n v="24"/>
  </r>
  <r>
    <n v="1067"/>
    <x v="15"/>
    <n v="32251"/>
    <n v="32.299999999999997"/>
    <n v="9"/>
    <s v="Lower-mid experience"/>
    <x v="0"/>
    <n v="68"/>
    <n v="75"/>
    <n v="5"/>
    <x v="0"/>
    <n v="0"/>
    <n v="5"/>
    <n v="0"/>
    <n v="27.7"/>
    <n v="75"/>
    <n v="56"/>
    <n v="8"/>
    <n v="19"/>
    <n v="22"/>
    <n v="26"/>
    <n v="57"/>
    <n v="5"/>
    <n v="2"/>
    <n v="7"/>
  </r>
  <r>
    <n v="1144"/>
    <x v="17"/>
    <n v="127065"/>
    <n v="127.1"/>
    <n v="3"/>
    <s v="Low experience"/>
    <x v="3"/>
    <n v="56"/>
    <n v="75"/>
    <n v="76"/>
    <x v="1"/>
    <n v="0"/>
    <n v="0"/>
    <n v="76"/>
    <n v="66.599999999999994"/>
    <n v="99"/>
    <n v="76"/>
    <n v="84"/>
    <n v="57"/>
    <n v="87"/>
    <n v="65"/>
    <n v="95"/>
    <n v="28"/>
    <n v="6"/>
    <n v="69"/>
  </r>
  <r>
    <n v="1282"/>
    <x v="15"/>
    <n v="108104"/>
    <n v="108.1"/>
    <n v="26"/>
    <s v="High experience"/>
    <x v="3"/>
    <n v="1"/>
    <n v="75"/>
    <n v="41"/>
    <x v="0"/>
    <n v="0"/>
    <n v="41"/>
    <n v="0"/>
    <n v="66.3"/>
    <n v="98"/>
    <n v="67"/>
    <n v="93"/>
    <n v="83"/>
    <n v="58"/>
    <n v="68"/>
    <n v="62"/>
    <n v="67"/>
    <n v="26"/>
    <n v="41"/>
  </r>
  <r>
    <n v="1345"/>
    <x v="14"/>
    <n v="34286"/>
    <n v="34.299999999999997"/>
    <n v="3"/>
    <s v="Low experience"/>
    <x v="2"/>
    <n v="82"/>
    <n v="75"/>
    <n v="47"/>
    <x v="0"/>
    <n v="0"/>
    <n v="47"/>
    <n v="0"/>
    <n v="43"/>
    <n v="65"/>
    <n v="16"/>
    <n v="74"/>
    <n v="69"/>
    <n v="54"/>
    <n v="57"/>
    <n v="11"/>
    <n v="44"/>
    <n v="9"/>
    <n v="31"/>
  </r>
  <r>
    <n v="1481"/>
    <x v="19"/>
    <n v="111115"/>
    <n v="111.1"/>
    <n v="14"/>
    <s v="Lower-mid experience"/>
    <x v="0"/>
    <n v="12"/>
    <n v="75"/>
    <n v="63"/>
    <x v="0"/>
    <n v="0"/>
    <n v="63"/>
    <n v="0"/>
    <n v="47.6"/>
    <n v="47"/>
    <n v="92"/>
    <n v="79"/>
    <n v="29"/>
    <n v="85"/>
    <n v="12"/>
    <n v="4"/>
    <n v="61"/>
    <n v="34"/>
    <n v="33"/>
  </r>
  <r>
    <n v="1618"/>
    <x v="4"/>
    <n v="62676"/>
    <n v="62.7"/>
    <n v="4"/>
    <s v="Low experience"/>
    <x v="2"/>
    <n v="16"/>
    <n v="75"/>
    <n v="66"/>
    <x v="0"/>
    <n v="0"/>
    <n v="66"/>
    <n v="0"/>
    <n v="52.3"/>
    <n v="97"/>
    <n v="95"/>
    <n v="19"/>
    <n v="9"/>
    <n v="14"/>
    <n v="51"/>
    <n v="64"/>
    <n v="46"/>
    <n v="95"/>
    <n v="33"/>
  </r>
  <r>
    <n v="1635"/>
    <x v="12"/>
    <n v="148222"/>
    <n v="148.19999999999999"/>
    <n v="2"/>
    <s v="Low experience"/>
    <x v="2"/>
    <n v="8"/>
    <n v="75"/>
    <n v="32"/>
    <x v="0"/>
    <n v="0"/>
    <n v="32"/>
    <n v="0"/>
    <n v="39.1"/>
    <n v="4"/>
    <n v="82"/>
    <n v="13"/>
    <n v="67"/>
    <n v="0"/>
    <n v="11"/>
    <n v="35"/>
    <n v="8"/>
    <n v="85"/>
    <n v="86"/>
  </r>
  <r>
    <n v="1810"/>
    <x v="19"/>
    <n v="119131"/>
    <n v="119.1"/>
    <n v="10"/>
    <s v="Lower-mid experience"/>
    <x v="2"/>
    <n v="56"/>
    <n v="75"/>
    <n v="31"/>
    <x v="0"/>
    <n v="0"/>
    <n v="31"/>
    <n v="0"/>
    <n v="52.4"/>
    <n v="84"/>
    <n v="9"/>
    <n v="16"/>
    <n v="79"/>
    <n v="74"/>
    <n v="18"/>
    <n v="42"/>
    <n v="42"/>
    <n v="76"/>
    <n v="84"/>
  </r>
  <r>
    <n v="2434"/>
    <x v="11"/>
    <n v="112654"/>
    <n v="112.7"/>
    <n v="15"/>
    <s v="Lower-mid experience"/>
    <x v="1"/>
    <n v="82"/>
    <n v="75"/>
    <n v="74"/>
    <x v="1"/>
    <n v="0"/>
    <n v="0"/>
    <n v="74"/>
    <n v="34"/>
    <n v="32"/>
    <n v="34"/>
    <n v="4"/>
    <n v="37"/>
    <n v="41"/>
    <n v="71"/>
    <n v="25"/>
    <n v="2"/>
    <n v="49"/>
    <n v="45"/>
  </r>
  <r>
    <n v="2527"/>
    <x v="1"/>
    <n v="36534"/>
    <n v="36.5"/>
    <n v="24"/>
    <s v="High experience"/>
    <x v="1"/>
    <n v="8"/>
    <n v="75"/>
    <n v="71"/>
    <x v="1"/>
    <n v="0"/>
    <n v="0"/>
    <n v="71"/>
    <n v="64.7"/>
    <n v="81"/>
    <n v="98"/>
    <n v="8"/>
    <n v="94"/>
    <n v="36"/>
    <n v="94"/>
    <n v="65"/>
    <n v="89"/>
    <n v="79"/>
    <n v="3"/>
  </r>
  <r>
    <n v="2857"/>
    <x v="11"/>
    <n v="33827"/>
    <n v="33.799999999999997"/>
    <n v="10"/>
    <s v="Lower-mid experience"/>
    <x v="1"/>
    <n v="37"/>
    <n v="75"/>
    <n v="95"/>
    <x v="1"/>
    <n v="0"/>
    <n v="0"/>
    <n v="95"/>
    <n v="54.5"/>
    <n v="75"/>
    <n v="5"/>
    <n v="9"/>
    <n v="93"/>
    <n v="33"/>
    <n v="64"/>
    <n v="68"/>
    <n v="73"/>
    <n v="69"/>
    <n v="56"/>
  </r>
  <r>
    <n v="2909"/>
    <x v="6"/>
    <n v="45002"/>
    <n v="45"/>
    <n v="5"/>
    <s v="Low experience"/>
    <x v="2"/>
    <n v="35"/>
    <n v="75"/>
    <n v="8"/>
    <x v="1"/>
    <n v="0"/>
    <n v="0"/>
    <n v="8"/>
    <n v="49.9"/>
    <n v="16"/>
    <n v="32"/>
    <n v="78"/>
    <n v="22"/>
    <n v="95"/>
    <n v="49"/>
    <n v="11"/>
    <n v="94"/>
    <n v="46"/>
    <n v="56"/>
  </r>
  <r>
    <n v="2972"/>
    <x v="4"/>
    <n v="89550"/>
    <n v="89.6"/>
    <n v="7"/>
    <s v="Low experience"/>
    <x v="0"/>
    <n v="45"/>
    <n v="75"/>
    <n v="32"/>
    <x v="0"/>
    <n v="0"/>
    <n v="32"/>
    <n v="0"/>
    <n v="49.7"/>
    <n v="89"/>
    <n v="8"/>
    <n v="83"/>
    <n v="44"/>
    <n v="75"/>
    <n v="58"/>
    <n v="37"/>
    <n v="84"/>
    <n v="10"/>
    <n v="9"/>
  </r>
  <r>
    <n v="64"/>
    <x v="11"/>
    <n v="131358"/>
    <n v="131.4"/>
    <n v="7"/>
    <s v="Low experience"/>
    <x v="0"/>
    <n v="1"/>
    <n v="74"/>
    <n v="88"/>
    <x v="1"/>
    <n v="0"/>
    <n v="0"/>
    <n v="88"/>
    <n v="31.1"/>
    <n v="86"/>
    <n v="83"/>
    <n v="4"/>
    <n v="67"/>
    <n v="2"/>
    <n v="29"/>
    <n v="9"/>
    <n v="1"/>
    <n v="9"/>
    <n v="21"/>
  </r>
  <r>
    <n v="175"/>
    <x v="2"/>
    <n v="30340"/>
    <n v="30.3"/>
    <n v="13"/>
    <s v="Lower-mid experience"/>
    <x v="3"/>
    <n v="68"/>
    <n v="74"/>
    <n v="26"/>
    <x v="2"/>
    <n v="26"/>
    <n v="0"/>
    <n v="0"/>
    <n v="41.1"/>
    <n v="54"/>
    <n v="17"/>
    <n v="58"/>
    <n v="10"/>
    <n v="15"/>
    <n v="82"/>
    <n v="21"/>
    <n v="78"/>
    <n v="73"/>
    <n v="3"/>
  </r>
  <r>
    <n v="222"/>
    <x v="8"/>
    <n v="74816"/>
    <n v="74.8"/>
    <n v="10"/>
    <s v="Lower-mid experience"/>
    <x v="3"/>
    <n v="64"/>
    <n v="74"/>
    <n v="23"/>
    <x v="2"/>
    <n v="23"/>
    <n v="0"/>
    <n v="0"/>
    <n v="27.8"/>
    <n v="9"/>
    <n v="2"/>
    <n v="88"/>
    <n v="74"/>
    <n v="1"/>
    <n v="25"/>
    <n v="21"/>
    <n v="27"/>
    <n v="25"/>
    <n v="6"/>
  </r>
  <r>
    <n v="330"/>
    <x v="10"/>
    <n v="94173"/>
    <n v="94.2"/>
    <n v="23"/>
    <s v="High experience"/>
    <x v="0"/>
    <n v="23"/>
    <n v="74"/>
    <n v="42"/>
    <x v="0"/>
    <n v="0"/>
    <n v="42"/>
    <n v="0"/>
    <n v="38"/>
    <n v="6"/>
    <n v="18"/>
    <n v="1"/>
    <n v="45"/>
    <n v="8"/>
    <n v="68"/>
    <n v="24"/>
    <n v="94"/>
    <n v="87"/>
    <n v="29"/>
  </r>
  <r>
    <n v="574"/>
    <x v="17"/>
    <n v="139071"/>
    <n v="139.1"/>
    <n v="16"/>
    <s v="Upper-mid experience"/>
    <x v="2"/>
    <n v="21"/>
    <n v="74"/>
    <n v="73"/>
    <x v="1"/>
    <n v="0"/>
    <n v="0"/>
    <n v="73"/>
    <n v="54.6"/>
    <n v="72"/>
    <n v="7"/>
    <n v="33"/>
    <n v="28"/>
    <n v="56"/>
    <n v="73"/>
    <n v="53"/>
    <n v="93"/>
    <n v="95"/>
    <n v="36"/>
  </r>
  <r>
    <n v="601"/>
    <x v="13"/>
    <n v="43453"/>
    <n v="43.5"/>
    <n v="7"/>
    <s v="Low experience"/>
    <x v="2"/>
    <n v="31"/>
    <n v="74"/>
    <n v="12"/>
    <x v="2"/>
    <n v="12"/>
    <n v="0"/>
    <n v="0"/>
    <n v="56.5"/>
    <n v="9"/>
    <n v="64"/>
    <n v="73"/>
    <n v="92"/>
    <n v="91"/>
    <n v="74"/>
    <n v="2"/>
    <n v="84"/>
    <n v="2"/>
    <n v="74"/>
  </r>
  <r>
    <n v="809"/>
    <x v="16"/>
    <n v="51529"/>
    <n v="51.5"/>
    <n v="7"/>
    <s v="Low experience"/>
    <x v="0"/>
    <n v="93"/>
    <n v="74"/>
    <n v="25"/>
    <x v="2"/>
    <n v="25"/>
    <n v="0"/>
    <n v="0"/>
    <n v="50.6"/>
    <n v="43"/>
    <n v="92"/>
    <n v="45"/>
    <n v="74"/>
    <n v="47"/>
    <n v="23"/>
    <n v="2"/>
    <n v="43"/>
    <n v="76"/>
    <n v="61"/>
  </r>
  <r>
    <n v="962"/>
    <x v="16"/>
    <n v="100683"/>
    <n v="100.7"/>
    <n v="3"/>
    <s v="Low experience"/>
    <x v="3"/>
    <n v="41"/>
    <n v="74"/>
    <n v="8"/>
    <x v="2"/>
    <n v="8"/>
    <n v="0"/>
    <n v="0"/>
    <n v="53.7"/>
    <n v="86"/>
    <n v="56"/>
    <n v="86"/>
    <n v="83"/>
    <n v="28"/>
    <n v="55"/>
    <n v="8"/>
    <n v="92"/>
    <n v="4"/>
    <n v="39"/>
  </r>
  <r>
    <n v="1018"/>
    <x v="2"/>
    <n v="82167"/>
    <n v="82.2"/>
    <n v="21"/>
    <s v="Upper-mid experience"/>
    <x v="2"/>
    <n v="2"/>
    <n v="74"/>
    <n v="11"/>
    <x v="2"/>
    <n v="11"/>
    <n v="0"/>
    <n v="0"/>
    <n v="39.200000000000003"/>
    <n v="4"/>
    <n v="65"/>
    <n v="44"/>
    <n v="78"/>
    <n v="72"/>
    <n v="13"/>
    <n v="5"/>
    <n v="88"/>
    <n v="8"/>
    <n v="15"/>
  </r>
  <r>
    <n v="1088"/>
    <x v="10"/>
    <n v="142192"/>
    <n v="142.19999999999999"/>
    <n v="18"/>
    <s v="Upper-mid experience"/>
    <x v="1"/>
    <n v="85"/>
    <n v="74"/>
    <n v="58"/>
    <x v="0"/>
    <n v="0"/>
    <n v="58"/>
    <n v="0"/>
    <n v="57.3"/>
    <n v="7"/>
    <n v="96"/>
    <n v="35"/>
    <n v="83"/>
    <n v="32"/>
    <n v="63"/>
    <n v="98"/>
    <n v="88"/>
    <n v="16"/>
    <n v="55"/>
  </r>
  <r>
    <n v="1302"/>
    <x v="15"/>
    <n v="97635"/>
    <n v="97.6"/>
    <n v="18"/>
    <s v="Upper-mid experience"/>
    <x v="1"/>
    <n v="35"/>
    <n v="74"/>
    <n v="33"/>
    <x v="0"/>
    <n v="0"/>
    <n v="33"/>
    <n v="0"/>
    <n v="47.6"/>
    <n v="53"/>
    <n v="89"/>
    <n v="51"/>
    <n v="74"/>
    <n v="3"/>
    <n v="45"/>
    <n v="32"/>
    <n v="11"/>
    <n v="42"/>
    <n v="76"/>
  </r>
  <r>
    <n v="1342"/>
    <x v="8"/>
    <n v="69215"/>
    <n v="69.2"/>
    <n v="7"/>
    <s v="Low experience"/>
    <x v="3"/>
    <n v="19"/>
    <n v="74"/>
    <n v="25"/>
    <x v="2"/>
    <n v="25"/>
    <n v="0"/>
    <n v="0"/>
    <n v="38.6"/>
    <n v="9"/>
    <n v="44"/>
    <n v="2"/>
    <n v="35"/>
    <n v="7"/>
    <n v="9"/>
    <n v="89"/>
    <n v="91"/>
    <n v="1"/>
    <n v="99"/>
  </r>
  <r>
    <n v="1425"/>
    <x v="18"/>
    <n v="100529"/>
    <n v="100.5"/>
    <n v="27"/>
    <s v="High experience"/>
    <x v="0"/>
    <n v="58"/>
    <n v="74"/>
    <n v="27"/>
    <x v="2"/>
    <n v="27"/>
    <n v="0"/>
    <n v="0"/>
    <n v="35.9"/>
    <n v="5"/>
    <n v="2"/>
    <n v="75"/>
    <n v="71"/>
    <n v="29"/>
    <n v="6"/>
    <n v="86"/>
    <n v="31"/>
    <n v="2"/>
    <n v="52"/>
  </r>
  <r>
    <n v="1438"/>
    <x v="19"/>
    <n v="104041"/>
    <n v="104"/>
    <n v="19"/>
    <s v="Upper-mid experience"/>
    <x v="1"/>
    <n v="98"/>
    <n v="74"/>
    <n v="64"/>
    <x v="0"/>
    <n v="0"/>
    <n v="64"/>
    <n v="0"/>
    <n v="54.1"/>
    <n v="62"/>
    <n v="82"/>
    <n v="65"/>
    <n v="42"/>
    <n v="23"/>
    <n v="7"/>
    <n v="54"/>
    <n v="99"/>
    <n v="74"/>
    <n v="33"/>
  </r>
  <r>
    <n v="1456"/>
    <x v="17"/>
    <n v="104901"/>
    <n v="104.9"/>
    <n v="5"/>
    <s v="Low experience"/>
    <x v="3"/>
    <n v="93"/>
    <n v="74"/>
    <n v="91"/>
    <x v="1"/>
    <n v="0"/>
    <n v="0"/>
    <n v="91"/>
    <n v="52.2"/>
    <n v="67"/>
    <n v="58"/>
    <n v="84"/>
    <n v="29"/>
    <n v="79"/>
    <n v="31"/>
    <n v="79"/>
    <n v="45"/>
    <n v="12"/>
    <n v="38"/>
  </r>
  <r>
    <n v="1558"/>
    <x v="5"/>
    <n v="37011"/>
    <n v="37"/>
    <n v="4"/>
    <s v="Low experience"/>
    <x v="3"/>
    <n v="46"/>
    <n v="74"/>
    <n v="48"/>
    <x v="0"/>
    <n v="0"/>
    <n v="48"/>
    <n v="0"/>
    <n v="47"/>
    <n v="95"/>
    <n v="21"/>
    <n v="18"/>
    <n v="24"/>
    <n v="55"/>
    <n v="93"/>
    <n v="57"/>
    <n v="24"/>
    <n v="44"/>
    <n v="39"/>
  </r>
  <r>
    <n v="1656"/>
    <x v="11"/>
    <n v="125504"/>
    <n v="125.5"/>
    <n v="14"/>
    <s v="Lower-mid experience"/>
    <x v="1"/>
    <n v="97"/>
    <n v="74"/>
    <n v="93"/>
    <x v="1"/>
    <n v="0"/>
    <n v="0"/>
    <n v="93"/>
    <n v="59.9"/>
    <n v="58"/>
    <n v="12"/>
    <n v="47"/>
    <n v="95"/>
    <n v="42"/>
    <n v="86"/>
    <n v="26"/>
    <n v="57"/>
    <n v="84"/>
    <n v="92"/>
  </r>
  <r>
    <n v="1737"/>
    <x v="6"/>
    <n v="51625"/>
    <n v="51.6"/>
    <n v="1"/>
    <s v="Low experience"/>
    <x v="0"/>
    <n v="61"/>
    <n v="74"/>
    <n v="75"/>
    <x v="1"/>
    <n v="0"/>
    <n v="0"/>
    <n v="75"/>
    <n v="43.3"/>
    <n v="87"/>
    <n v="73"/>
    <n v="21"/>
    <n v="62"/>
    <n v="45"/>
    <n v="16"/>
    <n v="53"/>
    <n v="28"/>
    <n v="1"/>
    <n v="47"/>
  </r>
  <r>
    <n v="1744"/>
    <x v="17"/>
    <n v="82573"/>
    <n v="82.6"/>
    <n v="24"/>
    <s v="High experience"/>
    <x v="1"/>
    <n v="95"/>
    <n v="74"/>
    <n v="89"/>
    <x v="1"/>
    <n v="0"/>
    <n v="0"/>
    <n v="89"/>
    <n v="41.9"/>
    <n v="29"/>
    <n v="71"/>
    <n v="7"/>
    <n v="18"/>
    <n v="6"/>
    <n v="86"/>
    <n v="38"/>
    <n v="71"/>
    <n v="67"/>
    <n v="26"/>
  </r>
  <r>
    <n v="1829"/>
    <x v="12"/>
    <n v="101160"/>
    <n v="101.2"/>
    <n v="3"/>
    <s v="Low experience"/>
    <x v="1"/>
    <n v="0"/>
    <n v="74"/>
    <n v="32"/>
    <x v="0"/>
    <n v="0"/>
    <n v="32"/>
    <n v="0"/>
    <n v="39.1"/>
    <n v="11"/>
    <n v="53"/>
    <n v="4"/>
    <n v="18"/>
    <n v="23"/>
    <n v="66"/>
    <n v="47"/>
    <n v="46"/>
    <n v="77"/>
    <n v="46"/>
  </r>
  <r>
    <n v="1898"/>
    <x v="12"/>
    <n v="37317"/>
    <n v="37.299999999999997"/>
    <n v="0"/>
    <s v="Low experience"/>
    <x v="1"/>
    <n v="62"/>
    <n v="74"/>
    <n v="59"/>
    <x v="0"/>
    <n v="0"/>
    <n v="59"/>
    <n v="0"/>
    <n v="56.1"/>
    <n v="61"/>
    <n v="75"/>
    <n v="75"/>
    <n v="2"/>
    <n v="0"/>
    <n v="37"/>
    <n v="92"/>
    <n v="58"/>
    <n v="73"/>
    <n v="88"/>
  </r>
  <r>
    <n v="1956"/>
    <x v="8"/>
    <n v="57706"/>
    <n v="57.7"/>
    <n v="12"/>
    <s v="Lower-mid experience"/>
    <x v="3"/>
    <n v="26"/>
    <n v="74"/>
    <n v="19"/>
    <x v="2"/>
    <n v="19"/>
    <n v="0"/>
    <n v="0"/>
    <n v="59.1"/>
    <n v="57"/>
    <n v="22"/>
    <n v="59"/>
    <n v="35"/>
    <n v="64"/>
    <n v="29"/>
    <n v="59"/>
    <n v="77"/>
    <n v="98"/>
    <n v="91"/>
  </r>
  <r>
    <n v="2113"/>
    <x v="3"/>
    <n v="56025"/>
    <n v="56"/>
    <n v="28"/>
    <s v="High experience"/>
    <x v="1"/>
    <n v="2"/>
    <n v="74"/>
    <n v="62"/>
    <x v="0"/>
    <n v="0"/>
    <n v="62"/>
    <n v="0"/>
    <n v="56.5"/>
    <n v="24"/>
    <n v="73"/>
    <n v="18"/>
    <n v="61"/>
    <n v="63"/>
    <n v="75"/>
    <n v="44"/>
    <n v="63"/>
    <n v="49"/>
    <n v="95"/>
  </r>
  <r>
    <n v="2184"/>
    <x v="6"/>
    <n v="45485"/>
    <n v="45.5"/>
    <n v="4"/>
    <s v="Low experience"/>
    <x v="2"/>
    <n v="17"/>
    <n v="74"/>
    <n v="89"/>
    <x v="1"/>
    <n v="0"/>
    <n v="0"/>
    <n v="89"/>
    <n v="48.8"/>
    <n v="17"/>
    <n v="42"/>
    <n v="25"/>
    <n v="55"/>
    <n v="99"/>
    <n v="85"/>
    <n v="27"/>
    <n v="37"/>
    <n v="92"/>
    <n v="9"/>
  </r>
  <r>
    <n v="2264"/>
    <x v="8"/>
    <n v="113192"/>
    <n v="113.2"/>
    <n v="28"/>
    <s v="High experience"/>
    <x v="1"/>
    <n v="83"/>
    <n v="74"/>
    <n v="28"/>
    <x v="2"/>
    <n v="28"/>
    <n v="0"/>
    <n v="0"/>
    <n v="27"/>
    <n v="31"/>
    <n v="7"/>
    <n v="1"/>
    <n v="28"/>
    <n v="47"/>
    <n v="0"/>
    <n v="58"/>
    <n v="33"/>
    <n v="39"/>
    <n v="26"/>
  </r>
  <r>
    <n v="2326"/>
    <x v="10"/>
    <n v="110094"/>
    <n v="110.1"/>
    <n v="10"/>
    <s v="Lower-mid experience"/>
    <x v="2"/>
    <n v="13"/>
    <n v="74"/>
    <n v="57"/>
    <x v="0"/>
    <n v="0"/>
    <n v="57"/>
    <n v="0"/>
    <n v="53.8"/>
    <n v="58"/>
    <n v="76"/>
    <n v="74"/>
    <n v="85"/>
    <n v="38"/>
    <n v="35"/>
    <n v="83"/>
    <n v="24"/>
    <n v="46"/>
    <n v="19"/>
  </r>
  <r>
    <n v="2465"/>
    <x v="8"/>
    <n v="73281"/>
    <n v="73.3"/>
    <n v="15"/>
    <s v="Lower-mid experience"/>
    <x v="1"/>
    <n v="1"/>
    <n v="74"/>
    <n v="14"/>
    <x v="2"/>
    <n v="14"/>
    <n v="0"/>
    <n v="0"/>
    <n v="27.5"/>
    <n v="4"/>
    <n v="14"/>
    <n v="32"/>
    <n v="31"/>
    <n v="8"/>
    <n v="84"/>
    <n v="19"/>
    <n v="12"/>
    <n v="63"/>
    <n v="8"/>
  </r>
  <r>
    <n v="2482"/>
    <x v="19"/>
    <n v="125325"/>
    <n v="125.3"/>
    <n v="25"/>
    <s v="High experience"/>
    <x v="2"/>
    <n v="8"/>
    <n v="74"/>
    <n v="5"/>
    <x v="0"/>
    <n v="0"/>
    <n v="5"/>
    <n v="0"/>
    <n v="66"/>
    <n v="63"/>
    <n v="67"/>
    <n v="73"/>
    <n v="87"/>
    <n v="39"/>
    <n v="71"/>
    <n v="73"/>
    <n v="3"/>
    <n v="97"/>
    <n v="87"/>
  </r>
  <r>
    <n v="2674"/>
    <x v="9"/>
    <n v="135718"/>
    <n v="135.69999999999999"/>
    <n v="4"/>
    <s v="Low experience"/>
    <x v="0"/>
    <n v="56"/>
    <n v="74"/>
    <n v="88"/>
    <x v="1"/>
    <n v="0"/>
    <n v="0"/>
    <n v="88"/>
    <n v="44.7"/>
    <n v="88"/>
    <n v="21"/>
    <n v="16"/>
    <n v="88"/>
    <n v="36"/>
    <n v="43"/>
    <n v="22"/>
    <n v="43"/>
    <n v="23"/>
    <n v="67"/>
  </r>
  <r>
    <n v="2773"/>
    <x v="17"/>
    <n v="45580"/>
    <n v="45.6"/>
    <n v="4"/>
    <s v="Low experience"/>
    <x v="1"/>
    <n v="13"/>
    <n v="74"/>
    <n v="71"/>
    <x v="1"/>
    <n v="0"/>
    <n v="0"/>
    <n v="71"/>
    <n v="33.1"/>
    <n v="32"/>
    <n v="28"/>
    <n v="42"/>
    <n v="46"/>
    <n v="14"/>
    <n v="62"/>
    <n v="22"/>
    <n v="12"/>
    <n v="71"/>
    <n v="2"/>
  </r>
  <r>
    <n v="2953"/>
    <x v="17"/>
    <n v="102730"/>
    <n v="102.7"/>
    <n v="21"/>
    <s v="Upper-mid experience"/>
    <x v="2"/>
    <n v="38"/>
    <n v="74"/>
    <n v="7"/>
    <x v="0"/>
    <n v="0"/>
    <n v="7"/>
    <n v="0"/>
    <n v="34.4"/>
    <n v="17"/>
    <n v="88"/>
    <n v="8"/>
    <n v="41"/>
    <n v="46"/>
    <n v="78"/>
    <n v="25"/>
    <n v="31"/>
    <n v="1"/>
    <n v="9"/>
  </r>
  <r>
    <n v="2997"/>
    <x v="5"/>
    <n v="44363"/>
    <n v="44.4"/>
    <n v="29"/>
    <s v="High experience"/>
    <x v="2"/>
    <n v="65"/>
    <n v="74"/>
    <n v="35"/>
    <x v="0"/>
    <n v="0"/>
    <n v="35"/>
    <n v="0"/>
    <n v="38.9"/>
    <n v="23"/>
    <n v="48"/>
    <n v="5"/>
    <n v="88"/>
    <n v="56"/>
    <n v="29"/>
    <n v="69"/>
    <n v="8"/>
    <n v="61"/>
    <n v="2"/>
  </r>
  <r>
    <n v="54"/>
    <x v="5"/>
    <n v="148721"/>
    <n v="148.69999999999999"/>
    <n v="13"/>
    <s v="Lower-mid experience"/>
    <x v="1"/>
    <n v="7"/>
    <n v="73"/>
    <n v="52"/>
    <x v="0"/>
    <n v="0"/>
    <n v="52"/>
    <n v="0"/>
    <n v="46.9"/>
    <n v="43"/>
    <n v="33"/>
    <n v="73"/>
    <n v="69"/>
    <n v="17"/>
    <n v="88"/>
    <n v="5"/>
    <n v="74"/>
    <n v="57"/>
    <n v="10"/>
  </r>
  <r>
    <n v="204"/>
    <x v="14"/>
    <n v="42602"/>
    <n v="42.6"/>
    <n v="10"/>
    <s v="Lower-mid experience"/>
    <x v="2"/>
    <n v="75"/>
    <n v="73"/>
    <n v="68"/>
    <x v="0"/>
    <n v="0"/>
    <n v="68"/>
    <n v="0"/>
    <n v="45"/>
    <n v="15"/>
    <n v="68"/>
    <n v="22"/>
    <n v="43"/>
    <n v="72"/>
    <n v="56"/>
    <n v="43"/>
    <n v="33"/>
    <n v="84"/>
    <n v="14"/>
  </r>
  <r>
    <n v="259"/>
    <x v="5"/>
    <n v="103648"/>
    <n v="103.6"/>
    <n v="19"/>
    <s v="Upper-mid experience"/>
    <x v="0"/>
    <n v="38"/>
    <n v="73"/>
    <n v="41"/>
    <x v="0"/>
    <n v="0"/>
    <n v="41"/>
    <n v="0"/>
    <n v="59"/>
    <n v="55"/>
    <n v="2"/>
    <n v="29"/>
    <n v="24"/>
    <n v="95"/>
    <n v="94"/>
    <n v="61"/>
    <n v="92"/>
    <n v="79"/>
    <n v="59"/>
  </r>
  <r>
    <n v="558"/>
    <x v="18"/>
    <n v="34023"/>
    <n v="34"/>
    <n v="14"/>
    <s v="Lower-mid experience"/>
    <x v="1"/>
    <n v="84"/>
    <n v="73"/>
    <n v="27"/>
    <x v="2"/>
    <n v="27"/>
    <n v="0"/>
    <n v="0"/>
    <n v="44.3"/>
    <n v="3"/>
    <n v="91"/>
    <n v="12"/>
    <n v="65"/>
    <n v="25"/>
    <n v="84"/>
    <n v="51"/>
    <n v="14"/>
    <n v="57"/>
    <n v="41"/>
  </r>
  <r>
    <n v="685"/>
    <x v="12"/>
    <n v="108610"/>
    <n v="108.6"/>
    <n v="13"/>
    <s v="Lower-mid experience"/>
    <x v="3"/>
    <n v="43"/>
    <n v="73"/>
    <n v="7"/>
    <x v="0"/>
    <n v="0"/>
    <n v="7"/>
    <n v="0"/>
    <n v="51.1"/>
    <n v="96"/>
    <n v="84"/>
    <n v="69"/>
    <n v="29"/>
    <n v="91"/>
    <n v="28"/>
    <n v="8"/>
    <n v="92"/>
    <n v="6"/>
    <n v="8"/>
  </r>
  <r>
    <n v="800"/>
    <x v="16"/>
    <n v="30511"/>
    <n v="30.5"/>
    <n v="18"/>
    <s v="Upper-mid experience"/>
    <x v="3"/>
    <n v="67"/>
    <n v="73"/>
    <n v="13"/>
    <x v="2"/>
    <n v="13"/>
    <n v="0"/>
    <n v="0"/>
    <n v="49.1"/>
    <n v="96"/>
    <n v="35"/>
    <n v="35"/>
    <n v="6"/>
    <n v="97"/>
    <n v="98"/>
    <n v="58"/>
    <n v="0"/>
    <n v="9"/>
    <n v="57"/>
  </r>
  <r>
    <n v="942"/>
    <x v="7"/>
    <n v="48225"/>
    <n v="48.2"/>
    <n v="11"/>
    <s v="Lower-mid experience"/>
    <x v="1"/>
    <n v="96"/>
    <n v="73"/>
    <n v="34"/>
    <x v="0"/>
    <n v="0"/>
    <n v="34"/>
    <n v="0"/>
    <n v="43.6"/>
    <n v="15"/>
    <n v="7"/>
    <n v="73"/>
    <n v="67"/>
    <n v="34"/>
    <n v="17"/>
    <n v="58"/>
    <n v="48"/>
    <n v="73"/>
    <n v="44"/>
  </r>
  <r>
    <n v="1147"/>
    <x v="10"/>
    <n v="102816"/>
    <n v="102.8"/>
    <n v="5"/>
    <s v="Low experience"/>
    <x v="0"/>
    <n v="91"/>
    <n v="73"/>
    <n v="58"/>
    <x v="0"/>
    <n v="0"/>
    <n v="58"/>
    <n v="0"/>
    <n v="46.5"/>
    <n v="55"/>
    <n v="54"/>
    <n v="72"/>
    <n v="21"/>
    <n v="16"/>
    <n v="65"/>
    <n v="29"/>
    <n v="97"/>
    <n v="45"/>
    <n v="11"/>
  </r>
  <r>
    <n v="1153"/>
    <x v="4"/>
    <n v="73815"/>
    <n v="73.8"/>
    <n v="28"/>
    <s v="High experience"/>
    <x v="2"/>
    <n v="26"/>
    <n v="73"/>
    <n v="46"/>
    <x v="0"/>
    <n v="0"/>
    <n v="46"/>
    <n v="0"/>
    <n v="36"/>
    <n v="59"/>
    <n v="55"/>
    <n v="24"/>
    <n v="89"/>
    <n v="11"/>
    <n v="4"/>
    <n v="6"/>
    <n v="12"/>
    <n v="5"/>
    <n v="95"/>
  </r>
  <r>
    <n v="1423"/>
    <x v="9"/>
    <n v="30234"/>
    <n v="30.2"/>
    <n v="18"/>
    <s v="Upper-mid experience"/>
    <x v="2"/>
    <n v="71"/>
    <n v="73"/>
    <n v="8"/>
    <x v="1"/>
    <n v="0"/>
    <n v="0"/>
    <n v="8"/>
    <n v="32.6"/>
    <n v="3"/>
    <n v="14"/>
    <n v="32"/>
    <n v="34"/>
    <n v="9"/>
    <n v="74"/>
    <n v="97"/>
    <n v="6"/>
    <n v="24"/>
    <n v="33"/>
  </r>
  <r>
    <n v="1465"/>
    <x v="19"/>
    <n v="105352"/>
    <n v="105.4"/>
    <n v="4"/>
    <s v="Low experience"/>
    <x v="3"/>
    <n v="41"/>
    <n v="73"/>
    <n v="65"/>
    <x v="0"/>
    <n v="0"/>
    <n v="65"/>
    <n v="0"/>
    <n v="34.299999999999997"/>
    <n v="16"/>
    <n v="63"/>
    <n v="92"/>
    <n v="67"/>
    <n v="2"/>
    <n v="15"/>
    <n v="25"/>
    <n v="39"/>
    <n v="16"/>
    <n v="8"/>
  </r>
  <r>
    <n v="1828"/>
    <x v="16"/>
    <n v="149401"/>
    <n v="149.4"/>
    <n v="18"/>
    <s v="Upper-mid experience"/>
    <x v="1"/>
    <n v="92"/>
    <n v="73"/>
    <n v="3"/>
    <x v="2"/>
    <n v="3"/>
    <n v="0"/>
    <n v="0"/>
    <n v="65"/>
    <n v="68"/>
    <n v="44"/>
    <n v="92"/>
    <n v="79"/>
    <n v="43"/>
    <n v="7"/>
    <n v="87"/>
    <n v="77"/>
    <n v="79"/>
    <n v="74"/>
  </r>
  <r>
    <n v="1838"/>
    <x v="3"/>
    <n v="73532"/>
    <n v="73.5"/>
    <n v="24"/>
    <s v="High experience"/>
    <x v="3"/>
    <n v="25"/>
    <n v="73"/>
    <n v="65"/>
    <x v="0"/>
    <n v="0"/>
    <n v="65"/>
    <n v="0"/>
    <n v="51.2"/>
    <n v="8"/>
    <n v="41"/>
    <n v="82"/>
    <n v="81"/>
    <n v="14"/>
    <n v="49"/>
    <n v="48"/>
    <n v="32"/>
    <n v="92"/>
    <n v="65"/>
  </r>
  <r>
    <n v="1860"/>
    <x v="12"/>
    <n v="89397"/>
    <n v="89.4"/>
    <n v="11"/>
    <s v="Lower-mid experience"/>
    <x v="0"/>
    <n v="77"/>
    <n v="73"/>
    <n v="65"/>
    <x v="0"/>
    <n v="0"/>
    <n v="65"/>
    <n v="0"/>
    <n v="32.700000000000003"/>
    <n v="7"/>
    <n v="41"/>
    <n v="8"/>
    <n v="92"/>
    <n v="4"/>
    <n v="15"/>
    <n v="92"/>
    <n v="58"/>
    <n v="8"/>
    <n v="2"/>
  </r>
  <r>
    <n v="2049"/>
    <x v="15"/>
    <n v="70508"/>
    <n v="70.5"/>
    <n v="10"/>
    <s v="Lower-mid experience"/>
    <x v="3"/>
    <n v="91"/>
    <n v="73"/>
    <n v="53"/>
    <x v="0"/>
    <n v="0"/>
    <n v="53"/>
    <n v="0"/>
    <n v="40.9"/>
    <n v="36"/>
    <n v="66"/>
    <n v="56"/>
    <n v="92"/>
    <n v="1"/>
    <n v="22"/>
    <n v="77"/>
    <n v="37"/>
    <n v="17"/>
    <n v="5"/>
  </r>
  <r>
    <n v="2065"/>
    <x v="13"/>
    <n v="106286"/>
    <n v="106.3"/>
    <n v="1"/>
    <s v="Low experience"/>
    <x v="3"/>
    <n v="34"/>
    <n v="73"/>
    <n v="21"/>
    <x v="2"/>
    <n v="21"/>
    <n v="0"/>
    <n v="0"/>
    <n v="32.4"/>
    <n v="4"/>
    <n v="18"/>
    <n v="29"/>
    <n v="68"/>
    <n v="88"/>
    <n v="8"/>
    <n v="18"/>
    <n v="57"/>
    <n v="3"/>
    <n v="31"/>
  </r>
  <r>
    <n v="2201"/>
    <x v="12"/>
    <n v="62256"/>
    <n v="62.3"/>
    <n v="7"/>
    <s v="Low experience"/>
    <x v="0"/>
    <n v="81"/>
    <n v="73"/>
    <n v="44"/>
    <x v="0"/>
    <n v="0"/>
    <n v="44"/>
    <n v="0"/>
    <n v="43.6"/>
    <n v="15"/>
    <n v="2"/>
    <n v="78"/>
    <n v="26"/>
    <n v="45"/>
    <n v="15"/>
    <n v="68"/>
    <n v="73"/>
    <n v="36"/>
    <n v="78"/>
  </r>
  <r>
    <n v="2551"/>
    <x v="3"/>
    <n v="69029"/>
    <n v="69"/>
    <n v="23"/>
    <s v="High experience"/>
    <x v="1"/>
    <n v="61"/>
    <n v="73"/>
    <n v="6"/>
    <x v="0"/>
    <n v="0"/>
    <n v="6"/>
    <n v="0"/>
    <n v="45.4"/>
    <n v="51"/>
    <n v="22"/>
    <n v="49"/>
    <n v="0"/>
    <n v="86"/>
    <n v="1"/>
    <n v="1"/>
    <n v="61"/>
    <n v="97"/>
    <n v="86"/>
  </r>
  <r>
    <n v="2625"/>
    <x v="19"/>
    <n v="144947"/>
    <n v="144.9"/>
    <n v="14"/>
    <s v="Lower-mid experience"/>
    <x v="3"/>
    <n v="71"/>
    <n v="73"/>
    <n v="52"/>
    <x v="0"/>
    <n v="0"/>
    <n v="52"/>
    <n v="0"/>
    <n v="32.799999999999997"/>
    <n v="11"/>
    <n v="3"/>
    <n v="72"/>
    <n v="3"/>
    <n v="15"/>
    <n v="1"/>
    <n v="57"/>
    <n v="97"/>
    <n v="48"/>
    <n v="21"/>
  </r>
  <r>
    <n v="2784"/>
    <x v="11"/>
    <n v="130709"/>
    <n v="130.69999999999999"/>
    <n v="29"/>
    <s v="High experience"/>
    <x v="0"/>
    <n v="32"/>
    <n v="73"/>
    <n v="94"/>
    <x v="1"/>
    <n v="0"/>
    <n v="0"/>
    <n v="94"/>
    <n v="39.9"/>
    <n v="43"/>
    <n v="0"/>
    <n v="84"/>
    <n v="6"/>
    <n v="17"/>
    <n v="3"/>
    <n v="29"/>
    <n v="93"/>
    <n v="93"/>
    <n v="31"/>
  </r>
  <r>
    <n v="2882"/>
    <x v="5"/>
    <n v="81358"/>
    <n v="81.400000000000006"/>
    <n v="29"/>
    <s v="High experience"/>
    <x v="0"/>
    <n v="53"/>
    <n v="73"/>
    <n v="35"/>
    <x v="0"/>
    <n v="0"/>
    <n v="35"/>
    <n v="0"/>
    <n v="47.7"/>
    <n v="57"/>
    <n v="93"/>
    <n v="14"/>
    <n v="7"/>
    <n v="44"/>
    <n v="29"/>
    <n v="85"/>
    <n v="46"/>
    <n v="58"/>
    <n v="44"/>
  </r>
  <r>
    <n v="2949"/>
    <x v="6"/>
    <n v="84853"/>
    <n v="84.9"/>
    <n v="25"/>
    <s v="High experience"/>
    <x v="0"/>
    <n v="47"/>
    <n v="73"/>
    <n v="78"/>
    <x v="1"/>
    <n v="0"/>
    <n v="0"/>
    <n v="78"/>
    <n v="43.2"/>
    <n v="85"/>
    <n v="15"/>
    <n v="63"/>
    <n v="1"/>
    <n v="25"/>
    <n v="59"/>
    <n v="46"/>
    <n v="49"/>
    <n v="66"/>
    <n v="23"/>
  </r>
  <r>
    <n v="16"/>
    <x v="19"/>
    <n v="32869"/>
    <n v="32.9"/>
    <n v="2"/>
    <s v="Low experience"/>
    <x v="1"/>
    <n v="65"/>
    <n v="72"/>
    <n v="58"/>
    <x v="0"/>
    <n v="0"/>
    <n v="58"/>
    <n v="0"/>
    <n v="47.8"/>
    <n v="24"/>
    <n v="33"/>
    <n v="75"/>
    <n v="65"/>
    <n v="85"/>
    <n v="66"/>
    <n v="57"/>
    <n v="9"/>
    <n v="37"/>
    <n v="27"/>
  </r>
  <r>
    <n v="209"/>
    <x v="7"/>
    <n v="37214"/>
    <n v="37.200000000000003"/>
    <n v="21"/>
    <s v="Upper-mid experience"/>
    <x v="2"/>
    <n v="41"/>
    <n v="72"/>
    <n v="6"/>
    <x v="0"/>
    <n v="0"/>
    <n v="6"/>
    <n v="0"/>
    <n v="39.4"/>
    <n v="54"/>
    <n v="15"/>
    <n v="38"/>
    <n v="41"/>
    <n v="75"/>
    <n v="2"/>
    <n v="27"/>
    <n v="52"/>
    <n v="27"/>
    <n v="63"/>
  </r>
  <r>
    <n v="276"/>
    <x v="13"/>
    <n v="39343"/>
    <n v="39.299999999999997"/>
    <n v="13"/>
    <s v="Lower-mid experience"/>
    <x v="2"/>
    <n v="28"/>
    <n v="72"/>
    <n v="12"/>
    <x v="2"/>
    <n v="12"/>
    <n v="0"/>
    <n v="0"/>
    <n v="44.1"/>
    <n v="56"/>
    <n v="3"/>
    <n v="91"/>
    <n v="16"/>
    <n v="22"/>
    <n v="52"/>
    <n v="71"/>
    <n v="1"/>
    <n v="32"/>
    <n v="97"/>
  </r>
  <r>
    <n v="284"/>
    <x v="14"/>
    <n v="46524"/>
    <n v="46.5"/>
    <n v="29"/>
    <s v="High experience"/>
    <x v="1"/>
    <n v="16"/>
    <n v="72"/>
    <n v="43"/>
    <x v="0"/>
    <n v="0"/>
    <n v="43"/>
    <n v="0"/>
    <n v="28.7"/>
    <n v="26"/>
    <n v="9"/>
    <n v="9"/>
    <n v="19"/>
    <n v="5"/>
    <n v="63"/>
    <n v="29"/>
    <n v="28"/>
    <n v="33"/>
    <n v="66"/>
  </r>
  <r>
    <n v="310"/>
    <x v="9"/>
    <n v="59793"/>
    <n v="59.8"/>
    <n v="28"/>
    <s v="High experience"/>
    <x v="2"/>
    <n v="7"/>
    <n v="72"/>
    <n v="93"/>
    <x v="1"/>
    <n v="0"/>
    <n v="0"/>
    <n v="93"/>
    <n v="31.4"/>
    <n v="47"/>
    <n v="45"/>
    <n v="1"/>
    <n v="25"/>
    <n v="87"/>
    <n v="16"/>
    <n v="42"/>
    <n v="1"/>
    <n v="48"/>
    <n v="2"/>
  </r>
  <r>
    <n v="394"/>
    <x v="3"/>
    <n v="45994"/>
    <n v="46"/>
    <n v="15"/>
    <s v="Lower-mid experience"/>
    <x v="3"/>
    <n v="10"/>
    <n v="72"/>
    <n v="34"/>
    <x v="0"/>
    <n v="0"/>
    <n v="34"/>
    <n v="0"/>
    <n v="54"/>
    <n v="59"/>
    <n v="49"/>
    <n v="52"/>
    <n v="67"/>
    <n v="27"/>
    <n v="91"/>
    <n v="44"/>
    <n v="13"/>
    <n v="74"/>
    <n v="64"/>
  </r>
  <r>
    <n v="395"/>
    <x v="18"/>
    <n v="66701"/>
    <n v="66.7"/>
    <n v="25"/>
    <s v="High experience"/>
    <x v="1"/>
    <n v="62"/>
    <n v="72"/>
    <n v="16"/>
    <x v="2"/>
    <n v="16"/>
    <n v="0"/>
    <n v="0"/>
    <n v="57.2"/>
    <n v="9"/>
    <n v="13"/>
    <n v="39"/>
    <n v="82"/>
    <n v="97"/>
    <n v="45"/>
    <n v="51"/>
    <n v="57"/>
    <n v="93"/>
    <n v="86"/>
  </r>
  <r>
    <n v="614"/>
    <x v="4"/>
    <n v="110146"/>
    <n v="110.1"/>
    <n v="21"/>
    <s v="Upper-mid experience"/>
    <x v="2"/>
    <n v="67"/>
    <n v="72"/>
    <n v="31"/>
    <x v="0"/>
    <n v="0"/>
    <n v="31"/>
    <n v="0"/>
    <n v="42.6"/>
    <n v="41"/>
    <n v="29"/>
    <n v="81"/>
    <n v="8"/>
    <n v="46"/>
    <n v="61"/>
    <n v="6"/>
    <n v="83"/>
    <n v="43"/>
    <n v="28"/>
  </r>
  <r>
    <n v="648"/>
    <x v="17"/>
    <n v="145088"/>
    <n v="145.1"/>
    <n v="12"/>
    <s v="Lower-mid experience"/>
    <x v="3"/>
    <n v="81"/>
    <n v="72"/>
    <n v="88"/>
    <x v="1"/>
    <n v="0"/>
    <n v="0"/>
    <n v="88"/>
    <n v="61.3"/>
    <n v="94"/>
    <n v="53"/>
    <n v="54"/>
    <n v="46"/>
    <n v="33"/>
    <n v="48"/>
    <n v="6"/>
    <n v="99"/>
    <n v="94"/>
    <n v="86"/>
  </r>
  <r>
    <n v="694"/>
    <x v="9"/>
    <n v="51730"/>
    <n v="51.7"/>
    <n v="25"/>
    <s v="High experience"/>
    <x v="1"/>
    <n v="77"/>
    <n v="72"/>
    <n v="77"/>
    <x v="1"/>
    <n v="0"/>
    <n v="0"/>
    <n v="77"/>
    <n v="59.2"/>
    <n v="24"/>
    <n v="99"/>
    <n v="2"/>
    <n v="58"/>
    <n v="93"/>
    <n v="15"/>
    <n v="97"/>
    <n v="95"/>
    <n v="88"/>
    <n v="21"/>
  </r>
  <r>
    <n v="747"/>
    <x v="4"/>
    <n v="50758"/>
    <n v="50.8"/>
    <n v="26"/>
    <s v="High experience"/>
    <x v="0"/>
    <n v="79"/>
    <n v="72"/>
    <n v="33"/>
    <x v="0"/>
    <n v="0"/>
    <n v="33"/>
    <n v="0"/>
    <n v="49"/>
    <n v="53"/>
    <n v="6"/>
    <n v="77"/>
    <n v="72"/>
    <n v="88"/>
    <n v="64"/>
    <n v="7"/>
    <n v="25"/>
    <n v="81"/>
    <n v="17"/>
  </r>
  <r>
    <n v="1094"/>
    <x v="14"/>
    <n v="97986"/>
    <n v="98"/>
    <n v="4"/>
    <s v="Low experience"/>
    <x v="1"/>
    <n v="93"/>
    <n v="72"/>
    <n v="58"/>
    <x v="0"/>
    <n v="0"/>
    <n v="58"/>
    <n v="0"/>
    <n v="55.9"/>
    <n v="71"/>
    <n v="92"/>
    <n v="71"/>
    <n v="58"/>
    <n v="9"/>
    <n v="83"/>
    <n v="72"/>
    <n v="3"/>
    <n v="37"/>
    <n v="63"/>
  </r>
  <r>
    <n v="1119"/>
    <x v="9"/>
    <n v="81408"/>
    <n v="81.400000000000006"/>
    <n v="2"/>
    <s v="Low experience"/>
    <x v="1"/>
    <n v="39"/>
    <n v="72"/>
    <n v="89"/>
    <x v="1"/>
    <n v="0"/>
    <n v="0"/>
    <n v="89"/>
    <n v="47.7"/>
    <n v="78"/>
    <n v="92"/>
    <n v="38"/>
    <n v="51"/>
    <n v="36"/>
    <n v="26"/>
    <n v="75"/>
    <n v="34"/>
    <n v="43"/>
    <n v="4"/>
  </r>
  <r>
    <n v="1233"/>
    <x v="4"/>
    <n v="44870"/>
    <n v="44.9"/>
    <n v="15"/>
    <s v="Lower-mid experience"/>
    <x v="2"/>
    <n v="72"/>
    <n v="72"/>
    <n v="41"/>
    <x v="0"/>
    <n v="0"/>
    <n v="41"/>
    <n v="0"/>
    <n v="41.9"/>
    <n v="75"/>
    <n v="18"/>
    <n v="25"/>
    <n v="2"/>
    <n v="72"/>
    <n v="62"/>
    <n v="69"/>
    <n v="21"/>
    <n v="69"/>
    <n v="6"/>
  </r>
  <r>
    <n v="1310"/>
    <x v="9"/>
    <n v="134031"/>
    <n v="134"/>
    <n v="16"/>
    <s v="Upper-mid experience"/>
    <x v="3"/>
    <n v="91"/>
    <n v="72"/>
    <n v="91"/>
    <x v="1"/>
    <n v="0"/>
    <n v="0"/>
    <n v="91"/>
    <n v="41.2"/>
    <n v="71"/>
    <n v="96"/>
    <n v="57"/>
    <n v="9"/>
    <n v="6"/>
    <n v="69"/>
    <n v="22"/>
    <n v="39"/>
    <n v="6"/>
    <n v="37"/>
  </r>
  <r>
    <n v="1363"/>
    <x v="18"/>
    <n v="93560"/>
    <n v="93.6"/>
    <n v="21"/>
    <s v="Upper-mid experience"/>
    <x v="2"/>
    <n v="6"/>
    <n v="72"/>
    <n v="13"/>
    <x v="2"/>
    <n v="13"/>
    <n v="0"/>
    <n v="0"/>
    <n v="46.9"/>
    <n v="13"/>
    <n v="25"/>
    <n v="82"/>
    <n v="64"/>
    <n v="95"/>
    <n v="5"/>
    <n v="79"/>
    <n v="7"/>
    <n v="26"/>
    <n v="73"/>
  </r>
  <r>
    <n v="1383"/>
    <x v="15"/>
    <n v="99915"/>
    <n v="99.9"/>
    <n v="13"/>
    <s v="Lower-mid experience"/>
    <x v="1"/>
    <n v="19"/>
    <n v="72"/>
    <n v="62"/>
    <x v="0"/>
    <n v="0"/>
    <n v="62"/>
    <n v="0"/>
    <n v="58.4"/>
    <n v="89"/>
    <n v="49"/>
    <n v="36"/>
    <n v="81"/>
    <n v="67"/>
    <n v="4"/>
    <n v="35"/>
    <n v="68"/>
    <n v="57"/>
    <n v="98"/>
  </r>
  <r>
    <n v="1435"/>
    <x v="19"/>
    <n v="86366"/>
    <n v="86.4"/>
    <n v="2"/>
    <s v="Low experience"/>
    <x v="1"/>
    <n v="4"/>
    <n v="72"/>
    <n v="66"/>
    <x v="0"/>
    <n v="0"/>
    <n v="66"/>
    <n v="0"/>
    <n v="53.3"/>
    <n v="54"/>
    <n v="44"/>
    <n v="42"/>
    <n v="89"/>
    <n v="37"/>
    <n v="86"/>
    <n v="31"/>
    <n v="53"/>
    <n v="14"/>
    <n v="83"/>
  </r>
  <r>
    <n v="1555"/>
    <x v="8"/>
    <n v="67309"/>
    <n v="67.3"/>
    <n v="12"/>
    <s v="Lower-mid experience"/>
    <x v="1"/>
    <n v="2"/>
    <n v="72"/>
    <n v="2"/>
    <x v="2"/>
    <n v="2"/>
    <n v="0"/>
    <n v="0"/>
    <n v="37.799999999999997"/>
    <n v="9"/>
    <n v="13"/>
    <n v="92"/>
    <n v="35"/>
    <n v="43"/>
    <n v="36"/>
    <n v="41"/>
    <n v="26"/>
    <n v="7"/>
    <n v="76"/>
  </r>
  <r>
    <n v="1617"/>
    <x v="11"/>
    <n v="119526"/>
    <n v="119.5"/>
    <n v="10"/>
    <s v="Lower-mid experience"/>
    <x v="2"/>
    <n v="46"/>
    <n v="72"/>
    <n v="88"/>
    <x v="1"/>
    <n v="0"/>
    <n v="0"/>
    <n v="88"/>
    <n v="40.4"/>
    <n v="3"/>
    <n v="55"/>
    <n v="17"/>
    <n v="0"/>
    <n v="87"/>
    <n v="67"/>
    <n v="1"/>
    <n v="66"/>
    <n v="61"/>
    <n v="47"/>
  </r>
  <r>
    <n v="1627"/>
    <x v="17"/>
    <n v="106743"/>
    <n v="106.7"/>
    <n v="11"/>
    <s v="Lower-mid experience"/>
    <x v="3"/>
    <n v="63"/>
    <n v="72"/>
    <n v="8"/>
    <x v="1"/>
    <n v="0"/>
    <n v="0"/>
    <n v="8"/>
    <n v="43.4"/>
    <n v="34"/>
    <n v="1"/>
    <n v="31"/>
    <n v="49"/>
    <n v="6"/>
    <n v="93"/>
    <n v="24"/>
    <n v="15"/>
    <n v="87"/>
    <n v="94"/>
  </r>
  <r>
    <n v="1798"/>
    <x v="5"/>
    <n v="82736"/>
    <n v="82.7"/>
    <n v="21"/>
    <s v="Upper-mid experience"/>
    <x v="2"/>
    <n v="1"/>
    <n v="72"/>
    <n v="58"/>
    <x v="0"/>
    <n v="0"/>
    <n v="58"/>
    <n v="0"/>
    <n v="44.2"/>
    <n v="77"/>
    <n v="28"/>
    <n v="41"/>
    <n v="4"/>
    <n v="24"/>
    <n v="78"/>
    <n v="61"/>
    <n v="21"/>
    <n v="26"/>
    <n v="82"/>
  </r>
  <r>
    <n v="2031"/>
    <x v="1"/>
    <n v="85432"/>
    <n v="85.4"/>
    <n v="0"/>
    <s v="Low experience"/>
    <x v="0"/>
    <n v="81"/>
    <n v="72"/>
    <n v="82"/>
    <x v="1"/>
    <n v="0"/>
    <n v="0"/>
    <n v="82"/>
    <n v="39.799999999999997"/>
    <n v="82"/>
    <n v="22"/>
    <n v="31"/>
    <n v="44"/>
    <n v="27"/>
    <n v="46"/>
    <n v="1"/>
    <n v="21"/>
    <n v="83"/>
    <n v="41"/>
  </r>
  <r>
    <n v="2217"/>
    <x v="2"/>
    <n v="72582"/>
    <n v="72.599999999999994"/>
    <n v="22"/>
    <s v="Upper-mid experience"/>
    <x v="3"/>
    <n v="68"/>
    <n v="72"/>
    <n v="14"/>
    <x v="2"/>
    <n v="14"/>
    <n v="0"/>
    <n v="0"/>
    <n v="41.7"/>
    <n v="1"/>
    <n v="6"/>
    <n v="17"/>
    <n v="69"/>
    <n v="74"/>
    <n v="48"/>
    <n v="9"/>
    <n v="61"/>
    <n v="37"/>
    <n v="95"/>
  </r>
  <r>
    <n v="2257"/>
    <x v="1"/>
    <n v="85547"/>
    <n v="85.5"/>
    <n v="1"/>
    <s v="Low experience"/>
    <x v="2"/>
    <n v="1"/>
    <n v="72"/>
    <n v="88"/>
    <x v="1"/>
    <n v="0"/>
    <n v="0"/>
    <n v="88"/>
    <n v="61.6"/>
    <n v="41"/>
    <n v="33"/>
    <n v="87"/>
    <n v="92"/>
    <n v="95"/>
    <n v="27"/>
    <n v="91"/>
    <n v="74"/>
    <n v="15"/>
    <n v="61"/>
  </r>
  <r>
    <n v="2258"/>
    <x v="12"/>
    <n v="117429"/>
    <n v="117.4"/>
    <n v="26"/>
    <s v="High experience"/>
    <x v="2"/>
    <n v="63"/>
    <n v="72"/>
    <n v="4"/>
    <x v="0"/>
    <n v="0"/>
    <n v="4"/>
    <n v="0"/>
    <n v="66.400000000000006"/>
    <n v="79"/>
    <n v="69"/>
    <n v="88"/>
    <n v="4"/>
    <n v="55"/>
    <n v="74"/>
    <n v="97"/>
    <n v="99"/>
    <n v="10"/>
    <n v="89"/>
  </r>
  <r>
    <n v="2280"/>
    <x v="12"/>
    <n v="66258"/>
    <n v="66.3"/>
    <n v="11"/>
    <s v="Lower-mid experience"/>
    <x v="2"/>
    <n v="43"/>
    <n v="72"/>
    <n v="47"/>
    <x v="0"/>
    <n v="0"/>
    <n v="47"/>
    <n v="0"/>
    <n v="60.7"/>
    <n v="64"/>
    <n v="19"/>
    <n v="77"/>
    <n v="33"/>
    <n v="93"/>
    <n v="51"/>
    <n v="85"/>
    <n v="62"/>
    <n v="55"/>
    <n v="68"/>
  </r>
  <r>
    <n v="2306"/>
    <x v="7"/>
    <n v="97720"/>
    <n v="97.7"/>
    <n v="13"/>
    <s v="Lower-mid experience"/>
    <x v="3"/>
    <n v="27"/>
    <n v="72"/>
    <n v="44"/>
    <x v="0"/>
    <n v="0"/>
    <n v="44"/>
    <n v="0"/>
    <n v="50"/>
    <n v="8"/>
    <n v="65"/>
    <n v="79"/>
    <n v="58"/>
    <n v="26"/>
    <n v="23"/>
    <n v="1"/>
    <n v="78"/>
    <n v="85"/>
    <n v="77"/>
  </r>
  <r>
    <n v="2382"/>
    <x v="0"/>
    <n v="113128"/>
    <n v="113.1"/>
    <n v="7"/>
    <s v="Low experience"/>
    <x v="1"/>
    <n v="34"/>
    <n v="72"/>
    <n v="66"/>
    <x v="0"/>
    <n v="0"/>
    <n v="66"/>
    <n v="0"/>
    <n v="47.5"/>
    <n v="69"/>
    <n v="11"/>
    <n v="41"/>
    <n v="67"/>
    <n v="57"/>
    <n v="62"/>
    <n v="57"/>
    <n v="8"/>
    <n v="32"/>
    <n v="71"/>
  </r>
  <r>
    <n v="2462"/>
    <x v="5"/>
    <n v="87623"/>
    <n v="87.6"/>
    <n v="12"/>
    <s v="Lower-mid experience"/>
    <x v="1"/>
    <n v="94"/>
    <n v="72"/>
    <n v="62"/>
    <x v="0"/>
    <n v="0"/>
    <n v="62"/>
    <n v="0"/>
    <n v="40.5"/>
    <n v="27"/>
    <n v="88"/>
    <n v="1"/>
    <n v="18"/>
    <n v="72"/>
    <n v="17"/>
    <n v="16"/>
    <n v="56"/>
    <n v="83"/>
    <n v="27"/>
  </r>
  <r>
    <n v="2510"/>
    <x v="10"/>
    <n v="77687"/>
    <n v="77.7"/>
    <n v="28"/>
    <s v="High experience"/>
    <x v="0"/>
    <n v="3"/>
    <n v="72"/>
    <n v="45"/>
    <x v="0"/>
    <n v="0"/>
    <n v="45"/>
    <n v="0"/>
    <n v="34"/>
    <n v="61"/>
    <n v="99"/>
    <n v="35"/>
    <n v="6"/>
    <n v="19"/>
    <n v="9"/>
    <n v="7"/>
    <n v="79"/>
    <n v="12"/>
    <n v="13"/>
  </r>
  <r>
    <n v="2559"/>
    <x v="10"/>
    <n v="41329"/>
    <n v="41.3"/>
    <n v="24"/>
    <s v="High experience"/>
    <x v="0"/>
    <n v="33"/>
    <n v="72"/>
    <n v="68"/>
    <x v="0"/>
    <n v="0"/>
    <n v="68"/>
    <n v="0"/>
    <n v="46.1"/>
    <n v="31"/>
    <n v="34"/>
    <n v="9"/>
    <n v="14"/>
    <n v="58"/>
    <n v="78"/>
    <n v="27"/>
    <n v="84"/>
    <n v="77"/>
    <n v="49"/>
  </r>
  <r>
    <n v="2580"/>
    <x v="15"/>
    <n v="62947"/>
    <n v="62.9"/>
    <n v="12"/>
    <s v="Lower-mid experience"/>
    <x v="0"/>
    <n v="22"/>
    <n v="72"/>
    <n v="35"/>
    <x v="0"/>
    <n v="0"/>
    <n v="35"/>
    <n v="0"/>
    <n v="46.7"/>
    <n v="65"/>
    <n v="75"/>
    <n v="68"/>
    <n v="92"/>
    <n v="15"/>
    <n v="32"/>
    <n v="34"/>
    <n v="23"/>
    <n v="14"/>
    <n v="49"/>
  </r>
  <r>
    <n v="2622"/>
    <x v="4"/>
    <n v="107974"/>
    <n v="108"/>
    <n v="6"/>
    <s v="Low experience"/>
    <x v="0"/>
    <n v="41"/>
    <n v="72"/>
    <n v="43"/>
    <x v="0"/>
    <n v="0"/>
    <n v="43"/>
    <n v="0"/>
    <n v="47.7"/>
    <n v="88"/>
    <n v="14"/>
    <n v="44"/>
    <n v="31"/>
    <n v="8"/>
    <n v="1"/>
    <n v="78"/>
    <n v="85"/>
    <n v="74"/>
    <n v="54"/>
  </r>
  <r>
    <n v="2675"/>
    <x v="9"/>
    <n v="53876"/>
    <n v="53.9"/>
    <n v="18"/>
    <s v="Upper-mid experience"/>
    <x v="2"/>
    <n v="58"/>
    <n v="72"/>
    <n v="77"/>
    <x v="1"/>
    <n v="0"/>
    <n v="0"/>
    <n v="77"/>
    <n v="45.1"/>
    <n v="77"/>
    <n v="79"/>
    <n v="49"/>
    <n v="15"/>
    <n v="6"/>
    <n v="27"/>
    <n v="73"/>
    <n v="6"/>
    <n v="72"/>
    <n v="47"/>
  </r>
  <r>
    <n v="2698"/>
    <x v="5"/>
    <n v="114815"/>
    <n v="114.8"/>
    <n v="15"/>
    <s v="Lower-mid experience"/>
    <x v="2"/>
    <n v="95"/>
    <n v="72"/>
    <n v="49"/>
    <x v="0"/>
    <n v="0"/>
    <n v="49"/>
    <n v="0"/>
    <n v="58.6"/>
    <n v="23"/>
    <n v="56"/>
    <n v="91"/>
    <n v="57"/>
    <n v="51"/>
    <n v="75"/>
    <n v="15"/>
    <n v="91"/>
    <n v="58"/>
    <n v="69"/>
  </r>
  <r>
    <n v="2851"/>
    <x v="3"/>
    <n v="91894"/>
    <n v="91.9"/>
    <n v="22"/>
    <s v="Upper-mid experience"/>
    <x v="2"/>
    <n v="94"/>
    <n v="72"/>
    <n v="34"/>
    <x v="0"/>
    <n v="0"/>
    <n v="34"/>
    <n v="0"/>
    <n v="33"/>
    <n v="21"/>
    <n v="21"/>
    <n v="29"/>
    <n v="9"/>
    <n v="24"/>
    <n v="92"/>
    <n v="89"/>
    <n v="32"/>
    <n v="10"/>
    <n v="3"/>
  </r>
  <r>
    <n v="2895"/>
    <x v="9"/>
    <n v="80942"/>
    <n v="80.900000000000006"/>
    <n v="18"/>
    <s v="Upper-mid experience"/>
    <x v="3"/>
    <n v="36"/>
    <n v="72"/>
    <n v="75"/>
    <x v="1"/>
    <n v="0"/>
    <n v="0"/>
    <n v="75"/>
    <n v="24.3"/>
    <n v="8"/>
    <n v="9"/>
    <n v="17"/>
    <n v="2"/>
    <n v="27"/>
    <n v="31"/>
    <n v="10"/>
    <n v="99"/>
    <n v="19"/>
    <n v="21"/>
  </r>
  <r>
    <n v="2920"/>
    <x v="2"/>
    <n v="39788"/>
    <n v="39.799999999999997"/>
    <n v="6"/>
    <s v="Low experience"/>
    <x v="2"/>
    <n v="3"/>
    <n v="72"/>
    <n v="23"/>
    <x v="2"/>
    <n v="23"/>
    <n v="0"/>
    <n v="0"/>
    <n v="61.3"/>
    <n v="22"/>
    <n v="91"/>
    <n v="65"/>
    <n v="86"/>
    <n v="39"/>
    <n v="98"/>
    <n v="68"/>
    <n v="36"/>
    <n v="21"/>
    <n v="87"/>
  </r>
  <r>
    <n v="52"/>
    <x v="18"/>
    <n v="97444"/>
    <n v="97.4"/>
    <n v="23"/>
    <s v="High experience"/>
    <x v="1"/>
    <n v="99"/>
    <n v="71"/>
    <n v="14"/>
    <x v="2"/>
    <n v="14"/>
    <n v="0"/>
    <n v="0"/>
    <n v="54"/>
    <n v="93"/>
    <n v="72"/>
    <n v="5"/>
    <n v="78"/>
    <n v="83"/>
    <n v="75"/>
    <n v="8"/>
    <n v="83"/>
    <n v="19"/>
    <n v="24"/>
  </r>
  <r>
    <n v="368"/>
    <x v="19"/>
    <n v="112928"/>
    <n v="112.9"/>
    <n v="26"/>
    <s v="High experience"/>
    <x v="1"/>
    <n v="85"/>
    <n v="71"/>
    <n v="68"/>
    <x v="0"/>
    <n v="0"/>
    <n v="68"/>
    <n v="0"/>
    <n v="42.7"/>
    <n v="34"/>
    <n v="99"/>
    <n v="84"/>
    <n v="81"/>
    <n v="32"/>
    <n v="1"/>
    <n v="38"/>
    <n v="3"/>
    <n v="4"/>
    <n v="51"/>
  </r>
  <r>
    <n v="427"/>
    <x v="4"/>
    <n v="39752"/>
    <n v="39.799999999999997"/>
    <n v="1"/>
    <s v="Low experience"/>
    <x v="1"/>
    <n v="77"/>
    <n v="71"/>
    <n v="43"/>
    <x v="0"/>
    <n v="0"/>
    <n v="43"/>
    <n v="0"/>
    <n v="53.7"/>
    <n v="82"/>
    <n v="54"/>
    <n v="86"/>
    <n v="21"/>
    <n v="61"/>
    <n v="8"/>
    <n v="64"/>
    <n v="76"/>
    <n v="58"/>
    <n v="27"/>
  </r>
  <r>
    <n v="592"/>
    <x v="6"/>
    <n v="76566"/>
    <n v="76.599999999999994"/>
    <n v="24"/>
    <s v="High experience"/>
    <x v="1"/>
    <n v="7"/>
    <n v="71"/>
    <n v="81"/>
    <x v="1"/>
    <n v="0"/>
    <n v="0"/>
    <n v="81"/>
    <n v="43.1"/>
    <n v="7"/>
    <n v="83"/>
    <n v="13"/>
    <n v="9"/>
    <n v="86"/>
    <n v="46"/>
    <n v="74"/>
    <n v="62"/>
    <n v="8"/>
    <n v="43"/>
  </r>
  <r>
    <n v="617"/>
    <x v="10"/>
    <n v="62009"/>
    <n v="62"/>
    <n v="14"/>
    <s v="Lower-mid experience"/>
    <x v="2"/>
    <n v="5"/>
    <n v="71"/>
    <n v="32"/>
    <x v="0"/>
    <n v="0"/>
    <n v="32"/>
    <n v="0"/>
    <n v="38"/>
    <n v="33"/>
    <n v="14"/>
    <n v="71"/>
    <n v="53"/>
    <n v="14"/>
    <n v="1"/>
    <n v="81"/>
    <n v="18"/>
    <n v="61"/>
    <n v="34"/>
  </r>
  <r>
    <n v="674"/>
    <x v="14"/>
    <n v="97143"/>
    <n v="97.1"/>
    <n v="15"/>
    <s v="Lower-mid experience"/>
    <x v="0"/>
    <n v="88"/>
    <n v="71"/>
    <n v="67"/>
    <x v="0"/>
    <n v="0"/>
    <n v="67"/>
    <n v="0"/>
    <n v="42.5"/>
    <n v="82"/>
    <n v="98"/>
    <n v="88"/>
    <n v="28"/>
    <n v="11"/>
    <n v="11"/>
    <n v="29"/>
    <n v="61"/>
    <n v="8"/>
    <n v="9"/>
  </r>
  <r>
    <n v="714"/>
    <x v="8"/>
    <n v="121903"/>
    <n v="121.9"/>
    <n v="0"/>
    <s v="Low experience"/>
    <x v="3"/>
    <n v="96"/>
    <n v="71"/>
    <n v="13"/>
    <x v="2"/>
    <n v="13"/>
    <n v="0"/>
    <n v="0"/>
    <n v="47.7"/>
    <n v="77"/>
    <n v="87"/>
    <n v="52"/>
    <n v="99"/>
    <n v="1"/>
    <n v="3"/>
    <n v="62"/>
    <n v="47"/>
    <n v="12"/>
    <n v="37"/>
  </r>
  <r>
    <n v="943"/>
    <x v="16"/>
    <n v="101519"/>
    <n v="101.5"/>
    <n v="10"/>
    <s v="Lower-mid experience"/>
    <x v="1"/>
    <n v="29"/>
    <n v="71"/>
    <n v="12"/>
    <x v="2"/>
    <n v="12"/>
    <n v="0"/>
    <n v="0"/>
    <n v="46.8"/>
    <n v="9"/>
    <n v="35"/>
    <n v="4"/>
    <n v="19"/>
    <n v="75"/>
    <n v="33"/>
    <n v="67"/>
    <n v="72"/>
    <n v="58"/>
    <n v="96"/>
  </r>
  <r>
    <n v="1078"/>
    <x v="17"/>
    <n v="57470"/>
    <n v="57.5"/>
    <n v="9"/>
    <s v="Lower-mid experience"/>
    <x v="2"/>
    <n v="95"/>
    <n v="71"/>
    <n v="83"/>
    <x v="1"/>
    <n v="0"/>
    <n v="0"/>
    <n v="83"/>
    <n v="35.200000000000003"/>
    <n v="68"/>
    <n v="25"/>
    <n v="6"/>
    <n v="26"/>
    <n v="33"/>
    <n v="44"/>
    <n v="53"/>
    <n v="45"/>
    <n v="49"/>
    <n v="3"/>
  </r>
  <r>
    <n v="1090"/>
    <x v="1"/>
    <n v="50080"/>
    <n v="50.1"/>
    <n v="3"/>
    <s v="Low experience"/>
    <x v="3"/>
    <n v="37"/>
    <n v="71"/>
    <n v="92"/>
    <x v="1"/>
    <n v="0"/>
    <n v="0"/>
    <n v="92"/>
    <n v="47.2"/>
    <n v="98"/>
    <n v="2"/>
    <n v="55"/>
    <n v="34"/>
    <n v="28"/>
    <n v="34"/>
    <n v="64"/>
    <n v="19"/>
    <n v="91"/>
    <n v="47"/>
  </r>
  <r>
    <n v="1454"/>
    <x v="13"/>
    <n v="131433"/>
    <n v="131.4"/>
    <n v="10"/>
    <s v="Lower-mid experience"/>
    <x v="1"/>
    <n v="8"/>
    <n v="71"/>
    <n v="12"/>
    <x v="2"/>
    <n v="12"/>
    <n v="0"/>
    <n v="0"/>
    <n v="56.4"/>
    <n v="24"/>
    <n v="88"/>
    <n v="77"/>
    <n v="7"/>
    <n v="83"/>
    <n v="4"/>
    <n v="25"/>
    <n v="92"/>
    <n v="86"/>
    <n v="78"/>
  </r>
  <r>
    <n v="1740"/>
    <x v="5"/>
    <n v="94535"/>
    <n v="94.5"/>
    <n v="1"/>
    <s v="Low experience"/>
    <x v="1"/>
    <n v="7"/>
    <n v="71"/>
    <n v="41"/>
    <x v="0"/>
    <n v="0"/>
    <n v="41"/>
    <n v="0"/>
    <n v="46.8"/>
    <n v="57"/>
    <n v="45"/>
    <n v="74"/>
    <n v="38"/>
    <n v="86"/>
    <n v="43"/>
    <n v="4"/>
    <n v="2"/>
    <n v="65"/>
    <n v="54"/>
  </r>
  <r>
    <n v="1786"/>
    <x v="14"/>
    <n v="38152"/>
    <n v="38.200000000000003"/>
    <n v="6"/>
    <s v="Low experience"/>
    <x v="1"/>
    <n v="11"/>
    <n v="71"/>
    <n v="37"/>
    <x v="0"/>
    <n v="0"/>
    <n v="37"/>
    <n v="0"/>
    <n v="55"/>
    <n v="36"/>
    <n v="88"/>
    <n v="44"/>
    <n v="57"/>
    <n v="18"/>
    <n v="49"/>
    <n v="87"/>
    <n v="77"/>
    <n v="8"/>
    <n v="86"/>
  </r>
  <r>
    <n v="1876"/>
    <x v="4"/>
    <n v="74380"/>
    <n v="74.400000000000006"/>
    <n v="15"/>
    <s v="Lower-mid experience"/>
    <x v="3"/>
    <n v="33"/>
    <n v="71"/>
    <n v="41"/>
    <x v="0"/>
    <n v="0"/>
    <n v="41"/>
    <n v="0"/>
    <n v="55.5"/>
    <n v="43"/>
    <n v="18"/>
    <n v="96"/>
    <n v="11"/>
    <n v="99"/>
    <n v="84"/>
    <n v="42"/>
    <n v="74"/>
    <n v="67"/>
    <n v="21"/>
  </r>
  <r>
    <n v="1917"/>
    <x v="8"/>
    <n v="129417"/>
    <n v="129.4"/>
    <n v="23"/>
    <s v="High experience"/>
    <x v="3"/>
    <n v="33"/>
    <n v="71"/>
    <n v="28"/>
    <x v="2"/>
    <n v="28"/>
    <n v="0"/>
    <n v="0"/>
    <n v="49.5"/>
    <n v="88"/>
    <n v="2"/>
    <n v="35"/>
    <n v="76"/>
    <n v="21"/>
    <n v="59"/>
    <n v="7"/>
    <n v="65"/>
    <n v="71"/>
    <n v="71"/>
  </r>
  <r>
    <n v="2074"/>
    <x v="13"/>
    <n v="72048"/>
    <n v="72"/>
    <n v="27"/>
    <s v="High experience"/>
    <x v="0"/>
    <n v="8"/>
    <n v="71"/>
    <n v="15"/>
    <x v="2"/>
    <n v="15"/>
    <n v="0"/>
    <n v="0"/>
    <n v="14.4"/>
    <n v="13"/>
    <n v="8"/>
    <n v="6"/>
    <n v="19"/>
    <n v="6"/>
    <n v="9"/>
    <n v="53"/>
    <n v="13"/>
    <n v="5"/>
    <n v="12"/>
  </r>
  <r>
    <n v="2160"/>
    <x v="1"/>
    <n v="120061"/>
    <n v="120.1"/>
    <n v="16"/>
    <s v="Upper-mid experience"/>
    <x v="3"/>
    <n v="82"/>
    <n v="71"/>
    <n v="93"/>
    <x v="1"/>
    <n v="0"/>
    <n v="0"/>
    <n v="93"/>
    <n v="64.3"/>
    <n v="67"/>
    <n v="9"/>
    <n v="55"/>
    <n v="69"/>
    <n v="62"/>
    <n v="83"/>
    <n v="84"/>
    <n v="59"/>
    <n v="63"/>
    <n v="92"/>
  </r>
  <r>
    <n v="2164"/>
    <x v="16"/>
    <n v="129691"/>
    <n v="129.69999999999999"/>
    <n v="18"/>
    <s v="Upper-mid experience"/>
    <x v="1"/>
    <n v="33"/>
    <n v="71"/>
    <n v="3"/>
    <x v="2"/>
    <n v="3"/>
    <n v="0"/>
    <n v="0"/>
    <n v="44.2"/>
    <n v="67"/>
    <n v="41"/>
    <n v="8"/>
    <n v="6"/>
    <n v="64"/>
    <n v="82"/>
    <n v="29"/>
    <n v="98"/>
    <n v="44"/>
    <n v="3"/>
  </r>
  <r>
    <n v="2297"/>
    <x v="11"/>
    <n v="52879"/>
    <n v="52.9"/>
    <n v="25"/>
    <s v="High experience"/>
    <x v="2"/>
    <n v="38"/>
    <n v="71"/>
    <n v="82"/>
    <x v="1"/>
    <n v="0"/>
    <n v="0"/>
    <n v="82"/>
    <n v="39.9"/>
    <n v="52"/>
    <n v="35"/>
    <n v="75"/>
    <n v="9"/>
    <n v="21"/>
    <n v="84"/>
    <n v="13"/>
    <n v="23"/>
    <n v="56"/>
    <n v="31"/>
  </r>
  <r>
    <n v="2327"/>
    <x v="5"/>
    <n v="126155"/>
    <n v="126.2"/>
    <n v="9"/>
    <s v="Lower-mid experience"/>
    <x v="1"/>
    <n v="41"/>
    <n v="71"/>
    <n v="58"/>
    <x v="0"/>
    <n v="0"/>
    <n v="58"/>
    <n v="0"/>
    <n v="51.1"/>
    <n v="24"/>
    <n v="94"/>
    <n v="37"/>
    <n v="66"/>
    <n v="35"/>
    <n v="81"/>
    <n v="9"/>
    <n v="79"/>
    <n v="85"/>
    <n v="1"/>
  </r>
  <r>
    <n v="2370"/>
    <x v="7"/>
    <n v="44517"/>
    <n v="44.5"/>
    <n v="3"/>
    <s v="Low experience"/>
    <x v="0"/>
    <n v="59"/>
    <n v="71"/>
    <n v="54"/>
    <x v="0"/>
    <n v="0"/>
    <n v="54"/>
    <n v="0"/>
    <n v="44.5"/>
    <n v="67"/>
    <n v="7"/>
    <n v="82"/>
    <n v="86"/>
    <n v="6"/>
    <n v="6"/>
    <n v="59"/>
    <n v="1"/>
    <n v="34"/>
    <n v="97"/>
  </r>
  <r>
    <n v="2386"/>
    <x v="0"/>
    <n v="85572"/>
    <n v="85.6"/>
    <n v="8"/>
    <s v="Lower-mid experience"/>
    <x v="3"/>
    <n v="87"/>
    <n v="71"/>
    <n v="31"/>
    <x v="0"/>
    <n v="0"/>
    <n v="31"/>
    <n v="0"/>
    <n v="54.8"/>
    <n v="94"/>
    <n v="34"/>
    <n v="31"/>
    <n v="26"/>
    <n v="24"/>
    <n v="73"/>
    <n v="91"/>
    <n v="79"/>
    <n v="67"/>
    <n v="29"/>
  </r>
  <r>
    <n v="2511"/>
    <x v="6"/>
    <n v="40128"/>
    <n v="40.1"/>
    <n v="23"/>
    <s v="High experience"/>
    <x v="3"/>
    <n v="86"/>
    <n v="71"/>
    <n v="86"/>
    <x v="1"/>
    <n v="0"/>
    <n v="0"/>
    <n v="86"/>
    <n v="39.799999999999997"/>
    <n v="52"/>
    <n v="54"/>
    <n v="2"/>
    <n v="64"/>
    <n v="4"/>
    <n v="99"/>
    <n v="3"/>
    <n v="5"/>
    <n v="32"/>
    <n v="83"/>
  </r>
  <r>
    <n v="2716"/>
    <x v="13"/>
    <n v="73904"/>
    <n v="73.900000000000006"/>
    <n v="2"/>
    <s v="Low experience"/>
    <x v="0"/>
    <n v="64"/>
    <n v="71"/>
    <n v="2"/>
    <x v="2"/>
    <n v="2"/>
    <n v="0"/>
    <n v="0"/>
    <n v="24.2"/>
    <n v="4"/>
    <n v="6"/>
    <n v="38"/>
    <n v="23"/>
    <n v="84"/>
    <n v="1"/>
    <n v="36"/>
    <n v="7"/>
    <n v="9"/>
    <n v="34"/>
  </r>
  <r>
    <n v="2809"/>
    <x v="19"/>
    <n v="96321"/>
    <n v="96.3"/>
    <n v="2"/>
    <s v="Low experience"/>
    <x v="0"/>
    <n v="11"/>
    <n v="71"/>
    <n v="64"/>
    <x v="0"/>
    <n v="0"/>
    <n v="64"/>
    <n v="0"/>
    <n v="42.5"/>
    <n v="51"/>
    <n v="98"/>
    <n v="12"/>
    <n v="41"/>
    <n v="33"/>
    <n v="52"/>
    <n v="63"/>
    <n v="66"/>
    <n v="0"/>
    <n v="9"/>
  </r>
  <r>
    <n v="109"/>
    <x v="13"/>
    <n v="75379"/>
    <n v="75.400000000000006"/>
    <n v="20"/>
    <s v="Upper-mid experience"/>
    <x v="0"/>
    <n v="48"/>
    <n v="69"/>
    <n v="9"/>
    <x v="2"/>
    <n v="9"/>
    <n v="0"/>
    <n v="0"/>
    <n v="56.8"/>
    <n v="62"/>
    <n v="52"/>
    <n v="67"/>
    <n v="93"/>
    <n v="53"/>
    <n v="58"/>
    <n v="9"/>
    <n v="72"/>
    <n v="4"/>
    <n v="98"/>
  </r>
  <r>
    <n v="313"/>
    <x v="7"/>
    <n v="97598"/>
    <n v="97.6"/>
    <n v="6"/>
    <s v="Low experience"/>
    <x v="1"/>
    <n v="4"/>
    <n v="69"/>
    <n v="52"/>
    <x v="0"/>
    <n v="0"/>
    <n v="52"/>
    <n v="0"/>
    <n v="35.4"/>
    <n v="65"/>
    <n v="5"/>
    <n v="95"/>
    <n v="84"/>
    <n v="3"/>
    <n v="8"/>
    <n v="17"/>
    <n v="13"/>
    <n v="12"/>
    <n v="52"/>
  </r>
  <r>
    <n v="344"/>
    <x v="15"/>
    <n v="149391"/>
    <n v="149.4"/>
    <n v="18"/>
    <s v="Upper-mid experience"/>
    <x v="0"/>
    <n v="7"/>
    <n v="69"/>
    <n v="48"/>
    <x v="0"/>
    <n v="0"/>
    <n v="48"/>
    <n v="0"/>
    <n v="48.6"/>
    <n v="83"/>
    <n v="65"/>
    <n v="41"/>
    <n v="66"/>
    <n v="12"/>
    <n v="4"/>
    <n v="79"/>
    <n v="22"/>
    <n v="19"/>
    <n v="95"/>
  </r>
  <r>
    <n v="407"/>
    <x v="0"/>
    <n v="35147"/>
    <n v="35.1"/>
    <n v="12"/>
    <s v="Lower-mid experience"/>
    <x v="1"/>
    <n v="3"/>
    <n v="69"/>
    <n v="42"/>
    <x v="0"/>
    <n v="0"/>
    <n v="42"/>
    <n v="0"/>
    <n v="16.8"/>
    <n v="9"/>
    <n v="14"/>
    <n v="1"/>
    <n v="42"/>
    <n v="8"/>
    <n v="14"/>
    <n v="13"/>
    <n v="64"/>
    <n v="2"/>
    <n v="1"/>
  </r>
  <r>
    <n v="638"/>
    <x v="2"/>
    <n v="97696"/>
    <n v="97.7"/>
    <n v="20"/>
    <s v="Upper-mid experience"/>
    <x v="1"/>
    <n v="53"/>
    <n v="69"/>
    <n v="16"/>
    <x v="2"/>
    <n v="16"/>
    <n v="0"/>
    <n v="0"/>
    <n v="50.7"/>
    <n v="55"/>
    <n v="68"/>
    <n v="61"/>
    <n v="39"/>
    <n v="27"/>
    <n v="17"/>
    <n v="69"/>
    <n v="65"/>
    <n v="69"/>
    <n v="37"/>
  </r>
  <r>
    <n v="671"/>
    <x v="3"/>
    <n v="130257"/>
    <n v="130.30000000000001"/>
    <n v="4"/>
    <s v="Low experience"/>
    <x v="3"/>
    <n v="82"/>
    <n v="69"/>
    <n v="58"/>
    <x v="0"/>
    <n v="0"/>
    <n v="58"/>
    <n v="0"/>
    <n v="24.5"/>
    <n v="29"/>
    <n v="3"/>
    <n v="3"/>
    <n v="73"/>
    <n v="23"/>
    <n v="0"/>
    <n v="72"/>
    <n v="17"/>
    <n v="1"/>
    <n v="24"/>
  </r>
  <r>
    <n v="675"/>
    <x v="10"/>
    <n v="49798"/>
    <n v="49.8"/>
    <n v="14"/>
    <s v="Lower-mid experience"/>
    <x v="2"/>
    <n v="1"/>
    <n v="69"/>
    <n v="34"/>
    <x v="0"/>
    <n v="0"/>
    <n v="34"/>
    <n v="0"/>
    <n v="35.299999999999997"/>
    <n v="36"/>
    <n v="5"/>
    <n v="4"/>
    <n v="35"/>
    <n v="18"/>
    <n v="65"/>
    <n v="46"/>
    <n v="5"/>
    <n v="43"/>
    <n v="96"/>
  </r>
  <r>
    <n v="677"/>
    <x v="9"/>
    <n v="46254"/>
    <n v="46.3"/>
    <n v="16"/>
    <s v="Upper-mid experience"/>
    <x v="1"/>
    <n v="62"/>
    <n v="69"/>
    <n v="82"/>
    <x v="1"/>
    <n v="0"/>
    <n v="0"/>
    <n v="82"/>
    <n v="52.5"/>
    <n v="72"/>
    <n v="53"/>
    <n v="4"/>
    <n v="32"/>
    <n v="61"/>
    <n v="94"/>
    <n v="67"/>
    <n v="7"/>
    <n v="46"/>
    <n v="89"/>
  </r>
  <r>
    <n v="823"/>
    <x v="11"/>
    <n v="107865"/>
    <n v="107.9"/>
    <n v="2"/>
    <s v="Low experience"/>
    <x v="3"/>
    <n v="59"/>
    <n v="69"/>
    <n v="92"/>
    <x v="1"/>
    <n v="0"/>
    <n v="0"/>
    <n v="92"/>
    <n v="45.1"/>
    <n v="81"/>
    <n v="52"/>
    <n v="72"/>
    <n v="37"/>
    <n v="4"/>
    <n v="9"/>
    <n v="13"/>
    <n v="95"/>
    <n v="57"/>
    <n v="31"/>
  </r>
  <r>
    <n v="940"/>
    <x v="11"/>
    <n v="44937"/>
    <n v="44.9"/>
    <n v="26"/>
    <s v="High experience"/>
    <x v="0"/>
    <n v="17"/>
    <n v="69"/>
    <n v="93"/>
    <x v="1"/>
    <n v="0"/>
    <n v="0"/>
    <n v="93"/>
    <n v="49.5"/>
    <n v="3"/>
    <n v="46"/>
    <n v="31"/>
    <n v="67"/>
    <n v="84"/>
    <n v="36"/>
    <n v="43"/>
    <n v="98"/>
    <n v="78"/>
    <n v="9"/>
  </r>
  <r>
    <n v="959"/>
    <x v="10"/>
    <n v="127435"/>
    <n v="127.4"/>
    <n v="3"/>
    <s v="Low experience"/>
    <x v="2"/>
    <n v="57"/>
    <n v="69"/>
    <n v="62"/>
    <x v="0"/>
    <n v="0"/>
    <n v="62"/>
    <n v="0"/>
    <n v="43"/>
    <n v="3"/>
    <n v="98"/>
    <n v="87"/>
    <n v="58"/>
    <n v="11"/>
    <n v="22"/>
    <n v="28"/>
    <n v="24"/>
    <n v="5"/>
    <n v="94"/>
  </r>
  <r>
    <n v="1041"/>
    <x v="11"/>
    <n v="120088"/>
    <n v="120.1"/>
    <n v="5"/>
    <s v="Low experience"/>
    <x v="2"/>
    <n v="78"/>
    <n v="69"/>
    <n v="87"/>
    <x v="1"/>
    <n v="0"/>
    <n v="0"/>
    <n v="87"/>
    <n v="43.1"/>
    <n v="6"/>
    <n v="18"/>
    <n v="27"/>
    <n v="41"/>
    <n v="7"/>
    <n v="64"/>
    <n v="53"/>
    <n v="77"/>
    <n v="76"/>
    <n v="62"/>
  </r>
  <r>
    <n v="1149"/>
    <x v="1"/>
    <n v="136657"/>
    <n v="136.69999999999999"/>
    <n v="8"/>
    <s v="Lower-mid experience"/>
    <x v="2"/>
    <n v="16"/>
    <n v="69"/>
    <n v="93"/>
    <x v="1"/>
    <n v="0"/>
    <n v="0"/>
    <n v="93"/>
    <n v="42.1"/>
    <n v="71"/>
    <n v="15"/>
    <n v="39"/>
    <n v="6"/>
    <n v="43"/>
    <n v="78"/>
    <n v="55"/>
    <n v="65"/>
    <n v="33"/>
    <n v="16"/>
  </r>
  <r>
    <n v="1557"/>
    <x v="5"/>
    <n v="101880"/>
    <n v="101.9"/>
    <n v="10"/>
    <s v="Lower-mid experience"/>
    <x v="2"/>
    <n v="43"/>
    <n v="69"/>
    <n v="51"/>
    <x v="0"/>
    <n v="0"/>
    <n v="51"/>
    <n v="0"/>
    <n v="50.8"/>
    <n v="3"/>
    <n v="52"/>
    <n v="59"/>
    <n v="36"/>
    <n v="76"/>
    <n v="14"/>
    <n v="88"/>
    <n v="96"/>
    <n v="0"/>
    <n v="84"/>
  </r>
  <r>
    <n v="1593"/>
    <x v="19"/>
    <n v="66911"/>
    <n v="66.900000000000006"/>
    <n v="11"/>
    <s v="Lower-mid experience"/>
    <x v="1"/>
    <n v="86"/>
    <n v="69"/>
    <n v="4"/>
    <x v="0"/>
    <n v="0"/>
    <n v="4"/>
    <n v="0"/>
    <n v="31.6"/>
    <n v="6"/>
    <n v="15"/>
    <n v="15"/>
    <n v="2"/>
    <n v="29"/>
    <n v="81"/>
    <n v="92"/>
    <n v="41"/>
    <n v="13"/>
    <n v="22"/>
  </r>
  <r>
    <n v="1599"/>
    <x v="15"/>
    <n v="45573"/>
    <n v="45.6"/>
    <n v="2"/>
    <s v="Low experience"/>
    <x v="1"/>
    <n v="68"/>
    <n v="69"/>
    <n v="57"/>
    <x v="0"/>
    <n v="0"/>
    <n v="57"/>
    <n v="0"/>
    <n v="43.3"/>
    <n v="39"/>
    <n v="8"/>
    <n v="4"/>
    <n v="67"/>
    <n v="65"/>
    <n v="94"/>
    <n v="71"/>
    <n v="8"/>
    <n v="9"/>
    <n v="68"/>
  </r>
  <r>
    <n v="1666"/>
    <x v="12"/>
    <n v="100043"/>
    <n v="100"/>
    <n v="26"/>
    <s v="High experience"/>
    <x v="3"/>
    <n v="46"/>
    <n v="69"/>
    <n v="64"/>
    <x v="0"/>
    <n v="0"/>
    <n v="64"/>
    <n v="0"/>
    <n v="45.9"/>
    <n v="84"/>
    <n v="24"/>
    <n v="32"/>
    <n v="7"/>
    <n v="74"/>
    <n v="66"/>
    <n v="10"/>
    <n v="87"/>
    <n v="42"/>
    <n v="33"/>
  </r>
  <r>
    <n v="2008"/>
    <x v="18"/>
    <n v="130901"/>
    <n v="130.9"/>
    <n v="27"/>
    <s v="High experience"/>
    <x v="3"/>
    <n v="99"/>
    <n v="69"/>
    <n v="21"/>
    <x v="2"/>
    <n v="21"/>
    <n v="0"/>
    <n v="0"/>
    <n v="37.6"/>
    <n v="54"/>
    <n v="15"/>
    <n v="17"/>
    <n v="99"/>
    <n v="45"/>
    <n v="13"/>
    <n v="21"/>
    <n v="27"/>
    <n v="51"/>
    <n v="34"/>
  </r>
  <r>
    <n v="2207"/>
    <x v="16"/>
    <n v="144009"/>
    <n v="144"/>
    <n v="2"/>
    <s v="Low experience"/>
    <x v="3"/>
    <n v="55"/>
    <n v="69"/>
    <n v="14"/>
    <x v="2"/>
    <n v="14"/>
    <n v="0"/>
    <n v="0"/>
    <n v="52.3"/>
    <n v="95"/>
    <n v="29"/>
    <n v="16"/>
    <n v="99"/>
    <n v="3"/>
    <n v="68"/>
    <n v="23"/>
    <n v="55"/>
    <n v="39"/>
    <n v="96"/>
  </r>
  <r>
    <n v="2256"/>
    <x v="2"/>
    <n v="90273"/>
    <n v="90.3"/>
    <n v="25"/>
    <s v="High experience"/>
    <x v="0"/>
    <n v="38"/>
    <n v="69"/>
    <n v="17"/>
    <x v="2"/>
    <n v="17"/>
    <n v="0"/>
    <n v="0"/>
    <n v="50.4"/>
    <n v="93"/>
    <n v="17"/>
    <n v="85"/>
    <n v="42"/>
    <n v="14"/>
    <n v="85"/>
    <n v="97"/>
    <n v="29"/>
    <n v="3"/>
    <n v="39"/>
  </r>
  <r>
    <n v="2285"/>
    <x v="14"/>
    <n v="118035"/>
    <n v="118"/>
    <n v="16"/>
    <s v="Upper-mid experience"/>
    <x v="0"/>
    <n v="78"/>
    <n v="69"/>
    <n v="58"/>
    <x v="0"/>
    <n v="0"/>
    <n v="58"/>
    <n v="0"/>
    <n v="60.8"/>
    <n v="86"/>
    <n v="96"/>
    <n v="47"/>
    <n v="97"/>
    <n v="41"/>
    <n v="22"/>
    <n v="51"/>
    <n v="65"/>
    <n v="46"/>
    <n v="57"/>
  </r>
  <r>
    <n v="2340"/>
    <x v="16"/>
    <n v="30733"/>
    <n v="30.7"/>
    <n v="7"/>
    <s v="Low experience"/>
    <x v="0"/>
    <n v="89"/>
    <n v="69"/>
    <n v="19"/>
    <x v="2"/>
    <n v="19"/>
    <n v="0"/>
    <n v="0"/>
    <n v="73.3"/>
    <n v="96"/>
    <n v="64"/>
    <n v="44"/>
    <n v="72"/>
    <n v="82"/>
    <n v="59"/>
    <n v="87"/>
    <n v="51"/>
    <n v="83"/>
    <n v="95"/>
  </r>
  <r>
    <n v="2379"/>
    <x v="5"/>
    <n v="61232"/>
    <n v="61.2"/>
    <n v="15"/>
    <s v="Lower-mid experience"/>
    <x v="3"/>
    <n v="79"/>
    <n v="69"/>
    <n v="44"/>
    <x v="0"/>
    <n v="0"/>
    <n v="44"/>
    <n v="0"/>
    <n v="39.9"/>
    <n v="39"/>
    <n v="92"/>
    <n v="66"/>
    <n v="4"/>
    <n v="1"/>
    <n v="2"/>
    <n v="32"/>
    <n v="48"/>
    <n v="84"/>
    <n v="31"/>
  </r>
  <r>
    <n v="2456"/>
    <x v="8"/>
    <n v="48609"/>
    <n v="48.6"/>
    <n v="0"/>
    <s v="Low experience"/>
    <x v="2"/>
    <n v="45"/>
    <n v="69"/>
    <n v="12"/>
    <x v="2"/>
    <n v="12"/>
    <n v="0"/>
    <n v="0"/>
    <n v="41.3"/>
    <n v="36"/>
    <n v="79"/>
    <n v="99"/>
    <n v="18"/>
    <n v="34"/>
    <n v="28"/>
    <n v="4"/>
    <n v="22"/>
    <n v="9"/>
    <n v="84"/>
  </r>
  <r>
    <n v="2743"/>
    <x v="4"/>
    <n v="65714"/>
    <n v="65.7"/>
    <n v="11"/>
    <s v="Lower-mid experience"/>
    <x v="1"/>
    <n v="74"/>
    <n v="69"/>
    <n v="63"/>
    <x v="0"/>
    <n v="0"/>
    <n v="63"/>
    <n v="0"/>
    <n v="42.2"/>
    <n v="95"/>
    <n v="24"/>
    <n v="69"/>
    <n v="75"/>
    <n v="31"/>
    <n v="48"/>
    <n v="1"/>
    <n v="17"/>
    <n v="6"/>
    <n v="56"/>
  </r>
  <r>
    <n v="2808"/>
    <x v="13"/>
    <n v="43739"/>
    <n v="43.7"/>
    <n v="17"/>
    <s v="Upper-mid experience"/>
    <x v="2"/>
    <n v="75"/>
    <n v="69"/>
    <n v="14"/>
    <x v="2"/>
    <n v="14"/>
    <n v="0"/>
    <n v="0"/>
    <n v="77.7"/>
    <n v="89"/>
    <n v="94"/>
    <n v="92"/>
    <n v="82"/>
    <n v="69"/>
    <n v="91"/>
    <n v="71"/>
    <n v="95"/>
    <n v="2"/>
    <n v="92"/>
  </r>
  <r>
    <n v="2915"/>
    <x v="13"/>
    <n v="41430"/>
    <n v="41.4"/>
    <n v="13"/>
    <s v="Lower-mid experience"/>
    <x v="2"/>
    <n v="28"/>
    <n v="69"/>
    <n v="16"/>
    <x v="2"/>
    <n v="16"/>
    <n v="0"/>
    <n v="0"/>
    <n v="47.1"/>
    <n v="9"/>
    <n v="79"/>
    <n v="97"/>
    <n v="54"/>
    <n v="51"/>
    <n v="1"/>
    <n v="18"/>
    <n v="5"/>
    <n v="75"/>
    <n v="82"/>
  </r>
  <r>
    <n v="4"/>
    <x v="7"/>
    <n v="136530"/>
    <n v="136.5"/>
    <n v="13"/>
    <s v="Lower-mid experience"/>
    <x v="2"/>
    <n v="39"/>
    <n v="68"/>
    <n v="6"/>
    <x v="0"/>
    <n v="0"/>
    <n v="6"/>
    <n v="0"/>
    <n v="45.6"/>
    <n v="43"/>
    <n v="21"/>
    <n v="57"/>
    <n v="3"/>
    <n v="84"/>
    <n v="45"/>
    <n v="4"/>
    <n v="93"/>
    <n v="73"/>
    <n v="33"/>
  </r>
  <r>
    <n v="69"/>
    <x v="3"/>
    <n v="116145"/>
    <n v="116.1"/>
    <n v="27"/>
    <s v="High experience"/>
    <x v="3"/>
    <n v="96"/>
    <n v="68"/>
    <n v="34"/>
    <x v="0"/>
    <n v="0"/>
    <n v="34"/>
    <n v="0"/>
    <n v="63.1"/>
    <n v="77"/>
    <n v="7"/>
    <n v="84"/>
    <n v="44"/>
    <n v="92"/>
    <n v="72"/>
    <n v="61"/>
    <n v="95"/>
    <n v="4"/>
    <n v="95"/>
  </r>
  <r>
    <n v="73"/>
    <x v="17"/>
    <n v="67641"/>
    <n v="67.599999999999994"/>
    <n v="15"/>
    <s v="Lower-mid experience"/>
    <x v="2"/>
    <n v="93"/>
    <n v="68"/>
    <n v="84"/>
    <x v="1"/>
    <n v="0"/>
    <n v="0"/>
    <n v="84"/>
    <n v="60.5"/>
    <n v="92"/>
    <n v="3"/>
    <n v="7"/>
    <n v="3"/>
    <n v="92"/>
    <n v="97"/>
    <n v="94"/>
    <n v="47"/>
    <n v="86"/>
    <n v="84"/>
  </r>
  <r>
    <n v="98"/>
    <x v="5"/>
    <n v="49975"/>
    <n v="50"/>
    <n v="3"/>
    <s v="Low experience"/>
    <x v="1"/>
    <n v="91"/>
    <n v="68"/>
    <n v="4"/>
    <x v="0"/>
    <n v="0"/>
    <n v="4"/>
    <n v="0"/>
    <n v="55.2"/>
    <n v="97"/>
    <n v="18"/>
    <n v="85"/>
    <n v="49"/>
    <n v="25"/>
    <n v="87"/>
    <n v="45"/>
    <n v="51"/>
    <n v="36"/>
    <n v="59"/>
  </r>
  <r>
    <n v="315"/>
    <x v="15"/>
    <n v="108291"/>
    <n v="108.3"/>
    <n v="27"/>
    <s v="High experience"/>
    <x v="2"/>
    <n v="34"/>
    <n v="68"/>
    <n v="34"/>
    <x v="0"/>
    <n v="0"/>
    <n v="34"/>
    <n v="0"/>
    <n v="36.5"/>
    <n v="96"/>
    <n v="6"/>
    <n v="73"/>
    <n v="32"/>
    <n v="39"/>
    <n v="24"/>
    <n v="1"/>
    <n v="18"/>
    <n v="8"/>
    <n v="68"/>
  </r>
  <r>
    <n v="327"/>
    <x v="2"/>
    <n v="55363"/>
    <n v="55.4"/>
    <n v="11"/>
    <s v="Lower-mid experience"/>
    <x v="0"/>
    <n v="5"/>
    <n v="68"/>
    <n v="29"/>
    <x v="2"/>
    <n v="29"/>
    <n v="0"/>
    <n v="0"/>
    <n v="35.200000000000003"/>
    <n v="43"/>
    <n v="63"/>
    <n v="73"/>
    <n v="37"/>
    <n v="15"/>
    <n v="21"/>
    <n v="31"/>
    <n v="64"/>
    <n v="4"/>
    <n v="1"/>
  </r>
  <r>
    <n v="371"/>
    <x v="15"/>
    <n v="123122"/>
    <n v="123.1"/>
    <n v="8"/>
    <s v="Lower-mid experience"/>
    <x v="0"/>
    <n v="87"/>
    <n v="68"/>
    <n v="68"/>
    <x v="0"/>
    <n v="0"/>
    <n v="68"/>
    <n v="0"/>
    <n v="38.1"/>
    <n v="22"/>
    <n v="33"/>
    <n v="76"/>
    <n v="39"/>
    <n v="61"/>
    <n v="44"/>
    <n v="74"/>
    <n v="23"/>
    <n v="6"/>
    <n v="3"/>
  </r>
  <r>
    <n v="403"/>
    <x v="4"/>
    <n v="137648"/>
    <n v="137.6"/>
    <n v="22"/>
    <s v="Upper-mid experience"/>
    <x v="2"/>
    <n v="63"/>
    <n v="68"/>
    <n v="34"/>
    <x v="0"/>
    <n v="0"/>
    <n v="34"/>
    <n v="0"/>
    <n v="56.4"/>
    <n v="81"/>
    <n v="58"/>
    <n v="62"/>
    <n v="78"/>
    <n v="7"/>
    <n v="83"/>
    <n v="6"/>
    <n v="75"/>
    <n v="85"/>
    <n v="29"/>
  </r>
  <r>
    <n v="409"/>
    <x v="18"/>
    <n v="133496"/>
    <n v="133.5"/>
    <n v="13"/>
    <s v="Lower-mid experience"/>
    <x v="1"/>
    <n v="34"/>
    <n v="68"/>
    <n v="5"/>
    <x v="2"/>
    <n v="5"/>
    <n v="0"/>
    <n v="0"/>
    <n v="50.4"/>
    <n v="47"/>
    <n v="69"/>
    <n v="23"/>
    <n v="13"/>
    <n v="89"/>
    <n v="28"/>
    <n v="22"/>
    <n v="86"/>
    <n v="82"/>
    <n v="45"/>
  </r>
  <r>
    <n v="412"/>
    <x v="0"/>
    <n v="59545"/>
    <n v="59.5"/>
    <n v="17"/>
    <s v="Upper-mid experience"/>
    <x v="0"/>
    <n v="91"/>
    <n v="68"/>
    <n v="3"/>
    <x v="2"/>
    <n v="3"/>
    <n v="0"/>
    <n v="0"/>
    <n v="50.3"/>
    <n v="81"/>
    <n v="8"/>
    <n v="41"/>
    <n v="68"/>
    <n v="24"/>
    <n v="8"/>
    <n v="77"/>
    <n v="63"/>
    <n v="99"/>
    <n v="34"/>
  </r>
  <r>
    <n v="662"/>
    <x v="1"/>
    <n v="106762"/>
    <n v="106.8"/>
    <n v="7"/>
    <s v="Low experience"/>
    <x v="0"/>
    <n v="6"/>
    <n v="68"/>
    <n v="89"/>
    <x v="1"/>
    <n v="0"/>
    <n v="0"/>
    <n v="89"/>
    <n v="39.4"/>
    <n v="49"/>
    <n v="88"/>
    <n v="4"/>
    <n v="27"/>
    <n v="35"/>
    <n v="71"/>
    <n v="56"/>
    <n v="9"/>
    <n v="6"/>
    <n v="49"/>
  </r>
  <r>
    <n v="930"/>
    <x v="14"/>
    <n v="98560"/>
    <n v="98.6"/>
    <n v="23"/>
    <s v="High experience"/>
    <x v="0"/>
    <n v="86"/>
    <n v="68"/>
    <n v="52"/>
    <x v="0"/>
    <n v="0"/>
    <n v="52"/>
    <n v="0"/>
    <n v="58.2"/>
    <n v="95"/>
    <n v="63"/>
    <n v="82"/>
    <n v="65"/>
    <n v="84"/>
    <n v="94"/>
    <n v="27"/>
    <n v="17"/>
    <n v="48"/>
    <n v="7"/>
  </r>
  <r>
    <n v="936"/>
    <x v="8"/>
    <n v="69305"/>
    <n v="69.3"/>
    <n v="21"/>
    <s v="Upper-mid experience"/>
    <x v="2"/>
    <n v="6"/>
    <n v="68"/>
    <n v="8"/>
    <x v="2"/>
    <n v="8"/>
    <n v="0"/>
    <n v="0"/>
    <n v="33.299999999999997"/>
    <n v="91"/>
    <n v="14"/>
    <n v="54"/>
    <n v="59"/>
    <n v="54"/>
    <n v="1"/>
    <n v="32"/>
    <n v="5"/>
    <n v="4"/>
    <n v="19"/>
  </r>
  <r>
    <n v="972"/>
    <x v="12"/>
    <n v="65098"/>
    <n v="65.099999999999994"/>
    <n v="10"/>
    <s v="Lower-mid experience"/>
    <x v="2"/>
    <n v="22"/>
    <n v="68"/>
    <n v="31"/>
    <x v="0"/>
    <n v="0"/>
    <n v="31"/>
    <n v="0"/>
    <n v="42.1"/>
    <n v="21"/>
    <n v="52"/>
    <n v="54"/>
    <n v="25"/>
    <n v="7"/>
    <n v="74"/>
    <n v="76"/>
    <n v="10"/>
    <n v="9"/>
    <n v="93"/>
  </r>
  <r>
    <n v="983"/>
    <x v="13"/>
    <n v="122345"/>
    <n v="122.3"/>
    <n v="27"/>
    <s v="High experience"/>
    <x v="2"/>
    <n v="12"/>
    <n v="68"/>
    <n v="29"/>
    <x v="2"/>
    <n v="29"/>
    <n v="0"/>
    <n v="0"/>
    <n v="48.4"/>
    <n v="84"/>
    <n v="39"/>
    <n v="64"/>
    <n v="94"/>
    <n v="21"/>
    <n v="6"/>
    <n v="54"/>
    <n v="14"/>
    <n v="19"/>
    <n v="89"/>
  </r>
  <r>
    <n v="1013"/>
    <x v="19"/>
    <n v="60985"/>
    <n v="61"/>
    <n v="26"/>
    <s v="High experience"/>
    <x v="1"/>
    <n v="51"/>
    <n v="68"/>
    <n v="62"/>
    <x v="0"/>
    <n v="0"/>
    <n v="62"/>
    <n v="0"/>
    <n v="42.7"/>
    <n v="89"/>
    <n v="85"/>
    <n v="43"/>
    <n v="76"/>
    <n v="1"/>
    <n v="4"/>
    <n v="75"/>
    <n v="43"/>
    <n v="10"/>
    <n v="1"/>
  </r>
  <r>
    <n v="1086"/>
    <x v="3"/>
    <n v="91775"/>
    <n v="91.8"/>
    <n v="24"/>
    <s v="High experience"/>
    <x v="1"/>
    <n v="3"/>
    <n v="68"/>
    <n v="55"/>
    <x v="0"/>
    <n v="0"/>
    <n v="55"/>
    <n v="0"/>
    <n v="39.6"/>
    <n v="23"/>
    <n v="8"/>
    <n v="0"/>
    <n v="61"/>
    <n v="36"/>
    <n v="75"/>
    <n v="38"/>
    <n v="49"/>
    <n v="41"/>
    <n v="65"/>
  </r>
  <r>
    <n v="1151"/>
    <x v="7"/>
    <n v="93483"/>
    <n v="93.5"/>
    <n v="25"/>
    <s v="High experience"/>
    <x v="2"/>
    <n v="25"/>
    <n v="68"/>
    <n v="48"/>
    <x v="0"/>
    <n v="0"/>
    <n v="48"/>
    <n v="0"/>
    <n v="43.8"/>
    <n v="4"/>
    <n v="79"/>
    <n v="88"/>
    <n v="69"/>
    <n v="27"/>
    <n v="12"/>
    <n v="38"/>
    <n v="83"/>
    <n v="35"/>
    <n v="3"/>
  </r>
  <r>
    <n v="1158"/>
    <x v="10"/>
    <n v="92327"/>
    <n v="92.3"/>
    <n v="4"/>
    <s v="Low experience"/>
    <x v="1"/>
    <n v="53"/>
    <n v="68"/>
    <n v="55"/>
    <x v="0"/>
    <n v="0"/>
    <n v="55"/>
    <n v="0"/>
    <n v="48.5"/>
    <n v="29"/>
    <n v="79"/>
    <n v="81"/>
    <n v="46"/>
    <n v="18"/>
    <n v="65"/>
    <n v="99"/>
    <n v="62"/>
    <n v="4"/>
    <n v="2"/>
  </r>
  <r>
    <n v="1447"/>
    <x v="12"/>
    <n v="114935"/>
    <n v="114.9"/>
    <n v="22"/>
    <s v="Upper-mid experience"/>
    <x v="2"/>
    <n v="6"/>
    <n v="68"/>
    <n v="36"/>
    <x v="0"/>
    <n v="0"/>
    <n v="36"/>
    <n v="0"/>
    <n v="34.4"/>
    <n v="0"/>
    <n v="94"/>
    <n v="83"/>
    <n v="8"/>
    <n v="6"/>
    <n v="23"/>
    <n v="26"/>
    <n v="87"/>
    <n v="11"/>
    <n v="6"/>
  </r>
  <r>
    <n v="1664"/>
    <x v="1"/>
    <n v="48481"/>
    <n v="48.5"/>
    <n v="9"/>
    <s v="Lower-mid experience"/>
    <x v="0"/>
    <n v="65"/>
    <n v="68"/>
    <n v="83"/>
    <x v="1"/>
    <n v="0"/>
    <n v="0"/>
    <n v="83"/>
    <n v="42.7"/>
    <n v="75"/>
    <n v="9"/>
    <n v="86"/>
    <n v="15"/>
    <n v="49"/>
    <n v="48"/>
    <n v="9"/>
    <n v="0"/>
    <n v="74"/>
    <n v="62"/>
  </r>
  <r>
    <n v="1708"/>
    <x v="16"/>
    <n v="48428"/>
    <n v="48.4"/>
    <n v="2"/>
    <s v="Low experience"/>
    <x v="3"/>
    <n v="22"/>
    <n v="68"/>
    <n v="24"/>
    <x v="2"/>
    <n v="24"/>
    <n v="0"/>
    <n v="0"/>
    <n v="47.1"/>
    <n v="26"/>
    <n v="19"/>
    <n v="38"/>
    <n v="39"/>
    <n v="87"/>
    <n v="62"/>
    <n v="41"/>
    <n v="53"/>
    <n v="95"/>
    <n v="11"/>
  </r>
  <r>
    <n v="1753"/>
    <x v="2"/>
    <n v="55903"/>
    <n v="55.9"/>
    <n v="23"/>
    <s v="High experience"/>
    <x v="3"/>
    <n v="26"/>
    <n v="68"/>
    <n v="9"/>
    <x v="2"/>
    <n v="9"/>
    <n v="0"/>
    <n v="0"/>
    <n v="50.3"/>
    <n v="62"/>
    <n v="56"/>
    <n v="18"/>
    <n v="99"/>
    <n v="42"/>
    <n v="1"/>
    <n v="12"/>
    <n v="58"/>
    <n v="98"/>
    <n v="57"/>
  </r>
  <r>
    <n v="1803"/>
    <x v="3"/>
    <n v="144571"/>
    <n v="144.6"/>
    <n v="22"/>
    <s v="Upper-mid experience"/>
    <x v="3"/>
    <n v="38"/>
    <n v="68"/>
    <n v="56"/>
    <x v="0"/>
    <n v="0"/>
    <n v="56"/>
    <n v="0"/>
    <n v="44.2"/>
    <n v="76"/>
    <n v="25"/>
    <n v="71"/>
    <n v="45"/>
    <n v="28"/>
    <n v="52"/>
    <n v="38"/>
    <n v="23"/>
    <n v="76"/>
    <n v="8"/>
  </r>
  <r>
    <n v="1888"/>
    <x v="17"/>
    <n v="67970"/>
    <n v="68"/>
    <n v="19"/>
    <s v="Upper-mid experience"/>
    <x v="2"/>
    <n v="98"/>
    <n v="68"/>
    <n v="82"/>
    <x v="1"/>
    <n v="0"/>
    <n v="0"/>
    <n v="82"/>
    <n v="59.8"/>
    <n v="64"/>
    <n v="88"/>
    <n v="76"/>
    <n v="91"/>
    <n v="6"/>
    <n v="87"/>
    <n v="26"/>
    <n v="43"/>
    <n v="84"/>
    <n v="33"/>
  </r>
  <r>
    <n v="1988"/>
    <x v="4"/>
    <n v="149359"/>
    <n v="149.4"/>
    <n v="0"/>
    <s v="Low experience"/>
    <x v="2"/>
    <n v="47"/>
    <n v="68"/>
    <n v="53"/>
    <x v="0"/>
    <n v="0"/>
    <n v="53"/>
    <n v="0"/>
    <n v="69.5"/>
    <n v="41"/>
    <n v="65"/>
    <n v="95"/>
    <n v="53"/>
    <n v="79"/>
    <n v="75"/>
    <n v="92"/>
    <n v="21"/>
    <n v="83"/>
    <n v="91"/>
  </r>
  <r>
    <n v="2038"/>
    <x v="3"/>
    <n v="120833"/>
    <n v="120.8"/>
    <n v="16"/>
    <s v="Upper-mid experience"/>
    <x v="1"/>
    <n v="82"/>
    <n v="68"/>
    <n v="59"/>
    <x v="0"/>
    <n v="0"/>
    <n v="59"/>
    <n v="0"/>
    <n v="42.6"/>
    <n v="65"/>
    <n v="6"/>
    <n v="2"/>
    <n v="35"/>
    <n v="69"/>
    <n v="33"/>
    <n v="67"/>
    <n v="67"/>
    <n v="81"/>
    <n v="1"/>
  </r>
  <r>
    <n v="2039"/>
    <x v="15"/>
    <n v="77131"/>
    <n v="77.099999999999994"/>
    <n v="13"/>
    <s v="Lower-mid experience"/>
    <x v="1"/>
    <n v="6"/>
    <n v="68"/>
    <n v="43"/>
    <x v="0"/>
    <n v="0"/>
    <n v="43"/>
    <n v="0"/>
    <n v="55.9"/>
    <n v="71"/>
    <n v="97"/>
    <n v="34"/>
    <n v="52"/>
    <n v="26"/>
    <n v="68"/>
    <n v="37"/>
    <n v="48"/>
    <n v="57"/>
    <n v="69"/>
  </r>
  <r>
    <n v="2060"/>
    <x v="17"/>
    <n v="127871"/>
    <n v="127.9"/>
    <n v="5"/>
    <s v="Low experience"/>
    <x v="2"/>
    <n v="7"/>
    <n v="68"/>
    <n v="93"/>
    <x v="1"/>
    <n v="0"/>
    <n v="0"/>
    <n v="93"/>
    <n v="43"/>
    <n v="12"/>
    <n v="58"/>
    <n v="32"/>
    <n v="56"/>
    <n v="23"/>
    <n v="44"/>
    <n v="87"/>
    <n v="38"/>
    <n v="35"/>
    <n v="45"/>
  </r>
  <r>
    <n v="2076"/>
    <x v="9"/>
    <n v="105605"/>
    <n v="105.6"/>
    <n v="24"/>
    <s v="High experience"/>
    <x v="3"/>
    <n v="8"/>
    <n v="68"/>
    <n v="79"/>
    <x v="1"/>
    <n v="0"/>
    <n v="0"/>
    <n v="79"/>
    <n v="49.8"/>
    <n v="13"/>
    <n v="54"/>
    <n v="29"/>
    <n v="69"/>
    <n v="0"/>
    <n v="6"/>
    <n v="43"/>
    <n v="96"/>
    <n v="89"/>
    <n v="99"/>
  </r>
  <r>
    <n v="2610"/>
    <x v="2"/>
    <n v="132013"/>
    <n v="132"/>
    <n v="1"/>
    <s v="Low experience"/>
    <x v="1"/>
    <n v="58"/>
    <n v="68"/>
    <n v="9"/>
    <x v="2"/>
    <n v="9"/>
    <n v="0"/>
    <n v="0"/>
    <n v="46.5"/>
    <n v="65"/>
    <n v="95"/>
    <n v="59"/>
    <n v="8"/>
    <n v="17"/>
    <n v="65"/>
    <n v="73"/>
    <n v="4"/>
    <n v="1"/>
    <n v="78"/>
  </r>
  <r>
    <n v="2624"/>
    <x v="2"/>
    <n v="89876"/>
    <n v="89.9"/>
    <n v="10"/>
    <s v="Lower-mid experience"/>
    <x v="3"/>
    <n v="35"/>
    <n v="68"/>
    <n v="12"/>
    <x v="2"/>
    <n v="12"/>
    <n v="0"/>
    <n v="0"/>
    <n v="37.200000000000003"/>
    <n v="12"/>
    <n v="8"/>
    <n v="91"/>
    <n v="9"/>
    <n v="83"/>
    <n v="23"/>
    <n v="73"/>
    <n v="59"/>
    <n v="5"/>
    <n v="9"/>
  </r>
  <r>
    <n v="2635"/>
    <x v="4"/>
    <n v="101060"/>
    <n v="101.1"/>
    <n v="4"/>
    <s v="Low experience"/>
    <x v="3"/>
    <n v="7"/>
    <n v="68"/>
    <n v="41"/>
    <x v="0"/>
    <n v="0"/>
    <n v="41"/>
    <n v="0"/>
    <n v="49.2"/>
    <n v="76"/>
    <n v="44"/>
    <n v="8"/>
    <n v="85"/>
    <n v="99"/>
    <n v="46"/>
    <n v="51"/>
    <n v="8"/>
    <n v="38"/>
    <n v="37"/>
  </r>
  <r>
    <n v="2650"/>
    <x v="2"/>
    <n v="121190"/>
    <n v="121.2"/>
    <n v="16"/>
    <s v="Upper-mid experience"/>
    <x v="1"/>
    <n v="1"/>
    <n v="68"/>
    <n v="21"/>
    <x v="2"/>
    <n v="21"/>
    <n v="0"/>
    <n v="0"/>
    <n v="52.8"/>
    <n v="89"/>
    <n v="63"/>
    <n v="66"/>
    <n v="1"/>
    <n v="66"/>
    <n v="45"/>
    <n v="65"/>
    <n v="33"/>
    <n v="58"/>
    <n v="42"/>
  </r>
  <r>
    <n v="2669"/>
    <x v="5"/>
    <n v="35749"/>
    <n v="35.700000000000003"/>
    <n v="24"/>
    <s v="High experience"/>
    <x v="1"/>
    <n v="62"/>
    <n v="68"/>
    <n v="42"/>
    <x v="0"/>
    <n v="0"/>
    <n v="42"/>
    <n v="0"/>
    <n v="64"/>
    <n v="64"/>
    <n v="58"/>
    <n v="87"/>
    <n v="79"/>
    <n v="97"/>
    <n v="6"/>
    <n v="7"/>
    <n v="86"/>
    <n v="84"/>
    <n v="72"/>
  </r>
  <r>
    <n v="78"/>
    <x v="7"/>
    <n v="136506"/>
    <n v="136.5"/>
    <n v="29"/>
    <s v="High experience"/>
    <x v="2"/>
    <n v="61"/>
    <n v="67"/>
    <n v="7"/>
    <x v="0"/>
    <n v="0"/>
    <n v="7"/>
    <n v="0"/>
    <n v="45.4"/>
    <n v="23"/>
    <n v="94"/>
    <n v="65"/>
    <n v="61"/>
    <n v="51"/>
    <n v="23"/>
    <n v="18"/>
    <n v="22"/>
    <n v="19"/>
    <n v="78"/>
  </r>
  <r>
    <n v="107"/>
    <x v="10"/>
    <n v="109973"/>
    <n v="110"/>
    <n v="25"/>
    <s v="High experience"/>
    <x v="1"/>
    <n v="59"/>
    <n v="67"/>
    <n v="56"/>
    <x v="0"/>
    <n v="0"/>
    <n v="56"/>
    <n v="0"/>
    <n v="56.6"/>
    <n v="76"/>
    <n v="5"/>
    <n v="54"/>
    <n v="95"/>
    <n v="85"/>
    <n v="91"/>
    <n v="81"/>
    <n v="11"/>
    <n v="15"/>
    <n v="53"/>
  </r>
  <r>
    <n v="123"/>
    <x v="13"/>
    <n v="125694"/>
    <n v="125.7"/>
    <n v="8"/>
    <s v="Lower-mid experience"/>
    <x v="2"/>
    <n v="43"/>
    <n v="67"/>
    <n v="7"/>
    <x v="2"/>
    <n v="7"/>
    <n v="0"/>
    <n v="0"/>
    <n v="40.200000000000003"/>
    <n v="78"/>
    <n v="27"/>
    <n v="18"/>
    <n v="69"/>
    <n v="62"/>
    <n v="63"/>
    <n v="23"/>
    <n v="23"/>
    <n v="22"/>
    <n v="17"/>
  </r>
  <r>
    <n v="257"/>
    <x v="18"/>
    <n v="110357"/>
    <n v="110.4"/>
    <n v="5"/>
    <s v="Low experience"/>
    <x v="1"/>
    <n v="85"/>
    <n v="67"/>
    <n v="26"/>
    <x v="2"/>
    <n v="26"/>
    <n v="0"/>
    <n v="0"/>
    <n v="45.4"/>
    <n v="49"/>
    <n v="41"/>
    <n v="9"/>
    <n v="6"/>
    <n v="58"/>
    <n v="56"/>
    <n v="37"/>
    <n v="79"/>
    <n v="25"/>
    <n v="94"/>
  </r>
  <r>
    <n v="337"/>
    <x v="11"/>
    <n v="61551"/>
    <n v="61.6"/>
    <n v="21"/>
    <s v="Upper-mid experience"/>
    <x v="0"/>
    <n v="74"/>
    <n v="67"/>
    <n v="73"/>
    <x v="1"/>
    <n v="0"/>
    <n v="0"/>
    <n v="73"/>
    <n v="48.4"/>
    <n v="7"/>
    <n v="72"/>
    <n v="93"/>
    <n v="43"/>
    <n v="12"/>
    <n v="51"/>
    <n v="35"/>
    <n v="37"/>
    <n v="62"/>
    <n v="72"/>
  </r>
  <r>
    <n v="499"/>
    <x v="2"/>
    <n v="60628"/>
    <n v="60.6"/>
    <n v="2"/>
    <s v="Low experience"/>
    <x v="1"/>
    <n v="2"/>
    <n v="67"/>
    <n v="2"/>
    <x v="2"/>
    <n v="2"/>
    <n v="0"/>
    <n v="0"/>
    <n v="39.6"/>
    <n v="71"/>
    <n v="2"/>
    <n v="4"/>
    <n v="9"/>
    <n v="7"/>
    <n v="89"/>
    <n v="23"/>
    <n v="74"/>
    <n v="31"/>
    <n v="86"/>
  </r>
  <r>
    <n v="533"/>
    <x v="18"/>
    <n v="79047"/>
    <n v="79"/>
    <n v="21"/>
    <s v="Upper-mid experience"/>
    <x v="2"/>
    <n v="69"/>
    <n v="67"/>
    <n v="12"/>
    <x v="2"/>
    <n v="12"/>
    <n v="0"/>
    <n v="0"/>
    <n v="47.3"/>
    <n v="21"/>
    <n v="6"/>
    <n v="5"/>
    <n v="87"/>
    <n v="95"/>
    <n v="4"/>
    <n v="51"/>
    <n v="97"/>
    <n v="28"/>
    <n v="79"/>
  </r>
  <r>
    <n v="551"/>
    <x v="17"/>
    <n v="120290"/>
    <n v="120.3"/>
    <n v="17"/>
    <s v="Upper-mid experience"/>
    <x v="1"/>
    <n v="6"/>
    <n v="67"/>
    <n v="89"/>
    <x v="1"/>
    <n v="0"/>
    <n v="0"/>
    <n v="89"/>
    <n v="42.4"/>
    <n v="3"/>
    <n v="66"/>
    <n v="16"/>
    <n v="69"/>
    <n v="13"/>
    <n v="43"/>
    <n v="25"/>
    <n v="75"/>
    <n v="26"/>
    <n v="88"/>
  </r>
  <r>
    <n v="584"/>
    <x v="8"/>
    <n v="133457"/>
    <n v="133.5"/>
    <n v="6"/>
    <s v="Low experience"/>
    <x v="2"/>
    <n v="16"/>
    <n v="67"/>
    <n v="24"/>
    <x v="2"/>
    <n v="24"/>
    <n v="0"/>
    <n v="0"/>
    <n v="41.6"/>
    <n v="2"/>
    <n v="56"/>
    <n v="38"/>
    <n v="51"/>
    <n v="56"/>
    <n v="31"/>
    <n v="3"/>
    <n v="73"/>
    <n v="87"/>
    <n v="19"/>
  </r>
  <r>
    <n v="744"/>
    <x v="14"/>
    <n v="100453"/>
    <n v="100.5"/>
    <n v="28"/>
    <s v="High experience"/>
    <x v="0"/>
    <n v="58"/>
    <n v="67"/>
    <n v="47"/>
    <x v="0"/>
    <n v="0"/>
    <n v="47"/>
    <n v="0"/>
    <n v="27.1"/>
    <n v="46"/>
    <n v="2"/>
    <n v="2"/>
    <n v="52"/>
    <n v="7"/>
    <n v="94"/>
    <n v="18"/>
    <n v="1"/>
    <n v="5"/>
    <n v="44"/>
  </r>
  <r>
    <n v="750"/>
    <x v="14"/>
    <n v="93115"/>
    <n v="93.1"/>
    <n v="10"/>
    <s v="Lower-mid experience"/>
    <x v="1"/>
    <n v="7"/>
    <n v="67"/>
    <n v="42"/>
    <x v="0"/>
    <n v="0"/>
    <n v="42"/>
    <n v="0"/>
    <n v="44.7"/>
    <n v="32"/>
    <n v="66"/>
    <n v="62"/>
    <n v="49"/>
    <n v="21"/>
    <n v="38"/>
    <n v="54"/>
    <n v="47"/>
    <n v="13"/>
    <n v="65"/>
  </r>
  <r>
    <n v="779"/>
    <x v="0"/>
    <n v="104638"/>
    <n v="104.6"/>
    <n v="10"/>
    <s v="Lower-mid experience"/>
    <x v="3"/>
    <n v="10"/>
    <n v="67"/>
    <n v="61"/>
    <x v="0"/>
    <n v="0"/>
    <n v="61"/>
    <n v="0"/>
    <n v="43.9"/>
    <n v="22"/>
    <n v="8"/>
    <n v="87"/>
    <n v="86"/>
    <n v="4"/>
    <n v="7"/>
    <n v="56"/>
    <n v="85"/>
    <n v="32"/>
    <n v="52"/>
  </r>
  <r>
    <n v="855"/>
    <x v="1"/>
    <n v="105656"/>
    <n v="105.7"/>
    <n v="22"/>
    <s v="Upper-mid experience"/>
    <x v="0"/>
    <n v="84"/>
    <n v="67"/>
    <n v="72"/>
    <x v="1"/>
    <n v="0"/>
    <n v="0"/>
    <n v="72"/>
    <n v="50.2"/>
    <n v="4"/>
    <n v="58"/>
    <n v="85"/>
    <n v="97"/>
    <n v="44"/>
    <n v="6"/>
    <n v="75"/>
    <n v="57"/>
    <n v="45"/>
    <n v="31"/>
  </r>
  <r>
    <n v="910"/>
    <x v="18"/>
    <n v="67499"/>
    <n v="67.5"/>
    <n v="1"/>
    <s v="Low experience"/>
    <x v="3"/>
    <n v="29"/>
    <n v="67"/>
    <n v="25"/>
    <x v="2"/>
    <n v="25"/>
    <n v="0"/>
    <n v="0"/>
    <n v="54.1"/>
    <n v="96"/>
    <n v="41"/>
    <n v="95"/>
    <n v="82"/>
    <n v="48"/>
    <n v="67"/>
    <n v="43"/>
    <n v="56"/>
    <n v="6"/>
    <n v="7"/>
  </r>
  <r>
    <n v="1044"/>
    <x v="8"/>
    <n v="82035"/>
    <n v="82"/>
    <n v="28"/>
    <s v="High experience"/>
    <x v="2"/>
    <n v="79"/>
    <n v="67"/>
    <n v="6"/>
    <x v="2"/>
    <n v="6"/>
    <n v="0"/>
    <n v="0"/>
    <n v="45.7"/>
    <n v="19"/>
    <n v="77"/>
    <n v="41"/>
    <n v="87"/>
    <n v="52"/>
    <n v="2"/>
    <n v="72"/>
    <n v="11"/>
    <n v="79"/>
    <n v="17"/>
  </r>
  <r>
    <n v="1204"/>
    <x v="12"/>
    <n v="113081"/>
    <n v="113.1"/>
    <n v="17"/>
    <s v="Upper-mid experience"/>
    <x v="2"/>
    <n v="92"/>
    <n v="67"/>
    <n v="41"/>
    <x v="0"/>
    <n v="0"/>
    <n v="41"/>
    <n v="0"/>
    <n v="24"/>
    <n v="6"/>
    <n v="8"/>
    <n v="62"/>
    <n v="31"/>
    <n v="16"/>
    <n v="4"/>
    <n v="17"/>
    <n v="45"/>
    <n v="25"/>
    <n v="26"/>
  </r>
  <r>
    <n v="1252"/>
    <x v="3"/>
    <n v="117843"/>
    <n v="117.8"/>
    <n v="5"/>
    <s v="Low experience"/>
    <x v="3"/>
    <n v="85"/>
    <n v="67"/>
    <n v="58"/>
    <x v="0"/>
    <n v="0"/>
    <n v="58"/>
    <n v="0"/>
    <n v="56.9"/>
    <n v="15"/>
    <n v="79"/>
    <n v="25"/>
    <n v="74"/>
    <n v="46"/>
    <n v="99"/>
    <n v="58"/>
    <n v="63"/>
    <n v="37"/>
    <n v="73"/>
  </r>
  <r>
    <n v="1395"/>
    <x v="9"/>
    <n v="94414"/>
    <n v="94.4"/>
    <n v="21"/>
    <s v="Upper-mid experience"/>
    <x v="2"/>
    <n v="75"/>
    <n v="67"/>
    <n v="85"/>
    <x v="1"/>
    <n v="0"/>
    <n v="0"/>
    <n v="85"/>
    <n v="35"/>
    <n v="29"/>
    <n v="8"/>
    <n v="8"/>
    <n v="78"/>
    <n v="52"/>
    <n v="28"/>
    <n v="81"/>
    <n v="19"/>
    <n v="29"/>
    <n v="18"/>
  </r>
  <r>
    <n v="1486"/>
    <x v="7"/>
    <n v="142255"/>
    <n v="142.30000000000001"/>
    <n v="29"/>
    <s v="High experience"/>
    <x v="3"/>
    <n v="7"/>
    <n v="67"/>
    <n v="31"/>
    <x v="0"/>
    <n v="0"/>
    <n v="31"/>
    <n v="0"/>
    <n v="47.1"/>
    <n v="34"/>
    <n v="4"/>
    <n v="69"/>
    <n v="82"/>
    <n v="89"/>
    <n v="55"/>
    <n v="95"/>
    <n v="1"/>
    <n v="13"/>
    <n v="29"/>
  </r>
  <r>
    <n v="1506"/>
    <x v="0"/>
    <n v="78481"/>
    <n v="78.5"/>
    <n v="1"/>
    <s v="Low experience"/>
    <x v="1"/>
    <n v="12"/>
    <n v="67"/>
    <n v="7"/>
    <x v="0"/>
    <n v="0"/>
    <n v="7"/>
    <n v="0"/>
    <n v="32.200000000000003"/>
    <n v="73"/>
    <n v="5"/>
    <n v="7"/>
    <n v="41"/>
    <n v="31"/>
    <n v="15"/>
    <n v="84"/>
    <n v="6"/>
    <n v="29"/>
    <n v="31"/>
  </r>
  <r>
    <n v="1804"/>
    <x v="7"/>
    <n v="112753"/>
    <n v="112.8"/>
    <n v="1"/>
    <s v="Low experience"/>
    <x v="3"/>
    <n v="38"/>
    <n v="67"/>
    <n v="64"/>
    <x v="0"/>
    <n v="0"/>
    <n v="64"/>
    <n v="0"/>
    <n v="53.5"/>
    <n v="33"/>
    <n v="75"/>
    <n v="82"/>
    <n v="77"/>
    <n v="39"/>
    <n v="94"/>
    <n v="66"/>
    <n v="58"/>
    <n v="7"/>
    <n v="4"/>
  </r>
  <r>
    <n v="1903"/>
    <x v="1"/>
    <n v="124939"/>
    <n v="124.9"/>
    <n v="22"/>
    <s v="Upper-mid experience"/>
    <x v="1"/>
    <n v="9"/>
    <n v="67"/>
    <n v="79"/>
    <x v="1"/>
    <n v="0"/>
    <n v="0"/>
    <n v="79"/>
    <n v="59.6"/>
    <n v="56"/>
    <n v="66"/>
    <n v="33"/>
    <n v="67"/>
    <n v="94"/>
    <n v="65"/>
    <n v="16"/>
    <n v="58"/>
    <n v="54"/>
    <n v="87"/>
  </r>
  <r>
    <n v="2097"/>
    <x v="3"/>
    <n v="138165"/>
    <n v="138.19999999999999"/>
    <n v="26"/>
    <s v="High experience"/>
    <x v="2"/>
    <n v="52"/>
    <n v="67"/>
    <n v="62"/>
    <x v="0"/>
    <n v="0"/>
    <n v="62"/>
    <n v="0"/>
    <n v="59.6"/>
    <n v="15"/>
    <n v="48"/>
    <n v="75"/>
    <n v="49"/>
    <n v="36"/>
    <n v="47"/>
    <n v="85"/>
    <n v="99"/>
    <n v="63"/>
    <n v="79"/>
  </r>
  <r>
    <n v="2223"/>
    <x v="1"/>
    <n v="92294"/>
    <n v="92.3"/>
    <n v="11"/>
    <s v="Lower-mid experience"/>
    <x v="3"/>
    <n v="74"/>
    <n v="67"/>
    <n v="86"/>
    <x v="1"/>
    <n v="0"/>
    <n v="0"/>
    <n v="86"/>
    <n v="48.5"/>
    <n v="68"/>
    <n v="8"/>
    <n v="85"/>
    <n v="16"/>
    <n v="14"/>
    <n v="61"/>
    <n v="76"/>
    <n v="27"/>
    <n v="53"/>
    <n v="77"/>
  </r>
  <r>
    <n v="2234"/>
    <x v="6"/>
    <n v="119485"/>
    <n v="119.5"/>
    <n v="21"/>
    <s v="Upper-mid experience"/>
    <x v="1"/>
    <n v="25"/>
    <n v="67"/>
    <n v="82"/>
    <x v="1"/>
    <n v="0"/>
    <n v="0"/>
    <n v="82"/>
    <n v="19.899999999999999"/>
    <n v="5"/>
    <n v="4"/>
    <n v="5"/>
    <n v="22"/>
    <n v="1"/>
    <n v="3"/>
    <n v="48"/>
    <n v="39"/>
    <n v="14"/>
    <n v="58"/>
  </r>
  <r>
    <n v="2246"/>
    <x v="13"/>
    <n v="149756"/>
    <n v="149.80000000000001"/>
    <n v="8"/>
    <s v="Lower-mid experience"/>
    <x v="1"/>
    <n v="64"/>
    <n v="67"/>
    <n v="7"/>
    <x v="2"/>
    <n v="7"/>
    <n v="0"/>
    <n v="0"/>
    <n v="34.6"/>
    <n v="3"/>
    <n v="4"/>
    <n v="84"/>
    <n v="7"/>
    <n v="56"/>
    <n v="89"/>
    <n v="11"/>
    <n v="71"/>
    <n v="15"/>
    <n v="6"/>
  </r>
  <r>
    <n v="2255"/>
    <x v="16"/>
    <n v="79684"/>
    <n v="79.7"/>
    <n v="7"/>
    <s v="Low experience"/>
    <x v="3"/>
    <n v="43"/>
    <n v="67"/>
    <n v="3"/>
    <x v="2"/>
    <n v="3"/>
    <n v="0"/>
    <n v="0"/>
    <n v="57.5"/>
    <n v="18"/>
    <n v="57"/>
    <n v="57"/>
    <n v="37"/>
    <n v="95"/>
    <n v="84"/>
    <n v="83"/>
    <n v="97"/>
    <n v="46"/>
    <n v="1"/>
  </r>
  <r>
    <n v="2305"/>
    <x v="11"/>
    <n v="147323"/>
    <n v="147.30000000000001"/>
    <n v="9"/>
    <s v="Lower-mid experience"/>
    <x v="3"/>
    <n v="62"/>
    <n v="67"/>
    <n v="77"/>
    <x v="1"/>
    <n v="0"/>
    <n v="0"/>
    <n v="77"/>
    <n v="43.6"/>
    <n v="29"/>
    <n v="6"/>
    <n v="97"/>
    <n v="95"/>
    <n v="23"/>
    <n v="3"/>
    <n v="4"/>
    <n v="4"/>
    <n v="83"/>
    <n v="92"/>
  </r>
  <r>
    <n v="2317"/>
    <x v="18"/>
    <n v="81141"/>
    <n v="81.099999999999994"/>
    <n v="10"/>
    <s v="Lower-mid experience"/>
    <x v="0"/>
    <n v="13"/>
    <n v="67"/>
    <n v="27"/>
    <x v="2"/>
    <n v="27"/>
    <n v="0"/>
    <n v="0"/>
    <n v="51.9"/>
    <n v="53"/>
    <n v="71"/>
    <n v="37"/>
    <n v="53"/>
    <n v="98"/>
    <n v="33"/>
    <n v="67"/>
    <n v="17"/>
    <n v="12"/>
    <n v="78"/>
  </r>
  <r>
    <n v="2357"/>
    <x v="18"/>
    <n v="89376"/>
    <n v="89.4"/>
    <n v="8"/>
    <s v="Lower-mid experience"/>
    <x v="2"/>
    <n v="18"/>
    <n v="67"/>
    <n v="6"/>
    <x v="2"/>
    <n v="6"/>
    <n v="0"/>
    <n v="0"/>
    <n v="41.1"/>
    <n v="99"/>
    <n v="35"/>
    <n v="76"/>
    <n v="6"/>
    <n v="3"/>
    <n v="62"/>
    <n v="52"/>
    <n v="21"/>
    <n v="46"/>
    <n v="11"/>
  </r>
  <r>
    <n v="2440"/>
    <x v="13"/>
    <n v="104657"/>
    <n v="104.7"/>
    <n v="5"/>
    <s v="Low experience"/>
    <x v="3"/>
    <n v="63"/>
    <n v="67"/>
    <n v="27"/>
    <x v="2"/>
    <n v="27"/>
    <n v="0"/>
    <n v="0"/>
    <n v="32.5"/>
    <n v="55"/>
    <n v="9"/>
    <n v="0"/>
    <n v="63"/>
    <n v="41"/>
    <n v="51"/>
    <n v="74"/>
    <n v="23"/>
    <n v="2"/>
    <n v="7"/>
  </r>
  <r>
    <n v="2473"/>
    <x v="11"/>
    <n v="143605"/>
    <n v="143.6"/>
    <n v="3"/>
    <s v="Low experience"/>
    <x v="3"/>
    <n v="13"/>
    <n v="67"/>
    <n v="87"/>
    <x v="1"/>
    <n v="0"/>
    <n v="0"/>
    <n v="87"/>
    <n v="34.9"/>
    <n v="37"/>
    <n v="62"/>
    <n v="10"/>
    <n v="99"/>
    <n v="35"/>
    <n v="5"/>
    <n v="9"/>
    <n v="9"/>
    <n v="45"/>
    <n v="38"/>
  </r>
  <r>
    <n v="2594"/>
    <x v="3"/>
    <n v="53473"/>
    <n v="53.5"/>
    <n v="25"/>
    <s v="High experience"/>
    <x v="3"/>
    <n v="25"/>
    <n v="67"/>
    <n v="43"/>
    <x v="0"/>
    <n v="0"/>
    <n v="43"/>
    <n v="0"/>
    <n v="51.2"/>
    <n v="68"/>
    <n v="5"/>
    <n v="93"/>
    <n v="21"/>
    <n v="36"/>
    <n v="33"/>
    <n v="24"/>
    <n v="99"/>
    <n v="39"/>
    <n v="94"/>
  </r>
  <r>
    <n v="2646"/>
    <x v="10"/>
    <n v="54569"/>
    <n v="54.6"/>
    <n v="29"/>
    <s v="High experience"/>
    <x v="2"/>
    <n v="38"/>
    <n v="67"/>
    <n v="61"/>
    <x v="0"/>
    <n v="0"/>
    <n v="61"/>
    <n v="0"/>
    <n v="56.3"/>
    <n v="99"/>
    <n v="28"/>
    <n v="92"/>
    <n v="13"/>
    <n v="95"/>
    <n v="75"/>
    <n v="35"/>
    <n v="3"/>
    <n v="64"/>
    <n v="59"/>
  </r>
  <r>
    <n v="2875"/>
    <x v="7"/>
    <n v="50852"/>
    <n v="50.9"/>
    <n v="24"/>
    <s v="High experience"/>
    <x v="2"/>
    <n v="65"/>
    <n v="67"/>
    <n v="31"/>
    <x v="0"/>
    <n v="0"/>
    <n v="31"/>
    <n v="0"/>
    <n v="40.1"/>
    <n v="91"/>
    <n v="3"/>
    <n v="47"/>
    <n v="9"/>
    <n v="38"/>
    <n v="42"/>
    <n v="9"/>
    <n v="87"/>
    <n v="19"/>
    <n v="56"/>
  </r>
  <r>
    <n v="2891"/>
    <x v="2"/>
    <n v="86834"/>
    <n v="86.8"/>
    <n v="15"/>
    <s v="Lower-mid experience"/>
    <x v="2"/>
    <n v="99"/>
    <n v="67"/>
    <n v="11"/>
    <x v="2"/>
    <n v="11"/>
    <n v="0"/>
    <n v="0"/>
    <n v="25.7"/>
    <n v="16"/>
    <n v="34"/>
    <n v="29"/>
    <n v="6"/>
    <n v="10"/>
    <n v="5"/>
    <n v="78"/>
    <n v="13"/>
    <n v="2"/>
    <n v="64"/>
  </r>
  <r>
    <n v="2911"/>
    <x v="17"/>
    <n v="117927"/>
    <n v="117.9"/>
    <n v="23"/>
    <s v="High experience"/>
    <x v="3"/>
    <n v="58"/>
    <n v="67"/>
    <n v="87"/>
    <x v="1"/>
    <n v="0"/>
    <n v="0"/>
    <n v="87"/>
    <n v="45.5"/>
    <n v="95"/>
    <n v="8"/>
    <n v="33"/>
    <n v="47"/>
    <n v="23"/>
    <n v="74"/>
    <n v="69"/>
    <n v="12"/>
    <n v="57"/>
    <n v="37"/>
  </r>
  <r>
    <n v="2986"/>
    <x v="9"/>
    <n v="32570"/>
    <n v="32.6"/>
    <n v="7"/>
    <s v="Low experience"/>
    <x v="0"/>
    <n v="38"/>
    <n v="67"/>
    <n v="76"/>
    <x v="1"/>
    <n v="0"/>
    <n v="0"/>
    <n v="76"/>
    <n v="28.8"/>
    <n v="19"/>
    <n v="2"/>
    <n v="5"/>
    <n v="84"/>
    <n v="8"/>
    <n v="14"/>
    <n v="67"/>
    <n v="75"/>
    <n v="5"/>
    <n v="9"/>
  </r>
  <r>
    <n v="63"/>
    <x v="5"/>
    <n v="82603"/>
    <n v="82.6"/>
    <n v="0"/>
    <s v="Low experience"/>
    <x v="1"/>
    <n v="3"/>
    <n v="66"/>
    <n v="59"/>
    <x v="0"/>
    <n v="0"/>
    <n v="59"/>
    <n v="0"/>
    <n v="27.5"/>
    <n v="66"/>
    <n v="3"/>
    <n v="22"/>
    <n v="23"/>
    <n v="67"/>
    <n v="2"/>
    <n v="1"/>
    <n v="8"/>
    <n v="18"/>
    <n v="65"/>
  </r>
  <r>
    <n v="238"/>
    <x v="6"/>
    <n v="65710"/>
    <n v="65.7"/>
    <n v="27"/>
    <s v="High experience"/>
    <x v="0"/>
    <n v="39"/>
    <n v="66"/>
    <n v="76"/>
    <x v="1"/>
    <n v="0"/>
    <n v="0"/>
    <n v="76"/>
    <n v="57.8"/>
    <n v="61"/>
    <n v="43"/>
    <n v="77"/>
    <n v="85"/>
    <n v="54"/>
    <n v="76"/>
    <n v="31"/>
    <n v="41"/>
    <n v="71"/>
    <n v="39"/>
  </r>
  <r>
    <n v="596"/>
    <x v="9"/>
    <n v="42938"/>
    <n v="42.9"/>
    <n v="26"/>
    <s v="High experience"/>
    <x v="0"/>
    <n v="5"/>
    <n v="66"/>
    <n v="79"/>
    <x v="1"/>
    <n v="0"/>
    <n v="0"/>
    <n v="79"/>
    <n v="48.3"/>
    <n v="32"/>
    <n v="59"/>
    <n v="7"/>
    <n v="83"/>
    <n v="56"/>
    <n v="67"/>
    <n v="7"/>
    <n v="29"/>
    <n v="47"/>
    <n v="96"/>
  </r>
  <r>
    <n v="831"/>
    <x v="2"/>
    <n v="88209"/>
    <n v="88.2"/>
    <n v="7"/>
    <s v="Low experience"/>
    <x v="0"/>
    <n v="22"/>
    <n v="66"/>
    <n v="11"/>
    <x v="2"/>
    <n v="11"/>
    <n v="0"/>
    <n v="0"/>
    <n v="43.5"/>
    <n v="5"/>
    <n v="27"/>
    <n v="95"/>
    <n v="46"/>
    <n v="6"/>
    <n v="73"/>
    <n v="33"/>
    <n v="65"/>
    <n v="28"/>
    <n v="57"/>
  </r>
  <r>
    <n v="895"/>
    <x v="14"/>
    <n v="65319"/>
    <n v="65.3"/>
    <n v="18"/>
    <s v="Upper-mid experience"/>
    <x v="1"/>
    <n v="1"/>
    <n v="66"/>
    <n v="33"/>
    <x v="0"/>
    <n v="0"/>
    <n v="33"/>
    <n v="0"/>
    <n v="54.3"/>
    <n v="38"/>
    <n v="84"/>
    <n v="91"/>
    <n v="7"/>
    <n v="63"/>
    <n v="68"/>
    <n v="53"/>
    <n v="67"/>
    <n v="23"/>
    <n v="49"/>
  </r>
  <r>
    <n v="1116"/>
    <x v="10"/>
    <n v="129878"/>
    <n v="129.9"/>
    <n v="15"/>
    <s v="Lower-mid experience"/>
    <x v="0"/>
    <n v="6"/>
    <n v="66"/>
    <n v="42"/>
    <x v="0"/>
    <n v="0"/>
    <n v="42"/>
    <n v="0"/>
    <n v="50.2"/>
    <n v="61"/>
    <n v="55"/>
    <n v="78"/>
    <n v="27"/>
    <n v="65"/>
    <n v="29"/>
    <n v="59"/>
    <n v="61"/>
    <n v="12"/>
    <n v="55"/>
  </r>
  <r>
    <n v="1146"/>
    <x v="15"/>
    <n v="41039"/>
    <n v="41"/>
    <n v="9"/>
    <s v="Lower-mid experience"/>
    <x v="2"/>
    <n v="5"/>
    <n v="66"/>
    <n v="46"/>
    <x v="0"/>
    <n v="0"/>
    <n v="46"/>
    <n v="0"/>
    <n v="47.5"/>
    <n v="23"/>
    <n v="34"/>
    <n v="10"/>
    <n v="83"/>
    <n v="88"/>
    <n v="94"/>
    <n v="34"/>
    <n v="3"/>
    <n v="23"/>
    <n v="83"/>
  </r>
  <r>
    <n v="1155"/>
    <x v="4"/>
    <n v="116483"/>
    <n v="116.5"/>
    <n v="5"/>
    <s v="Low experience"/>
    <x v="1"/>
    <n v="29"/>
    <n v="66"/>
    <n v="58"/>
    <x v="0"/>
    <n v="0"/>
    <n v="58"/>
    <n v="0"/>
    <n v="63.6"/>
    <n v="64"/>
    <n v="88"/>
    <n v="96"/>
    <n v="86"/>
    <n v="6"/>
    <n v="66"/>
    <n v="78"/>
    <n v="98"/>
    <n v="37"/>
    <n v="17"/>
  </r>
  <r>
    <n v="1251"/>
    <x v="4"/>
    <n v="115380"/>
    <n v="115.4"/>
    <n v="12"/>
    <s v="Lower-mid experience"/>
    <x v="2"/>
    <n v="87"/>
    <n v="66"/>
    <n v="67"/>
    <x v="0"/>
    <n v="0"/>
    <n v="67"/>
    <n v="0"/>
    <n v="56.2"/>
    <n v="95"/>
    <n v="87"/>
    <n v="25"/>
    <n v="86"/>
    <n v="5"/>
    <n v="59"/>
    <n v="84"/>
    <n v="3"/>
    <n v="36"/>
    <n v="82"/>
  </r>
  <r>
    <n v="1267"/>
    <x v="4"/>
    <n v="49517"/>
    <n v="49.5"/>
    <n v="21"/>
    <s v="Upper-mid experience"/>
    <x v="0"/>
    <n v="88"/>
    <n v="66"/>
    <n v="33"/>
    <x v="0"/>
    <n v="0"/>
    <n v="33"/>
    <n v="0"/>
    <n v="49.1"/>
    <n v="27"/>
    <n v="61"/>
    <n v="12"/>
    <n v="47"/>
    <n v="63"/>
    <n v="85"/>
    <n v="23"/>
    <n v="82"/>
    <n v="23"/>
    <n v="68"/>
  </r>
  <r>
    <n v="1376"/>
    <x v="11"/>
    <n v="105165"/>
    <n v="105.2"/>
    <n v="6"/>
    <s v="Low experience"/>
    <x v="0"/>
    <n v="41"/>
    <n v="66"/>
    <n v="83"/>
    <x v="1"/>
    <n v="0"/>
    <n v="0"/>
    <n v="83"/>
    <n v="52.4"/>
    <n v="29"/>
    <n v="21"/>
    <n v="59"/>
    <n v="92"/>
    <n v="84"/>
    <n v="18"/>
    <n v="77"/>
    <n v="23"/>
    <n v="29"/>
    <n v="92"/>
  </r>
  <r>
    <n v="1625"/>
    <x v="16"/>
    <n v="69794"/>
    <n v="69.8"/>
    <n v="21"/>
    <s v="Upper-mid experience"/>
    <x v="0"/>
    <n v="54"/>
    <n v="66"/>
    <n v="17"/>
    <x v="2"/>
    <n v="17"/>
    <n v="0"/>
    <n v="0"/>
    <n v="31.4"/>
    <n v="7"/>
    <n v="58"/>
    <n v="34"/>
    <n v="1"/>
    <n v="18"/>
    <n v="35"/>
    <n v="81"/>
    <n v="17"/>
    <n v="11"/>
    <n v="52"/>
  </r>
  <r>
    <n v="1637"/>
    <x v="8"/>
    <n v="112056"/>
    <n v="112.1"/>
    <n v="19"/>
    <s v="Upper-mid experience"/>
    <x v="1"/>
    <n v="79"/>
    <n v="66"/>
    <n v="11"/>
    <x v="2"/>
    <n v="11"/>
    <n v="0"/>
    <n v="0"/>
    <n v="43.8"/>
    <n v="78"/>
    <n v="43"/>
    <n v="2"/>
    <n v="65"/>
    <n v="73"/>
    <n v="13"/>
    <n v="28"/>
    <n v="22"/>
    <n v="38"/>
    <n v="76"/>
  </r>
  <r>
    <n v="1805"/>
    <x v="7"/>
    <n v="81716"/>
    <n v="81.7"/>
    <n v="26"/>
    <s v="High experience"/>
    <x v="3"/>
    <n v="88"/>
    <n v="66"/>
    <n v="47"/>
    <x v="0"/>
    <n v="0"/>
    <n v="47"/>
    <n v="0"/>
    <n v="36.799999999999997"/>
    <n v="41"/>
    <n v="36"/>
    <n v="56"/>
    <n v="10"/>
    <n v="26"/>
    <n v="7"/>
    <n v="76"/>
    <n v="58"/>
    <n v="1"/>
    <n v="57"/>
  </r>
  <r>
    <n v="2126"/>
    <x v="7"/>
    <n v="67470"/>
    <n v="67.5"/>
    <n v="10"/>
    <s v="Lower-mid experience"/>
    <x v="1"/>
    <n v="9"/>
    <n v="66"/>
    <n v="54"/>
    <x v="0"/>
    <n v="0"/>
    <n v="54"/>
    <n v="0"/>
    <n v="64.099999999999994"/>
    <n v="44"/>
    <n v="55"/>
    <n v="88"/>
    <n v="82"/>
    <n v="89"/>
    <n v="62"/>
    <n v="49"/>
    <n v="46"/>
    <n v="74"/>
    <n v="52"/>
  </r>
  <r>
    <n v="2172"/>
    <x v="9"/>
    <n v="144742"/>
    <n v="144.69999999999999"/>
    <n v="13"/>
    <s v="Lower-mid experience"/>
    <x v="2"/>
    <n v="78"/>
    <n v="66"/>
    <n v="8"/>
    <x v="1"/>
    <n v="0"/>
    <n v="0"/>
    <n v="8"/>
    <n v="44.6"/>
    <n v="42"/>
    <n v="1"/>
    <n v="44"/>
    <n v="81"/>
    <n v="3"/>
    <n v="43"/>
    <n v="96"/>
    <n v="3"/>
    <n v="59"/>
    <n v="74"/>
  </r>
  <r>
    <n v="2188"/>
    <x v="11"/>
    <n v="39160"/>
    <n v="39.200000000000003"/>
    <n v="26"/>
    <s v="High experience"/>
    <x v="2"/>
    <n v="1"/>
    <n v="66"/>
    <n v="92"/>
    <x v="1"/>
    <n v="0"/>
    <n v="0"/>
    <n v="92"/>
    <n v="64.400000000000006"/>
    <n v="12"/>
    <n v="38"/>
    <n v="73"/>
    <n v="79"/>
    <n v="95"/>
    <n v="79"/>
    <n v="84"/>
    <n v="95"/>
    <n v="55"/>
    <n v="34"/>
  </r>
  <r>
    <n v="2241"/>
    <x v="6"/>
    <n v="60805"/>
    <n v="60.8"/>
    <n v="20"/>
    <s v="Upper-mid experience"/>
    <x v="0"/>
    <n v="31"/>
    <n v="66"/>
    <n v="79"/>
    <x v="1"/>
    <n v="0"/>
    <n v="0"/>
    <n v="79"/>
    <n v="41.6"/>
    <n v="54"/>
    <n v="2"/>
    <n v="95"/>
    <n v="9"/>
    <n v="3"/>
    <n v="56"/>
    <n v="79"/>
    <n v="25"/>
    <n v="52"/>
    <n v="41"/>
  </r>
  <r>
    <n v="2318"/>
    <x v="6"/>
    <n v="126705"/>
    <n v="126.7"/>
    <n v="27"/>
    <s v="High experience"/>
    <x v="3"/>
    <n v="67"/>
    <n v="66"/>
    <n v="76"/>
    <x v="1"/>
    <n v="0"/>
    <n v="0"/>
    <n v="76"/>
    <n v="53.6"/>
    <n v="91"/>
    <n v="29"/>
    <n v="82"/>
    <n v="29"/>
    <n v="94"/>
    <n v="91"/>
    <n v="4"/>
    <n v="77"/>
    <n v="17"/>
    <n v="22"/>
  </r>
  <r>
    <n v="2405"/>
    <x v="19"/>
    <n v="102433"/>
    <n v="102.4"/>
    <n v="29"/>
    <s v="High experience"/>
    <x v="3"/>
    <n v="64"/>
    <n v="66"/>
    <n v="42"/>
    <x v="0"/>
    <n v="0"/>
    <n v="42"/>
    <n v="0"/>
    <n v="34.799999999999997"/>
    <n v="33"/>
    <n v="9"/>
    <n v="69"/>
    <n v="6"/>
    <n v="59"/>
    <n v="48"/>
    <n v="54"/>
    <n v="1"/>
    <n v="1"/>
    <n v="68"/>
  </r>
  <r>
    <n v="2408"/>
    <x v="15"/>
    <n v="141075"/>
    <n v="141.1"/>
    <n v="11"/>
    <s v="Lower-mid experience"/>
    <x v="1"/>
    <n v="65"/>
    <n v="66"/>
    <n v="43"/>
    <x v="0"/>
    <n v="0"/>
    <n v="43"/>
    <n v="0"/>
    <n v="57.6"/>
    <n v="33"/>
    <n v="82"/>
    <n v="19"/>
    <n v="55"/>
    <n v="78"/>
    <n v="83"/>
    <n v="67"/>
    <n v="3"/>
    <n v="82"/>
    <n v="74"/>
  </r>
  <r>
    <n v="2410"/>
    <x v="8"/>
    <n v="95311"/>
    <n v="95.3"/>
    <n v="28"/>
    <s v="High experience"/>
    <x v="1"/>
    <n v="91"/>
    <n v="66"/>
    <n v="22"/>
    <x v="2"/>
    <n v="22"/>
    <n v="0"/>
    <n v="0"/>
    <n v="57.2"/>
    <n v="87"/>
    <n v="31"/>
    <n v="83"/>
    <n v="33"/>
    <n v="79"/>
    <n v="7"/>
    <n v="66"/>
    <n v="68"/>
    <n v="49"/>
    <n v="69"/>
  </r>
  <r>
    <n v="2490"/>
    <x v="9"/>
    <n v="97504"/>
    <n v="97.5"/>
    <n v="3"/>
    <s v="Low experience"/>
    <x v="0"/>
    <n v="49"/>
    <n v="66"/>
    <n v="87"/>
    <x v="1"/>
    <n v="0"/>
    <n v="0"/>
    <n v="87"/>
    <n v="32.1"/>
    <n v="82"/>
    <n v="7"/>
    <n v="44"/>
    <n v="88"/>
    <n v="14"/>
    <n v="26"/>
    <n v="49"/>
    <n v="6"/>
    <n v="1"/>
    <n v="4"/>
  </r>
  <r>
    <n v="2614"/>
    <x v="16"/>
    <n v="51798"/>
    <n v="51.8"/>
    <n v="0"/>
    <s v="Low experience"/>
    <x v="2"/>
    <n v="8"/>
    <n v="66"/>
    <n v="27"/>
    <x v="2"/>
    <n v="27"/>
    <n v="0"/>
    <n v="0"/>
    <n v="59.4"/>
    <n v="55"/>
    <n v="35"/>
    <n v="93"/>
    <n v="96"/>
    <n v="33"/>
    <n v="87"/>
    <n v="68"/>
    <n v="27"/>
    <n v="94"/>
    <n v="6"/>
  </r>
  <r>
    <n v="2913"/>
    <x v="2"/>
    <n v="138560"/>
    <n v="138.6"/>
    <n v="16"/>
    <s v="Upper-mid experience"/>
    <x v="3"/>
    <n v="24"/>
    <n v="66"/>
    <n v="11"/>
    <x v="2"/>
    <n v="11"/>
    <n v="0"/>
    <n v="0"/>
    <n v="38.9"/>
    <n v="23"/>
    <n v="97"/>
    <n v="64"/>
    <n v="17"/>
    <n v="49"/>
    <n v="18"/>
    <n v="61"/>
    <n v="34"/>
    <n v="2"/>
    <n v="24"/>
  </r>
  <r>
    <n v="128"/>
    <x v="16"/>
    <n v="37099"/>
    <n v="37.1"/>
    <n v="22"/>
    <s v="Upper-mid experience"/>
    <x v="1"/>
    <n v="52"/>
    <n v="65"/>
    <n v="23"/>
    <x v="2"/>
    <n v="23"/>
    <n v="0"/>
    <n v="0"/>
    <n v="38.799999999999997"/>
    <n v="51"/>
    <n v="68"/>
    <n v="4"/>
    <n v="8"/>
    <n v="72"/>
    <n v="7"/>
    <n v="7"/>
    <n v="1"/>
    <n v="96"/>
    <n v="74"/>
  </r>
  <r>
    <n v="168"/>
    <x v="10"/>
    <n v="100194"/>
    <n v="100.2"/>
    <n v="21"/>
    <s v="Upper-mid experience"/>
    <x v="1"/>
    <n v="12"/>
    <n v="65"/>
    <n v="37"/>
    <x v="0"/>
    <n v="0"/>
    <n v="37"/>
    <n v="0"/>
    <n v="63"/>
    <n v="64"/>
    <n v="74"/>
    <n v="53"/>
    <n v="83"/>
    <n v="99"/>
    <n v="82"/>
    <n v="69"/>
    <n v="53"/>
    <n v="45"/>
    <n v="8"/>
  </r>
  <r>
    <n v="173"/>
    <x v="14"/>
    <n v="107362"/>
    <n v="107.4"/>
    <n v="17"/>
    <s v="Upper-mid experience"/>
    <x v="3"/>
    <n v="31"/>
    <n v="65"/>
    <n v="5"/>
    <x v="0"/>
    <n v="0"/>
    <n v="5"/>
    <n v="0"/>
    <n v="48.6"/>
    <n v="13"/>
    <n v="84"/>
    <n v="37"/>
    <n v="37"/>
    <n v="47"/>
    <n v="44"/>
    <n v="99"/>
    <n v="55"/>
    <n v="9"/>
    <n v="61"/>
  </r>
  <r>
    <n v="301"/>
    <x v="17"/>
    <n v="130211"/>
    <n v="130.19999999999999"/>
    <n v="5"/>
    <s v="Low experience"/>
    <x v="0"/>
    <n v="65"/>
    <n v="65"/>
    <n v="94"/>
    <x v="1"/>
    <n v="0"/>
    <n v="0"/>
    <n v="94"/>
    <n v="47.7"/>
    <n v="54"/>
    <n v="14"/>
    <n v="89"/>
    <n v="7"/>
    <n v="91"/>
    <n v="10"/>
    <n v="7"/>
    <n v="77"/>
    <n v="34"/>
    <n v="94"/>
  </r>
  <r>
    <n v="346"/>
    <x v="9"/>
    <n v="89470"/>
    <n v="89.5"/>
    <n v="2"/>
    <s v="Low experience"/>
    <x v="2"/>
    <n v="19"/>
    <n v="65"/>
    <n v="93"/>
    <x v="1"/>
    <n v="0"/>
    <n v="0"/>
    <n v="93"/>
    <n v="51.1"/>
    <n v="92"/>
    <n v="89"/>
    <n v="63"/>
    <n v="81"/>
    <n v="7"/>
    <n v="33"/>
    <n v="31"/>
    <n v="64"/>
    <n v="36"/>
    <n v="15"/>
  </r>
  <r>
    <n v="405"/>
    <x v="9"/>
    <n v="69451"/>
    <n v="69.5"/>
    <n v="3"/>
    <s v="Low experience"/>
    <x v="0"/>
    <n v="91"/>
    <n v="65"/>
    <n v="86"/>
    <x v="1"/>
    <n v="0"/>
    <n v="0"/>
    <n v="86"/>
    <n v="48.5"/>
    <n v="23"/>
    <n v="16"/>
    <n v="68"/>
    <n v="59"/>
    <n v="75"/>
    <n v="31"/>
    <n v="45"/>
    <n v="41"/>
    <n v="98"/>
    <n v="29"/>
  </r>
  <r>
    <n v="565"/>
    <x v="2"/>
    <n v="140261"/>
    <n v="140.30000000000001"/>
    <n v="8"/>
    <s v="Lower-mid experience"/>
    <x v="1"/>
    <n v="21"/>
    <n v="65"/>
    <n v="28"/>
    <x v="2"/>
    <n v="28"/>
    <n v="0"/>
    <n v="0"/>
    <n v="63.1"/>
    <n v="97"/>
    <n v="99"/>
    <n v="79"/>
    <n v="66"/>
    <n v="35"/>
    <n v="17"/>
    <n v="8"/>
    <n v="69"/>
    <n v="78"/>
    <n v="83"/>
  </r>
  <r>
    <n v="612"/>
    <x v="7"/>
    <n v="78542"/>
    <n v="78.5"/>
    <n v="25"/>
    <s v="High experience"/>
    <x v="3"/>
    <n v="86"/>
    <n v="65"/>
    <n v="48"/>
    <x v="0"/>
    <n v="0"/>
    <n v="48"/>
    <n v="0"/>
    <n v="55.3"/>
    <n v="41"/>
    <n v="69"/>
    <n v="25"/>
    <n v="64"/>
    <n v="88"/>
    <n v="42"/>
    <n v="91"/>
    <n v="99"/>
    <n v="11"/>
    <n v="23"/>
  </r>
  <r>
    <n v="968"/>
    <x v="16"/>
    <n v="54400"/>
    <n v="54.4"/>
    <n v="18"/>
    <s v="Upper-mid experience"/>
    <x v="2"/>
    <n v="2"/>
    <n v="65"/>
    <n v="14"/>
    <x v="2"/>
    <n v="14"/>
    <n v="0"/>
    <n v="0"/>
    <n v="45.9"/>
    <n v="68"/>
    <n v="23"/>
    <n v="42"/>
    <n v="56"/>
    <n v="89"/>
    <n v="33"/>
    <n v="13"/>
    <n v="49"/>
    <n v="75"/>
    <n v="11"/>
  </r>
  <r>
    <n v="1148"/>
    <x v="4"/>
    <n v="133722"/>
    <n v="133.69999999999999"/>
    <n v="9"/>
    <s v="Lower-mid experience"/>
    <x v="0"/>
    <n v="31"/>
    <n v="65"/>
    <n v="47"/>
    <x v="0"/>
    <n v="0"/>
    <n v="47"/>
    <n v="0"/>
    <n v="48.3"/>
    <n v="96"/>
    <n v="41"/>
    <n v="35"/>
    <n v="44"/>
    <n v="1"/>
    <n v="13"/>
    <n v="85"/>
    <n v="98"/>
    <n v="16"/>
    <n v="54"/>
  </r>
  <r>
    <n v="1179"/>
    <x v="15"/>
    <n v="119257"/>
    <n v="119.3"/>
    <n v="5"/>
    <s v="Low experience"/>
    <x v="0"/>
    <n v="22"/>
    <n v="65"/>
    <n v="42"/>
    <x v="0"/>
    <n v="0"/>
    <n v="42"/>
    <n v="0"/>
    <n v="38.200000000000003"/>
    <n v="72"/>
    <n v="16"/>
    <n v="52"/>
    <n v="27"/>
    <n v="83"/>
    <n v="1"/>
    <n v="22"/>
    <n v="61"/>
    <n v="1"/>
    <n v="47"/>
  </r>
  <r>
    <n v="1325"/>
    <x v="11"/>
    <n v="98688"/>
    <n v="98.7"/>
    <n v="8"/>
    <s v="Lower-mid experience"/>
    <x v="3"/>
    <n v="8"/>
    <n v="65"/>
    <n v="79"/>
    <x v="1"/>
    <n v="0"/>
    <n v="0"/>
    <n v="79"/>
    <n v="49.3"/>
    <n v="1"/>
    <n v="85"/>
    <n v="32"/>
    <n v="44"/>
    <n v="32"/>
    <n v="31"/>
    <n v="75"/>
    <n v="75"/>
    <n v="52"/>
    <n v="66"/>
  </r>
  <r>
    <n v="1686"/>
    <x v="13"/>
    <n v="45089"/>
    <n v="45.1"/>
    <n v="4"/>
    <s v="Low experience"/>
    <x v="2"/>
    <n v="96"/>
    <n v="65"/>
    <n v="29"/>
    <x v="2"/>
    <n v="29"/>
    <n v="0"/>
    <n v="0"/>
    <n v="54.4"/>
    <n v="9"/>
    <n v="22"/>
    <n v="44"/>
    <n v="99"/>
    <n v="49"/>
    <n v="55"/>
    <n v="69"/>
    <n v="97"/>
    <n v="78"/>
    <n v="22"/>
  </r>
  <r>
    <n v="1787"/>
    <x v="19"/>
    <n v="134753"/>
    <n v="134.80000000000001"/>
    <n v="3"/>
    <s v="Low experience"/>
    <x v="3"/>
    <n v="67"/>
    <n v="65"/>
    <n v="57"/>
    <x v="0"/>
    <n v="0"/>
    <n v="57"/>
    <n v="0"/>
    <n v="46.1"/>
    <n v="4"/>
    <n v="6"/>
    <n v="65"/>
    <n v="24"/>
    <n v="94"/>
    <n v="5"/>
    <n v="89"/>
    <n v="38"/>
    <n v="71"/>
    <n v="65"/>
  </r>
  <r>
    <n v="1830"/>
    <x v="3"/>
    <n v="66594"/>
    <n v="66.599999999999994"/>
    <n v="23"/>
    <s v="High experience"/>
    <x v="1"/>
    <n v="65"/>
    <n v="65"/>
    <n v="55"/>
    <x v="0"/>
    <n v="0"/>
    <n v="55"/>
    <n v="0"/>
    <n v="37.200000000000003"/>
    <n v="85"/>
    <n v="12"/>
    <n v="9"/>
    <n v="8"/>
    <n v="35"/>
    <n v="61"/>
    <n v="56"/>
    <n v="1"/>
    <n v="8"/>
    <n v="97"/>
  </r>
  <r>
    <n v="1835"/>
    <x v="12"/>
    <n v="104088"/>
    <n v="104.1"/>
    <n v="11"/>
    <s v="Lower-mid experience"/>
    <x v="2"/>
    <n v="99"/>
    <n v="65"/>
    <n v="54"/>
    <x v="0"/>
    <n v="0"/>
    <n v="54"/>
    <n v="0"/>
    <n v="59.3"/>
    <n v="89"/>
    <n v="69"/>
    <n v="88"/>
    <n v="34"/>
    <n v="27"/>
    <n v="85"/>
    <n v="39"/>
    <n v="71"/>
    <n v="15"/>
    <n v="76"/>
  </r>
  <r>
    <n v="2066"/>
    <x v="7"/>
    <n v="92520"/>
    <n v="92.5"/>
    <n v="7"/>
    <s v="Low experience"/>
    <x v="2"/>
    <n v="46"/>
    <n v="65"/>
    <n v="48"/>
    <x v="0"/>
    <n v="0"/>
    <n v="48"/>
    <n v="0"/>
    <n v="50.6"/>
    <n v="2"/>
    <n v="39"/>
    <n v="49"/>
    <n v="35"/>
    <n v="94"/>
    <n v="56"/>
    <n v="84"/>
    <n v="76"/>
    <n v="66"/>
    <n v="5"/>
  </r>
  <r>
    <n v="2072"/>
    <x v="13"/>
    <n v="109791"/>
    <n v="109.8"/>
    <n v="2"/>
    <s v="Low experience"/>
    <x v="2"/>
    <n v="98"/>
    <n v="65"/>
    <n v="28"/>
    <x v="2"/>
    <n v="28"/>
    <n v="0"/>
    <n v="0"/>
    <n v="46.9"/>
    <n v="52"/>
    <n v="64"/>
    <n v="88"/>
    <n v="41"/>
    <n v="42"/>
    <n v="53"/>
    <n v="2"/>
    <n v="5"/>
    <n v="29"/>
    <n v="93"/>
  </r>
  <r>
    <n v="2153"/>
    <x v="6"/>
    <n v="123995"/>
    <n v="124"/>
    <n v="6"/>
    <s v="Low experience"/>
    <x v="0"/>
    <n v="17"/>
    <n v="65"/>
    <n v="89"/>
    <x v="1"/>
    <n v="0"/>
    <n v="0"/>
    <n v="89"/>
    <n v="42.9"/>
    <n v="27"/>
    <n v="38"/>
    <n v="73"/>
    <n v="18"/>
    <n v="53"/>
    <n v="92"/>
    <n v="55"/>
    <n v="5"/>
    <n v="59"/>
    <n v="9"/>
  </r>
  <r>
    <n v="2197"/>
    <x v="8"/>
    <n v="133992"/>
    <n v="134"/>
    <n v="1"/>
    <s v="Low experience"/>
    <x v="1"/>
    <n v="89"/>
    <n v="65"/>
    <n v="22"/>
    <x v="2"/>
    <n v="22"/>
    <n v="0"/>
    <n v="0"/>
    <n v="57"/>
    <n v="61"/>
    <n v="78"/>
    <n v="55"/>
    <n v="6"/>
    <n v="71"/>
    <n v="38"/>
    <n v="32"/>
    <n v="99"/>
    <n v="59"/>
    <n v="71"/>
  </r>
  <r>
    <n v="2385"/>
    <x v="5"/>
    <n v="57177"/>
    <n v="57.2"/>
    <n v="0"/>
    <s v="Low experience"/>
    <x v="3"/>
    <n v="85"/>
    <n v="65"/>
    <n v="44"/>
    <x v="0"/>
    <n v="0"/>
    <n v="44"/>
    <n v="0"/>
    <n v="44"/>
    <n v="56"/>
    <n v="15"/>
    <n v="13"/>
    <n v="66"/>
    <n v="65"/>
    <n v="23"/>
    <n v="23"/>
    <n v="75"/>
    <n v="12"/>
    <n v="92"/>
  </r>
  <r>
    <n v="2427"/>
    <x v="3"/>
    <n v="142467"/>
    <n v="142.5"/>
    <n v="3"/>
    <s v="Low experience"/>
    <x v="3"/>
    <n v="61"/>
    <n v="65"/>
    <n v="35"/>
    <x v="0"/>
    <n v="0"/>
    <n v="35"/>
    <n v="0"/>
    <n v="37.299999999999997"/>
    <n v="19"/>
    <n v="82"/>
    <n v="3"/>
    <n v="73"/>
    <n v="6"/>
    <n v="59"/>
    <n v="77"/>
    <n v="23"/>
    <n v="2"/>
    <n v="29"/>
  </r>
  <r>
    <n v="2707"/>
    <x v="18"/>
    <n v="102135"/>
    <n v="102.1"/>
    <n v="15"/>
    <s v="Lower-mid experience"/>
    <x v="3"/>
    <n v="45"/>
    <n v="65"/>
    <n v="19"/>
    <x v="2"/>
    <n v="19"/>
    <n v="0"/>
    <n v="0"/>
    <n v="53.9"/>
    <n v="98"/>
    <n v="79"/>
    <n v="75"/>
    <n v="64"/>
    <n v="35"/>
    <n v="17"/>
    <n v="22"/>
    <n v="1"/>
    <n v="67"/>
    <n v="81"/>
  </r>
  <r>
    <n v="2960"/>
    <x v="14"/>
    <n v="42430"/>
    <n v="42.4"/>
    <n v="28"/>
    <s v="High experience"/>
    <x v="3"/>
    <n v="77"/>
    <n v="65"/>
    <n v="69"/>
    <x v="0"/>
    <n v="0"/>
    <n v="69"/>
    <n v="0"/>
    <n v="51.5"/>
    <n v="32"/>
    <n v="92"/>
    <n v="66"/>
    <n v="63"/>
    <n v="92"/>
    <n v="51"/>
    <n v="4"/>
    <n v="22"/>
    <n v="14"/>
    <n v="79"/>
  </r>
  <r>
    <n v="2975"/>
    <x v="15"/>
    <n v="134242"/>
    <n v="134.19999999999999"/>
    <n v="0"/>
    <s v="Low experience"/>
    <x v="1"/>
    <n v="89"/>
    <n v="65"/>
    <n v="6"/>
    <x v="0"/>
    <n v="0"/>
    <n v="6"/>
    <n v="0"/>
    <n v="34"/>
    <n v="36"/>
    <n v="66"/>
    <n v="7"/>
    <n v="29"/>
    <n v="42"/>
    <n v="86"/>
    <n v="56"/>
    <n v="5"/>
    <n v="8"/>
    <n v="5"/>
  </r>
  <r>
    <n v="2979"/>
    <x v="8"/>
    <n v="63791"/>
    <n v="63.8"/>
    <n v="21"/>
    <s v="Upper-mid experience"/>
    <x v="0"/>
    <n v="19"/>
    <n v="65"/>
    <n v="1"/>
    <x v="2"/>
    <n v="1"/>
    <n v="0"/>
    <n v="0"/>
    <n v="44.9"/>
    <n v="27"/>
    <n v="87"/>
    <n v="77"/>
    <n v="0"/>
    <n v="87"/>
    <n v="8"/>
    <n v="66"/>
    <n v="15"/>
    <n v="6"/>
    <n v="76"/>
  </r>
  <r>
    <n v="68"/>
    <x v="18"/>
    <n v="108411"/>
    <n v="108.4"/>
    <n v="22"/>
    <s v="Upper-mid experience"/>
    <x v="2"/>
    <n v="11"/>
    <n v="64"/>
    <n v="12"/>
    <x v="2"/>
    <n v="12"/>
    <n v="0"/>
    <n v="0"/>
    <n v="50.1"/>
    <n v="27"/>
    <n v="73"/>
    <n v="25"/>
    <n v="63"/>
    <n v="49"/>
    <n v="57"/>
    <n v="84"/>
    <n v="4"/>
    <n v="77"/>
    <n v="42"/>
  </r>
  <r>
    <n v="154"/>
    <x v="0"/>
    <n v="120301"/>
    <n v="120.3"/>
    <n v="0"/>
    <s v="Low experience"/>
    <x v="3"/>
    <n v="24"/>
    <n v="64"/>
    <n v="44"/>
    <x v="0"/>
    <n v="0"/>
    <n v="44"/>
    <n v="0"/>
    <n v="58.7"/>
    <n v="45"/>
    <n v="75"/>
    <n v="65"/>
    <n v="62"/>
    <n v="35"/>
    <n v="84"/>
    <n v="47"/>
    <n v="98"/>
    <n v="63"/>
    <n v="13"/>
  </r>
  <r>
    <n v="333"/>
    <x v="2"/>
    <n v="80492"/>
    <n v="80.5"/>
    <n v="16"/>
    <s v="Upper-mid experience"/>
    <x v="1"/>
    <n v="3"/>
    <n v="64"/>
    <n v="2"/>
    <x v="2"/>
    <n v="2"/>
    <n v="0"/>
    <n v="0"/>
    <n v="38.4"/>
    <n v="31"/>
    <n v="33"/>
    <n v="7"/>
    <n v="35"/>
    <n v="86"/>
    <n v="23"/>
    <n v="7"/>
    <n v="63"/>
    <n v="86"/>
    <n v="13"/>
  </r>
  <r>
    <n v="441"/>
    <x v="5"/>
    <n v="104702"/>
    <n v="104.7"/>
    <n v="10"/>
    <s v="Lower-mid experience"/>
    <x v="2"/>
    <n v="64"/>
    <n v="64"/>
    <n v="67"/>
    <x v="0"/>
    <n v="0"/>
    <n v="67"/>
    <n v="0"/>
    <n v="55.1"/>
    <n v="9"/>
    <n v="96"/>
    <n v="61"/>
    <n v="0"/>
    <n v="89"/>
    <n v="52"/>
    <n v="26"/>
    <n v="77"/>
    <n v="93"/>
    <n v="48"/>
  </r>
  <r>
    <n v="472"/>
    <x v="18"/>
    <n v="46934"/>
    <n v="46.9"/>
    <n v="6"/>
    <s v="Low experience"/>
    <x v="0"/>
    <n v="41"/>
    <n v="64"/>
    <n v="22"/>
    <x v="2"/>
    <n v="22"/>
    <n v="0"/>
    <n v="0"/>
    <n v="55.8"/>
    <n v="52"/>
    <n v="64"/>
    <n v="34"/>
    <n v="91"/>
    <n v="59"/>
    <n v="9"/>
    <n v="45"/>
    <n v="76"/>
    <n v="79"/>
    <n v="49"/>
  </r>
  <r>
    <n v="549"/>
    <x v="3"/>
    <n v="107078"/>
    <n v="107.1"/>
    <n v="26"/>
    <s v="High experience"/>
    <x v="0"/>
    <n v="7"/>
    <n v="64"/>
    <n v="56"/>
    <x v="0"/>
    <n v="0"/>
    <n v="56"/>
    <n v="0"/>
    <n v="38.9"/>
    <n v="5"/>
    <n v="41"/>
    <n v="18"/>
    <n v="11"/>
    <n v="57"/>
    <n v="93"/>
    <n v="5"/>
    <n v="42"/>
    <n v="71"/>
    <n v="46"/>
  </r>
  <r>
    <n v="604"/>
    <x v="19"/>
    <n v="50043"/>
    <n v="50"/>
    <n v="3"/>
    <s v="Low experience"/>
    <x v="3"/>
    <n v="81"/>
    <n v="64"/>
    <n v="49"/>
    <x v="0"/>
    <n v="0"/>
    <n v="49"/>
    <n v="0"/>
    <n v="51.6"/>
    <n v="94"/>
    <n v="19"/>
    <n v="98"/>
    <n v="99"/>
    <n v="56"/>
    <n v="17"/>
    <n v="32"/>
    <n v="42"/>
    <n v="31"/>
    <n v="28"/>
  </r>
  <r>
    <n v="732"/>
    <x v="2"/>
    <n v="135494"/>
    <n v="135.5"/>
    <n v="19"/>
    <s v="Upper-mid experience"/>
    <x v="1"/>
    <n v="62"/>
    <n v="64"/>
    <n v="18"/>
    <x v="2"/>
    <n v="18"/>
    <n v="0"/>
    <n v="0"/>
    <n v="55.1"/>
    <n v="1"/>
    <n v="32"/>
    <n v="68"/>
    <n v="48"/>
    <n v="98"/>
    <n v="87"/>
    <n v="36"/>
    <n v="5"/>
    <n v="85"/>
    <n v="91"/>
  </r>
  <r>
    <n v="851"/>
    <x v="7"/>
    <n v="132859"/>
    <n v="132.9"/>
    <n v="26"/>
    <s v="High experience"/>
    <x v="3"/>
    <n v="16"/>
    <n v="64"/>
    <n v="54"/>
    <x v="0"/>
    <n v="0"/>
    <n v="54"/>
    <n v="0"/>
    <n v="50.8"/>
    <n v="9"/>
    <n v="79"/>
    <n v="55"/>
    <n v="42"/>
    <n v="62"/>
    <n v="44"/>
    <n v="25"/>
    <n v="68"/>
    <n v="87"/>
    <n v="37"/>
  </r>
  <r>
    <n v="1037"/>
    <x v="13"/>
    <n v="111646"/>
    <n v="111.6"/>
    <n v="27"/>
    <s v="High experience"/>
    <x v="1"/>
    <n v="43"/>
    <n v="64"/>
    <n v="9"/>
    <x v="2"/>
    <n v="9"/>
    <n v="0"/>
    <n v="0"/>
    <n v="35.799999999999997"/>
    <n v="16"/>
    <n v="13"/>
    <n v="18"/>
    <n v="2"/>
    <n v="11"/>
    <n v="64"/>
    <n v="99"/>
    <n v="88"/>
    <n v="5"/>
    <n v="42"/>
  </r>
  <r>
    <n v="1095"/>
    <x v="10"/>
    <n v="43776"/>
    <n v="43.8"/>
    <n v="23"/>
    <s v="High experience"/>
    <x v="0"/>
    <n v="32"/>
    <n v="64"/>
    <n v="52"/>
    <x v="0"/>
    <n v="0"/>
    <n v="52"/>
    <n v="0"/>
    <n v="36.700000000000003"/>
    <n v="29"/>
    <n v="23"/>
    <n v="4"/>
    <n v="79"/>
    <n v="49"/>
    <n v="22"/>
    <n v="12"/>
    <n v="5"/>
    <n v="79"/>
    <n v="65"/>
  </r>
  <r>
    <n v="1243"/>
    <x v="4"/>
    <n v="140415"/>
    <n v="140.4"/>
    <n v="12"/>
    <s v="Lower-mid experience"/>
    <x v="2"/>
    <n v="52"/>
    <n v="64"/>
    <n v="38"/>
    <x v="0"/>
    <n v="0"/>
    <n v="38"/>
    <n v="0"/>
    <n v="43.1"/>
    <n v="31"/>
    <n v="59"/>
    <n v="33"/>
    <n v="75"/>
    <n v="62"/>
    <n v="87"/>
    <n v="5"/>
    <n v="33"/>
    <n v="10"/>
    <n v="36"/>
  </r>
  <r>
    <n v="1261"/>
    <x v="1"/>
    <n v="117526"/>
    <n v="117.5"/>
    <n v="20"/>
    <s v="Upper-mid experience"/>
    <x v="3"/>
    <n v="17"/>
    <n v="64"/>
    <n v="84"/>
    <x v="1"/>
    <n v="0"/>
    <n v="0"/>
    <n v="84"/>
    <n v="43.6"/>
    <n v="61"/>
    <n v="48"/>
    <n v="6"/>
    <n v="18"/>
    <n v="48"/>
    <n v="66"/>
    <n v="43"/>
    <n v="68"/>
    <n v="45"/>
    <n v="33"/>
  </r>
  <r>
    <n v="1281"/>
    <x v="10"/>
    <n v="68057"/>
    <n v="68.099999999999994"/>
    <n v="12"/>
    <s v="Lower-mid experience"/>
    <x v="0"/>
    <n v="36"/>
    <n v="64"/>
    <n v="46"/>
    <x v="0"/>
    <n v="0"/>
    <n v="46"/>
    <n v="0"/>
    <n v="34"/>
    <n v="49"/>
    <n v="63"/>
    <n v="5"/>
    <n v="54"/>
    <n v="2"/>
    <n v="25"/>
    <n v="31"/>
    <n v="99"/>
    <n v="3"/>
    <n v="9"/>
  </r>
  <r>
    <n v="1291"/>
    <x v="2"/>
    <n v="107271"/>
    <n v="107.3"/>
    <n v="15"/>
    <s v="Lower-mid experience"/>
    <x v="3"/>
    <n v="32"/>
    <n v="64"/>
    <n v="5"/>
    <x v="2"/>
    <n v="5"/>
    <n v="0"/>
    <n v="0"/>
    <n v="41.5"/>
    <n v="45"/>
    <n v="91"/>
    <n v="31"/>
    <n v="2"/>
    <n v="93"/>
    <n v="11"/>
    <n v="5"/>
    <n v="88"/>
    <n v="7"/>
    <n v="42"/>
  </r>
  <r>
    <n v="1323"/>
    <x v="1"/>
    <n v="131809"/>
    <n v="131.80000000000001"/>
    <n v="2"/>
    <s v="Low experience"/>
    <x v="1"/>
    <n v="28"/>
    <n v="64"/>
    <n v="78"/>
    <x v="1"/>
    <n v="0"/>
    <n v="0"/>
    <n v="78"/>
    <n v="35"/>
    <n v="58"/>
    <n v="7"/>
    <n v="39"/>
    <n v="5"/>
    <n v="45"/>
    <n v="1"/>
    <n v="4"/>
    <n v="59"/>
    <n v="57"/>
    <n v="75"/>
  </r>
  <r>
    <n v="1341"/>
    <x v="7"/>
    <n v="107831"/>
    <n v="107.8"/>
    <n v="23"/>
    <s v="High experience"/>
    <x v="3"/>
    <n v="6"/>
    <n v="64"/>
    <n v="48"/>
    <x v="0"/>
    <n v="0"/>
    <n v="48"/>
    <n v="0"/>
    <n v="41.1"/>
    <n v="38"/>
    <n v="78"/>
    <n v="16"/>
    <n v="98"/>
    <n v="32"/>
    <n v="43"/>
    <n v="27"/>
    <n v="58"/>
    <n v="6"/>
    <n v="15"/>
  </r>
  <r>
    <n v="1352"/>
    <x v="14"/>
    <n v="95951"/>
    <n v="96"/>
    <n v="3"/>
    <s v="Low experience"/>
    <x v="1"/>
    <n v="68"/>
    <n v="64"/>
    <n v="36"/>
    <x v="0"/>
    <n v="0"/>
    <n v="36"/>
    <n v="0"/>
    <n v="30.2"/>
    <n v="76"/>
    <n v="72"/>
    <n v="38"/>
    <n v="8"/>
    <n v="1"/>
    <n v="29"/>
    <n v="1"/>
    <n v="23"/>
    <n v="42"/>
    <n v="12"/>
  </r>
  <r>
    <n v="1386"/>
    <x v="12"/>
    <n v="144148"/>
    <n v="144.1"/>
    <n v="19"/>
    <s v="Upper-mid experience"/>
    <x v="2"/>
    <n v="59"/>
    <n v="64"/>
    <n v="56"/>
    <x v="0"/>
    <n v="0"/>
    <n v="56"/>
    <n v="0"/>
    <n v="43.9"/>
    <n v="8"/>
    <n v="43"/>
    <n v="56"/>
    <n v="91"/>
    <n v="57"/>
    <n v="21"/>
    <n v="34"/>
    <n v="53"/>
    <n v="15"/>
    <n v="61"/>
  </r>
  <r>
    <n v="1412"/>
    <x v="7"/>
    <n v="49098"/>
    <n v="49.1"/>
    <n v="6"/>
    <s v="Low experience"/>
    <x v="3"/>
    <n v="2"/>
    <n v="64"/>
    <n v="43"/>
    <x v="0"/>
    <n v="0"/>
    <n v="43"/>
    <n v="0"/>
    <n v="36.6"/>
    <n v="58"/>
    <n v="6"/>
    <n v="59"/>
    <n v="12"/>
    <n v="6"/>
    <n v="41"/>
    <n v="9"/>
    <n v="91"/>
    <n v="77"/>
    <n v="7"/>
  </r>
  <r>
    <n v="1419"/>
    <x v="0"/>
    <n v="63158"/>
    <n v="63.2"/>
    <n v="18"/>
    <s v="Upper-mid experience"/>
    <x v="1"/>
    <n v="7"/>
    <n v="64"/>
    <n v="54"/>
    <x v="0"/>
    <n v="0"/>
    <n v="54"/>
    <n v="0"/>
    <n v="37.5"/>
    <n v="8"/>
    <n v="6"/>
    <n v="51"/>
    <n v="84"/>
    <n v="99"/>
    <n v="18"/>
    <n v="69"/>
    <n v="8"/>
    <n v="4"/>
    <n v="28"/>
  </r>
  <r>
    <n v="1580"/>
    <x v="17"/>
    <n v="91860"/>
    <n v="91.9"/>
    <n v="15"/>
    <s v="Lower-mid experience"/>
    <x v="1"/>
    <n v="31"/>
    <n v="64"/>
    <n v="89"/>
    <x v="1"/>
    <n v="0"/>
    <n v="0"/>
    <n v="89"/>
    <n v="59.7"/>
    <n v="88"/>
    <n v="94"/>
    <n v="6"/>
    <n v="74"/>
    <n v="73"/>
    <n v="95"/>
    <n v="25"/>
    <n v="74"/>
    <n v="5"/>
    <n v="63"/>
  </r>
  <r>
    <n v="1721"/>
    <x v="7"/>
    <n v="44057"/>
    <n v="44.1"/>
    <n v="5"/>
    <s v="Low experience"/>
    <x v="1"/>
    <n v="5"/>
    <n v="64"/>
    <n v="64"/>
    <x v="0"/>
    <n v="0"/>
    <n v="64"/>
    <n v="0"/>
    <n v="72.099999999999994"/>
    <n v="65"/>
    <n v="87"/>
    <n v="93"/>
    <n v="81"/>
    <n v="96"/>
    <n v="95"/>
    <n v="62"/>
    <n v="73"/>
    <n v="7"/>
    <n v="62"/>
  </r>
  <r>
    <n v="1970"/>
    <x v="5"/>
    <n v="81638"/>
    <n v="81.599999999999994"/>
    <n v="21"/>
    <s v="Upper-mid experience"/>
    <x v="1"/>
    <n v="63"/>
    <n v="64"/>
    <n v="44"/>
    <x v="0"/>
    <n v="0"/>
    <n v="44"/>
    <n v="0"/>
    <n v="32.200000000000003"/>
    <n v="59"/>
    <n v="14"/>
    <n v="85"/>
    <n v="3"/>
    <n v="1"/>
    <n v="12"/>
    <n v="53"/>
    <n v="62"/>
    <n v="4"/>
    <n v="29"/>
  </r>
  <r>
    <n v="2006"/>
    <x v="9"/>
    <n v="143044"/>
    <n v="143"/>
    <n v="14"/>
    <s v="Lower-mid experience"/>
    <x v="1"/>
    <n v="52"/>
    <n v="64"/>
    <n v="81"/>
    <x v="1"/>
    <n v="0"/>
    <n v="0"/>
    <n v="81"/>
    <n v="21.6"/>
    <n v="6"/>
    <n v="6"/>
    <n v="4"/>
    <n v="3"/>
    <n v="24"/>
    <n v="6"/>
    <n v="59"/>
    <n v="63"/>
    <n v="16"/>
    <n v="29"/>
  </r>
  <r>
    <n v="2063"/>
    <x v="11"/>
    <n v="108391"/>
    <n v="108.4"/>
    <n v="9"/>
    <s v="Lower-mid experience"/>
    <x v="0"/>
    <n v="21"/>
    <n v="64"/>
    <n v="89"/>
    <x v="1"/>
    <n v="0"/>
    <n v="0"/>
    <n v="89"/>
    <n v="53.9"/>
    <n v="32"/>
    <n v="24"/>
    <n v="74"/>
    <n v="74"/>
    <n v="28"/>
    <n v="87"/>
    <n v="69"/>
    <n v="35"/>
    <n v="43"/>
    <n v="73"/>
  </r>
  <r>
    <n v="2103"/>
    <x v="7"/>
    <n v="69379"/>
    <n v="69.400000000000006"/>
    <n v="26"/>
    <s v="High experience"/>
    <x v="0"/>
    <n v="11"/>
    <n v="64"/>
    <n v="65"/>
    <x v="0"/>
    <n v="0"/>
    <n v="65"/>
    <n v="0"/>
    <n v="51.3"/>
    <n v="3"/>
    <n v="31"/>
    <n v="39"/>
    <n v="97"/>
    <n v="8"/>
    <n v="82"/>
    <n v="34"/>
    <n v="85"/>
    <n v="99"/>
    <n v="35"/>
  </r>
  <r>
    <n v="2448"/>
    <x v="19"/>
    <n v="52562"/>
    <n v="52.6"/>
    <n v="3"/>
    <s v="Low experience"/>
    <x v="2"/>
    <n v="41"/>
    <n v="64"/>
    <n v="55"/>
    <x v="0"/>
    <n v="0"/>
    <n v="55"/>
    <n v="0"/>
    <n v="40"/>
    <n v="87"/>
    <n v="7"/>
    <n v="56"/>
    <n v="11"/>
    <n v="3"/>
    <n v="68"/>
    <n v="68"/>
    <n v="6"/>
    <n v="86"/>
    <n v="8"/>
  </r>
  <r>
    <n v="2523"/>
    <x v="5"/>
    <n v="35499"/>
    <n v="35.5"/>
    <n v="27"/>
    <s v="High experience"/>
    <x v="3"/>
    <n v="27"/>
    <n v="64"/>
    <n v="58"/>
    <x v="0"/>
    <n v="0"/>
    <n v="58"/>
    <n v="0"/>
    <n v="43.7"/>
    <n v="82"/>
    <n v="6"/>
    <n v="11"/>
    <n v="9"/>
    <n v="5"/>
    <n v="66"/>
    <n v="59"/>
    <n v="66"/>
    <n v="51"/>
    <n v="82"/>
  </r>
  <r>
    <n v="2575"/>
    <x v="10"/>
    <n v="35455"/>
    <n v="35.5"/>
    <n v="12"/>
    <s v="Lower-mid experience"/>
    <x v="1"/>
    <n v="38"/>
    <n v="64"/>
    <n v="5"/>
    <x v="0"/>
    <n v="0"/>
    <n v="5"/>
    <n v="0"/>
    <n v="53.7"/>
    <n v="34"/>
    <n v="35"/>
    <n v="64"/>
    <n v="89"/>
    <n v="56"/>
    <n v="69"/>
    <n v="66"/>
    <n v="55"/>
    <n v="31"/>
    <n v="38"/>
  </r>
  <r>
    <n v="2582"/>
    <x v="18"/>
    <n v="66497"/>
    <n v="66.5"/>
    <n v="8"/>
    <s v="Lower-mid experience"/>
    <x v="1"/>
    <n v="15"/>
    <n v="64"/>
    <n v="18"/>
    <x v="2"/>
    <n v="18"/>
    <n v="0"/>
    <n v="0"/>
    <n v="41.5"/>
    <n v="75"/>
    <n v="56"/>
    <n v="87"/>
    <n v="32"/>
    <n v="6"/>
    <n v="66"/>
    <n v="28"/>
    <n v="4"/>
    <n v="59"/>
    <n v="2"/>
  </r>
  <r>
    <n v="2825"/>
    <x v="6"/>
    <n v="77373"/>
    <n v="77.400000000000006"/>
    <n v="29"/>
    <s v="High experience"/>
    <x v="1"/>
    <n v="57"/>
    <n v="64"/>
    <n v="76"/>
    <x v="1"/>
    <n v="0"/>
    <n v="0"/>
    <n v="76"/>
    <n v="40.9"/>
    <n v="84"/>
    <n v="66"/>
    <n v="45"/>
    <n v="18"/>
    <n v="1"/>
    <n v="31"/>
    <n v="5"/>
    <n v="48"/>
    <n v="82"/>
    <n v="29"/>
  </r>
  <r>
    <n v="2834"/>
    <x v="7"/>
    <n v="54192"/>
    <n v="54.2"/>
    <n v="5"/>
    <s v="Low experience"/>
    <x v="1"/>
    <n v="93"/>
    <n v="64"/>
    <n v="58"/>
    <x v="0"/>
    <n v="0"/>
    <n v="58"/>
    <n v="0"/>
    <n v="30.5"/>
    <n v="11"/>
    <n v="35"/>
    <n v="73"/>
    <n v="35"/>
    <n v="31"/>
    <n v="12"/>
    <n v="7"/>
    <n v="12"/>
    <n v="88"/>
    <n v="1"/>
  </r>
  <r>
    <n v="2901"/>
    <x v="7"/>
    <n v="58797"/>
    <n v="58.8"/>
    <n v="18"/>
    <s v="Upper-mid experience"/>
    <x v="3"/>
    <n v="83"/>
    <n v="64"/>
    <n v="44"/>
    <x v="0"/>
    <n v="0"/>
    <n v="44"/>
    <n v="0"/>
    <n v="36.700000000000003"/>
    <n v="1"/>
    <n v="44"/>
    <n v="35"/>
    <n v="72"/>
    <n v="72"/>
    <n v="4"/>
    <n v="12"/>
    <n v="9"/>
    <n v="79"/>
    <n v="39"/>
  </r>
  <r>
    <n v="86"/>
    <x v="16"/>
    <n v="54860"/>
    <n v="54.9"/>
    <n v="11"/>
    <s v="Lower-mid experience"/>
    <x v="1"/>
    <n v="75"/>
    <n v="63"/>
    <n v="24"/>
    <x v="2"/>
    <n v="24"/>
    <n v="0"/>
    <n v="0"/>
    <n v="35.5"/>
    <n v="2"/>
    <n v="2"/>
    <n v="32"/>
    <n v="49"/>
    <n v="77"/>
    <n v="68"/>
    <n v="45"/>
    <n v="27"/>
    <n v="10"/>
    <n v="43"/>
  </r>
  <r>
    <n v="157"/>
    <x v="8"/>
    <n v="95677"/>
    <n v="95.7"/>
    <n v="3"/>
    <s v="Low experience"/>
    <x v="3"/>
    <n v="38"/>
    <n v="63"/>
    <n v="15"/>
    <x v="2"/>
    <n v="15"/>
    <n v="0"/>
    <n v="0"/>
    <n v="46.4"/>
    <n v="8"/>
    <n v="48"/>
    <n v="2"/>
    <n v="42"/>
    <n v="3"/>
    <n v="97"/>
    <n v="13"/>
    <n v="71"/>
    <n v="97"/>
    <n v="83"/>
  </r>
  <r>
    <n v="180"/>
    <x v="15"/>
    <n v="116698"/>
    <n v="116.7"/>
    <n v="2"/>
    <s v="Low experience"/>
    <x v="1"/>
    <n v="69"/>
    <n v="63"/>
    <n v="42"/>
    <x v="0"/>
    <n v="0"/>
    <n v="42"/>
    <n v="0"/>
    <n v="38"/>
    <n v="36"/>
    <n v="8"/>
    <n v="28"/>
    <n v="21"/>
    <n v="96"/>
    <n v="1"/>
    <n v="10"/>
    <n v="68"/>
    <n v="83"/>
    <n v="29"/>
  </r>
  <r>
    <n v="211"/>
    <x v="17"/>
    <n v="119285"/>
    <n v="119.3"/>
    <n v="0"/>
    <s v="Low experience"/>
    <x v="2"/>
    <n v="12"/>
    <n v="63"/>
    <n v="91"/>
    <x v="1"/>
    <n v="0"/>
    <n v="0"/>
    <n v="91"/>
    <n v="31.5"/>
    <n v="34"/>
    <n v="3"/>
    <n v="5"/>
    <n v="14"/>
    <n v="21"/>
    <n v="67"/>
    <n v="16"/>
    <n v="12"/>
    <n v="76"/>
    <n v="67"/>
  </r>
  <r>
    <n v="256"/>
    <x v="11"/>
    <n v="74739"/>
    <n v="74.7"/>
    <n v="26"/>
    <s v="High experience"/>
    <x v="1"/>
    <n v="76"/>
    <n v="63"/>
    <n v="75"/>
    <x v="1"/>
    <n v="0"/>
    <n v="0"/>
    <n v="75"/>
    <n v="52.2"/>
    <n v="95"/>
    <n v="18"/>
    <n v="57"/>
    <n v="58"/>
    <n v="49"/>
    <n v="64"/>
    <n v="23"/>
    <n v="55"/>
    <n v="37"/>
    <n v="66"/>
  </r>
  <r>
    <n v="289"/>
    <x v="19"/>
    <n v="95780"/>
    <n v="95.8"/>
    <n v="10"/>
    <s v="Lower-mid experience"/>
    <x v="3"/>
    <n v="28"/>
    <n v="63"/>
    <n v="34"/>
    <x v="0"/>
    <n v="0"/>
    <n v="34"/>
    <n v="0"/>
    <n v="40.9"/>
    <n v="6"/>
    <n v="52"/>
    <n v="25"/>
    <n v="47"/>
    <n v="49"/>
    <n v="2"/>
    <n v="65"/>
    <n v="78"/>
    <n v="79"/>
    <n v="6"/>
  </r>
  <r>
    <n v="292"/>
    <x v="11"/>
    <n v="140168"/>
    <n v="140.19999999999999"/>
    <n v="1"/>
    <s v="Low experience"/>
    <x v="2"/>
    <n v="41"/>
    <n v="63"/>
    <n v="71"/>
    <x v="1"/>
    <n v="0"/>
    <n v="0"/>
    <n v="71"/>
    <n v="68.5"/>
    <n v="62"/>
    <n v="81"/>
    <n v="84"/>
    <n v="48"/>
    <n v="78"/>
    <n v="67"/>
    <n v="72"/>
    <n v="49"/>
    <n v="63"/>
    <n v="81"/>
  </r>
  <r>
    <n v="388"/>
    <x v="7"/>
    <n v="142134"/>
    <n v="142.1"/>
    <n v="12"/>
    <s v="Lower-mid experience"/>
    <x v="2"/>
    <n v="54"/>
    <n v="63"/>
    <n v="42"/>
    <x v="0"/>
    <n v="0"/>
    <n v="42"/>
    <n v="0"/>
    <n v="39.200000000000003"/>
    <n v="24"/>
    <n v="21"/>
    <n v="41"/>
    <n v="7"/>
    <n v="22"/>
    <n v="37"/>
    <n v="39"/>
    <n v="98"/>
    <n v="95"/>
    <n v="8"/>
  </r>
  <r>
    <n v="419"/>
    <x v="2"/>
    <n v="49360"/>
    <n v="49.4"/>
    <n v="25"/>
    <s v="High experience"/>
    <x v="0"/>
    <n v="44"/>
    <n v="63"/>
    <n v="12"/>
    <x v="2"/>
    <n v="12"/>
    <n v="0"/>
    <n v="0"/>
    <n v="42.7"/>
    <n v="87"/>
    <n v="9"/>
    <n v="0"/>
    <n v="59"/>
    <n v="72"/>
    <n v="62"/>
    <n v="8"/>
    <n v="22"/>
    <n v="25"/>
    <n v="83"/>
  </r>
  <r>
    <n v="421"/>
    <x v="5"/>
    <n v="103953"/>
    <n v="104"/>
    <n v="18"/>
    <s v="Upper-mid experience"/>
    <x v="3"/>
    <n v="93"/>
    <n v="63"/>
    <n v="45"/>
    <x v="0"/>
    <n v="0"/>
    <n v="45"/>
    <n v="0"/>
    <n v="55.4"/>
    <n v="3"/>
    <n v="86"/>
    <n v="36"/>
    <n v="63"/>
    <n v="71"/>
    <n v="43"/>
    <n v="31"/>
    <n v="96"/>
    <n v="96"/>
    <n v="29"/>
  </r>
  <r>
    <n v="451"/>
    <x v="2"/>
    <n v="40292"/>
    <n v="40.299999999999997"/>
    <n v="25"/>
    <s v="High experience"/>
    <x v="2"/>
    <n v="9"/>
    <n v="63"/>
    <n v="15"/>
    <x v="2"/>
    <n v="15"/>
    <n v="0"/>
    <n v="0"/>
    <n v="58.5"/>
    <n v="76"/>
    <n v="9"/>
    <n v="66"/>
    <n v="11"/>
    <n v="67"/>
    <n v="64"/>
    <n v="81"/>
    <n v="83"/>
    <n v="87"/>
    <n v="41"/>
  </r>
  <r>
    <n v="512"/>
    <x v="16"/>
    <n v="112790"/>
    <n v="112.8"/>
    <n v="2"/>
    <s v="Low experience"/>
    <x v="3"/>
    <n v="54"/>
    <n v="63"/>
    <n v="24"/>
    <x v="2"/>
    <n v="24"/>
    <n v="0"/>
    <n v="0"/>
    <n v="47.9"/>
    <n v="93"/>
    <n v="95"/>
    <n v="37"/>
    <n v="14"/>
    <n v="52"/>
    <n v="11"/>
    <n v="93"/>
    <n v="18"/>
    <n v="25"/>
    <n v="41"/>
  </r>
  <r>
    <n v="557"/>
    <x v="4"/>
    <n v="105587"/>
    <n v="105.6"/>
    <n v="24"/>
    <s v="High experience"/>
    <x v="2"/>
    <n v="41"/>
    <n v="63"/>
    <n v="63"/>
    <x v="0"/>
    <n v="0"/>
    <n v="63"/>
    <n v="0"/>
    <n v="50.4"/>
    <n v="4"/>
    <n v="53"/>
    <n v="66"/>
    <n v="21"/>
    <n v="91"/>
    <n v="84"/>
    <n v="47"/>
    <n v="41"/>
    <n v="24"/>
    <n v="73"/>
  </r>
  <r>
    <n v="770"/>
    <x v="2"/>
    <n v="78657"/>
    <n v="78.7"/>
    <n v="18"/>
    <s v="Upper-mid experience"/>
    <x v="2"/>
    <n v="95"/>
    <n v="63"/>
    <n v="22"/>
    <x v="2"/>
    <n v="22"/>
    <n v="0"/>
    <n v="0"/>
    <n v="43.1"/>
    <n v="51"/>
    <n v="3"/>
    <n v="92"/>
    <n v="85"/>
    <n v="52"/>
    <n v="23"/>
    <n v="12"/>
    <n v="36"/>
    <n v="26"/>
    <n v="51"/>
  </r>
  <r>
    <n v="973"/>
    <x v="3"/>
    <n v="101153"/>
    <n v="101.2"/>
    <n v="11"/>
    <s v="Lower-mid experience"/>
    <x v="2"/>
    <n v="62"/>
    <n v="63"/>
    <n v="55"/>
    <x v="0"/>
    <n v="0"/>
    <n v="55"/>
    <n v="0"/>
    <n v="27.8"/>
    <n v="6"/>
    <n v="89"/>
    <n v="48"/>
    <n v="7"/>
    <n v="5"/>
    <n v="53"/>
    <n v="3"/>
    <n v="28"/>
    <n v="39"/>
    <n v="0"/>
  </r>
  <r>
    <n v="1064"/>
    <x v="9"/>
    <n v="45749"/>
    <n v="45.7"/>
    <n v="23"/>
    <s v="High experience"/>
    <x v="1"/>
    <n v="33"/>
    <n v="63"/>
    <n v="9"/>
    <x v="1"/>
    <n v="0"/>
    <n v="0"/>
    <n v="9"/>
    <n v="47.8"/>
    <n v="67"/>
    <n v="24"/>
    <n v="54"/>
    <n v="4"/>
    <n v="94"/>
    <n v="61"/>
    <n v="16"/>
    <n v="5"/>
    <n v="86"/>
    <n v="67"/>
  </r>
  <r>
    <n v="1337"/>
    <x v="4"/>
    <n v="35725"/>
    <n v="35.700000000000003"/>
    <n v="9"/>
    <s v="Lower-mid experience"/>
    <x v="3"/>
    <n v="47"/>
    <n v="63"/>
    <n v="33"/>
    <x v="0"/>
    <n v="0"/>
    <n v="33"/>
    <n v="0"/>
    <n v="39.299999999999997"/>
    <n v="19"/>
    <n v="26"/>
    <n v="28"/>
    <n v="65"/>
    <n v="5"/>
    <n v="8"/>
    <n v="19"/>
    <n v="87"/>
    <n v="63"/>
    <n v="73"/>
  </r>
  <r>
    <n v="1445"/>
    <x v="17"/>
    <n v="47013"/>
    <n v="47"/>
    <n v="16"/>
    <s v="Upper-mid experience"/>
    <x v="1"/>
    <n v="7"/>
    <n v="63"/>
    <n v="95"/>
    <x v="1"/>
    <n v="0"/>
    <n v="0"/>
    <n v="95"/>
    <n v="32.1"/>
    <n v="61"/>
    <n v="5"/>
    <n v="38"/>
    <n v="9"/>
    <n v="24"/>
    <n v="29"/>
    <n v="12"/>
    <n v="76"/>
    <n v="6"/>
    <n v="61"/>
  </r>
  <r>
    <n v="1845"/>
    <x v="19"/>
    <n v="79662"/>
    <n v="79.7"/>
    <n v="18"/>
    <s v="Upper-mid experience"/>
    <x v="1"/>
    <n v="47"/>
    <n v="63"/>
    <n v="47"/>
    <x v="0"/>
    <n v="0"/>
    <n v="47"/>
    <n v="0"/>
    <n v="43.1"/>
    <n v="6"/>
    <n v="57"/>
    <n v="57"/>
    <n v="26"/>
    <n v="63"/>
    <n v="91"/>
    <n v="39"/>
    <n v="63"/>
    <n v="24"/>
    <n v="5"/>
  </r>
  <r>
    <n v="1855"/>
    <x v="18"/>
    <n v="58327"/>
    <n v="58.3"/>
    <n v="13"/>
    <s v="Lower-mid experience"/>
    <x v="3"/>
    <n v="74"/>
    <n v="63"/>
    <n v="18"/>
    <x v="2"/>
    <n v="18"/>
    <n v="0"/>
    <n v="0"/>
    <n v="36.5"/>
    <n v="56"/>
    <n v="17"/>
    <n v="43"/>
    <n v="65"/>
    <n v="28"/>
    <n v="33"/>
    <n v="12"/>
    <n v="41"/>
    <n v="58"/>
    <n v="12"/>
  </r>
  <r>
    <n v="1866"/>
    <x v="5"/>
    <n v="124274"/>
    <n v="124.3"/>
    <n v="26"/>
    <s v="High experience"/>
    <x v="1"/>
    <n v="49"/>
    <n v="63"/>
    <n v="67"/>
    <x v="0"/>
    <n v="0"/>
    <n v="67"/>
    <n v="0"/>
    <n v="33.9"/>
    <n v="32"/>
    <n v="19"/>
    <n v="48"/>
    <n v="4"/>
    <n v="25"/>
    <n v="7"/>
    <n v="13"/>
    <n v="11"/>
    <n v="87"/>
    <n v="93"/>
  </r>
  <r>
    <n v="1884"/>
    <x v="13"/>
    <n v="56932"/>
    <n v="56.9"/>
    <n v="11"/>
    <s v="Lower-mid experience"/>
    <x v="0"/>
    <n v="38"/>
    <n v="63"/>
    <n v="25"/>
    <x v="2"/>
    <n v="25"/>
    <n v="0"/>
    <n v="0"/>
    <n v="45.2"/>
    <n v="94"/>
    <n v="39"/>
    <n v="73"/>
    <n v="41"/>
    <n v="5"/>
    <n v="84"/>
    <n v="8"/>
    <n v="53"/>
    <n v="21"/>
    <n v="34"/>
  </r>
  <r>
    <n v="1911"/>
    <x v="7"/>
    <n v="69819"/>
    <n v="69.8"/>
    <n v="4"/>
    <s v="Low experience"/>
    <x v="3"/>
    <n v="63"/>
    <n v="63"/>
    <n v="39"/>
    <x v="0"/>
    <n v="0"/>
    <n v="39"/>
    <n v="0"/>
    <n v="44"/>
    <n v="62"/>
    <n v="2"/>
    <n v="63"/>
    <n v="67"/>
    <n v="24"/>
    <n v="6"/>
    <n v="53"/>
    <n v="26"/>
    <n v="46"/>
    <n v="91"/>
  </r>
  <r>
    <n v="2025"/>
    <x v="16"/>
    <n v="58911"/>
    <n v="58.9"/>
    <n v="8"/>
    <s v="Lower-mid experience"/>
    <x v="1"/>
    <n v="9"/>
    <n v="63"/>
    <n v="13"/>
    <x v="2"/>
    <n v="13"/>
    <n v="0"/>
    <n v="0"/>
    <n v="40"/>
    <n v="32"/>
    <n v="8"/>
    <n v="42"/>
    <n v="61"/>
    <n v="4"/>
    <n v="55"/>
    <n v="6"/>
    <n v="37"/>
    <n v="86"/>
    <n v="69"/>
  </r>
  <r>
    <n v="2166"/>
    <x v="0"/>
    <n v="33814"/>
    <n v="33.799999999999997"/>
    <n v="28"/>
    <s v="High experience"/>
    <x v="1"/>
    <n v="32"/>
    <n v="63"/>
    <n v="49"/>
    <x v="0"/>
    <n v="0"/>
    <n v="49"/>
    <n v="0"/>
    <n v="56.4"/>
    <n v="79"/>
    <n v="97"/>
    <n v="5"/>
    <n v="17"/>
    <n v="68"/>
    <n v="76"/>
    <n v="7"/>
    <n v="85"/>
    <n v="83"/>
    <n v="47"/>
  </r>
  <r>
    <n v="2265"/>
    <x v="8"/>
    <n v="128740"/>
    <n v="128.69999999999999"/>
    <n v="9"/>
    <s v="Lower-mid experience"/>
    <x v="0"/>
    <n v="23"/>
    <n v="63"/>
    <n v="27"/>
    <x v="2"/>
    <n v="27"/>
    <n v="0"/>
    <n v="0"/>
    <n v="38.4"/>
    <n v="39"/>
    <n v="8"/>
    <n v="23"/>
    <n v="31"/>
    <n v="77"/>
    <n v="2"/>
    <n v="48"/>
    <n v="41"/>
    <n v="97"/>
    <n v="18"/>
  </r>
  <r>
    <n v="2279"/>
    <x v="5"/>
    <n v="43997"/>
    <n v="44"/>
    <n v="29"/>
    <s v="High experience"/>
    <x v="2"/>
    <n v="34"/>
    <n v="63"/>
    <n v="55"/>
    <x v="0"/>
    <n v="0"/>
    <n v="55"/>
    <n v="0"/>
    <n v="42.5"/>
    <n v="58"/>
    <n v="47"/>
    <n v="86"/>
    <n v="27"/>
    <n v="1"/>
    <n v="32"/>
    <n v="1"/>
    <n v="54"/>
    <n v="38"/>
    <n v="81"/>
  </r>
  <r>
    <n v="2345"/>
    <x v="16"/>
    <n v="101360"/>
    <n v="101.4"/>
    <n v="9"/>
    <s v="Lower-mid experience"/>
    <x v="1"/>
    <n v="42"/>
    <n v="63"/>
    <n v="22"/>
    <x v="2"/>
    <n v="22"/>
    <n v="0"/>
    <n v="0"/>
    <n v="48.5"/>
    <n v="21"/>
    <n v="51"/>
    <n v="31"/>
    <n v="93"/>
    <n v="23"/>
    <n v="42"/>
    <n v="96"/>
    <n v="32"/>
    <n v="64"/>
    <n v="32"/>
  </r>
  <r>
    <n v="2414"/>
    <x v="14"/>
    <n v="58454"/>
    <n v="58.5"/>
    <n v="29"/>
    <s v="High experience"/>
    <x v="2"/>
    <n v="52"/>
    <n v="63"/>
    <n v="35"/>
    <x v="0"/>
    <n v="0"/>
    <n v="35"/>
    <n v="0"/>
    <n v="44"/>
    <n v="5"/>
    <n v="85"/>
    <n v="95"/>
    <n v="12"/>
    <n v="21"/>
    <n v="9"/>
    <n v="88"/>
    <n v="96"/>
    <n v="26"/>
    <n v="3"/>
  </r>
  <r>
    <n v="2501"/>
    <x v="15"/>
    <n v="73518"/>
    <n v="73.5"/>
    <n v="2"/>
    <s v="Low experience"/>
    <x v="1"/>
    <n v="21"/>
    <n v="63"/>
    <n v="4"/>
    <x v="0"/>
    <n v="0"/>
    <n v="4"/>
    <n v="0"/>
    <n v="46.9"/>
    <n v="16"/>
    <n v="62"/>
    <n v="6"/>
    <n v="59"/>
    <n v="64"/>
    <n v="81"/>
    <n v="91"/>
    <n v="23"/>
    <n v="59"/>
    <n v="8"/>
  </r>
  <r>
    <n v="2528"/>
    <x v="2"/>
    <n v="85012"/>
    <n v="85"/>
    <n v="4"/>
    <s v="Low experience"/>
    <x v="3"/>
    <n v="53"/>
    <n v="63"/>
    <n v="17"/>
    <x v="2"/>
    <n v="17"/>
    <n v="0"/>
    <n v="0"/>
    <n v="56.5"/>
    <n v="95"/>
    <n v="29"/>
    <n v="49"/>
    <n v="38"/>
    <n v="63"/>
    <n v="19"/>
    <n v="26"/>
    <n v="86"/>
    <n v="81"/>
    <n v="79"/>
  </r>
  <r>
    <n v="2620"/>
    <x v="19"/>
    <n v="141318"/>
    <n v="141.30000000000001"/>
    <n v="10"/>
    <s v="Lower-mid experience"/>
    <x v="1"/>
    <n v="59"/>
    <n v="63"/>
    <n v="36"/>
    <x v="0"/>
    <n v="0"/>
    <n v="36"/>
    <n v="0"/>
    <n v="54"/>
    <n v="53"/>
    <n v="64"/>
    <n v="56"/>
    <n v="56"/>
    <n v="74"/>
    <n v="9"/>
    <n v="39"/>
    <n v="54"/>
    <n v="89"/>
    <n v="46"/>
  </r>
  <r>
    <n v="2666"/>
    <x v="9"/>
    <n v="70294"/>
    <n v="70.3"/>
    <n v="16"/>
    <s v="Upper-mid experience"/>
    <x v="2"/>
    <n v="76"/>
    <n v="63"/>
    <n v="94"/>
    <x v="1"/>
    <n v="0"/>
    <n v="0"/>
    <n v="94"/>
    <n v="52.4"/>
    <n v="8"/>
    <n v="49"/>
    <n v="92"/>
    <n v="17"/>
    <n v="99"/>
    <n v="72"/>
    <n v="1"/>
    <n v="54"/>
    <n v="71"/>
    <n v="61"/>
  </r>
  <r>
    <n v="2741"/>
    <x v="6"/>
    <n v="133601"/>
    <n v="133.6"/>
    <n v="9"/>
    <s v="Lower-mid experience"/>
    <x v="3"/>
    <n v="3"/>
    <n v="63"/>
    <n v="93"/>
    <x v="1"/>
    <n v="0"/>
    <n v="0"/>
    <n v="93"/>
    <n v="38.4"/>
    <n v="2"/>
    <n v="14"/>
    <n v="63"/>
    <n v="52"/>
    <n v="58"/>
    <n v="44"/>
    <n v="47"/>
    <n v="78"/>
    <n v="22"/>
    <n v="4"/>
  </r>
  <r>
    <n v="2826"/>
    <x v="8"/>
    <n v="57309"/>
    <n v="57.3"/>
    <n v="16"/>
    <s v="Upper-mid experience"/>
    <x v="2"/>
    <n v="7"/>
    <n v="63"/>
    <n v="21"/>
    <x v="2"/>
    <n v="21"/>
    <n v="0"/>
    <n v="0"/>
    <n v="37.4"/>
    <n v="15"/>
    <n v="65"/>
    <n v="14"/>
    <n v="39"/>
    <n v="57"/>
    <n v="5"/>
    <n v="15"/>
    <n v="32"/>
    <n v="46"/>
    <n v="86"/>
  </r>
  <r>
    <n v="2928"/>
    <x v="7"/>
    <n v="112669"/>
    <n v="112.7"/>
    <n v="29"/>
    <s v="High experience"/>
    <x v="1"/>
    <n v="64"/>
    <n v="63"/>
    <n v="31"/>
    <x v="0"/>
    <n v="0"/>
    <n v="31"/>
    <n v="0"/>
    <n v="31.3"/>
    <n v="43"/>
    <n v="16"/>
    <n v="55"/>
    <n v="45"/>
    <n v="12"/>
    <n v="67"/>
    <n v="2"/>
    <n v="13"/>
    <n v="7"/>
    <n v="53"/>
  </r>
  <r>
    <n v="110"/>
    <x v="14"/>
    <n v="130441"/>
    <n v="130.4"/>
    <n v="24"/>
    <s v="High experience"/>
    <x v="1"/>
    <n v="52"/>
    <n v="62"/>
    <n v="64"/>
    <x v="0"/>
    <n v="0"/>
    <n v="64"/>
    <n v="0"/>
    <n v="38.9"/>
    <n v="8"/>
    <n v="18"/>
    <n v="3"/>
    <n v="79"/>
    <n v="19"/>
    <n v="92"/>
    <n v="42"/>
    <n v="9"/>
    <n v="82"/>
    <n v="37"/>
  </r>
  <r>
    <n v="117"/>
    <x v="10"/>
    <n v="40754"/>
    <n v="40.799999999999997"/>
    <n v="15"/>
    <s v="Lower-mid experience"/>
    <x v="2"/>
    <n v="38"/>
    <n v="62"/>
    <n v="69"/>
    <x v="0"/>
    <n v="0"/>
    <n v="69"/>
    <n v="0"/>
    <n v="50.5"/>
    <n v="2"/>
    <n v="74"/>
    <n v="77"/>
    <n v="24"/>
    <n v="67"/>
    <n v="9"/>
    <n v="26"/>
    <n v="79"/>
    <n v="86"/>
    <n v="61"/>
  </r>
  <r>
    <n v="232"/>
    <x v="17"/>
    <n v="73937"/>
    <n v="73.900000000000006"/>
    <n v="28"/>
    <s v="High experience"/>
    <x v="2"/>
    <n v="53"/>
    <n v="62"/>
    <n v="85"/>
    <x v="1"/>
    <n v="0"/>
    <n v="0"/>
    <n v="85"/>
    <n v="29.3"/>
    <n v="12"/>
    <n v="34"/>
    <n v="14"/>
    <n v="69"/>
    <n v="21"/>
    <n v="39"/>
    <n v="9"/>
    <n v="2"/>
    <n v="51"/>
    <n v="42"/>
  </r>
  <r>
    <n v="343"/>
    <x v="12"/>
    <n v="39269"/>
    <n v="39.299999999999997"/>
    <n v="7"/>
    <s v="Low experience"/>
    <x v="1"/>
    <n v="21"/>
    <n v="62"/>
    <n v="63"/>
    <x v="0"/>
    <n v="0"/>
    <n v="63"/>
    <n v="0"/>
    <n v="48.1"/>
    <n v="5"/>
    <n v="1"/>
    <n v="8"/>
    <n v="98"/>
    <n v="61"/>
    <n v="5"/>
    <n v="88"/>
    <n v="95"/>
    <n v="75"/>
    <n v="45"/>
  </r>
  <r>
    <n v="392"/>
    <x v="1"/>
    <n v="148764"/>
    <n v="148.80000000000001"/>
    <n v="1"/>
    <s v="Low experience"/>
    <x v="1"/>
    <n v="93"/>
    <n v="62"/>
    <n v="86"/>
    <x v="1"/>
    <n v="0"/>
    <n v="0"/>
    <n v="86"/>
    <n v="24.7"/>
    <n v="5"/>
    <n v="45"/>
    <n v="55"/>
    <n v="3"/>
    <n v="46"/>
    <n v="16"/>
    <n v="3"/>
    <n v="62"/>
    <n v="3"/>
    <n v="9"/>
  </r>
  <r>
    <n v="530"/>
    <x v="3"/>
    <n v="69574"/>
    <n v="69.599999999999994"/>
    <n v="3"/>
    <s v="Low experience"/>
    <x v="2"/>
    <n v="65"/>
    <n v="62"/>
    <n v="51"/>
    <x v="0"/>
    <n v="0"/>
    <n v="51"/>
    <n v="0"/>
    <n v="33.6"/>
    <n v="44"/>
    <n v="27"/>
    <n v="6"/>
    <n v="87"/>
    <n v="10"/>
    <n v="61"/>
    <n v="4"/>
    <n v="23"/>
    <n v="26"/>
    <n v="48"/>
  </r>
  <r>
    <n v="630"/>
    <x v="13"/>
    <n v="37432"/>
    <n v="37.4"/>
    <n v="23"/>
    <s v="High experience"/>
    <x v="1"/>
    <n v="48"/>
    <n v="62"/>
    <n v="1"/>
    <x v="2"/>
    <n v="1"/>
    <n v="0"/>
    <n v="0"/>
    <n v="45.6"/>
    <n v="6"/>
    <n v="57"/>
    <n v="62"/>
    <n v="51"/>
    <n v="82"/>
    <n v="86"/>
    <n v="62"/>
    <n v="1"/>
    <n v="7"/>
    <n v="42"/>
  </r>
  <r>
    <n v="1073"/>
    <x v="13"/>
    <n v="76205"/>
    <n v="76.2"/>
    <n v="7"/>
    <s v="Low experience"/>
    <x v="1"/>
    <n v="38"/>
    <n v="62"/>
    <n v="11"/>
    <x v="2"/>
    <n v="11"/>
    <n v="0"/>
    <n v="0"/>
    <n v="33.200000000000003"/>
    <n v="1"/>
    <n v="81"/>
    <n v="14"/>
    <n v="6"/>
    <n v="34"/>
    <n v="23"/>
    <n v="64"/>
    <n v="46"/>
    <n v="4"/>
    <n v="59"/>
  </r>
  <r>
    <n v="1082"/>
    <x v="0"/>
    <n v="110882"/>
    <n v="110.9"/>
    <n v="2"/>
    <s v="Low experience"/>
    <x v="3"/>
    <n v="55"/>
    <n v="62"/>
    <n v="67"/>
    <x v="0"/>
    <n v="0"/>
    <n v="67"/>
    <n v="0"/>
    <n v="46.8"/>
    <n v="29"/>
    <n v="88"/>
    <n v="28"/>
    <n v="81"/>
    <n v="21"/>
    <n v="29"/>
    <n v="19"/>
    <n v="26"/>
    <n v="83"/>
    <n v="64"/>
  </r>
  <r>
    <n v="1124"/>
    <x v="8"/>
    <n v="62734"/>
    <n v="62.7"/>
    <n v="29"/>
    <s v="High experience"/>
    <x v="2"/>
    <n v="13"/>
    <n v="62"/>
    <n v="17"/>
    <x v="2"/>
    <n v="17"/>
    <n v="0"/>
    <n v="0"/>
    <n v="40.299999999999997"/>
    <n v="28"/>
    <n v="57"/>
    <n v="45"/>
    <n v="43"/>
    <n v="11"/>
    <n v="14"/>
    <n v="82"/>
    <n v="89"/>
    <n v="23"/>
    <n v="11"/>
  </r>
  <r>
    <n v="1128"/>
    <x v="13"/>
    <n v="113319"/>
    <n v="113.3"/>
    <n v="3"/>
    <s v="Low experience"/>
    <x v="0"/>
    <n v="14"/>
    <n v="62"/>
    <n v="12"/>
    <x v="2"/>
    <n v="12"/>
    <n v="0"/>
    <n v="0"/>
    <n v="40.299999999999997"/>
    <n v="10"/>
    <n v="33"/>
    <n v="94"/>
    <n v="39"/>
    <n v="44"/>
    <n v="8"/>
    <n v="9"/>
    <n v="18"/>
    <n v="97"/>
    <n v="51"/>
  </r>
  <r>
    <n v="1274"/>
    <x v="19"/>
    <n v="91305"/>
    <n v="91.3"/>
    <n v="20"/>
    <s v="Upper-mid experience"/>
    <x v="1"/>
    <n v="12"/>
    <n v="62"/>
    <n v="67"/>
    <x v="0"/>
    <n v="0"/>
    <n v="67"/>
    <n v="0"/>
    <n v="33.299999999999997"/>
    <n v="3"/>
    <n v="24"/>
    <n v="4"/>
    <n v="28"/>
    <n v="69"/>
    <n v="43"/>
    <n v="52"/>
    <n v="92"/>
    <n v="11"/>
    <n v="7"/>
  </r>
  <r>
    <n v="1415"/>
    <x v="15"/>
    <n v="96603"/>
    <n v="96.6"/>
    <n v="24"/>
    <s v="High experience"/>
    <x v="1"/>
    <n v="19"/>
    <n v="62"/>
    <n v="5"/>
    <x v="0"/>
    <n v="0"/>
    <n v="5"/>
    <n v="0"/>
    <n v="38.799999999999997"/>
    <n v="27"/>
    <n v="61"/>
    <n v="51"/>
    <n v="14"/>
    <n v="74"/>
    <n v="8"/>
    <n v="96"/>
    <n v="4"/>
    <n v="34"/>
    <n v="19"/>
  </r>
  <r>
    <n v="1716"/>
    <x v="7"/>
    <n v="76905"/>
    <n v="76.900000000000006"/>
    <n v="12"/>
    <s v="Lower-mid experience"/>
    <x v="1"/>
    <n v="87"/>
    <n v="62"/>
    <n v="67"/>
    <x v="0"/>
    <n v="0"/>
    <n v="67"/>
    <n v="0"/>
    <n v="39.9"/>
    <n v="27"/>
    <n v="53"/>
    <n v="7"/>
    <n v="43"/>
    <n v="13"/>
    <n v="5"/>
    <n v="97"/>
    <n v="73"/>
    <n v="72"/>
    <n v="9"/>
  </r>
  <r>
    <n v="1780"/>
    <x v="11"/>
    <n v="143645"/>
    <n v="143.6"/>
    <n v="26"/>
    <s v="High experience"/>
    <x v="0"/>
    <n v="78"/>
    <n v="62"/>
    <n v="91"/>
    <x v="1"/>
    <n v="0"/>
    <n v="0"/>
    <n v="91"/>
    <n v="43.5"/>
    <n v="27"/>
    <n v="5"/>
    <n v="12"/>
    <n v="95"/>
    <n v="45"/>
    <n v="26"/>
    <n v="52"/>
    <n v="68"/>
    <n v="32"/>
    <n v="73"/>
  </r>
  <r>
    <n v="2121"/>
    <x v="5"/>
    <n v="94310"/>
    <n v="94.3"/>
    <n v="12"/>
    <s v="Lower-mid experience"/>
    <x v="0"/>
    <n v="91"/>
    <n v="62"/>
    <n v="37"/>
    <x v="0"/>
    <n v="0"/>
    <n v="37"/>
    <n v="0"/>
    <n v="32.5"/>
    <n v="31"/>
    <n v="56"/>
    <n v="13"/>
    <n v="2"/>
    <n v="9"/>
    <n v="11"/>
    <n v="4"/>
    <n v="76"/>
    <n v="89"/>
    <n v="34"/>
  </r>
  <r>
    <n v="2137"/>
    <x v="7"/>
    <n v="136565"/>
    <n v="136.6"/>
    <n v="22"/>
    <s v="Upper-mid experience"/>
    <x v="0"/>
    <n v="2"/>
    <n v="62"/>
    <n v="36"/>
    <x v="0"/>
    <n v="0"/>
    <n v="36"/>
    <n v="0"/>
    <n v="34.299999999999997"/>
    <n v="21"/>
    <n v="8"/>
    <n v="31"/>
    <n v="31"/>
    <n v="76"/>
    <n v="41"/>
    <n v="6"/>
    <n v="59"/>
    <n v="13"/>
    <n v="57"/>
  </r>
  <r>
    <n v="2469"/>
    <x v="3"/>
    <n v="80901"/>
    <n v="80.900000000000006"/>
    <n v="17"/>
    <s v="Upper-mid experience"/>
    <x v="3"/>
    <n v="77"/>
    <n v="62"/>
    <n v="58"/>
    <x v="0"/>
    <n v="0"/>
    <n v="58"/>
    <n v="0"/>
    <n v="44.6"/>
    <n v="91"/>
    <n v="18"/>
    <n v="84"/>
    <n v="12"/>
    <n v="57"/>
    <n v="34"/>
    <n v="47"/>
    <n v="3"/>
    <n v="26"/>
    <n v="74"/>
  </r>
  <r>
    <n v="2472"/>
    <x v="10"/>
    <n v="125101"/>
    <n v="125.1"/>
    <n v="12"/>
    <s v="Lower-mid experience"/>
    <x v="0"/>
    <n v="52"/>
    <n v="62"/>
    <n v="39"/>
    <x v="0"/>
    <n v="0"/>
    <n v="39"/>
    <n v="0"/>
    <n v="34.799999999999997"/>
    <n v="78"/>
    <n v="4"/>
    <n v="49"/>
    <n v="53"/>
    <n v="69"/>
    <n v="4"/>
    <n v="59"/>
    <n v="0"/>
    <n v="27"/>
    <n v="5"/>
  </r>
  <r>
    <n v="2595"/>
    <x v="17"/>
    <n v="34564"/>
    <n v="34.6"/>
    <n v="0"/>
    <s v="Low experience"/>
    <x v="0"/>
    <n v="2"/>
    <n v="62"/>
    <n v="91"/>
    <x v="1"/>
    <n v="0"/>
    <n v="0"/>
    <n v="91"/>
    <n v="42.5"/>
    <n v="3"/>
    <n v="96"/>
    <n v="42"/>
    <n v="25"/>
    <n v="62"/>
    <n v="13"/>
    <n v="7"/>
    <n v="83"/>
    <n v="42"/>
    <n v="52"/>
  </r>
  <r>
    <n v="2816"/>
    <x v="11"/>
    <n v="79326"/>
    <n v="79.3"/>
    <n v="16"/>
    <s v="Upper-mid experience"/>
    <x v="2"/>
    <n v="24"/>
    <n v="62"/>
    <n v="71"/>
    <x v="1"/>
    <n v="0"/>
    <n v="0"/>
    <n v="71"/>
    <n v="40.6"/>
    <n v="24"/>
    <n v="39"/>
    <n v="93"/>
    <n v="24"/>
    <n v="37"/>
    <n v="73"/>
    <n v="3"/>
    <n v="68"/>
    <n v="43"/>
    <n v="2"/>
  </r>
  <r>
    <n v="2848"/>
    <x v="12"/>
    <n v="36086"/>
    <n v="36.1"/>
    <n v="22"/>
    <s v="Upper-mid experience"/>
    <x v="2"/>
    <n v="7"/>
    <n v="62"/>
    <n v="46"/>
    <x v="0"/>
    <n v="0"/>
    <n v="46"/>
    <n v="0"/>
    <n v="50.2"/>
    <n v="92"/>
    <n v="63"/>
    <n v="15"/>
    <n v="72"/>
    <n v="35"/>
    <n v="49"/>
    <n v="42"/>
    <n v="73"/>
    <n v="22"/>
    <n v="39"/>
  </r>
  <r>
    <n v="2889"/>
    <x v="5"/>
    <n v="83207"/>
    <n v="83.2"/>
    <n v="3"/>
    <s v="Low experience"/>
    <x v="3"/>
    <n v="51"/>
    <n v="62"/>
    <n v="46"/>
    <x v="0"/>
    <n v="0"/>
    <n v="46"/>
    <n v="0"/>
    <n v="45.9"/>
    <n v="85"/>
    <n v="14"/>
    <n v="92"/>
    <n v="67"/>
    <n v="42"/>
    <n v="55"/>
    <n v="15"/>
    <n v="22"/>
    <n v="29"/>
    <n v="38"/>
  </r>
  <r>
    <n v="2904"/>
    <x v="5"/>
    <n v="136165"/>
    <n v="136.19999999999999"/>
    <n v="26"/>
    <s v="High experience"/>
    <x v="2"/>
    <n v="15"/>
    <n v="62"/>
    <n v="64"/>
    <x v="0"/>
    <n v="0"/>
    <n v="64"/>
    <n v="0"/>
    <n v="54"/>
    <n v="65"/>
    <n v="95"/>
    <n v="17"/>
    <n v="46"/>
    <n v="74"/>
    <n v="21"/>
    <n v="68"/>
    <n v="47"/>
    <n v="43"/>
    <n v="64"/>
  </r>
  <r>
    <n v="9"/>
    <x v="14"/>
    <n v="139225"/>
    <n v="139.19999999999999"/>
    <n v="12"/>
    <s v="Lower-mid experience"/>
    <x v="3"/>
    <n v="3"/>
    <n v="61"/>
    <n v="48"/>
    <x v="0"/>
    <n v="0"/>
    <n v="48"/>
    <n v="0"/>
    <n v="41.5"/>
    <n v="22"/>
    <n v="42"/>
    <n v="88"/>
    <n v="32"/>
    <n v="12"/>
    <n v="36"/>
    <n v="91"/>
    <n v="27"/>
    <n v="65"/>
    <n v="0"/>
  </r>
  <r>
    <n v="146"/>
    <x v="13"/>
    <n v="49446"/>
    <n v="49.4"/>
    <n v="0"/>
    <s v="Low experience"/>
    <x v="3"/>
    <n v="52"/>
    <n v="61"/>
    <n v="27"/>
    <x v="2"/>
    <n v="27"/>
    <n v="0"/>
    <n v="0"/>
    <n v="50.3"/>
    <n v="72"/>
    <n v="7"/>
    <n v="71"/>
    <n v="54"/>
    <n v="8"/>
    <n v="46"/>
    <n v="48"/>
    <n v="17"/>
    <n v="95"/>
    <n v="85"/>
  </r>
  <r>
    <n v="226"/>
    <x v="17"/>
    <n v="59493"/>
    <n v="59.5"/>
    <n v="23"/>
    <s v="High experience"/>
    <x v="0"/>
    <n v="93"/>
    <n v="61"/>
    <n v="89"/>
    <x v="1"/>
    <n v="0"/>
    <n v="0"/>
    <n v="89"/>
    <n v="42.6"/>
    <n v="41"/>
    <n v="66"/>
    <n v="26"/>
    <n v="16"/>
    <n v="16"/>
    <n v="7"/>
    <n v="19"/>
    <n v="66"/>
    <n v="88"/>
    <n v="81"/>
  </r>
  <r>
    <n v="348"/>
    <x v="19"/>
    <n v="50977"/>
    <n v="51"/>
    <n v="25"/>
    <s v="High experience"/>
    <x v="2"/>
    <n v="18"/>
    <n v="61"/>
    <n v="65"/>
    <x v="0"/>
    <n v="0"/>
    <n v="65"/>
    <n v="0"/>
    <n v="34.4"/>
    <n v="34"/>
    <n v="68"/>
    <n v="3"/>
    <n v="69"/>
    <n v="32"/>
    <n v="6"/>
    <n v="61"/>
    <n v="24"/>
    <n v="39"/>
    <n v="8"/>
  </r>
  <r>
    <n v="432"/>
    <x v="11"/>
    <n v="38804"/>
    <n v="38.799999999999997"/>
    <n v="1"/>
    <s v="Low experience"/>
    <x v="1"/>
    <n v="33"/>
    <n v="61"/>
    <n v="76"/>
    <x v="1"/>
    <n v="0"/>
    <n v="0"/>
    <n v="76"/>
    <n v="40.1"/>
    <n v="95"/>
    <n v="31"/>
    <n v="17"/>
    <n v="46"/>
    <n v="31"/>
    <n v="4"/>
    <n v="32"/>
    <n v="54"/>
    <n v="55"/>
    <n v="36"/>
  </r>
  <r>
    <n v="496"/>
    <x v="16"/>
    <n v="144476"/>
    <n v="144.5"/>
    <n v="29"/>
    <s v="High experience"/>
    <x v="1"/>
    <n v="41"/>
    <n v="61"/>
    <n v="7"/>
    <x v="2"/>
    <n v="7"/>
    <n v="0"/>
    <n v="0"/>
    <n v="45.7"/>
    <n v="58"/>
    <n v="64"/>
    <n v="85"/>
    <n v="29"/>
    <n v="17"/>
    <n v="38"/>
    <n v="35"/>
    <n v="13"/>
    <n v="67"/>
    <n v="51"/>
  </r>
  <r>
    <n v="578"/>
    <x v="17"/>
    <n v="149107"/>
    <n v="149.1"/>
    <n v="24"/>
    <s v="High experience"/>
    <x v="3"/>
    <n v="34"/>
    <n v="61"/>
    <n v="77"/>
    <x v="1"/>
    <n v="0"/>
    <n v="0"/>
    <n v="77"/>
    <n v="48.5"/>
    <n v="84"/>
    <n v="3"/>
    <n v="52"/>
    <n v="57"/>
    <n v="56"/>
    <n v="48"/>
    <n v="79"/>
    <n v="13"/>
    <n v="31"/>
    <n v="62"/>
  </r>
  <r>
    <n v="580"/>
    <x v="13"/>
    <n v="81331"/>
    <n v="81.3"/>
    <n v="7"/>
    <s v="Low experience"/>
    <x v="1"/>
    <n v="9"/>
    <n v="61"/>
    <n v="23"/>
    <x v="2"/>
    <n v="23"/>
    <n v="0"/>
    <n v="0"/>
    <n v="50.2"/>
    <n v="5"/>
    <n v="87"/>
    <n v="13"/>
    <n v="68"/>
    <n v="57"/>
    <n v="48"/>
    <n v="49"/>
    <n v="72"/>
    <n v="94"/>
    <n v="9"/>
  </r>
  <r>
    <n v="581"/>
    <x v="8"/>
    <n v="38245"/>
    <n v="38.200000000000003"/>
    <n v="22"/>
    <s v="Upper-mid experience"/>
    <x v="3"/>
    <n v="81"/>
    <n v="61"/>
    <n v="3"/>
    <x v="2"/>
    <n v="3"/>
    <n v="0"/>
    <n v="0"/>
    <n v="42.9"/>
    <n v="62"/>
    <n v="65"/>
    <n v="2"/>
    <n v="24"/>
    <n v="66"/>
    <n v="91"/>
    <n v="98"/>
    <n v="2"/>
    <n v="13"/>
    <n v="6"/>
  </r>
  <r>
    <n v="644"/>
    <x v="7"/>
    <n v="73271"/>
    <n v="73.3"/>
    <n v="9"/>
    <s v="Lower-mid experience"/>
    <x v="0"/>
    <n v="31"/>
    <n v="61"/>
    <n v="64"/>
    <x v="0"/>
    <n v="0"/>
    <n v="64"/>
    <n v="0"/>
    <n v="55"/>
    <n v="10"/>
    <n v="29"/>
    <n v="36"/>
    <n v="94"/>
    <n v="71"/>
    <n v="3"/>
    <n v="58"/>
    <n v="94"/>
    <n v="81"/>
    <n v="74"/>
  </r>
  <r>
    <n v="802"/>
    <x v="10"/>
    <n v="36265"/>
    <n v="36.299999999999997"/>
    <n v="15"/>
    <s v="Lower-mid experience"/>
    <x v="1"/>
    <n v="56"/>
    <n v="61"/>
    <n v="36"/>
    <x v="0"/>
    <n v="0"/>
    <n v="36"/>
    <n v="0"/>
    <n v="43.2"/>
    <n v="3"/>
    <n v="28"/>
    <n v="6"/>
    <n v="82"/>
    <n v="76"/>
    <n v="26"/>
    <n v="25"/>
    <n v="97"/>
    <n v="1"/>
    <n v="88"/>
  </r>
  <r>
    <n v="818"/>
    <x v="16"/>
    <n v="125773"/>
    <n v="125.8"/>
    <n v="28"/>
    <s v="High experience"/>
    <x v="3"/>
    <n v="49"/>
    <n v="61"/>
    <n v="16"/>
    <x v="2"/>
    <n v="16"/>
    <n v="0"/>
    <n v="0"/>
    <n v="38.4"/>
    <n v="7"/>
    <n v="10"/>
    <n v="32"/>
    <n v="51"/>
    <n v="88"/>
    <n v="36"/>
    <n v="11"/>
    <n v="95"/>
    <n v="49"/>
    <n v="5"/>
  </r>
  <r>
    <n v="861"/>
    <x v="2"/>
    <n v="116545"/>
    <n v="116.5"/>
    <n v="27"/>
    <s v="High experience"/>
    <x v="0"/>
    <n v="3"/>
    <n v="61"/>
    <n v="16"/>
    <x v="2"/>
    <n v="16"/>
    <n v="0"/>
    <n v="0"/>
    <n v="66.900000000000006"/>
    <n v="69"/>
    <n v="29"/>
    <n v="85"/>
    <n v="44"/>
    <n v="97"/>
    <n v="95"/>
    <n v="77"/>
    <n v="93"/>
    <n v="71"/>
    <n v="9"/>
  </r>
  <r>
    <n v="1005"/>
    <x v="0"/>
    <n v="107223"/>
    <n v="107.2"/>
    <n v="6"/>
    <s v="Low experience"/>
    <x v="0"/>
    <n v="69"/>
    <n v="61"/>
    <n v="56"/>
    <x v="0"/>
    <n v="0"/>
    <n v="56"/>
    <n v="0"/>
    <n v="30.7"/>
    <n v="28"/>
    <n v="3"/>
    <n v="41"/>
    <n v="43"/>
    <n v="47"/>
    <n v="7"/>
    <n v="31"/>
    <n v="32"/>
    <n v="6"/>
    <n v="69"/>
  </r>
  <r>
    <n v="1048"/>
    <x v="7"/>
    <n v="145650"/>
    <n v="145.69999999999999"/>
    <n v="29"/>
    <s v="High experience"/>
    <x v="0"/>
    <n v="56"/>
    <n v="61"/>
    <n v="69"/>
    <x v="0"/>
    <n v="0"/>
    <n v="69"/>
    <n v="0"/>
    <n v="32.6"/>
    <n v="57"/>
    <n v="15"/>
    <n v="31"/>
    <n v="8"/>
    <n v="52"/>
    <n v="19"/>
    <n v="1"/>
    <n v="43"/>
    <n v="34"/>
    <n v="66"/>
  </r>
  <r>
    <n v="1058"/>
    <x v="4"/>
    <n v="51200"/>
    <n v="51.2"/>
    <n v="20"/>
    <s v="Upper-mid experience"/>
    <x v="1"/>
    <n v="25"/>
    <n v="61"/>
    <n v="65"/>
    <x v="0"/>
    <n v="0"/>
    <n v="65"/>
    <n v="0"/>
    <n v="36.799999999999997"/>
    <n v="2"/>
    <n v="82"/>
    <n v="41"/>
    <n v="1"/>
    <n v="73"/>
    <n v="6"/>
    <n v="34"/>
    <n v="28"/>
    <n v="7"/>
    <n v="94"/>
  </r>
  <r>
    <n v="1211"/>
    <x v="10"/>
    <n v="35983"/>
    <n v="36"/>
    <n v="19"/>
    <s v="Upper-mid experience"/>
    <x v="0"/>
    <n v="33"/>
    <n v="61"/>
    <n v="54"/>
    <x v="0"/>
    <n v="0"/>
    <n v="54"/>
    <n v="0"/>
    <n v="41.5"/>
    <n v="8"/>
    <n v="61"/>
    <n v="18"/>
    <n v="55"/>
    <n v="83"/>
    <n v="3"/>
    <n v="83"/>
    <n v="78"/>
    <n v="2"/>
    <n v="24"/>
  </r>
  <r>
    <n v="1353"/>
    <x v="15"/>
    <n v="132255"/>
    <n v="132.30000000000001"/>
    <n v="20"/>
    <s v="Upper-mid experience"/>
    <x v="0"/>
    <n v="92"/>
    <n v="61"/>
    <n v="38"/>
    <x v="0"/>
    <n v="0"/>
    <n v="38"/>
    <n v="0"/>
    <n v="57.5"/>
    <n v="99"/>
    <n v="2"/>
    <n v="51"/>
    <n v="52"/>
    <n v="26"/>
    <n v="66"/>
    <n v="94"/>
    <n v="45"/>
    <n v="75"/>
    <n v="65"/>
  </r>
  <r>
    <n v="1390"/>
    <x v="2"/>
    <n v="83565"/>
    <n v="83.6"/>
    <n v="2"/>
    <s v="Low experience"/>
    <x v="1"/>
    <n v="0"/>
    <n v="61"/>
    <n v="14"/>
    <x v="2"/>
    <n v="14"/>
    <n v="0"/>
    <n v="0"/>
    <n v="39.700000000000003"/>
    <n v="5"/>
    <n v="13"/>
    <n v="23"/>
    <n v="43"/>
    <n v="71"/>
    <n v="13"/>
    <n v="74"/>
    <n v="86"/>
    <n v="65"/>
    <n v="4"/>
  </r>
  <r>
    <n v="1457"/>
    <x v="8"/>
    <n v="44133"/>
    <n v="44.1"/>
    <n v="27"/>
    <s v="High experience"/>
    <x v="0"/>
    <n v="1"/>
    <n v="61"/>
    <n v="25"/>
    <x v="2"/>
    <n v="25"/>
    <n v="0"/>
    <n v="0"/>
    <n v="63.7"/>
    <n v="88"/>
    <n v="93"/>
    <n v="85"/>
    <n v="83"/>
    <n v="7"/>
    <n v="79"/>
    <n v="78"/>
    <n v="13"/>
    <n v="66"/>
    <n v="45"/>
  </r>
  <r>
    <n v="1550"/>
    <x v="4"/>
    <n v="37529"/>
    <n v="37.5"/>
    <n v="21"/>
    <s v="Upper-mid experience"/>
    <x v="0"/>
    <n v="81"/>
    <n v="61"/>
    <n v="61"/>
    <x v="0"/>
    <n v="0"/>
    <n v="61"/>
    <n v="0"/>
    <n v="42.6"/>
    <n v="39"/>
    <n v="47"/>
    <n v="17"/>
    <n v="2"/>
    <n v="67"/>
    <n v="59"/>
    <n v="62"/>
    <n v="26"/>
    <n v="24"/>
    <n v="83"/>
  </r>
  <r>
    <n v="1602"/>
    <x v="13"/>
    <n v="88826"/>
    <n v="88.8"/>
    <n v="6"/>
    <s v="Low experience"/>
    <x v="2"/>
    <n v="46"/>
    <n v="61"/>
    <n v="12"/>
    <x v="2"/>
    <n v="12"/>
    <n v="0"/>
    <n v="0"/>
    <n v="53.6"/>
    <n v="4"/>
    <n v="75"/>
    <n v="7"/>
    <n v="66"/>
    <n v="72"/>
    <n v="65"/>
    <n v="76"/>
    <n v="18"/>
    <n v="59"/>
    <n v="94"/>
  </r>
  <r>
    <n v="1650"/>
    <x v="14"/>
    <n v="112833"/>
    <n v="112.8"/>
    <n v="24"/>
    <s v="High experience"/>
    <x v="1"/>
    <n v="34"/>
    <n v="61"/>
    <n v="32"/>
    <x v="0"/>
    <n v="0"/>
    <n v="32"/>
    <n v="0"/>
    <n v="23.9"/>
    <n v="37"/>
    <n v="5"/>
    <n v="1"/>
    <n v="14"/>
    <n v="0"/>
    <n v="15"/>
    <n v="58"/>
    <n v="82"/>
    <n v="19"/>
    <n v="8"/>
  </r>
  <r>
    <n v="1756"/>
    <x v="7"/>
    <n v="100412"/>
    <n v="100.4"/>
    <n v="21"/>
    <s v="Upper-mid experience"/>
    <x v="0"/>
    <n v="28"/>
    <n v="61"/>
    <n v="57"/>
    <x v="0"/>
    <n v="0"/>
    <n v="57"/>
    <n v="0"/>
    <n v="55.5"/>
    <n v="14"/>
    <n v="67"/>
    <n v="65"/>
    <n v="81"/>
    <n v="14"/>
    <n v="78"/>
    <n v="10"/>
    <n v="85"/>
    <n v="75"/>
    <n v="66"/>
  </r>
  <r>
    <n v="1793"/>
    <x v="11"/>
    <n v="36486"/>
    <n v="36.5"/>
    <n v="5"/>
    <s v="Low experience"/>
    <x v="0"/>
    <n v="7"/>
    <n v="61"/>
    <n v="86"/>
    <x v="1"/>
    <n v="0"/>
    <n v="0"/>
    <n v="86"/>
    <n v="66.400000000000006"/>
    <n v="76"/>
    <n v="32"/>
    <n v="49"/>
    <n v="95"/>
    <n v="95"/>
    <n v="31"/>
    <n v="81"/>
    <n v="59"/>
    <n v="98"/>
    <n v="48"/>
  </r>
  <r>
    <n v="1997"/>
    <x v="10"/>
    <n v="105494"/>
    <n v="105.5"/>
    <n v="7"/>
    <s v="Low experience"/>
    <x v="0"/>
    <n v="9"/>
    <n v="61"/>
    <n v="66"/>
    <x v="0"/>
    <n v="0"/>
    <n v="66"/>
    <n v="0"/>
    <n v="47.4"/>
    <n v="45"/>
    <n v="69"/>
    <n v="14"/>
    <n v="2"/>
    <n v="89"/>
    <n v="57"/>
    <n v="2"/>
    <n v="99"/>
    <n v="49"/>
    <n v="48"/>
  </r>
  <r>
    <n v="2163"/>
    <x v="14"/>
    <n v="101543"/>
    <n v="101.5"/>
    <n v="2"/>
    <s v="Low experience"/>
    <x v="3"/>
    <n v="6"/>
    <n v="61"/>
    <n v="61"/>
    <x v="0"/>
    <n v="0"/>
    <n v="61"/>
    <n v="0"/>
    <n v="45.7"/>
    <n v="2"/>
    <n v="3"/>
    <n v="91"/>
    <n v="89"/>
    <n v="22"/>
    <n v="78"/>
    <n v="5"/>
    <n v="29"/>
    <n v="62"/>
    <n v="76"/>
  </r>
  <r>
    <n v="2222"/>
    <x v="4"/>
    <n v="51946"/>
    <n v="51.9"/>
    <n v="13"/>
    <s v="Lower-mid experience"/>
    <x v="1"/>
    <n v="74"/>
    <n v="61"/>
    <n v="65"/>
    <x v="0"/>
    <n v="0"/>
    <n v="65"/>
    <n v="0"/>
    <n v="35.299999999999997"/>
    <n v="28"/>
    <n v="21"/>
    <n v="61"/>
    <n v="21"/>
    <n v="51"/>
    <n v="41"/>
    <n v="23"/>
    <n v="29"/>
    <n v="43"/>
    <n v="35"/>
  </r>
  <r>
    <n v="2307"/>
    <x v="15"/>
    <n v="30877"/>
    <n v="30.9"/>
    <n v="20"/>
    <s v="Upper-mid experience"/>
    <x v="1"/>
    <n v="5"/>
    <n v="61"/>
    <n v="48"/>
    <x v="0"/>
    <n v="0"/>
    <n v="48"/>
    <n v="0"/>
    <n v="40.299999999999997"/>
    <n v="48"/>
    <n v="82"/>
    <n v="68"/>
    <n v="15"/>
    <n v="23"/>
    <n v="29"/>
    <n v="12"/>
    <n v="29"/>
    <n v="73"/>
    <n v="24"/>
  </r>
  <r>
    <n v="2329"/>
    <x v="12"/>
    <n v="139791"/>
    <n v="139.80000000000001"/>
    <n v="4"/>
    <s v="Low experience"/>
    <x v="2"/>
    <n v="66"/>
    <n v="61"/>
    <n v="66"/>
    <x v="0"/>
    <n v="0"/>
    <n v="66"/>
    <n v="0"/>
    <n v="66.400000000000006"/>
    <n v="88"/>
    <n v="75"/>
    <n v="93"/>
    <n v="55"/>
    <n v="45"/>
    <n v="97"/>
    <n v="46"/>
    <n v="64"/>
    <n v="37"/>
    <n v="64"/>
  </r>
  <r>
    <n v="2387"/>
    <x v="10"/>
    <n v="147849"/>
    <n v="147.80000000000001"/>
    <n v="12"/>
    <s v="Lower-mid experience"/>
    <x v="3"/>
    <n v="24"/>
    <n v="61"/>
    <n v="35"/>
    <x v="0"/>
    <n v="0"/>
    <n v="35"/>
    <n v="0"/>
    <n v="46.2"/>
    <n v="6"/>
    <n v="4"/>
    <n v="97"/>
    <n v="10"/>
    <n v="15"/>
    <n v="43"/>
    <n v="77"/>
    <n v="96"/>
    <n v="89"/>
    <n v="25"/>
  </r>
  <r>
    <n v="2567"/>
    <x v="18"/>
    <n v="117133"/>
    <n v="117.1"/>
    <n v="23"/>
    <s v="High experience"/>
    <x v="1"/>
    <n v="9"/>
    <n v="61"/>
    <n v="29"/>
    <x v="2"/>
    <n v="29"/>
    <n v="0"/>
    <n v="0"/>
    <n v="61.4"/>
    <n v="95"/>
    <n v="97"/>
    <n v="3"/>
    <n v="19"/>
    <n v="98"/>
    <n v="99"/>
    <n v="8"/>
    <n v="75"/>
    <n v="29"/>
    <n v="91"/>
  </r>
  <r>
    <n v="2858"/>
    <x v="12"/>
    <n v="103038"/>
    <n v="103"/>
    <n v="28"/>
    <s v="High experience"/>
    <x v="1"/>
    <n v="51"/>
    <n v="61"/>
    <n v="33"/>
    <x v="0"/>
    <n v="0"/>
    <n v="33"/>
    <n v="0"/>
    <n v="41.6"/>
    <n v="2"/>
    <n v="43"/>
    <n v="27"/>
    <n v="9"/>
    <n v="87"/>
    <n v="84"/>
    <n v="87"/>
    <n v="3"/>
    <n v="43"/>
    <n v="31"/>
  </r>
  <r>
    <n v="2939"/>
    <x v="6"/>
    <n v="91638"/>
    <n v="91.6"/>
    <n v="28"/>
    <s v="High experience"/>
    <x v="2"/>
    <n v="89"/>
    <n v="61"/>
    <n v="77"/>
    <x v="1"/>
    <n v="0"/>
    <n v="0"/>
    <n v="77"/>
    <n v="34.1"/>
    <n v="68"/>
    <n v="8"/>
    <n v="45"/>
    <n v="33"/>
    <n v="84"/>
    <n v="5"/>
    <n v="86"/>
    <n v="7"/>
    <n v="3"/>
    <n v="2"/>
  </r>
  <r>
    <n v="299"/>
    <x v="18"/>
    <n v="46626"/>
    <n v="46.6"/>
    <n v="21"/>
    <s v="Upper-mid experience"/>
    <x v="2"/>
    <n v="99"/>
    <n v="59"/>
    <n v="25"/>
    <x v="2"/>
    <n v="25"/>
    <n v="0"/>
    <n v="0"/>
    <n v="41.3"/>
    <n v="67"/>
    <n v="77"/>
    <n v="31"/>
    <n v="49"/>
    <n v="8"/>
    <n v="23"/>
    <n v="23"/>
    <n v="55"/>
    <n v="52"/>
    <n v="28"/>
  </r>
  <r>
    <n v="349"/>
    <x v="6"/>
    <n v="62167"/>
    <n v="62.2"/>
    <n v="13"/>
    <s v="Lower-mid experience"/>
    <x v="1"/>
    <n v="3"/>
    <n v="59"/>
    <n v="93"/>
    <x v="1"/>
    <n v="0"/>
    <n v="0"/>
    <n v="93"/>
    <n v="44.8"/>
    <n v="1"/>
    <n v="48"/>
    <n v="12"/>
    <n v="31"/>
    <n v="93"/>
    <n v="16"/>
    <n v="97"/>
    <n v="21"/>
    <n v="74"/>
    <n v="55"/>
  </r>
  <r>
    <n v="564"/>
    <x v="2"/>
    <n v="47140"/>
    <n v="47.1"/>
    <n v="14"/>
    <s v="Lower-mid experience"/>
    <x v="0"/>
    <n v="1"/>
    <n v="59"/>
    <n v="23"/>
    <x v="2"/>
    <n v="23"/>
    <n v="0"/>
    <n v="0"/>
    <n v="38.5"/>
    <n v="32"/>
    <n v="98"/>
    <n v="4"/>
    <n v="45"/>
    <n v="11"/>
    <n v="35"/>
    <n v="10"/>
    <n v="89"/>
    <n v="5"/>
    <n v="56"/>
  </r>
  <r>
    <n v="618"/>
    <x v="14"/>
    <n v="56651"/>
    <n v="56.7"/>
    <n v="18"/>
    <s v="Upper-mid experience"/>
    <x v="0"/>
    <n v="32"/>
    <n v="59"/>
    <n v="39"/>
    <x v="0"/>
    <n v="0"/>
    <n v="39"/>
    <n v="0"/>
    <n v="47"/>
    <n v="19"/>
    <n v="43"/>
    <n v="66"/>
    <n v="26"/>
    <n v="1"/>
    <n v="52"/>
    <n v="61"/>
    <n v="96"/>
    <n v="59"/>
    <n v="47"/>
  </r>
  <r>
    <n v="656"/>
    <x v="14"/>
    <n v="146903"/>
    <n v="146.9"/>
    <n v="21"/>
    <s v="Upper-mid experience"/>
    <x v="2"/>
    <n v="13"/>
    <n v="59"/>
    <n v="54"/>
    <x v="0"/>
    <n v="0"/>
    <n v="54"/>
    <n v="0"/>
    <n v="44.7"/>
    <n v="53"/>
    <n v="27"/>
    <n v="9"/>
    <n v="93"/>
    <n v="4"/>
    <n v="89"/>
    <n v="38"/>
    <n v="74"/>
    <n v="48"/>
    <n v="12"/>
  </r>
  <r>
    <n v="1244"/>
    <x v="12"/>
    <n v="89151"/>
    <n v="89.2"/>
    <n v="21"/>
    <s v="Upper-mid experience"/>
    <x v="2"/>
    <n v="81"/>
    <n v="59"/>
    <n v="45"/>
    <x v="0"/>
    <n v="0"/>
    <n v="45"/>
    <n v="0"/>
    <n v="39.9"/>
    <n v="9"/>
    <n v="14"/>
    <n v="0"/>
    <n v="1"/>
    <n v="38"/>
    <n v="81"/>
    <n v="59"/>
    <n v="63"/>
    <n v="52"/>
    <n v="82"/>
  </r>
  <r>
    <n v="1453"/>
    <x v="0"/>
    <n v="135649"/>
    <n v="135.6"/>
    <n v="11"/>
    <s v="Lower-mid experience"/>
    <x v="2"/>
    <n v="86"/>
    <n v="59"/>
    <n v="56"/>
    <x v="0"/>
    <n v="0"/>
    <n v="56"/>
    <n v="0"/>
    <n v="39.299999999999997"/>
    <n v="33"/>
    <n v="39"/>
    <n v="57"/>
    <n v="48"/>
    <n v="38"/>
    <n v="31"/>
    <n v="62"/>
    <n v="51"/>
    <n v="32"/>
    <n v="2"/>
  </r>
  <r>
    <n v="1528"/>
    <x v="17"/>
    <n v="89087"/>
    <n v="89.1"/>
    <n v="16"/>
    <s v="Upper-mid experience"/>
    <x v="3"/>
    <n v="2"/>
    <n v="59"/>
    <n v="88"/>
    <x v="1"/>
    <n v="0"/>
    <n v="0"/>
    <n v="88"/>
    <n v="64.8"/>
    <n v="89"/>
    <n v="94"/>
    <n v="62"/>
    <n v="5"/>
    <n v="74"/>
    <n v="11"/>
    <n v="67"/>
    <n v="78"/>
    <n v="73"/>
    <n v="95"/>
  </r>
  <r>
    <n v="1583"/>
    <x v="2"/>
    <n v="101812"/>
    <n v="101.8"/>
    <n v="24"/>
    <s v="High experience"/>
    <x v="3"/>
    <n v="58"/>
    <n v="59"/>
    <n v="18"/>
    <x v="2"/>
    <n v="18"/>
    <n v="0"/>
    <n v="0"/>
    <n v="48.9"/>
    <n v="5"/>
    <n v="29"/>
    <n v="45"/>
    <n v="53"/>
    <n v="98"/>
    <n v="98"/>
    <n v="1"/>
    <n v="54"/>
    <n v="82"/>
    <n v="24"/>
  </r>
  <r>
    <n v="1595"/>
    <x v="4"/>
    <n v="42705"/>
    <n v="42.7"/>
    <n v="27"/>
    <s v="High experience"/>
    <x v="0"/>
    <n v="64"/>
    <n v="59"/>
    <n v="31"/>
    <x v="0"/>
    <n v="0"/>
    <n v="31"/>
    <n v="0"/>
    <n v="30.3"/>
    <n v="5"/>
    <n v="61"/>
    <n v="61"/>
    <n v="5"/>
    <n v="31"/>
    <n v="53"/>
    <n v="52"/>
    <n v="2"/>
    <n v="28"/>
    <n v="5"/>
  </r>
  <r>
    <n v="1642"/>
    <x v="17"/>
    <n v="60795"/>
    <n v="60.8"/>
    <n v="2"/>
    <s v="Low experience"/>
    <x v="0"/>
    <n v="58"/>
    <n v="59"/>
    <n v="79"/>
    <x v="1"/>
    <n v="0"/>
    <n v="0"/>
    <n v="79"/>
    <n v="37.4"/>
    <n v="41"/>
    <n v="84"/>
    <n v="51"/>
    <n v="73"/>
    <n v="2"/>
    <n v="46"/>
    <n v="9"/>
    <n v="22"/>
    <n v="3"/>
    <n v="43"/>
  </r>
  <r>
    <n v="1950"/>
    <x v="13"/>
    <n v="120389"/>
    <n v="120.4"/>
    <n v="28"/>
    <s v="High experience"/>
    <x v="3"/>
    <n v="77"/>
    <n v="59"/>
    <n v="12"/>
    <x v="2"/>
    <n v="12"/>
    <n v="0"/>
    <n v="0"/>
    <n v="57"/>
    <n v="65"/>
    <n v="14"/>
    <n v="68"/>
    <n v="6"/>
    <n v="33"/>
    <n v="85"/>
    <n v="77"/>
    <n v="64"/>
    <n v="87"/>
    <n v="71"/>
  </r>
  <r>
    <n v="1978"/>
    <x v="8"/>
    <n v="33250"/>
    <n v="33.299999999999997"/>
    <n v="2"/>
    <s v="Low experience"/>
    <x v="3"/>
    <n v="88"/>
    <n v="59"/>
    <n v="28"/>
    <x v="2"/>
    <n v="28"/>
    <n v="0"/>
    <n v="0"/>
    <n v="45.8"/>
    <n v="93"/>
    <n v="73"/>
    <n v="9"/>
    <n v="77"/>
    <n v="53"/>
    <n v="6"/>
    <n v="63"/>
    <n v="13"/>
    <n v="19"/>
    <n v="52"/>
  </r>
  <r>
    <n v="2244"/>
    <x v="6"/>
    <n v="62185"/>
    <n v="62.2"/>
    <n v="5"/>
    <s v="Low experience"/>
    <x v="1"/>
    <n v="87"/>
    <n v="59"/>
    <n v="76"/>
    <x v="1"/>
    <n v="0"/>
    <n v="0"/>
    <n v="76"/>
    <n v="44.1"/>
    <n v="9"/>
    <n v="1"/>
    <n v="52"/>
    <n v="69"/>
    <n v="79"/>
    <n v="7"/>
    <n v="36"/>
    <n v="56"/>
    <n v="93"/>
    <n v="39"/>
  </r>
  <r>
    <n v="2468"/>
    <x v="11"/>
    <n v="113302"/>
    <n v="113.3"/>
    <n v="14"/>
    <s v="Lower-mid experience"/>
    <x v="3"/>
    <n v="7"/>
    <n v="59"/>
    <n v="9"/>
    <x v="1"/>
    <n v="0"/>
    <n v="0"/>
    <n v="9"/>
    <n v="37.700000000000003"/>
    <n v="22"/>
    <n v="5"/>
    <n v="94"/>
    <n v="57"/>
    <n v="42"/>
    <n v="1"/>
    <n v="13"/>
    <n v="58"/>
    <n v="49"/>
    <n v="36"/>
  </r>
  <r>
    <n v="2660"/>
    <x v="15"/>
    <n v="65340"/>
    <n v="65.3"/>
    <n v="11"/>
    <s v="Lower-mid experience"/>
    <x v="1"/>
    <n v="28"/>
    <n v="59"/>
    <n v="5"/>
    <x v="0"/>
    <n v="0"/>
    <n v="5"/>
    <n v="0"/>
    <n v="41"/>
    <n v="56"/>
    <n v="45"/>
    <n v="46"/>
    <n v="59"/>
    <n v="53"/>
    <n v="13"/>
    <n v="2"/>
    <n v="14"/>
    <n v="69"/>
    <n v="53"/>
  </r>
  <r>
    <n v="2908"/>
    <x v="8"/>
    <n v="145915"/>
    <n v="145.9"/>
    <n v="13"/>
    <s v="Lower-mid experience"/>
    <x v="0"/>
    <n v="84"/>
    <n v="59"/>
    <n v="7"/>
    <x v="2"/>
    <n v="7"/>
    <n v="0"/>
    <n v="0"/>
    <n v="51.3"/>
    <n v="88"/>
    <n v="41"/>
    <n v="69"/>
    <n v="86"/>
    <n v="37"/>
    <n v="26"/>
    <n v="17"/>
    <n v="61"/>
    <n v="25"/>
    <n v="63"/>
  </r>
  <r>
    <n v="58"/>
    <x v="13"/>
    <n v="95310"/>
    <n v="95.3"/>
    <n v="25"/>
    <s v="High experience"/>
    <x v="0"/>
    <n v="7"/>
    <n v="58"/>
    <n v="8"/>
    <x v="2"/>
    <n v="8"/>
    <n v="0"/>
    <n v="0"/>
    <n v="41.8"/>
    <n v="84"/>
    <n v="91"/>
    <n v="12"/>
    <n v="24"/>
    <n v="17"/>
    <n v="19"/>
    <n v="84"/>
    <n v="33"/>
    <n v="31"/>
    <n v="23"/>
  </r>
  <r>
    <n v="193"/>
    <x v="11"/>
    <n v="85243"/>
    <n v="85.2"/>
    <n v="26"/>
    <s v="High experience"/>
    <x v="0"/>
    <n v="58"/>
    <n v="58"/>
    <n v="8"/>
    <x v="1"/>
    <n v="0"/>
    <n v="0"/>
    <n v="8"/>
    <n v="44"/>
    <n v="37"/>
    <n v="18"/>
    <n v="44"/>
    <n v="33"/>
    <n v="34"/>
    <n v="74"/>
    <n v="22"/>
    <n v="64"/>
    <n v="57"/>
    <n v="57"/>
  </r>
  <r>
    <n v="249"/>
    <x v="1"/>
    <n v="53559"/>
    <n v="53.6"/>
    <n v="28"/>
    <s v="High experience"/>
    <x v="0"/>
    <n v="42"/>
    <n v="58"/>
    <n v="85"/>
    <x v="1"/>
    <n v="0"/>
    <n v="0"/>
    <n v="85"/>
    <n v="55.1"/>
    <n v="88"/>
    <n v="88"/>
    <n v="66"/>
    <n v="21"/>
    <n v="86"/>
    <n v="89"/>
    <n v="2"/>
    <n v="74"/>
    <n v="29"/>
    <n v="8"/>
  </r>
  <r>
    <n v="253"/>
    <x v="14"/>
    <n v="48814"/>
    <n v="48.8"/>
    <n v="23"/>
    <s v="High experience"/>
    <x v="0"/>
    <n v="15"/>
    <n v="58"/>
    <n v="49"/>
    <x v="0"/>
    <n v="0"/>
    <n v="49"/>
    <n v="0"/>
    <n v="34.200000000000003"/>
    <n v="3"/>
    <n v="56"/>
    <n v="8"/>
    <n v="14"/>
    <n v="58"/>
    <n v="51"/>
    <n v="14"/>
    <n v="62"/>
    <n v="27"/>
    <n v="49"/>
  </r>
  <r>
    <n v="410"/>
    <x v="11"/>
    <n v="79692"/>
    <n v="79.7"/>
    <n v="6"/>
    <s v="Low experience"/>
    <x v="0"/>
    <n v="22"/>
    <n v="58"/>
    <n v="84"/>
    <x v="1"/>
    <n v="0"/>
    <n v="0"/>
    <n v="84"/>
    <n v="48.3"/>
    <n v="1"/>
    <n v="45"/>
    <n v="94"/>
    <n v="95"/>
    <n v="24"/>
    <n v="62"/>
    <n v="47"/>
    <n v="88"/>
    <n v="27"/>
    <n v="0"/>
  </r>
  <r>
    <n v="458"/>
    <x v="15"/>
    <n v="63161"/>
    <n v="63.2"/>
    <n v="23"/>
    <s v="High experience"/>
    <x v="0"/>
    <n v="49"/>
    <n v="58"/>
    <n v="55"/>
    <x v="0"/>
    <n v="0"/>
    <n v="55"/>
    <n v="0"/>
    <n v="53.6"/>
    <n v="67"/>
    <n v="38"/>
    <n v="95"/>
    <n v="87"/>
    <n v="71"/>
    <n v="71"/>
    <n v="25"/>
    <n v="66"/>
    <n v="2"/>
    <n v="14"/>
  </r>
  <r>
    <n v="489"/>
    <x v="3"/>
    <n v="38859"/>
    <n v="38.9"/>
    <n v="12"/>
    <s v="Lower-mid experience"/>
    <x v="1"/>
    <n v="5"/>
    <n v="58"/>
    <n v="55"/>
    <x v="0"/>
    <n v="0"/>
    <n v="55"/>
    <n v="0"/>
    <n v="43.5"/>
    <n v="34"/>
    <n v="86"/>
    <n v="43"/>
    <n v="19"/>
    <n v="19"/>
    <n v="77"/>
    <n v="27"/>
    <n v="77"/>
    <n v="21"/>
    <n v="32"/>
  </r>
  <r>
    <n v="500"/>
    <x v="4"/>
    <n v="96188"/>
    <n v="96.2"/>
    <n v="7"/>
    <s v="Low experience"/>
    <x v="1"/>
    <n v="4"/>
    <n v="58"/>
    <n v="59"/>
    <x v="0"/>
    <n v="0"/>
    <n v="59"/>
    <n v="0"/>
    <n v="46.7"/>
    <n v="62"/>
    <n v="0"/>
    <n v="1"/>
    <n v="81"/>
    <n v="26"/>
    <n v="64"/>
    <n v="45"/>
    <n v="86"/>
    <n v="92"/>
    <n v="10"/>
  </r>
  <r>
    <n v="733"/>
    <x v="10"/>
    <n v="71751"/>
    <n v="71.8"/>
    <n v="2"/>
    <s v="Low experience"/>
    <x v="1"/>
    <n v="37"/>
    <n v="58"/>
    <n v="59"/>
    <x v="0"/>
    <n v="0"/>
    <n v="59"/>
    <n v="0"/>
    <n v="35.799999999999997"/>
    <n v="0"/>
    <n v="5"/>
    <n v="0"/>
    <n v="65"/>
    <n v="42"/>
    <n v="3"/>
    <n v="91"/>
    <n v="19"/>
    <n v="39"/>
    <n v="94"/>
  </r>
  <r>
    <n v="734"/>
    <x v="6"/>
    <n v="86087"/>
    <n v="86.1"/>
    <n v="1"/>
    <s v="Low experience"/>
    <x v="1"/>
    <n v="55"/>
    <n v="58"/>
    <n v="9"/>
    <x v="1"/>
    <n v="0"/>
    <n v="0"/>
    <n v="9"/>
    <n v="43.8"/>
    <n v="42"/>
    <n v="8"/>
    <n v="25"/>
    <n v="42"/>
    <n v="79"/>
    <n v="97"/>
    <n v="6"/>
    <n v="81"/>
    <n v="3"/>
    <n v="55"/>
  </r>
  <r>
    <n v="774"/>
    <x v="8"/>
    <n v="80658"/>
    <n v="80.7"/>
    <n v="5"/>
    <s v="Low experience"/>
    <x v="2"/>
    <n v="96"/>
    <n v="58"/>
    <n v="16"/>
    <x v="2"/>
    <n v="16"/>
    <n v="0"/>
    <n v="0"/>
    <n v="45.7"/>
    <n v="56"/>
    <n v="41"/>
    <n v="21"/>
    <n v="59"/>
    <n v="76"/>
    <n v="64"/>
    <n v="23"/>
    <n v="73"/>
    <n v="26"/>
    <n v="18"/>
  </r>
  <r>
    <n v="854"/>
    <x v="18"/>
    <n v="130290"/>
    <n v="130.30000000000001"/>
    <n v="4"/>
    <s v="Low experience"/>
    <x v="1"/>
    <n v="72"/>
    <n v="58"/>
    <n v="8"/>
    <x v="2"/>
    <n v="8"/>
    <n v="0"/>
    <n v="0"/>
    <n v="47.6"/>
    <n v="13"/>
    <n v="9"/>
    <n v="53"/>
    <n v="79"/>
    <n v="12"/>
    <n v="93"/>
    <n v="82"/>
    <n v="22"/>
    <n v="87"/>
    <n v="26"/>
  </r>
  <r>
    <n v="873"/>
    <x v="7"/>
    <n v="107255"/>
    <n v="107.3"/>
    <n v="21"/>
    <s v="Upper-mid experience"/>
    <x v="0"/>
    <n v="92"/>
    <n v="58"/>
    <n v="67"/>
    <x v="0"/>
    <n v="0"/>
    <n v="67"/>
    <n v="0"/>
    <n v="49.8"/>
    <n v="71"/>
    <n v="33"/>
    <n v="39"/>
    <n v="74"/>
    <n v="6"/>
    <n v="67"/>
    <n v="39"/>
    <n v="49"/>
    <n v="99"/>
    <n v="21"/>
  </r>
  <r>
    <n v="905"/>
    <x v="16"/>
    <n v="117385"/>
    <n v="117.4"/>
    <n v="11"/>
    <s v="Lower-mid experience"/>
    <x v="1"/>
    <n v="56"/>
    <n v="58"/>
    <n v="28"/>
    <x v="2"/>
    <n v="28"/>
    <n v="0"/>
    <n v="0"/>
    <n v="56.1"/>
    <n v="91"/>
    <n v="7"/>
    <n v="93"/>
    <n v="81"/>
    <n v="83"/>
    <n v="57"/>
    <n v="31"/>
    <n v="22"/>
    <n v="33"/>
    <n v="63"/>
  </r>
  <r>
    <n v="1092"/>
    <x v="1"/>
    <n v="123330"/>
    <n v="123.3"/>
    <n v="1"/>
    <s v="Low experience"/>
    <x v="0"/>
    <n v="45"/>
    <n v="58"/>
    <n v="87"/>
    <x v="1"/>
    <n v="0"/>
    <n v="0"/>
    <n v="87"/>
    <n v="53.5"/>
    <n v="14"/>
    <n v="67"/>
    <n v="98"/>
    <n v="53"/>
    <n v="21"/>
    <n v="63"/>
    <n v="51"/>
    <n v="53"/>
    <n v="48"/>
    <n v="67"/>
  </r>
  <r>
    <n v="1110"/>
    <x v="18"/>
    <n v="47330"/>
    <n v="47.3"/>
    <n v="9"/>
    <s v="Lower-mid experience"/>
    <x v="2"/>
    <n v="11"/>
    <n v="58"/>
    <n v="6"/>
    <x v="2"/>
    <n v="6"/>
    <n v="0"/>
    <n v="0"/>
    <n v="55.4"/>
    <n v="54"/>
    <n v="71"/>
    <n v="13"/>
    <n v="64"/>
    <n v="48"/>
    <n v="99"/>
    <n v="72"/>
    <n v="66"/>
    <n v="57"/>
    <n v="10"/>
  </r>
  <r>
    <n v="1278"/>
    <x v="13"/>
    <n v="89327"/>
    <n v="89.3"/>
    <n v="3"/>
    <s v="Low experience"/>
    <x v="0"/>
    <n v="47"/>
    <n v="58"/>
    <n v="12"/>
    <x v="2"/>
    <n v="12"/>
    <n v="0"/>
    <n v="0"/>
    <n v="32.9"/>
    <n v="95"/>
    <n v="11"/>
    <n v="31"/>
    <n v="4"/>
    <n v="15"/>
    <n v="7"/>
    <n v="37"/>
    <n v="45"/>
    <n v="16"/>
    <n v="68"/>
  </r>
  <r>
    <n v="1289"/>
    <x v="9"/>
    <n v="110314"/>
    <n v="110.3"/>
    <n v="5"/>
    <s v="Low experience"/>
    <x v="0"/>
    <n v="82"/>
    <n v="58"/>
    <n v="85"/>
    <x v="1"/>
    <n v="0"/>
    <n v="0"/>
    <n v="85"/>
    <n v="55.4"/>
    <n v="64"/>
    <n v="0"/>
    <n v="98"/>
    <n v="41"/>
    <n v="52"/>
    <n v="19"/>
    <n v="61"/>
    <n v="81"/>
    <n v="59"/>
    <n v="79"/>
  </r>
  <r>
    <n v="1498"/>
    <x v="9"/>
    <n v="138204"/>
    <n v="138.19999999999999"/>
    <n v="22"/>
    <s v="Upper-mid experience"/>
    <x v="0"/>
    <n v="26"/>
    <n v="58"/>
    <n v="94"/>
    <x v="1"/>
    <n v="0"/>
    <n v="0"/>
    <n v="94"/>
    <n v="43.2"/>
    <n v="71"/>
    <n v="1"/>
    <n v="7"/>
    <n v="4"/>
    <n v="97"/>
    <n v="28"/>
    <n v="71"/>
    <n v="63"/>
    <n v="1"/>
    <n v="89"/>
  </r>
  <r>
    <n v="1540"/>
    <x v="14"/>
    <n v="125011"/>
    <n v="125"/>
    <n v="4"/>
    <s v="Low experience"/>
    <x v="1"/>
    <n v="72"/>
    <n v="58"/>
    <n v="57"/>
    <x v="0"/>
    <n v="0"/>
    <n v="57"/>
    <n v="0"/>
    <n v="44.4"/>
    <n v="65"/>
    <n v="22"/>
    <n v="76"/>
    <n v="9"/>
    <n v="49"/>
    <n v="1"/>
    <n v="97"/>
    <n v="75"/>
    <n v="16"/>
    <n v="34"/>
  </r>
  <r>
    <n v="1588"/>
    <x v="10"/>
    <n v="82546"/>
    <n v="82.5"/>
    <n v="25"/>
    <s v="High experience"/>
    <x v="1"/>
    <n v="63"/>
    <n v="58"/>
    <n v="35"/>
    <x v="0"/>
    <n v="0"/>
    <n v="35"/>
    <n v="0"/>
    <n v="43.3"/>
    <n v="38"/>
    <n v="74"/>
    <n v="83"/>
    <n v="1"/>
    <n v="33"/>
    <n v="42"/>
    <n v="91"/>
    <n v="5"/>
    <n v="27"/>
    <n v="39"/>
  </r>
  <r>
    <n v="1649"/>
    <x v="17"/>
    <n v="142266"/>
    <n v="142.30000000000001"/>
    <n v="20"/>
    <s v="Upper-mid experience"/>
    <x v="3"/>
    <n v="18"/>
    <n v="58"/>
    <n v="85"/>
    <x v="1"/>
    <n v="0"/>
    <n v="0"/>
    <n v="85"/>
    <n v="30.6"/>
    <n v="85"/>
    <n v="2"/>
    <n v="7"/>
    <n v="46"/>
    <n v="74"/>
    <n v="16"/>
    <n v="27"/>
    <n v="23"/>
    <n v="4"/>
    <n v="22"/>
  </r>
  <r>
    <n v="1677"/>
    <x v="2"/>
    <n v="100935"/>
    <n v="100.9"/>
    <n v="5"/>
    <s v="Low experience"/>
    <x v="2"/>
    <n v="89"/>
    <n v="58"/>
    <n v="2"/>
    <x v="2"/>
    <n v="2"/>
    <n v="0"/>
    <n v="0"/>
    <n v="47.8"/>
    <n v="86"/>
    <n v="92"/>
    <n v="1"/>
    <n v="37"/>
    <n v="26"/>
    <n v="57"/>
    <n v="63"/>
    <n v="10"/>
    <n v="51"/>
    <n v="55"/>
  </r>
  <r>
    <n v="1801"/>
    <x v="12"/>
    <n v="107487"/>
    <n v="107.5"/>
    <n v="3"/>
    <s v="Low experience"/>
    <x v="0"/>
    <n v="5"/>
    <n v="58"/>
    <n v="32"/>
    <x v="0"/>
    <n v="0"/>
    <n v="32"/>
    <n v="0"/>
    <n v="54.1"/>
    <n v="42"/>
    <n v="4"/>
    <n v="75"/>
    <n v="22"/>
    <n v="94"/>
    <n v="49"/>
    <n v="45"/>
    <n v="78"/>
    <n v="71"/>
    <n v="61"/>
  </r>
  <r>
    <n v="1913"/>
    <x v="2"/>
    <n v="75805"/>
    <n v="75.8"/>
    <n v="19"/>
    <s v="Upper-mid experience"/>
    <x v="0"/>
    <n v="78"/>
    <n v="58"/>
    <n v="9"/>
    <x v="2"/>
    <n v="9"/>
    <n v="0"/>
    <n v="0"/>
    <n v="58.4"/>
    <n v="47"/>
    <n v="89"/>
    <n v="58"/>
    <n v="84"/>
    <n v="52"/>
    <n v="79"/>
    <n v="33"/>
    <n v="82"/>
    <n v="4"/>
    <n v="56"/>
  </r>
  <r>
    <n v="1999"/>
    <x v="6"/>
    <n v="116065"/>
    <n v="116.1"/>
    <n v="9"/>
    <s v="Lower-mid experience"/>
    <x v="2"/>
    <n v="84"/>
    <n v="58"/>
    <n v="74"/>
    <x v="1"/>
    <n v="0"/>
    <n v="0"/>
    <n v="74"/>
    <n v="38.299999999999997"/>
    <n v="29"/>
    <n v="48"/>
    <n v="35"/>
    <n v="51"/>
    <n v="19"/>
    <n v="68"/>
    <n v="6"/>
    <n v="36"/>
    <n v="18"/>
    <n v="73"/>
  </r>
  <r>
    <n v="2036"/>
    <x v="6"/>
    <n v="102620"/>
    <n v="102.6"/>
    <n v="8"/>
    <s v="Lower-mid experience"/>
    <x v="3"/>
    <n v="83"/>
    <n v="58"/>
    <n v="86"/>
    <x v="1"/>
    <n v="0"/>
    <n v="0"/>
    <n v="86"/>
    <n v="60.6"/>
    <n v="87"/>
    <n v="84"/>
    <n v="37"/>
    <n v="75"/>
    <n v="43"/>
    <n v="84"/>
    <n v="53"/>
    <n v="76"/>
    <n v="8"/>
    <n v="59"/>
  </r>
  <r>
    <n v="2224"/>
    <x v="8"/>
    <n v="101022"/>
    <n v="101"/>
    <n v="17"/>
    <s v="Upper-mid experience"/>
    <x v="2"/>
    <n v="65"/>
    <n v="58"/>
    <n v="6"/>
    <x v="2"/>
    <n v="6"/>
    <n v="0"/>
    <n v="0"/>
    <n v="34.5"/>
    <n v="39"/>
    <n v="3"/>
    <n v="9"/>
    <n v="2"/>
    <n v="3"/>
    <n v="17"/>
    <n v="63"/>
    <n v="54"/>
    <n v="66"/>
    <n v="89"/>
  </r>
  <r>
    <n v="2275"/>
    <x v="15"/>
    <n v="62081"/>
    <n v="62.1"/>
    <n v="26"/>
    <s v="High experience"/>
    <x v="2"/>
    <n v="5"/>
    <n v="58"/>
    <n v="58"/>
    <x v="0"/>
    <n v="0"/>
    <n v="58"/>
    <n v="0"/>
    <n v="39.799999999999997"/>
    <n v="71"/>
    <n v="2"/>
    <n v="64"/>
    <n v="3"/>
    <n v="96"/>
    <n v="7"/>
    <n v="19"/>
    <n v="16"/>
    <n v="57"/>
    <n v="63"/>
  </r>
  <r>
    <n v="2325"/>
    <x v="5"/>
    <n v="73042"/>
    <n v="73"/>
    <n v="28"/>
    <s v="High experience"/>
    <x v="3"/>
    <n v="41"/>
    <n v="58"/>
    <n v="55"/>
    <x v="0"/>
    <n v="0"/>
    <n v="55"/>
    <n v="0"/>
    <n v="38.4"/>
    <n v="1"/>
    <n v="61"/>
    <n v="51"/>
    <n v="49"/>
    <n v="7"/>
    <n v="64"/>
    <n v="43"/>
    <n v="41"/>
    <n v="6"/>
    <n v="61"/>
  </r>
  <r>
    <n v="2374"/>
    <x v="4"/>
    <n v="35335"/>
    <n v="35.299999999999997"/>
    <n v="13"/>
    <s v="Lower-mid experience"/>
    <x v="1"/>
    <n v="57"/>
    <n v="58"/>
    <n v="69"/>
    <x v="0"/>
    <n v="0"/>
    <n v="69"/>
    <n v="0"/>
    <n v="50.5"/>
    <n v="94"/>
    <n v="93"/>
    <n v="88"/>
    <n v="66"/>
    <n v="22"/>
    <n v="5"/>
    <n v="1"/>
    <n v="32"/>
    <n v="5"/>
    <n v="99"/>
  </r>
  <r>
    <n v="2438"/>
    <x v="4"/>
    <n v="143089"/>
    <n v="143.1"/>
    <n v="15"/>
    <s v="Lower-mid experience"/>
    <x v="0"/>
    <n v="68"/>
    <n v="58"/>
    <n v="47"/>
    <x v="0"/>
    <n v="0"/>
    <n v="47"/>
    <n v="0"/>
    <n v="29.4"/>
    <n v="9"/>
    <n v="6"/>
    <n v="3"/>
    <n v="63"/>
    <n v="67"/>
    <n v="49"/>
    <n v="18"/>
    <n v="1"/>
    <n v="31"/>
    <n v="47"/>
  </r>
  <r>
    <n v="2632"/>
    <x v="1"/>
    <n v="106258"/>
    <n v="106.3"/>
    <n v="19"/>
    <s v="Upper-mid experience"/>
    <x v="2"/>
    <n v="55"/>
    <n v="58"/>
    <n v="9"/>
    <x v="1"/>
    <n v="0"/>
    <n v="0"/>
    <n v="9"/>
    <n v="41"/>
    <n v="92"/>
    <n v="39"/>
    <n v="74"/>
    <n v="55"/>
    <n v="24"/>
    <n v="7"/>
    <n v="25"/>
    <n v="6"/>
    <n v="4"/>
    <n v="84"/>
  </r>
  <r>
    <n v="2676"/>
    <x v="0"/>
    <n v="56513"/>
    <n v="56.5"/>
    <n v="11"/>
    <s v="Lower-mid experience"/>
    <x v="2"/>
    <n v="48"/>
    <n v="58"/>
    <n v="33"/>
    <x v="0"/>
    <n v="0"/>
    <n v="33"/>
    <n v="0"/>
    <n v="50.4"/>
    <n v="83"/>
    <n v="63"/>
    <n v="28"/>
    <n v="76"/>
    <n v="14"/>
    <n v="65"/>
    <n v="99"/>
    <n v="15"/>
    <n v="14"/>
    <n v="47"/>
  </r>
  <r>
    <n v="2737"/>
    <x v="12"/>
    <n v="121676"/>
    <n v="121.7"/>
    <n v="21"/>
    <s v="Upper-mid experience"/>
    <x v="3"/>
    <n v="31"/>
    <n v="58"/>
    <n v="52"/>
    <x v="0"/>
    <n v="0"/>
    <n v="52"/>
    <n v="0"/>
    <n v="44.3"/>
    <n v="17"/>
    <n v="86"/>
    <n v="58"/>
    <n v="6"/>
    <n v="3"/>
    <n v="62"/>
    <n v="34"/>
    <n v="51"/>
    <n v="91"/>
    <n v="35"/>
  </r>
  <r>
    <n v="2994"/>
    <x v="18"/>
    <n v="78448"/>
    <n v="78.400000000000006"/>
    <n v="25"/>
    <s v="High experience"/>
    <x v="1"/>
    <n v="27"/>
    <n v="58"/>
    <n v="28"/>
    <x v="2"/>
    <n v="28"/>
    <n v="0"/>
    <n v="0"/>
    <n v="35"/>
    <n v="3"/>
    <n v="11"/>
    <n v="68"/>
    <n v="22"/>
    <n v="48"/>
    <n v="5"/>
    <n v="99"/>
    <n v="45"/>
    <n v="10"/>
    <n v="39"/>
  </r>
  <r>
    <n v="26"/>
    <x v="7"/>
    <n v="39540"/>
    <n v="39.5"/>
    <n v="12"/>
    <s v="Lower-mid experience"/>
    <x v="1"/>
    <n v="16"/>
    <n v="57"/>
    <n v="56"/>
    <x v="0"/>
    <n v="0"/>
    <n v="56"/>
    <n v="0"/>
    <n v="55.1"/>
    <n v="3"/>
    <n v="59"/>
    <n v="94"/>
    <n v="58"/>
    <n v="39"/>
    <n v="64"/>
    <n v="46"/>
    <n v="55"/>
    <n v="94"/>
    <n v="39"/>
  </r>
  <r>
    <n v="182"/>
    <x v="18"/>
    <n v="78511"/>
    <n v="78.5"/>
    <n v="3"/>
    <s v="Low experience"/>
    <x v="1"/>
    <n v="41"/>
    <n v="57"/>
    <n v="14"/>
    <x v="2"/>
    <n v="14"/>
    <n v="0"/>
    <n v="0"/>
    <n v="43.7"/>
    <n v="11"/>
    <n v="81"/>
    <n v="95"/>
    <n v="7"/>
    <n v="96"/>
    <n v="52"/>
    <n v="3"/>
    <n v="8"/>
    <n v="5"/>
    <n v="79"/>
  </r>
  <r>
    <n v="183"/>
    <x v="18"/>
    <n v="136127"/>
    <n v="136.1"/>
    <n v="5"/>
    <s v="Low experience"/>
    <x v="3"/>
    <n v="5"/>
    <n v="57"/>
    <n v="15"/>
    <x v="2"/>
    <n v="15"/>
    <n v="0"/>
    <n v="0"/>
    <n v="39"/>
    <n v="3"/>
    <n v="23"/>
    <n v="28"/>
    <n v="8"/>
    <n v="93"/>
    <n v="41"/>
    <n v="91"/>
    <n v="32"/>
    <n v="48"/>
    <n v="23"/>
  </r>
  <r>
    <n v="224"/>
    <x v="8"/>
    <n v="40103"/>
    <n v="40.1"/>
    <n v="26"/>
    <s v="High experience"/>
    <x v="0"/>
    <n v="52"/>
    <n v="57"/>
    <n v="14"/>
    <x v="2"/>
    <n v="14"/>
    <n v="0"/>
    <n v="0"/>
    <n v="53.1"/>
    <n v="92"/>
    <n v="58"/>
    <n v="54"/>
    <n v="27"/>
    <n v="37"/>
    <n v="9"/>
    <n v="67"/>
    <n v="79"/>
    <n v="45"/>
    <n v="63"/>
  </r>
  <r>
    <n v="233"/>
    <x v="12"/>
    <n v="146464"/>
    <n v="146.5"/>
    <n v="29"/>
    <s v="High experience"/>
    <x v="1"/>
    <n v="79"/>
    <n v="57"/>
    <n v="49"/>
    <x v="0"/>
    <n v="0"/>
    <n v="49"/>
    <n v="0"/>
    <n v="59"/>
    <n v="56"/>
    <n v="63"/>
    <n v="69"/>
    <n v="25"/>
    <n v="1"/>
    <n v="72"/>
    <n v="54"/>
    <n v="84"/>
    <n v="82"/>
    <n v="84"/>
  </r>
  <r>
    <n v="236"/>
    <x v="6"/>
    <n v="142309"/>
    <n v="142.30000000000001"/>
    <n v="13"/>
    <s v="Lower-mid experience"/>
    <x v="3"/>
    <n v="37"/>
    <n v="57"/>
    <n v="79"/>
    <x v="1"/>
    <n v="0"/>
    <n v="0"/>
    <n v="79"/>
    <n v="40.1"/>
    <n v="46"/>
    <n v="72"/>
    <n v="66"/>
    <n v="71"/>
    <n v="1"/>
    <n v="22"/>
    <n v="66"/>
    <n v="48"/>
    <n v="1"/>
    <n v="8"/>
  </r>
  <r>
    <n v="237"/>
    <x v="0"/>
    <n v="85612"/>
    <n v="85.6"/>
    <n v="23"/>
    <s v="High experience"/>
    <x v="1"/>
    <n v="55"/>
    <n v="57"/>
    <n v="61"/>
    <x v="0"/>
    <n v="0"/>
    <n v="61"/>
    <n v="0"/>
    <n v="50.5"/>
    <n v="58"/>
    <n v="78"/>
    <n v="75"/>
    <n v="8"/>
    <n v="52"/>
    <n v="14"/>
    <n v="67"/>
    <n v="62"/>
    <n v="74"/>
    <n v="17"/>
  </r>
  <r>
    <n v="251"/>
    <x v="4"/>
    <n v="117954"/>
    <n v="118"/>
    <n v="13"/>
    <s v="Lower-mid experience"/>
    <x v="2"/>
    <n v="39"/>
    <n v="57"/>
    <n v="38"/>
    <x v="0"/>
    <n v="0"/>
    <n v="38"/>
    <n v="0"/>
    <n v="44.4"/>
    <n v="23"/>
    <n v="47"/>
    <n v="27"/>
    <n v="1"/>
    <n v="17"/>
    <n v="15"/>
    <n v="97"/>
    <n v="76"/>
    <n v="97"/>
    <n v="44"/>
  </r>
  <r>
    <n v="335"/>
    <x v="8"/>
    <n v="83639"/>
    <n v="83.6"/>
    <n v="26"/>
    <s v="High experience"/>
    <x v="0"/>
    <n v="25"/>
    <n v="57"/>
    <n v="22"/>
    <x v="2"/>
    <n v="22"/>
    <n v="0"/>
    <n v="0"/>
    <n v="43.2"/>
    <n v="6"/>
    <n v="42"/>
    <n v="42"/>
    <n v="79"/>
    <n v="2"/>
    <n v="82"/>
    <n v="65"/>
    <n v="42"/>
    <n v="46"/>
    <n v="26"/>
  </r>
  <r>
    <n v="462"/>
    <x v="10"/>
    <n v="137814"/>
    <n v="137.80000000000001"/>
    <n v="16"/>
    <s v="Upper-mid experience"/>
    <x v="3"/>
    <n v="28"/>
    <n v="57"/>
    <n v="58"/>
    <x v="0"/>
    <n v="0"/>
    <n v="58"/>
    <n v="0"/>
    <n v="55.9"/>
    <n v="24"/>
    <n v="39"/>
    <n v="44"/>
    <n v="89"/>
    <n v="41"/>
    <n v="15"/>
    <n v="52"/>
    <n v="96"/>
    <n v="61"/>
    <n v="98"/>
  </r>
  <r>
    <n v="610"/>
    <x v="3"/>
    <n v="137009"/>
    <n v="137"/>
    <n v="13"/>
    <s v="Lower-mid experience"/>
    <x v="0"/>
    <n v="86"/>
    <n v="57"/>
    <n v="57"/>
    <x v="0"/>
    <n v="0"/>
    <n v="57"/>
    <n v="0"/>
    <n v="45.2"/>
    <n v="17"/>
    <n v="34"/>
    <n v="6"/>
    <n v="27"/>
    <n v="77"/>
    <n v="89"/>
    <n v="22"/>
    <n v="46"/>
    <n v="47"/>
    <n v="87"/>
  </r>
  <r>
    <n v="682"/>
    <x v="5"/>
    <n v="54524"/>
    <n v="54.5"/>
    <n v="17"/>
    <s v="Upper-mid experience"/>
    <x v="1"/>
    <n v="42"/>
    <n v="57"/>
    <n v="5"/>
    <x v="0"/>
    <n v="0"/>
    <n v="5"/>
    <n v="0"/>
    <n v="51.2"/>
    <n v="46"/>
    <n v="77"/>
    <n v="66"/>
    <n v="45"/>
    <n v="22"/>
    <n v="73"/>
    <n v="71"/>
    <n v="15"/>
    <n v="91"/>
    <n v="6"/>
  </r>
  <r>
    <n v="829"/>
    <x v="18"/>
    <n v="36473"/>
    <n v="36.5"/>
    <n v="18"/>
    <s v="Upper-mid experience"/>
    <x v="0"/>
    <n v="58"/>
    <n v="57"/>
    <n v="9"/>
    <x v="2"/>
    <n v="9"/>
    <n v="0"/>
    <n v="0"/>
    <n v="46.2"/>
    <n v="89"/>
    <n v="61"/>
    <n v="95"/>
    <n v="10"/>
    <n v="37"/>
    <n v="3"/>
    <n v="86"/>
    <n v="10"/>
    <n v="63"/>
    <n v="8"/>
  </r>
  <r>
    <n v="900"/>
    <x v="4"/>
    <n v="51951"/>
    <n v="52"/>
    <n v="7"/>
    <s v="Low experience"/>
    <x v="0"/>
    <n v="58"/>
    <n v="57"/>
    <n v="32"/>
    <x v="0"/>
    <n v="0"/>
    <n v="32"/>
    <n v="0"/>
    <n v="60.1"/>
    <n v="6"/>
    <n v="94"/>
    <n v="85"/>
    <n v="84"/>
    <n v="92"/>
    <n v="51"/>
    <n v="25"/>
    <n v="4"/>
    <n v="72"/>
    <n v="88"/>
  </r>
  <r>
    <n v="1040"/>
    <x v="5"/>
    <n v="41246"/>
    <n v="41.2"/>
    <n v="26"/>
    <s v="High experience"/>
    <x v="1"/>
    <n v="98"/>
    <n v="57"/>
    <n v="66"/>
    <x v="0"/>
    <n v="0"/>
    <n v="66"/>
    <n v="0"/>
    <n v="40.799999999999997"/>
    <n v="31"/>
    <n v="59"/>
    <n v="68"/>
    <n v="14"/>
    <n v="44"/>
    <n v="33"/>
    <n v="6"/>
    <n v="83"/>
    <n v="5"/>
    <n v="65"/>
  </r>
  <r>
    <n v="1047"/>
    <x v="13"/>
    <n v="111751"/>
    <n v="111.8"/>
    <n v="13"/>
    <s v="Lower-mid experience"/>
    <x v="2"/>
    <n v="44"/>
    <n v="57"/>
    <n v="29"/>
    <x v="2"/>
    <n v="29"/>
    <n v="0"/>
    <n v="0"/>
    <n v="37.4"/>
    <n v="79"/>
    <n v="4"/>
    <n v="98"/>
    <n v="35"/>
    <n v="37"/>
    <n v="61"/>
    <n v="27"/>
    <n v="7"/>
    <n v="15"/>
    <n v="11"/>
  </r>
  <r>
    <n v="1060"/>
    <x v="13"/>
    <n v="46151"/>
    <n v="46.2"/>
    <n v="5"/>
    <s v="Low experience"/>
    <x v="0"/>
    <n v="39"/>
    <n v="57"/>
    <n v="14"/>
    <x v="2"/>
    <n v="14"/>
    <n v="0"/>
    <n v="0"/>
    <n v="38.799999999999997"/>
    <n v="19"/>
    <n v="65"/>
    <n v="3"/>
    <n v="29"/>
    <n v="55"/>
    <n v="28"/>
    <n v="55"/>
    <n v="11"/>
    <n v="94"/>
    <n v="29"/>
  </r>
  <r>
    <n v="1256"/>
    <x v="2"/>
    <n v="127119"/>
    <n v="127.1"/>
    <n v="25"/>
    <s v="High experience"/>
    <x v="1"/>
    <n v="99"/>
    <n v="57"/>
    <n v="15"/>
    <x v="2"/>
    <n v="15"/>
    <n v="0"/>
    <n v="0"/>
    <n v="44.5"/>
    <n v="4"/>
    <n v="2"/>
    <n v="91"/>
    <n v="1"/>
    <n v="86"/>
    <n v="18"/>
    <n v="86"/>
    <n v="54"/>
    <n v="88"/>
    <n v="15"/>
  </r>
  <r>
    <n v="1326"/>
    <x v="11"/>
    <n v="53545"/>
    <n v="53.5"/>
    <n v="7"/>
    <s v="Low experience"/>
    <x v="0"/>
    <n v="3"/>
    <n v="57"/>
    <n v="8"/>
    <x v="1"/>
    <n v="0"/>
    <n v="0"/>
    <n v="8"/>
    <n v="56"/>
    <n v="75"/>
    <n v="91"/>
    <n v="3"/>
    <n v="37"/>
    <n v="22"/>
    <n v="82"/>
    <n v="85"/>
    <n v="21"/>
    <n v="71"/>
    <n v="73"/>
  </r>
  <r>
    <n v="1494"/>
    <x v="1"/>
    <n v="118307"/>
    <n v="118.3"/>
    <n v="25"/>
    <s v="High experience"/>
    <x v="0"/>
    <n v="9"/>
    <n v="57"/>
    <n v="93"/>
    <x v="1"/>
    <n v="0"/>
    <n v="0"/>
    <n v="93"/>
    <n v="48.7"/>
    <n v="16"/>
    <n v="34"/>
    <n v="61"/>
    <n v="91"/>
    <n v="26"/>
    <n v="76"/>
    <n v="71"/>
    <n v="16"/>
    <n v="48"/>
    <n v="48"/>
  </r>
  <r>
    <n v="1843"/>
    <x v="19"/>
    <n v="114899"/>
    <n v="114.9"/>
    <n v="19"/>
    <s v="Upper-mid experience"/>
    <x v="3"/>
    <n v="47"/>
    <n v="57"/>
    <n v="5"/>
    <x v="0"/>
    <n v="0"/>
    <n v="5"/>
    <n v="0"/>
    <n v="43.6"/>
    <n v="12"/>
    <n v="84"/>
    <n v="76"/>
    <n v="7"/>
    <n v="84"/>
    <n v="32"/>
    <n v="35"/>
    <n v="18"/>
    <n v="84"/>
    <n v="4"/>
  </r>
  <r>
    <n v="1943"/>
    <x v="17"/>
    <n v="66704"/>
    <n v="66.7"/>
    <n v="18"/>
    <s v="Upper-mid experience"/>
    <x v="2"/>
    <n v="98"/>
    <n v="57"/>
    <n v="83"/>
    <x v="1"/>
    <n v="0"/>
    <n v="0"/>
    <n v="83"/>
    <n v="43.2"/>
    <n v="92"/>
    <n v="95"/>
    <n v="23"/>
    <n v="14"/>
    <n v="72"/>
    <n v="4"/>
    <n v="49"/>
    <n v="8"/>
    <n v="56"/>
    <n v="19"/>
  </r>
  <r>
    <n v="1986"/>
    <x v="16"/>
    <n v="34516"/>
    <n v="34.5"/>
    <n v="11"/>
    <s v="Lower-mid experience"/>
    <x v="0"/>
    <n v="91"/>
    <n v="57"/>
    <n v="24"/>
    <x v="2"/>
    <n v="24"/>
    <n v="0"/>
    <n v="0"/>
    <n v="36"/>
    <n v="26"/>
    <n v="18"/>
    <n v="6"/>
    <n v="71"/>
    <n v="39"/>
    <n v="4"/>
    <n v="91"/>
    <n v="73"/>
    <n v="27"/>
    <n v="5"/>
  </r>
  <r>
    <n v="2024"/>
    <x v="4"/>
    <n v="100363"/>
    <n v="100.4"/>
    <n v="11"/>
    <s v="Lower-mid experience"/>
    <x v="0"/>
    <n v="17"/>
    <n v="57"/>
    <n v="38"/>
    <x v="0"/>
    <n v="0"/>
    <n v="38"/>
    <n v="0"/>
    <n v="41.9"/>
    <n v="85"/>
    <n v="8"/>
    <n v="44"/>
    <n v="88"/>
    <n v="23"/>
    <n v="58"/>
    <n v="14"/>
    <n v="83"/>
    <n v="13"/>
    <n v="3"/>
  </r>
  <r>
    <n v="2138"/>
    <x v="1"/>
    <n v="53784"/>
    <n v="53.8"/>
    <n v="28"/>
    <s v="High experience"/>
    <x v="2"/>
    <n v="93"/>
    <n v="57"/>
    <n v="78"/>
    <x v="1"/>
    <n v="0"/>
    <n v="0"/>
    <n v="78"/>
    <n v="55"/>
    <n v="65"/>
    <n v="32"/>
    <n v="45"/>
    <n v="2"/>
    <n v="69"/>
    <n v="88"/>
    <n v="98"/>
    <n v="83"/>
    <n v="3"/>
    <n v="65"/>
  </r>
  <r>
    <n v="2182"/>
    <x v="7"/>
    <n v="82445"/>
    <n v="82.4"/>
    <n v="25"/>
    <s v="High experience"/>
    <x v="0"/>
    <n v="19"/>
    <n v="57"/>
    <n v="56"/>
    <x v="0"/>
    <n v="0"/>
    <n v="56"/>
    <n v="0"/>
    <n v="62.1"/>
    <n v="85"/>
    <n v="95"/>
    <n v="77"/>
    <n v="2"/>
    <n v="98"/>
    <n v="92"/>
    <n v="16"/>
    <n v="56"/>
    <n v="56"/>
    <n v="44"/>
  </r>
  <r>
    <n v="2189"/>
    <x v="11"/>
    <n v="100717"/>
    <n v="100.7"/>
    <n v="16"/>
    <s v="Upper-mid experience"/>
    <x v="1"/>
    <n v="16"/>
    <n v="57"/>
    <n v="9"/>
    <x v="1"/>
    <n v="0"/>
    <n v="0"/>
    <n v="9"/>
    <n v="44.1"/>
    <n v="95"/>
    <n v="44"/>
    <n v="16"/>
    <n v="5"/>
    <n v="39"/>
    <n v="37"/>
    <n v="63"/>
    <n v="17"/>
    <n v="38"/>
    <n v="87"/>
  </r>
  <r>
    <n v="2262"/>
    <x v="9"/>
    <n v="54287"/>
    <n v="54.3"/>
    <n v="4"/>
    <s v="Low experience"/>
    <x v="1"/>
    <n v="3"/>
    <n v="57"/>
    <n v="95"/>
    <x v="1"/>
    <n v="0"/>
    <n v="0"/>
    <n v="95"/>
    <n v="43.6"/>
    <n v="25"/>
    <n v="7"/>
    <n v="33"/>
    <n v="97"/>
    <n v="79"/>
    <n v="48"/>
    <n v="31"/>
    <n v="42"/>
    <n v="2"/>
    <n v="72"/>
  </r>
  <r>
    <n v="2404"/>
    <x v="15"/>
    <n v="98384"/>
    <n v="98.4"/>
    <n v="13"/>
    <s v="Lower-mid experience"/>
    <x v="0"/>
    <n v="63"/>
    <n v="57"/>
    <n v="37"/>
    <x v="0"/>
    <n v="0"/>
    <n v="37"/>
    <n v="0"/>
    <n v="49.8"/>
    <n v="48"/>
    <n v="45"/>
    <n v="75"/>
    <n v="39"/>
    <n v="66"/>
    <n v="7"/>
    <n v="65"/>
    <n v="6"/>
    <n v="81"/>
    <n v="66"/>
  </r>
  <r>
    <n v="2573"/>
    <x v="13"/>
    <n v="93810"/>
    <n v="93.8"/>
    <n v="28"/>
    <s v="High experience"/>
    <x v="1"/>
    <n v="5"/>
    <n v="57"/>
    <n v="15"/>
    <x v="2"/>
    <n v="15"/>
    <n v="0"/>
    <n v="0"/>
    <n v="44.2"/>
    <n v="36"/>
    <n v="16"/>
    <n v="86"/>
    <n v="39"/>
    <n v="98"/>
    <n v="9"/>
    <n v="19"/>
    <n v="51"/>
    <n v="6"/>
    <n v="82"/>
  </r>
  <r>
    <n v="2729"/>
    <x v="7"/>
    <n v="36384"/>
    <n v="36.4"/>
    <n v="13"/>
    <s v="Lower-mid experience"/>
    <x v="2"/>
    <n v="45"/>
    <n v="57"/>
    <n v="46"/>
    <x v="0"/>
    <n v="0"/>
    <n v="46"/>
    <n v="0"/>
    <n v="39.9"/>
    <n v="31"/>
    <n v="8"/>
    <n v="17"/>
    <n v="76"/>
    <n v="5"/>
    <n v="8"/>
    <n v="97"/>
    <n v="73"/>
    <n v="26"/>
    <n v="58"/>
  </r>
  <r>
    <n v="2783"/>
    <x v="18"/>
    <n v="36357"/>
    <n v="36.4"/>
    <n v="27"/>
    <s v="High experience"/>
    <x v="0"/>
    <n v="6"/>
    <n v="57"/>
    <n v="2"/>
    <x v="2"/>
    <n v="2"/>
    <n v="0"/>
    <n v="0"/>
    <n v="44"/>
    <n v="25"/>
    <n v="41"/>
    <n v="83"/>
    <n v="2"/>
    <n v="72"/>
    <n v="5"/>
    <n v="9"/>
    <n v="97"/>
    <n v="48"/>
    <n v="58"/>
  </r>
  <r>
    <n v="2925"/>
    <x v="16"/>
    <n v="145571"/>
    <n v="145.6"/>
    <n v="4"/>
    <s v="Low experience"/>
    <x v="1"/>
    <n v="23"/>
    <n v="57"/>
    <n v="23"/>
    <x v="2"/>
    <n v="23"/>
    <n v="0"/>
    <n v="0"/>
    <n v="38.200000000000003"/>
    <n v="29"/>
    <n v="39"/>
    <n v="92"/>
    <n v="57"/>
    <n v="1"/>
    <n v="8"/>
    <n v="26"/>
    <n v="55"/>
    <n v="51"/>
    <n v="24"/>
  </r>
  <r>
    <n v="31"/>
    <x v="8"/>
    <n v="114076"/>
    <n v="114.1"/>
    <n v="20"/>
    <s v="Upper-mid experience"/>
    <x v="3"/>
    <n v="49"/>
    <n v="56"/>
    <n v="19"/>
    <x v="2"/>
    <n v="19"/>
    <n v="0"/>
    <n v="0"/>
    <n v="34.799999999999997"/>
    <n v="44"/>
    <n v="89"/>
    <n v="35"/>
    <n v="12"/>
    <n v="14"/>
    <n v="76"/>
    <n v="62"/>
    <n v="1"/>
    <n v="8"/>
    <n v="7"/>
  </r>
  <r>
    <n v="118"/>
    <x v="9"/>
    <n v="40699"/>
    <n v="40.700000000000003"/>
    <n v="5"/>
    <s v="Low experience"/>
    <x v="0"/>
    <n v="16"/>
    <n v="56"/>
    <n v="73"/>
    <x v="1"/>
    <n v="0"/>
    <n v="0"/>
    <n v="73"/>
    <n v="49.7"/>
    <n v="23"/>
    <n v="34"/>
    <n v="38"/>
    <n v="35"/>
    <n v="24"/>
    <n v="51"/>
    <n v="83"/>
    <n v="28"/>
    <n v="94"/>
    <n v="87"/>
  </r>
  <r>
    <n v="177"/>
    <x v="6"/>
    <n v="74789"/>
    <n v="74.8"/>
    <n v="10"/>
    <s v="Lower-mid experience"/>
    <x v="3"/>
    <n v="55"/>
    <n v="56"/>
    <n v="87"/>
    <x v="1"/>
    <n v="0"/>
    <n v="0"/>
    <n v="87"/>
    <n v="47.8"/>
    <n v="47"/>
    <n v="3"/>
    <n v="97"/>
    <n v="95"/>
    <n v="51"/>
    <n v="9"/>
    <n v="75"/>
    <n v="49"/>
    <n v="3"/>
    <n v="49"/>
  </r>
  <r>
    <n v="267"/>
    <x v="4"/>
    <n v="137524"/>
    <n v="137.5"/>
    <n v="2"/>
    <s v="Low experience"/>
    <x v="2"/>
    <n v="76"/>
    <n v="56"/>
    <n v="3"/>
    <x v="2"/>
    <n v="3"/>
    <n v="0"/>
    <n v="0"/>
    <n v="44.7"/>
    <n v="21"/>
    <n v="66"/>
    <n v="41"/>
    <n v="4"/>
    <n v="88"/>
    <n v="9"/>
    <n v="91"/>
    <n v="31"/>
    <n v="69"/>
    <n v="27"/>
  </r>
  <r>
    <n v="414"/>
    <x v="3"/>
    <n v="88760"/>
    <n v="88.8"/>
    <n v="1"/>
    <s v="Low experience"/>
    <x v="1"/>
    <n v="7"/>
    <n v="56"/>
    <n v="35"/>
    <x v="0"/>
    <n v="0"/>
    <n v="35"/>
    <n v="0"/>
    <n v="54.6"/>
    <n v="58"/>
    <n v="93"/>
    <n v="5"/>
    <n v="84"/>
    <n v="45"/>
    <n v="71"/>
    <n v="73"/>
    <n v="17"/>
    <n v="36"/>
    <n v="64"/>
  </r>
  <r>
    <n v="475"/>
    <x v="5"/>
    <n v="133693"/>
    <n v="133.69999999999999"/>
    <n v="3"/>
    <s v="Low experience"/>
    <x v="1"/>
    <n v="25"/>
    <n v="56"/>
    <n v="35"/>
    <x v="0"/>
    <n v="0"/>
    <n v="35"/>
    <n v="0"/>
    <n v="55.8"/>
    <n v="86"/>
    <n v="63"/>
    <n v="25"/>
    <n v="56"/>
    <n v="53"/>
    <n v="66"/>
    <n v="23"/>
    <n v="86"/>
    <n v="31"/>
    <n v="69"/>
  </r>
  <r>
    <n v="484"/>
    <x v="9"/>
    <n v="124826"/>
    <n v="124.8"/>
    <n v="16"/>
    <s v="Upper-mid experience"/>
    <x v="1"/>
    <n v="53"/>
    <n v="56"/>
    <n v="73"/>
    <x v="1"/>
    <n v="0"/>
    <n v="0"/>
    <n v="73"/>
    <n v="38.299999999999997"/>
    <n v="22"/>
    <n v="46"/>
    <n v="43"/>
    <n v="8"/>
    <n v="74"/>
    <n v="43"/>
    <n v="33"/>
    <n v="32"/>
    <n v="77"/>
    <n v="5"/>
  </r>
  <r>
    <n v="717"/>
    <x v="7"/>
    <n v="116755"/>
    <n v="116.8"/>
    <n v="1"/>
    <s v="Low experience"/>
    <x v="0"/>
    <n v="44"/>
    <n v="56"/>
    <n v="69"/>
    <x v="0"/>
    <n v="0"/>
    <n v="69"/>
    <n v="0"/>
    <n v="46.3"/>
    <n v="59"/>
    <n v="56"/>
    <n v="66"/>
    <n v="5"/>
    <n v="3"/>
    <n v="61"/>
    <n v="72"/>
    <n v="42"/>
    <n v="76"/>
    <n v="23"/>
  </r>
  <r>
    <n v="754"/>
    <x v="16"/>
    <n v="50765"/>
    <n v="50.8"/>
    <n v="19"/>
    <s v="Upper-mid experience"/>
    <x v="2"/>
    <n v="68"/>
    <n v="56"/>
    <n v="19"/>
    <x v="2"/>
    <n v="19"/>
    <n v="0"/>
    <n v="0"/>
    <n v="51.3"/>
    <n v="21"/>
    <n v="95"/>
    <n v="34"/>
    <n v="33"/>
    <n v="92"/>
    <n v="42"/>
    <n v="96"/>
    <n v="2"/>
    <n v="31"/>
    <n v="67"/>
  </r>
  <r>
    <n v="1015"/>
    <x v="18"/>
    <n v="102022"/>
    <n v="102"/>
    <n v="26"/>
    <s v="High experience"/>
    <x v="1"/>
    <n v="95"/>
    <n v="56"/>
    <n v="27"/>
    <x v="2"/>
    <n v="27"/>
    <n v="0"/>
    <n v="0"/>
    <n v="20"/>
    <n v="3"/>
    <n v="5"/>
    <n v="42"/>
    <n v="17"/>
    <n v="36"/>
    <n v="19"/>
    <n v="2"/>
    <n v="19"/>
    <n v="49"/>
    <n v="8"/>
  </r>
  <r>
    <n v="1188"/>
    <x v="5"/>
    <n v="133488"/>
    <n v="133.5"/>
    <n v="28"/>
    <s v="High experience"/>
    <x v="2"/>
    <n v="85"/>
    <n v="56"/>
    <n v="36"/>
    <x v="0"/>
    <n v="0"/>
    <n v="36"/>
    <n v="0"/>
    <n v="59.4"/>
    <n v="58"/>
    <n v="74"/>
    <n v="8"/>
    <n v="92"/>
    <n v="97"/>
    <n v="61"/>
    <n v="48"/>
    <n v="74"/>
    <n v="33"/>
    <n v="49"/>
  </r>
  <r>
    <n v="1231"/>
    <x v="17"/>
    <n v="90843"/>
    <n v="90.8"/>
    <n v="27"/>
    <s v="High experience"/>
    <x v="3"/>
    <n v="83"/>
    <n v="56"/>
    <n v="74"/>
    <x v="1"/>
    <n v="0"/>
    <n v="0"/>
    <n v="74"/>
    <n v="35.799999999999997"/>
    <n v="8"/>
    <n v="0"/>
    <n v="28"/>
    <n v="58"/>
    <n v="6"/>
    <n v="78"/>
    <n v="51"/>
    <n v="51"/>
    <n v="73"/>
    <n v="5"/>
  </r>
  <r>
    <n v="1331"/>
    <x v="16"/>
    <n v="113394"/>
    <n v="113.4"/>
    <n v="0"/>
    <s v="Low experience"/>
    <x v="0"/>
    <n v="9"/>
    <n v="56"/>
    <n v="14"/>
    <x v="2"/>
    <n v="14"/>
    <n v="0"/>
    <n v="0"/>
    <n v="55.3"/>
    <n v="96"/>
    <n v="98"/>
    <n v="2"/>
    <n v="15"/>
    <n v="35"/>
    <n v="34"/>
    <n v="76"/>
    <n v="44"/>
    <n v="78"/>
    <n v="75"/>
  </r>
  <r>
    <n v="1377"/>
    <x v="1"/>
    <n v="68180"/>
    <n v="68.2"/>
    <n v="29"/>
    <s v="High experience"/>
    <x v="1"/>
    <n v="17"/>
    <n v="56"/>
    <n v="77"/>
    <x v="1"/>
    <n v="0"/>
    <n v="0"/>
    <n v="77"/>
    <n v="42.4"/>
    <n v="58"/>
    <n v="88"/>
    <n v="12"/>
    <n v="41"/>
    <n v="27"/>
    <n v="1"/>
    <n v="79"/>
    <n v="81"/>
    <n v="22"/>
    <n v="15"/>
  </r>
  <r>
    <n v="1394"/>
    <x v="14"/>
    <n v="60639"/>
    <n v="60.6"/>
    <n v="10"/>
    <s v="Lower-mid experience"/>
    <x v="0"/>
    <n v="2"/>
    <n v="56"/>
    <n v="52"/>
    <x v="0"/>
    <n v="0"/>
    <n v="52"/>
    <n v="0"/>
    <n v="19"/>
    <n v="7"/>
    <n v="10"/>
    <n v="36"/>
    <n v="9"/>
    <n v="38"/>
    <n v="69"/>
    <n v="6"/>
    <n v="5"/>
    <n v="8"/>
    <n v="2"/>
  </r>
  <r>
    <n v="1463"/>
    <x v="2"/>
    <n v="79887"/>
    <n v="79.900000000000006"/>
    <n v="19"/>
    <s v="Upper-mid experience"/>
    <x v="2"/>
    <n v="56"/>
    <n v="56"/>
    <n v="2"/>
    <x v="2"/>
    <n v="2"/>
    <n v="0"/>
    <n v="0"/>
    <n v="49.4"/>
    <n v="53"/>
    <n v="52"/>
    <n v="68"/>
    <n v="4"/>
    <n v="46"/>
    <n v="44"/>
    <n v="46"/>
    <n v="98"/>
    <n v="14"/>
    <n v="69"/>
  </r>
  <r>
    <n v="1468"/>
    <x v="0"/>
    <n v="149635"/>
    <n v="149.6"/>
    <n v="19"/>
    <s v="Upper-mid experience"/>
    <x v="2"/>
    <n v="83"/>
    <n v="56"/>
    <n v="65"/>
    <x v="0"/>
    <n v="0"/>
    <n v="65"/>
    <n v="0"/>
    <n v="41.3"/>
    <n v="1"/>
    <n v="42"/>
    <n v="77"/>
    <n v="8"/>
    <n v="4"/>
    <n v="33"/>
    <n v="73"/>
    <n v="52"/>
    <n v="42"/>
    <n v="81"/>
  </r>
  <r>
    <n v="1530"/>
    <x v="14"/>
    <n v="94930"/>
    <n v="94.9"/>
    <n v="26"/>
    <s v="High experience"/>
    <x v="1"/>
    <n v="37"/>
    <n v="56"/>
    <n v="63"/>
    <x v="0"/>
    <n v="0"/>
    <n v="63"/>
    <n v="0"/>
    <n v="32.299999999999997"/>
    <n v="17"/>
    <n v="37"/>
    <n v="6"/>
    <n v="48"/>
    <n v="2"/>
    <n v="14"/>
    <n v="12"/>
    <n v="86"/>
    <n v="3"/>
    <n v="98"/>
  </r>
  <r>
    <n v="1541"/>
    <x v="2"/>
    <n v="70372"/>
    <n v="70.400000000000006"/>
    <n v="24"/>
    <s v="High experience"/>
    <x v="0"/>
    <n v="77"/>
    <n v="56"/>
    <n v="26"/>
    <x v="2"/>
    <n v="26"/>
    <n v="0"/>
    <n v="0"/>
    <n v="51.9"/>
    <n v="94"/>
    <n v="68"/>
    <n v="21"/>
    <n v="36"/>
    <n v="48"/>
    <n v="6"/>
    <n v="67"/>
    <n v="55"/>
    <n v="35"/>
    <n v="89"/>
  </r>
  <r>
    <n v="1633"/>
    <x v="1"/>
    <n v="58777"/>
    <n v="58.8"/>
    <n v="18"/>
    <s v="Upper-mid experience"/>
    <x v="3"/>
    <n v="28"/>
    <n v="56"/>
    <n v="78"/>
    <x v="1"/>
    <n v="0"/>
    <n v="0"/>
    <n v="78"/>
    <n v="44.8"/>
    <n v="32"/>
    <n v="96"/>
    <n v="59"/>
    <n v="79"/>
    <n v="5"/>
    <n v="11"/>
    <n v="81"/>
    <n v="62"/>
    <n v="19"/>
    <n v="4"/>
  </r>
  <r>
    <n v="1634"/>
    <x v="19"/>
    <n v="58915"/>
    <n v="58.9"/>
    <n v="24"/>
    <s v="High experience"/>
    <x v="3"/>
    <n v="84"/>
    <n v="56"/>
    <n v="54"/>
    <x v="0"/>
    <n v="0"/>
    <n v="54"/>
    <n v="0"/>
    <n v="59.1"/>
    <n v="72"/>
    <n v="98"/>
    <n v="81"/>
    <n v="28"/>
    <n v="71"/>
    <n v="76"/>
    <n v="73"/>
    <n v="82"/>
    <n v="9"/>
    <n v="1"/>
  </r>
  <r>
    <n v="1661"/>
    <x v="1"/>
    <n v="74956"/>
    <n v="75"/>
    <n v="1"/>
    <s v="Low experience"/>
    <x v="1"/>
    <n v="27"/>
    <n v="56"/>
    <n v="75"/>
    <x v="1"/>
    <n v="0"/>
    <n v="0"/>
    <n v="75"/>
    <n v="46.7"/>
    <n v="49"/>
    <n v="34"/>
    <n v="2"/>
    <n v="15"/>
    <n v="66"/>
    <n v="56"/>
    <n v="84"/>
    <n v="18"/>
    <n v="85"/>
    <n v="58"/>
  </r>
  <r>
    <n v="1678"/>
    <x v="13"/>
    <n v="59483"/>
    <n v="59.5"/>
    <n v="25"/>
    <s v="High experience"/>
    <x v="1"/>
    <n v="34"/>
    <n v="56"/>
    <n v="18"/>
    <x v="2"/>
    <n v="18"/>
    <n v="0"/>
    <n v="0"/>
    <n v="27.7"/>
    <n v="6"/>
    <n v="1"/>
    <n v="1"/>
    <n v="21"/>
    <n v="35"/>
    <n v="54"/>
    <n v="29"/>
    <n v="28"/>
    <n v="87"/>
    <n v="15"/>
  </r>
  <r>
    <n v="1707"/>
    <x v="8"/>
    <n v="80049"/>
    <n v="80"/>
    <n v="19"/>
    <s v="Upper-mid experience"/>
    <x v="0"/>
    <n v="47"/>
    <n v="56"/>
    <n v="28"/>
    <x v="2"/>
    <n v="28"/>
    <n v="0"/>
    <n v="0"/>
    <n v="47.5"/>
    <n v="98"/>
    <n v="43"/>
    <n v="61"/>
    <n v="45"/>
    <n v="32"/>
    <n v="8"/>
    <n v="46"/>
    <n v="82"/>
    <n v="2"/>
    <n v="58"/>
  </r>
  <r>
    <n v="1730"/>
    <x v="8"/>
    <n v="106968"/>
    <n v="107"/>
    <n v="22"/>
    <s v="Upper-mid experience"/>
    <x v="3"/>
    <n v="7"/>
    <n v="56"/>
    <n v="22"/>
    <x v="2"/>
    <n v="22"/>
    <n v="0"/>
    <n v="0"/>
    <n v="46"/>
    <n v="24"/>
    <n v="32"/>
    <n v="2"/>
    <n v="78"/>
    <n v="65"/>
    <n v="61"/>
    <n v="67"/>
    <n v="24"/>
    <n v="44"/>
    <n v="63"/>
  </r>
  <r>
    <n v="1815"/>
    <x v="9"/>
    <n v="67289"/>
    <n v="67.3"/>
    <n v="22"/>
    <s v="Upper-mid experience"/>
    <x v="2"/>
    <n v="86"/>
    <n v="56"/>
    <n v="75"/>
    <x v="1"/>
    <n v="0"/>
    <n v="0"/>
    <n v="75"/>
    <n v="47.9"/>
    <n v="89"/>
    <n v="12"/>
    <n v="63"/>
    <n v="21"/>
    <n v="61"/>
    <n v="38"/>
    <n v="1"/>
    <n v="58"/>
    <n v="68"/>
    <n v="68"/>
  </r>
  <r>
    <n v="1865"/>
    <x v="16"/>
    <n v="126482"/>
    <n v="126.5"/>
    <n v="14"/>
    <s v="Lower-mid experience"/>
    <x v="2"/>
    <n v="65"/>
    <n v="56"/>
    <n v="25"/>
    <x v="2"/>
    <n v="25"/>
    <n v="0"/>
    <n v="0"/>
    <n v="63.2"/>
    <n v="57"/>
    <n v="85"/>
    <n v="97"/>
    <n v="96"/>
    <n v="86"/>
    <n v="1"/>
    <n v="89"/>
    <n v="8"/>
    <n v="85"/>
    <n v="28"/>
  </r>
  <r>
    <n v="1945"/>
    <x v="1"/>
    <n v="114532"/>
    <n v="114.5"/>
    <n v="0"/>
    <s v="Low experience"/>
    <x v="0"/>
    <n v="1"/>
    <n v="56"/>
    <n v="86"/>
    <x v="1"/>
    <n v="0"/>
    <n v="0"/>
    <n v="86"/>
    <n v="52.4"/>
    <n v="38"/>
    <n v="15"/>
    <n v="4"/>
    <n v="16"/>
    <n v="96"/>
    <n v="73"/>
    <n v="53"/>
    <n v="94"/>
    <n v="62"/>
    <n v="73"/>
  </r>
  <r>
    <n v="1966"/>
    <x v="7"/>
    <n v="80608"/>
    <n v="80.599999999999994"/>
    <n v="17"/>
    <s v="Upper-mid experience"/>
    <x v="1"/>
    <n v="6"/>
    <n v="56"/>
    <n v="45"/>
    <x v="0"/>
    <n v="0"/>
    <n v="45"/>
    <n v="0"/>
    <n v="34.9"/>
    <n v="19"/>
    <n v="93"/>
    <n v="58"/>
    <n v="29"/>
    <n v="7"/>
    <n v="37"/>
    <n v="13"/>
    <n v="24"/>
    <n v="64"/>
    <n v="5"/>
  </r>
  <r>
    <n v="2045"/>
    <x v="17"/>
    <n v="104519"/>
    <n v="104.5"/>
    <n v="27"/>
    <s v="High experience"/>
    <x v="1"/>
    <n v="87"/>
    <n v="56"/>
    <n v="92"/>
    <x v="1"/>
    <n v="0"/>
    <n v="0"/>
    <n v="92"/>
    <n v="53.5"/>
    <n v="31"/>
    <n v="57"/>
    <n v="27"/>
    <n v="98"/>
    <n v="7"/>
    <n v="45"/>
    <n v="62"/>
    <n v="62"/>
    <n v="74"/>
    <n v="72"/>
  </r>
  <r>
    <n v="2096"/>
    <x v="18"/>
    <n v="122079"/>
    <n v="122.1"/>
    <n v="12"/>
    <s v="Lower-mid experience"/>
    <x v="0"/>
    <n v="5"/>
    <n v="56"/>
    <n v="25"/>
    <x v="2"/>
    <n v="25"/>
    <n v="0"/>
    <n v="0"/>
    <n v="45.6"/>
    <n v="86"/>
    <n v="6"/>
    <n v="43"/>
    <n v="85"/>
    <n v="73"/>
    <n v="58"/>
    <n v="32"/>
    <n v="2"/>
    <n v="42"/>
    <n v="29"/>
  </r>
  <r>
    <n v="2134"/>
    <x v="15"/>
    <n v="43733"/>
    <n v="43.7"/>
    <n v="7"/>
    <s v="Low experience"/>
    <x v="3"/>
    <n v="26"/>
    <n v="56"/>
    <n v="57"/>
    <x v="0"/>
    <n v="0"/>
    <n v="57"/>
    <n v="0"/>
    <n v="38.9"/>
    <n v="63"/>
    <n v="68"/>
    <n v="26"/>
    <n v="52"/>
    <n v="36"/>
    <n v="82"/>
    <n v="7"/>
    <n v="28"/>
    <n v="6"/>
    <n v="21"/>
  </r>
  <r>
    <n v="2230"/>
    <x v="14"/>
    <n v="138176"/>
    <n v="138.19999999999999"/>
    <n v="7"/>
    <s v="Low experience"/>
    <x v="3"/>
    <n v="56"/>
    <n v="56"/>
    <n v="53"/>
    <x v="0"/>
    <n v="0"/>
    <n v="53"/>
    <n v="0"/>
    <n v="39.9"/>
    <n v="39"/>
    <n v="1"/>
    <n v="31"/>
    <n v="9"/>
    <n v="59"/>
    <n v="9"/>
    <n v="41"/>
    <n v="98"/>
    <n v="36"/>
    <n v="76"/>
  </r>
  <r>
    <n v="2250"/>
    <x v="16"/>
    <n v="73159"/>
    <n v="73.2"/>
    <n v="20"/>
    <s v="Upper-mid experience"/>
    <x v="0"/>
    <n v="2"/>
    <n v="56"/>
    <n v="8"/>
    <x v="2"/>
    <n v="8"/>
    <n v="0"/>
    <n v="0"/>
    <n v="51.1"/>
    <n v="34"/>
    <n v="12"/>
    <n v="43"/>
    <n v="18"/>
    <n v="78"/>
    <n v="87"/>
    <n v="39"/>
    <n v="51"/>
    <n v="95"/>
    <n v="54"/>
  </r>
  <r>
    <n v="2321"/>
    <x v="6"/>
    <n v="71689"/>
    <n v="71.7"/>
    <n v="28"/>
    <s v="High experience"/>
    <x v="0"/>
    <n v="96"/>
    <n v="56"/>
    <n v="71"/>
    <x v="1"/>
    <n v="0"/>
    <n v="0"/>
    <n v="71"/>
    <n v="49"/>
    <n v="52"/>
    <n v="29"/>
    <n v="58"/>
    <n v="72"/>
    <n v="7"/>
    <n v="88"/>
    <n v="28"/>
    <n v="38"/>
    <n v="34"/>
    <n v="84"/>
  </r>
  <r>
    <n v="2606"/>
    <x v="19"/>
    <n v="114191"/>
    <n v="114.2"/>
    <n v="24"/>
    <s v="High experience"/>
    <x v="2"/>
    <n v="73"/>
    <n v="56"/>
    <n v="68"/>
    <x v="0"/>
    <n v="0"/>
    <n v="68"/>
    <n v="0"/>
    <n v="32.1"/>
    <n v="55"/>
    <n v="5"/>
    <n v="29"/>
    <n v="0"/>
    <n v="6"/>
    <n v="26"/>
    <n v="54"/>
    <n v="8"/>
    <n v="97"/>
    <n v="41"/>
  </r>
  <r>
    <n v="2607"/>
    <x v="8"/>
    <n v="41918"/>
    <n v="41.9"/>
    <n v="24"/>
    <s v="High experience"/>
    <x v="1"/>
    <n v="53"/>
    <n v="56"/>
    <n v="26"/>
    <x v="2"/>
    <n v="26"/>
    <n v="0"/>
    <n v="0"/>
    <n v="37.1"/>
    <n v="46"/>
    <n v="18"/>
    <n v="16"/>
    <n v="36"/>
    <n v="57"/>
    <n v="42"/>
    <n v="6"/>
    <n v="71"/>
    <n v="75"/>
    <n v="4"/>
  </r>
  <r>
    <n v="2638"/>
    <x v="19"/>
    <n v="57814"/>
    <n v="57.8"/>
    <n v="1"/>
    <s v="Low experience"/>
    <x v="2"/>
    <n v="39"/>
    <n v="56"/>
    <n v="5"/>
    <x v="0"/>
    <n v="0"/>
    <n v="5"/>
    <n v="0"/>
    <n v="34.6"/>
    <n v="24"/>
    <n v="5"/>
    <n v="33"/>
    <n v="9"/>
    <n v="58"/>
    <n v="5"/>
    <n v="79"/>
    <n v="27"/>
    <n v="37"/>
    <n v="69"/>
  </r>
  <r>
    <n v="2865"/>
    <x v="9"/>
    <n v="121860"/>
    <n v="121.9"/>
    <n v="21"/>
    <s v="Upper-mid experience"/>
    <x v="2"/>
    <n v="24"/>
    <n v="56"/>
    <n v="82"/>
    <x v="1"/>
    <n v="0"/>
    <n v="0"/>
    <n v="82"/>
    <n v="43.7"/>
    <n v="31"/>
    <n v="59"/>
    <n v="6"/>
    <n v="68"/>
    <n v="58"/>
    <n v="38"/>
    <n v="2"/>
    <n v="91"/>
    <n v="33"/>
    <n v="51"/>
  </r>
  <r>
    <n v="2898"/>
    <x v="9"/>
    <n v="97116"/>
    <n v="97.1"/>
    <n v="26"/>
    <s v="High experience"/>
    <x v="2"/>
    <n v="8"/>
    <n v="56"/>
    <n v="8"/>
    <x v="1"/>
    <n v="0"/>
    <n v="0"/>
    <n v="8"/>
    <n v="40.700000000000003"/>
    <n v="69"/>
    <n v="42"/>
    <n v="55"/>
    <n v="59"/>
    <n v="15"/>
    <n v="41"/>
    <n v="3"/>
    <n v="15"/>
    <n v="51"/>
    <n v="57"/>
  </r>
  <r>
    <n v="2942"/>
    <x v="3"/>
    <n v="61474"/>
    <n v="61.5"/>
    <n v="23"/>
    <s v="High experience"/>
    <x v="1"/>
    <n v="7"/>
    <n v="56"/>
    <n v="42"/>
    <x v="0"/>
    <n v="0"/>
    <n v="42"/>
    <n v="0"/>
    <n v="50.8"/>
    <n v="69"/>
    <n v="18"/>
    <n v="21"/>
    <n v="9"/>
    <n v="36"/>
    <n v="82"/>
    <n v="84"/>
    <n v="86"/>
    <n v="4"/>
    <n v="99"/>
  </r>
  <r>
    <n v="3000"/>
    <x v="19"/>
    <n v="123909"/>
    <n v="123.9"/>
    <n v="25"/>
    <s v="High experience"/>
    <x v="2"/>
    <n v="69"/>
    <n v="56"/>
    <n v="49"/>
    <x v="0"/>
    <n v="0"/>
    <n v="49"/>
    <n v="0"/>
    <n v="45.4"/>
    <n v="77"/>
    <n v="54"/>
    <n v="95"/>
    <n v="5"/>
    <n v="29"/>
    <n v="22"/>
    <n v="77"/>
    <n v="52"/>
    <n v="14"/>
    <n v="29"/>
  </r>
  <r>
    <n v="434"/>
    <x v="19"/>
    <n v="129525"/>
    <n v="129.5"/>
    <n v="12"/>
    <s v="Lower-mid experience"/>
    <x v="2"/>
    <n v="74"/>
    <n v="55"/>
    <n v="64"/>
    <x v="0"/>
    <n v="0"/>
    <n v="64"/>
    <n v="0"/>
    <n v="40.700000000000003"/>
    <n v="2"/>
    <n v="87"/>
    <n v="35"/>
    <n v="72"/>
    <n v="32"/>
    <n v="91"/>
    <n v="13"/>
    <n v="18"/>
    <n v="49"/>
    <n v="8"/>
  </r>
  <r>
    <n v="446"/>
    <x v="12"/>
    <n v="43777"/>
    <n v="43.8"/>
    <n v="10"/>
    <s v="Lower-mid experience"/>
    <x v="1"/>
    <n v="9"/>
    <n v="55"/>
    <n v="65"/>
    <x v="0"/>
    <n v="0"/>
    <n v="65"/>
    <n v="0"/>
    <n v="63.5"/>
    <n v="34"/>
    <n v="9"/>
    <n v="94"/>
    <n v="67"/>
    <n v="66"/>
    <n v="45"/>
    <n v="84"/>
    <n v="96"/>
    <n v="78"/>
    <n v="62"/>
  </r>
  <r>
    <n v="517"/>
    <x v="13"/>
    <n v="87911"/>
    <n v="87.9"/>
    <n v="21"/>
    <s v="Upper-mid experience"/>
    <x v="0"/>
    <n v="8"/>
    <n v="55"/>
    <n v="16"/>
    <x v="2"/>
    <n v="16"/>
    <n v="0"/>
    <n v="0"/>
    <n v="28.9"/>
    <n v="45"/>
    <n v="9"/>
    <n v="13"/>
    <n v="12"/>
    <n v="15"/>
    <n v="3"/>
    <n v="7"/>
    <n v="66"/>
    <n v="43"/>
    <n v="76"/>
  </r>
  <r>
    <n v="518"/>
    <x v="8"/>
    <n v="87920"/>
    <n v="87.9"/>
    <n v="14"/>
    <s v="Lower-mid experience"/>
    <x v="0"/>
    <n v="66"/>
    <n v="55"/>
    <n v="8"/>
    <x v="2"/>
    <n v="8"/>
    <n v="0"/>
    <n v="0"/>
    <n v="73.7"/>
    <n v="88"/>
    <n v="53"/>
    <n v="82"/>
    <n v="86"/>
    <n v="93"/>
    <n v="95"/>
    <n v="55"/>
    <n v="34"/>
    <n v="96"/>
    <n v="55"/>
  </r>
  <r>
    <n v="622"/>
    <x v="6"/>
    <n v="147270"/>
    <n v="147.30000000000001"/>
    <n v="13"/>
    <s v="Lower-mid experience"/>
    <x v="0"/>
    <n v="43"/>
    <n v="55"/>
    <n v="83"/>
    <x v="1"/>
    <n v="0"/>
    <n v="0"/>
    <n v="83"/>
    <n v="23.5"/>
    <n v="5"/>
    <n v="15"/>
    <n v="1"/>
    <n v="12"/>
    <n v="1"/>
    <n v="61"/>
    <n v="2"/>
    <n v="25"/>
    <n v="17"/>
    <n v="96"/>
  </r>
  <r>
    <n v="798"/>
    <x v="5"/>
    <n v="54940"/>
    <n v="54.9"/>
    <n v="26"/>
    <s v="High experience"/>
    <x v="3"/>
    <n v="6"/>
    <n v="55"/>
    <n v="47"/>
    <x v="0"/>
    <n v="0"/>
    <n v="47"/>
    <n v="0"/>
    <n v="33.700000000000003"/>
    <n v="93"/>
    <n v="29"/>
    <n v="43"/>
    <n v="1"/>
    <n v="49"/>
    <n v="7"/>
    <n v="27"/>
    <n v="3"/>
    <n v="84"/>
    <n v="1"/>
  </r>
  <r>
    <n v="1403"/>
    <x v="15"/>
    <n v="95107"/>
    <n v="95.1"/>
    <n v="9"/>
    <s v="Lower-mid experience"/>
    <x v="0"/>
    <n v="13"/>
    <n v="55"/>
    <n v="61"/>
    <x v="0"/>
    <n v="0"/>
    <n v="61"/>
    <n v="0"/>
    <n v="40.5"/>
    <n v="67"/>
    <n v="5"/>
    <n v="47"/>
    <n v="5"/>
    <n v="44"/>
    <n v="39"/>
    <n v="5"/>
    <n v="53"/>
    <n v="69"/>
    <n v="71"/>
  </r>
  <r>
    <n v="2243"/>
    <x v="4"/>
    <n v="70344"/>
    <n v="70.3"/>
    <n v="14"/>
    <s v="Lower-mid experience"/>
    <x v="1"/>
    <n v="65"/>
    <n v="55"/>
    <n v="42"/>
    <x v="0"/>
    <n v="0"/>
    <n v="42"/>
    <n v="0"/>
    <n v="38.6"/>
    <n v="46"/>
    <n v="27"/>
    <n v="5"/>
    <n v="9"/>
    <n v="8"/>
    <n v="91"/>
    <n v="15"/>
    <n v="25"/>
    <n v="65"/>
    <n v="95"/>
  </r>
  <r>
    <n v="2583"/>
    <x v="7"/>
    <n v="91140"/>
    <n v="91.1"/>
    <n v="6"/>
    <s v="Low experience"/>
    <x v="3"/>
    <n v="11"/>
    <n v="55"/>
    <n v="39"/>
    <x v="0"/>
    <n v="0"/>
    <n v="39"/>
    <n v="0"/>
    <n v="23.5"/>
    <n v="5"/>
    <n v="33"/>
    <n v="44"/>
    <n v="8"/>
    <n v="23"/>
    <n v="1"/>
    <n v="23"/>
    <n v="7"/>
    <n v="58"/>
    <n v="33"/>
  </r>
  <r>
    <n v="2685"/>
    <x v="0"/>
    <n v="46294"/>
    <n v="46.3"/>
    <n v="4"/>
    <s v="Low experience"/>
    <x v="3"/>
    <n v="26"/>
    <n v="55"/>
    <n v="44"/>
    <x v="0"/>
    <n v="0"/>
    <n v="44"/>
    <n v="0"/>
    <n v="59.9"/>
    <n v="26"/>
    <n v="38"/>
    <n v="58"/>
    <n v="73"/>
    <n v="61"/>
    <n v="68"/>
    <n v="87"/>
    <n v="87"/>
    <n v="86"/>
    <n v="15"/>
  </r>
  <r>
    <n v="2780"/>
    <x v="14"/>
    <n v="73622"/>
    <n v="73.599999999999994"/>
    <n v="14"/>
    <s v="Lower-mid experience"/>
    <x v="1"/>
    <n v="28"/>
    <n v="55"/>
    <n v="48"/>
    <x v="0"/>
    <n v="0"/>
    <n v="48"/>
    <n v="0"/>
    <n v="43.3"/>
    <n v="77"/>
    <n v="2"/>
    <n v="11"/>
    <n v="72"/>
    <n v="59"/>
    <n v="72"/>
    <n v="23"/>
    <n v="8"/>
    <n v="48"/>
    <n v="61"/>
  </r>
  <r>
    <n v="2845"/>
    <x v="11"/>
    <n v="81469"/>
    <n v="81.5"/>
    <n v="14"/>
    <s v="Lower-mid experience"/>
    <x v="3"/>
    <n v="27"/>
    <n v="55"/>
    <n v="8"/>
    <x v="1"/>
    <n v="0"/>
    <n v="0"/>
    <n v="8"/>
    <n v="34.799999999999997"/>
    <n v="12"/>
    <n v="79"/>
    <n v="14"/>
    <n v="82"/>
    <n v="11"/>
    <n v="48"/>
    <n v="38"/>
    <n v="6"/>
    <n v="52"/>
    <n v="6"/>
  </r>
  <r>
    <n v="2912"/>
    <x v="19"/>
    <n v="111301"/>
    <n v="111.3"/>
    <n v="1"/>
    <s v="Low experience"/>
    <x v="0"/>
    <n v="85"/>
    <n v="55"/>
    <n v="49"/>
    <x v="0"/>
    <n v="0"/>
    <n v="49"/>
    <n v="0"/>
    <n v="63.3"/>
    <n v="48"/>
    <n v="57"/>
    <n v="2"/>
    <n v="87"/>
    <n v="97"/>
    <n v="55"/>
    <n v="26"/>
    <n v="88"/>
    <n v="99"/>
    <n v="74"/>
  </r>
  <r>
    <n v="2990"/>
    <x v="14"/>
    <n v="101126"/>
    <n v="101.1"/>
    <n v="5"/>
    <s v="Low experience"/>
    <x v="1"/>
    <n v="68"/>
    <n v="55"/>
    <n v="4"/>
    <x v="0"/>
    <n v="0"/>
    <n v="4"/>
    <n v="0"/>
    <n v="45.9"/>
    <n v="68"/>
    <n v="27"/>
    <n v="81"/>
    <n v="3"/>
    <n v="19"/>
    <n v="28"/>
    <n v="93"/>
    <n v="8"/>
    <n v="88"/>
    <n v="44"/>
  </r>
  <r>
    <n v="74"/>
    <x v="2"/>
    <n v="67265"/>
    <n v="67.3"/>
    <n v="26"/>
    <s v="High experience"/>
    <x v="3"/>
    <n v="83"/>
    <n v="54"/>
    <n v="2"/>
    <x v="2"/>
    <n v="2"/>
    <n v="0"/>
    <n v="0"/>
    <n v="32.799999999999997"/>
    <n v="23"/>
    <n v="12"/>
    <n v="8"/>
    <n v="7"/>
    <n v="34"/>
    <n v="72"/>
    <n v="7"/>
    <n v="32"/>
    <n v="54"/>
    <n v="79"/>
  </r>
  <r>
    <n v="77"/>
    <x v="4"/>
    <n v="85619"/>
    <n v="85.6"/>
    <n v="17"/>
    <s v="Upper-mid experience"/>
    <x v="0"/>
    <n v="23"/>
    <n v="54"/>
    <n v="31"/>
    <x v="0"/>
    <n v="0"/>
    <n v="31"/>
    <n v="0"/>
    <n v="58.3"/>
    <n v="99"/>
    <n v="43"/>
    <n v="38"/>
    <n v="68"/>
    <n v="22"/>
    <n v="95"/>
    <n v="79"/>
    <n v="9"/>
    <n v="42"/>
    <n v="88"/>
  </r>
  <r>
    <n v="136"/>
    <x v="2"/>
    <n v="77701"/>
    <n v="77.7"/>
    <n v="9"/>
    <s v="Lower-mid experience"/>
    <x v="0"/>
    <n v="76"/>
    <n v="54"/>
    <n v="24"/>
    <x v="2"/>
    <n v="24"/>
    <n v="0"/>
    <n v="0"/>
    <n v="39.4"/>
    <n v="2"/>
    <n v="96"/>
    <n v="37"/>
    <n v="33"/>
    <n v="15"/>
    <n v="31"/>
    <n v="88"/>
    <n v="10"/>
    <n v="37"/>
    <n v="45"/>
  </r>
  <r>
    <n v="191"/>
    <x v="3"/>
    <n v="84336"/>
    <n v="84.3"/>
    <n v="3"/>
    <s v="Low experience"/>
    <x v="1"/>
    <n v="9"/>
    <n v="54"/>
    <n v="57"/>
    <x v="0"/>
    <n v="0"/>
    <n v="57"/>
    <n v="0"/>
    <n v="64.900000000000006"/>
    <n v="82"/>
    <n v="78"/>
    <n v="54"/>
    <n v="1"/>
    <n v="69"/>
    <n v="24"/>
    <n v="91"/>
    <n v="84"/>
    <n v="71"/>
    <n v="95"/>
  </r>
  <r>
    <n v="326"/>
    <x v="7"/>
    <n v="46932"/>
    <n v="46.9"/>
    <n v="9"/>
    <s v="Lower-mid experience"/>
    <x v="2"/>
    <n v="91"/>
    <n v="54"/>
    <n v="5"/>
    <x v="0"/>
    <n v="0"/>
    <n v="5"/>
    <n v="0"/>
    <n v="43.4"/>
    <n v="68"/>
    <n v="93"/>
    <n v="62"/>
    <n v="8"/>
    <n v="8"/>
    <n v="39"/>
    <n v="37"/>
    <n v="89"/>
    <n v="15"/>
    <n v="15"/>
  </r>
  <r>
    <n v="393"/>
    <x v="16"/>
    <n v="113795"/>
    <n v="113.8"/>
    <n v="24"/>
    <s v="High experience"/>
    <x v="2"/>
    <n v="44"/>
    <n v="54"/>
    <n v="17"/>
    <x v="2"/>
    <n v="17"/>
    <n v="0"/>
    <n v="0"/>
    <n v="42.2"/>
    <n v="76"/>
    <n v="27"/>
    <n v="81"/>
    <n v="25"/>
    <n v="82"/>
    <n v="9"/>
    <n v="87"/>
    <n v="5"/>
    <n v="3"/>
    <n v="27"/>
  </r>
  <r>
    <n v="505"/>
    <x v="1"/>
    <n v="93294"/>
    <n v="93.3"/>
    <n v="4"/>
    <s v="Low experience"/>
    <x v="2"/>
    <n v="84"/>
    <n v="54"/>
    <n v="76"/>
    <x v="1"/>
    <n v="0"/>
    <n v="0"/>
    <n v="76"/>
    <n v="39.700000000000003"/>
    <n v="89"/>
    <n v="1"/>
    <n v="2"/>
    <n v="96"/>
    <n v="61"/>
    <n v="26"/>
    <n v="7"/>
    <n v="3"/>
    <n v="24"/>
    <n v="88"/>
  </r>
  <r>
    <n v="672"/>
    <x v="6"/>
    <n v="106054"/>
    <n v="106.1"/>
    <n v="29"/>
    <s v="High experience"/>
    <x v="1"/>
    <n v="48"/>
    <n v="54"/>
    <n v="94"/>
    <x v="1"/>
    <n v="0"/>
    <n v="0"/>
    <n v="94"/>
    <n v="42.8"/>
    <n v="72"/>
    <n v="32"/>
    <n v="32"/>
    <n v="45"/>
    <n v="63"/>
    <n v="15"/>
    <n v="19"/>
    <n v="86"/>
    <n v="26"/>
    <n v="38"/>
  </r>
  <r>
    <n v="988"/>
    <x v="10"/>
    <n v="126367"/>
    <n v="126.4"/>
    <n v="11"/>
    <s v="Lower-mid experience"/>
    <x v="2"/>
    <n v="46"/>
    <n v="54"/>
    <n v="31"/>
    <x v="0"/>
    <n v="0"/>
    <n v="31"/>
    <n v="0"/>
    <n v="40.200000000000003"/>
    <n v="44"/>
    <n v="25"/>
    <n v="68"/>
    <n v="72"/>
    <n v="9"/>
    <n v="76"/>
    <n v="5"/>
    <n v="37"/>
    <n v="27"/>
    <n v="39"/>
  </r>
  <r>
    <n v="1023"/>
    <x v="19"/>
    <n v="51258"/>
    <n v="51.3"/>
    <n v="26"/>
    <s v="High experience"/>
    <x v="2"/>
    <n v="3"/>
    <n v="54"/>
    <n v="67"/>
    <x v="0"/>
    <n v="0"/>
    <n v="67"/>
    <n v="0"/>
    <n v="43.1"/>
    <n v="59"/>
    <n v="3"/>
    <n v="15"/>
    <n v="83"/>
    <n v="84"/>
    <n v="81"/>
    <n v="65"/>
    <n v="37"/>
    <n v="3"/>
    <n v="1"/>
  </r>
  <r>
    <n v="1029"/>
    <x v="19"/>
    <n v="78225"/>
    <n v="78.2"/>
    <n v="8"/>
    <s v="Lower-mid experience"/>
    <x v="0"/>
    <n v="24"/>
    <n v="54"/>
    <n v="69"/>
    <x v="0"/>
    <n v="0"/>
    <n v="69"/>
    <n v="0"/>
    <n v="55.8"/>
    <n v="34"/>
    <n v="31"/>
    <n v="91"/>
    <n v="59"/>
    <n v="21"/>
    <n v="89"/>
    <n v="99"/>
    <n v="9"/>
    <n v="86"/>
    <n v="39"/>
  </r>
  <r>
    <n v="1279"/>
    <x v="5"/>
    <n v="142674"/>
    <n v="142.69999999999999"/>
    <n v="24"/>
    <s v="High experience"/>
    <x v="0"/>
    <n v="18"/>
    <n v="54"/>
    <n v="33"/>
    <x v="0"/>
    <n v="0"/>
    <n v="33"/>
    <n v="0"/>
    <n v="24.7"/>
    <n v="66"/>
    <n v="14"/>
    <n v="49"/>
    <n v="15"/>
    <n v="17"/>
    <n v="0"/>
    <n v="32"/>
    <n v="9"/>
    <n v="39"/>
    <n v="6"/>
  </r>
  <r>
    <n v="1292"/>
    <x v="9"/>
    <n v="135812"/>
    <n v="135.80000000000001"/>
    <n v="28"/>
    <s v="High experience"/>
    <x v="2"/>
    <n v="74"/>
    <n v="54"/>
    <n v="87"/>
    <x v="1"/>
    <n v="0"/>
    <n v="0"/>
    <n v="87"/>
    <n v="54.4"/>
    <n v="64"/>
    <n v="96"/>
    <n v="97"/>
    <n v="38"/>
    <n v="59"/>
    <n v="14"/>
    <n v="7"/>
    <n v="43"/>
    <n v="69"/>
    <n v="57"/>
  </r>
  <r>
    <n v="1301"/>
    <x v="11"/>
    <n v="83804"/>
    <n v="83.8"/>
    <n v="21"/>
    <s v="Upper-mid experience"/>
    <x v="0"/>
    <n v="22"/>
    <n v="54"/>
    <n v="84"/>
    <x v="1"/>
    <n v="0"/>
    <n v="0"/>
    <n v="84"/>
    <n v="38.200000000000003"/>
    <n v="13"/>
    <n v="34"/>
    <n v="51"/>
    <n v="9"/>
    <n v="8"/>
    <n v="67"/>
    <n v="1"/>
    <n v="63"/>
    <n v="55"/>
    <n v="81"/>
  </r>
  <r>
    <n v="1335"/>
    <x v="5"/>
    <n v="52844"/>
    <n v="52.8"/>
    <n v="24"/>
    <s v="High experience"/>
    <x v="3"/>
    <n v="71"/>
    <n v="54"/>
    <n v="38"/>
    <x v="0"/>
    <n v="0"/>
    <n v="38"/>
    <n v="0"/>
    <n v="61.1"/>
    <n v="34"/>
    <n v="79"/>
    <n v="79"/>
    <n v="95"/>
    <n v="92"/>
    <n v="8"/>
    <n v="83"/>
    <n v="45"/>
    <n v="87"/>
    <n v="9"/>
  </r>
  <r>
    <n v="1338"/>
    <x v="11"/>
    <n v="33573"/>
    <n v="33.6"/>
    <n v="21"/>
    <s v="Upper-mid experience"/>
    <x v="0"/>
    <n v="21"/>
    <n v="54"/>
    <n v="82"/>
    <x v="1"/>
    <n v="0"/>
    <n v="0"/>
    <n v="82"/>
    <n v="48.4"/>
    <n v="57"/>
    <n v="9"/>
    <n v="88"/>
    <n v="42"/>
    <n v="42"/>
    <n v="16"/>
    <n v="26"/>
    <n v="93"/>
    <n v="14"/>
    <n v="97"/>
  </r>
  <r>
    <n v="1589"/>
    <x v="19"/>
    <n v="40987"/>
    <n v="41"/>
    <n v="16"/>
    <s v="Upper-mid experience"/>
    <x v="2"/>
    <n v="67"/>
    <n v="54"/>
    <n v="46"/>
    <x v="0"/>
    <n v="0"/>
    <n v="46"/>
    <n v="0"/>
    <n v="47.9"/>
    <n v="65"/>
    <n v="28"/>
    <n v="59"/>
    <n v="36"/>
    <n v="76"/>
    <n v="6"/>
    <n v="92"/>
    <n v="17"/>
    <n v="16"/>
    <n v="84"/>
  </r>
  <r>
    <n v="1652"/>
    <x v="7"/>
    <n v="54608"/>
    <n v="54.6"/>
    <n v="4"/>
    <s v="Low experience"/>
    <x v="1"/>
    <n v="43"/>
    <n v="54"/>
    <n v="36"/>
    <x v="0"/>
    <n v="0"/>
    <n v="36"/>
    <n v="0"/>
    <n v="32.9"/>
    <n v="8"/>
    <n v="59"/>
    <n v="19"/>
    <n v="5"/>
    <n v="37"/>
    <n v="8"/>
    <n v="32"/>
    <n v="46"/>
    <n v="72"/>
    <n v="43"/>
  </r>
  <r>
    <n v="1853"/>
    <x v="11"/>
    <n v="56974"/>
    <n v="57"/>
    <n v="6"/>
    <s v="Low experience"/>
    <x v="1"/>
    <n v="14"/>
    <n v="54"/>
    <n v="7"/>
    <x v="0"/>
    <n v="0"/>
    <n v="7"/>
    <n v="0"/>
    <n v="36.200000000000003"/>
    <n v="78"/>
    <n v="6"/>
    <n v="54"/>
    <n v="37"/>
    <n v="15"/>
    <n v="74"/>
    <n v="6"/>
    <n v="32"/>
    <n v="56"/>
    <n v="4"/>
  </r>
  <r>
    <n v="1896"/>
    <x v="17"/>
    <n v="34650"/>
    <n v="34.700000000000003"/>
    <n v="3"/>
    <s v="Low experience"/>
    <x v="2"/>
    <n v="3"/>
    <n v="54"/>
    <n v="81"/>
    <x v="1"/>
    <n v="0"/>
    <n v="0"/>
    <n v="81"/>
    <n v="33.1"/>
    <n v="66"/>
    <n v="39"/>
    <n v="10"/>
    <n v="2"/>
    <n v="1"/>
    <n v="19"/>
    <n v="89"/>
    <n v="15"/>
    <n v="48"/>
    <n v="42"/>
  </r>
  <r>
    <n v="1960"/>
    <x v="0"/>
    <n v="37279"/>
    <n v="37.299999999999997"/>
    <n v="9"/>
    <s v="Lower-mid experience"/>
    <x v="1"/>
    <n v="52"/>
    <n v="54"/>
    <n v="39"/>
    <x v="0"/>
    <n v="0"/>
    <n v="39"/>
    <n v="0"/>
    <n v="42.8"/>
    <n v="45"/>
    <n v="7"/>
    <n v="22"/>
    <n v="98"/>
    <n v="32"/>
    <n v="53"/>
    <n v="2"/>
    <n v="88"/>
    <n v="79"/>
    <n v="2"/>
  </r>
  <r>
    <n v="2368"/>
    <x v="17"/>
    <n v="106554"/>
    <n v="106.6"/>
    <n v="21"/>
    <s v="Upper-mid experience"/>
    <x v="1"/>
    <n v="55"/>
    <n v="54"/>
    <n v="73"/>
    <x v="1"/>
    <n v="0"/>
    <n v="0"/>
    <n v="73"/>
    <n v="60"/>
    <n v="51"/>
    <n v="99"/>
    <n v="88"/>
    <n v="34"/>
    <n v="54"/>
    <n v="55"/>
    <n v="69"/>
    <n v="69"/>
    <n v="79"/>
    <n v="2"/>
  </r>
  <r>
    <n v="2409"/>
    <x v="8"/>
    <n v="35853"/>
    <n v="35.9"/>
    <n v="18"/>
    <s v="Upper-mid experience"/>
    <x v="3"/>
    <n v="7"/>
    <n v="54"/>
    <n v="22"/>
    <x v="2"/>
    <n v="22"/>
    <n v="0"/>
    <n v="0"/>
    <n v="65"/>
    <n v="94"/>
    <n v="77"/>
    <n v="83"/>
    <n v="54"/>
    <n v="3"/>
    <n v="68"/>
    <n v="71"/>
    <n v="68"/>
    <n v="95"/>
    <n v="37"/>
  </r>
  <r>
    <n v="2570"/>
    <x v="7"/>
    <n v="96333"/>
    <n v="96.3"/>
    <n v="15"/>
    <s v="Lower-mid experience"/>
    <x v="3"/>
    <n v="82"/>
    <n v="54"/>
    <n v="5"/>
    <x v="0"/>
    <n v="0"/>
    <n v="5"/>
    <n v="0"/>
    <n v="39.200000000000003"/>
    <n v="4"/>
    <n v="21"/>
    <n v="38"/>
    <n v="98"/>
    <n v="72"/>
    <n v="3"/>
    <n v="61"/>
    <n v="25"/>
    <n v="61"/>
    <n v="9"/>
  </r>
  <r>
    <n v="2574"/>
    <x v="18"/>
    <n v="127211"/>
    <n v="127.2"/>
    <n v="12"/>
    <s v="Lower-mid experience"/>
    <x v="2"/>
    <n v="62"/>
    <n v="54"/>
    <n v="17"/>
    <x v="2"/>
    <n v="17"/>
    <n v="0"/>
    <n v="0"/>
    <n v="58.4"/>
    <n v="88"/>
    <n v="71"/>
    <n v="87"/>
    <n v="67"/>
    <n v="4"/>
    <n v="97"/>
    <n v="92"/>
    <n v="13"/>
    <n v="11"/>
    <n v="54"/>
  </r>
  <r>
    <n v="2629"/>
    <x v="10"/>
    <n v="75631"/>
    <n v="75.599999999999994"/>
    <n v="9"/>
    <s v="Lower-mid experience"/>
    <x v="0"/>
    <n v="68"/>
    <n v="54"/>
    <n v="63"/>
    <x v="0"/>
    <n v="0"/>
    <n v="63"/>
    <n v="0"/>
    <n v="58.1"/>
    <n v="2"/>
    <n v="53"/>
    <n v="25"/>
    <n v="66"/>
    <n v="59"/>
    <n v="95"/>
    <n v="45"/>
    <n v="87"/>
    <n v="58"/>
    <n v="91"/>
  </r>
  <r>
    <n v="2656"/>
    <x v="1"/>
    <n v="140217"/>
    <n v="140.19999999999999"/>
    <n v="21"/>
    <s v="Upper-mid experience"/>
    <x v="1"/>
    <n v="5"/>
    <n v="54"/>
    <n v="71"/>
    <x v="1"/>
    <n v="0"/>
    <n v="0"/>
    <n v="71"/>
    <n v="42.3"/>
    <n v="7"/>
    <n v="54"/>
    <n v="37"/>
    <n v="68"/>
    <n v="55"/>
    <n v="1"/>
    <n v="84"/>
    <n v="35"/>
    <n v="4"/>
    <n v="78"/>
  </r>
  <r>
    <n v="2704"/>
    <x v="12"/>
    <n v="100174"/>
    <n v="100.2"/>
    <n v="20"/>
    <s v="Upper-mid experience"/>
    <x v="2"/>
    <n v="42"/>
    <n v="54"/>
    <n v="59"/>
    <x v="0"/>
    <n v="0"/>
    <n v="59"/>
    <n v="0"/>
    <n v="40.299999999999997"/>
    <n v="28"/>
    <n v="5"/>
    <n v="2"/>
    <n v="93"/>
    <n v="25"/>
    <n v="45"/>
    <n v="95"/>
    <n v="47"/>
    <n v="8"/>
    <n v="55"/>
  </r>
  <r>
    <n v="2752"/>
    <x v="11"/>
    <n v="39479"/>
    <n v="39.5"/>
    <n v="19"/>
    <s v="Upper-mid experience"/>
    <x v="0"/>
    <n v="5"/>
    <n v="54"/>
    <n v="86"/>
    <x v="1"/>
    <n v="0"/>
    <n v="0"/>
    <n v="86"/>
    <n v="52.9"/>
    <n v="55"/>
    <n v="16"/>
    <n v="55"/>
    <n v="97"/>
    <n v="63"/>
    <n v="45"/>
    <n v="83"/>
    <n v="21"/>
    <n v="41"/>
    <n v="53"/>
  </r>
  <r>
    <n v="2786"/>
    <x v="15"/>
    <n v="135383"/>
    <n v="135.4"/>
    <n v="29"/>
    <s v="High experience"/>
    <x v="3"/>
    <n v="39"/>
    <n v="54"/>
    <n v="51"/>
    <x v="0"/>
    <n v="0"/>
    <n v="51"/>
    <n v="0"/>
    <n v="29.4"/>
    <n v="7"/>
    <n v="8"/>
    <n v="69"/>
    <n v="35"/>
    <n v="65"/>
    <n v="23"/>
    <n v="27"/>
    <n v="31"/>
    <n v="8"/>
    <n v="21"/>
  </r>
  <r>
    <n v="2886"/>
    <x v="5"/>
    <n v="145156"/>
    <n v="145.19999999999999"/>
    <n v="27"/>
    <s v="High experience"/>
    <x v="0"/>
    <n v="15"/>
    <n v="54"/>
    <n v="47"/>
    <x v="0"/>
    <n v="0"/>
    <n v="47"/>
    <n v="0"/>
    <n v="34.299999999999997"/>
    <n v="23"/>
    <n v="42"/>
    <n v="33"/>
    <n v="54"/>
    <n v="72"/>
    <n v="48"/>
    <n v="6"/>
    <n v="2"/>
    <n v="21"/>
    <n v="42"/>
  </r>
  <r>
    <n v="2917"/>
    <x v="1"/>
    <n v="61658"/>
    <n v="61.7"/>
    <n v="10"/>
    <s v="Lower-mid experience"/>
    <x v="3"/>
    <n v="41"/>
    <n v="54"/>
    <n v="71"/>
    <x v="1"/>
    <n v="0"/>
    <n v="0"/>
    <n v="71"/>
    <n v="53.5"/>
    <n v="96"/>
    <n v="64"/>
    <n v="83"/>
    <n v="48"/>
    <n v="26"/>
    <n v="29"/>
    <n v="4"/>
    <n v="79"/>
    <n v="58"/>
    <n v="48"/>
  </r>
  <r>
    <n v="2967"/>
    <x v="13"/>
    <n v="108806"/>
    <n v="108.8"/>
    <n v="16"/>
    <s v="Upper-mid experience"/>
    <x v="1"/>
    <n v="36"/>
    <n v="54"/>
    <n v="1"/>
    <x v="2"/>
    <n v="1"/>
    <n v="0"/>
    <n v="0"/>
    <n v="38"/>
    <n v="93"/>
    <n v="15"/>
    <n v="6"/>
    <n v="35"/>
    <n v="63"/>
    <n v="85"/>
    <n v="29"/>
    <n v="8"/>
    <n v="2"/>
    <n v="44"/>
  </r>
  <r>
    <n v="23"/>
    <x v="8"/>
    <n v="58251"/>
    <n v="58.3"/>
    <n v="25"/>
    <s v="High experience"/>
    <x v="2"/>
    <n v="8"/>
    <n v="53"/>
    <n v="29"/>
    <x v="2"/>
    <n v="29"/>
    <n v="0"/>
    <n v="0"/>
    <n v="41"/>
    <n v="84"/>
    <n v="7"/>
    <n v="41"/>
    <n v="17"/>
    <n v="16"/>
    <n v="25"/>
    <n v="55"/>
    <n v="71"/>
    <n v="66"/>
    <n v="28"/>
  </r>
  <r>
    <n v="286"/>
    <x v="2"/>
    <n v="71743"/>
    <n v="71.7"/>
    <n v="17"/>
    <s v="Upper-mid experience"/>
    <x v="2"/>
    <n v="6"/>
    <n v="53"/>
    <n v="15"/>
    <x v="2"/>
    <n v="15"/>
    <n v="0"/>
    <n v="0"/>
    <n v="30.5"/>
    <n v="7"/>
    <n v="19"/>
    <n v="64"/>
    <n v="26"/>
    <n v="89"/>
    <n v="9"/>
    <n v="3"/>
    <n v="23"/>
    <n v="41"/>
    <n v="24"/>
  </r>
  <r>
    <n v="402"/>
    <x v="4"/>
    <n v="33320"/>
    <n v="33.299999999999997"/>
    <n v="26"/>
    <s v="High experience"/>
    <x v="2"/>
    <n v="27"/>
    <n v="53"/>
    <n v="59"/>
    <x v="0"/>
    <n v="0"/>
    <n v="59"/>
    <n v="0"/>
    <n v="49.9"/>
    <n v="63"/>
    <n v="58"/>
    <n v="74"/>
    <n v="68"/>
    <n v="21"/>
    <n v="35"/>
    <n v="13"/>
    <n v="13"/>
    <n v="68"/>
    <n v="86"/>
  </r>
  <r>
    <n v="634"/>
    <x v="5"/>
    <n v="127841"/>
    <n v="127.8"/>
    <n v="1"/>
    <s v="Low experience"/>
    <x v="2"/>
    <n v="2"/>
    <n v="53"/>
    <n v="62"/>
    <x v="0"/>
    <n v="0"/>
    <n v="62"/>
    <n v="0"/>
    <n v="52.1"/>
    <n v="2"/>
    <n v="83"/>
    <n v="14"/>
    <n v="97"/>
    <n v="6"/>
    <n v="73"/>
    <n v="11"/>
    <n v="86"/>
    <n v="84"/>
    <n v="65"/>
  </r>
  <r>
    <n v="705"/>
    <x v="14"/>
    <n v="147045"/>
    <n v="147"/>
    <n v="19"/>
    <s v="Upper-mid experience"/>
    <x v="2"/>
    <n v="17"/>
    <n v="53"/>
    <n v="43"/>
    <x v="0"/>
    <n v="0"/>
    <n v="43"/>
    <n v="0"/>
    <n v="39.9"/>
    <n v="91"/>
    <n v="1"/>
    <n v="61"/>
    <n v="45"/>
    <n v="94"/>
    <n v="12"/>
    <n v="21"/>
    <n v="3"/>
    <n v="43"/>
    <n v="28"/>
  </r>
  <r>
    <n v="806"/>
    <x v="5"/>
    <n v="98354"/>
    <n v="98.4"/>
    <n v="16"/>
    <s v="Upper-mid experience"/>
    <x v="1"/>
    <n v="84"/>
    <n v="53"/>
    <n v="63"/>
    <x v="0"/>
    <n v="0"/>
    <n v="63"/>
    <n v="0"/>
    <n v="39.200000000000003"/>
    <n v="14"/>
    <n v="89"/>
    <n v="73"/>
    <n v="16"/>
    <n v="57"/>
    <n v="31"/>
    <n v="18"/>
    <n v="86"/>
    <n v="4"/>
    <n v="4"/>
  </r>
  <r>
    <n v="853"/>
    <x v="5"/>
    <n v="90360"/>
    <n v="90.4"/>
    <n v="6"/>
    <s v="Low experience"/>
    <x v="3"/>
    <n v="2"/>
    <n v="53"/>
    <n v="57"/>
    <x v="0"/>
    <n v="0"/>
    <n v="57"/>
    <n v="0"/>
    <n v="60"/>
    <n v="84"/>
    <n v="71"/>
    <n v="41"/>
    <n v="3"/>
    <n v="97"/>
    <n v="99"/>
    <n v="55"/>
    <n v="7"/>
    <n v="54"/>
    <n v="89"/>
  </r>
  <r>
    <n v="969"/>
    <x v="16"/>
    <n v="33760"/>
    <n v="33.799999999999997"/>
    <n v="20"/>
    <s v="Upper-mid experience"/>
    <x v="2"/>
    <n v="2"/>
    <n v="53"/>
    <n v="17"/>
    <x v="2"/>
    <n v="17"/>
    <n v="0"/>
    <n v="0"/>
    <n v="30.6"/>
    <n v="3"/>
    <n v="85"/>
    <n v="6"/>
    <n v="45"/>
    <n v="41"/>
    <n v="5"/>
    <n v="4"/>
    <n v="89"/>
    <n v="10"/>
    <n v="18"/>
  </r>
  <r>
    <n v="1050"/>
    <x v="2"/>
    <n v="95615"/>
    <n v="95.6"/>
    <n v="25"/>
    <s v="High experience"/>
    <x v="0"/>
    <n v="72"/>
    <n v="53"/>
    <n v="19"/>
    <x v="2"/>
    <n v="19"/>
    <n v="0"/>
    <n v="0"/>
    <n v="49.8"/>
    <n v="88"/>
    <n v="2"/>
    <n v="41"/>
    <n v="93"/>
    <n v="35"/>
    <n v="46"/>
    <n v="98"/>
    <n v="2"/>
    <n v="7"/>
    <n v="86"/>
  </r>
  <r>
    <n v="1213"/>
    <x v="6"/>
    <n v="138295"/>
    <n v="138.30000000000001"/>
    <n v="29"/>
    <s v="High experience"/>
    <x v="3"/>
    <n v="2"/>
    <n v="53"/>
    <n v="83"/>
    <x v="1"/>
    <n v="0"/>
    <n v="0"/>
    <n v="83"/>
    <n v="49"/>
    <n v="8"/>
    <n v="47"/>
    <n v="93"/>
    <n v="72"/>
    <n v="8"/>
    <n v="22"/>
    <n v="67"/>
    <n v="89"/>
    <n v="3"/>
    <n v="81"/>
  </r>
  <r>
    <n v="1305"/>
    <x v="12"/>
    <n v="122424"/>
    <n v="122.4"/>
    <n v="26"/>
    <s v="High experience"/>
    <x v="3"/>
    <n v="12"/>
    <n v="53"/>
    <n v="42"/>
    <x v="0"/>
    <n v="0"/>
    <n v="42"/>
    <n v="0"/>
    <n v="46"/>
    <n v="8"/>
    <n v="67"/>
    <n v="44"/>
    <n v="26"/>
    <n v="6"/>
    <n v="34"/>
    <n v="46"/>
    <n v="69"/>
    <n v="65"/>
    <n v="95"/>
  </r>
  <r>
    <n v="1436"/>
    <x v="5"/>
    <n v="85652"/>
    <n v="85.7"/>
    <n v="22"/>
    <s v="Upper-mid experience"/>
    <x v="3"/>
    <n v="53"/>
    <n v="53"/>
    <n v="49"/>
    <x v="0"/>
    <n v="0"/>
    <n v="49"/>
    <n v="0"/>
    <n v="47.3"/>
    <n v="23"/>
    <n v="41"/>
    <n v="86"/>
    <n v="77"/>
    <n v="24"/>
    <n v="98"/>
    <n v="9"/>
    <n v="53"/>
    <n v="53"/>
    <n v="9"/>
  </r>
  <r>
    <n v="1505"/>
    <x v="3"/>
    <n v="140839"/>
    <n v="140.80000000000001"/>
    <n v="16"/>
    <s v="Upper-mid experience"/>
    <x v="1"/>
    <n v="10"/>
    <n v="53"/>
    <n v="33"/>
    <x v="0"/>
    <n v="0"/>
    <n v="33"/>
    <n v="0"/>
    <n v="49.8"/>
    <n v="8"/>
    <n v="74"/>
    <n v="14"/>
    <n v="62"/>
    <n v="32"/>
    <n v="46"/>
    <n v="22"/>
    <n v="87"/>
    <n v="59"/>
    <n v="94"/>
  </r>
  <r>
    <n v="1623"/>
    <x v="7"/>
    <n v="65303"/>
    <n v="65.3"/>
    <n v="20"/>
    <s v="Upper-mid experience"/>
    <x v="2"/>
    <n v="6"/>
    <n v="53"/>
    <n v="49"/>
    <x v="0"/>
    <n v="0"/>
    <n v="49"/>
    <n v="0"/>
    <n v="44.8"/>
    <n v="56"/>
    <n v="2"/>
    <n v="79"/>
    <n v="3"/>
    <n v="45"/>
    <n v="54"/>
    <n v="99"/>
    <n v="1"/>
    <n v="56"/>
    <n v="53"/>
  </r>
  <r>
    <n v="1881"/>
    <x v="4"/>
    <n v="136974"/>
    <n v="137"/>
    <n v="26"/>
    <s v="High experience"/>
    <x v="3"/>
    <n v="25"/>
    <n v="53"/>
    <n v="68"/>
    <x v="0"/>
    <n v="0"/>
    <n v="68"/>
    <n v="0"/>
    <n v="47.9"/>
    <n v="32"/>
    <n v="71"/>
    <n v="51"/>
    <n v="67"/>
    <n v="11"/>
    <n v="52"/>
    <n v="39"/>
    <n v="45"/>
    <n v="97"/>
    <n v="14"/>
  </r>
  <r>
    <n v="1925"/>
    <x v="16"/>
    <n v="48224"/>
    <n v="48.2"/>
    <n v="22"/>
    <s v="Upper-mid experience"/>
    <x v="0"/>
    <n v="62"/>
    <n v="53"/>
    <n v="16"/>
    <x v="2"/>
    <n v="16"/>
    <n v="0"/>
    <n v="0"/>
    <n v="41.5"/>
    <n v="6"/>
    <n v="97"/>
    <n v="88"/>
    <n v="28"/>
    <n v="51"/>
    <n v="6"/>
    <n v="24"/>
    <n v="77"/>
    <n v="12"/>
    <n v="26"/>
  </r>
  <r>
    <n v="1936"/>
    <x v="11"/>
    <n v="135312"/>
    <n v="135.30000000000001"/>
    <n v="28"/>
    <s v="High experience"/>
    <x v="1"/>
    <n v="43"/>
    <n v="53"/>
    <n v="73"/>
    <x v="1"/>
    <n v="0"/>
    <n v="0"/>
    <n v="73"/>
    <n v="31.2"/>
    <n v="32"/>
    <n v="39"/>
    <n v="94"/>
    <n v="4"/>
    <n v="5"/>
    <n v="25"/>
    <n v="0"/>
    <n v="9"/>
    <n v="8"/>
    <n v="96"/>
  </r>
  <r>
    <n v="1949"/>
    <x v="3"/>
    <n v="59407"/>
    <n v="59.4"/>
    <n v="0"/>
    <s v="Low experience"/>
    <x v="0"/>
    <n v="78"/>
    <n v="53"/>
    <n v="61"/>
    <x v="0"/>
    <n v="0"/>
    <n v="61"/>
    <n v="0"/>
    <n v="47.1"/>
    <n v="52"/>
    <n v="37"/>
    <n v="97"/>
    <n v="16"/>
    <n v="54"/>
    <n v="32"/>
    <n v="53"/>
    <n v="55"/>
    <n v="9"/>
    <n v="66"/>
  </r>
  <r>
    <n v="1969"/>
    <x v="8"/>
    <n v="83568"/>
    <n v="83.6"/>
    <n v="29"/>
    <s v="High experience"/>
    <x v="2"/>
    <n v="64"/>
    <n v="53"/>
    <n v="22"/>
    <x v="2"/>
    <n v="22"/>
    <n v="0"/>
    <n v="0"/>
    <n v="44.6"/>
    <n v="45"/>
    <n v="97"/>
    <n v="82"/>
    <n v="17"/>
    <n v="72"/>
    <n v="49"/>
    <n v="19"/>
    <n v="7"/>
    <n v="55"/>
    <n v="3"/>
  </r>
  <r>
    <n v="2018"/>
    <x v="7"/>
    <n v="40037"/>
    <n v="40"/>
    <n v="25"/>
    <s v="High experience"/>
    <x v="3"/>
    <n v="72"/>
    <n v="53"/>
    <n v="34"/>
    <x v="0"/>
    <n v="0"/>
    <n v="34"/>
    <n v="0"/>
    <n v="63.6"/>
    <n v="33"/>
    <n v="7"/>
    <n v="99"/>
    <n v="58"/>
    <n v="49"/>
    <n v="79"/>
    <n v="98"/>
    <n v="96"/>
    <n v="79"/>
    <n v="38"/>
  </r>
  <r>
    <n v="2078"/>
    <x v="6"/>
    <n v="115520"/>
    <n v="115.5"/>
    <n v="9"/>
    <s v="Lower-mid experience"/>
    <x v="3"/>
    <n v="79"/>
    <n v="53"/>
    <n v="81"/>
    <x v="1"/>
    <n v="0"/>
    <n v="0"/>
    <n v="81"/>
    <n v="35.4"/>
    <n v="59"/>
    <n v="96"/>
    <n v="57"/>
    <n v="16"/>
    <n v="52"/>
    <n v="4"/>
    <n v="48"/>
    <n v="2"/>
    <n v="5"/>
    <n v="15"/>
  </r>
  <r>
    <n v="2085"/>
    <x v="8"/>
    <n v="67624"/>
    <n v="67.599999999999994"/>
    <n v="17"/>
    <s v="Upper-mid experience"/>
    <x v="1"/>
    <n v="15"/>
    <n v="53"/>
    <n v="24"/>
    <x v="2"/>
    <n v="24"/>
    <n v="0"/>
    <n v="0"/>
    <n v="51.4"/>
    <n v="44"/>
    <n v="43"/>
    <n v="23"/>
    <n v="51"/>
    <n v="44"/>
    <n v="35"/>
    <n v="44"/>
    <n v="38"/>
    <n v="94"/>
    <n v="98"/>
  </r>
  <r>
    <n v="2276"/>
    <x v="12"/>
    <n v="129443"/>
    <n v="129.4"/>
    <n v="7"/>
    <s v="Low experience"/>
    <x v="2"/>
    <n v="3"/>
    <n v="53"/>
    <n v="61"/>
    <x v="0"/>
    <n v="0"/>
    <n v="61"/>
    <n v="0"/>
    <n v="53.2"/>
    <n v="5"/>
    <n v="75"/>
    <n v="5"/>
    <n v="25"/>
    <n v="84"/>
    <n v="95"/>
    <n v="41"/>
    <n v="97"/>
    <n v="63"/>
    <n v="42"/>
  </r>
  <r>
    <n v="2348"/>
    <x v="1"/>
    <n v="97310"/>
    <n v="97.3"/>
    <n v="29"/>
    <s v="High experience"/>
    <x v="2"/>
    <n v="39"/>
    <n v="53"/>
    <n v="93"/>
    <x v="1"/>
    <n v="0"/>
    <n v="0"/>
    <n v="93"/>
    <n v="42"/>
    <n v="7"/>
    <n v="7"/>
    <n v="73"/>
    <n v="84"/>
    <n v="55"/>
    <n v="73"/>
    <n v="3"/>
    <n v="75"/>
    <n v="34"/>
    <n v="9"/>
  </r>
  <r>
    <n v="2421"/>
    <x v="16"/>
    <n v="147754"/>
    <n v="147.80000000000001"/>
    <n v="11"/>
    <s v="Lower-mid experience"/>
    <x v="0"/>
    <n v="72"/>
    <n v="53"/>
    <n v="24"/>
    <x v="2"/>
    <n v="24"/>
    <n v="0"/>
    <n v="0"/>
    <n v="60.4"/>
    <n v="36"/>
    <n v="25"/>
    <n v="58"/>
    <n v="54"/>
    <n v="87"/>
    <n v="68"/>
    <n v="42"/>
    <n v="65"/>
    <n v="75"/>
    <n v="94"/>
  </r>
  <r>
    <n v="2558"/>
    <x v="14"/>
    <n v="129895"/>
    <n v="129.9"/>
    <n v="29"/>
    <s v="High experience"/>
    <x v="1"/>
    <n v="24"/>
    <n v="53"/>
    <n v="59"/>
    <x v="0"/>
    <n v="0"/>
    <n v="59"/>
    <n v="0"/>
    <n v="60.7"/>
    <n v="23"/>
    <n v="61"/>
    <n v="92"/>
    <n v="95"/>
    <n v="0"/>
    <n v="32"/>
    <n v="84"/>
    <n v="54"/>
    <n v="81"/>
    <n v="85"/>
  </r>
  <r>
    <n v="2572"/>
    <x v="6"/>
    <n v="92244"/>
    <n v="92.2"/>
    <n v="20"/>
    <s v="Upper-mid experience"/>
    <x v="2"/>
    <n v="85"/>
    <n v="53"/>
    <n v="75"/>
    <x v="1"/>
    <n v="0"/>
    <n v="0"/>
    <n v="75"/>
    <n v="51.6"/>
    <n v="88"/>
    <n v="6"/>
    <n v="23"/>
    <n v="35"/>
    <n v="75"/>
    <n v="56"/>
    <n v="95"/>
    <n v="23"/>
    <n v="87"/>
    <n v="28"/>
  </r>
  <r>
    <n v="13"/>
    <x v="12"/>
    <n v="79811"/>
    <n v="79.8"/>
    <n v="27"/>
    <s v="High experience"/>
    <x v="1"/>
    <n v="68"/>
    <n v="52"/>
    <n v="5"/>
    <x v="0"/>
    <n v="0"/>
    <n v="5"/>
    <n v="0"/>
    <n v="45.8"/>
    <n v="23"/>
    <n v="65"/>
    <n v="17"/>
    <n v="69"/>
    <n v="39"/>
    <n v="94"/>
    <n v="14"/>
    <n v="34"/>
    <n v="11"/>
    <n v="92"/>
  </r>
  <r>
    <n v="120"/>
    <x v="7"/>
    <n v="70461"/>
    <n v="70.5"/>
    <n v="8"/>
    <s v="Lower-mid experience"/>
    <x v="1"/>
    <n v="32"/>
    <n v="52"/>
    <n v="36"/>
    <x v="0"/>
    <n v="0"/>
    <n v="36"/>
    <n v="0"/>
    <n v="48.9"/>
    <n v="22"/>
    <n v="96"/>
    <n v="57"/>
    <n v="93"/>
    <n v="58"/>
    <n v="48"/>
    <n v="31"/>
    <n v="61"/>
    <n v="14"/>
    <n v="9"/>
  </r>
  <r>
    <n v="230"/>
    <x v="7"/>
    <n v="100293"/>
    <n v="100.3"/>
    <n v="21"/>
    <s v="Upper-mid experience"/>
    <x v="0"/>
    <n v="8"/>
    <n v="52"/>
    <n v="37"/>
    <x v="0"/>
    <n v="0"/>
    <n v="37"/>
    <n v="0"/>
    <n v="36.4"/>
    <n v="89"/>
    <n v="24"/>
    <n v="35"/>
    <n v="11"/>
    <n v="22"/>
    <n v="52"/>
    <n v="61"/>
    <n v="25"/>
    <n v="6"/>
    <n v="39"/>
  </r>
  <r>
    <n v="309"/>
    <x v="10"/>
    <n v="74148"/>
    <n v="74.099999999999994"/>
    <n v="14"/>
    <s v="Lower-mid experience"/>
    <x v="2"/>
    <n v="61"/>
    <n v="52"/>
    <n v="35"/>
    <x v="0"/>
    <n v="0"/>
    <n v="35"/>
    <n v="0"/>
    <n v="40.200000000000003"/>
    <n v="13"/>
    <n v="19"/>
    <n v="46"/>
    <n v="75"/>
    <n v="91"/>
    <n v="84"/>
    <n v="2"/>
    <n v="44"/>
    <n v="2"/>
    <n v="26"/>
  </r>
  <r>
    <n v="554"/>
    <x v="19"/>
    <n v="96770"/>
    <n v="96.8"/>
    <n v="13"/>
    <s v="Lower-mid experience"/>
    <x v="0"/>
    <n v="92"/>
    <n v="52"/>
    <n v="53"/>
    <x v="0"/>
    <n v="0"/>
    <n v="53"/>
    <n v="0"/>
    <n v="41.7"/>
    <n v="55"/>
    <n v="22"/>
    <n v="43"/>
    <n v="65"/>
    <n v="73"/>
    <n v="0"/>
    <n v="94"/>
    <n v="16"/>
    <n v="23"/>
    <n v="26"/>
  </r>
  <r>
    <n v="725"/>
    <x v="14"/>
    <n v="49416"/>
    <n v="49.4"/>
    <n v="8"/>
    <s v="Lower-mid experience"/>
    <x v="2"/>
    <n v="19"/>
    <n v="52"/>
    <n v="51"/>
    <x v="0"/>
    <n v="0"/>
    <n v="51"/>
    <n v="0"/>
    <n v="48.6"/>
    <n v="68"/>
    <n v="9"/>
    <n v="46"/>
    <n v="74"/>
    <n v="99"/>
    <n v="67"/>
    <n v="24"/>
    <n v="72"/>
    <n v="6"/>
    <n v="21"/>
  </r>
  <r>
    <n v="824"/>
    <x v="18"/>
    <n v="75986"/>
    <n v="76"/>
    <n v="27"/>
    <s v="High experience"/>
    <x v="2"/>
    <n v="5"/>
    <n v="52"/>
    <n v="14"/>
    <x v="2"/>
    <n v="14"/>
    <n v="0"/>
    <n v="0"/>
    <n v="55.1"/>
    <n v="74"/>
    <n v="51"/>
    <n v="24"/>
    <n v="34"/>
    <n v="86"/>
    <n v="53"/>
    <n v="53"/>
    <n v="96"/>
    <n v="32"/>
    <n v="48"/>
  </r>
  <r>
    <n v="991"/>
    <x v="0"/>
    <n v="39835"/>
    <n v="39.799999999999997"/>
    <n v="27"/>
    <s v="High experience"/>
    <x v="3"/>
    <n v="74"/>
    <n v="52"/>
    <n v="56"/>
    <x v="0"/>
    <n v="0"/>
    <n v="56"/>
    <n v="0"/>
    <n v="46.5"/>
    <n v="21"/>
    <n v="7"/>
    <n v="31"/>
    <n v="87"/>
    <n v="34"/>
    <n v="62"/>
    <n v="29"/>
    <n v="92"/>
    <n v="78"/>
    <n v="24"/>
  </r>
  <r>
    <n v="1070"/>
    <x v="19"/>
    <n v="126746"/>
    <n v="126.7"/>
    <n v="18"/>
    <s v="Upper-mid experience"/>
    <x v="1"/>
    <n v="53"/>
    <n v="52"/>
    <n v="36"/>
    <x v="0"/>
    <n v="0"/>
    <n v="36"/>
    <n v="0"/>
    <n v="46.7"/>
    <n v="64"/>
    <n v="72"/>
    <n v="58"/>
    <n v="14"/>
    <n v="45"/>
    <n v="36"/>
    <n v="5"/>
    <n v="87"/>
    <n v="78"/>
    <n v="8"/>
  </r>
  <r>
    <n v="1091"/>
    <x v="6"/>
    <n v="95729"/>
    <n v="95.7"/>
    <n v="5"/>
    <s v="Low experience"/>
    <x v="2"/>
    <n v="77"/>
    <n v="52"/>
    <n v="81"/>
    <x v="1"/>
    <n v="0"/>
    <n v="0"/>
    <n v="81"/>
    <n v="35.1"/>
    <n v="36"/>
    <n v="34"/>
    <n v="34"/>
    <n v="3"/>
    <n v="15"/>
    <n v="14"/>
    <n v="99"/>
    <n v="2"/>
    <n v="17"/>
    <n v="97"/>
  </r>
  <r>
    <n v="1185"/>
    <x v="5"/>
    <n v="86195"/>
    <n v="86.2"/>
    <n v="10"/>
    <s v="Lower-mid experience"/>
    <x v="0"/>
    <n v="22"/>
    <n v="52"/>
    <n v="6"/>
    <x v="0"/>
    <n v="0"/>
    <n v="6"/>
    <n v="0"/>
    <n v="44.3"/>
    <n v="15"/>
    <n v="87"/>
    <n v="64"/>
    <n v="23"/>
    <n v="16"/>
    <n v="63"/>
    <n v="9"/>
    <n v="72"/>
    <n v="35"/>
    <n v="59"/>
  </r>
  <r>
    <n v="1262"/>
    <x v="12"/>
    <n v="99503"/>
    <n v="99.5"/>
    <n v="19"/>
    <s v="Upper-mid experience"/>
    <x v="0"/>
    <n v="41"/>
    <n v="52"/>
    <n v="57"/>
    <x v="0"/>
    <n v="0"/>
    <n v="57"/>
    <n v="0"/>
    <n v="46"/>
    <n v="85"/>
    <n v="35"/>
    <n v="5"/>
    <n v="99"/>
    <n v="26"/>
    <n v="13"/>
    <n v="37"/>
    <n v="74"/>
    <n v="29"/>
    <n v="57"/>
  </r>
  <r>
    <n v="1265"/>
    <x v="2"/>
    <n v="107952"/>
    <n v="108"/>
    <n v="16"/>
    <s v="Upper-mid experience"/>
    <x v="3"/>
    <n v="43"/>
    <n v="52"/>
    <n v="11"/>
    <x v="2"/>
    <n v="11"/>
    <n v="0"/>
    <n v="0"/>
    <n v="41.2"/>
    <n v="28"/>
    <n v="11"/>
    <n v="63"/>
    <n v="24"/>
    <n v="28"/>
    <n v="9"/>
    <n v="47"/>
    <n v="39"/>
    <n v="72"/>
    <n v="91"/>
  </r>
  <r>
    <n v="1349"/>
    <x v="13"/>
    <n v="145429"/>
    <n v="145.4"/>
    <n v="14"/>
    <s v="Lower-mid experience"/>
    <x v="0"/>
    <n v="17"/>
    <n v="52"/>
    <n v="1"/>
    <x v="2"/>
    <n v="1"/>
    <n v="0"/>
    <n v="0"/>
    <n v="46.7"/>
    <n v="54"/>
    <n v="48"/>
    <n v="5"/>
    <n v="25"/>
    <n v="69"/>
    <n v="7"/>
    <n v="36"/>
    <n v="88"/>
    <n v="64"/>
    <n v="71"/>
  </r>
  <r>
    <n v="1598"/>
    <x v="7"/>
    <n v="107275"/>
    <n v="107.3"/>
    <n v="19"/>
    <s v="Upper-mid experience"/>
    <x v="3"/>
    <n v="96"/>
    <n v="52"/>
    <n v="61"/>
    <x v="0"/>
    <n v="0"/>
    <n v="61"/>
    <n v="0"/>
    <n v="55.7"/>
    <n v="97"/>
    <n v="34"/>
    <n v="65"/>
    <n v="56"/>
    <n v="76"/>
    <n v="87"/>
    <n v="6"/>
    <n v="82"/>
    <n v="31"/>
    <n v="23"/>
  </r>
  <r>
    <n v="1701"/>
    <x v="11"/>
    <n v="36005"/>
    <n v="36"/>
    <n v="14"/>
    <s v="Lower-mid experience"/>
    <x v="1"/>
    <n v="33"/>
    <n v="52"/>
    <n v="82"/>
    <x v="1"/>
    <n v="0"/>
    <n v="0"/>
    <n v="82"/>
    <n v="48.9"/>
    <n v="51"/>
    <n v="5"/>
    <n v="24"/>
    <n v="83"/>
    <n v="46"/>
    <n v="43"/>
    <n v="7"/>
    <n v="71"/>
    <n v="76"/>
    <n v="83"/>
  </r>
  <r>
    <n v="1847"/>
    <x v="2"/>
    <n v="103484"/>
    <n v="103.5"/>
    <n v="0"/>
    <s v="Low experience"/>
    <x v="3"/>
    <n v="68"/>
    <n v="52"/>
    <n v="27"/>
    <x v="2"/>
    <n v="27"/>
    <n v="0"/>
    <n v="0"/>
    <n v="57.6"/>
    <n v="59"/>
    <n v="5"/>
    <n v="24"/>
    <n v="59"/>
    <n v="4"/>
    <n v="78"/>
    <n v="92"/>
    <n v="96"/>
    <n v="73"/>
    <n v="86"/>
  </r>
  <r>
    <n v="1858"/>
    <x v="5"/>
    <n v="105127"/>
    <n v="105.1"/>
    <n v="14"/>
    <s v="Lower-mid experience"/>
    <x v="0"/>
    <n v="6"/>
    <n v="52"/>
    <n v="43"/>
    <x v="0"/>
    <n v="0"/>
    <n v="43"/>
    <n v="0"/>
    <n v="37.6"/>
    <n v="6"/>
    <n v="32"/>
    <n v="6"/>
    <n v="17"/>
    <n v="41"/>
    <n v="51"/>
    <n v="22"/>
    <n v="73"/>
    <n v="59"/>
    <n v="69"/>
  </r>
  <r>
    <n v="2092"/>
    <x v="16"/>
    <n v="54195"/>
    <n v="54.2"/>
    <n v="25"/>
    <s v="High experience"/>
    <x v="3"/>
    <n v="18"/>
    <n v="52"/>
    <n v="9"/>
    <x v="2"/>
    <n v="9"/>
    <n v="0"/>
    <n v="0"/>
    <n v="53.1"/>
    <n v="98"/>
    <n v="21"/>
    <n v="94"/>
    <n v="21"/>
    <n v="93"/>
    <n v="65"/>
    <n v="11"/>
    <n v="58"/>
    <n v="32"/>
    <n v="38"/>
  </r>
  <r>
    <n v="2108"/>
    <x v="13"/>
    <n v="93611"/>
    <n v="93.6"/>
    <n v="13"/>
    <s v="Lower-mid experience"/>
    <x v="0"/>
    <n v="9"/>
    <n v="52"/>
    <n v="28"/>
    <x v="2"/>
    <n v="28"/>
    <n v="0"/>
    <n v="0"/>
    <n v="33.4"/>
    <n v="11"/>
    <n v="13"/>
    <n v="18"/>
    <n v="8"/>
    <n v="48"/>
    <n v="15"/>
    <n v="69"/>
    <n v="94"/>
    <n v="57"/>
    <n v="1"/>
  </r>
  <r>
    <n v="2135"/>
    <x v="18"/>
    <n v="92086"/>
    <n v="92.1"/>
    <n v="21"/>
    <s v="Upper-mid experience"/>
    <x v="3"/>
    <n v="14"/>
    <n v="52"/>
    <n v="27"/>
    <x v="2"/>
    <n v="27"/>
    <n v="0"/>
    <n v="0"/>
    <n v="48.8"/>
    <n v="33"/>
    <n v="16"/>
    <n v="17"/>
    <n v="89"/>
    <n v="65"/>
    <n v="96"/>
    <n v="8"/>
    <n v="77"/>
    <n v="5"/>
    <n v="82"/>
  </r>
  <r>
    <n v="2152"/>
    <x v="17"/>
    <n v="52489"/>
    <n v="52.5"/>
    <n v="28"/>
    <s v="High experience"/>
    <x v="2"/>
    <n v="46"/>
    <n v="52"/>
    <n v="85"/>
    <x v="1"/>
    <n v="0"/>
    <n v="0"/>
    <n v="85"/>
    <n v="34.700000000000003"/>
    <n v="3"/>
    <n v="54"/>
    <n v="46"/>
    <n v="24"/>
    <n v="33"/>
    <n v="71"/>
    <n v="1"/>
    <n v="32"/>
    <n v="68"/>
    <n v="15"/>
  </r>
  <r>
    <n v="2240"/>
    <x v="8"/>
    <n v="56006"/>
    <n v="56"/>
    <n v="13"/>
    <s v="Lower-mid experience"/>
    <x v="3"/>
    <n v="47"/>
    <n v="52"/>
    <n v="25"/>
    <x v="2"/>
    <n v="25"/>
    <n v="0"/>
    <n v="0"/>
    <n v="55.1"/>
    <n v="11"/>
    <n v="46"/>
    <n v="58"/>
    <n v="71"/>
    <n v="41"/>
    <n v="74"/>
    <n v="13"/>
    <n v="65"/>
    <n v="83"/>
    <n v="89"/>
  </r>
  <r>
    <n v="2315"/>
    <x v="7"/>
    <n v="44903"/>
    <n v="44.9"/>
    <n v="18"/>
    <s v="Upper-mid experience"/>
    <x v="3"/>
    <n v="38"/>
    <n v="52"/>
    <n v="3"/>
    <x v="2"/>
    <n v="3"/>
    <n v="0"/>
    <n v="0"/>
    <n v="35.700000000000003"/>
    <n v="2"/>
    <n v="49"/>
    <n v="46"/>
    <n v="59"/>
    <n v="77"/>
    <n v="38"/>
    <n v="16"/>
    <n v="8"/>
    <n v="33"/>
    <n v="29"/>
  </r>
  <r>
    <n v="2512"/>
    <x v="2"/>
    <n v="105505"/>
    <n v="105.5"/>
    <n v="12"/>
    <s v="Lower-mid experience"/>
    <x v="0"/>
    <n v="47"/>
    <n v="52"/>
    <n v="7"/>
    <x v="2"/>
    <n v="7"/>
    <n v="0"/>
    <n v="0"/>
    <n v="55.6"/>
    <n v="61"/>
    <n v="19"/>
    <n v="69"/>
    <n v="79"/>
    <n v="85"/>
    <n v="13"/>
    <n v="46"/>
    <n v="95"/>
    <n v="77"/>
    <n v="12"/>
  </r>
  <r>
    <n v="2553"/>
    <x v="1"/>
    <n v="94918"/>
    <n v="94.9"/>
    <n v="29"/>
    <s v="High experience"/>
    <x v="2"/>
    <n v="93"/>
    <n v="52"/>
    <n v="86"/>
    <x v="1"/>
    <n v="0"/>
    <n v="0"/>
    <n v="86"/>
    <n v="45.9"/>
    <n v="84"/>
    <n v="31"/>
    <n v="13"/>
    <n v="4"/>
    <n v="64"/>
    <n v="55"/>
    <n v="23"/>
    <n v="83"/>
    <n v="74"/>
    <n v="28"/>
  </r>
  <r>
    <n v="2643"/>
    <x v="11"/>
    <n v="143398"/>
    <n v="143.4"/>
    <n v="11"/>
    <s v="Lower-mid experience"/>
    <x v="1"/>
    <n v="25"/>
    <n v="52"/>
    <n v="82"/>
    <x v="1"/>
    <n v="0"/>
    <n v="0"/>
    <n v="82"/>
    <n v="64"/>
    <n v="22"/>
    <n v="58"/>
    <n v="82"/>
    <n v="51"/>
    <n v="65"/>
    <n v="67"/>
    <n v="82"/>
    <n v="69"/>
    <n v="98"/>
    <n v="46"/>
  </r>
  <r>
    <n v="2691"/>
    <x v="0"/>
    <n v="67404"/>
    <n v="67.400000000000006"/>
    <n v="17"/>
    <s v="Upper-mid experience"/>
    <x v="3"/>
    <n v="14"/>
    <n v="52"/>
    <n v="42"/>
    <x v="0"/>
    <n v="0"/>
    <n v="42"/>
    <n v="0"/>
    <n v="32"/>
    <n v="22"/>
    <n v="1"/>
    <n v="95"/>
    <n v="27"/>
    <n v="1"/>
    <n v="94"/>
    <n v="58"/>
    <n v="8"/>
    <n v="3"/>
    <n v="11"/>
  </r>
  <r>
    <n v="2782"/>
    <x v="12"/>
    <n v="36944"/>
    <n v="36.9"/>
    <n v="29"/>
    <s v="High experience"/>
    <x v="3"/>
    <n v="87"/>
    <n v="52"/>
    <n v="52"/>
    <x v="0"/>
    <n v="0"/>
    <n v="52"/>
    <n v="0"/>
    <n v="31.3"/>
    <n v="38"/>
    <n v="6"/>
    <n v="36"/>
    <n v="72"/>
    <n v="2"/>
    <n v="41"/>
    <n v="83"/>
    <n v="25"/>
    <n v="5"/>
    <n v="5"/>
  </r>
  <r>
    <n v="2830"/>
    <x v="19"/>
    <n v="125076"/>
    <n v="125.1"/>
    <n v="26"/>
    <s v="High experience"/>
    <x v="1"/>
    <n v="49"/>
    <n v="52"/>
    <n v="66"/>
    <x v="0"/>
    <n v="0"/>
    <n v="66"/>
    <n v="0"/>
    <n v="41.6"/>
    <n v="29"/>
    <n v="3"/>
    <n v="99"/>
    <n v="31"/>
    <n v="88"/>
    <n v="45"/>
    <n v="66"/>
    <n v="24"/>
    <n v="5"/>
    <n v="26"/>
  </r>
  <r>
    <n v="2964"/>
    <x v="4"/>
    <n v="74181"/>
    <n v="74.2"/>
    <n v="21"/>
    <s v="Upper-mid experience"/>
    <x v="3"/>
    <n v="76"/>
    <n v="52"/>
    <n v="45"/>
    <x v="0"/>
    <n v="0"/>
    <n v="45"/>
    <n v="0"/>
    <n v="29.5"/>
    <n v="1"/>
    <n v="4"/>
    <n v="48"/>
    <n v="36"/>
    <n v="56"/>
    <n v="7"/>
    <n v="59"/>
    <n v="7"/>
    <n v="42"/>
    <n v="35"/>
  </r>
  <r>
    <n v="2968"/>
    <x v="19"/>
    <n v="110296"/>
    <n v="110.3"/>
    <n v="28"/>
    <s v="High experience"/>
    <x v="0"/>
    <n v="94"/>
    <n v="52"/>
    <n v="6"/>
    <x v="0"/>
    <n v="0"/>
    <n v="6"/>
    <n v="0"/>
    <n v="47.9"/>
    <n v="7"/>
    <n v="8"/>
    <n v="65"/>
    <n v="91"/>
    <n v="29"/>
    <n v="27"/>
    <n v="62"/>
    <n v="78"/>
    <n v="87"/>
    <n v="25"/>
  </r>
  <r>
    <n v="6"/>
    <x v="18"/>
    <n v="92592"/>
    <n v="92.6"/>
    <n v="11"/>
    <s v="Lower-mid experience"/>
    <x v="3"/>
    <n v="29"/>
    <n v="51"/>
    <n v="1"/>
    <x v="2"/>
    <n v="1"/>
    <n v="0"/>
    <n v="0"/>
    <n v="62.8"/>
    <n v="71"/>
    <n v="79"/>
    <n v="61"/>
    <n v="93"/>
    <n v="65"/>
    <n v="91"/>
    <n v="85"/>
    <n v="45"/>
    <n v="1"/>
    <n v="37"/>
  </r>
  <r>
    <n v="48"/>
    <x v="8"/>
    <n v="142581"/>
    <n v="142.6"/>
    <n v="4"/>
    <s v="Low experience"/>
    <x v="1"/>
    <n v="93"/>
    <n v="51"/>
    <n v="11"/>
    <x v="2"/>
    <n v="11"/>
    <n v="0"/>
    <n v="0"/>
    <n v="36.5"/>
    <n v="37"/>
    <n v="49"/>
    <n v="85"/>
    <n v="9"/>
    <n v="81"/>
    <n v="6"/>
    <n v="84"/>
    <n v="5"/>
    <n v="2"/>
    <n v="7"/>
  </r>
  <r>
    <n v="92"/>
    <x v="18"/>
    <n v="78787"/>
    <n v="78.8"/>
    <n v="0"/>
    <s v="Low experience"/>
    <x v="3"/>
    <n v="56"/>
    <n v="51"/>
    <n v="13"/>
    <x v="2"/>
    <n v="13"/>
    <n v="0"/>
    <n v="0"/>
    <n v="25.8"/>
    <n v="52"/>
    <n v="9"/>
    <n v="35"/>
    <n v="3"/>
    <n v="8"/>
    <n v="4"/>
    <n v="13"/>
    <n v="57"/>
    <n v="69"/>
    <n v="8"/>
  </r>
  <r>
    <n v="278"/>
    <x v="19"/>
    <n v="70317"/>
    <n v="70.3"/>
    <n v="12"/>
    <s v="Lower-mid experience"/>
    <x v="1"/>
    <n v="66"/>
    <n v="51"/>
    <n v="68"/>
    <x v="0"/>
    <n v="0"/>
    <n v="68"/>
    <n v="0"/>
    <n v="29.8"/>
    <n v="24"/>
    <n v="11"/>
    <n v="77"/>
    <n v="5"/>
    <n v="43"/>
    <n v="25"/>
    <n v="55"/>
    <n v="27"/>
    <n v="9"/>
    <n v="22"/>
  </r>
  <r>
    <n v="321"/>
    <x v="2"/>
    <n v="53464"/>
    <n v="53.5"/>
    <n v="1"/>
    <s v="Low experience"/>
    <x v="2"/>
    <n v="29"/>
    <n v="51"/>
    <n v="17"/>
    <x v="2"/>
    <n v="17"/>
    <n v="0"/>
    <n v="0"/>
    <n v="44.7"/>
    <n v="29"/>
    <n v="73"/>
    <n v="2"/>
    <n v="58"/>
    <n v="94"/>
    <n v="17"/>
    <n v="47"/>
    <n v="9"/>
    <n v="63"/>
    <n v="55"/>
  </r>
  <r>
    <n v="334"/>
    <x v="10"/>
    <n v="117527"/>
    <n v="117.5"/>
    <n v="28"/>
    <s v="High experience"/>
    <x v="2"/>
    <n v="14"/>
    <n v="51"/>
    <n v="52"/>
    <x v="0"/>
    <n v="0"/>
    <n v="52"/>
    <n v="0"/>
    <n v="50.5"/>
    <n v="98"/>
    <n v="37"/>
    <n v="36"/>
    <n v="34"/>
    <n v="52"/>
    <n v="44"/>
    <n v="88"/>
    <n v="51"/>
    <n v="51"/>
    <n v="14"/>
  </r>
  <r>
    <n v="465"/>
    <x v="16"/>
    <n v="115501"/>
    <n v="115.5"/>
    <n v="10"/>
    <s v="Lower-mid experience"/>
    <x v="3"/>
    <n v="93"/>
    <n v="51"/>
    <n v="7"/>
    <x v="2"/>
    <n v="7"/>
    <n v="0"/>
    <n v="0"/>
    <n v="48.8"/>
    <n v="25"/>
    <n v="67"/>
    <n v="89"/>
    <n v="46"/>
    <n v="61"/>
    <n v="19"/>
    <n v="8"/>
    <n v="97"/>
    <n v="27"/>
    <n v="49"/>
  </r>
  <r>
    <n v="587"/>
    <x v="13"/>
    <n v="72875"/>
    <n v="72.900000000000006"/>
    <n v="27"/>
    <s v="High experience"/>
    <x v="3"/>
    <n v="98"/>
    <n v="51"/>
    <n v="21"/>
    <x v="2"/>
    <n v="21"/>
    <n v="0"/>
    <n v="0"/>
    <n v="49.5"/>
    <n v="41"/>
    <n v="86"/>
    <n v="25"/>
    <n v="98"/>
    <n v="61"/>
    <n v="79"/>
    <n v="9"/>
    <n v="18"/>
    <n v="76"/>
    <n v="2"/>
  </r>
  <r>
    <n v="635"/>
    <x v="2"/>
    <n v="101160"/>
    <n v="101.2"/>
    <n v="5"/>
    <s v="Low experience"/>
    <x v="1"/>
    <n v="72"/>
    <n v="51"/>
    <n v="2"/>
    <x v="2"/>
    <n v="2"/>
    <n v="0"/>
    <n v="0"/>
    <n v="30.8"/>
    <n v="85"/>
    <n v="36"/>
    <n v="11"/>
    <n v="42"/>
    <n v="73"/>
    <n v="11"/>
    <n v="21"/>
    <n v="15"/>
    <n v="8"/>
    <n v="6"/>
  </r>
  <r>
    <n v="693"/>
    <x v="1"/>
    <n v="73262"/>
    <n v="73.3"/>
    <n v="2"/>
    <s v="Low experience"/>
    <x v="2"/>
    <n v="64"/>
    <n v="51"/>
    <n v="71"/>
    <x v="1"/>
    <n v="0"/>
    <n v="0"/>
    <n v="71"/>
    <n v="50.2"/>
    <n v="85"/>
    <n v="68"/>
    <n v="27"/>
    <n v="69"/>
    <n v="79"/>
    <n v="31"/>
    <n v="4"/>
    <n v="93"/>
    <n v="35"/>
    <n v="11"/>
  </r>
  <r>
    <n v="979"/>
    <x v="19"/>
    <n v="107199"/>
    <n v="107.2"/>
    <n v="25"/>
    <s v="High experience"/>
    <x v="0"/>
    <n v="46"/>
    <n v="51"/>
    <n v="49"/>
    <x v="0"/>
    <n v="0"/>
    <n v="49"/>
    <n v="0"/>
    <n v="53.3"/>
    <n v="6"/>
    <n v="98"/>
    <n v="79"/>
    <n v="49"/>
    <n v="9"/>
    <n v="59"/>
    <n v="76"/>
    <n v="19"/>
    <n v="57"/>
    <n v="81"/>
  </r>
  <r>
    <n v="1033"/>
    <x v="1"/>
    <n v="91351"/>
    <n v="91.4"/>
    <n v="4"/>
    <s v="Low experience"/>
    <x v="0"/>
    <n v="94"/>
    <n v="51"/>
    <n v="88"/>
    <x v="1"/>
    <n v="0"/>
    <n v="0"/>
    <n v="88"/>
    <n v="43.7"/>
    <n v="31"/>
    <n v="37"/>
    <n v="47"/>
    <n v="43"/>
    <n v="51"/>
    <n v="58"/>
    <n v="47"/>
    <n v="7"/>
    <n v="72"/>
    <n v="44"/>
  </r>
  <r>
    <n v="1099"/>
    <x v="2"/>
    <n v="68842"/>
    <n v="68.8"/>
    <n v="28"/>
    <s v="High experience"/>
    <x v="3"/>
    <n v="95"/>
    <n v="51"/>
    <n v="1"/>
    <x v="2"/>
    <n v="1"/>
    <n v="0"/>
    <n v="0"/>
    <n v="47.5"/>
    <n v="99"/>
    <n v="49"/>
    <n v="57"/>
    <n v="17"/>
    <n v="89"/>
    <n v="23"/>
    <n v="19"/>
    <n v="23"/>
    <n v="92"/>
    <n v="7"/>
  </r>
  <r>
    <n v="1109"/>
    <x v="9"/>
    <n v="65169"/>
    <n v="65.2"/>
    <n v="23"/>
    <s v="High experience"/>
    <x v="0"/>
    <n v="8"/>
    <n v="51"/>
    <n v="85"/>
    <x v="1"/>
    <n v="0"/>
    <n v="0"/>
    <n v="85"/>
    <n v="33.5"/>
    <n v="7"/>
    <n v="38"/>
    <n v="0"/>
    <n v="62"/>
    <n v="43"/>
    <n v="13"/>
    <n v="3"/>
    <n v="57"/>
    <n v="66"/>
    <n v="46"/>
  </r>
  <r>
    <n v="1163"/>
    <x v="17"/>
    <n v="126172"/>
    <n v="126.2"/>
    <n v="19"/>
    <s v="Upper-mid experience"/>
    <x v="3"/>
    <n v="18"/>
    <n v="51"/>
    <n v="8"/>
    <x v="1"/>
    <n v="0"/>
    <n v="0"/>
    <n v="8"/>
    <n v="52.1"/>
    <n v="67"/>
    <n v="51"/>
    <n v="89"/>
    <n v="43"/>
    <n v="31"/>
    <n v="92"/>
    <n v="41"/>
    <n v="27"/>
    <n v="1"/>
    <n v="79"/>
  </r>
  <r>
    <n v="1343"/>
    <x v="2"/>
    <n v="88769"/>
    <n v="88.8"/>
    <n v="5"/>
    <s v="Low experience"/>
    <x v="3"/>
    <n v="8"/>
    <n v="51"/>
    <n v="15"/>
    <x v="2"/>
    <n v="15"/>
    <n v="0"/>
    <n v="0"/>
    <n v="54"/>
    <n v="63"/>
    <n v="33"/>
    <n v="84"/>
    <n v="72"/>
    <n v="35"/>
    <n v="73"/>
    <n v="94"/>
    <n v="9"/>
    <n v="31"/>
    <n v="46"/>
  </r>
  <r>
    <n v="1503"/>
    <x v="0"/>
    <n v="123566"/>
    <n v="123.6"/>
    <n v="10"/>
    <s v="Lower-mid experience"/>
    <x v="1"/>
    <n v="95"/>
    <n v="51"/>
    <n v="48"/>
    <x v="0"/>
    <n v="0"/>
    <n v="48"/>
    <n v="0"/>
    <n v="36.700000000000003"/>
    <n v="65"/>
    <n v="7"/>
    <n v="18"/>
    <n v="97"/>
    <n v="62"/>
    <n v="16"/>
    <n v="2"/>
    <n v="78"/>
    <n v="8"/>
    <n v="14"/>
  </r>
  <r>
    <n v="1507"/>
    <x v="15"/>
    <n v="101343"/>
    <n v="101.3"/>
    <n v="10"/>
    <s v="Lower-mid experience"/>
    <x v="0"/>
    <n v="51"/>
    <n v="51"/>
    <n v="42"/>
    <x v="0"/>
    <n v="0"/>
    <n v="42"/>
    <n v="0"/>
    <n v="59.8"/>
    <n v="93"/>
    <n v="31"/>
    <n v="36"/>
    <n v="47"/>
    <n v="56"/>
    <n v="81"/>
    <n v="19"/>
    <n v="87"/>
    <n v="76"/>
    <n v="72"/>
  </r>
  <r>
    <n v="1539"/>
    <x v="13"/>
    <n v="128989"/>
    <n v="129"/>
    <n v="16"/>
    <s v="Upper-mid experience"/>
    <x v="1"/>
    <n v="7"/>
    <n v="51"/>
    <n v="9"/>
    <x v="2"/>
    <n v="9"/>
    <n v="0"/>
    <n v="0"/>
    <n v="45.2"/>
    <n v="88"/>
    <n v="24"/>
    <n v="97"/>
    <n v="6"/>
    <n v="24"/>
    <n v="5"/>
    <n v="22"/>
    <n v="98"/>
    <n v="85"/>
    <n v="3"/>
  </r>
  <r>
    <n v="1552"/>
    <x v="3"/>
    <n v="139633"/>
    <n v="139.6"/>
    <n v="23"/>
    <s v="High experience"/>
    <x v="2"/>
    <n v="48"/>
    <n v="51"/>
    <n v="31"/>
    <x v="0"/>
    <n v="0"/>
    <n v="31"/>
    <n v="0"/>
    <n v="56.6"/>
    <n v="66"/>
    <n v="85"/>
    <n v="79"/>
    <n v="31"/>
    <n v="47"/>
    <n v="23"/>
    <n v="99"/>
    <n v="26"/>
    <n v="42"/>
    <n v="68"/>
  </r>
  <r>
    <n v="1565"/>
    <x v="11"/>
    <n v="58645"/>
    <n v="58.6"/>
    <n v="18"/>
    <s v="Upper-mid experience"/>
    <x v="0"/>
    <n v="76"/>
    <n v="51"/>
    <n v="82"/>
    <x v="1"/>
    <n v="0"/>
    <n v="0"/>
    <n v="82"/>
    <n v="63.5"/>
    <n v="79"/>
    <n v="63"/>
    <n v="47"/>
    <n v="64"/>
    <n v="91"/>
    <n v="57"/>
    <n v="8"/>
    <n v="98"/>
    <n v="71"/>
    <n v="57"/>
  </r>
  <r>
    <n v="1638"/>
    <x v="7"/>
    <n v="133144"/>
    <n v="133.1"/>
    <n v="16"/>
    <s v="Upper-mid experience"/>
    <x v="3"/>
    <n v="66"/>
    <n v="51"/>
    <n v="36"/>
    <x v="0"/>
    <n v="0"/>
    <n v="36"/>
    <n v="0"/>
    <n v="42.2"/>
    <n v="22"/>
    <n v="27"/>
    <n v="15"/>
    <n v="41"/>
    <n v="8"/>
    <n v="75"/>
    <n v="79"/>
    <n v="57"/>
    <n v="9"/>
    <n v="89"/>
  </r>
  <r>
    <n v="1717"/>
    <x v="4"/>
    <n v="101341"/>
    <n v="101.3"/>
    <n v="15"/>
    <s v="Lower-mid experience"/>
    <x v="1"/>
    <n v="85"/>
    <n v="51"/>
    <n v="42"/>
    <x v="0"/>
    <n v="0"/>
    <n v="42"/>
    <n v="0"/>
    <n v="48.6"/>
    <n v="10"/>
    <n v="43"/>
    <n v="89"/>
    <n v="33"/>
    <n v="53"/>
    <n v="85"/>
    <n v="61"/>
    <n v="73"/>
    <n v="23"/>
    <n v="16"/>
  </r>
  <r>
    <n v="1934"/>
    <x v="6"/>
    <n v="45529"/>
    <n v="45.5"/>
    <n v="22"/>
    <s v="Upper-mid experience"/>
    <x v="1"/>
    <n v="5"/>
    <n v="51"/>
    <n v="85"/>
    <x v="1"/>
    <n v="0"/>
    <n v="0"/>
    <n v="85"/>
    <n v="46.9"/>
    <n v="92"/>
    <n v="11"/>
    <n v="59"/>
    <n v="73"/>
    <n v="7"/>
    <n v="2"/>
    <n v="46"/>
    <n v="79"/>
    <n v="16"/>
    <n v="84"/>
  </r>
  <r>
    <n v="2087"/>
    <x v="8"/>
    <n v="146585"/>
    <n v="146.6"/>
    <n v="29"/>
    <s v="High experience"/>
    <x v="1"/>
    <n v="67"/>
    <n v="51"/>
    <n v="26"/>
    <x v="2"/>
    <n v="26"/>
    <n v="0"/>
    <n v="0"/>
    <n v="51.1"/>
    <n v="52"/>
    <n v="94"/>
    <n v="48"/>
    <n v="43"/>
    <n v="45"/>
    <n v="36"/>
    <n v="17"/>
    <n v="84"/>
    <n v="39"/>
    <n v="53"/>
  </r>
  <r>
    <n v="2154"/>
    <x v="16"/>
    <n v="116090"/>
    <n v="116.1"/>
    <n v="21"/>
    <s v="Upper-mid experience"/>
    <x v="2"/>
    <n v="85"/>
    <n v="51"/>
    <n v="7"/>
    <x v="2"/>
    <n v="7"/>
    <n v="0"/>
    <n v="0"/>
    <n v="39.5"/>
    <n v="36"/>
    <n v="10"/>
    <n v="29"/>
    <n v="16"/>
    <n v="55"/>
    <n v="52"/>
    <n v="45"/>
    <n v="95"/>
    <n v="28"/>
    <n v="29"/>
  </r>
  <r>
    <n v="2161"/>
    <x v="6"/>
    <n v="143357"/>
    <n v="143.4"/>
    <n v="22"/>
    <s v="Upper-mid experience"/>
    <x v="3"/>
    <n v="66"/>
    <n v="51"/>
    <n v="73"/>
    <x v="1"/>
    <n v="0"/>
    <n v="0"/>
    <n v="73"/>
    <n v="42.2"/>
    <n v="86"/>
    <n v="8"/>
    <n v="21"/>
    <n v="23"/>
    <n v="6"/>
    <n v="58"/>
    <n v="29"/>
    <n v="21"/>
    <n v="76"/>
    <n v="94"/>
  </r>
  <r>
    <n v="2193"/>
    <x v="7"/>
    <n v="57762"/>
    <n v="57.8"/>
    <n v="7"/>
    <s v="Low experience"/>
    <x v="0"/>
    <n v="89"/>
    <n v="51"/>
    <n v="61"/>
    <x v="0"/>
    <n v="0"/>
    <n v="61"/>
    <n v="0"/>
    <n v="29"/>
    <n v="47"/>
    <n v="52"/>
    <n v="21"/>
    <n v="61"/>
    <n v="54"/>
    <n v="16"/>
    <n v="24"/>
    <n v="7"/>
    <n v="7"/>
    <n v="1"/>
  </r>
  <r>
    <n v="2249"/>
    <x v="17"/>
    <n v="89434"/>
    <n v="89.4"/>
    <n v="5"/>
    <s v="Low experience"/>
    <x v="2"/>
    <n v="82"/>
    <n v="51"/>
    <n v="84"/>
    <x v="1"/>
    <n v="0"/>
    <n v="0"/>
    <n v="84"/>
    <n v="50.4"/>
    <n v="47"/>
    <n v="26"/>
    <n v="16"/>
    <n v="19"/>
    <n v="72"/>
    <n v="54"/>
    <n v="98"/>
    <n v="24"/>
    <n v="96"/>
    <n v="52"/>
  </r>
  <r>
    <n v="2283"/>
    <x v="0"/>
    <n v="50954"/>
    <n v="51"/>
    <n v="29"/>
    <s v="High experience"/>
    <x v="0"/>
    <n v="49"/>
    <n v="51"/>
    <n v="57"/>
    <x v="0"/>
    <n v="0"/>
    <n v="57"/>
    <n v="0"/>
    <n v="53.1"/>
    <n v="86"/>
    <n v="71"/>
    <n v="82"/>
    <n v="64"/>
    <n v="51"/>
    <n v="22"/>
    <n v="28"/>
    <n v="32"/>
    <n v="4"/>
    <n v="91"/>
  </r>
  <r>
    <n v="2300"/>
    <x v="13"/>
    <n v="69812"/>
    <n v="69.8"/>
    <n v="26"/>
    <s v="High experience"/>
    <x v="2"/>
    <n v="67"/>
    <n v="51"/>
    <n v="27"/>
    <x v="2"/>
    <n v="27"/>
    <n v="0"/>
    <n v="0"/>
    <n v="46.9"/>
    <n v="4"/>
    <n v="65"/>
    <n v="4"/>
    <n v="88"/>
    <n v="65"/>
    <n v="58"/>
    <n v="98"/>
    <n v="28"/>
    <n v="7"/>
    <n v="52"/>
  </r>
  <r>
    <n v="2336"/>
    <x v="2"/>
    <n v="54829"/>
    <n v="54.8"/>
    <n v="26"/>
    <s v="High experience"/>
    <x v="2"/>
    <n v="97"/>
    <n v="51"/>
    <n v="29"/>
    <x v="2"/>
    <n v="29"/>
    <n v="0"/>
    <n v="0"/>
    <n v="29.1"/>
    <n v="55"/>
    <n v="7"/>
    <n v="19"/>
    <n v="65"/>
    <n v="88"/>
    <n v="14"/>
    <n v="13"/>
    <n v="3"/>
    <n v="16"/>
    <n v="11"/>
  </r>
  <r>
    <n v="2380"/>
    <x v="19"/>
    <n v="78720"/>
    <n v="78.7"/>
    <n v="29"/>
    <s v="High experience"/>
    <x v="2"/>
    <n v="33"/>
    <n v="51"/>
    <n v="68"/>
    <x v="0"/>
    <n v="0"/>
    <n v="68"/>
    <n v="0"/>
    <n v="38.6"/>
    <n v="14"/>
    <n v="29"/>
    <n v="13"/>
    <n v="49"/>
    <n v="93"/>
    <n v="1"/>
    <n v="44"/>
    <n v="2"/>
    <n v="77"/>
    <n v="64"/>
  </r>
  <r>
    <n v="2400"/>
    <x v="0"/>
    <n v="139940"/>
    <n v="139.9"/>
    <n v="6"/>
    <s v="Low experience"/>
    <x v="2"/>
    <n v="1"/>
    <n v="51"/>
    <n v="52"/>
    <x v="0"/>
    <n v="0"/>
    <n v="52"/>
    <n v="0"/>
    <n v="54.1"/>
    <n v="55"/>
    <n v="56"/>
    <n v="72"/>
    <n v="92"/>
    <n v="99"/>
    <n v="7"/>
    <n v="51"/>
    <n v="14"/>
    <n v="38"/>
    <n v="57"/>
  </r>
  <r>
    <n v="2402"/>
    <x v="5"/>
    <n v="115639"/>
    <n v="115.6"/>
    <n v="9"/>
    <s v="Lower-mid experience"/>
    <x v="2"/>
    <n v="98"/>
    <n v="51"/>
    <n v="5"/>
    <x v="0"/>
    <n v="0"/>
    <n v="5"/>
    <n v="0"/>
    <n v="38.5"/>
    <n v="5"/>
    <n v="29"/>
    <n v="53"/>
    <n v="67"/>
    <n v="67"/>
    <n v="9"/>
    <n v="8"/>
    <n v="93"/>
    <n v="12"/>
    <n v="42"/>
  </r>
  <r>
    <n v="2416"/>
    <x v="17"/>
    <n v="127891"/>
    <n v="127.9"/>
    <n v="23"/>
    <s v="High experience"/>
    <x v="2"/>
    <n v="10"/>
    <n v="51"/>
    <n v="74"/>
    <x v="1"/>
    <n v="0"/>
    <n v="0"/>
    <n v="74"/>
    <n v="41.1"/>
    <n v="84"/>
    <n v="1"/>
    <n v="3"/>
    <n v="12"/>
    <n v="69"/>
    <n v="99"/>
    <n v="59"/>
    <n v="12"/>
    <n v="18"/>
    <n v="54"/>
  </r>
  <r>
    <n v="2711"/>
    <x v="14"/>
    <n v="115424"/>
    <n v="115.4"/>
    <n v="27"/>
    <s v="High experience"/>
    <x v="2"/>
    <n v="73"/>
    <n v="51"/>
    <n v="34"/>
    <x v="0"/>
    <n v="0"/>
    <n v="34"/>
    <n v="0"/>
    <n v="48"/>
    <n v="6"/>
    <n v="1"/>
    <n v="91"/>
    <n v="49"/>
    <n v="26"/>
    <n v="39"/>
    <n v="85"/>
    <n v="93"/>
    <n v="12"/>
    <n v="78"/>
  </r>
  <r>
    <n v="2907"/>
    <x v="0"/>
    <n v="148083"/>
    <n v="148.1"/>
    <n v="14"/>
    <s v="Lower-mid experience"/>
    <x v="1"/>
    <n v="89"/>
    <n v="51"/>
    <n v="48"/>
    <x v="0"/>
    <n v="0"/>
    <n v="48"/>
    <n v="0"/>
    <n v="40.200000000000003"/>
    <n v="4"/>
    <n v="9"/>
    <n v="47"/>
    <n v="42"/>
    <n v="64"/>
    <n v="38"/>
    <n v="54"/>
    <n v="96"/>
    <n v="2"/>
    <n v="46"/>
  </r>
  <r>
    <n v="2948"/>
    <x v="9"/>
    <n v="115059"/>
    <n v="115.1"/>
    <n v="3"/>
    <s v="Low experience"/>
    <x v="3"/>
    <n v="76"/>
    <n v="51"/>
    <n v="94"/>
    <x v="1"/>
    <n v="0"/>
    <n v="0"/>
    <n v="94"/>
    <n v="37.6"/>
    <n v="19"/>
    <n v="9"/>
    <n v="52"/>
    <n v="56"/>
    <n v="8"/>
    <n v="37"/>
    <n v="16"/>
    <n v="53"/>
    <n v="55"/>
    <n v="71"/>
  </r>
  <r>
    <n v="280"/>
    <x v="4"/>
    <n v="145660"/>
    <n v="145.69999999999999"/>
    <n v="26"/>
    <s v="High experience"/>
    <x v="1"/>
    <n v="78"/>
    <n v="15"/>
    <n v="38"/>
    <x v="0"/>
    <n v="0"/>
    <n v="38"/>
    <n v="0"/>
    <n v="40.700000000000003"/>
    <n v="46"/>
    <n v="43"/>
    <n v="3"/>
    <n v="2"/>
    <n v="7"/>
    <n v="89"/>
    <n v="42"/>
    <n v="5"/>
    <n v="92"/>
    <n v="78"/>
  </r>
  <r>
    <n v="452"/>
    <x v="16"/>
    <n v="111335"/>
    <n v="111.3"/>
    <n v="0"/>
    <s v="Low experience"/>
    <x v="3"/>
    <n v="27"/>
    <n v="15"/>
    <n v="9"/>
    <x v="2"/>
    <n v="9"/>
    <n v="0"/>
    <n v="0"/>
    <n v="50.9"/>
    <n v="1"/>
    <n v="15"/>
    <n v="78"/>
    <n v="45"/>
    <n v="45"/>
    <n v="96"/>
    <n v="92"/>
    <n v="31"/>
    <n v="21"/>
    <n v="85"/>
  </r>
  <r>
    <n v="566"/>
    <x v="13"/>
    <n v="62975"/>
    <n v="63"/>
    <n v="1"/>
    <s v="Low experience"/>
    <x v="3"/>
    <n v="88"/>
    <n v="15"/>
    <n v="11"/>
    <x v="2"/>
    <n v="11"/>
    <n v="0"/>
    <n v="0"/>
    <n v="45.3"/>
    <n v="76"/>
    <n v="59"/>
    <n v="26"/>
    <n v="98"/>
    <n v="9"/>
    <n v="13"/>
    <n v="3"/>
    <n v="69"/>
    <n v="6"/>
    <n v="94"/>
  </r>
  <r>
    <n v="1596"/>
    <x v="16"/>
    <n v="65495"/>
    <n v="65.5"/>
    <n v="23"/>
    <s v="High experience"/>
    <x v="2"/>
    <n v="73"/>
    <n v="15"/>
    <n v="13"/>
    <x v="2"/>
    <n v="13"/>
    <n v="0"/>
    <n v="0"/>
    <n v="39.1"/>
    <n v="88"/>
    <n v="6"/>
    <n v="45"/>
    <n v="22"/>
    <n v="74"/>
    <n v="9"/>
    <n v="24"/>
    <n v="18"/>
    <n v="7"/>
    <n v="98"/>
  </r>
  <r>
    <n v="1607"/>
    <x v="17"/>
    <n v="122061"/>
    <n v="122.1"/>
    <n v="20"/>
    <s v="Upper-mid experience"/>
    <x v="2"/>
    <n v="5"/>
    <n v="15"/>
    <n v="82"/>
    <x v="1"/>
    <n v="0"/>
    <n v="0"/>
    <n v="82"/>
    <n v="39.799999999999997"/>
    <n v="22"/>
    <n v="51"/>
    <n v="4"/>
    <n v="9"/>
    <n v="82"/>
    <n v="73"/>
    <n v="61"/>
    <n v="58"/>
    <n v="10"/>
    <n v="28"/>
  </r>
  <r>
    <n v="1937"/>
    <x v="16"/>
    <n v="95478"/>
    <n v="95.5"/>
    <n v="22"/>
    <s v="Upper-mid experience"/>
    <x v="1"/>
    <n v="6"/>
    <n v="15"/>
    <n v="8"/>
    <x v="2"/>
    <n v="8"/>
    <n v="0"/>
    <n v="0"/>
    <n v="35.299999999999997"/>
    <n v="42"/>
    <n v="78"/>
    <n v="3"/>
    <n v="69"/>
    <n v="8"/>
    <n v="24"/>
    <n v="16"/>
    <n v="91"/>
    <n v="18"/>
    <n v="4"/>
  </r>
  <r>
    <n v="2335"/>
    <x v="11"/>
    <n v="41638"/>
    <n v="41.6"/>
    <n v="26"/>
    <s v="High experience"/>
    <x v="1"/>
    <n v="94"/>
    <n v="15"/>
    <n v="81"/>
    <x v="1"/>
    <n v="0"/>
    <n v="0"/>
    <n v="81"/>
    <n v="48.3"/>
    <n v="23"/>
    <n v="56"/>
    <n v="88"/>
    <n v="47"/>
    <n v="51"/>
    <n v="13"/>
    <n v="42"/>
    <n v="39"/>
    <n v="35"/>
    <n v="89"/>
  </r>
  <r>
    <n v="2932"/>
    <x v="6"/>
    <n v="119128"/>
    <n v="119.1"/>
    <n v="25"/>
    <s v="High experience"/>
    <x v="3"/>
    <n v="61"/>
    <n v="15"/>
    <n v="74"/>
    <x v="1"/>
    <n v="0"/>
    <n v="0"/>
    <n v="74"/>
    <n v="55.8"/>
    <n v="61"/>
    <n v="48"/>
    <n v="26"/>
    <n v="94"/>
    <n v="79"/>
    <n v="78"/>
    <n v="9"/>
    <n v="73"/>
    <n v="51"/>
    <n v="39"/>
  </r>
  <r>
    <n v="8"/>
    <x v="8"/>
    <n v="53419"/>
    <n v="53.4"/>
    <n v="12"/>
    <s v="Lower-mid experience"/>
    <x v="1"/>
    <n v="2"/>
    <n v="14"/>
    <n v="17"/>
    <x v="2"/>
    <n v="17"/>
    <n v="0"/>
    <n v="0"/>
    <n v="39.6"/>
    <n v="56"/>
    <n v="7"/>
    <n v="14"/>
    <n v="6"/>
    <n v="54"/>
    <n v="2"/>
    <n v="94"/>
    <n v="6"/>
    <n v="69"/>
    <n v="88"/>
  </r>
  <r>
    <n v="250"/>
    <x v="17"/>
    <n v="94418"/>
    <n v="94.4"/>
    <n v="18"/>
    <s v="Upper-mid experience"/>
    <x v="3"/>
    <n v="3"/>
    <n v="14"/>
    <n v="86"/>
    <x v="1"/>
    <n v="0"/>
    <n v="0"/>
    <n v="86"/>
    <n v="63.5"/>
    <n v="97"/>
    <n v="47"/>
    <n v="85"/>
    <n v="6"/>
    <n v="34"/>
    <n v="7"/>
    <n v="98"/>
    <n v="82"/>
    <n v="85"/>
    <n v="94"/>
  </r>
  <r>
    <n v="269"/>
    <x v="2"/>
    <n v="55464"/>
    <n v="55.5"/>
    <n v="25"/>
    <s v="High experience"/>
    <x v="2"/>
    <n v="55"/>
    <n v="14"/>
    <n v="14"/>
    <x v="2"/>
    <n v="14"/>
    <n v="0"/>
    <n v="0"/>
    <n v="48.4"/>
    <n v="73"/>
    <n v="66"/>
    <n v="93"/>
    <n v="82"/>
    <n v="57"/>
    <n v="66"/>
    <n v="9"/>
    <n v="4"/>
    <n v="33"/>
    <n v="1"/>
  </r>
  <r>
    <n v="322"/>
    <x v="5"/>
    <n v="102572"/>
    <n v="102.6"/>
    <n v="23"/>
    <s v="High experience"/>
    <x v="1"/>
    <n v="52"/>
    <n v="14"/>
    <n v="38"/>
    <x v="0"/>
    <n v="0"/>
    <n v="38"/>
    <n v="0"/>
    <n v="58.8"/>
    <n v="2"/>
    <n v="86"/>
    <n v="58"/>
    <n v="89"/>
    <n v="6"/>
    <n v="81"/>
    <n v="43"/>
    <n v="75"/>
    <n v="91"/>
    <n v="57"/>
  </r>
  <r>
    <n v="514"/>
    <x v="1"/>
    <n v="47290"/>
    <n v="47.3"/>
    <n v="27"/>
    <s v="High experience"/>
    <x v="1"/>
    <n v="3"/>
    <n v="14"/>
    <n v="94"/>
    <x v="1"/>
    <n v="0"/>
    <n v="0"/>
    <n v="94"/>
    <n v="41.9"/>
    <n v="86"/>
    <n v="11"/>
    <n v="95"/>
    <n v="42"/>
    <n v="1"/>
    <n v="44"/>
    <n v="5"/>
    <n v="54"/>
    <n v="34"/>
    <n v="47"/>
  </r>
  <r>
    <n v="529"/>
    <x v="14"/>
    <n v="114153"/>
    <n v="114.2"/>
    <n v="26"/>
    <s v="High experience"/>
    <x v="3"/>
    <n v="2"/>
    <n v="14"/>
    <n v="38"/>
    <x v="0"/>
    <n v="0"/>
    <n v="38"/>
    <n v="0"/>
    <n v="37.4"/>
    <n v="23"/>
    <n v="28"/>
    <n v="13"/>
    <n v="64"/>
    <n v="8"/>
    <n v="13"/>
    <n v="64"/>
    <n v="34"/>
    <n v="71"/>
    <n v="56"/>
  </r>
  <r>
    <n v="609"/>
    <x v="3"/>
    <n v="144780"/>
    <n v="144.80000000000001"/>
    <n v="8"/>
    <s v="Lower-mid experience"/>
    <x v="0"/>
    <n v="17"/>
    <n v="14"/>
    <n v="56"/>
    <x v="0"/>
    <n v="0"/>
    <n v="56"/>
    <n v="0"/>
    <n v="47.1"/>
    <n v="88"/>
    <n v="49"/>
    <n v="54"/>
    <n v="92"/>
    <n v="9"/>
    <n v="45"/>
    <n v="27"/>
    <n v="39"/>
    <n v="39"/>
    <n v="29"/>
  </r>
  <r>
    <n v="778"/>
    <x v="15"/>
    <n v="55727"/>
    <n v="55.7"/>
    <n v="28"/>
    <s v="High experience"/>
    <x v="2"/>
    <n v="19"/>
    <n v="14"/>
    <n v="38"/>
    <x v="0"/>
    <n v="0"/>
    <n v="38"/>
    <n v="0"/>
    <n v="39.700000000000003"/>
    <n v="3"/>
    <n v="2"/>
    <n v="62"/>
    <n v="66"/>
    <n v="31"/>
    <n v="32"/>
    <n v="34"/>
    <n v="68"/>
    <n v="6"/>
    <n v="93"/>
  </r>
  <r>
    <n v="894"/>
    <x v="11"/>
    <n v="92402"/>
    <n v="92.4"/>
    <n v="27"/>
    <s v="High experience"/>
    <x v="1"/>
    <n v="67"/>
    <n v="14"/>
    <n v="77"/>
    <x v="1"/>
    <n v="0"/>
    <n v="0"/>
    <n v="77"/>
    <n v="28.2"/>
    <n v="9"/>
    <n v="13"/>
    <n v="66"/>
    <n v="55"/>
    <n v="49"/>
    <n v="31"/>
    <n v="5"/>
    <n v="16"/>
    <n v="37"/>
    <n v="1"/>
  </r>
  <r>
    <n v="1003"/>
    <x v="14"/>
    <n v="88764"/>
    <n v="88.8"/>
    <n v="7"/>
    <s v="Low experience"/>
    <x v="1"/>
    <n v="69"/>
    <n v="14"/>
    <n v="58"/>
    <x v="0"/>
    <n v="0"/>
    <n v="58"/>
    <n v="0"/>
    <n v="44.4"/>
    <n v="74"/>
    <n v="29"/>
    <n v="3"/>
    <n v="78"/>
    <n v="3"/>
    <n v="56"/>
    <n v="25"/>
    <n v="82"/>
    <n v="11"/>
    <n v="83"/>
  </r>
  <r>
    <n v="1192"/>
    <x v="7"/>
    <n v="42054"/>
    <n v="42.1"/>
    <n v="7"/>
    <s v="Low experience"/>
    <x v="0"/>
    <n v="43"/>
    <n v="14"/>
    <n v="51"/>
    <x v="0"/>
    <n v="0"/>
    <n v="51"/>
    <n v="0"/>
    <n v="40.299999999999997"/>
    <n v="51"/>
    <n v="6"/>
    <n v="92"/>
    <n v="18"/>
    <n v="53"/>
    <n v="8"/>
    <n v="22"/>
    <n v="53"/>
    <n v="24"/>
    <n v="76"/>
  </r>
  <r>
    <n v="1381"/>
    <x v="5"/>
    <n v="105073"/>
    <n v="105.1"/>
    <n v="1"/>
    <s v="Low experience"/>
    <x v="3"/>
    <n v="28"/>
    <n v="14"/>
    <n v="37"/>
    <x v="0"/>
    <n v="0"/>
    <n v="37"/>
    <n v="0"/>
    <n v="49.1"/>
    <n v="68"/>
    <n v="92"/>
    <n v="54"/>
    <n v="88"/>
    <n v="12"/>
    <n v="49"/>
    <n v="46"/>
    <n v="1"/>
    <n v="44"/>
    <n v="37"/>
  </r>
  <r>
    <n v="1544"/>
    <x v="5"/>
    <n v="42568"/>
    <n v="42.6"/>
    <n v="3"/>
    <s v="Low experience"/>
    <x v="2"/>
    <n v="75"/>
    <n v="14"/>
    <n v="42"/>
    <x v="0"/>
    <n v="0"/>
    <n v="42"/>
    <n v="0"/>
    <n v="51.7"/>
    <n v="47"/>
    <n v="86"/>
    <n v="78"/>
    <n v="39"/>
    <n v="85"/>
    <n v="5"/>
    <n v="78"/>
    <n v="21"/>
    <n v="29"/>
    <n v="49"/>
  </r>
  <r>
    <n v="1923"/>
    <x v="7"/>
    <n v="127095"/>
    <n v="127.1"/>
    <n v="14"/>
    <s v="Lower-mid experience"/>
    <x v="1"/>
    <n v="77"/>
    <n v="14"/>
    <n v="54"/>
    <x v="0"/>
    <n v="0"/>
    <n v="54"/>
    <n v="0"/>
    <n v="29.1"/>
    <n v="5"/>
    <n v="4"/>
    <n v="7"/>
    <n v="75"/>
    <n v="6"/>
    <n v="19"/>
    <n v="42"/>
    <n v="46"/>
    <n v="41"/>
    <n v="46"/>
  </r>
  <r>
    <n v="1992"/>
    <x v="8"/>
    <n v="59235"/>
    <n v="59.2"/>
    <n v="11"/>
    <s v="Lower-mid experience"/>
    <x v="1"/>
    <n v="44"/>
    <n v="14"/>
    <n v="14"/>
    <x v="2"/>
    <n v="14"/>
    <n v="0"/>
    <n v="0"/>
    <n v="38.200000000000003"/>
    <n v="48"/>
    <n v="9"/>
    <n v="8"/>
    <n v="24"/>
    <n v="32"/>
    <n v="35"/>
    <n v="91"/>
    <n v="10"/>
    <n v="77"/>
    <n v="48"/>
  </r>
  <r>
    <n v="2139"/>
    <x v="6"/>
    <n v="129892"/>
    <n v="129.9"/>
    <n v="9"/>
    <s v="Lower-mid experience"/>
    <x v="1"/>
    <n v="94"/>
    <n v="14"/>
    <n v="95"/>
    <x v="1"/>
    <n v="0"/>
    <n v="0"/>
    <n v="95"/>
    <n v="63.3"/>
    <n v="86"/>
    <n v="55"/>
    <n v="71"/>
    <n v="96"/>
    <n v="58"/>
    <n v="84"/>
    <n v="94"/>
    <n v="57"/>
    <n v="16"/>
    <n v="16"/>
  </r>
  <r>
    <n v="2204"/>
    <x v="3"/>
    <n v="99459"/>
    <n v="99.5"/>
    <n v="6"/>
    <s v="Low experience"/>
    <x v="1"/>
    <n v="25"/>
    <n v="14"/>
    <n v="34"/>
    <x v="0"/>
    <n v="0"/>
    <n v="34"/>
    <n v="0"/>
    <n v="36.1"/>
    <n v="84"/>
    <n v="9"/>
    <n v="3"/>
    <n v="24"/>
    <n v="33"/>
    <n v="63"/>
    <n v="13"/>
    <n v="44"/>
    <n v="2"/>
    <n v="86"/>
  </r>
  <r>
    <n v="2298"/>
    <x v="8"/>
    <n v="132132"/>
    <n v="132.1"/>
    <n v="29"/>
    <s v="High experience"/>
    <x v="2"/>
    <n v="29"/>
    <n v="14"/>
    <n v="9"/>
    <x v="2"/>
    <n v="9"/>
    <n v="0"/>
    <n v="0"/>
    <n v="25.8"/>
    <n v="76"/>
    <n v="72"/>
    <n v="11"/>
    <n v="33"/>
    <n v="19"/>
    <n v="2"/>
    <n v="17"/>
    <n v="2"/>
    <n v="17"/>
    <n v="9"/>
  </r>
  <r>
    <n v="2426"/>
    <x v="5"/>
    <n v="69114"/>
    <n v="69.099999999999994"/>
    <n v="24"/>
    <s v="High experience"/>
    <x v="3"/>
    <n v="81"/>
    <n v="14"/>
    <n v="4"/>
    <x v="0"/>
    <n v="0"/>
    <n v="4"/>
    <n v="0"/>
    <n v="48.5"/>
    <n v="76"/>
    <n v="54"/>
    <n v="39"/>
    <n v="79"/>
    <n v="56"/>
    <n v="64"/>
    <n v="6"/>
    <n v="59"/>
    <n v="3"/>
    <n v="49"/>
  </r>
  <r>
    <n v="2498"/>
    <x v="11"/>
    <n v="113366"/>
    <n v="113.4"/>
    <n v="20"/>
    <s v="Upper-mid experience"/>
    <x v="3"/>
    <n v="53"/>
    <n v="14"/>
    <n v="72"/>
    <x v="1"/>
    <n v="0"/>
    <n v="0"/>
    <n v="72"/>
    <n v="53.5"/>
    <n v="91"/>
    <n v="73"/>
    <n v="77"/>
    <n v="6"/>
    <n v="19"/>
    <n v="93"/>
    <n v="12"/>
    <n v="63"/>
    <n v="78"/>
    <n v="23"/>
  </r>
  <r>
    <n v="2970"/>
    <x v="2"/>
    <n v="147083"/>
    <n v="147.1"/>
    <n v="9"/>
    <s v="Lower-mid experience"/>
    <x v="2"/>
    <n v="54"/>
    <n v="14"/>
    <n v="2"/>
    <x v="2"/>
    <n v="2"/>
    <n v="0"/>
    <n v="0"/>
    <n v="52.5"/>
    <n v="69"/>
    <n v="3"/>
    <n v="51"/>
    <n v="72"/>
    <n v="12"/>
    <n v="68"/>
    <n v="8"/>
    <n v="81"/>
    <n v="98"/>
    <n v="63"/>
  </r>
  <r>
    <n v="115"/>
    <x v="13"/>
    <n v="102240"/>
    <n v="102.2"/>
    <n v="27"/>
    <s v="High experience"/>
    <x v="1"/>
    <n v="7"/>
    <n v="13"/>
    <n v="11"/>
    <x v="2"/>
    <n v="11"/>
    <n v="0"/>
    <n v="0"/>
    <n v="61.3"/>
    <n v="54"/>
    <n v="88"/>
    <n v="65"/>
    <n v="53"/>
    <n v="32"/>
    <n v="33"/>
    <n v="67"/>
    <n v="99"/>
    <n v="66"/>
    <n v="56"/>
  </r>
  <r>
    <n v="185"/>
    <x v="11"/>
    <n v="134859"/>
    <n v="134.9"/>
    <n v="13"/>
    <s v="Lower-mid experience"/>
    <x v="3"/>
    <n v="82"/>
    <n v="13"/>
    <n v="84"/>
    <x v="1"/>
    <n v="0"/>
    <n v="0"/>
    <n v="84"/>
    <n v="36"/>
    <n v="52"/>
    <n v="14"/>
    <n v="78"/>
    <n v="27"/>
    <n v="5"/>
    <n v="28"/>
    <n v="13"/>
    <n v="63"/>
    <n v="5"/>
    <n v="75"/>
  </r>
  <r>
    <n v="317"/>
    <x v="8"/>
    <n v="73894"/>
    <n v="73.900000000000006"/>
    <n v="21"/>
    <s v="Upper-mid experience"/>
    <x v="0"/>
    <n v="18"/>
    <n v="13"/>
    <n v="13"/>
    <x v="2"/>
    <n v="13"/>
    <n v="0"/>
    <n v="0"/>
    <n v="48.2"/>
    <n v="73"/>
    <n v="42"/>
    <n v="58"/>
    <n v="83"/>
    <n v="8"/>
    <n v="87"/>
    <n v="6"/>
    <n v="69"/>
    <n v="14"/>
    <n v="42"/>
  </r>
  <r>
    <n v="370"/>
    <x v="2"/>
    <n v="115092"/>
    <n v="115.1"/>
    <n v="18"/>
    <s v="Upper-mid experience"/>
    <x v="0"/>
    <n v="2"/>
    <n v="13"/>
    <n v="23"/>
    <x v="2"/>
    <n v="23"/>
    <n v="0"/>
    <n v="0"/>
    <n v="45.4"/>
    <n v="6"/>
    <n v="39"/>
    <n v="28"/>
    <n v="3"/>
    <n v="98"/>
    <n v="64"/>
    <n v="72"/>
    <n v="98"/>
    <n v="38"/>
    <n v="8"/>
  </r>
  <r>
    <n v="373"/>
    <x v="2"/>
    <n v="107360"/>
    <n v="107.4"/>
    <n v="23"/>
    <s v="High experience"/>
    <x v="3"/>
    <n v="13"/>
    <n v="13"/>
    <n v="18"/>
    <x v="2"/>
    <n v="18"/>
    <n v="0"/>
    <n v="0"/>
    <n v="59"/>
    <n v="75"/>
    <n v="31"/>
    <n v="51"/>
    <n v="86"/>
    <n v="47"/>
    <n v="36"/>
    <n v="54"/>
    <n v="72"/>
    <n v="44"/>
    <n v="94"/>
  </r>
  <r>
    <n v="436"/>
    <x v="3"/>
    <n v="82066"/>
    <n v="82.1"/>
    <n v="10"/>
    <s v="Lower-mid experience"/>
    <x v="0"/>
    <n v="10"/>
    <n v="13"/>
    <n v="61"/>
    <x v="0"/>
    <n v="0"/>
    <n v="61"/>
    <n v="0"/>
    <n v="27.6"/>
    <n v="51"/>
    <n v="3"/>
    <n v="15"/>
    <n v="28"/>
    <n v="38"/>
    <n v="76"/>
    <n v="54"/>
    <n v="8"/>
    <n v="2"/>
    <n v="1"/>
  </r>
  <r>
    <n v="602"/>
    <x v="3"/>
    <n v="140252"/>
    <n v="140.30000000000001"/>
    <n v="7"/>
    <s v="Low experience"/>
    <x v="3"/>
    <n v="27"/>
    <n v="13"/>
    <n v="7"/>
    <x v="0"/>
    <n v="0"/>
    <n v="7"/>
    <n v="0"/>
    <n v="35"/>
    <n v="25"/>
    <n v="44"/>
    <n v="52"/>
    <n v="29"/>
    <n v="2"/>
    <n v="22"/>
    <n v="28"/>
    <n v="44"/>
    <n v="17"/>
    <n v="87"/>
  </r>
  <r>
    <n v="785"/>
    <x v="18"/>
    <n v="33692"/>
    <n v="33.700000000000003"/>
    <n v="25"/>
    <s v="High experience"/>
    <x v="1"/>
    <n v="73"/>
    <n v="13"/>
    <n v="29"/>
    <x v="2"/>
    <n v="29"/>
    <n v="0"/>
    <n v="0"/>
    <n v="59.1"/>
    <n v="61"/>
    <n v="25"/>
    <n v="92"/>
    <n v="78"/>
    <n v="57"/>
    <n v="7"/>
    <n v="92"/>
    <n v="71"/>
    <n v="37"/>
    <n v="71"/>
  </r>
  <r>
    <n v="904"/>
    <x v="10"/>
    <n v="86317"/>
    <n v="86.3"/>
    <n v="10"/>
    <s v="Lower-mid experience"/>
    <x v="0"/>
    <n v="18"/>
    <n v="13"/>
    <n v="48"/>
    <x v="0"/>
    <n v="0"/>
    <n v="48"/>
    <n v="0"/>
    <n v="36.200000000000003"/>
    <n v="33"/>
    <n v="16"/>
    <n v="17"/>
    <n v="66"/>
    <n v="55"/>
    <n v="12"/>
    <n v="11"/>
    <n v="7"/>
    <n v="74"/>
    <n v="71"/>
  </r>
  <r>
    <n v="1161"/>
    <x v="6"/>
    <n v="93537"/>
    <n v="93.5"/>
    <n v="18"/>
    <s v="Upper-mid experience"/>
    <x v="1"/>
    <n v="95"/>
    <n v="13"/>
    <n v="75"/>
    <x v="1"/>
    <n v="0"/>
    <n v="0"/>
    <n v="75"/>
    <n v="46.7"/>
    <n v="29"/>
    <n v="98"/>
    <n v="37"/>
    <n v="78"/>
    <n v="45"/>
    <n v="86"/>
    <n v="7"/>
    <n v="2"/>
    <n v="29"/>
    <n v="56"/>
  </r>
  <r>
    <n v="1218"/>
    <x v="15"/>
    <n v="112684"/>
    <n v="112.7"/>
    <n v="28"/>
    <s v="High experience"/>
    <x v="0"/>
    <n v="17"/>
    <n v="13"/>
    <n v="49"/>
    <x v="0"/>
    <n v="0"/>
    <n v="49"/>
    <n v="0"/>
    <n v="51"/>
    <n v="57"/>
    <n v="15"/>
    <n v="32"/>
    <n v="41"/>
    <n v="81"/>
    <n v="77"/>
    <n v="22"/>
    <n v="62"/>
    <n v="24"/>
    <n v="99"/>
  </r>
  <r>
    <n v="1496"/>
    <x v="9"/>
    <n v="145092"/>
    <n v="145.1"/>
    <n v="25"/>
    <s v="High experience"/>
    <x v="3"/>
    <n v="98"/>
    <n v="13"/>
    <n v="89"/>
    <x v="1"/>
    <n v="0"/>
    <n v="0"/>
    <n v="89"/>
    <n v="54.4"/>
    <n v="34"/>
    <n v="66"/>
    <n v="11"/>
    <n v="99"/>
    <n v="48"/>
    <n v="64"/>
    <n v="88"/>
    <n v="0"/>
    <n v="98"/>
    <n v="36"/>
  </r>
  <r>
    <n v="1502"/>
    <x v="0"/>
    <n v="114724"/>
    <n v="114.7"/>
    <n v="20"/>
    <s v="Upper-mid experience"/>
    <x v="1"/>
    <n v="42"/>
    <n v="13"/>
    <n v="41"/>
    <x v="0"/>
    <n v="0"/>
    <n v="41"/>
    <n v="0"/>
    <n v="48.8"/>
    <n v="63"/>
    <n v="41"/>
    <n v="23"/>
    <n v="51"/>
    <n v="8"/>
    <n v="83"/>
    <n v="85"/>
    <n v="34"/>
    <n v="79"/>
    <n v="21"/>
  </r>
  <r>
    <n v="1573"/>
    <x v="6"/>
    <n v="41467"/>
    <n v="41.5"/>
    <n v="7"/>
    <s v="Low experience"/>
    <x v="3"/>
    <n v="44"/>
    <n v="13"/>
    <n v="93"/>
    <x v="1"/>
    <n v="0"/>
    <n v="0"/>
    <n v="93"/>
    <n v="65.099999999999994"/>
    <n v="97"/>
    <n v="9"/>
    <n v="32"/>
    <n v="96"/>
    <n v="81"/>
    <n v="84"/>
    <n v="2"/>
    <n v="95"/>
    <n v="78"/>
    <n v="77"/>
  </r>
  <r>
    <n v="1676"/>
    <x v="8"/>
    <n v="100779"/>
    <n v="100.8"/>
    <n v="21"/>
    <s v="Upper-mid experience"/>
    <x v="2"/>
    <n v="8"/>
    <n v="13"/>
    <n v="19"/>
    <x v="2"/>
    <n v="19"/>
    <n v="0"/>
    <n v="0"/>
    <n v="50.7"/>
    <n v="33"/>
    <n v="41"/>
    <n v="32"/>
    <n v="58"/>
    <n v="94"/>
    <n v="28"/>
    <n v="46"/>
    <n v="66"/>
    <n v="84"/>
    <n v="25"/>
  </r>
  <r>
    <n v="1690"/>
    <x v="12"/>
    <n v="100446"/>
    <n v="100.4"/>
    <n v="9"/>
    <s v="Lower-mid experience"/>
    <x v="1"/>
    <n v="3"/>
    <n v="13"/>
    <n v="46"/>
    <x v="0"/>
    <n v="0"/>
    <n v="46"/>
    <n v="0"/>
    <n v="40.799999999999997"/>
    <n v="74"/>
    <n v="95"/>
    <n v="31"/>
    <n v="9"/>
    <n v="23"/>
    <n v="22"/>
    <n v="74"/>
    <n v="6"/>
    <n v="5"/>
    <n v="69"/>
  </r>
  <r>
    <n v="1718"/>
    <x v="11"/>
    <n v="119314"/>
    <n v="119.3"/>
    <n v="26"/>
    <s v="High experience"/>
    <x v="3"/>
    <n v="49"/>
    <n v="13"/>
    <n v="79"/>
    <x v="1"/>
    <n v="0"/>
    <n v="0"/>
    <n v="79"/>
    <n v="38.700000000000003"/>
    <n v="56"/>
    <n v="8"/>
    <n v="24"/>
    <n v="88"/>
    <n v="95"/>
    <n v="4"/>
    <n v="6"/>
    <n v="9"/>
    <n v="78"/>
    <n v="19"/>
  </r>
  <r>
    <n v="1796"/>
    <x v="6"/>
    <n v="48274"/>
    <n v="48.3"/>
    <n v="11"/>
    <s v="Lower-mid experience"/>
    <x v="0"/>
    <n v="67"/>
    <n v="13"/>
    <n v="71"/>
    <x v="1"/>
    <n v="0"/>
    <n v="0"/>
    <n v="71"/>
    <n v="33.4"/>
    <n v="6"/>
    <n v="53"/>
    <n v="29"/>
    <n v="26"/>
    <n v="58"/>
    <n v="71"/>
    <n v="3"/>
    <n v="57"/>
    <n v="17"/>
    <n v="14"/>
  </r>
  <r>
    <n v="1873"/>
    <x v="9"/>
    <n v="109721"/>
    <n v="109.7"/>
    <n v="27"/>
    <s v="High experience"/>
    <x v="2"/>
    <n v="47"/>
    <n v="13"/>
    <n v="85"/>
    <x v="1"/>
    <n v="0"/>
    <n v="0"/>
    <n v="85"/>
    <n v="49.6"/>
    <n v="83"/>
    <n v="5"/>
    <n v="9"/>
    <n v="62"/>
    <n v="68"/>
    <n v="63"/>
    <n v="8"/>
    <n v="73"/>
    <n v="43"/>
    <n v="82"/>
  </r>
  <r>
    <n v="2118"/>
    <x v="2"/>
    <n v="72925"/>
    <n v="72.900000000000006"/>
    <n v="15"/>
    <s v="Lower-mid experience"/>
    <x v="2"/>
    <n v="9"/>
    <n v="13"/>
    <n v="28"/>
    <x v="2"/>
    <n v="28"/>
    <n v="0"/>
    <n v="0"/>
    <n v="46.9"/>
    <n v="21"/>
    <n v="67"/>
    <n v="74"/>
    <n v="74"/>
    <n v="5"/>
    <n v="1"/>
    <n v="26"/>
    <n v="32"/>
    <n v="85"/>
    <n v="84"/>
  </r>
  <r>
    <n v="2123"/>
    <x v="15"/>
    <n v="87676"/>
    <n v="87.7"/>
    <n v="21"/>
    <s v="Upper-mid experience"/>
    <x v="2"/>
    <n v="34"/>
    <n v="13"/>
    <n v="34"/>
    <x v="0"/>
    <n v="0"/>
    <n v="34"/>
    <n v="0"/>
    <n v="37.6"/>
    <n v="76"/>
    <n v="71"/>
    <n v="24"/>
    <n v="8"/>
    <n v="84"/>
    <n v="25"/>
    <n v="15"/>
    <n v="36"/>
    <n v="4"/>
    <n v="33"/>
  </r>
  <r>
    <n v="2155"/>
    <x v="14"/>
    <n v="126190"/>
    <n v="126.2"/>
    <n v="21"/>
    <s v="Upper-mid experience"/>
    <x v="1"/>
    <n v="32"/>
    <n v="13"/>
    <n v="69"/>
    <x v="0"/>
    <n v="0"/>
    <n v="69"/>
    <n v="0"/>
    <n v="61.1"/>
    <n v="4"/>
    <n v="99"/>
    <n v="25"/>
    <n v="42"/>
    <n v="78"/>
    <n v="67"/>
    <n v="78"/>
    <n v="47"/>
    <n v="92"/>
    <n v="79"/>
  </r>
  <r>
    <n v="2165"/>
    <x v="8"/>
    <n v="111793"/>
    <n v="111.8"/>
    <n v="14"/>
    <s v="Lower-mid experience"/>
    <x v="1"/>
    <n v="53"/>
    <n v="13"/>
    <n v="19"/>
    <x v="2"/>
    <n v="19"/>
    <n v="0"/>
    <n v="0"/>
    <n v="50.8"/>
    <n v="96"/>
    <n v="37"/>
    <n v="6"/>
    <n v="78"/>
    <n v="71"/>
    <n v="53"/>
    <n v="33"/>
    <n v="19"/>
    <n v="48"/>
    <n v="67"/>
  </r>
  <r>
    <n v="2248"/>
    <x v="5"/>
    <n v="66443"/>
    <n v="66.400000000000006"/>
    <n v="3"/>
    <s v="Low experience"/>
    <x v="1"/>
    <n v="53"/>
    <n v="13"/>
    <n v="62"/>
    <x v="0"/>
    <n v="0"/>
    <n v="62"/>
    <n v="0"/>
    <n v="29.8"/>
    <n v="7"/>
    <n v="89"/>
    <n v="2"/>
    <n v="18"/>
    <n v="8"/>
    <n v="32"/>
    <n v="51"/>
    <n v="74"/>
    <n v="4"/>
    <n v="13"/>
  </r>
  <r>
    <n v="2293"/>
    <x v="9"/>
    <n v="105450"/>
    <n v="105.5"/>
    <n v="27"/>
    <s v="High experience"/>
    <x v="2"/>
    <n v="61"/>
    <n v="13"/>
    <n v="95"/>
    <x v="1"/>
    <n v="0"/>
    <n v="0"/>
    <n v="95"/>
    <n v="34.299999999999997"/>
    <n v="22"/>
    <n v="7"/>
    <n v="3"/>
    <n v="97"/>
    <n v="1"/>
    <n v="36"/>
    <n v="8"/>
    <n v="62"/>
    <n v="34"/>
    <n v="73"/>
  </r>
  <r>
    <n v="2342"/>
    <x v="6"/>
    <n v="56819"/>
    <n v="56.8"/>
    <n v="1"/>
    <s v="Low experience"/>
    <x v="2"/>
    <n v="58"/>
    <n v="13"/>
    <n v="89"/>
    <x v="1"/>
    <n v="0"/>
    <n v="0"/>
    <n v="89"/>
    <n v="63.9"/>
    <n v="62"/>
    <n v="2"/>
    <n v="72"/>
    <n v="77"/>
    <n v="72"/>
    <n v="77"/>
    <n v="43"/>
    <n v="99"/>
    <n v="77"/>
    <n v="58"/>
  </r>
  <r>
    <n v="2412"/>
    <x v="15"/>
    <n v="107045"/>
    <n v="107"/>
    <n v="5"/>
    <s v="Low experience"/>
    <x v="0"/>
    <n v="17"/>
    <n v="13"/>
    <n v="4"/>
    <x v="0"/>
    <n v="0"/>
    <n v="4"/>
    <n v="0"/>
    <n v="34.9"/>
    <n v="9"/>
    <n v="23"/>
    <n v="89"/>
    <n v="28"/>
    <n v="7"/>
    <n v="4"/>
    <n v="26"/>
    <n v="14"/>
    <n v="97"/>
    <n v="52"/>
  </r>
  <r>
    <n v="2432"/>
    <x v="15"/>
    <n v="74852"/>
    <n v="74.900000000000006"/>
    <n v="28"/>
    <s v="High experience"/>
    <x v="0"/>
    <n v="14"/>
    <n v="13"/>
    <n v="48"/>
    <x v="0"/>
    <n v="0"/>
    <n v="48"/>
    <n v="0"/>
    <n v="42.9"/>
    <n v="83"/>
    <n v="44"/>
    <n v="22"/>
    <n v="17"/>
    <n v="74"/>
    <n v="57"/>
    <n v="4"/>
    <n v="49"/>
    <n v="55"/>
    <n v="24"/>
  </r>
  <r>
    <n v="2453"/>
    <x v="18"/>
    <n v="149245"/>
    <n v="149.19999999999999"/>
    <n v="11"/>
    <s v="Lower-mid experience"/>
    <x v="3"/>
    <n v="21"/>
    <n v="13"/>
    <n v="16"/>
    <x v="2"/>
    <n v="16"/>
    <n v="0"/>
    <n v="0"/>
    <n v="53.3"/>
    <n v="18"/>
    <n v="66"/>
    <n v="6"/>
    <n v="17"/>
    <n v="87"/>
    <n v="85"/>
    <n v="84"/>
    <n v="4"/>
    <n v="82"/>
    <n v="84"/>
  </r>
  <r>
    <n v="2525"/>
    <x v="9"/>
    <n v="40364"/>
    <n v="40.4"/>
    <n v="0"/>
    <s v="Low experience"/>
    <x v="3"/>
    <n v="37"/>
    <n v="13"/>
    <n v="71"/>
    <x v="1"/>
    <n v="0"/>
    <n v="0"/>
    <n v="71"/>
    <n v="30.1"/>
    <n v="23"/>
    <n v="35"/>
    <n v="67"/>
    <n v="32"/>
    <n v="4"/>
    <n v="17"/>
    <n v="26"/>
    <n v="18"/>
    <n v="2"/>
    <n v="77"/>
  </r>
  <r>
    <n v="2626"/>
    <x v="0"/>
    <n v="129590"/>
    <n v="129.6"/>
    <n v="18"/>
    <s v="Upper-mid experience"/>
    <x v="3"/>
    <n v="6"/>
    <n v="13"/>
    <n v="48"/>
    <x v="0"/>
    <n v="0"/>
    <n v="48"/>
    <n v="0"/>
    <n v="31.1"/>
    <n v="17"/>
    <n v="19"/>
    <n v="9"/>
    <n v="24"/>
    <n v="73"/>
    <n v="27"/>
    <n v="72"/>
    <n v="8"/>
    <n v="21"/>
    <n v="41"/>
  </r>
  <r>
    <n v="2820"/>
    <x v="13"/>
    <n v="115564"/>
    <n v="115.6"/>
    <n v="7"/>
    <s v="Low experience"/>
    <x v="2"/>
    <n v="89"/>
    <n v="13"/>
    <n v="17"/>
    <x v="2"/>
    <n v="17"/>
    <n v="0"/>
    <n v="0"/>
    <n v="38.4"/>
    <n v="27"/>
    <n v="1"/>
    <n v="51"/>
    <n v="48"/>
    <n v="34"/>
    <n v="58"/>
    <n v="73"/>
    <n v="7"/>
    <n v="26"/>
    <n v="59"/>
  </r>
  <r>
    <n v="2833"/>
    <x v="17"/>
    <n v="143472"/>
    <n v="143.5"/>
    <n v="12"/>
    <s v="Lower-mid experience"/>
    <x v="0"/>
    <n v="15"/>
    <n v="13"/>
    <n v="81"/>
    <x v="1"/>
    <n v="0"/>
    <n v="0"/>
    <n v="81"/>
    <n v="34.4"/>
    <n v="19"/>
    <n v="4"/>
    <n v="22"/>
    <n v="14"/>
    <n v="24"/>
    <n v="87"/>
    <n v="11"/>
    <n v="97"/>
    <n v="0"/>
    <n v="66"/>
  </r>
  <r>
    <n v="2850"/>
    <x v="6"/>
    <n v="70527"/>
    <n v="70.5"/>
    <n v="20"/>
    <s v="Upper-mid experience"/>
    <x v="0"/>
    <n v="69"/>
    <n v="13"/>
    <n v="92"/>
    <x v="1"/>
    <n v="0"/>
    <n v="0"/>
    <n v="92"/>
    <n v="50.6"/>
    <n v="94"/>
    <n v="92"/>
    <n v="3"/>
    <n v="98"/>
    <n v="38"/>
    <n v="89"/>
    <n v="44"/>
    <n v="42"/>
    <n v="1"/>
    <n v="5"/>
  </r>
  <r>
    <n v="43"/>
    <x v="2"/>
    <n v="52415"/>
    <n v="52.4"/>
    <n v="7"/>
    <s v="Low experience"/>
    <x v="2"/>
    <n v="18"/>
    <n v="12"/>
    <n v="15"/>
    <x v="2"/>
    <n v="15"/>
    <n v="0"/>
    <n v="0"/>
    <n v="47.4"/>
    <n v="87"/>
    <n v="52"/>
    <n v="97"/>
    <n v="6"/>
    <n v="22"/>
    <n v="82"/>
    <n v="35"/>
    <n v="35"/>
    <n v="3"/>
    <n v="55"/>
  </r>
  <r>
    <n v="260"/>
    <x v="5"/>
    <n v="143892"/>
    <n v="143.9"/>
    <n v="16"/>
    <s v="Upper-mid experience"/>
    <x v="3"/>
    <n v="77"/>
    <n v="12"/>
    <n v="55"/>
    <x v="0"/>
    <n v="0"/>
    <n v="55"/>
    <n v="0"/>
    <n v="53.3"/>
    <n v="76"/>
    <n v="51"/>
    <n v="7"/>
    <n v="94"/>
    <n v="38"/>
    <n v="71"/>
    <n v="48"/>
    <n v="67"/>
    <n v="76"/>
    <n v="5"/>
  </r>
  <r>
    <n v="283"/>
    <x v="10"/>
    <n v="100122"/>
    <n v="100.1"/>
    <n v="14"/>
    <s v="Lower-mid experience"/>
    <x v="2"/>
    <n v="25"/>
    <n v="12"/>
    <n v="45"/>
    <x v="0"/>
    <n v="0"/>
    <n v="45"/>
    <n v="0"/>
    <n v="34.200000000000003"/>
    <n v="57"/>
    <n v="1"/>
    <n v="6"/>
    <n v="54"/>
    <n v="57"/>
    <n v="75"/>
    <n v="13"/>
    <n v="51"/>
    <n v="19"/>
    <n v="9"/>
  </r>
  <r>
    <n v="595"/>
    <x v="15"/>
    <n v="30591"/>
    <n v="30.6"/>
    <n v="5"/>
    <s v="Low experience"/>
    <x v="3"/>
    <n v="63"/>
    <n v="12"/>
    <n v="56"/>
    <x v="0"/>
    <n v="0"/>
    <n v="56"/>
    <n v="0"/>
    <n v="54.2"/>
    <n v="97"/>
    <n v="86"/>
    <n v="45"/>
    <n v="6"/>
    <n v="48"/>
    <n v="69"/>
    <n v="61"/>
    <n v="54"/>
    <n v="47"/>
    <n v="29"/>
  </r>
  <r>
    <n v="643"/>
    <x v="1"/>
    <n v="105569"/>
    <n v="105.6"/>
    <n v="15"/>
    <s v="Lower-mid experience"/>
    <x v="2"/>
    <n v="58"/>
    <n v="12"/>
    <n v="86"/>
    <x v="1"/>
    <n v="0"/>
    <n v="0"/>
    <n v="86"/>
    <n v="54.8"/>
    <n v="98"/>
    <n v="14"/>
    <n v="43"/>
    <n v="42"/>
    <n v="42"/>
    <n v="66"/>
    <n v="49"/>
    <n v="52"/>
    <n v="43"/>
    <n v="99"/>
  </r>
  <r>
    <n v="716"/>
    <x v="5"/>
    <n v="50662"/>
    <n v="50.7"/>
    <n v="20"/>
    <s v="Upper-mid experience"/>
    <x v="1"/>
    <n v="61"/>
    <n v="12"/>
    <n v="48"/>
    <x v="0"/>
    <n v="0"/>
    <n v="48"/>
    <n v="0"/>
    <n v="45.1"/>
    <n v="24"/>
    <n v="88"/>
    <n v="74"/>
    <n v="9"/>
    <n v="82"/>
    <n v="99"/>
    <n v="19"/>
    <n v="9"/>
    <n v="34"/>
    <n v="13"/>
  </r>
  <r>
    <n v="784"/>
    <x v="9"/>
    <n v="119865"/>
    <n v="119.9"/>
    <n v="12"/>
    <s v="Lower-mid experience"/>
    <x v="3"/>
    <n v="95"/>
    <n v="12"/>
    <n v="71"/>
    <x v="1"/>
    <n v="0"/>
    <n v="0"/>
    <n v="71"/>
    <n v="41.6"/>
    <n v="91"/>
    <n v="48"/>
    <n v="46"/>
    <n v="57"/>
    <n v="15"/>
    <n v="47"/>
    <n v="83"/>
    <n v="2"/>
    <n v="27"/>
    <n v="0"/>
  </r>
  <r>
    <n v="877"/>
    <x v="11"/>
    <n v="49523"/>
    <n v="49.5"/>
    <n v="29"/>
    <s v="High experience"/>
    <x v="3"/>
    <n v="58"/>
    <n v="12"/>
    <n v="86"/>
    <x v="1"/>
    <n v="0"/>
    <n v="0"/>
    <n v="86"/>
    <n v="31"/>
    <n v="5"/>
    <n v="1"/>
    <n v="13"/>
    <n v="9"/>
    <n v="18"/>
    <n v="69"/>
    <n v="83"/>
    <n v="41"/>
    <n v="69"/>
    <n v="2"/>
  </r>
  <r>
    <n v="934"/>
    <x v="12"/>
    <n v="48065"/>
    <n v="48.1"/>
    <n v="14"/>
    <s v="Lower-mid experience"/>
    <x v="2"/>
    <n v="56"/>
    <n v="12"/>
    <n v="38"/>
    <x v="0"/>
    <n v="0"/>
    <n v="38"/>
    <n v="0"/>
    <n v="45.2"/>
    <n v="67"/>
    <n v="18"/>
    <n v="61"/>
    <n v="41"/>
    <n v="65"/>
    <n v="10"/>
    <n v="94"/>
    <n v="0"/>
    <n v="89"/>
    <n v="7"/>
  </r>
  <r>
    <n v="1117"/>
    <x v="5"/>
    <n v="55463"/>
    <n v="55.5"/>
    <n v="8"/>
    <s v="Lower-mid experience"/>
    <x v="1"/>
    <n v="5"/>
    <n v="12"/>
    <n v="33"/>
    <x v="0"/>
    <n v="0"/>
    <n v="33"/>
    <n v="0"/>
    <n v="51.7"/>
    <n v="94"/>
    <n v="46"/>
    <n v="94"/>
    <n v="11"/>
    <n v="95"/>
    <n v="11"/>
    <n v="46"/>
    <n v="94"/>
    <n v="23"/>
    <n v="3"/>
  </r>
  <r>
    <n v="1219"/>
    <x v="14"/>
    <n v="55568"/>
    <n v="55.6"/>
    <n v="19"/>
    <s v="Upper-mid experience"/>
    <x v="2"/>
    <n v="56"/>
    <n v="12"/>
    <n v="62"/>
    <x v="0"/>
    <n v="0"/>
    <n v="62"/>
    <n v="0"/>
    <n v="53"/>
    <n v="72"/>
    <n v="7"/>
    <n v="96"/>
    <n v="6"/>
    <n v="64"/>
    <n v="85"/>
    <n v="67"/>
    <n v="73"/>
    <n v="23"/>
    <n v="37"/>
  </r>
  <r>
    <n v="1296"/>
    <x v="6"/>
    <n v="41573"/>
    <n v="41.6"/>
    <n v="6"/>
    <s v="Low experience"/>
    <x v="1"/>
    <n v="1"/>
    <n v="12"/>
    <n v="79"/>
    <x v="1"/>
    <n v="0"/>
    <n v="0"/>
    <n v="79"/>
    <n v="57.1"/>
    <n v="67"/>
    <n v="83"/>
    <n v="85"/>
    <n v="17"/>
    <n v="49"/>
    <n v="73"/>
    <n v="77"/>
    <n v="78"/>
    <n v="23"/>
    <n v="19"/>
  </r>
  <r>
    <n v="1409"/>
    <x v="14"/>
    <n v="108966"/>
    <n v="109"/>
    <n v="4"/>
    <s v="Low experience"/>
    <x v="0"/>
    <n v="7"/>
    <n v="12"/>
    <n v="47"/>
    <x v="0"/>
    <n v="0"/>
    <n v="47"/>
    <n v="0"/>
    <n v="45.2"/>
    <n v="25"/>
    <n v="68"/>
    <n v="13"/>
    <n v="86"/>
    <n v="25"/>
    <n v="36"/>
    <n v="63"/>
    <n v="0"/>
    <n v="47"/>
    <n v="89"/>
  </r>
  <r>
    <n v="1586"/>
    <x v="7"/>
    <n v="53983"/>
    <n v="54"/>
    <n v="18"/>
    <s v="Upper-mid experience"/>
    <x v="1"/>
    <n v="33"/>
    <n v="12"/>
    <n v="56"/>
    <x v="0"/>
    <n v="0"/>
    <n v="56"/>
    <n v="0"/>
    <n v="36.200000000000003"/>
    <n v="18"/>
    <n v="97"/>
    <n v="35"/>
    <n v="33"/>
    <n v="37"/>
    <n v="9"/>
    <n v="62"/>
    <n v="24"/>
    <n v="8"/>
    <n v="39"/>
  </r>
  <r>
    <n v="1606"/>
    <x v="0"/>
    <n v="114028"/>
    <n v="114"/>
    <n v="2"/>
    <s v="Low experience"/>
    <x v="1"/>
    <n v="34"/>
    <n v="12"/>
    <n v="49"/>
    <x v="0"/>
    <n v="0"/>
    <n v="49"/>
    <n v="0"/>
    <n v="49.5"/>
    <n v="52"/>
    <n v="59"/>
    <n v="77"/>
    <n v="9"/>
    <n v="78"/>
    <n v="56"/>
    <n v="67"/>
    <n v="33"/>
    <n v="41"/>
    <n v="23"/>
  </r>
  <r>
    <n v="1766"/>
    <x v="5"/>
    <n v="129584"/>
    <n v="129.6"/>
    <n v="7"/>
    <s v="Low experience"/>
    <x v="0"/>
    <n v="77"/>
    <n v="12"/>
    <n v="36"/>
    <x v="0"/>
    <n v="0"/>
    <n v="36"/>
    <n v="0"/>
    <n v="52.6"/>
    <n v="66"/>
    <n v="77"/>
    <n v="57"/>
    <n v="89"/>
    <n v="28"/>
    <n v="24"/>
    <n v="87"/>
    <n v="63"/>
    <n v="0"/>
    <n v="35"/>
  </r>
  <r>
    <n v="1867"/>
    <x v="14"/>
    <n v="48638"/>
    <n v="48.6"/>
    <n v="22"/>
    <s v="Upper-mid experience"/>
    <x v="2"/>
    <n v="63"/>
    <n v="12"/>
    <n v="46"/>
    <x v="0"/>
    <n v="0"/>
    <n v="46"/>
    <n v="0"/>
    <n v="57"/>
    <n v="37"/>
    <n v="68"/>
    <n v="38"/>
    <n v="58"/>
    <n v="52"/>
    <n v="52"/>
    <n v="83"/>
    <n v="7"/>
    <n v="96"/>
    <n v="79"/>
  </r>
  <r>
    <n v="1910"/>
    <x v="14"/>
    <n v="129581"/>
    <n v="129.6"/>
    <n v="3"/>
    <s v="Low experience"/>
    <x v="2"/>
    <n v="82"/>
    <n v="12"/>
    <n v="33"/>
    <x v="0"/>
    <n v="0"/>
    <n v="33"/>
    <n v="0"/>
    <n v="40.5"/>
    <n v="59"/>
    <n v="82"/>
    <n v="39"/>
    <n v="2"/>
    <n v="59"/>
    <n v="83"/>
    <n v="5"/>
    <n v="6"/>
    <n v="64"/>
    <n v="6"/>
  </r>
  <r>
    <n v="1914"/>
    <x v="17"/>
    <n v="67326"/>
    <n v="67.3"/>
    <n v="15"/>
    <s v="Lower-mid experience"/>
    <x v="1"/>
    <n v="92"/>
    <n v="12"/>
    <n v="91"/>
    <x v="1"/>
    <n v="0"/>
    <n v="0"/>
    <n v="91"/>
    <n v="23.1"/>
    <n v="21"/>
    <n v="7"/>
    <n v="34"/>
    <n v="52"/>
    <n v="8"/>
    <n v="4"/>
    <n v="27"/>
    <n v="37"/>
    <n v="7"/>
    <n v="34"/>
  </r>
  <r>
    <n v="1916"/>
    <x v="4"/>
    <n v="132567"/>
    <n v="132.6"/>
    <n v="4"/>
    <s v="Low experience"/>
    <x v="0"/>
    <n v="0"/>
    <n v="12"/>
    <n v="52"/>
    <x v="0"/>
    <n v="0"/>
    <n v="52"/>
    <n v="0"/>
    <n v="37.299999999999997"/>
    <n v="21"/>
    <n v="23"/>
    <n v="81"/>
    <n v="5"/>
    <n v="7"/>
    <n v="45"/>
    <n v="24"/>
    <n v="97"/>
    <n v="57"/>
    <n v="13"/>
  </r>
  <r>
    <n v="2022"/>
    <x v="0"/>
    <n v="67932"/>
    <n v="67.900000000000006"/>
    <n v="9"/>
    <s v="Lower-mid experience"/>
    <x v="3"/>
    <n v="22"/>
    <n v="12"/>
    <n v="4"/>
    <x v="0"/>
    <n v="0"/>
    <n v="4"/>
    <n v="0"/>
    <n v="52.6"/>
    <n v="94"/>
    <n v="31"/>
    <n v="35"/>
    <n v="59"/>
    <n v="59"/>
    <n v="58"/>
    <n v="57"/>
    <n v="31"/>
    <n v="43"/>
    <n v="59"/>
  </r>
  <r>
    <n v="2023"/>
    <x v="5"/>
    <n v="53519"/>
    <n v="53.5"/>
    <n v="24"/>
    <s v="High experience"/>
    <x v="0"/>
    <n v="25"/>
    <n v="12"/>
    <n v="67"/>
    <x v="0"/>
    <n v="0"/>
    <n v="67"/>
    <n v="0"/>
    <n v="34.799999999999997"/>
    <n v="76"/>
    <n v="8"/>
    <n v="47"/>
    <n v="44"/>
    <n v="34"/>
    <n v="49"/>
    <n v="44"/>
    <n v="1"/>
    <n v="24"/>
    <n v="21"/>
  </r>
  <r>
    <n v="2033"/>
    <x v="19"/>
    <n v="104227"/>
    <n v="104.2"/>
    <n v="10"/>
    <s v="Lower-mid experience"/>
    <x v="1"/>
    <n v="8"/>
    <n v="12"/>
    <n v="65"/>
    <x v="0"/>
    <n v="0"/>
    <n v="65"/>
    <n v="0"/>
    <n v="54.3"/>
    <n v="81"/>
    <n v="66"/>
    <n v="14"/>
    <n v="9"/>
    <n v="35"/>
    <n v="85"/>
    <n v="96"/>
    <n v="24"/>
    <n v="76"/>
    <n v="57"/>
  </r>
  <r>
    <n v="2037"/>
    <x v="13"/>
    <n v="123332"/>
    <n v="123.3"/>
    <n v="8"/>
    <s v="Lower-mid experience"/>
    <x v="1"/>
    <n v="61"/>
    <n v="12"/>
    <n v="28"/>
    <x v="2"/>
    <n v="28"/>
    <n v="0"/>
    <n v="0"/>
    <n v="44.5"/>
    <n v="79"/>
    <n v="22"/>
    <n v="83"/>
    <n v="12"/>
    <n v="62"/>
    <n v="88"/>
    <n v="1"/>
    <n v="85"/>
    <n v="8"/>
    <n v="5"/>
  </r>
  <r>
    <n v="2059"/>
    <x v="3"/>
    <n v="80891"/>
    <n v="80.900000000000006"/>
    <n v="18"/>
    <s v="Upper-mid experience"/>
    <x v="0"/>
    <n v="7"/>
    <n v="12"/>
    <n v="67"/>
    <x v="0"/>
    <n v="0"/>
    <n v="67"/>
    <n v="0"/>
    <n v="61.4"/>
    <n v="35"/>
    <n v="56"/>
    <n v="62"/>
    <n v="98"/>
    <n v="31"/>
    <n v="96"/>
    <n v="15"/>
    <n v="76"/>
    <n v="63"/>
    <n v="82"/>
  </r>
  <r>
    <n v="2213"/>
    <x v="10"/>
    <n v="39413"/>
    <n v="39.4"/>
    <n v="1"/>
    <s v="Low experience"/>
    <x v="3"/>
    <n v="10"/>
    <n v="12"/>
    <n v="61"/>
    <x v="0"/>
    <n v="0"/>
    <n v="61"/>
    <n v="0"/>
    <n v="47.3"/>
    <n v="4"/>
    <n v="91"/>
    <n v="55"/>
    <n v="68"/>
    <n v="9"/>
    <n v="63"/>
    <n v="88"/>
    <n v="18"/>
    <n v="74"/>
    <n v="3"/>
  </r>
  <r>
    <n v="2259"/>
    <x v="2"/>
    <n v="40208"/>
    <n v="40.200000000000003"/>
    <n v="23"/>
    <s v="High experience"/>
    <x v="0"/>
    <n v="1"/>
    <n v="12"/>
    <n v="11"/>
    <x v="2"/>
    <n v="11"/>
    <n v="0"/>
    <n v="0"/>
    <n v="47.3"/>
    <n v="6"/>
    <n v="7"/>
    <n v="76"/>
    <n v="66"/>
    <n v="37"/>
    <n v="51"/>
    <n v="93"/>
    <n v="73"/>
    <n v="5"/>
    <n v="59"/>
  </r>
  <r>
    <n v="2281"/>
    <x v="3"/>
    <n v="132495"/>
    <n v="132.5"/>
    <n v="23"/>
    <s v="High experience"/>
    <x v="2"/>
    <n v="92"/>
    <n v="12"/>
    <n v="55"/>
    <x v="0"/>
    <n v="0"/>
    <n v="55"/>
    <n v="0"/>
    <n v="33.4"/>
    <n v="53"/>
    <n v="18"/>
    <n v="12"/>
    <n v="49"/>
    <n v="16"/>
    <n v="58"/>
    <n v="65"/>
    <n v="53"/>
    <n v="4"/>
    <n v="6"/>
  </r>
  <r>
    <n v="2313"/>
    <x v="19"/>
    <n v="101786"/>
    <n v="101.8"/>
    <n v="2"/>
    <s v="Low experience"/>
    <x v="2"/>
    <n v="21"/>
    <n v="12"/>
    <n v="52"/>
    <x v="0"/>
    <n v="0"/>
    <n v="52"/>
    <n v="0"/>
    <n v="45"/>
    <n v="2"/>
    <n v="74"/>
    <n v="19"/>
    <n v="82"/>
    <n v="36"/>
    <n v="34"/>
    <n v="1"/>
    <n v="99"/>
    <n v="61"/>
    <n v="42"/>
  </r>
  <r>
    <n v="2375"/>
    <x v="10"/>
    <n v="110286"/>
    <n v="110.3"/>
    <n v="26"/>
    <s v="High experience"/>
    <x v="0"/>
    <n v="52"/>
    <n v="12"/>
    <n v="37"/>
    <x v="0"/>
    <n v="0"/>
    <n v="37"/>
    <n v="0"/>
    <n v="61.3"/>
    <n v="93"/>
    <n v="53"/>
    <n v="28"/>
    <n v="94"/>
    <n v="63"/>
    <n v="48"/>
    <n v="58"/>
    <n v="75"/>
    <n v="15"/>
    <n v="86"/>
  </r>
  <r>
    <n v="2724"/>
    <x v="4"/>
    <n v="50377"/>
    <n v="50.4"/>
    <n v="0"/>
    <s v="Low experience"/>
    <x v="3"/>
    <n v="87"/>
    <n v="12"/>
    <n v="42"/>
    <x v="0"/>
    <n v="0"/>
    <n v="42"/>
    <n v="0"/>
    <n v="56.7"/>
    <n v="95"/>
    <n v="88"/>
    <n v="24"/>
    <n v="49"/>
    <n v="7"/>
    <n v="95"/>
    <n v="57"/>
    <n v="25"/>
    <n v="29"/>
    <n v="98"/>
  </r>
  <r>
    <n v="2910"/>
    <x v="0"/>
    <n v="90587"/>
    <n v="90.6"/>
    <n v="6"/>
    <s v="Low experience"/>
    <x v="1"/>
    <n v="33"/>
    <n v="12"/>
    <n v="35"/>
    <x v="0"/>
    <n v="0"/>
    <n v="35"/>
    <n v="0"/>
    <n v="49.3"/>
    <n v="57"/>
    <n v="69"/>
    <n v="0"/>
    <n v="84"/>
    <n v="6"/>
    <n v="25"/>
    <n v="96"/>
    <n v="8"/>
    <n v="83"/>
    <n v="65"/>
  </r>
  <r>
    <n v="2954"/>
    <x v="1"/>
    <n v="73200"/>
    <n v="73.2"/>
    <n v="1"/>
    <s v="Low experience"/>
    <x v="3"/>
    <n v="64"/>
    <n v="12"/>
    <n v="93"/>
    <x v="1"/>
    <n v="0"/>
    <n v="0"/>
    <n v="93"/>
    <n v="39.9"/>
    <n v="81"/>
    <n v="61"/>
    <n v="66"/>
    <n v="15"/>
    <n v="47"/>
    <n v="3"/>
    <n v="43"/>
    <n v="66"/>
    <n v="15"/>
    <n v="2"/>
  </r>
  <r>
    <n v="163"/>
    <x v="11"/>
    <n v="123905"/>
    <n v="123.9"/>
    <n v="16"/>
    <s v="Upper-mid experience"/>
    <x v="0"/>
    <n v="4"/>
    <n v="11"/>
    <n v="93"/>
    <x v="1"/>
    <n v="0"/>
    <n v="0"/>
    <n v="93"/>
    <n v="47.7"/>
    <n v="24"/>
    <n v="47"/>
    <n v="45"/>
    <n v="47"/>
    <n v="62"/>
    <n v="47"/>
    <n v="45"/>
    <n v="47"/>
    <n v="59"/>
    <n v="54"/>
  </r>
  <r>
    <n v="167"/>
    <x v="13"/>
    <n v="54995"/>
    <n v="55"/>
    <n v="17"/>
    <s v="Upper-mid experience"/>
    <x v="2"/>
    <n v="9"/>
    <n v="11"/>
    <n v="19"/>
    <x v="2"/>
    <n v="19"/>
    <n v="0"/>
    <n v="0"/>
    <n v="39.1"/>
    <n v="9"/>
    <n v="4"/>
    <n v="32"/>
    <n v="75"/>
    <n v="41"/>
    <n v="65"/>
    <n v="65"/>
    <n v="89"/>
    <n v="6"/>
    <n v="5"/>
  </r>
  <r>
    <n v="184"/>
    <x v="6"/>
    <n v="45592"/>
    <n v="45.6"/>
    <n v="29"/>
    <s v="High experience"/>
    <x v="0"/>
    <n v="98"/>
    <n v="11"/>
    <n v="79"/>
    <x v="1"/>
    <n v="0"/>
    <n v="0"/>
    <n v="79"/>
    <n v="43.6"/>
    <n v="65"/>
    <n v="12"/>
    <n v="89"/>
    <n v="5"/>
    <n v="45"/>
    <n v="59"/>
    <n v="62"/>
    <n v="7"/>
    <n v="68"/>
    <n v="24"/>
  </r>
  <r>
    <n v="239"/>
    <x v="11"/>
    <n v="46999"/>
    <n v="47"/>
    <n v="26"/>
    <s v="High experience"/>
    <x v="3"/>
    <n v="19"/>
    <n v="11"/>
    <n v="92"/>
    <x v="1"/>
    <n v="0"/>
    <n v="0"/>
    <n v="92"/>
    <n v="58.9"/>
    <n v="87"/>
    <n v="72"/>
    <n v="75"/>
    <n v="56"/>
    <n v="58"/>
    <n v="13"/>
    <n v="44"/>
    <n v="45"/>
    <n v="96"/>
    <n v="43"/>
  </r>
  <r>
    <n v="266"/>
    <x v="14"/>
    <n v="91576"/>
    <n v="91.6"/>
    <n v="14"/>
    <s v="Lower-mid experience"/>
    <x v="2"/>
    <n v="16"/>
    <n v="11"/>
    <n v="36"/>
    <x v="0"/>
    <n v="0"/>
    <n v="36"/>
    <n v="0"/>
    <n v="50.2"/>
    <n v="97"/>
    <n v="45"/>
    <n v="5"/>
    <n v="25"/>
    <n v="47"/>
    <n v="66"/>
    <n v="75"/>
    <n v="75"/>
    <n v="58"/>
    <n v="9"/>
  </r>
  <r>
    <n v="324"/>
    <x v="6"/>
    <n v="122759"/>
    <n v="122.8"/>
    <n v="19"/>
    <s v="Upper-mid experience"/>
    <x v="2"/>
    <n v="36"/>
    <n v="11"/>
    <n v="8"/>
    <x v="1"/>
    <n v="0"/>
    <n v="0"/>
    <n v="8"/>
    <n v="56.9"/>
    <n v="86"/>
    <n v="31"/>
    <n v="29"/>
    <n v="27"/>
    <n v="33"/>
    <n v="56"/>
    <n v="71"/>
    <n v="66"/>
    <n v="81"/>
    <n v="89"/>
  </r>
  <r>
    <n v="329"/>
    <x v="19"/>
    <n v="84962"/>
    <n v="85"/>
    <n v="7"/>
    <s v="Low experience"/>
    <x v="1"/>
    <n v="8"/>
    <n v="11"/>
    <n v="49"/>
    <x v="0"/>
    <n v="0"/>
    <n v="49"/>
    <n v="0"/>
    <n v="55.6"/>
    <n v="55"/>
    <n v="93"/>
    <n v="87"/>
    <n v="79"/>
    <n v="27"/>
    <n v="91"/>
    <n v="1"/>
    <n v="85"/>
    <n v="33"/>
    <n v="5"/>
  </r>
  <r>
    <n v="537"/>
    <x v="15"/>
    <n v="132488"/>
    <n v="132.5"/>
    <n v="5"/>
    <s v="Low experience"/>
    <x v="0"/>
    <n v="94"/>
    <n v="11"/>
    <n v="34"/>
    <x v="0"/>
    <n v="0"/>
    <n v="34"/>
    <n v="0"/>
    <n v="51.1"/>
    <n v="57"/>
    <n v="5"/>
    <n v="86"/>
    <n v="53"/>
    <n v="26"/>
    <n v="68"/>
    <n v="54"/>
    <n v="23"/>
    <n v="57"/>
    <n v="82"/>
  </r>
  <r>
    <n v="769"/>
    <x v="3"/>
    <n v="138139"/>
    <n v="138.1"/>
    <n v="15"/>
    <s v="Lower-mid experience"/>
    <x v="0"/>
    <n v="78"/>
    <n v="11"/>
    <n v="56"/>
    <x v="0"/>
    <n v="0"/>
    <n v="56"/>
    <n v="0"/>
    <n v="49"/>
    <n v="76"/>
    <n v="12"/>
    <n v="83"/>
    <n v="71"/>
    <n v="58"/>
    <n v="89"/>
    <n v="7"/>
    <n v="2"/>
    <n v="43"/>
    <n v="49"/>
  </r>
  <r>
    <n v="827"/>
    <x v="19"/>
    <n v="147272"/>
    <n v="147.30000000000001"/>
    <n v="3"/>
    <s v="Low experience"/>
    <x v="2"/>
    <n v="79"/>
    <n v="11"/>
    <n v="53"/>
    <x v="0"/>
    <n v="0"/>
    <n v="53"/>
    <n v="0"/>
    <n v="28.3"/>
    <n v="46"/>
    <n v="28"/>
    <n v="46"/>
    <n v="45"/>
    <n v="58"/>
    <n v="28"/>
    <n v="8"/>
    <n v="15"/>
    <n v="7"/>
    <n v="2"/>
  </r>
  <r>
    <n v="982"/>
    <x v="5"/>
    <n v="43679"/>
    <n v="43.7"/>
    <n v="21"/>
    <s v="Upper-mid experience"/>
    <x v="1"/>
    <n v="4"/>
    <n v="11"/>
    <n v="46"/>
    <x v="0"/>
    <n v="0"/>
    <n v="46"/>
    <n v="0"/>
    <n v="51"/>
    <n v="89"/>
    <n v="3"/>
    <n v="43"/>
    <n v="53"/>
    <n v="27"/>
    <n v="91"/>
    <n v="46"/>
    <n v="42"/>
    <n v="85"/>
    <n v="31"/>
  </r>
  <r>
    <n v="1136"/>
    <x v="17"/>
    <n v="115984"/>
    <n v="116"/>
    <n v="27"/>
    <s v="High experience"/>
    <x v="0"/>
    <n v="31"/>
    <n v="11"/>
    <n v="76"/>
    <x v="1"/>
    <n v="0"/>
    <n v="0"/>
    <n v="76"/>
    <n v="41.1"/>
    <n v="58"/>
    <n v="39"/>
    <n v="3"/>
    <n v="4"/>
    <n v="92"/>
    <n v="29"/>
    <n v="32"/>
    <n v="7"/>
    <n v="62"/>
    <n v="85"/>
  </r>
  <r>
    <n v="1156"/>
    <x v="4"/>
    <n v="149346"/>
    <n v="149.30000000000001"/>
    <n v="28"/>
    <s v="High experience"/>
    <x v="1"/>
    <n v="32"/>
    <n v="11"/>
    <n v="46"/>
    <x v="0"/>
    <n v="0"/>
    <n v="46"/>
    <n v="0"/>
    <n v="41.6"/>
    <n v="4"/>
    <n v="73"/>
    <n v="36"/>
    <n v="69"/>
    <n v="1"/>
    <n v="32"/>
    <n v="32"/>
    <n v="75"/>
    <n v="31"/>
    <n v="63"/>
  </r>
  <r>
    <n v="1157"/>
    <x v="5"/>
    <n v="104399"/>
    <n v="104.4"/>
    <n v="19"/>
    <s v="Upper-mid experience"/>
    <x v="2"/>
    <n v="66"/>
    <n v="11"/>
    <n v="47"/>
    <x v="0"/>
    <n v="0"/>
    <n v="47"/>
    <n v="0"/>
    <n v="55.6"/>
    <n v="37"/>
    <n v="56"/>
    <n v="6"/>
    <n v="88"/>
    <n v="83"/>
    <n v="35"/>
    <n v="57"/>
    <n v="93"/>
    <n v="27"/>
    <n v="74"/>
  </r>
  <r>
    <n v="1162"/>
    <x v="3"/>
    <n v="144147"/>
    <n v="144.1"/>
    <n v="11"/>
    <s v="Lower-mid experience"/>
    <x v="0"/>
    <n v="1"/>
    <n v="11"/>
    <n v="42"/>
    <x v="0"/>
    <n v="0"/>
    <n v="42"/>
    <n v="0"/>
    <n v="50.1"/>
    <n v="89"/>
    <n v="77"/>
    <n v="37"/>
    <n v="17"/>
    <n v="1"/>
    <n v="62"/>
    <n v="41"/>
    <n v="31"/>
    <n v="99"/>
    <n v="47"/>
  </r>
  <r>
    <n v="1194"/>
    <x v="0"/>
    <n v="80321"/>
    <n v="80.3"/>
    <n v="27"/>
    <s v="High experience"/>
    <x v="1"/>
    <n v="29"/>
    <n v="11"/>
    <n v="37"/>
    <x v="0"/>
    <n v="0"/>
    <n v="37"/>
    <n v="0"/>
    <n v="38.5"/>
    <n v="55"/>
    <n v="86"/>
    <n v="51"/>
    <n v="68"/>
    <n v="8"/>
    <n v="45"/>
    <n v="9"/>
    <n v="6"/>
    <n v="28"/>
    <n v="29"/>
  </r>
  <r>
    <n v="1240"/>
    <x v="11"/>
    <n v="115062"/>
    <n v="115.1"/>
    <n v="6"/>
    <s v="Low experience"/>
    <x v="0"/>
    <n v="10"/>
    <n v="11"/>
    <n v="71"/>
    <x v="1"/>
    <n v="0"/>
    <n v="0"/>
    <n v="71"/>
    <n v="44.1"/>
    <n v="8"/>
    <n v="48"/>
    <n v="41"/>
    <n v="61"/>
    <n v="44"/>
    <n v="93"/>
    <n v="53"/>
    <n v="69"/>
    <n v="9"/>
    <n v="15"/>
  </r>
  <r>
    <n v="1401"/>
    <x v="4"/>
    <n v="97500"/>
    <n v="97.5"/>
    <n v="23"/>
    <s v="High experience"/>
    <x v="3"/>
    <n v="26"/>
    <n v="11"/>
    <n v="57"/>
    <x v="0"/>
    <n v="0"/>
    <n v="57"/>
    <n v="0"/>
    <n v="46.5"/>
    <n v="47"/>
    <n v="34"/>
    <n v="62"/>
    <n v="98"/>
    <n v="43"/>
    <n v="39"/>
    <n v="46"/>
    <n v="8"/>
    <n v="55"/>
    <n v="33"/>
  </r>
  <r>
    <n v="1474"/>
    <x v="19"/>
    <n v="80281"/>
    <n v="80.3"/>
    <n v="6"/>
    <s v="Low experience"/>
    <x v="0"/>
    <n v="0"/>
    <n v="11"/>
    <n v="48"/>
    <x v="0"/>
    <n v="0"/>
    <n v="48"/>
    <n v="0"/>
    <n v="49.1"/>
    <n v="53"/>
    <n v="54"/>
    <n v="18"/>
    <n v="77"/>
    <n v="56"/>
    <n v="27"/>
    <n v="94"/>
    <n v="1"/>
    <n v="73"/>
    <n v="38"/>
  </r>
  <r>
    <n v="1675"/>
    <x v="16"/>
    <n v="134290"/>
    <n v="134.30000000000001"/>
    <n v="8"/>
    <s v="Lower-mid experience"/>
    <x v="2"/>
    <n v="7"/>
    <n v="11"/>
    <n v="29"/>
    <x v="2"/>
    <n v="29"/>
    <n v="0"/>
    <n v="0"/>
    <n v="28.7"/>
    <n v="5"/>
    <n v="66"/>
    <n v="78"/>
    <n v="21"/>
    <n v="27"/>
    <n v="2"/>
    <n v="3"/>
    <n v="11"/>
    <n v="37"/>
    <n v="37"/>
  </r>
  <r>
    <n v="1714"/>
    <x v="4"/>
    <n v="73464"/>
    <n v="73.5"/>
    <n v="27"/>
    <s v="High experience"/>
    <x v="3"/>
    <n v="56"/>
    <n v="11"/>
    <n v="44"/>
    <x v="0"/>
    <n v="0"/>
    <n v="44"/>
    <n v="0"/>
    <n v="31.8"/>
    <n v="37"/>
    <n v="69"/>
    <n v="32"/>
    <n v="56"/>
    <n v="28"/>
    <n v="17"/>
    <n v="45"/>
    <n v="22"/>
    <n v="9"/>
    <n v="3"/>
  </r>
  <r>
    <n v="1743"/>
    <x v="7"/>
    <n v="55577"/>
    <n v="55.6"/>
    <n v="7"/>
    <s v="Low experience"/>
    <x v="1"/>
    <n v="81"/>
    <n v="11"/>
    <n v="69"/>
    <x v="0"/>
    <n v="0"/>
    <n v="69"/>
    <n v="0"/>
    <n v="59.2"/>
    <n v="98"/>
    <n v="35"/>
    <n v="99"/>
    <n v="96"/>
    <n v="64"/>
    <n v="33"/>
    <n v="75"/>
    <n v="27"/>
    <n v="63"/>
    <n v="2"/>
  </r>
  <r>
    <n v="2088"/>
    <x v="13"/>
    <n v="115780"/>
    <n v="115.8"/>
    <n v="24"/>
    <s v="High experience"/>
    <x v="2"/>
    <n v="6"/>
    <n v="11"/>
    <n v="27"/>
    <x v="2"/>
    <n v="27"/>
    <n v="0"/>
    <n v="0"/>
    <n v="38.1"/>
    <n v="49"/>
    <n v="16"/>
    <n v="12"/>
    <n v="9"/>
    <n v="7"/>
    <n v="97"/>
    <n v="8"/>
    <n v="9"/>
    <n v="85"/>
    <n v="89"/>
  </r>
  <r>
    <n v="2269"/>
    <x v="10"/>
    <n v="41135"/>
    <n v="41.1"/>
    <n v="22"/>
    <s v="Upper-mid experience"/>
    <x v="0"/>
    <n v="1"/>
    <n v="11"/>
    <n v="56"/>
    <x v="0"/>
    <n v="0"/>
    <n v="56"/>
    <n v="0"/>
    <n v="51.5"/>
    <n v="83"/>
    <n v="2"/>
    <n v="52"/>
    <n v="45"/>
    <n v="66"/>
    <n v="6"/>
    <n v="88"/>
    <n v="51"/>
    <n v="88"/>
    <n v="34"/>
  </r>
  <r>
    <n v="2384"/>
    <x v="1"/>
    <n v="39513"/>
    <n v="39.5"/>
    <n v="18"/>
    <s v="Upper-mid experience"/>
    <x v="0"/>
    <n v="56"/>
    <n v="11"/>
    <n v="84"/>
    <x v="1"/>
    <n v="0"/>
    <n v="0"/>
    <n v="84"/>
    <n v="38.200000000000003"/>
    <n v="25"/>
    <n v="76"/>
    <n v="9"/>
    <n v="2"/>
    <n v="74"/>
    <n v="28"/>
    <n v="49"/>
    <n v="33"/>
    <n v="51"/>
    <n v="35"/>
  </r>
  <r>
    <n v="2578"/>
    <x v="10"/>
    <n v="123890"/>
    <n v="123.9"/>
    <n v="22"/>
    <s v="Upper-mid experience"/>
    <x v="3"/>
    <n v="16"/>
    <n v="11"/>
    <n v="4"/>
    <x v="0"/>
    <n v="0"/>
    <n v="4"/>
    <n v="0"/>
    <n v="42.2"/>
    <n v="17"/>
    <n v="56"/>
    <n v="84"/>
    <n v="38"/>
    <n v="8"/>
    <n v="62"/>
    <n v="77"/>
    <n v="3"/>
    <n v="69"/>
    <n v="8"/>
  </r>
  <r>
    <n v="2693"/>
    <x v="11"/>
    <n v="134534"/>
    <n v="134.5"/>
    <n v="1"/>
    <s v="Low experience"/>
    <x v="2"/>
    <n v="64"/>
    <n v="11"/>
    <n v="8"/>
    <x v="1"/>
    <n v="0"/>
    <n v="0"/>
    <n v="8"/>
    <n v="44.5"/>
    <n v="2"/>
    <n v="37"/>
    <n v="52"/>
    <n v="3"/>
    <n v="48"/>
    <n v="86"/>
    <n v="98"/>
    <n v="86"/>
    <n v="17"/>
    <n v="16"/>
  </r>
  <r>
    <n v="2788"/>
    <x v="0"/>
    <n v="59210"/>
    <n v="59.2"/>
    <n v="25"/>
    <s v="High experience"/>
    <x v="0"/>
    <n v="18"/>
    <n v="11"/>
    <n v="58"/>
    <x v="0"/>
    <n v="0"/>
    <n v="58"/>
    <n v="0"/>
    <n v="43.7"/>
    <n v="39"/>
    <n v="25"/>
    <n v="68"/>
    <n v="61"/>
    <n v="8"/>
    <n v="67"/>
    <n v="49"/>
    <n v="75"/>
    <n v="19"/>
    <n v="26"/>
  </r>
  <r>
    <n v="2966"/>
    <x v="5"/>
    <n v="59319"/>
    <n v="59.3"/>
    <n v="26"/>
    <s v="High experience"/>
    <x v="3"/>
    <n v="13"/>
    <n v="11"/>
    <n v="68"/>
    <x v="0"/>
    <n v="0"/>
    <n v="68"/>
    <n v="0"/>
    <n v="40.799999999999997"/>
    <n v="55"/>
    <n v="29"/>
    <n v="18"/>
    <n v="3"/>
    <n v="62"/>
    <n v="56"/>
    <n v="46"/>
    <n v="19"/>
    <n v="24"/>
    <n v="96"/>
  </r>
  <r>
    <n v="142"/>
    <x v="4"/>
    <n v="49715"/>
    <n v="49.7"/>
    <n v="29"/>
    <s v="High experience"/>
    <x v="3"/>
    <n v="73"/>
    <n v="10"/>
    <n v="47"/>
    <x v="0"/>
    <n v="0"/>
    <n v="47"/>
    <n v="0"/>
    <n v="49.1"/>
    <n v="73"/>
    <n v="77"/>
    <n v="16"/>
    <n v="61"/>
    <n v="14"/>
    <n v="75"/>
    <n v="66"/>
    <n v="96"/>
    <n v="7"/>
    <n v="6"/>
  </r>
  <r>
    <n v="149"/>
    <x v="15"/>
    <n v="72951"/>
    <n v="73"/>
    <n v="11"/>
    <s v="Lower-mid experience"/>
    <x v="1"/>
    <n v="54"/>
    <n v="10"/>
    <n v="34"/>
    <x v="0"/>
    <n v="0"/>
    <n v="34"/>
    <n v="0"/>
    <n v="58"/>
    <n v="66"/>
    <n v="82"/>
    <n v="38"/>
    <n v="78"/>
    <n v="96"/>
    <n v="2"/>
    <n v="52"/>
    <n v="29"/>
    <n v="79"/>
    <n v="58"/>
  </r>
  <r>
    <n v="426"/>
    <x v="12"/>
    <n v="77218"/>
    <n v="77.2"/>
    <n v="27"/>
    <s v="High experience"/>
    <x v="1"/>
    <n v="54"/>
    <n v="10"/>
    <n v="4"/>
    <x v="0"/>
    <n v="0"/>
    <n v="4"/>
    <n v="0"/>
    <n v="37.700000000000003"/>
    <n v="7"/>
    <n v="1"/>
    <n v="5"/>
    <n v="6"/>
    <n v="34"/>
    <n v="95"/>
    <n v="9"/>
    <n v="71"/>
    <n v="82"/>
    <n v="67"/>
  </r>
  <r>
    <n v="440"/>
    <x v="8"/>
    <n v="47806"/>
    <n v="47.8"/>
    <n v="22"/>
    <s v="Upper-mid experience"/>
    <x v="3"/>
    <n v="51"/>
    <n v="10"/>
    <n v="8"/>
    <x v="2"/>
    <n v="8"/>
    <n v="0"/>
    <n v="0"/>
    <n v="15.8"/>
    <n v="39"/>
    <n v="24"/>
    <n v="2"/>
    <n v="36"/>
    <n v="9"/>
    <n v="26"/>
    <n v="9"/>
    <n v="1"/>
    <n v="2"/>
    <n v="10"/>
  </r>
  <r>
    <n v="466"/>
    <x v="10"/>
    <n v="141768"/>
    <n v="141.80000000000001"/>
    <n v="0"/>
    <s v="Low experience"/>
    <x v="3"/>
    <n v="56"/>
    <n v="10"/>
    <n v="36"/>
    <x v="0"/>
    <n v="0"/>
    <n v="36"/>
    <n v="0"/>
    <n v="45.3"/>
    <n v="44"/>
    <n v="33"/>
    <n v="52"/>
    <n v="59"/>
    <n v="1"/>
    <n v="76"/>
    <n v="71"/>
    <n v="37"/>
    <n v="5"/>
    <n v="75"/>
  </r>
  <r>
    <n v="527"/>
    <x v="19"/>
    <n v="138778"/>
    <n v="138.80000000000001"/>
    <n v="3"/>
    <s v="Low experience"/>
    <x v="3"/>
    <n v="51"/>
    <n v="10"/>
    <n v="43"/>
    <x v="0"/>
    <n v="0"/>
    <n v="43"/>
    <n v="0"/>
    <n v="32.700000000000003"/>
    <n v="7"/>
    <n v="9"/>
    <n v="43"/>
    <n v="36"/>
    <n v="52"/>
    <n v="3"/>
    <n v="69"/>
    <n v="86"/>
    <n v="3"/>
    <n v="19"/>
  </r>
  <r>
    <n v="655"/>
    <x v="10"/>
    <n v="96178"/>
    <n v="96.2"/>
    <n v="16"/>
    <s v="Upper-mid experience"/>
    <x v="1"/>
    <n v="8"/>
    <n v="10"/>
    <n v="57"/>
    <x v="0"/>
    <n v="0"/>
    <n v="57"/>
    <n v="0"/>
    <n v="51.2"/>
    <n v="79"/>
    <n v="58"/>
    <n v="91"/>
    <n v="94"/>
    <n v="6"/>
    <n v="4"/>
    <n v="2"/>
    <n v="33"/>
    <n v="54"/>
    <n v="91"/>
  </r>
  <r>
    <n v="680"/>
    <x v="10"/>
    <n v="57740"/>
    <n v="57.7"/>
    <n v="0"/>
    <s v="Low experience"/>
    <x v="0"/>
    <n v="11"/>
    <n v="10"/>
    <n v="58"/>
    <x v="0"/>
    <n v="0"/>
    <n v="58"/>
    <n v="0"/>
    <n v="49.9"/>
    <n v="59"/>
    <n v="83"/>
    <n v="7"/>
    <n v="69"/>
    <n v="53"/>
    <n v="38"/>
    <n v="34"/>
    <n v="62"/>
    <n v="89"/>
    <n v="5"/>
  </r>
  <r>
    <n v="767"/>
    <x v="2"/>
    <n v="89817"/>
    <n v="89.8"/>
    <n v="13"/>
    <s v="Lower-mid experience"/>
    <x v="2"/>
    <n v="96"/>
    <n v="10"/>
    <n v="28"/>
    <x v="2"/>
    <n v="28"/>
    <n v="0"/>
    <n v="0"/>
    <n v="47.6"/>
    <n v="71"/>
    <n v="72"/>
    <n v="9"/>
    <n v="22"/>
    <n v="1"/>
    <n v="72"/>
    <n v="34"/>
    <n v="79"/>
    <n v="34"/>
    <n v="82"/>
  </r>
  <r>
    <n v="868"/>
    <x v="11"/>
    <n v="71516"/>
    <n v="71.5"/>
    <n v="25"/>
    <s v="High experience"/>
    <x v="1"/>
    <n v="97"/>
    <n v="10"/>
    <n v="74"/>
    <x v="1"/>
    <n v="0"/>
    <n v="0"/>
    <n v="74"/>
    <n v="75.7"/>
    <n v="66"/>
    <n v="98"/>
    <n v="87"/>
    <n v="86"/>
    <n v="93"/>
    <n v="89"/>
    <n v="78"/>
    <n v="72"/>
    <n v="26"/>
    <n v="62"/>
  </r>
  <r>
    <n v="938"/>
    <x v="11"/>
    <n v="31776"/>
    <n v="31.8"/>
    <n v="7"/>
    <s v="Low experience"/>
    <x v="0"/>
    <n v="19"/>
    <n v="10"/>
    <n v="91"/>
    <x v="1"/>
    <n v="0"/>
    <n v="0"/>
    <n v="91"/>
    <n v="63.4"/>
    <n v="24"/>
    <n v="94"/>
    <n v="95"/>
    <n v="96"/>
    <n v="84"/>
    <n v="36"/>
    <n v="7"/>
    <n v="57"/>
    <n v="56"/>
    <n v="85"/>
  </r>
  <r>
    <n v="1242"/>
    <x v="16"/>
    <n v="58333"/>
    <n v="58.3"/>
    <n v="13"/>
    <s v="Lower-mid experience"/>
    <x v="2"/>
    <n v="64"/>
    <n v="10"/>
    <n v="14"/>
    <x v="2"/>
    <n v="14"/>
    <n v="0"/>
    <n v="0"/>
    <n v="41.6"/>
    <n v="14"/>
    <n v="13"/>
    <n v="71"/>
    <n v="38"/>
    <n v="96"/>
    <n v="33"/>
    <n v="98"/>
    <n v="21"/>
    <n v="1"/>
    <n v="31"/>
  </r>
  <r>
    <n v="1400"/>
    <x v="11"/>
    <n v="122816"/>
    <n v="122.8"/>
    <n v="15"/>
    <s v="Lower-mid experience"/>
    <x v="3"/>
    <n v="1"/>
    <n v="10"/>
    <n v="81"/>
    <x v="1"/>
    <n v="0"/>
    <n v="0"/>
    <n v="81"/>
    <n v="36"/>
    <n v="41"/>
    <n v="84"/>
    <n v="38"/>
    <n v="6"/>
    <n v="7"/>
    <n v="4"/>
    <n v="41"/>
    <n v="72"/>
    <n v="2"/>
    <n v="65"/>
  </r>
  <r>
    <n v="1414"/>
    <x v="7"/>
    <n v="43950"/>
    <n v="44"/>
    <n v="2"/>
    <s v="Low experience"/>
    <x v="2"/>
    <n v="16"/>
    <n v="10"/>
    <n v="67"/>
    <x v="0"/>
    <n v="0"/>
    <n v="67"/>
    <n v="0"/>
    <n v="34.1"/>
    <n v="25"/>
    <n v="83"/>
    <n v="31"/>
    <n v="27"/>
    <n v="9"/>
    <n v="5"/>
    <n v="66"/>
    <n v="4"/>
    <n v="8"/>
    <n v="83"/>
  </r>
  <r>
    <n v="1515"/>
    <x v="19"/>
    <n v="63783"/>
    <n v="63.8"/>
    <n v="2"/>
    <s v="Low experience"/>
    <x v="1"/>
    <n v="41"/>
    <n v="10"/>
    <n v="63"/>
    <x v="0"/>
    <n v="0"/>
    <n v="63"/>
    <n v="0"/>
    <n v="44.2"/>
    <n v="82"/>
    <n v="8"/>
    <n v="1"/>
    <n v="8"/>
    <n v="12"/>
    <n v="12"/>
    <n v="95"/>
    <n v="82"/>
    <n v="55"/>
    <n v="87"/>
  </r>
  <r>
    <n v="1748"/>
    <x v="19"/>
    <n v="45380"/>
    <n v="45.4"/>
    <n v="20"/>
    <s v="Upper-mid experience"/>
    <x v="0"/>
    <n v="4"/>
    <n v="10"/>
    <n v="32"/>
    <x v="0"/>
    <n v="0"/>
    <n v="32"/>
    <n v="0"/>
    <n v="39.200000000000003"/>
    <n v="39"/>
    <n v="9"/>
    <n v="24"/>
    <n v="71"/>
    <n v="3"/>
    <n v="4"/>
    <n v="56"/>
    <n v="83"/>
    <n v="41"/>
    <n v="62"/>
  </r>
  <r>
    <n v="1794"/>
    <x v="7"/>
    <n v="107925"/>
    <n v="107.9"/>
    <n v="19"/>
    <s v="Upper-mid experience"/>
    <x v="2"/>
    <n v="77"/>
    <n v="10"/>
    <n v="62"/>
    <x v="0"/>
    <n v="0"/>
    <n v="62"/>
    <n v="0"/>
    <n v="42.9"/>
    <n v="26"/>
    <n v="12"/>
    <n v="43"/>
    <n v="94"/>
    <n v="5"/>
    <n v="64"/>
    <n v="62"/>
    <n v="13"/>
    <n v="39"/>
    <n v="71"/>
  </r>
  <r>
    <n v="2029"/>
    <x v="17"/>
    <n v="38715"/>
    <n v="38.700000000000003"/>
    <n v="26"/>
    <s v="High experience"/>
    <x v="3"/>
    <n v="4"/>
    <n v="10"/>
    <n v="75"/>
    <x v="1"/>
    <n v="0"/>
    <n v="0"/>
    <n v="75"/>
    <n v="51"/>
    <n v="68"/>
    <n v="42"/>
    <n v="9"/>
    <n v="64"/>
    <n v="36"/>
    <n v="5"/>
    <n v="95"/>
    <n v="57"/>
    <n v="48"/>
    <n v="86"/>
  </r>
  <r>
    <n v="2089"/>
    <x v="8"/>
    <n v="140168"/>
    <n v="140.19999999999999"/>
    <n v="4"/>
    <s v="Low experience"/>
    <x v="1"/>
    <n v="55"/>
    <n v="10"/>
    <n v="13"/>
    <x v="2"/>
    <n v="13"/>
    <n v="0"/>
    <n v="0"/>
    <n v="47.7"/>
    <n v="72"/>
    <n v="54"/>
    <n v="93"/>
    <n v="24"/>
    <n v="31"/>
    <n v="32"/>
    <n v="81"/>
    <n v="1"/>
    <n v="46"/>
    <n v="43"/>
  </r>
  <r>
    <n v="2237"/>
    <x v="3"/>
    <n v="93282"/>
    <n v="93.3"/>
    <n v="29"/>
    <s v="High experience"/>
    <x v="3"/>
    <n v="67"/>
    <n v="10"/>
    <n v="63"/>
    <x v="0"/>
    <n v="0"/>
    <n v="63"/>
    <n v="0"/>
    <n v="58.7"/>
    <n v="18"/>
    <n v="33"/>
    <n v="69"/>
    <n v="25"/>
    <n v="44"/>
    <n v="96"/>
    <n v="63"/>
    <n v="95"/>
    <n v="72"/>
    <n v="72"/>
  </r>
  <r>
    <n v="2349"/>
    <x v="1"/>
    <n v="121111"/>
    <n v="121.1"/>
    <n v="6"/>
    <s v="Low experience"/>
    <x v="0"/>
    <n v="32"/>
    <n v="10"/>
    <n v="89"/>
    <x v="1"/>
    <n v="0"/>
    <n v="0"/>
    <n v="89"/>
    <n v="46.2"/>
    <n v="75"/>
    <n v="21"/>
    <n v="14"/>
    <n v="3"/>
    <n v="48"/>
    <n v="54"/>
    <n v="43"/>
    <n v="66"/>
    <n v="43"/>
    <n v="95"/>
  </r>
  <r>
    <n v="2365"/>
    <x v="8"/>
    <n v="39612"/>
    <n v="39.6"/>
    <n v="10"/>
    <s v="Lower-mid experience"/>
    <x v="3"/>
    <n v="19"/>
    <n v="10"/>
    <n v="3"/>
    <x v="2"/>
    <n v="3"/>
    <n v="0"/>
    <n v="0"/>
    <n v="45.8"/>
    <n v="68"/>
    <n v="88"/>
    <n v="3"/>
    <n v="87"/>
    <n v="7"/>
    <n v="17"/>
    <n v="3"/>
    <n v="26"/>
    <n v="92"/>
    <n v="67"/>
  </r>
  <r>
    <n v="2449"/>
    <x v="15"/>
    <n v="52065"/>
    <n v="52.1"/>
    <n v="27"/>
    <s v="High experience"/>
    <x v="0"/>
    <n v="86"/>
    <n v="10"/>
    <n v="41"/>
    <x v="0"/>
    <n v="0"/>
    <n v="41"/>
    <n v="0"/>
    <n v="59"/>
    <n v="74"/>
    <n v="89"/>
    <n v="69"/>
    <n v="79"/>
    <n v="28"/>
    <n v="29"/>
    <n v="86"/>
    <n v="61"/>
    <n v="23"/>
    <n v="52"/>
  </r>
  <r>
    <n v="2677"/>
    <x v="12"/>
    <n v="125564"/>
    <n v="125.6"/>
    <n v="15"/>
    <s v="Lower-mid experience"/>
    <x v="3"/>
    <n v="3"/>
    <n v="10"/>
    <n v="33"/>
    <x v="0"/>
    <n v="0"/>
    <n v="33"/>
    <n v="0"/>
    <n v="54.7"/>
    <n v="24"/>
    <n v="71"/>
    <n v="74"/>
    <n v="73"/>
    <n v="7"/>
    <n v="79"/>
    <n v="43"/>
    <n v="48"/>
    <n v="42"/>
    <n v="86"/>
  </r>
  <r>
    <n v="2725"/>
    <x v="9"/>
    <n v="88851"/>
    <n v="88.9"/>
    <n v="0"/>
    <s v="Low experience"/>
    <x v="0"/>
    <n v="42"/>
    <n v="10"/>
    <n v="72"/>
    <x v="1"/>
    <n v="0"/>
    <n v="0"/>
    <n v="72"/>
    <n v="36.5"/>
    <n v="8"/>
    <n v="59"/>
    <n v="51"/>
    <n v="36"/>
    <n v="57"/>
    <n v="7"/>
    <n v="94"/>
    <n v="29"/>
    <n v="7"/>
    <n v="17"/>
  </r>
  <r>
    <n v="2870"/>
    <x v="14"/>
    <n v="143959"/>
    <n v="144"/>
    <n v="27"/>
    <s v="High experience"/>
    <x v="2"/>
    <n v="86"/>
    <n v="10"/>
    <n v="38"/>
    <x v="0"/>
    <n v="0"/>
    <n v="38"/>
    <n v="0"/>
    <n v="47.5"/>
    <n v="61"/>
    <n v="29"/>
    <n v="15"/>
    <n v="9"/>
    <n v="24"/>
    <n v="74"/>
    <n v="84"/>
    <n v="86"/>
    <n v="27"/>
    <n v="66"/>
  </r>
  <r>
    <n v="2896"/>
    <x v="1"/>
    <n v="133274"/>
    <n v="133.30000000000001"/>
    <n v="27"/>
    <s v="High experience"/>
    <x v="2"/>
    <n v="15"/>
    <n v="10"/>
    <n v="8"/>
    <x v="1"/>
    <n v="0"/>
    <n v="0"/>
    <n v="8"/>
    <n v="62.3"/>
    <n v="32"/>
    <n v="82"/>
    <n v="83"/>
    <n v="99"/>
    <n v="22"/>
    <n v="89"/>
    <n v="54"/>
    <n v="59"/>
    <n v="9"/>
    <n v="94"/>
  </r>
  <r>
    <n v="97"/>
    <x v="6"/>
    <n v="95128"/>
    <n v="95.1"/>
    <n v="3"/>
    <s v="Low experience"/>
    <x v="2"/>
    <n v="3"/>
    <n v="9"/>
    <n v="85"/>
    <x v="1"/>
    <n v="0"/>
    <n v="0"/>
    <n v="85"/>
    <n v="50.7"/>
    <n v="6"/>
    <n v="79"/>
    <n v="66"/>
    <n v="99"/>
    <n v="28"/>
    <n v="36"/>
    <n v="38"/>
    <n v="47"/>
    <n v="84"/>
    <n v="24"/>
  </r>
  <r>
    <n v="202"/>
    <x v="8"/>
    <n v="57413"/>
    <n v="57.4"/>
    <n v="4"/>
    <s v="Low experience"/>
    <x v="1"/>
    <n v="25"/>
    <n v="9"/>
    <n v="27"/>
    <x v="2"/>
    <n v="27"/>
    <n v="0"/>
    <n v="0"/>
    <n v="43.9"/>
    <n v="0"/>
    <n v="9"/>
    <n v="15"/>
    <n v="99"/>
    <n v="95"/>
    <n v="49"/>
    <n v="51"/>
    <n v="48"/>
    <n v="64"/>
    <n v="9"/>
  </r>
  <r>
    <n v="375"/>
    <x v="14"/>
    <n v="73158"/>
    <n v="73.2"/>
    <n v="27"/>
    <s v="High experience"/>
    <x v="1"/>
    <n v="31"/>
    <n v="9"/>
    <n v="5"/>
    <x v="0"/>
    <n v="0"/>
    <n v="5"/>
    <n v="0"/>
    <n v="46"/>
    <n v="84"/>
    <n v="65"/>
    <n v="62"/>
    <n v="18"/>
    <n v="51"/>
    <n v="72"/>
    <n v="97"/>
    <n v="2"/>
    <n v="1"/>
    <n v="8"/>
  </r>
  <r>
    <n v="379"/>
    <x v="11"/>
    <n v="109557"/>
    <n v="109.6"/>
    <n v="24"/>
    <s v="High experience"/>
    <x v="0"/>
    <n v="28"/>
    <n v="9"/>
    <n v="95"/>
    <x v="1"/>
    <n v="0"/>
    <n v="0"/>
    <n v="95"/>
    <n v="25.1"/>
    <n v="5"/>
    <n v="58"/>
    <n v="8"/>
    <n v="15"/>
    <n v="44"/>
    <n v="51"/>
    <n v="26"/>
    <n v="32"/>
    <n v="9"/>
    <n v="3"/>
  </r>
  <r>
    <n v="520"/>
    <x v="11"/>
    <n v="43866"/>
    <n v="43.9"/>
    <n v="24"/>
    <s v="High experience"/>
    <x v="3"/>
    <n v="48"/>
    <n v="9"/>
    <n v="74"/>
    <x v="1"/>
    <n v="0"/>
    <n v="0"/>
    <n v="74"/>
    <n v="50.4"/>
    <n v="44"/>
    <n v="77"/>
    <n v="26"/>
    <n v="1"/>
    <n v="67"/>
    <n v="97"/>
    <n v="61"/>
    <n v="12"/>
    <n v="32"/>
    <n v="87"/>
  </r>
  <r>
    <n v="521"/>
    <x v="11"/>
    <n v="133627"/>
    <n v="133.6"/>
    <n v="16"/>
    <s v="Upper-mid experience"/>
    <x v="0"/>
    <n v="61"/>
    <n v="9"/>
    <n v="75"/>
    <x v="1"/>
    <n v="0"/>
    <n v="0"/>
    <n v="75"/>
    <n v="39.200000000000003"/>
    <n v="81"/>
    <n v="74"/>
    <n v="66"/>
    <n v="24"/>
    <n v="1"/>
    <n v="58"/>
    <n v="55"/>
    <n v="19"/>
    <n v="6"/>
    <n v="8"/>
  </r>
  <r>
    <n v="740"/>
    <x v="15"/>
    <n v="76629"/>
    <n v="76.599999999999994"/>
    <n v="11"/>
    <s v="Lower-mid experience"/>
    <x v="3"/>
    <n v="61"/>
    <n v="9"/>
    <n v="56"/>
    <x v="0"/>
    <n v="0"/>
    <n v="56"/>
    <n v="0"/>
    <n v="41.2"/>
    <n v="4"/>
    <n v="82"/>
    <n v="57"/>
    <n v="4"/>
    <n v="18"/>
    <n v="86"/>
    <n v="56"/>
    <n v="95"/>
    <n v="7"/>
    <n v="3"/>
  </r>
  <r>
    <n v="816"/>
    <x v="11"/>
    <n v="80697"/>
    <n v="80.7"/>
    <n v="15"/>
    <s v="Lower-mid experience"/>
    <x v="0"/>
    <n v="85"/>
    <n v="9"/>
    <n v="91"/>
    <x v="1"/>
    <n v="0"/>
    <n v="0"/>
    <n v="91"/>
    <n v="50.3"/>
    <n v="15"/>
    <n v="82"/>
    <n v="54"/>
    <n v="22"/>
    <n v="41"/>
    <n v="99"/>
    <n v="78"/>
    <n v="58"/>
    <n v="12"/>
    <n v="42"/>
  </r>
  <r>
    <n v="852"/>
    <x v="18"/>
    <n v="99810"/>
    <n v="99.8"/>
    <n v="10"/>
    <s v="Lower-mid experience"/>
    <x v="1"/>
    <n v="43"/>
    <n v="9"/>
    <n v="6"/>
    <x v="2"/>
    <n v="6"/>
    <n v="0"/>
    <n v="0"/>
    <n v="44.3"/>
    <n v="7"/>
    <n v="81"/>
    <n v="66"/>
    <n v="15"/>
    <n v="1"/>
    <n v="57"/>
    <n v="4"/>
    <n v="43"/>
    <n v="97"/>
    <n v="72"/>
  </r>
  <r>
    <n v="857"/>
    <x v="0"/>
    <n v="33970"/>
    <n v="34"/>
    <n v="13"/>
    <s v="Lower-mid experience"/>
    <x v="2"/>
    <n v="1"/>
    <n v="9"/>
    <n v="69"/>
    <x v="0"/>
    <n v="0"/>
    <n v="69"/>
    <n v="0"/>
    <n v="55"/>
    <n v="81"/>
    <n v="16"/>
    <n v="28"/>
    <n v="33"/>
    <n v="65"/>
    <n v="76"/>
    <n v="75"/>
    <n v="51"/>
    <n v="81"/>
    <n v="44"/>
  </r>
  <r>
    <n v="859"/>
    <x v="19"/>
    <n v="104354"/>
    <n v="104.4"/>
    <n v="6"/>
    <s v="Low experience"/>
    <x v="3"/>
    <n v="96"/>
    <n v="9"/>
    <n v="65"/>
    <x v="0"/>
    <n v="0"/>
    <n v="65"/>
    <n v="0"/>
    <n v="33.5"/>
    <n v="19"/>
    <n v="55"/>
    <n v="2"/>
    <n v="76"/>
    <n v="58"/>
    <n v="63"/>
    <n v="5"/>
    <n v="21"/>
    <n v="7"/>
    <n v="29"/>
  </r>
  <r>
    <n v="890"/>
    <x v="18"/>
    <n v="138197"/>
    <n v="138.19999999999999"/>
    <n v="12"/>
    <s v="Lower-mid experience"/>
    <x v="0"/>
    <n v="8"/>
    <n v="9"/>
    <n v="14"/>
    <x v="2"/>
    <n v="14"/>
    <n v="0"/>
    <n v="0"/>
    <n v="52.3"/>
    <n v="27"/>
    <n v="3"/>
    <n v="36"/>
    <n v="99"/>
    <n v="78"/>
    <n v="7"/>
    <n v="87"/>
    <n v="63"/>
    <n v="89"/>
    <n v="34"/>
  </r>
  <r>
    <n v="1232"/>
    <x v="15"/>
    <n v="34715"/>
    <n v="34.700000000000003"/>
    <n v="6"/>
    <s v="Low experience"/>
    <x v="2"/>
    <n v="9"/>
    <n v="9"/>
    <n v="45"/>
    <x v="0"/>
    <n v="0"/>
    <n v="45"/>
    <n v="0"/>
    <n v="33.799999999999997"/>
    <n v="0"/>
    <n v="61"/>
    <n v="3"/>
    <n v="5"/>
    <n v="8"/>
    <n v="55"/>
    <n v="27"/>
    <n v="79"/>
    <n v="27"/>
    <n v="73"/>
  </r>
  <r>
    <n v="1417"/>
    <x v="9"/>
    <n v="81850"/>
    <n v="81.900000000000006"/>
    <n v="22"/>
    <s v="Upper-mid experience"/>
    <x v="1"/>
    <n v="92"/>
    <n v="9"/>
    <n v="85"/>
    <x v="1"/>
    <n v="0"/>
    <n v="0"/>
    <n v="85"/>
    <n v="50.2"/>
    <n v="89"/>
    <n v="4"/>
    <n v="82"/>
    <n v="91"/>
    <n v="17"/>
    <n v="89"/>
    <n v="12"/>
    <n v="28"/>
    <n v="81"/>
    <n v="9"/>
  </r>
  <r>
    <n v="1491"/>
    <x v="16"/>
    <n v="78276"/>
    <n v="78.3"/>
    <n v="19"/>
    <s v="Upper-mid experience"/>
    <x v="0"/>
    <n v="97"/>
    <n v="9"/>
    <n v="28"/>
    <x v="2"/>
    <n v="28"/>
    <n v="0"/>
    <n v="0"/>
    <n v="59"/>
    <n v="97"/>
    <n v="91"/>
    <n v="45"/>
    <n v="78"/>
    <n v="15"/>
    <n v="9"/>
    <n v="88"/>
    <n v="3"/>
    <n v="97"/>
    <n v="67"/>
  </r>
  <r>
    <n v="1727"/>
    <x v="11"/>
    <n v="117463"/>
    <n v="117.5"/>
    <n v="19"/>
    <s v="Upper-mid experience"/>
    <x v="1"/>
    <n v="6"/>
    <n v="9"/>
    <n v="8"/>
    <x v="1"/>
    <n v="0"/>
    <n v="0"/>
    <n v="8"/>
    <n v="40.700000000000003"/>
    <n v="33"/>
    <n v="56"/>
    <n v="35"/>
    <n v="42"/>
    <n v="8"/>
    <n v="16"/>
    <n v="62"/>
    <n v="51"/>
    <n v="31"/>
    <n v="73"/>
  </r>
  <r>
    <n v="1738"/>
    <x v="3"/>
    <n v="118760"/>
    <n v="118.8"/>
    <n v="20"/>
    <s v="Upper-mid experience"/>
    <x v="1"/>
    <n v="5"/>
    <n v="9"/>
    <n v="4"/>
    <x v="0"/>
    <n v="0"/>
    <n v="4"/>
    <n v="0"/>
    <n v="12.7"/>
    <n v="3"/>
    <n v="13"/>
    <n v="14"/>
    <n v="18"/>
    <n v="8"/>
    <n v="44"/>
    <n v="15"/>
    <n v="1"/>
    <n v="3"/>
    <n v="8"/>
  </r>
  <r>
    <n v="1739"/>
    <x v="7"/>
    <n v="111299"/>
    <n v="111.3"/>
    <n v="27"/>
    <s v="High experience"/>
    <x v="1"/>
    <n v="16"/>
    <n v="9"/>
    <n v="52"/>
    <x v="0"/>
    <n v="0"/>
    <n v="52"/>
    <n v="0"/>
    <n v="39.799999999999997"/>
    <n v="3"/>
    <n v="63"/>
    <n v="4"/>
    <n v="1"/>
    <n v="67"/>
    <n v="71"/>
    <n v="63"/>
    <n v="34"/>
    <n v="53"/>
    <n v="39"/>
  </r>
  <r>
    <n v="1946"/>
    <x v="2"/>
    <n v="129211"/>
    <n v="129.19999999999999"/>
    <n v="27"/>
    <s v="High experience"/>
    <x v="3"/>
    <n v="14"/>
    <n v="9"/>
    <n v="6"/>
    <x v="2"/>
    <n v="6"/>
    <n v="0"/>
    <n v="0"/>
    <n v="50.6"/>
    <n v="22"/>
    <n v="7"/>
    <n v="39"/>
    <n v="84"/>
    <n v="38"/>
    <n v="83"/>
    <n v="66"/>
    <n v="51"/>
    <n v="24"/>
    <n v="92"/>
  </r>
  <r>
    <n v="2012"/>
    <x v="9"/>
    <n v="44407"/>
    <n v="44.4"/>
    <n v="0"/>
    <s v="Low experience"/>
    <x v="2"/>
    <n v="81"/>
    <n v="9"/>
    <n v="89"/>
    <x v="1"/>
    <n v="0"/>
    <n v="0"/>
    <n v="89"/>
    <n v="35.299999999999997"/>
    <n v="1"/>
    <n v="88"/>
    <n v="29"/>
    <n v="4"/>
    <n v="8"/>
    <n v="64"/>
    <n v="31"/>
    <n v="23"/>
    <n v="96"/>
    <n v="9"/>
  </r>
  <r>
    <n v="2323"/>
    <x v="6"/>
    <n v="41398"/>
    <n v="41.4"/>
    <n v="22"/>
    <s v="Upper-mid experience"/>
    <x v="1"/>
    <n v="32"/>
    <n v="9"/>
    <n v="91"/>
    <x v="1"/>
    <n v="0"/>
    <n v="0"/>
    <n v="91"/>
    <n v="46.4"/>
    <n v="42"/>
    <n v="93"/>
    <n v="10"/>
    <n v="78"/>
    <n v="67"/>
    <n v="39"/>
    <n v="7"/>
    <n v="57"/>
    <n v="36"/>
    <n v="35"/>
  </r>
  <r>
    <n v="2445"/>
    <x v="18"/>
    <n v="45234"/>
    <n v="45.2"/>
    <n v="1"/>
    <s v="Low experience"/>
    <x v="3"/>
    <n v="4"/>
    <n v="9"/>
    <n v="24"/>
    <x v="2"/>
    <n v="24"/>
    <n v="0"/>
    <n v="0"/>
    <n v="39.4"/>
    <n v="14"/>
    <n v="16"/>
    <n v="63"/>
    <n v="57"/>
    <n v="15"/>
    <n v="85"/>
    <n v="33"/>
    <n v="37"/>
    <n v="42"/>
    <n v="32"/>
  </r>
  <r>
    <n v="2516"/>
    <x v="18"/>
    <n v="81108"/>
    <n v="81.099999999999994"/>
    <n v="6"/>
    <s v="Low experience"/>
    <x v="3"/>
    <n v="48"/>
    <n v="9"/>
    <n v="17"/>
    <x v="2"/>
    <n v="17"/>
    <n v="0"/>
    <n v="0"/>
    <n v="40.4"/>
    <n v="94"/>
    <n v="66"/>
    <n v="29"/>
    <n v="17"/>
    <n v="42"/>
    <n v="45"/>
    <n v="6"/>
    <n v="27"/>
    <n v="77"/>
    <n v="1"/>
  </r>
  <r>
    <n v="2566"/>
    <x v="16"/>
    <n v="103850"/>
    <n v="103.9"/>
    <n v="7"/>
    <s v="Low experience"/>
    <x v="3"/>
    <n v="29"/>
    <n v="9"/>
    <n v="22"/>
    <x v="2"/>
    <n v="22"/>
    <n v="0"/>
    <n v="0"/>
    <n v="55.6"/>
    <n v="94"/>
    <n v="81"/>
    <n v="27"/>
    <n v="82"/>
    <n v="41"/>
    <n v="18"/>
    <n v="46"/>
    <n v="56"/>
    <n v="76"/>
    <n v="35"/>
  </r>
  <r>
    <n v="2651"/>
    <x v="8"/>
    <n v="84916"/>
    <n v="84.9"/>
    <n v="13"/>
    <s v="Lower-mid experience"/>
    <x v="1"/>
    <n v="15"/>
    <n v="9"/>
    <n v="14"/>
    <x v="2"/>
    <n v="14"/>
    <n v="0"/>
    <n v="0"/>
    <n v="52"/>
    <n v="74"/>
    <n v="71"/>
    <n v="91"/>
    <n v="63"/>
    <n v="31"/>
    <n v="78"/>
    <n v="5"/>
    <n v="19"/>
    <n v="75"/>
    <n v="13"/>
  </r>
  <r>
    <n v="2679"/>
    <x v="7"/>
    <n v="138482"/>
    <n v="138.5"/>
    <n v="23"/>
    <s v="High experience"/>
    <x v="0"/>
    <n v="5"/>
    <n v="9"/>
    <n v="39"/>
    <x v="0"/>
    <n v="0"/>
    <n v="39"/>
    <n v="0"/>
    <n v="43.2"/>
    <n v="83"/>
    <n v="25"/>
    <n v="5"/>
    <n v="56"/>
    <n v="32"/>
    <n v="71"/>
    <n v="8"/>
    <n v="97"/>
    <n v="19"/>
    <n v="36"/>
  </r>
  <r>
    <n v="2751"/>
    <x v="4"/>
    <n v="117377"/>
    <n v="117.4"/>
    <n v="1"/>
    <s v="Low experience"/>
    <x v="0"/>
    <n v="93"/>
    <n v="9"/>
    <n v="48"/>
    <x v="0"/>
    <n v="0"/>
    <n v="48"/>
    <n v="0"/>
    <n v="40.299999999999997"/>
    <n v="8"/>
    <n v="51"/>
    <n v="12"/>
    <n v="44"/>
    <n v="63"/>
    <n v="72"/>
    <n v="65"/>
    <n v="12"/>
    <n v="3"/>
    <n v="73"/>
  </r>
  <r>
    <n v="2884"/>
    <x v="9"/>
    <n v="59638"/>
    <n v="59.6"/>
    <n v="22"/>
    <s v="Upper-mid experience"/>
    <x v="2"/>
    <n v="62"/>
    <n v="9"/>
    <n v="74"/>
    <x v="1"/>
    <n v="0"/>
    <n v="0"/>
    <n v="74"/>
    <n v="44.2"/>
    <n v="9"/>
    <n v="74"/>
    <n v="24"/>
    <n v="85"/>
    <n v="74"/>
    <n v="5"/>
    <n v="2"/>
    <n v="29"/>
    <n v="59"/>
    <n v="81"/>
  </r>
  <r>
    <n v="2958"/>
    <x v="19"/>
    <n v="105328"/>
    <n v="105.3"/>
    <n v="5"/>
    <s v="Low experience"/>
    <x v="1"/>
    <n v="86"/>
    <n v="9"/>
    <n v="55"/>
    <x v="0"/>
    <n v="0"/>
    <n v="55"/>
    <n v="0"/>
    <n v="57.6"/>
    <n v="46"/>
    <n v="37"/>
    <n v="25"/>
    <n v="44"/>
    <n v="81"/>
    <n v="84"/>
    <n v="96"/>
    <n v="29"/>
    <n v="65"/>
    <n v="69"/>
  </r>
  <r>
    <n v="2991"/>
    <x v="4"/>
    <n v="123686"/>
    <n v="123.7"/>
    <n v="7"/>
    <s v="Low experience"/>
    <x v="0"/>
    <n v="85"/>
    <n v="9"/>
    <n v="7"/>
    <x v="0"/>
    <n v="0"/>
    <n v="7"/>
    <n v="0"/>
    <n v="73.400000000000006"/>
    <n v="85"/>
    <n v="97"/>
    <n v="87"/>
    <n v="78"/>
    <n v="94"/>
    <n v="42"/>
    <n v="78"/>
    <n v="21"/>
    <n v="73"/>
    <n v="79"/>
  </r>
  <r>
    <n v="11"/>
    <x v="5"/>
    <n v="82733"/>
    <n v="82.7"/>
    <n v="6"/>
    <s v="Low experience"/>
    <x v="1"/>
    <n v="5"/>
    <n v="8"/>
    <n v="41"/>
    <x v="0"/>
    <n v="0"/>
    <n v="41"/>
    <n v="0"/>
    <n v="38"/>
    <n v="4"/>
    <n v="61"/>
    <n v="5"/>
    <n v="5"/>
    <n v="28"/>
    <n v="91"/>
    <n v="24"/>
    <n v="14"/>
    <n v="49"/>
    <n v="99"/>
  </r>
  <r>
    <n v="20"/>
    <x v="13"/>
    <n v="108069"/>
    <n v="108.1"/>
    <n v="15"/>
    <s v="Lower-mid experience"/>
    <x v="3"/>
    <n v="55"/>
    <n v="8"/>
    <n v="15"/>
    <x v="2"/>
    <n v="15"/>
    <n v="0"/>
    <n v="0"/>
    <n v="28.3"/>
    <n v="26"/>
    <n v="61"/>
    <n v="8"/>
    <n v="1"/>
    <n v="63"/>
    <n v="19"/>
    <n v="7"/>
    <n v="4"/>
    <n v="5"/>
    <n v="89"/>
  </r>
  <r>
    <n v="305"/>
    <x v="11"/>
    <n v="41569"/>
    <n v="41.6"/>
    <n v="5"/>
    <s v="Low experience"/>
    <x v="1"/>
    <n v="87"/>
    <n v="8"/>
    <n v="74"/>
    <x v="1"/>
    <n v="0"/>
    <n v="0"/>
    <n v="74"/>
    <n v="24"/>
    <n v="68"/>
    <n v="4"/>
    <n v="62"/>
    <n v="7"/>
    <n v="21"/>
    <n v="4"/>
    <n v="36"/>
    <n v="1"/>
    <n v="12"/>
    <n v="25"/>
  </r>
  <r>
    <n v="415"/>
    <x v="3"/>
    <n v="106870"/>
    <n v="106.9"/>
    <n v="5"/>
    <s v="Low experience"/>
    <x v="0"/>
    <n v="58"/>
    <n v="8"/>
    <n v="31"/>
    <x v="0"/>
    <n v="0"/>
    <n v="31"/>
    <n v="0"/>
    <n v="59.4"/>
    <n v="63"/>
    <n v="86"/>
    <n v="34"/>
    <n v="39"/>
    <n v="89"/>
    <n v="81"/>
    <n v="71"/>
    <n v="25"/>
    <n v="91"/>
    <n v="15"/>
  </r>
  <r>
    <n v="474"/>
    <x v="15"/>
    <n v="77013"/>
    <n v="77"/>
    <n v="29"/>
    <s v="High experience"/>
    <x v="3"/>
    <n v="13"/>
    <n v="8"/>
    <n v="53"/>
    <x v="0"/>
    <n v="0"/>
    <n v="53"/>
    <n v="0"/>
    <n v="48.9"/>
    <n v="44"/>
    <n v="35"/>
    <n v="75"/>
    <n v="89"/>
    <n v="76"/>
    <n v="33"/>
    <n v="74"/>
    <n v="15"/>
    <n v="13"/>
    <n v="35"/>
  </r>
  <r>
    <n v="669"/>
    <x v="4"/>
    <n v="148362"/>
    <n v="148.4"/>
    <n v="2"/>
    <s v="Low experience"/>
    <x v="3"/>
    <n v="56"/>
    <n v="8"/>
    <n v="37"/>
    <x v="0"/>
    <n v="0"/>
    <n v="37"/>
    <n v="0"/>
    <n v="38.6"/>
    <n v="41"/>
    <n v="23"/>
    <n v="53"/>
    <n v="2"/>
    <n v="51"/>
    <n v="16"/>
    <n v="67"/>
    <n v="75"/>
    <n v="11"/>
    <n v="47"/>
  </r>
  <r>
    <n v="799"/>
    <x v="7"/>
    <n v="144326"/>
    <n v="144.30000000000001"/>
    <n v="14"/>
    <s v="Lower-mid experience"/>
    <x v="2"/>
    <n v="39"/>
    <n v="8"/>
    <n v="56"/>
    <x v="0"/>
    <n v="0"/>
    <n v="56"/>
    <n v="0"/>
    <n v="42.1"/>
    <n v="83"/>
    <n v="56"/>
    <n v="3"/>
    <n v="46"/>
    <n v="46"/>
    <n v="54"/>
    <n v="67"/>
    <n v="2"/>
    <n v="5"/>
    <n v="59"/>
  </r>
  <r>
    <n v="814"/>
    <x v="1"/>
    <n v="44372"/>
    <n v="44.4"/>
    <n v="26"/>
    <s v="High experience"/>
    <x v="0"/>
    <n v="12"/>
    <n v="8"/>
    <n v="94"/>
    <x v="1"/>
    <n v="0"/>
    <n v="0"/>
    <n v="94"/>
    <n v="53.6"/>
    <n v="63"/>
    <n v="55"/>
    <n v="71"/>
    <n v="42"/>
    <n v="76"/>
    <n v="39"/>
    <n v="83"/>
    <n v="27"/>
    <n v="28"/>
    <n v="52"/>
  </r>
  <r>
    <n v="889"/>
    <x v="4"/>
    <n v="76647"/>
    <n v="76.599999999999994"/>
    <n v="22"/>
    <s v="Upper-mid experience"/>
    <x v="2"/>
    <n v="92"/>
    <n v="8"/>
    <n v="55"/>
    <x v="0"/>
    <n v="0"/>
    <n v="55"/>
    <n v="0"/>
    <n v="56.8"/>
    <n v="82"/>
    <n v="51"/>
    <n v="72"/>
    <n v="31"/>
    <n v="31"/>
    <n v="67"/>
    <n v="71"/>
    <n v="94"/>
    <n v="22"/>
    <n v="47"/>
  </r>
  <r>
    <n v="927"/>
    <x v="2"/>
    <n v="46289"/>
    <n v="46.3"/>
    <n v="22"/>
    <s v="Upper-mid experience"/>
    <x v="3"/>
    <n v="25"/>
    <n v="8"/>
    <n v="14"/>
    <x v="2"/>
    <n v="14"/>
    <n v="0"/>
    <n v="0"/>
    <n v="46.5"/>
    <n v="42"/>
    <n v="1"/>
    <n v="4"/>
    <n v="67"/>
    <n v="54"/>
    <n v="44"/>
    <n v="63"/>
    <n v="83"/>
    <n v="43"/>
    <n v="64"/>
  </r>
  <r>
    <n v="1271"/>
    <x v="10"/>
    <n v="42979"/>
    <n v="43"/>
    <n v="1"/>
    <s v="Low experience"/>
    <x v="0"/>
    <n v="8"/>
    <n v="8"/>
    <n v="51"/>
    <x v="0"/>
    <n v="0"/>
    <n v="51"/>
    <n v="0"/>
    <n v="49.4"/>
    <n v="41"/>
    <n v="4"/>
    <n v="96"/>
    <n v="95"/>
    <n v="28"/>
    <n v="73"/>
    <n v="58"/>
    <n v="24"/>
    <n v="26"/>
    <n v="49"/>
  </r>
  <r>
    <n v="1299"/>
    <x v="3"/>
    <n v="43764"/>
    <n v="43.8"/>
    <n v="25"/>
    <s v="High experience"/>
    <x v="0"/>
    <n v="41"/>
    <n v="8"/>
    <n v="33"/>
    <x v="0"/>
    <n v="0"/>
    <n v="33"/>
    <n v="0"/>
    <n v="53.8"/>
    <n v="94"/>
    <n v="55"/>
    <n v="79"/>
    <n v="66"/>
    <n v="51"/>
    <n v="9"/>
    <n v="64"/>
    <n v="16"/>
    <n v="41"/>
    <n v="63"/>
  </r>
  <r>
    <n v="1344"/>
    <x v="16"/>
    <n v="48408"/>
    <n v="48.4"/>
    <n v="9"/>
    <s v="Lower-mid experience"/>
    <x v="1"/>
    <n v="54"/>
    <n v="8"/>
    <n v="22"/>
    <x v="2"/>
    <n v="22"/>
    <n v="0"/>
    <n v="0"/>
    <n v="45.2"/>
    <n v="65"/>
    <n v="58"/>
    <n v="11"/>
    <n v="48"/>
    <n v="36"/>
    <n v="49"/>
    <n v="92"/>
    <n v="48"/>
    <n v="1"/>
    <n v="44"/>
  </r>
  <r>
    <n v="1524"/>
    <x v="6"/>
    <n v="107273"/>
    <n v="107.3"/>
    <n v="28"/>
    <s v="High experience"/>
    <x v="2"/>
    <n v="78"/>
    <n v="8"/>
    <n v="75"/>
    <x v="1"/>
    <n v="0"/>
    <n v="0"/>
    <n v="75"/>
    <n v="48.3"/>
    <n v="56"/>
    <n v="41"/>
    <n v="92"/>
    <n v="88"/>
    <n v="48"/>
    <n v="36"/>
    <n v="33"/>
    <n v="27"/>
    <n v="54"/>
    <n v="8"/>
  </r>
  <r>
    <n v="1553"/>
    <x v="18"/>
    <n v="75477"/>
    <n v="75.5"/>
    <n v="2"/>
    <s v="Low experience"/>
    <x v="2"/>
    <n v="5"/>
    <n v="8"/>
    <n v="19"/>
    <x v="2"/>
    <n v="19"/>
    <n v="0"/>
    <n v="0"/>
    <n v="46"/>
    <n v="62"/>
    <n v="7"/>
    <n v="66"/>
    <n v="53"/>
    <n v="83"/>
    <n v="22"/>
    <n v="2"/>
    <n v="79"/>
    <n v="7"/>
    <n v="79"/>
  </r>
  <r>
    <n v="1575"/>
    <x v="15"/>
    <n v="125711"/>
    <n v="125.7"/>
    <n v="14"/>
    <s v="Lower-mid experience"/>
    <x v="2"/>
    <n v="51"/>
    <n v="8"/>
    <n v="36"/>
    <x v="0"/>
    <n v="0"/>
    <n v="36"/>
    <n v="0"/>
    <n v="60.5"/>
    <n v="83"/>
    <n v="97"/>
    <n v="35"/>
    <n v="29"/>
    <n v="6"/>
    <n v="78"/>
    <n v="46"/>
    <n v="63"/>
    <n v="72"/>
    <n v="96"/>
  </r>
  <r>
    <n v="1736"/>
    <x v="16"/>
    <n v="129928"/>
    <n v="129.9"/>
    <n v="0"/>
    <s v="Low experience"/>
    <x v="0"/>
    <n v="76"/>
    <n v="8"/>
    <n v="25"/>
    <x v="2"/>
    <n v="25"/>
    <n v="0"/>
    <n v="0"/>
    <n v="56.3"/>
    <n v="53"/>
    <n v="79"/>
    <n v="28"/>
    <n v="51"/>
    <n v="56"/>
    <n v="94"/>
    <n v="27"/>
    <n v="94"/>
    <n v="8"/>
    <n v="73"/>
  </r>
  <r>
    <n v="1933"/>
    <x v="11"/>
    <n v="59000"/>
    <n v="59"/>
    <n v="5"/>
    <s v="Low experience"/>
    <x v="0"/>
    <n v="9"/>
    <n v="8"/>
    <n v="8"/>
    <x v="1"/>
    <n v="0"/>
    <n v="0"/>
    <n v="8"/>
    <n v="38.200000000000003"/>
    <n v="95"/>
    <n v="2"/>
    <n v="58"/>
    <n v="39"/>
    <n v="77"/>
    <n v="13"/>
    <n v="44"/>
    <n v="7"/>
    <n v="41"/>
    <n v="6"/>
  </r>
  <r>
    <n v="2185"/>
    <x v="11"/>
    <n v="53953"/>
    <n v="54"/>
    <n v="29"/>
    <s v="High experience"/>
    <x v="3"/>
    <n v="83"/>
    <n v="8"/>
    <n v="84"/>
    <x v="1"/>
    <n v="0"/>
    <n v="0"/>
    <n v="84"/>
    <n v="33"/>
    <n v="1"/>
    <n v="10"/>
    <n v="76"/>
    <n v="24"/>
    <n v="68"/>
    <n v="29"/>
    <n v="9"/>
    <n v="43"/>
    <n v="61"/>
    <n v="9"/>
  </r>
  <r>
    <n v="2232"/>
    <x v="3"/>
    <n v="55759"/>
    <n v="55.8"/>
    <n v="24"/>
    <s v="High experience"/>
    <x v="3"/>
    <n v="51"/>
    <n v="8"/>
    <n v="63"/>
    <x v="0"/>
    <n v="0"/>
    <n v="63"/>
    <n v="0"/>
    <n v="59.8"/>
    <n v="83"/>
    <n v="42"/>
    <n v="73"/>
    <n v="45"/>
    <n v="74"/>
    <n v="99"/>
    <n v="26"/>
    <n v="63"/>
    <n v="38"/>
    <n v="55"/>
  </r>
  <r>
    <n v="2245"/>
    <x v="14"/>
    <n v="133060"/>
    <n v="133.1"/>
    <n v="9"/>
    <s v="Lower-mid experience"/>
    <x v="1"/>
    <n v="52"/>
    <n v="8"/>
    <n v="4"/>
    <x v="0"/>
    <n v="0"/>
    <n v="4"/>
    <n v="0"/>
    <n v="52.2"/>
    <n v="78"/>
    <n v="89"/>
    <n v="5"/>
    <n v="78"/>
    <n v="19"/>
    <n v="55"/>
    <n v="64"/>
    <n v="49"/>
    <n v="12"/>
    <n v="73"/>
  </r>
  <r>
    <n v="2287"/>
    <x v="14"/>
    <n v="111506"/>
    <n v="111.5"/>
    <n v="23"/>
    <s v="High experience"/>
    <x v="0"/>
    <n v="52"/>
    <n v="8"/>
    <n v="59"/>
    <x v="0"/>
    <n v="0"/>
    <n v="59"/>
    <n v="0"/>
    <n v="49.2"/>
    <n v="62"/>
    <n v="8"/>
    <n v="64"/>
    <n v="17"/>
    <n v="67"/>
    <n v="39"/>
    <n v="46"/>
    <n v="92"/>
    <n v="36"/>
    <n v="61"/>
  </r>
  <r>
    <n v="2292"/>
    <x v="9"/>
    <n v="119374"/>
    <n v="119.4"/>
    <n v="27"/>
    <s v="High experience"/>
    <x v="0"/>
    <n v="47"/>
    <n v="8"/>
    <n v="88"/>
    <x v="1"/>
    <n v="0"/>
    <n v="0"/>
    <n v="88"/>
    <n v="45"/>
    <n v="84"/>
    <n v="9"/>
    <n v="17"/>
    <n v="7"/>
    <n v="96"/>
    <n v="65"/>
    <n v="35"/>
    <n v="64"/>
    <n v="69"/>
    <n v="4"/>
  </r>
  <r>
    <n v="2497"/>
    <x v="12"/>
    <n v="59362"/>
    <n v="59.4"/>
    <n v="18"/>
    <s v="Upper-mid experience"/>
    <x v="3"/>
    <n v="27"/>
    <n v="8"/>
    <n v="65"/>
    <x v="0"/>
    <n v="0"/>
    <n v="65"/>
    <n v="0"/>
    <n v="42.3"/>
    <n v="65"/>
    <n v="8"/>
    <n v="29"/>
    <n v="10"/>
    <n v="14"/>
    <n v="96"/>
    <n v="9"/>
    <n v="55"/>
    <n v="59"/>
    <n v="78"/>
  </r>
  <r>
    <n v="2565"/>
    <x v="13"/>
    <n v="96360"/>
    <n v="96.4"/>
    <n v="15"/>
    <s v="Lower-mid experience"/>
    <x v="3"/>
    <n v="66"/>
    <n v="8"/>
    <n v="7"/>
    <x v="2"/>
    <n v="7"/>
    <n v="0"/>
    <n v="0"/>
    <n v="40.1"/>
    <n v="37"/>
    <n v="4"/>
    <n v="27"/>
    <n v="22"/>
    <n v="36"/>
    <n v="64"/>
    <n v="95"/>
    <n v="7"/>
    <n v="78"/>
    <n v="31"/>
  </r>
  <r>
    <n v="2668"/>
    <x v="6"/>
    <n v="142488"/>
    <n v="142.5"/>
    <n v="4"/>
    <s v="Low experience"/>
    <x v="2"/>
    <n v="98"/>
    <n v="8"/>
    <n v="77"/>
    <x v="1"/>
    <n v="0"/>
    <n v="0"/>
    <n v="77"/>
    <n v="44.1"/>
    <n v="97"/>
    <n v="73"/>
    <n v="59"/>
    <n v="7"/>
    <n v="71"/>
    <n v="76"/>
    <n v="7"/>
    <n v="41"/>
    <n v="3"/>
    <n v="7"/>
  </r>
  <r>
    <n v="27"/>
    <x v="10"/>
    <n v="68304"/>
    <n v="68.3"/>
    <n v="7"/>
    <s v="Low experience"/>
    <x v="3"/>
    <n v="91"/>
    <n v="7"/>
    <n v="33"/>
    <x v="0"/>
    <n v="0"/>
    <n v="33"/>
    <n v="0"/>
    <n v="31.4"/>
    <n v="1"/>
    <n v="2"/>
    <n v="9"/>
    <n v="68"/>
    <n v="7"/>
    <n v="32"/>
    <n v="84"/>
    <n v="2"/>
    <n v="81"/>
    <n v="28"/>
  </r>
  <r>
    <n v="96"/>
    <x v="14"/>
    <n v="75500"/>
    <n v="75.5"/>
    <n v="28"/>
    <s v="High experience"/>
    <x v="0"/>
    <n v="42"/>
    <n v="7"/>
    <n v="64"/>
    <x v="0"/>
    <n v="0"/>
    <n v="64"/>
    <n v="0"/>
    <n v="56.4"/>
    <n v="17"/>
    <n v="96"/>
    <n v="42"/>
    <n v="85"/>
    <n v="63"/>
    <n v="74"/>
    <n v="77"/>
    <n v="5"/>
    <n v="54"/>
    <n v="51"/>
  </r>
  <r>
    <n v="132"/>
    <x v="10"/>
    <n v="32461"/>
    <n v="32.5"/>
    <n v="19"/>
    <s v="Upper-mid experience"/>
    <x v="1"/>
    <n v="12"/>
    <n v="7"/>
    <n v="65"/>
    <x v="0"/>
    <n v="0"/>
    <n v="65"/>
    <n v="0"/>
    <n v="67"/>
    <n v="65"/>
    <n v="29"/>
    <n v="82"/>
    <n v="86"/>
    <n v="85"/>
    <n v="92"/>
    <n v="25"/>
    <n v="76"/>
    <n v="46"/>
    <n v="84"/>
  </r>
  <r>
    <n v="150"/>
    <x v="17"/>
    <n v="37239"/>
    <n v="37.200000000000003"/>
    <n v="22"/>
    <s v="Upper-mid experience"/>
    <x v="1"/>
    <n v="64"/>
    <n v="7"/>
    <n v="92"/>
    <x v="1"/>
    <n v="0"/>
    <n v="0"/>
    <n v="92"/>
    <n v="35"/>
    <n v="52"/>
    <n v="45"/>
    <n v="56"/>
    <n v="17"/>
    <n v="61"/>
    <n v="36"/>
    <n v="9"/>
    <n v="17"/>
    <n v="51"/>
    <n v="6"/>
  </r>
  <r>
    <n v="242"/>
    <x v="7"/>
    <n v="115679"/>
    <n v="115.7"/>
    <n v="5"/>
    <s v="Low experience"/>
    <x v="2"/>
    <n v="43"/>
    <n v="7"/>
    <n v="51"/>
    <x v="0"/>
    <n v="0"/>
    <n v="51"/>
    <n v="0"/>
    <n v="61"/>
    <n v="74"/>
    <n v="44"/>
    <n v="67"/>
    <n v="9"/>
    <n v="75"/>
    <n v="81"/>
    <n v="71"/>
    <n v="97"/>
    <n v="83"/>
    <n v="9"/>
  </r>
  <r>
    <n v="544"/>
    <x v="15"/>
    <n v="141359"/>
    <n v="141.4"/>
    <n v="16"/>
    <s v="Upper-mid experience"/>
    <x v="3"/>
    <n v="51"/>
    <n v="7"/>
    <n v="43"/>
    <x v="0"/>
    <n v="0"/>
    <n v="43"/>
    <n v="0"/>
    <n v="50.6"/>
    <n v="59"/>
    <n v="7"/>
    <n v="15"/>
    <n v="7"/>
    <n v="81"/>
    <n v="75"/>
    <n v="75"/>
    <n v="72"/>
    <n v="67"/>
    <n v="48"/>
  </r>
  <r>
    <n v="702"/>
    <x v="12"/>
    <n v="118552"/>
    <n v="118.6"/>
    <n v="4"/>
    <s v="Low experience"/>
    <x v="3"/>
    <n v="43"/>
    <n v="7"/>
    <n v="66"/>
    <x v="0"/>
    <n v="0"/>
    <n v="66"/>
    <n v="0"/>
    <n v="27.5"/>
    <n v="17"/>
    <n v="29"/>
    <n v="52"/>
    <n v="26"/>
    <n v="21"/>
    <n v="6"/>
    <n v="9"/>
    <n v="6"/>
    <n v="37"/>
    <n v="72"/>
  </r>
  <r>
    <n v="764"/>
    <x v="7"/>
    <n v="115642"/>
    <n v="115.6"/>
    <n v="19"/>
    <s v="Upper-mid experience"/>
    <x v="2"/>
    <n v="22"/>
    <n v="7"/>
    <n v="37"/>
    <x v="0"/>
    <n v="0"/>
    <n v="37"/>
    <n v="0"/>
    <n v="52.2"/>
    <n v="78"/>
    <n v="23"/>
    <n v="53"/>
    <n v="45"/>
    <n v="58"/>
    <n v="88"/>
    <n v="87"/>
    <n v="45"/>
    <n v="2"/>
    <n v="43"/>
  </r>
  <r>
    <n v="773"/>
    <x v="6"/>
    <n v="87033"/>
    <n v="87"/>
    <n v="27"/>
    <s v="High experience"/>
    <x v="2"/>
    <n v="82"/>
    <n v="7"/>
    <n v="75"/>
    <x v="1"/>
    <n v="0"/>
    <n v="0"/>
    <n v="75"/>
    <n v="63.5"/>
    <n v="65"/>
    <n v="85"/>
    <n v="47"/>
    <n v="73"/>
    <n v="10"/>
    <n v="99"/>
    <n v="74"/>
    <n v="74"/>
    <n v="25"/>
    <n v="83"/>
  </r>
  <r>
    <n v="804"/>
    <x v="3"/>
    <n v="39280"/>
    <n v="39.299999999999997"/>
    <n v="1"/>
    <s v="Low experience"/>
    <x v="2"/>
    <n v="43"/>
    <n v="7"/>
    <n v="52"/>
    <x v="0"/>
    <n v="0"/>
    <n v="52"/>
    <n v="0"/>
    <n v="31.4"/>
    <n v="12"/>
    <n v="2"/>
    <n v="5"/>
    <n v="95"/>
    <n v="14"/>
    <n v="71"/>
    <n v="7"/>
    <n v="11"/>
    <n v="51"/>
    <n v="46"/>
  </r>
  <r>
    <n v="932"/>
    <x v="10"/>
    <n v="112455"/>
    <n v="112.5"/>
    <n v="28"/>
    <s v="High experience"/>
    <x v="2"/>
    <n v="46"/>
    <n v="7"/>
    <n v="42"/>
    <x v="0"/>
    <n v="0"/>
    <n v="42"/>
    <n v="0"/>
    <n v="53.2"/>
    <n v="2"/>
    <n v="77"/>
    <n v="71"/>
    <n v="63"/>
    <n v="39"/>
    <n v="91"/>
    <n v="97"/>
    <n v="17"/>
    <n v="22"/>
    <n v="53"/>
  </r>
  <r>
    <n v="1143"/>
    <x v="17"/>
    <n v="51944"/>
    <n v="51.9"/>
    <n v="1"/>
    <s v="Low experience"/>
    <x v="1"/>
    <n v="7"/>
    <n v="7"/>
    <n v="72"/>
    <x v="1"/>
    <n v="0"/>
    <n v="0"/>
    <n v="72"/>
    <n v="49.2"/>
    <n v="6"/>
    <n v="27"/>
    <n v="57"/>
    <n v="96"/>
    <n v="88"/>
    <n v="88"/>
    <n v="18"/>
    <n v="26"/>
    <n v="8"/>
    <n v="78"/>
  </r>
  <r>
    <n v="1332"/>
    <x v="16"/>
    <n v="40002"/>
    <n v="40"/>
    <n v="10"/>
    <s v="Lower-mid experience"/>
    <x v="2"/>
    <n v="83"/>
    <n v="7"/>
    <n v="9"/>
    <x v="2"/>
    <n v="9"/>
    <n v="0"/>
    <n v="0"/>
    <n v="50.4"/>
    <n v="75"/>
    <n v="24"/>
    <n v="0"/>
    <n v="91"/>
    <n v="62"/>
    <n v="44"/>
    <n v="73"/>
    <n v="33"/>
    <n v="95"/>
    <n v="7"/>
  </r>
  <r>
    <n v="1358"/>
    <x v="3"/>
    <n v="138906"/>
    <n v="138.9"/>
    <n v="2"/>
    <s v="Low experience"/>
    <x v="2"/>
    <n v="9"/>
    <n v="7"/>
    <n v="42"/>
    <x v="0"/>
    <n v="0"/>
    <n v="42"/>
    <n v="0"/>
    <n v="48.6"/>
    <n v="29"/>
    <n v="3"/>
    <n v="67"/>
    <n v="95"/>
    <n v="33"/>
    <n v="41"/>
    <n v="77"/>
    <n v="43"/>
    <n v="93"/>
    <n v="5"/>
  </r>
  <r>
    <n v="1621"/>
    <x v="7"/>
    <n v="52053"/>
    <n v="52.1"/>
    <n v="16"/>
    <s v="Upper-mid experience"/>
    <x v="0"/>
    <n v="74"/>
    <n v="7"/>
    <n v="38"/>
    <x v="0"/>
    <n v="0"/>
    <n v="38"/>
    <n v="0"/>
    <n v="39.9"/>
    <n v="7"/>
    <n v="87"/>
    <n v="24"/>
    <n v="19"/>
    <n v="67"/>
    <n v="62"/>
    <n v="45"/>
    <n v="1"/>
    <n v="9"/>
    <n v="78"/>
  </r>
  <r>
    <n v="1698"/>
    <x v="1"/>
    <n v="141459"/>
    <n v="141.5"/>
    <n v="26"/>
    <s v="High experience"/>
    <x v="2"/>
    <n v="2"/>
    <n v="7"/>
    <n v="8"/>
    <x v="1"/>
    <n v="0"/>
    <n v="0"/>
    <n v="8"/>
    <n v="24.9"/>
    <n v="2"/>
    <n v="6"/>
    <n v="45"/>
    <n v="4"/>
    <n v="28"/>
    <n v="2"/>
    <n v="36"/>
    <n v="26"/>
    <n v="69"/>
    <n v="31"/>
  </r>
  <r>
    <n v="1700"/>
    <x v="12"/>
    <n v="98402"/>
    <n v="98.4"/>
    <n v="8"/>
    <s v="Lower-mid experience"/>
    <x v="0"/>
    <n v="47"/>
    <n v="7"/>
    <n v="43"/>
    <x v="0"/>
    <n v="0"/>
    <n v="43"/>
    <n v="0"/>
    <n v="33.6"/>
    <n v="98"/>
    <n v="9"/>
    <n v="72"/>
    <n v="17"/>
    <n v="1"/>
    <n v="5"/>
    <n v="16"/>
    <n v="97"/>
    <n v="2"/>
    <n v="19"/>
  </r>
  <r>
    <n v="1883"/>
    <x v="0"/>
    <n v="102587"/>
    <n v="102.6"/>
    <n v="17"/>
    <s v="Upper-mid experience"/>
    <x v="0"/>
    <n v="37"/>
    <n v="7"/>
    <n v="41"/>
    <x v="0"/>
    <n v="0"/>
    <n v="41"/>
    <n v="0"/>
    <n v="44.9"/>
    <n v="76"/>
    <n v="48"/>
    <n v="16"/>
    <n v="5"/>
    <n v="23"/>
    <n v="95"/>
    <n v="85"/>
    <n v="44"/>
    <n v="48"/>
    <n v="9"/>
  </r>
  <r>
    <n v="1973"/>
    <x v="8"/>
    <n v="78179"/>
    <n v="78.2"/>
    <n v="18"/>
    <s v="Upper-mid experience"/>
    <x v="3"/>
    <n v="93"/>
    <n v="7"/>
    <n v="5"/>
    <x v="2"/>
    <n v="5"/>
    <n v="0"/>
    <n v="0"/>
    <n v="41.4"/>
    <n v="33"/>
    <n v="3"/>
    <n v="83"/>
    <n v="49"/>
    <n v="64"/>
    <n v="41"/>
    <n v="35"/>
    <n v="22"/>
    <n v="77"/>
    <n v="7"/>
  </r>
  <r>
    <n v="2396"/>
    <x v="7"/>
    <n v="103147"/>
    <n v="103.1"/>
    <n v="13"/>
    <s v="Lower-mid experience"/>
    <x v="3"/>
    <n v="4"/>
    <n v="7"/>
    <n v="56"/>
    <x v="0"/>
    <n v="0"/>
    <n v="56"/>
    <n v="0"/>
    <n v="49.3"/>
    <n v="4"/>
    <n v="61"/>
    <n v="55"/>
    <n v="44"/>
    <n v="23"/>
    <n v="72"/>
    <n v="91"/>
    <n v="77"/>
    <n v="12"/>
    <n v="54"/>
  </r>
  <r>
    <n v="2423"/>
    <x v="4"/>
    <n v="41593"/>
    <n v="41.6"/>
    <n v="25"/>
    <s v="High experience"/>
    <x v="0"/>
    <n v="49"/>
    <n v="7"/>
    <n v="64"/>
    <x v="0"/>
    <n v="0"/>
    <n v="64"/>
    <n v="0"/>
    <n v="40.200000000000003"/>
    <n v="0"/>
    <n v="84"/>
    <n v="52"/>
    <n v="92"/>
    <n v="2"/>
    <n v="1"/>
    <n v="62"/>
    <n v="71"/>
    <n v="37"/>
    <n v="1"/>
  </r>
  <r>
    <n v="2458"/>
    <x v="15"/>
    <n v="53481"/>
    <n v="53.5"/>
    <n v="4"/>
    <s v="Low experience"/>
    <x v="0"/>
    <n v="2"/>
    <n v="7"/>
    <n v="35"/>
    <x v="0"/>
    <n v="0"/>
    <n v="35"/>
    <n v="0"/>
    <n v="67.2"/>
    <n v="61"/>
    <n v="69"/>
    <n v="7"/>
    <n v="53"/>
    <n v="95"/>
    <n v="88"/>
    <n v="96"/>
    <n v="39"/>
    <n v="88"/>
    <n v="76"/>
  </r>
  <r>
    <n v="2534"/>
    <x v="18"/>
    <n v="68899"/>
    <n v="68.900000000000006"/>
    <n v="11"/>
    <s v="Lower-mid experience"/>
    <x v="0"/>
    <n v="76"/>
    <n v="7"/>
    <n v="28"/>
    <x v="2"/>
    <n v="28"/>
    <n v="0"/>
    <n v="0"/>
    <n v="38.700000000000003"/>
    <n v="16"/>
    <n v="8"/>
    <n v="42"/>
    <n v="18"/>
    <n v="94"/>
    <n v="96"/>
    <n v="51"/>
    <n v="47"/>
    <n v="9"/>
    <n v="6"/>
  </r>
  <r>
    <n v="2597"/>
    <x v="19"/>
    <n v="144486"/>
    <n v="144.5"/>
    <n v="28"/>
    <s v="High experience"/>
    <x v="3"/>
    <n v="75"/>
    <n v="7"/>
    <n v="53"/>
    <x v="0"/>
    <n v="0"/>
    <n v="53"/>
    <n v="0"/>
    <n v="52.9"/>
    <n v="76"/>
    <n v="26"/>
    <n v="53"/>
    <n v="31"/>
    <n v="23"/>
    <n v="97"/>
    <n v="91"/>
    <n v="45"/>
    <n v="14"/>
    <n v="73"/>
  </r>
  <r>
    <n v="2648"/>
    <x v="6"/>
    <n v="83638"/>
    <n v="83.6"/>
    <n v="15"/>
    <s v="Lower-mid experience"/>
    <x v="0"/>
    <n v="46"/>
    <n v="7"/>
    <n v="76"/>
    <x v="1"/>
    <n v="0"/>
    <n v="0"/>
    <n v="76"/>
    <n v="40.799999999999997"/>
    <n v="66"/>
    <n v="12"/>
    <n v="19"/>
    <n v="53"/>
    <n v="4"/>
    <n v="13"/>
    <n v="86"/>
    <n v="85"/>
    <n v="35"/>
    <n v="35"/>
  </r>
  <r>
    <n v="2680"/>
    <x v="13"/>
    <n v="143169"/>
    <n v="143.19999999999999"/>
    <n v="0"/>
    <s v="Low experience"/>
    <x v="0"/>
    <n v="69"/>
    <n v="7"/>
    <n v="17"/>
    <x v="2"/>
    <n v="17"/>
    <n v="0"/>
    <n v="0"/>
    <n v="43.5"/>
    <n v="21"/>
    <n v="2"/>
    <n v="48"/>
    <n v="42"/>
    <n v="43"/>
    <n v="21"/>
    <n v="95"/>
    <n v="0"/>
    <n v="89"/>
    <n v="74"/>
  </r>
  <r>
    <n v="2717"/>
    <x v="5"/>
    <n v="131937"/>
    <n v="131.9"/>
    <n v="24"/>
    <s v="High experience"/>
    <x v="0"/>
    <n v="37"/>
    <n v="7"/>
    <n v="43"/>
    <x v="0"/>
    <n v="0"/>
    <n v="43"/>
    <n v="0"/>
    <n v="51.6"/>
    <n v="64"/>
    <n v="72"/>
    <n v="37"/>
    <n v="15"/>
    <n v="14"/>
    <n v="81"/>
    <n v="65"/>
    <n v="73"/>
    <n v="49"/>
    <n v="46"/>
  </r>
  <r>
    <n v="2749"/>
    <x v="14"/>
    <n v="140564"/>
    <n v="140.6"/>
    <n v="22"/>
    <s v="Upper-mid experience"/>
    <x v="0"/>
    <n v="48"/>
    <n v="7"/>
    <n v="34"/>
    <x v="0"/>
    <n v="0"/>
    <n v="34"/>
    <n v="0"/>
    <n v="48.7"/>
    <n v="58"/>
    <n v="81"/>
    <n v="26"/>
    <n v="42"/>
    <n v="55"/>
    <n v="91"/>
    <n v="14"/>
    <n v="24"/>
    <n v="92"/>
    <n v="4"/>
  </r>
  <r>
    <n v="2849"/>
    <x v="16"/>
    <n v="65906"/>
    <n v="65.900000000000006"/>
    <n v="18"/>
    <s v="Upper-mid experience"/>
    <x v="0"/>
    <n v="7"/>
    <n v="7"/>
    <n v="14"/>
    <x v="2"/>
    <n v="14"/>
    <n v="0"/>
    <n v="0"/>
    <n v="41.6"/>
    <n v="1"/>
    <n v="53"/>
    <n v="28"/>
    <n v="1"/>
    <n v="42"/>
    <n v="93"/>
    <n v="92"/>
    <n v="37"/>
    <n v="45"/>
    <n v="24"/>
  </r>
  <r>
    <n v="93"/>
    <x v="19"/>
    <n v="98577"/>
    <n v="98.6"/>
    <n v="9"/>
    <s v="Lower-mid experience"/>
    <x v="1"/>
    <n v="17"/>
    <n v="6"/>
    <n v="55"/>
    <x v="0"/>
    <n v="0"/>
    <n v="55"/>
    <n v="0"/>
    <n v="49.8"/>
    <n v="71"/>
    <n v="3"/>
    <n v="94"/>
    <n v="5"/>
    <n v="54"/>
    <n v="71"/>
    <n v="87"/>
    <n v="71"/>
    <n v="8"/>
    <n v="34"/>
  </r>
  <r>
    <n v="114"/>
    <x v="4"/>
    <n v="92438"/>
    <n v="92.4"/>
    <n v="23"/>
    <s v="High experience"/>
    <x v="0"/>
    <n v="13"/>
    <n v="6"/>
    <n v="59"/>
    <x v="0"/>
    <n v="0"/>
    <n v="59"/>
    <n v="0"/>
    <n v="30.7"/>
    <n v="58"/>
    <n v="27"/>
    <n v="8"/>
    <n v="9"/>
    <n v="89"/>
    <n v="19"/>
    <n v="32"/>
    <n v="23"/>
    <n v="35"/>
    <n v="7"/>
  </r>
  <r>
    <n v="126"/>
    <x v="2"/>
    <n v="40634"/>
    <n v="40.6"/>
    <n v="20"/>
    <s v="Upper-mid experience"/>
    <x v="2"/>
    <n v="84"/>
    <n v="6"/>
    <n v="17"/>
    <x v="2"/>
    <n v="17"/>
    <n v="0"/>
    <n v="0"/>
    <n v="55.6"/>
    <n v="15"/>
    <n v="32"/>
    <n v="74"/>
    <n v="48"/>
    <n v="38"/>
    <n v="39"/>
    <n v="46"/>
    <n v="79"/>
    <n v="89"/>
    <n v="96"/>
  </r>
  <r>
    <n v="217"/>
    <x v="19"/>
    <n v="84845"/>
    <n v="84.8"/>
    <n v="28"/>
    <s v="High experience"/>
    <x v="2"/>
    <n v="98"/>
    <n v="6"/>
    <n v="52"/>
    <x v="0"/>
    <n v="0"/>
    <n v="52"/>
    <n v="0"/>
    <n v="47.9"/>
    <n v="98"/>
    <n v="56"/>
    <n v="19"/>
    <n v="58"/>
    <n v="2"/>
    <n v="52"/>
    <n v="7"/>
    <n v="61"/>
    <n v="52"/>
    <n v="74"/>
  </r>
  <r>
    <n v="221"/>
    <x v="6"/>
    <n v="54351"/>
    <n v="54.4"/>
    <n v="5"/>
    <s v="Low experience"/>
    <x v="2"/>
    <n v="98"/>
    <n v="6"/>
    <n v="7"/>
    <x v="0"/>
    <n v="0"/>
    <n v="7"/>
    <n v="0"/>
    <n v="46.2"/>
    <n v="43"/>
    <n v="9"/>
    <n v="75"/>
    <n v="91"/>
    <n v="43"/>
    <n v="26"/>
    <n v="43"/>
    <n v="72"/>
    <n v="1"/>
    <n v="59"/>
  </r>
  <r>
    <n v="270"/>
    <x v="4"/>
    <n v="85798"/>
    <n v="85.8"/>
    <n v="10"/>
    <s v="Lower-mid experience"/>
    <x v="1"/>
    <n v="8"/>
    <n v="6"/>
    <n v="53"/>
    <x v="0"/>
    <n v="0"/>
    <n v="53"/>
    <n v="0"/>
    <n v="43.9"/>
    <n v="46"/>
    <n v="12"/>
    <n v="98"/>
    <n v="21"/>
    <n v="7"/>
    <n v="59"/>
    <n v="74"/>
    <n v="3"/>
    <n v="66"/>
    <n v="53"/>
  </r>
  <r>
    <n v="399"/>
    <x v="16"/>
    <n v="45620"/>
    <n v="45.6"/>
    <n v="29"/>
    <s v="High experience"/>
    <x v="1"/>
    <n v="67"/>
    <n v="6"/>
    <n v="5"/>
    <x v="2"/>
    <n v="5"/>
    <n v="0"/>
    <n v="0"/>
    <n v="56.7"/>
    <n v="14"/>
    <n v="72"/>
    <n v="97"/>
    <n v="98"/>
    <n v="49"/>
    <n v="87"/>
    <n v="74"/>
    <n v="5"/>
    <n v="57"/>
    <n v="14"/>
  </r>
  <r>
    <n v="413"/>
    <x v="4"/>
    <n v="138777"/>
    <n v="138.80000000000001"/>
    <n v="0"/>
    <s v="Low experience"/>
    <x v="2"/>
    <n v="3"/>
    <n v="6"/>
    <n v="41"/>
    <x v="0"/>
    <n v="0"/>
    <n v="41"/>
    <n v="0"/>
    <n v="56.4"/>
    <n v="82"/>
    <n v="38"/>
    <n v="9"/>
    <n v="34"/>
    <n v="98"/>
    <n v="63"/>
    <n v="42"/>
    <n v="17"/>
    <n v="99"/>
    <n v="82"/>
  </r>
  <r>
    <n v="613"/>
    <x v="5"/>
    <n v="35703"/>
    <n v="35.700000000000003"/>
    <n v="5"/>
    <s v="Low experience"/>
    <x v="2"/>
    <n v="96"/>
    <n v="6"/>
    <n v="31"/>
    <x v="0"/>
    <n v="0"/>
    <n v="31"/>
    <n v="0"/>
    <n v="28.4"/>
    <n v="16"/>
    <n v="10"/>
    <n v="18"/>
    <n v="5"/>
    <n v="85"/>
    <n v="2"/>
    <n v="6"/>
    <n v="28"/>
    <n v="86"/>
    <n v="28"/>
  </r>
  <r>
    <n v="642"/>
    <x v="11"/>
    <n v="47883"/>
    <n v="47.9"/>
    <n v="22"/>
    <s v="Upper-mid experience"/>
    <x v="1"/>
    <n v="53"/>
    <n v="6"/>
    <n v="92"/>
    <x v="1"/>
    <n v="0"/>
    <n v="0"/>
    <n v="92"/>
    <n v="34.799999999999997"/>
    <n v="51"/>
    <n v="81"/>
    <n v="37"/>
    <n v="13"/>
    <n v="4"/>
    <n v="28"/>
    <n v="24"/>
    <n v="56"/>
    <n v="2"/>
    <n v="52"/>
  </r>
  <r>
    <n v="681"/>
    <x v="11"/>
    <n v="99306"/>
    <n v="99.3"/>
    <n v="14"/>
    <s v="Lower-mid experience"/>
    <x v="0"/>
    <n v="4"/>
    <n v="6"/>
    <n v="72"/>
    <x v="1"/>
    <n v="0"/>
    <n v="0"/>
    <n v="72"/>
    <n v="34.6"/>
    <n v="5"/>
    <n v="38"/>
    <n v="34"/>
    <n v="72"/>
    <n v="74"/>
    <n v="5"/>
    <n v="22"/>
    <n v="27"/>
    <n v="55"/>
    <n v="14"/>
  </r>
  <r>
    <n v="704"/>
    <x v="5"/>
    <n v="48715"/>
    <n v="48.7"/>
    <n v="17"/>
    <s v="Upper-mid experience"/>
    <x v="3"/>
    <n v="73"/>
    <n v="6"/>
    <n v="59"/>
    <x v="0"/>
    <n v="0"/>
    <n v="59"/>
    <n v="0"/>
    <n v="48"/>
    <n v="68"/>
    <n v="83"/>
    <n v="4"/>
    <n v="2"/>
    <n v="37"/>
    <n v="15"/>
    <n v="56"/>
    <n v="92"/>
    <n v="39"/>
    <n v="84"/>
  </r>
  <r>
    <n v="759"/>
    <x v="13"/>
    <n v="117287"/>
    <n v="117.3"/>
    <n v="21"/>
    <s v="Upper-mid experience"/>
    <x v="1"/>
    <n v="7"/>
    <n v="6"/>
    <n v="28"/>
    <x v="2"/>
    <n v="28"/>
    <n v="0"/>
    <n v="0"/>
    <n v="36.5"/>
    <n v="22"/>
    <n v="2"/>
    <n v="18"/>
    <n v="1"/>
    <n v="77"/>
    <n v="88"/>
    <n v="61"/>
    <n v="19"/>
    <n v="29"/>
    <n v="48"/>
  </r>
  <r>
    <n v="812"/>
    <x v="0"/>
    <n v="122995"/>
    <n v="123"/>
    <n v="5"/>
    <s v="Low experience"/>
    <x v="1"/>
    <n v="7"/>
    <n v="6"/>
    <n v="47"/>
    <x v="0"/>
    <n v="0"/>
    <n v="47"/>
    <n v="0"/>
    <n v="55.4"/>
    <n v="31"/>
    <n v="93"/>
    <n v="38"/>
    <n v="76"/>
    <n v="53"/>
    <n v="7"/>
    <n v="26"/>
    <n v="94"/>
    <n v="53"/>
    <n v="83"/>
  </r>
  <r>
    <n v="917"/>
    <x v="2"/>
    <n v="77553"/>
    <n v="77.599999999999994"/>
    <n v="23"/>
    <s v="High experience"/>
    <x v="2"/>
    <n v="14"/>
    <n v="6"/>
    <n v="19"/>
    <x v="2"/>
    <n v="19"/>
    <n v="0"/>
    <n v="0"/>
    <n v="40.799999999999997"/>
    <n v="41"/>
    <n v="72"/>
    <n v="49"/>
    <n v="43"/>
    <n v="43"/>
    <n v="87"/>
    <n v="4"/>
    <n v="33"/>
    <n v="34"/>
    <n v="2"/>
  </r>
  <r>
    <n v="964"/>
    <x v="0"/>
    <n v="129926"/>
    <n v="129.9"/>
    <n v="0"/>
    <s v="Low experience"/>
    <x v="1"/>
    <n v="86"/>
    <n v="6"/>
    <n v="44"/>
    <x v="0"/>
    <n v="0"/>
    <n v="44"/>
    <n v="0"/>
    <n v="33"/>
    <n v="54"/>
    <n v="81"/>
    <n v="22"/>
    <n v="8"/>
    <n v="4"/>
    <n v="19"/>
    <n v="76"/>
    <n v="9"/>
    <n v="51"/>
    <n v="6"/>
  </r>
  <r>
    <n v="1122"/>
    <x v="1"/>
    <n v="86467"/>
    <n v="86.5"/>
    <n v="21"/>
    <s v="Upper-mid experience"/>
    <x v="3"/>
    <n v="37"/>
    <n v="6"/>
    <n v="76"/>
    <x v="1"/>
    <n v="0"/>
    <n v="0"/>
    <n v="76"/>
    <n v="43.5"/>
    <n v="9"/>
    <n v="98"/>
    <n v="65"/>
    <n v="92"/>
    <n v="64"/>
    <n v="3"/>
    <n v="10"/>
    <n v="1"/>
    <n v="68"/>
    <n v="25"/>
  </r>
  <r>
    <n v="1334"/>
    <x v="9"/>
    <n v="44833"/>
    <n v="44.8"/>
    <n v="18"/>
    <s v="Upper-mid experience"/>
    <x v="0"/>
    <n v="61"/>
    <n v="6"/>
    <n v="91"/>
    <x v="1"/>
    <n v="0"/>
    <n v="0"/>
    <n v="91"/>
    <n v="52.3"/>
    <n v="52"/>
    <n v="77"/>
    <n v="13"/>
    <n v="91"/>
    <n v="59"/>
    <n v="74"/>
    <n v="3"/>
    <n v="32"/>
    <n v="27"/>
    <n v="95"/>
  </r>
  <r>
    <n v="1484"/>
    <x v="1"/>
    <n v="94863"/>
    <n v="94.9"/>
    <n v="8"/>
    <s v="Lower-mid experience"/>
    <x v="1"/>
    <n v="68"/>
    <n v="6"/>
    <n v="82"/>
    <x v="1"/>
    <n v="0"/>
    <n v="0"/>
    <n v="82"/>
    <n v="53.1"/>
    <n v="89"/>
    <n v="24"/>
    <n v="79"/>
    <n v="68"/>
    <n v="22"/>
    <n v="28"/>
    <n v="43"/>
    <n v="13"/>
    <n v="91"/>
    <n v="74"/>
  </r>
  <r>
    <n v="1488"/>
    <x v="18"/>
    <n v="33347"/>
    <n v="33.299999999999997"/>
    <n v="17"/>
    <s v="Upper-mid experience"/>
    <x v="0"/>
    <n v="38"/>
    <n v="6"/>
    <n v="17"/>
    <x v="2"/>
    <n v="17"/>
    <n v="0"/>
    <n v="0"/>
    <n v="50.5"/>
    <n v="65"/>
    <n v="1"/>
    <n v="33"/>
    <n v="39"/>
    <n v="46"/>
    <n v="3"/>
    <n v="67"/>
    <n v="94"/>
    <n v="91"/>
    <n v="66"/>
  </r>
  <r>
    <n v="1547"/>
    <x v="4"/>
    <n v="148691"/>
    <n v="148.69999999999999"/>
    <n v="1"/>
    <s v="Low experience"/>
    <x v="2"/>
    <n v="44"/>
    <n v="6"/>
    <n v="4"/>
    <x v="0"/>
    <n v="0"/>
    <n v="4"/>
    <n v="0"/>
    <n v="38.1"/>
    <n v="5"/>
    <n v="56"/>
    <n v="75"/>
    <n v="2"/>
    <n v="37"/>
    <n v="2"/>
    <n v="84"/>
    <n v="78"/>
    <n v="6"/>
    <n v="36"/>
  </r>
  <r>
    <n v="1722"/>
    <x v="9"/>
    <n v="60185"/>
    <n v="60.2"/>
    <n v="28"/>
    <s v="High experience"/>
    <x v="1"/>
    <n v="36"/>
    <n v="6"/>
    <n v="78"/>
    <x v="1"/>
    <n v="0"/>
    <n v="0"/>
    <n v="78"/>
    <n v="38"/>
    <n v="7"/>
    <n v="92"/>
    <n v="45"/>
    <n v="19"/>
    <n v="58"/>
    <n v="2"/>
    <n v="8"/>
    <n v="31"/>
    <n v="31"/>
    <n v="87"/>
  </r>
  <r>
    <n v="1929"/>
    <x v="19"/>
    <n v="129391"/>
    <n v="129.4"/>
    <n v="13"/>
    <s v="Lower-mid experience"/>
    <x v="3"/>
    <n v="5"/>
    <n v="6"/>
    <n v="4"/>
    <x v="0"/>
    <n v="0"/>
    <n v="4"/>
    <n v="0"/>
    <n v="44.2"/>
    <n v="35"/>
    <n v="64"/>
    <n v="25"/>
    <n v="23"/>
    <n v="29"/>
    <n v="59"/>
    <n v="49"/>
    <n v="84"/>
    <n v="7"/>
    <n v="67"/>
  </r>
  <r>
    <n v="1983"/>
    <x v="5"/>
    <n v="118458"/>
    <n v="118.5"/>
    <n v="27"/>
    <s v="High experience"/>
    <x v="0"/>
    <n v="29"/>
    <n v="6"/>
    <n v="44"/>
    <x v="0"/>
    <n v="0"/>
    <n v="44"/>
    <n v="0"/>
    <n v="42.3"/>
    <n v="3"/>
    <n v="63"/>
    <n v="88"/>
    <n v="45"/>
    <n v="75"/>
    <n v="15"/>
    <n v="89"/>
    <n v="15"/>
    <n v="19"/>
    <n v="11"/>
  </r>
  <r>
    <n v="2004"/>
    <x v="12"/>
    <n v="138602"/>
    <n v="138.6"/>
    <n v="23"/>
    <s v="High experience"/>
    <x v="3"/>
    <n v="59"/>
    <n v="6"/>
    <n v="49"/>
    <x v="0"/>
    <n v="0"/>
    <n v="49"/>
    <n v="0"/>
    <n v="50.8"/>
    <n v="99"/>
    <n v="9"/>
    <n v="52"/>
    <n v="3"/>
    <n v="54"/>
    <n v="57"/>
    <n v="58"/>
    <n v="85"/>
    <n v="39"/>
    <n v="52"/>
  </r>
  <r>
    <n v="2035"/>
    <x v="5"/>
    <n v="140397"/>
    <n v="140.4"/>
    <n v="18"/>
    <s v="Upper-mid experience"/>
    <x v="2"/>
    <n v="8"/>
    <n v="6"/>
    <n v="55"/>
    <x v="0"/>
    <n v="0"/>
    <n v="55"/>
    <n v="0"/>
    <n v="30.8"/>
    <n v="7"/>
    <n v="9"/>
    <n v="22"/>
    <n v="6"/>
    <n v="43"/>
    <n v="38"/>
    <n v="11"/>
    <n v="13"/>
    <n v="84"/>
    <n v="75"/>
  </r>
  <r>
    <n v="2058"/>
    <x v="19"/>
    <n v="130461"/>
    <n v="130.5"/>
    <n v="4"/>
    <s v="Low experience"/>
    <x v="1"/>
    <n v="31"/>
    <n v="6"/>
    <n v="66"/>
    <x v="0"/>
    <n v="0"/>
    <n v="66"/>
    <n v="0"/>
    <n v="34.1"/>
    <n v="6"/>
    <n v="7"/>
    <n v="46"/>
    <n v="76"/>
    <n v="58"/>
    <n v="5"/>
    <n v="89"/>
    <n v="31"/>
    <n v="14"/>
    <n v="9"/>
  </r>
  <r>
    <n v="2148"/>
    <x v="1"/>
    <n v="50709"/>
    <n v="50.7"/>
    <n v="8"/>
    <s v="Lower-mid experience"/>
    <x v="3"/>
    <n v="1"/>
    <n v="6"/>
    <n v="77"/>
    <x v="1"/>
    <n v="0"/>
    <n v="0"/>
    <n v="77"/>
    <n v="56.3"/>
    <n v="25"/>
    <n v="74"/>
    <n v="57"/>
    <n v="76"/>
    <n v="7"/>
    <n v="49"/>
    <n v="32"/>
    <n v="85"/>
    <n v="71"/>
    <n v="87"/>
  </r>
  <r>
    <n v="2215"/>
    <x v="4"/>
    <n v="45890"/>
    <n v="45.9"/>
    <n v="19"/>
    <s v="Upper-mid experience"/>
    <x v="2"/>
    <n v="59"/>
    <n v="6"/>
    <n v="43"/>
    <x v="0"/>
    <n v="0"/>
    <n v="43"/>
    <n v="0"/>
    <n v="44.1"/>
    <n v="6"/>
    <n v="1"/>
    <n v="4"/>
    <n v="68"/>
    <n v="89"/>
    <n v="86"/>
    <n v="17"/>
    <n v="91"/>
    <n v="7"/>
    <n v="72"/>
  </r>
  <r>
    <n v="2260"/>
    <x v="17"/>
    <n v="74056"/>
    <n v="74.099999999999994"/>
    <n v="23"/>
    <s v="High experience"/>
    <x v="0"/>
    <n v="39"/>
    <n v="6"/>
    <n v="78"/>
    <x v="1"/>
    <n v="0"/>
    <n v="0"/>
    <n v="78"/>
    <n v="36.799999999999997"/>
    <n v="42"/>
    <n v="27"/>
    <n v="53"/>
    <n v="3"/>
    <n v="1"/>
    <n v="19"/>
    <n v="92"/>
    <n v="63"/>
    <n v="31"/>
    <n v="37"/>
  </r>
  <r>
    <n v="2354"/>
    <x v="3"/>
    <n v="56187"/>
    <n v="56.2"/>
    <n v="17"/>
    <s v="Upper-mid experience"/>
    <x v="0"/>
    <n v="56"/>
    <n v="6"/>
    <n v="53"/>
    <x v="0"/>
    <n v="0"/>
    <n v="53"/>
    <n v="0"/>
    <n v="44.4"/>
    <n v="81"/>
    <n v="54"/>
    <n v="87"/>
    <n v="8"/>
    <n v="28"/>
    <n v="63"/>
    <n v="1"/>
    <n v="4"/>
    <n v="24"/>
    <n v="94"/>
  </r>
  <r>
    <n v="2443"/>
    <x v="17"/>
    <n v="67293"/>
    <n v="67.3"/>
    <n v="25"/>
    <s v="High experience"/>
    <x v="3"/>
    <n v="1"/>
    <n v="6"/>
    <n v="78"/>
    <x v="1"/>
    <n v="0"/>
    <n v="0"/>
    <n v="78"/>
    <n v="38.9"/>
    <n v="67"/>
    <n v="2"/>
    <n v="89"/>
    <n v="29"/>
    <n v="33"/>
    <n v="22"/>
    <n v="25"/>
    <n v="7"/>
    <n v="29"/>
    <n v="86"/>
  </r>
  <r>
    <n v="2444"/>
    <x v="18"/>
    <n v="68690"/>
    <n v="68.7"/>
    <n v="13"/>
    <s v="Lower-mid experience"/>
    <x v="0"/>
    <n v="88"/>
    <n v="6"/>
    <n v="16"/>
    <x v="2"/>
    <n v="16"/>
    <n v="0"/>
    <n v="0"/>
    <n v="35.299999999999997"/>
    <n v="23"/>
    <n v="72"/>
    <n v="97"/>
    <n v="82"/>
    <n v="4"/>
    <n v="32"/>
    <n v="3"/>
    <n v="4"/>
    <n v="8"/>
    <n v="28"/>
  </r>
  <r>
    <n v="2591"/>
    <x v="9"/>
    <n v="99754"/>
    <n v="99.8"/>
    <n v="1"/>
    <s v="Low experience"/>
    <x v="3"/>
    <n v="18"/>
    <n v="6"/>
    <n v="76"/>
    <x v="1"/>
    <n v="0"/>
    <n v="0"/>
    <n v="76"/>
    <n v="46.7"/>
    <n v="26"/>
    <n v="25"/>
    <n v="21"/>
    <n v="74"/>
    <n v="82"/>
    <n v="33"/>
    <n v="31"/>
    <n v="84"/>
    <n v="62"/>
    <n v="29"/>
  </r>
  <r>
    <n v="2926"/>
    <x v="7"/>
    <n v="106733"/>
    <n v="106.7"/>
    <n v="4"/>
    <s v="Low experience"/>
    <x v="1"/>
    <n v="21"/>
    <n v="6"/>
    <n v="41"/>
    <x v="0"/>
    <n v="0"/>
    <n v="41"/>
    <n v="0"/>
    <n v="40.799999999999997"/>
    <n v="10"/>
    <n v="4"/>
    <n v="86"/>
    <n v="55"/>
    <n v="67"/>
    <n v="16"/>
    <n v="27"/>
    <n v="51"/>
    <n v="88"/>
    <n v="4"/>
  </r>
  <r>
    <n v="111"/>
    <x v="5"/>
    <n v="72668"/>
    <n v="72.7"/>
    <n v="9"/>
    <s v="Lower-mid experience"/>
    <x v="1"/>
    <n v="11"/>
    <n v="5"/>
    <n v="56"/>
    <x v="0"/>
    <n v="0"/>
    <n v="56"/>
    <n v="0"/>
    <n v="55.8"/>
    <n v="52"/>
    <n v="59"/>
    <n v="79"/>
    <n v="65"/>
    <n v="17"/>
    <n v="36"/>
    <n v="91"/>
    <n v="77"/>
    <n v="56"/>
    <n v="26"/>
  </r>
  <r>
    <n v="155"/>
    <x v="14"/>
    <n v="117969"/>
    <n v="118"/>
    <n v="1"/>
    <s v="Low experience"/>
    <x v="2"/>
    <n v="31"/>
    <n v="5"/>
    <n v="57"/>
    <x v="0"/>
    <n v="0"/>
    <n v="57"/>
    <n v="0"/>
    <n v="38.299999999999997"/>
    <n v="17"/>
    <n v="66"/>
    <n v="99"/>
    <n v="7"/>
    <n v="8"/>
    <n v="34"/>
    <n v="87"/>
    <n v="22"/>
    <n v="36"/>
    <n v="7"/>
  </r>
  <r>
    <n v="296"/>
    <x v="17"/>
    <n v="52394"/>
    <n v="52.4"/>
    <n v="13"/>
    <s v="Lower-mid experience"/>
    <x v="2"/>
    <n v="12"/>
    <n v="5"/>
    <n v="88"/>
    <x v="1"/>
    <n v="0"/>
    <n v="0"/>
    <n v="88"/>
    <n v="46.9"/>
    <n v="36"/>
    <n v="25"/>
    <n v="1"/>
    <n v="54"/>
    <n v="85"/>
    <n v="96"/>
    <n v="57"/>
    <n v="51"/>
    <n v="9"/>
    <n v="55"/>
  </r>
  <r>
    <n v="422"/>
    <x v="0"/>
    <n v="76531"/>
    <n v="76.5"/>
    <n v="4"/>
    <s v="Low experience"/>
    <x v="1"/>
    <n v="97"/>
    <n v="5"/>
    <n v="47"/>
    <x v="0"/>
    <n v="0"/>
    <n v="47"/>
    <n v="0"/>
    <n v="33.700000000000003"/>
    <n v="1"/>
    <n v="51"/>
    <n v="2"/>
    <n v="41"/>
    <n v="22"/>
    <n v="53"/>
    <n v="10"/>
    <n v="8"/>
    <n v="85"/>
    <n v="64"/>
  </r>
  <r>
    <n v="582"/>
    <x v="5"/>
    <n v="76766"/>
    <n v="76.8"/>
    <n v="22"/>
    <s v="Upper-mid experience"/>
    <x v="2"/>
    <n v="29"/>
    <n v="5"/>
    <n v="39"/>
    <x v="0"/>
    <n v="0"/>
    <n v="39"/>
    <n v="0"/>
    <n v="28.8"/>
    <n v="34"/>
    <n v="99"/>
    <n v="52"/>
    <n v="2"/>
    <n v="33"/>
    <n v="33"/>
    <n v="2"/>
    <n v="14"/>
    <n v="7"/>
    <n v="12"/>
  </r>
  <r>
    <n v="882"/>
    <x v="18"/>
    <n v="50491"/>
    <n v="50.5"/>
    <n v="14"/>
    <s v="Lower-mid experience"/>
    <x v="1"/>
    <n v="74"/>
    <n v="5"/>
    <n v="12"/>
    <x v="2"/>
    <n v="12"/>
    <n v="0"/>
    <n v="0"/>
    <n v="40.5"/>
    <n v="54"/>
    <n v="53"/>
    <n v="64"/>
    <n v="3"/>
    <n v="54"/>
    <n v="19"/>
    <n v="19"/>
    <n v="58"/>
    <n v="69"/>
    <n v="12"/>
  </r>
  <r>
    <n v="922"/>
    <x v="12"/>
    <n v="139875"/>
    <n v="139.9"/>
    <n v="5"/>
    <s v="Low experience"/>
    <x v="0"/>
    <n v="10"/>
    <n v="5"/>
    <n v="31"/>
    <x v="0"/>
    <n v="0"/>
    <n v="31"/>
    <n v="0"/>
    <n v="41.4"/>
    <n v="82"/>
    <n v="2"/>
    <n v="6"/>
    <n v="24"/>
    <n v="43"/>
    <n v="73"/>
    <n v="62"/>
    <n v="24"/>
    <n v="5"/>
    <n v="93"/>
  </r>
  <r>
    <n v="957"/>
    <x v="14"/>
    <n v="148169"/>
    <n v="148.19999999999999"/>
    <n v="20"/>
    <s v="Upper-mid experience"/>
    <x v="2"/>
    <n v="65"/>
    <n v="5"/>
    <n v="4"/>
    <x v="0"/>
    <n v="0"/>
    <n v="4"/>
    <n v="0"/>
    <n v="39.299999999999997"/>
    <n v="49"/>
    <n v="62"/>
    <n v="7"/>
    <n v="71"/>
    <n v="54"/>
    <n v="53"/>
    <n v="29"/>
    <n v="59"/>
    <n v="3"/>
    <n v="6"/>
  </r>
  <r>
    <n v="1402"/>
    <x v="12"/>
    <n v="129626"/>
    <n v="129.6"/>
    <n v="11"/>
    <s v="Lower-mid experience"/>
    <x v="0"/>
    <n v="47"/>
    <n v="5"/>
    <n v="46"/>
    <x v="0"/>
    <n v="0"/>
    <n v="46"/>
    <n v="0"/>
    <n v="41"/>
    <n v="11"/>
    <n v="2"/>
    <n v="82"/>
    <n v="92"/>
    <n v="21"/>
    <n v="54"/>
    <n v="28"/>
    <n v="49"/>
    <n v="44"/>
    <n v="27"/>
  </r>
  <r>
    <n v="1561"/>
    <x v="3"/>
    <n v="115934"/>
    <n v="115.9"/>
    <n v="13"/>
    <s v="Lower-mid experience"/>
    <x v="2"/>
    <n v="69"/>
    <n v="5"/>
    <n v="67"/>
    <x v="0"/>
    <n v="0"/>
    <n v="67"/>
    <n v="0"/>
    <n v="64.3"/>
    <n v="55"/>
    <n v="62"/>
    <n v="66"/>
    <n v="56"/>
    <n v="86"/>
    <n v="61"/>
    <n v="91"/>
    <n v="58"/>
    <n v="17"/>
    <n v="91"/>
  </r>
  <r>
    <n v="1657"/>
    <x v="4"/>
    <n v="90302"/>
    <n v="90.3"/>
    <n v="18"/>
    <s v="Upper-mid experience"/>
    <x v="2"/>
    <n v="64"/>
    <n v="5"/>
    <n v="4"/>
    <x v="0"/>
    <n v="0"/>
    <n v="4"/>
    <n v="0"/>
    <n v="46.6"/>
    <n v="28"/>
    <n v="9"/>
    <n v="28"/>
    <n v="32"/>
    <n v="97"/>
    <n v="67"/>
    <n v="43"/>
    <n v="99"/>
    <n v="15"/>
    <n v="48"/>
  </r>
  <r>
    <n v="1767"/>
    <x v="17"/>
    <n v="59476"/>
    <n v="59.5"/>
    <n v="5"/>
    <s v="Low experience"/>
    <x v="3"/>
    <n v="3"/>
    <n v="5"/>
    <n v="77"/>
    <x v="1"/>
    <n v="0"/>
    <n v="0"/>
    <n v="77"/>
    <n v="46.9"/>
    <n v="91"/>
    <n v="9"/>
    <n v="52"/>
    <n v="55"/>
    <n v="33"/>
    <n v="24"/>
    <n v="82"/>
    <n v="11"/>
    <n v="49"/>
    <n v="63"/>
  </r>
  <r>
    <n v="1974"/>
    <x v="2"/>
    <n v="78139"/>
    <n v="78.099999999999994"/>
    <n v="11"/>
    <s v="Lower-mid experience"/>
    <x v="0"/>
    <n v="32"/>
    <n v="5"/>
    <n v="7"/>
    <x v="2"/>
    <n v="7"/>
    <n v="0"/>
    <n v="0"/>
    <n v="44.7"/>
    <n v="62"/>
    <n v="51"/>
    <n v="43"/>
    <n v="83"/>
    <n v="5"/>
    <n v="38"/>
    <n v="16"/>
    <n v="82"/>
    <n v="58"/>
    <n v="9"/>
  </r>
  <r>
    <n v="2019"/>
    <x v="6"/>
    <n v="77287"/>
    <n v="77.3"/>
    <n v="23"/>
    <s v="High experience"/>
    <x v="1"/>
    <n v="1"/>
    <n v="5"/>
    <n v="7"/>
    <x v="0"/>
    <n v="0"/>
    <n v="7"/>
    <n v="0"/>
    <n v="62"/>
    <n v="94"/>
    <n v="93"/>
    <n v="67"/>
    <n v="73"/>
    <n v="51"/>
    <n v="24"/>
    <n v="91"/>
    <n v="28"/>
    <n v="74"/>
    <n v="25"/>
  </r>
  <r>
    <n v="2110"/>
    <x v="18"/>
    <n v="78743"/>
    <n v="78.7"/>
    <n v="10"/>
    <s v="Lower-mid experience"/>
    <x v="3"/>
    <n v="59"/>
    <n v="5"/>
    <n v="12"/>
    <x v="2"/>
    <n v="12"/>
    <n v="0"/>
    <n v="0"/>
    <n v="45.7"/>
    <n v="64"/>
    <n v="81"/>
    <n v="31"/>
    <n v="65"/>
    <n v="27"/>
    <n v="69"/>
    <n v="7"/>
    <n v="13"/>
    <n v="67"/>
    <n v="33"/>
  </r>
  <r>
    <n v="2288"/>
    <x v="0"/>
    <n v="104644"/>
    <n v="104.6"/>
    <n v="7"/>
    <s v="Low experience"/>
    <x v="3"/>
    <n v="86"/>
    <n v="5"/>
    <n v="54"/>
    <x v="0"/>
    <n v="0"/>
    <n v="54"/>
    <n v="0"/>
    <n v="42.4"/>
    <n v="1"/>
    <n v="71"/>
    <n v="23"/>
    <n v="38"/>
    <n v="38"/>
    <n v="85"/>
    <n v="1"/>
    <n v="67"/>
    <n v="98"/>
    <n v="2"/>
  </r>
  <r>
    <n v="2361"/>
    <x v="5"/>
    <n v="55401"/>
    <n v="55.4"/>
    <n v="21"/>
    <s v="Upper-mid experience"/>
    <x v="0"/>
    <n v="21"/>
    <n v="5"/>
    <n v="36"/>
    <x v="0"/>
    <n v="0"/>
    <n v="36"/>
    <n v="0"/>
    <n v="49.5"/>
    <n v="59"/>
    <n v="39"/>
    <n v="72"/>
    <n v="67"/>
    <n v="8"/>
    <n v="87"/>
    <n v="82"/>
    <n v="45"/>
    <n v="31"/>
    <n v="5"/>
  </r>
  <r>
    <n v="2415"/>
    <x v="15"/>
    <n v="97855"/>
    <n v="97.9"/>
    <n v="3"/>
    <s v="Low experience"/>
    <x v="3"/>
    <n v="19"/>
    <n v="5"/>
    <n v="34"/>
    <x v="0"/>
    <n v="0"/>
    <n v="34"/>
    <n v="0"/>
    <n v="37.299999999999997"/>
    <n v="62"/>
    <n v="4"/>
    <n v="43"/>
    <n v="5"/>
    <n v="91"/>
    <n v="47"/>
    <n v="14"/>
    <n v="29"/>
    <n v="67"/>
    <n v="11"/>
  </r>
  <r>
    <n v="2464"/>
    <x v="13"/>
    <n v="140427"/>
    <n v="140.4"/>
    <n v="23"/>
    <s v="High experience"/>
    <x v="2"/>
    <n v="53"/>
    <n v="5"/>
    <n v="25"/>
    <x v="2"/>
    <n v="25"/>
    <n v="0"/>
    <n v="0"/>
    <n v="37"/>
    <n v="51"/>
    <n v="49"/>
    <n v="36"/>
    <n v="37"/>
    <n v="43"/>
    <n v="2"/>
    <n v="8"/>
    <n v="51"/>
    <n v="15"/>
    <n v="78"/>
  </r>
  <r>
    <n v="2568"/>
    <x v="16"/>
    <n v="125065"/>
    <n v="125.1"/>
    <n v="13"/>
    <s v="Lower-mid experience"/>
    <x v="3"/>
    <n v="89"/>
    <n v="5"/>
    <n v="18"/>
    <x v="2"/>
    <n v="18"/>
    <n v="0"/>
    <n v="0"/>
    <n v="34.700000000000003"/>
    <n v="34"/>
    <n v="43"/>
    <n v="43"/>
    <n v="65"/>
    <n v="2"/>
    <n v="69"/>
    <n v="2"/>
    <n v="19"/>
    <n v="61"/>
    <n v="9"/>
  </r>
  <r>
    <n v="2796"/>
    <x v="10"/>
    <n v="43785"/>
    <n v="43.8"/>
    <n v="27"/>
    <s v="High experience"/>
    <x v="3"/>
    <n v="99"/>
    <n v="5"/>
    <n v="69"/>
    <x v="0"/>
    <n v="0"/>
    <n v="69"/>
    <n v="0"/>
    <n v="38.6"/>
    <n v="1"/>
    <n v="7"/>
    <n v="77"/>
    <n v="35"/>
    <n v="92"/>
    <n v="54"/>
    <n v="39"/>
    <n v="7"/>
    <n v="46"/>
    <n v="28"/>
  </r>
  <r>
    <n v="2965"/>
    <x v="4"/>
    <n v="72734"/>
    <n v="72.7"/>
    <n v="1"/>
    <s v="Low experience"/>
    <x v="2"/>
    <n v="31"/>
    <n v="5"/>
    <n v="43"/>
    <x v="0"/>
    <n v="0"/>
    <n v="43"/>
    <n v="0"/>
    <n v="41.5"/>
    <n v="8"/>
    <n v="92"/>
    <n v="7"/>
    <n v="95"/>
    <n v="49"/>
    <n v="51"/>
    <n v="79"/>
    <n v="7"/>
    <n v="24"/>
    <n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2">
  <r>
    <x v="0"/>
  </r>
  <r>
    <x v="1"/>
  </r>
  <r>
    <x v="2"/>
  </r>
  <r>
    <x v="2"/>
  </r>
  <r>
    <x v="2"/>
  </r>
  <r>
    <x v="3"/>
  </r>
  <r>
    <x v="3"/>
  </r>
  <r>
    <x v="4"/>
  </r>
  <r>
    <x v="0"/>
  </r>
  <r>
    <x v="5"/>
  </r>
  <r>
    <x v="6"/>
  </r>
  <r>
    <x v="7"/>
  </r>
  <r>
    <x v="1"/>
  </r>
  <r>
    <x v="8"/>
  </r>
  <r>
    <x v="9"/>
  </r>
  <r>
    <x v="10"/>
  </r>
  <r>
    <x v="11"/>
  </r>
  <r>
    <x v="11"/>
  </r>
  <r>
    <x v="12"/>
  </r>
  <r>
    <x v="10"/>
  </r>
  <r>
    <x v="11"/>
  </r>
  <r>
    <x v="13"/>
  </r>
  <r>
    <x v="10"/>
  </r>
  <r>
    <x v="10"/>
  </r>
  <r>
    <x v="0"/>
  </r>
  <r>
    <x v="14"/>
  </r>
  <r>
    <x v="8"/>
  </r>
  <r>
    <x v="4"/>
  </r>
  <r>
    <x v="1"/>
  </r>
  <r>
    <x v="11"/>
  </r>
  <r>
    <x v="15"/>
  </r>
  <r>
    <x v="11"/>
  </r>
  <r>
    <x v="3"/>
  </r>
  <r>
    <x v="8"/>
  </r>
  <r>
    <x v="2"/>
  </r>
  <r>
    <x v="16"/>
  </r>
  <r>
    <x v="14"/>
  </r>
  <r>
    <x v="17"/>
  </r>
  <r>
    <x v="13"/>
  </r>
  <r>
    <x v="18"/>
  </r>
  <r>
    <x v="2"/>
  </r>
  <r>
    <x v="7"/>
  </r>
  <r>
    <x v="5"/>
  </r>
  <r>
    <x v="6"/>
  </r>
  <r>
    <x v="14"/>
  </r>
  <r>
    <x v="11"/>
  </r>
  <r>
    <x v="1"/>
  </r>
  <r>
    <x v="1"/>
  </r>
  <r>
    <x v="5"/>
  </r>
  <r>
    <x v="16"/>
  </r>
  <r>
    <x v="2"/>
  </r>
  <r>
    <x v="3"/>
  </r>
  <r>
    <x v="19"/>
  </r>
  <r>
    <x v="15"/>
  </r>
  <r>
    <x v="12"/>
  </r>
  <r>
    <x v="6"/>
  </r>
  <r>
    <x v="8"/>
  </r>
  <r>
    <x v="8"/>
  </r>
  <r>
    <x v="19"/>
  </r>
  <r>
    <x v="0"/>
  </r>
  <r>
    <x v="13"/>
  </r>
  <r>
    <x v="16"/>
  </r>
  <r>
    <x v="17"/>
  </r>
  <r>
    <x v="10"/>
  </r>
  <r>
    <x v="7"/>
  </r>
  <r>
    <x v="14"/>
  </r>
  <r>
    <x v="11"/>
  </r>
  <r>
    <x v="13"/>
  </r>
  <r>
    <x v="11"/>
  </r>
  <r>
    <x v="11"/>
  </r>
  <r>
    <x v="16"/>
  </r>
  <r>
    <x v="5"/>
  </r>
  <r>
    <x v="0"/>
  </r>
  <r>
    <x v="14"/>
  </r>
  <r>
    <x v="5"/>
  </r>
  <r>
    <x v="0"/>
  </r>
  <r>
    <x v="6"/>
  </r>
  <r>
    <x v="9"/>
  </r>
  <r>
    <x v="15"/>
  </r>
  <r>
    <x v="12"/>
  </r>
  <r>
    <x v="6"/>
  </r>
  <r>
    <x v="2"/>
  </r>
  <r>
    <x v="3"/>
  </r>
  <r>
    <x v="15"/>
  </r>
  <r>
    <x v="3"/>
  </r>
  <r>
    <x v="5"/>
  </r>
  <r>
    <x v="16"/>
  </r>
  <r>
    <x v="7"/>
  </r>
  <r>
    <x v="19"/>
  </r>
  <r>
    <x v="3"/>
  </r>
  <r>
    <x v="13"/>
  </r>
  <r>
    <x v="9"/>
  </r>
  <r>
    <x v="13"/>
  </r>
  <r>
    <x v="5"/>
  </r>
  <r>
    <x v="13"/>
  </r>
  <r>
    <x v="0"/>
  </r>
  <r>
    <x v="16"/>
  </r>
  <r>
    <x v="1"/>
  </r>
  <r>
    <x v="7"/>
  </r>
  <r>
    <x v="9"/>
  </r>
  <r>
    <x v="8"/>
  </r>
  <r>
    <x v="19"/>
  </r>
  <r>
    <x v="10"/>
  </r>
  <r>
    <x v="0"/>
  </r>
  <r>
    <x v="12"/>
  </r>
  <r>
    <x v="13"/>
  </r>
  <r>
    <x v="9"/>
  </r>
  <r>
    <x v="3"/>
  </r>
  <r>
    <x v="1"/>
  </r>
  <r>
    <x v="3"/>
  </r>
  <r>
    <x v="8"/>
  </r>
  <r>
    <x v="10"/>
  </r>
  <r>
    <x v="14"/>
  </r>
  <r>
    <x v="2"/>
  </r>
  <r>
    <x v="3"/>
  </r>
  <r>
    <x v="7"/>
  </r>
  <r>
    <x v="3"/>
  </r>
  <r>
    <x v="12"/>
  </r>
  <r>
    <x v="3"/>
  </r>
  <r>
    <x v="7"/>
  </r>
  <r>
    <x v="6"/>
  </r>
  <r>
    <x v="12"/>
  </r>
  <r>
    <x v="8"/>
  </r>
  <r>
    <x v="16"/>
  </r>
  <r>
    <x v="9"/>
  </r>
  <r>
    <x v="12"/>
  </r>
  <r>
    <x v="8"/>
  </r>
  <r>
    <x v="7"/>
  </r>
  <r>
    <x v="18"/>
  </r>
  <r>
    <x v="9"/>
  </r>
  <r>
    <x v="3"/>
  </r>
  <r>
    <x v="5"/>
  </r>
  <r>
    <x v="6"/>
  </r>
  <r>
    <x v="2"/>
  </r>
  <r>
    <x v="18"/>
  </r>
  <r>
    <x v="4"/>
  </r>
  <r>
    <x v="12"/>
  </r>
  <r>
    <x v="18"/>
  </r>
  <r>
    <x v="12"/>
  </r>
  <r>
    <x v="15"/>
  </r>
  <r>
    <x v="0"/>
  </r>
  <r>
    <x v="12"/>
  </r>
  <r>
    <x v="7"/>
  </r>
  <r>
    <x v="19"/>
  </r>
  <r>
    <x v="4"/>
  </r>
  <r>
    <x v="18"/>
  </r>
  <r>
    <x v="13"/>
  </r>
  <r>
    <x v="7"/>
  </r>
  <r>
    <x v="18"/>
  </r>
  <r>
    <x v="12"/>
  </r>
  <r>
    <x v="6"/>
  </r>
  <r>
    <x v="3"/>
  </r>
  <r>
    <x v="5"/>
  </r>
  <r>
    <x v="11"/>
  </r>
  <r>
    <x v="9"/>
  </r>
  <r>
    <x v="19"/>
  </r>
  <r>
    <x v="8"/>
  </r>
  <r>
    <x v="3"/>
  </r>
  <r>
    <x v="17"/>
  </r>
  <r>
    <x v="16"/>
  </r>
  <r>
    <x v="0"/>
  </r>
  <r>
    <x v="6"/>
  </r>
  <r>
    <x v="18"/>
  </r>
  <r>
    <x v="7"/>
  </r>
  <r>
    <x v="5"/>
  </r>
  <r>
    <x v="8"/>
  </r>
  <r>
    <x v="11"/>
  </r>
  <r>
    <x v="5"/>
  </r>
  <r>
    <x v="15"/>
  </r>
  <r>
    <x v="16"/>
  </r>
  <r>
    <x v="1"/>
  </r>
  <r>
    <x v="12"/>
  </r>
  <r>
    <x v="8"/>
  </r>
  <r>
    <x v="6"/>
  </r>
  <r>
    <x v="0"/>
  </r>
  <r>
    <x v="16"/>
  </r>
  <r>
    <x v="6"/>
  </r>
  <r>
    <x v="19"/>
  </r>
  <r>
    <x v="19"/>
  </r>
  <r>
    <x v="6"/>
  </r>
  <r>
    <x v="17"/>
  </r>
  <r>
    <x v="14"/>
  </r>
  <r>
    <x v="12"/>
  </r>
  <r>
    <x v="1"/>
  </r>
  <r>
    <x v="19"/>
  </r>
  <r>
    <x v="5"/>
  </r>
  <r>
    <x v="17"/>
  </r>
  <r>
    <x v="3"/>
  </r>
  <r>
    <x v="0"/>
  </r>
  <r>
    <x v="5"/>
  </r>
  <r>
    <x v="4"/>
  </r>
  <r>
    <x v="8"/>
  </r>
  <r>
    <x v="7"/>
  </r>
  <r>
    <x v="4"/>
  </r>
  <r>
    <x v="3"/>
  </r>
  <r>
    <x v="14"/>
  </r>
  <r>
    <x v="18"/>
  </r>
  <r>
    <x v="13"/>
  </r>
  <r>
    <x v="4"/>
  </r>
  <r>
    <x v="9"/>
  </r>
  <r>
    <x v="2"/>
  </r>
  <r>
    <x v="11"/>
  </r>
  <r>
    <x v="8"/>
  </r>
  <r>
    <x v="15"/>
  </r>
  <r>
    <x v="15"/>
  </r>
  <r>
    <x v="3"/>
  </r>
  <r>
    <x v="8"/>
  </r>
  <r>
    <x v="9"/>
  </r>
  <r>
    <x v="15"/>
  </r>
  <r>
    <x v="13"/>
  </r>
  <r>
    <x v="16"/>
  </r>
  <r>
    <x v="14"/>
  </r>
  <r>
    <x v="3"/>
  </r>
  <r>
    <x v="14"/>
  </r>
  <r>
    <x v="7"/>
  </r>
  <r>
    <x v="2"/>
  </r>
  <r>
    <x v="12"/>
  </r>
  <r>
    <x v="2"/>
  </r>
  <r>
    <x v="11"/>
  </r>
  <r>
    <x v="9"/>
  </r>
  <r>
    <x v="5"/>
  </r>
  <r>
    <x v="3"/>
  </r>
  <r>
    <x v="9"/>
  </r>
  <r>
    <x v="1"/>
  </r>
  <r>
    <x v="15"/>
  </r>
  <r>
    <x v="15"/>
  </r>
  <r>
    <x v="0"/>
  </r>
  <r>
    <x v="4"/>
  </r>
  <r>
    <x v="17"/>
  </r>
  <r>
    <x v="17"/>
  </r>
  <r>
    <x v="11"/>
  </r>
  <r>
    <x v="3"/>
  </r>
  <r>
    <x v="14"/>
  </r>
  <r>
    <x v="19"/>
  </r>
  <r>
    <x v="14"/>
  </r>
  <r>
    <x v="5"/>
  </r>
  <r>
    <x v="1"/>
  </r>
  <r>
    <x v="15"/>
  </r>
  <r>
    <x v="19"/>
  </r>
  <r>
    <x v="16"/>
  </r>
  <r>
    <x v="7"/>
  </r>
  <r>
    <x v="17"/>
  </r>
  <r>
    <x v="6"/>
  </r>
  <r>
    <x v="17"/>
  </r>
  <r>
    <x v="19"/>
  </r>
  <r>
    <x v="0"/>
  </r>
  <r>
    <x v="14"/>
  </r>
  <r>
    <x v="15"/>
  </r>
  <r>
    <x v="2"/>
  </r>
  <r>
    <x v="16"/>
  </r>
  <r>
    <x v="9"/>
  </r>
  <r>
    <x v="2"/>
  </r>
  <r>
    <x v="3"/>
  </r>
  <r>
    <x v="5"/>
  </r>
  <r>
    <x v="4"/>
  </r>
  <r>
    <x v="19"/>
  </r>
  <r>
    <x v="17"/>
  </r>
  <r>
    <x v="9"/>
  </r>
  <r>
    <x v="7"/>
  </r>
  <r>
    <x v="0"/>
  </r>
  <r>
    <x v="11"/>
  </r>
  <r>
    <x v="15"/>
  </r>
  <r>
    <x v="17"/>
  </r>
  <r>
    <x v="1"/>
  </r>
  <r>
    <x v="3"/>
  </r>
  <r>
    <x v="15"/>
  </r>
  <r>
    <x v="4"/>
  </r>
  <r>
    <x v="18"/>
  </r>
  <r>
    <x v="8"/>
  </r>
  <r>
    <x v="14"/>
  </r>
  <r>
    <x v="6"/>
  </r>
  <r>
    <x v="4"/>
  </r>
  <r>
    <x v="4"/>
  </r>
  <r>
    <x v="5"/>
  </r>
  <r>
    <x v="1"/>
  </r>
  <r>
    <x v="18"/>
  </r>
  <r>
    <x v="17"/>
  </r>
  <r>
    <x v="9"/>
  </r>
  <r>
    <x v="6"/>
  </r>
  <r>
    <x v="15"/>
  </r>
  <r>
    <x v="16"/>
  </r>
  <r>
    <x v="0"/>
  </r>
  <r>
    <x v="8"/>
  </r>
  <r>
    <x v="19"/>
  </r>
  <r>
    <x v="17"/>
  </r>
  <r>
    <x v="11"/>
  </r>
  <r>
    <x v="17"/>
  </r>
  <r>
    <x v="16"/>
  </r>
  <r>
    <x v="15"/>
  </r>
  <r>
    <x v="11"/>
  </r>
  <r>
    <x v="8"/>
  </r>
  <r>
    <x v="3"/>
  </r>
  <r>
    <x v="17"/>
  </r>
  <r>
    <x v="18"/>
  </r>
  <r>
    <x v="13"/>
  </r>
  <r>
    <x v="15"/>
  </r>
  <r>
    <x v="11"/>
  </r>
  <r>
    <x v="5"/>
  </r>
  <r>
    <x v="5"/>
  </r>
  <r>
    <x v="16"/>
  </r>
  <r>
    <x v="10"/>
  </r>
  <r>
    <x v="8"/>
  </r>
  <r>
    <x v="11"/>
  </r>
  <r>
    <x v="16"/>
  </r>
  <r>
    <x v="10"/>
  </r>
  <r>
    <x v="11"/>
  </r>
  <r>
    <x v="15"/>
  </r>
  <r>
    <x v="3"/>
  </r>
  <r>
    <x v="10"/>
  </r>
  <r>
    <x v="16"/>
  </r>
  <r>
    <x v="6"/>
  </r>
  <r>
    <x v="10"/>
  </r>
  <r>
    <x v="17"/>
  </r>
  <r>
    <x v="8"/>
  </r>
  <r>
    <x v="0"/>
  </r>
  <r>
    <x v="5"/>
  </r>
  <r>
    <x v="8"/>
  </r>
  <r>
    <x v="12"/>
  </r>
  <r>
    <x v="9"/>
  </r>
  <r>
    <x v="3"/>
  </r>
  <r>
    <x v="6"/>
  </r>
  <r>
    <x v="5"/>
  </r>
  <r>
    <x v="4"/>
  </r>
  <r>
    <x v="3"/>
  </r>
  <r>
    <x v="0"/>
  </r>
  <r>
    <x v="12"/>
  </r>
  <r>
    <x v="12"/>
  </r>
  <r>
    <x v="0"/>
  </r>
  <r>
    <x v="4"/>
  </r>
  <r>
    <x v="17"/>
  </r>
  <r>
    <x v="18"/>
  </r>
  <r>
    <x v="15"/>
  </r>
  <r>
    <x v="18"/>
  </r>
  <r>
    <x v="18"/>
  </r>
  <r>
    <x v="16"/>
  </r>
  <r>
    <x v="3"/>
  </r>
  <r>
    <x v="16"/>
  </r>
  <r>
    <x v="18"/>
  </r>
  <r>
    <x v="9"/>
  </r>
  <r>
    <x v="8"/>
  </r>
  <r>
    <x v="17"/>
  </r>
  <r>
    <x v="1"/>
  </r>
  <r>
    <x v="10"/>
  </r>
  <r>
    <x v="6"/>
  </r>
  <r>
    <x v="8"/>
  </r>
  <r>
    <x v="16"/>
  </r>
  <r>
    <x v="5"/>
  </r>
  <r>
    <x v="8"/>
  </r>
  <r>
    <x v="0"/>
  </r>
  <r>
    <x v="3"/>
  </r>
  <r>
    <x v="14"/>
  </r>
  <r>
    <x v="2"/>
  </r>
  <r>
    <x v="17"/>
  </r>
  <r>
    <x v="10"/>
  </r>
  <r>
    <x v="9"/>
  </r>
  <r>
    <x v="2"/>
  </r>
  <r>
    <x v="5"/>
  </r>
  <r>
    <x v="6"/>
  </r>
  <r>
    <x v="2"/>
  </r>
  <r>
    <x v="11"/>
  </r>
  <r>
    <x v="17"/>
  </r>
  <r>
    <x v="5"/>
  </r>
  <r>
    <x v="5"/>
  </r>
  <r>
    <x v="0"/>
  </r>
  <r>
    <x v="5"/>
  </r>
  <r>
    <x v="6"/>
  </r>
  <r>
    <x v="1"/>
  </r>
  <r>
    <x v="16"/>
  </r>
  <r>
    <x v="7"/>
  </r>
  <r>
    <x v="8"/>
  </r>
  <r>
    <x v="16"/>
  </r>
  <r>
    <x v="9"/>
  </r>
  <r>
    <x v="4"/>
  </r>
  <r>
    <x v="0"/>
  </r>
  <r>
    <x v="9"/>
  </r>
  <r>
    <x v="1"/>
  </r>
  <r>
    <x v="3"/>
  </r>
  <r>
    <x v="2"/>
  </r>
  <r>
    <x v="2"/>
  </r>
  <r>
    <x v="17"/>
  </r>
  <r>
    <x v="4"/>
  </r>
  <r>
    <x v="8"/>
  </r>
  <r>
    <x v="16"/>
  </r>
  <r>
    <x v="12"/>
  </r>
  <r>
    <x v="2"/>
  </r>
  <r>
    <x v="0"/>
  </r>
  <r>
    <x v="18"/>
  </r>
  <r>
    <x v="17"/>
  </r>
  <r>
    <x v="18"/>
  </r>
  <r>
    <x v="4"/>
  </r>
  <r>
    <x v="12"/>
  </r>
  <r>
    <x v="18"/>
  </r>
  <r>
    <x v="17"/>
  </r>
  <r>
    <x v="9"/>
  </r>
  <r>
    <x v="13"/>
  </r>
  <r>
    <x v="13"/>
  </r>
  <r>
    <x v="4"/>
  </r>
  <r>
    <x v="3"/>
  </r>
  <r>
    <x v="12"/>
  </r>
  <r>
    <x v="18"/>
  </r>
  <r>
    <x v="0"/>
  </r>
  <r>
    <x v="8"/>
  </r>
  <r>
    <x v="9"/>
  </r>
  <r>
    <x v="6"/>
  </r>
  <r>
    <x v="5"/>
  </r>
  <r>
    <x v="0"/>
  </r>
  <r>
    <x v="12"/>
  </r>
  <r>
    <x v="16"/>
  </r>
  <r>
    <x v="6"/>
  </r>
  <r>
    <x v="12"/>
  </r>
  <r>
    <x v="15"/>
  </r>
  <r>
    <x v="6"/>
  </r>
  <r>
    <x v="12"/>
  </r>
  <r>
    <x v="15"/>
  </r>
  <r>
    <x v="3"/>
  </r>
  <r>
    <x v="17"/>
  </r>
  <r>
    <x v="6"/>
  </r>
  <r>
    <x v="5"/>
  </r>
  <r>
    <x v="7"/>
  </r>
  <r>
    <x v="1"/>
  </r>
  <r>
    <x v="7"/>
  </r>
  <r>
    <x v="18"/>
  </r>
  <r>
    <x v="15"/>
  </r>
  <r>
    <x v="12"/>
  </r>
  <r>
    <x v="12"/>
  </r>
  <r>
    <x v="1"/>
  </r>
  <r>
    <x v="5"/>
  </r>
  <r>
    <x v="18"/>
  </r>
  <r>
    <x v="9"/>
  </r>
  <r>
    <x v="10"/>
  </r>
  <r>
    <x v="3"/>
  </r>
  <r>
    <x v="19"/>
  </r>
  <r>
    <x v="19"/>
  </r>
  <r>
    <x v="7"/>
  </r>
  <r>
    <x v="15"/>
  </r>
  <r>
    <x v="15"/>
  </r>
  <r>
    <x v="8"/>
  </r>
  <r>
    <x v="3"/>
  </r>
  <r>
    <x v="15"/>
  </r>
  <r>
    <x v="7"/>
  </r>
  <r>
    <x v="19"/>
  </r>
  <r>
    <x v="15"/>
  </r>
  <r>
    <x v="17"/>
  </r>
  <r>
    <x v="18"/>
  </r>
  <r>
    <x v="6"/>
  </r>
  <r>
    <x v="8"/>
  </r>
  <r>
    <x v="14"/>
  </r>
  <r>
    <x v="8"/>
  </r>
  <r>
    <x v="13"/>
  </r>
  <r>
    <x v="6"/>
  </r>
  <r>
    <x v="6"/>
  </r>
  <r>
    <x v="8"/>
  </r>
  <r>
    <x v="3"/>
  </r>
  <r>
    <x v="1"/>
  </r>
  <r>
    <x v="6"/>
  </r>
  <r>
    <x v="6"/>
  </r>
  <r>
    <x v="9"/>
  </r>
  <r>
    <x v="4"/>
  </r>
  <r>
    <x v="14"/>
  </r>
  <r>
    <x v="19"/>
  </r>
  <r>
    <x v="18"/>
  </r>
  <r>
    <x v="6"/>
  </r>
  <r>
    <x v="1"/>
  </r>
  <r>
    <x v="12"/>
  </r>
  <r>
    <x v="19"/>
  </r>
  <r>
    <x v="8"/>
  </r>
  <r>
    <x v="19"/>
  </r>
  <r>
    <x v="17"/>
  </r>
  <r>
    <x v="2"/>
  </r>
  <r>
    <x v="5"/>
  </r>
  <r>
    <x v="19"/>
  </r>
  <r>
    <x v="1"/>
  </r>
  <r>
    <x v="19"/>
  </r>
  <r>
    <x v="17"/>
  </r>
  <r>
    <x v="16"/>
  </r>
  <r>
    <x v="14"/>
  </r>
  <r>
    <x v="10"/>
  </r>
  <r>
    <x v="18"/>
  </r>
  <r>
    <x v="11"/>
  </r>
  <r>
    <x v="9"/>
  </r>
  <r>
    <x v="12"/>
  </r>
  <r>
    <x v="18"/>
  </r>
  <r>
    <x v="12"/>
  </r>
  <r>
    <x v="13"/>
  </r>
  <r>
    <x v="18"/>
  </r>
  <r>
    <x v="5"/>
  </r>
  <r>
    <x v="12"/>
  </r>
  <r>
    <x v="14"/>
  </r>
  <r>
    <x v="3"/>
  </r>
  <r>
    <x v="19"/>
  </r>
  <r>
    <x v="4"/>
  </r>
  <r>
    <x v="17"/>
  </r>
  <r>
    <x v="8"/>
  </r>
  <r>
    <x v="17"/>
  </r>
  <r>
    <x v="7"/>
  </r>
  <r>
    <x v="6"/>
  </r>
  <r>
    <x v="18"/>
  </r>
  <r>
    <x v="10"/>
  </r>
  <r>
    <x v="14"/>
  </r>
  <r>
    <x v="3"/>
  </r>
  <r>
    <x v="15"/>
  </r>
  <r>
    <x v="15"/>
  </r>
  <r>
    <x v="8"/>
  </r>
  <r>
    <x v="15"/>
  </r>
  <r>
    <x v="8"/>
  </r>
  <r>
    <x v="18"/>
  </r>
  <r>
    <x v="9"/>
  </r>
  <r>
    <x v="2"/>
  </r>
  <r>
    <x v="13"/>
  </r>
  <r>
    <x v="1"/>
  </r>
  <r>
    <x v="17"/>
  </r>
  <r>
    <x v="7"/>
  </r>
  <r>
    <x v="19"/>
  </r>
  <r>
    <x v="7"/>
  </r>
  <r>
    <x v="5"/>
  </r>
  <r>
    <x v="9"/>
  </r>
  <r>
    <x v="17"/>
  </r>
  <r>
    <x v="9"/>
  </r>
  <r>
    <x v="8"/>
  </r>
  <r>
    <x v="7"/>
  </r>
  <r>
    <x v="17"/>
  </r>
  <r>
    <x v="19"/>
  </r>
  <r>
    <x v="4"/>
  </r>
  <r>
    <x v="1"/>
  </r>
  <r>
    <x v="16"/>
  </r>
  <r>
    <x v="13"/>
  </r>
  <r>
    <x v="10"/>
  </r>
  <r>
    <x v="3"/>
  </r>
  <r>
    <x v="19"/>
  </r>
  <r>
    <x v="12"/>
  </r>
  <r>
    <x v="2"/>
  </r>
  <r>
    <x v="12"/>
  </r>
  <r>
    <x v="12"/>
  </r>
  <r>
    <x v="10"/>
  </r>
  <r>
    <x v="8"/>
  </r>
  <r>
    <x v="0"/>
  </r>
  <r>
    <x v="11"/>
  </r>
  <r>
    <x v="5"/>
  </r>
  <r>
    <x v="10"/>
  </r>
  <r>
    <x v="11"/>
  </r>
  <r>
    <x v="2"/>
  </r>
  <r>
    <x v="1"/>
  </r>
  <r>
    <x v="12"/>
  </r>
  <r>
    <x v="1"/>
  </r>
  <r>
    <x v="2"/>
  </r>
  <r>
    <x v="0"/>
  </r>
  <r>
    <x v="4"/>
  </r>
  <r>
    <x v="17"/>
  </r>
  <r>
    <x v="3"/>
  </r>
  <r>
    <x v="7"/>
  </r>
  <r>
    <x v="19"/>
  </r>
  <r>
    <x v="4"/>
  </r>
  <r>
    <x v="12"/>
  </r>
  <r>
    <x v="5"/>
  </r>
  <r>
    <x v="15"/>
  </r>
  <r>
    <x v="3"/>
  </r>
  <r>
    <x v="7"/>
  </r>
  <r>
    <x v="19"/>
  </r>
  <r>
    <x v="8"/>
  </r>
  <r>
    <x v="7"/>
  </r>
  <r>
    <x v="19"/>
  </r>
  <r>
    <x v="11"/>
  </r>
  <r>
    <x v="9"/>
  </r>
  <r>
    <x v="13"/>
  </r>
  <r>
    <x v="4"/>
  </r>
  <r>
    <x v="9"/>
  </r>
  <r>
    <x v="8"/>
  </r>
  <r>
    <x v="9"/>
  </r>
  <r>
    <x v="4"/>
  </r>
  <r>
    <x v="7"/>
  </r>
  <r>
    <x v="3"/>
  </r>
  <r>
    <x v="19"/>
  </r>
  <r>
    <x v="6"/>
  </r>
  <r>
    <x v="9"/>
  </r>
  <r>
    <x v="0"/>
  </r>
  <r>
    <x v="13"/>
  </r>
  <r>
    <x v="3"/>
  </r>
  <r>
    <x v="3"/>
  </r>
  <r>
    <x v="3"/>
  </r>
  <r>
    <x v="7"/>
  </r>
  <r>
    <x v="19"/>
  </r>
  <r>
    <x v="5"/>
  </r>
  <r>
    <x v="8"/>
  </r>
  <r>
    <x v="17"/>
  </r>
  <r>
    <x v="16"/>
  </r>
  <r>
    <x v="14"/>
  </r>
  <r>
    <x v="9"/>
  </r>
  <r>
    <x v="17"/>
  </r>
  <r>
    <x v="3"/>
  </r>
  <r>
    <x v="12"/>
  </r>
  <r>
    <x v="9"/>
  </r>
  <r>
    <x v="19"/>
  </r>
  <r>
    <x v="6"/>
  </r>
  <r>
    <x v="17"/>
  </r>
  <r>
    <x v="9"/>
  </r>
  <r>
    <x v="7"/>
  </r>
  <r>
    <x v="15"/>
  </r>
  <r>
    <x v="11"/>
  </r>
  <r>
    <x v="18"/>
  </r>
  <r>
    <x v="5"/>
  </r>
  <r>
    <x v="0"/>
  </r>
  <r>
    <x v="10"/>
  </r>
  <r>
    <x v="3"/>
  </r>
  <r>
    <x v="0"/>
  </r>
  <r>
    <x v="6"/>
  </r>
  <r>
    <x v="2"/>
  </r>
  <r>
    <x v="17"/>
  </r>
  <r>
    <x v="13"/>
  </r>
  <r>
    <x v="4"/>
  </r>
  <r>
    <x v="3"/>
  </r>
  <r>
    <x v="4"/>
  </r>
  <r>
    <x v="11"/>
  </r>
  <r>
    <x v="15"/>
  </r>
  <r>
    <x v="17"/>
  </r>
  <r>
    <x v="11"/>
  </r>
  <r>
    <x v="13"/>
  </r>
  <r>
    <x v="2"/>
  </r>
  <r>
    <x v="2"/>
  </r>
  <r>
    <x v="1"/>
  </r>
  <r>
    <x v="0"/>
  </r>
  <r>
    <x v="10"/>
  </r>
  <r>
    <x v="5"/>
  </r>
  <r>
    <x v="0"/>
  </r>
  <r>
    <x v="3"/>
  </r>
  <r>
    <x v="5"/>
  </r>
  <r>
    <x v="3"/>
  </r>
  <r>
    <x v="10"/>
  </r>
  <r>
    <x v="7"/>
  </r>
  <r>
    <x v="7"/>
  </r>
  <r>
    <x v="16"/>
  </r>
  <r>
    <x v="11"/>
  </r>
  <r>
    <x v="7"/>
  </r>
  <r>
    <x v="7"/>
  </r>
  <r>
    <x v="11"/>
  </r>
  <r>
    <x v="14"/>
  </r>
  <r>
    <x v="17"/>
  </r>
  <r>
    <x v="18"/>
  </r>
  <r>
    <x v="18"/>
  </r>
  <r>
    <x v="7"/>
  </r>
  <r>
    <x v="6"/>
  </r>
  <r>
    <x v="19"/>
  </r>
  <r>
    <x v="8"/>
  </r>
  <r>
    <x v="9"/>
  </r>
  <r>
    <x v="18"/>
  </r>
  <r>
    <x v="14"/>
  </r>
  <r>
    <x v="3"/>
  </r>
  <r>
    <x v="19"/>
  </r>
  <r>
    <x v="9"/>
  </r>
  <r>
    <x v="3"/>
  </r>
  <r>
    <x v="15"/>
  </r>
  <r>
    <x v="14"/>
  </r>
  <r>
    <x v="6"/>
  </r>
  <r>
    <x v="17"/>
  </r>
  <r>
    <x v="14"/>
  </r>
  <r>
    <x v="15"/>
  </r>
  <r>
    <x v="3"/>
  </r>
  <r>
    <x v="7"/>
  </r>
  <r>
    <x v="10"/>
  </r>
  <r>
    <x v="2"/>
  </r>
  <r>
    <x v="0"/>
  </r>
  <r>
    <x v="6"/>
  </r>
  <r>
    <x v="16"/>
  </r>
  <r>
    <x v="12"/>
  </r>
  <r>
    <x v="11"/>
  </r>
  <r>
    <x v="1"/>
  </r>
  <r>
    <x v="19"/>
  </r>
  <r>
    <x v="10"/>
  </r>
  <r>
    <x v="0"/>
  </r>
  <r>
    <x v="1"/>
  </r>
  <r>
    <x v="10"/>
  </r>
  <r>
    <x v="3"/>
  </r>
  <r>
    <x v="13"/>
  </r>
  <r>
    <x v="19"/>
  </r>
  <r>
    <x v="19"/>
  </r>
  <r>
    <x v="7"/>
  </r>
  <r>
    <x v="12"/>
  </r>
  <r>
    <x v="17"/>
  </r>
  <r>
    <x v="4"/>
  </r>
  <r>
    <x v="1"/>
  </r>
  <r>
    <x v="8"/>
  </r>
  <r>
    <x v="6"/>
  </r>
  <r>
    <x v="6"/>
  </r>
  <r>
    <x v="6"/>
  </r>
  <r>
    <x v="10"/>
  </r>
  <r>
    <x v="15"/>
  </r>
  <r>
    <x v="4"/>
  </r>
  <r>
    <x v="19"/>
  </r>
  <r>
    <x v="19"/>
  </r>
  <r>
    <x v="13"/>
  </r>
  <r>
    <x v="12"/>
  </r>
  <r>
    <x v="8"/>
  </r>
  <r>
    <x v="10"/>
  </r>
  <r>
    <x v="17"/>
  </r>
  <r>
    <x v="19"/>
  </r>
  <r>
    <x v="12"/>
  </r>
  <r>
    <x v="19"/>
  </r>
  <r>
    <x v="19"/>
  </r>
  <r>
    <x v="0"/>
  </r>
  <r>
    <x v="6"/>
  </r>
  <r>
    <x v="12"/>
  </r>
  <r>
    <x v="11"/>
  </r>
  <r>
    <x v="19"/>
  </r>
  <r>
    <x v="4"/>
  </r>
  <r>
    <x v="16"/>
  </r>
  <r>
    <x v="7"/>
  </r>
  <r>
    <x v="15"/>
  </r>
  <r>
    <x v="3"/>
  </r>
  <r>
    <x v="16"/>
  </r>
  <r>
    <x v="10"/>
  </r>
  <r>
    <x v="19"/>
  </r>
  <r>
    <x v="7"/>
  </r>
  <r>
    <x v="14"/>
  </r>
  <r>
    <x v="14"/>
  </r>
  <r>
    <x v="5"/>
  </r>
  <r>
    <x v="1"/>
  </r>
  <r>
    <x v="19"/>
  </r>
  <r>
    <x v="9"/>
  </r>
  <r>
    <x v="3"/>
  </r>
  <r>
    <x v="10"/>
  </r>
  <r>
    <x v="6"/>
  </r>
  <r>
    <x v="6"/>
  </r>
  <r>
    <x v="15"/>
  </r>
  <r>
    <x v="7"/>
  </r>
  <r>
    <x v="12"/>
  </r>
  <r>
    <x v="8"/>
  </r>
  <r>
    <x v="1"/>
  </r>
  <r>
    <x v="3"/>
  </r>
  <r>
    <x v="7"/>
  </r>
  <r>
    <x v="4"/>
  </r>
  <r>
    <x v="6"/>
  </r>
  <r>
    <x v="15"/>
  </r>
  <r>
    <x v="17"/>
  </r>
  <r>
    <x v="4"/>
  </r>
  <r>
    <x v="0"/>
  </r>
  <r>
    <x v="13"/>
  </r>
  <r>
    <x v="19"/>
  </r>
  <r>
    <x v="3"/>
  </r>
  <r>
    <x v="0"/>
  </r>
  <r>
    <x v="2"/>
  </r>
  <r>
    <x v="14"/>
  </r>
  <r>
    <x v="19"/>
  </r>
  <r>
    <x v="7"/>
  </r>
  <r>
    <x v="8"/>
  </r>
  <r>
    <x v="8"/>
  </r>
  <r>
    <x v="14"/>
  </r>
  <r>
    <x v="0"/>
  </r>
  <r>
    <x v="4"/>
  </r>
  <r>
    <x v="0"/>
  </r>
  <r>
    <x v="18"/>
  </r>
  <r>
    <x v="1"/>
  </r>
  <r>
    <x v="16"/>
  </r>
  <r>
    <x v="12"/>
  </r>
  <r>
    <x v="13"/>
  </r>
  <r>
    <x v="15"/>
  </r>
  <r>
    <x v="9"/>
  </r>
  <r>
    <x v="3"/>
  </r>
  <r>
    <x v="8"/>
  </r>
  <r>
    <x v="7"/>
  </r>
  <r>
    <x v="1"/>
  </r>
  <r>
    <x v="14"/>
  </r>
  <r>
    <x v="12"/>
  </r>
  <r>
    <x v="7"/>
  </r>
  <r>
    <x v="17"/>
  </r>
  <r>
    <x v="7"/>
  </r>
  <r>
    <x v="6"/>
  </r>
  <r>
    <x v="9"/>
  </r>
  <r>
    <x v="5"/>
  </r>
  <r>
    <x v="8"/>
  </r>
  <r>
    <x v="1"/>
  </r>
  <r>
    <x v="10"/>
  </r>
  <r>
    <x v="17"/>
  </r>
  <r>
    <x v="13"/>
  </r>
  <r>
    <x v="14"/>
  </r>
  <r>
    <x v="1"/>
  </r>
  <r>
    <x v="2"/>
  </r>
  <r>
    <x v="11"/>
  </r>
  <r>
    <x v="5"/>
  </r>
  <r>
    <x v="8"/>
  </r>
  <r>
    <x v="6"/>
  </r>
  <r>
    <x v="3"/>
  </r>
  <r>
    <x v="15"/>
  </r>
  <r>
    <x v="16"/>
  </r>
  <r>
    <x v="2"/>
  </r>
  <r>
    <x v="2"/>
  </r>
  <r>
    <x v="11"/>
  </r>
  <r>
    <x v="13"/>
  </r>
  <r>
    <x v="13"/>
  </r>
  <r>
    <x v="2"/>
  </r>
  <r>
    <x v="7"/>
  </r>
  <r>
    <x v="13"/>
  </r>
  <r>
    <x v="14"/>
  </r>
  <r>
    <x v="0"/>
  </r>
  <r>
    <x v="3"/>
  </r>
  <r>
    <x v="4"/>
  </r>
  <r>
    <x v="6"/>
  </r>
  <r>
    <x v="18"/>
  </r>
  <r>
    <x v="1"/>
  </r>
  <r>
    <x v="7"/>
  </r>
  <r>
    <x v="3"/>
  </r>
  <r>
    <x v="0"/>
  </r>
  <r>
    <x v="11"/>
  </r>
  <r>
    <x v="12"/>
  </r>
  <r>
    <x v="14"/>
  </r>
  <r>
    <x v="5"/>
  </r>
  <r>
    <x v="19"/>
  </r>
  <r>
    <x v="1"/>
  </r>
  <r>
    <x v="15"/>
  </r>
  <r>
    <x v="19"/>
  </r>
  <r>
    <x v="10"/>
  </r>
  <r>
    <x v="1"/>
  </r>
  <r>
    <x v="15"/>
  </r>
  <r>
    <x v="12"/>
  </r>
  <r>
    <x v="8"/>
  </r>
  <r>
    <x v="11"/>
  </r>
  <r>
    <x v="14"/>
  </r>
  <r>
    <x v="6"/>
  </r>
  <r>
    <x v="7"/>
  </r>
  <r>
    <x v="0"/>
  </r>
  <r>
    <x v="8"/>
  </r>
  <r>
    <x v="3"/>
  </r>
  <r>
    <x v="16"/>
  </r>
  <r>
    <x v="12"/>
  </r>
  <r>
    <x v="13"/>
  </r>
  <r>
    <x v="16"/>
  </r>
  <r>
    <x v="4"/>
  </r>
  <r>
    <x v="7"/>
  </r>
  <r>
    <x v="4"/>
  </r>
  <r>
    <x v="19"/>
  </r>
  <r>
    <x v="6"/>
  </r>
  <r>
    <x v="17"/>
  </r>
  <r>
    <x v="18"/>
  </r>
  <r>
    <x v="5"/>
  </r>
  <r>
    <x v="14"/>
  </r>
  <r>
    <x v="10"/>
  </r>
  <r>
    <x v="8"/>
  </r>
  <r>
    <x v="16"/>
  </r>
  <r>
    <x v="6"/>
  </r>
  <r>
    <x v="14"/>
  </r>
  <r>
    <x v="16"/>
  </r>
  <r>
    <x v="14"/>
  </r>
  <r>
    <x v="13"/>
  </r>
  <r>
    <x v="2"/>
  </r>
  <r>
    <x v="9"/>
  </r>
  <r>
    <x v="9"/>
  </r>
  <r>
    <x v="5"/>
  </r>
  <r>
    <x v="15"/>
  </r>
  <r>
    <x v="9"/>
  </r>
  <r>
    <x v="13"/>
  </r>
  <r>
    <x v="0"/>
  </r>
  <r>
    <x v="19"/>
  </r>
  <r>
    <x v="17"/>
  </r>
  <r>
    <x v="11"/>
  </r>
  <r>
    <x v="13"/>
  </r>
  <r>
    <x v="5"/>
  </r>
  <r>
    <x v="19"/>
  </r>
  <r>
    <x v="9"/>
  </r>
  <r>
    <x v="2"/>
  </r>
  <r>
    <x v="1"/>
  </r>
  <r>
    <x v="15"/>
  </r>
  <r>
    <x v="4"/>
  </r>
  <r>
    <x v="10"/>
  </r>
  <r>
    <x v="12"/>
  </r>
  <r>
    <x v="1"/>
  </r>
  <r>
    <x v="6"/>
  </r>
  <r>
    <x v="17"/>
  </r>
  <r>
    <x v="15"/>
  </r>
  <r>
    <x v="1"/>
  </r>
  <r>
    <x v="13"/>
  </r>
  <r>
    <x v="7"/>
  </r>
  <r>
    <x v="4"/>
  </r>
  <r>
    <x v="14"/>
  </r>
  <r>
    <x v="11"/>
  </r>
  <r>
    <x v="10"/>
  </r>
  <r>
    <x v="18"/>
  </r>
  <r>
    <x v="15"/>
  </r>
  <r>
    <x v="1"/>
  </r>
  <r>
    <x v="2"/>
  </r>
  <r>
    <x v="6"/>
  </r>
  <r>
    <x v="12"/>
  </r>
  <r>
    <x v="16"/>
  </r>
  <r>
    <x v="6"/>
  </r>
  <r>
    <x v="14"/>
  </r>
  <r>
    <x v="9"/>
  </r>
  <r>
    <x v="7"/>
  </r>
  <r>
    <x v="11"/>
  </r>
  <r>
    <x v="19"/>
  </r>
  <r>
    <x v="11"/>
  </r>
  <r>
    <x v="0"/>
  </r>
  <r>
    <x v="18"/>
  </r>
  <r>
    <x v="16"/>
  </r>
  <r>
    <x v="7"/>
  </r>
  <r>
    <x v="17"/>
  </r>
  <r>
    <x v="7"/>
  </r>
  <r>
    <x v="10"/>
  </r>
  <r>
    <x v="5"/>
  </r>
  <r>
    <x v="5"/>
  </r>
  <r>
    <x v="19"/>
  </r>
  <r>
    <x v="8"/>
  </r>
  <r>
    <x v="6"/>
  </r>
  <r>
    <x v="12"/>
  </r>
  <r>
    <x v="8"/>
  </r>
  <r>
    <x v="15"/>
  </r>
  <r>
    <x v="0"/>
  </r>
  <r>
    <x v="18"/>
  </r>
  <r>
    <x v="6"/>
  </r>
  <r>
    <x v="4"/>
  </r>
  <r>
    <x v="8"/>
  </r>
  <r>
    <x v="15"/>
  </r>
  <r>
    <x v="10"/>
  </r>
  <r>
    <x v="3"/>
  </r>
  <r>
    <x v="11"/>
  </r>
  <r>
    <x v="4"/>
  </r>
  <r>
    <x v="4"/>
  </r>
  <r>
    <x v="14"/>
  </r>
  <r>
    <x v="1"/>
  </r>
  <r>
    <x v="9"/>
  </r>
  <r>
    <x v="18"/>
  </r>
  <r>
    <x v="15"/>
  </r>
  <r>
    <x v="16"/>
  </r>
  <r>
    <x v="5"/>
  </r>
  <r>
    <x v="4"/>
  </r>
  <r>
    <x v="0"/>
  </r>
  <r>
    <x v="5"/>
  </r>
  <r>
    <x v="13"/>
  </r>
  <r>
    <x v="16"/>
  </r>
  <r>
    <x v="12"/>
  </r>
  <r>
    <x v="13"/>
  </r>
  <r>
    <x v="8"/>
  </r>
  <r>
    <x v="3"/>
  </r>
  <r>
    <x v="2"/>
  </r>
  <r>
    <x v="9"/>
  </r>
  <r>
    <x v="15"/>
  </r>
  <r>
    <x v="4"/>
  </r>
  <r>
    <x v="6"/>
  </r>
  <r>
    <x v="18"/>
  </r>
  <r>
    <x v="7"/>
  </r>
  <r>
    <x v="8"/>
  </r>
  <r>
    <x v="3"/>
  </r>
  <r>
    <x v="1"/>
  </r>
  <r>
    <x v="11"/>
  </r>
  <r>
    <x v="5"/>
  </r>
  <r>
    <x v="19"/>
  </r>
  <r>
    <x v="17"/>
  </r>
  <r>
    <x v="2"/>
  </r>
  <r>
    <x v="15"/>
  </r>
  <r>
    <x v="15"/>
  </r>
  <r>
    <x v="13"/>
  </r>
  <r>
    <x v="19"/>
  </r>
  <r>
    <x v="15"/>
  </r>
  <r>
    <x v="19"/>
  </r>
  <r>
    <x v="8"/>
  </r>
  <r>
    <x v="1"/>
  </r>
  <r>
    <x v="14"/>
  </r>
  <r>
    <x v="16"/>
  </r>
  <r>
    <x v="18"/>
  </r>
  <r>
    <x v="15"/>
  </r>
  <r>
    <x v="16"/>
  </r>
  <r>
    <x v="9"/>
  </r>
  <r>
    <x v="6"/>
  </r>
  <r>
    <x v="12"/>
  </r>
  <r>
    <x v="12"/>
  </r>
  <r>
    <x v="1"/>
  </r>
  <r>
    <x v="18"/>
  </r>
  <r>
    <x v="7"/>
  </r>
  <r>
    <x v="7"/>
  </r>
  <r>
    <x v="7"/>
  </r>
  <r>
    <x v="9"/>
  </r>
  <r>
    <x v="5"/>
  </r>
  <r>
    <x v="1"/>
  </r>
  <r>
    <x v="19"/>
  </r>
  <r>
    <x v="17"/>
  </r>
  <r>
    <x v="2"/>
  </r>
  <r>
    <x v="19"/>
  </r>
  <r>
    <x v="13"/>
  </r>
  <r>
    <x v="14"/>
  </r>
  <r>
    <x v="2"/>
  </r>
  <r>
    <x v="12"/>
  </r>
  <r>
    <x v="14"/>
  </r>
  <r>
    <x v="16"/>
  </r>
  <r>
    <x v="16"/>
  </r>
  <r>
    <x v="4"/>
  </r>
  <r>
    <x v="4"/>
  </r>
  <r>
    <x v="13"/>
  </r>
  <r>
    <x v="8"/>
  </r>
  <r>
    <x v="11"/>
  </r>
  <r>
    <x v="18"/>
  </r>
  <r>
    <x v="6"/>
  </r>
  <r>
    <x v="3"/>
  </r>
  <r>
    <x v="17"/>
  </r>
  <r>
    <x v="13"/>
  </r>
  <r>
    <x v="17"/>
  </r>
  <r>
    <x v="17"/>
  </r>
  <r>
    <x v="10"/>
  </r>
  <r>
    <x v="4"/>
  </r>
  <r>
    <x v="7"/>
  </r>
  <r>
    <x v="19"/>
  </r>
  <r>
    <x v="16"/>
  </r>
  <r>
    <x v="14"/>
  </r>
  <r>
    <x v="14"/>
  </r>
  <r>
    <x v="10"/>
  </r>
  <r>
    <x v="1"/>
  </r>
  <r>
    <x v="8"/>
  </r>
  <r>
    <x v="1"/>
  </r>
  <r>
    <x v="15"/>
  </r>
  <r>
    <x v="2"/>
  </r>
  <r>
    <x v="17"/>
  </r>
  <r>
    <x v="2"/>
  </r>
  <r>
    <x v="7"/>
  </r>
  <r>
    <x v="9"/>
  </r>
  <r>
    <x v="17"/>
  </r>
  <r>
    <x v="0"/>
  </r>
  <r>
    <x v="14"/>
  </r>
  <r>
    <x v="15"/>
  </r>
  <r>
    <x v="12"/>
  </r>
  <r>
    <x v="0"/>
  </r>
  <r>
    <x v="7"/>
  </r>
  <r>
    <x v="3"/>
  </r>
  <r>
    <x v="9"/>
  </r>
  <r>
    <x v="16"/>
  </r>
  <r>
    <x v="18"/>
  </r>
  <r>
    <x v="5"/>
  </r>
  <r>
    <x v="5"/>
  </r>
  <r>
    <x v="3"/>
  </r>
  <r>
    <x v="19"/>
  </r>
  <r>
    <x v="14"/>
  </r>
  <r>
    <x v="7"/>
  </r>
  <r>
    <x v="14"/>
  </r>
  <r>
    <x v="8"/>
  </r>
  <r>
    <x v="18"/>
  </r>
  <r>
    <x v="17"/>
  </r>
  <r>
    <x v="11"/>
  </r>
  <r>
    <x v="11"/>
  </r>
  <r>
    <x v="1"/>
  </r>
  <r>
    <x v="17"/>
  </r>
  <r>
    <x v="6"/>
  </r>
  <r>
    <x v="14"/>
  </r>
  <r>
    <x v="7"/>
  </r>
  <r>
    <x v="18"/>
  </r>
  <r>
    <x v="18"/>
  </r>
  <r>
    <x v="1"/>
  </r>
  <r>
    <x v="3"/>
  </r>
  <r>
    <x v="9"/>
  </r>
  <r>
    <x v="16"/>
  </r>
  <r>
    <x v="0"/>
  </r>
  <r>
    <x v="6"/>
  </r>
  <r>
    <x v="4"/>
  </r>
  <r>
    <x v="16"/>
  </r>
  <r>
    <x v="15"/>
  </r>
  <r>
    <x v="6"/>
  </r>
  <r>
    <x v="3"/>
  </r>
  <r>
    <x v="17"/>
  </r>
  <r>
    <x v="7"/>
  </r>
  <r>
    <x v="2"/>
  </r>
  <r>
    <x v="19"/>
  </r>
  <r>
    <x v="15"/>
  </r>
  <r>
    <x v="12"/>
  </r>
  <r>
    <x v="18"/>
  </r>
  <r>
    <x v="7"/>
  </r>
  <r>
    <x v="19"/>
  </r>
  <r>
    <x v="2"/>
  </r>
  <r>
    <x v="0"/>
  </r>
  <r>
    <x v="7"/>
  </r>
  <r>
    <x v="8"/>
  </r>
  <r>
    <x v="14"/>
  </r>
  <r>
    <x v="19"/>
  </r>
  <r>
    <x v="14"/>
  </r>
  <r>
    <x v="2"/>
  </r>
  <r>
    <x v="15"/>
  </r>
  <r>
    <x v="10"/>
  </r>
  <r>
    <x v="11"/>
  </r>
  <r>
    <x v="19"/>
  </r>
  <r>
    <x v="19"/>
  </r>
  <r>
    <x v="14"/>
  </r>
  <r>
    <x v="4"/>
  </r>
  <r>
    <x v="1"/>
  </r>
  <r>
    <x v="13"/>
  </r>
  <r>
    <x v="17"/>
  </r>
  <r>
    <x v="14"/>
  </r>
  <r>
    <x v="2"/>
  </r>
  <r>
    <x v="3"/>
  </r>
  <r>
    <x v="17"/>
  </r>
  <r>
    <x v="15"/>
  </r>
  <r>
    <x v="10"/>
  </r>
  <r>
    <x v="12"/>
  </r>
  <r>
    <x v="10"/>
  </r>
  <r>
    <x v="19"/>
  </r>
  <r>
    <x v="16"/>
  </r>
  <r>
    <x v="7"/>
  </r>
  <r>
    <x v="4"/>
  </r>
  <r>
    <x v="0"/>
  </r>
  <r>
    <x v="13"/>
  </r>
  <r>
    <x v="10"/>
  </r>
  <r>
    <x v="18"/>
  </r>
  <r>
    <x v="6"/>
  </r>
  <r>
    <x v="10"/>
  </r>
  <r>
    <x v="10"/>
  </r>
  <r>
    <x v="2"/>
  </r>
  <r>
    <x v="12"/>
  </r>
  <r>
    <x v="13"/>
  </r>
  <r>
    <x v="8"/>
  </r>
  <r>
    <x v="8"/>
  </r>
  <r>
    <x v="4"/>
  </r>
  <r>
    <x v="1"/>
  </r>
  <r>
    <x v="2"/>
  </r>
  <r>
    <x v="8"/>
  </r>
  <r>
    <x v="15"/>
  </r>
  <r>
    <x v="4"/>
  </r>
  <r>
    <x v="15"/>
  </r>
  <r>
    <x v="13"/>
  </r>
  <r>
    <x v="14"/>
  </r>
  <r>
    <x v="12"/>
  </r>
  <r>
    <x v="3"/>
  </r>
  <r>
    <x v="13"/>
  </r>
  <r>
    <x v="18"/>
  </r>
  <r>
    <x v="11"/>
  </r>
  <r>
    <x v="15"/>
  </r>
  <r>
    <x v="6"/>
  </r>
  <r>
    <x v="15"/>
  </r>
  <r>
    <x v="13"/>
  </r>
  <r>
    <x v="9"/>
  </r>
  <r>
    <x v="11"/>
  </r>
  <r>
    <x v="4"/>
  </r>
  <r>
    <x v="7"/>
  </r>
  <r>
    <x v="11"/>
  </r>
  <r>
    <x v="9"/>
  </r>
  <r>
    <x v="10"/>
  </r>
  <r>
    <x v="7"/>
  </r>
  <r>
    <x v="16"/>
  </r>
  <r>
    <x v="6"/>
  </r>
  <r>
    <x v="12"/>
  </r>
  <r>
    <x v="13"/>
  </r>
  <r>
    <x v="9"/>
  </r>
  <r>
    <x v="2"/>
  </r>
  <r>
    <x v="2"/>
  </r>
  <r>
    <x v="8"/>
  </r>
  <r>
    <x v="16"/>
  </r>
  <r>
    <x v="9"/>
  </r>
  <r>
    <x v="18"/>
  </r>
  <r>
    <x v="18"/>
  </r>
  <r>
    <x v="10"/>
  </r>
  <r>
    <x v="7"/>
  </r>
  <r>
    <x v="14"/>
  </r>
  <r>
    <x v="18"/>
  </r>
  <r>
    <x v="4"/>
  </r>
  <r>
    <x v="15"/>
  </r>
  <r>
    <x v="14"/>
  </r>
  <r>
    <x v="6"/>
  </r>
  <r>
    <x v="2"/>
  </r>
  <r>
    <x v="15"/>
  </r>
  <r>
    <x v="9"/>
  </r>
  <r>
    <x v="0"/>
  </r>
  <r>
    <x v="5"/>
  </r>
  <r>
    <x v="3"/>
  </r>
  <r>
    <x v="9"/>
  </r>
  <r>
    <x v="17"/>
  </r>
  <r>
    <x v="9"/>
  </r>
  <r>
    <x v="17"/>
  </r>
  <r>
    <x v="17"/>
  </r>
  <r>
    <x v="18"/>
  </r>
  <r>
    <x v="19"/>
  </r>
  <r>
    <x v="7"/>
  </r>
  <r>
    <x v="18"/>
  </r>
  <r>
    <x v="11"/>
  </r>
  <r>
    <x v="5"/>
  </r>
  <r>
    <x v="4"/>
  </r>
  <r>
    <x v="14"/>
  </r>
  <r>
    <x v="14"/>
  </r>
  <r>
    <x v="5"/>
  </r>
  <r>
    <x v="6"/>
  </r>
  <r>
    <x v="6"/>
  </r>
  <r>
    <x v="18"/>
  </r>
  <r>
    <x v="3"/>
  </r>
  <r>
    <x v="2"/>
  </r>
  <r>
    <x v="10"/>
  </r>
  <r>
    <x v="12"/>
  </r>
  <r>
    <x v="7"/>
  </r>
  <r>
    <x v="4"/>
  </r>
  <r>
    <x v="11"/>
  </r>
  <r>
    <x v="9"/>
  </r>
  <r>
    <x v="2"/>
  </r>
  <r>
    <x v="14"/>
  </r>
  <r>
    <x v="18"/>
  </r>
  <r>
    <x v="1"/>
  </r>
  <r>
    <x v="15"/>
  </r>
  <r>
    <x v="17"/>
  </r>
  <r>
    <x v="17"/>
  </r>
  <r>
    <x v="9"/>
  </r>
  <r>
    <x v="7"/>
  </r>
  <r>
    <x v="12"/>
  </r>
  <r>
    <x v="12"/>
  </r>
  <r>
    <x v="4"/>
  </r>
  <r>
    <x v="14"/>
  </r>
  <r>
    <x v="3"/>
  </r>
  <r>
    <x v="0"/>
  </r>
  <r>
    <x v="12"/>
  </r>
  <r>
    <x v="8"/>
  </r>
  <r>
    <x v="11"/>
  </r>
  <r>
    <x v="7"/>
  </r>
  <r>
    <x v="10"/>
  </r>
  <r>
    <x v="15"/>
  </r>
  <r>
    <x v="17"/>
  </r>
  <r>
    <x v="0"/>
  </r>
  <r>
    <x v="18"/>
  </r>
  <r>
    <x v="4"/>
  </r>
  <r>
    <x v="0"/>
  </r>
  <r>
    <x v="9"/>
  </r>
  <r>
    <x v="12"/>
  </r>
  <r>
    <x v="13"/>
  </r>
  <r>
    <x v="2"/>
  </r>
  <r>
    <x v="16"/>
  </r>
  <r>
    <x v="2"/>
  </r>
  <r>
    <x v="4"/>
  </r>
  <r>
    <x v="17"/>
  </r>
  <r>
    <x v="15"/>
  </r>
  <r>
    <x v="11"/>
  </r>
  <r>
    <x v="7"/>
  </r>
  <r>
    <x v="19"/>
  </r>
  <r>
    <x v="18"/>
  </r>
  <r>
    <x v="2"/>
  </r>
  <r>
    <x v="5"/>
  </r>
  <r>
    <x v="8"/>
  </r>
  <r>
    <x v="9"/>
  </r>
  <r>
    <x v="5"/>
  </r>
  <r>
    <x v="10"/>
  </r>
  <r>
    <x v="11"/>
  </r>
  <r>
    <x v="13"/>
  </r>
  <r>
    <x v="0"/>
  </r>
  <r>
    <x v="1"/>
  </r>
  <r>
    <x v="15"/>
  </r>
  <r>
    <x v="14"/>
  </r>
  <r>
    <x v="15"/>
  </r>
  <r>
    <x v="3"/>
  </r>
  <r>
    <x v="12"/>
  </r>
  <r>
    <x v="16"/>
  </r>
  <r>
    <x v="4"/>
  </r>
  <r>
    <x v="2"/>
  </r>
  <r>
    <x v="8"/>
  </r>
  <r>
    <x v="14"/>
  </r>
  <r>
    <x v="19"/>
  </r>
  <r>
    <x v="15"/>
  </r>
  <r>
    <x v="0"/>
  </r>
  <r>
    <x v="1"/>
  </r>
  <r>
    <x v="0"/>
  </r>
  <r>
    <x v="2"/>
  </r>
  <r>
    <x v="6"/>
  </r>
  <r>
    <x v="9"/>
  </r>
  <r>
    <x v="11"/>
  </r>
  <r>
    <x v="7"/>
  </r>
  <r>
    <x v="7"/>
  </r>
  <r>
    <x v="5"/>
  </r>
  <r>
    <x v="4"/>
  </r>
  <r>
    <x v="15"/>
  </r>
  <r>
    <x v="9"/>
  </r>
  <r>
    <x v="5"/>
  </r>
  <r>
    <x v="7"/>
  </r>
  <r>
    <x v="19"/>
  </r>
  <r>
    <x v="7"/>
  </r>
  <r>
    <x v="17"/>
  </r>
  <r>
    <x v="0"/>
  </r>
  <r>
    <x v="6"/>
  </r>
  <r>
    <x v="10"/>
  </r>
  <r>
    <x v="5"/>
  </r>
  <r>
    <x v="5"/>
  </r>
  <r>
    <x v="19"/>
  </r>
  <r>
    <x v="17"/>
  </r>
  <r>
    <x v="1"/>
  </r>
  <r>
    <x v="3"/>
  </r>
  <r>
    <x v="5"/>
  </r>
  <r>
    <x v="10"/>
  </r>
  <r>
    <x v="12"/>
  </r>
  <r>
    <x v="6"/>
  </r>
  <r>
    <x v="7"/>
  </r>
  <r>
    <x v="14"/>
  </r>
  <r>
    <x v="18"/>
  </r>
  <r>
    <x v="7"/>
  </r>
  <r>
    <x v="17"/>
  </r>
  <r>
    <x v="8"/>
  </r>
  <r>
    <x v="1"/>
  </r>
  <r>
    <x v="5"/>
  </r>
  <r>
    <x v="4"/>
  </r>
  <r>
    <x v="11"/>
  </r>
  <r>
    <x v="19"/>
  </r>
  <r>
    <x v="6"/>
  </r>
  <r>
    <x v="4"/>
  </r>
  <r>
    <x v="5"/>
  </r>
  <r>
    <x v="9"/>
  </r>
  <r>
    <x v="4"/>
  </r>
  <r>
    <x v="7"/>
  </r>
  <r>
    <x v="15"/>
  </r>
  <r>
    <x v="5"/>
  </r>
  <r>
    <x v="14"/>
  </r>
  <r>
    <x v="16"/>
  </r>
  <r>
    <x v="16"/>
  </r>
  <r>
    <x v="16"/>
  </r>
  <r>
    <x v="4"/>
  </r>
  <r>
    <x v="4"/>
  </r>
  <r>
    <x v="4"/>
  </r>
  <r>
    <x v="8"/>
  </r>
  <r>
    <x v="14"/>
  </r>
  <r>
    <x v="18"/>
  </r>
  <r>
    <x v="19"/>
  </r>
  <r>
    <x v="6"/>
  </r>
  <r>
    <x v="0"/>
  </r>
  <r>
    <x v="9"/>
  </r>
  <r>
    <x v="12"/>
  </r>
  <r>
    <x v="3"/>
  </r>
  <r>
    <x v="1"/>
  </r>
  <r>
    <x v="3"/>
  </r>
  <r>
    <x v="18"/>
  </r>
  <r>
    <x v="5"/>
  </r>
  <r>
    <x v="13"/>
  </r>
  <r>
    <x v="14"/>
  </r>
  <r>
    <x v="6"/>
  </r>
  <r>
    <x v="14"/>
  </r>
  <r>
    <x v="12"/>
  </r>
  <r>
    <x v="16"/>
  </r>
  <r>
    <x v="17"/>
  </r>
  <r>
    <x v="16"/>
  </r>
  <r>
    <x v="5"/>
  </r>
  <r>
    <x v="4"/>
  </r>
  <r>
    <x v="3"/>
  </r>
  <r>
    <x v="5"/>
  </r>
  <r>
    <x v="11"/>
  </r>
  <r>
    <x v="14"/>
  </r>
  <r>
    <x v="8"/>
  </r>
  <r>
    <x v="10"/>
  </r>
  <r>
    <x v="7"/>
  </r>
  <r>
    <x v="2"/>
  </r>
  <r>
    <x v="7"/>
  </r>
  <r>
    <x v="7"/>
  </r>
  <r>
    <x v="11"/>
  </r>
  <r>
    <x v="0"/>
  </r>
  <r>
    <x v="8"/>
  </r>
  <r>
    <x v="1"/>
  </r>
  <r>
    <x v="9"/>
  </r>
  <r>
    <x v="16"/>
  </r>
  <r>
    <x v="19"/>
  </r>
  <r>
    <x v="13"/>
  </r>
  <r>
    <x v="6"/>
  </r>
  <r>
    <x v="5"/>
  </r>
  <r>
    <x v="14"/>
  </r>
  <r>
    <x v="4"/>
  </r>
  <r>
    <x v="12"/>
  </r>
  <r>
    <x v="0"/>
  </r>
  <r>
    <x v="8"/>
  </r>
  <r>
    <x v="2"/>
  </r>
  <r>
    <x v="13"/>
  </r>
  <r>
    <x v="0"/>
  </r>
  <r>
    <x v="15"/>
  </r>
  <r>
    <x v="2"/>
  </r>
  <r>
    <x v="1"/>
  </r>
  <r>
    <x v="14"/>
  </r>
  <r>
    <x v="11"/>
  </r>
  <r>
    <x v="6"/>
  </r>
  <r>
    <x v="1"/>
  </r>
  <r>
    <x v="12"/>
  </r>
  <r>
    <x v="14"/>
  </r>
  <r>
    <x v="3"/>
  </r>
  <r>
    <x v="1"/>
  </r>
  <r>
    <x v="14"/>
  </r>
  <r>
    <x v="18"/>
  </r>
  <r>
    <x v="18"/>
  </r>
  <r>
    <x v="14"/>
  </r>
  <r>
    <x v="8"/>
  </r>
  <r>
    <x v="4"/>
  </r>
  <r>
    <x v="4"/>
  </r>
  <r>
    <x v="16"/>
  </r>
  <r>
    <x v="11"/>
  </r>
  <r>
    <x v="11"/>
  </r>
  <r>
    <x v="10"/>
  </r>
  <r>
    <x v="3"/>
  </r>
  <r>
    <x v="7"/>
  </r>
  <r>
    <x v="11"/>
  </r>
  <r>
    <x v="2"/>
  </r>
  <r>
    <x v="0"/>
  </r>
  <r>
    <x v="18"/>
  </r>
  <r>
    <x v="6"/>
  </r>
  <r>
    <x v="10"/>
  </r>
  <r>
    <x v="12"/>
  </r>
  <r>
    <x v="11"/>
  </r>
  <r>
    <x v="19"/>
  </r>
  <r>
    <x v="4"/>
  </r>
  <r>
    <x v="10"/>
  </r>
  <r>
    <x v="9"/>
  </r>
  <r>
    <x v="9"/>
  </r>
  <r>
    <x v="9"/>
  </r>
  <r>
    <x v="8"/>
  </r>
  <r>
    <x v="3"/>
  </r>
  <r>
    <x v="18"/>
  </r>
  <r>
    <x v="9"/>
  </r>
  <r>
    <x v="10"/>
  </r>
  <r>
    <x v="16"/>
  </r>
  <r>
    <x v="2"/>
  </r>
  <r>
    <x v="5"/>
  </r>
  <r>
    <x v="4"/>
  </r>
  <r>
    <x v="17"/>
  </r>
  <r>
    <x v="10"/>
  </r>
  <r>
    <x v="18"/>
  </r>
  <r>
    <x v="5"/>
  </r>
  <r>
    <x v="18"/>
  </r>
  <r>
    <x v="8"/>
  </r>
  <r>
    <x v="13"/>
  </r>
  <r>
    <x v="16"/>
  </r>
  <r>
    <x v="19"/>
  </r>
  <r>
    <x v="1"/>
  </r>
  <r>
    <x v="8"/>
  </r>
  <r>
    <x v="11"/>
  </r>
  <r>
    <x v="7"/>
  </r>
  <r>
    <x v="9"/>
  </r>
  <r>
    <x v="10"/>
  </r>
  <r>
    <x v="13"/>
  </r>
  <r>
    <x v="14"/>
  </r>
  <r>
    <x v="4"/>
  </r>
  <r>
    <x v="13"/>
  </r>
  <r>
    <x v="14"/>
  </r>
  <r>
    <x v="2"/>
  </r>
  <r>
    <x v="16"/>
  </r>
  <r>
    <x v="7"/>
  </r>
  <r>
    <x v="7"/>
  </r>
  <r>
    <x v="7"/>
  </r>
  <r>
    <x v="19"/>
  </r>
  <r>
    <x v="10"/>
  </r>
  <r>
    <x v="14"/>
  </r>
  <r>
    <x v="3"/>
  </r>
  <r>
    <x v="2"/>
  </r>
  <r>
    <x v="5"/>
  </r>
  <r>
    <x v="14"/>
  </r>
  <r>
    <x v="15"/>
  </r>
  <r>
    <x v="18"/>
  </r>
  <r>
    <x v="10"/>
  </r>
  <r>
    <x v="5"/>
  </r>
  <r>
    <x v="16"/>
  </r>
  <r>
    <x v="2"/>
  </r>
  <r>
    <x v="3"/>
  </r>
  <r>
    <x v="18"/>
  </r>
  <r>
    <x v="5"/>
  </r>
  <r>
    <x v="6"/>
  </r>
  <r>
    <x v="17"/>
  </r>
  <r>
    <x v="14"/>
  </r>
  <r>
    <x v="10"/>
  </r>
  <r>
    <x v="12"/>
  </r>
  <r>
    <x v="8"/>
  </r>
  <r>
    <x v="18"/>
  </r>
  <r>
    <x v="13"/>
  </r>
  <r>
    <x v="17"/>
  </r>
  <r>
    <x v="2"/>
  </r>
  <r>
    <x v="17"/>
  </r>
  <r>
    <x v="17"/>
  </r>
  <r>
    <x v="4"/>
  </r>
  <r>
    <x v="4"/>
  </r>
  <r>
    <x v="19"/>
  </r>
  <r>
    <x v="1"/>
  </r>
  <r>
    <x v="10"/>
  </r>
  <r>
    <x v="16"/>
  </r>
  <r>
    <x v="10"/>
  </r>
  <r>
    <x v="10"/>
  </r>
  <r>
    <x v="0"/>
  </r>
  <r>
    <x v="13"/>
  </r>
  <r>
    <x v="5"/>
  </r>
  <r>
    <x v="8"/>
  </r>
  <r>
    <x v="18"/>
  </r>
  <r>
    <x v="3"/>
  </r>
  <r>
    <x v="18"/>
  </r>
  <r>
    <x v="17"/>
  </r>
  <r>
    <x v="8"/>
  </r>
  <r>
    <x v="15"/>
  </r>
  <r>
    <x v="11"/>
  </r>
  <r>
    <x v="11"/>
  </r>
  <r>
    <x v="18"/>
  </r>
  <r>
    <x v="8"/>
  </r>
  <r>
    <x v="0"/>
  </r>
  <r>
    <x v="19"/>
  </r>
  <r>
    <x v="15"/>
  </r>
  <r>
    <x v="11"/>
  </r>
  <r>
    <x v="13"/>
  </r>
  <r>
    <x v="13"/>
  </r>
  <r>
    <x v="15"/>
  </r>
  <r>
    <x v="11"/>
  </r>
  <r>
    <x v="5"/>
  </r>
  <r>
    <x v="17"/>
  </r>
  <r>
    <x v="5"/>
  </r>
  <r>
    <x v="19"/>
  </r>
  <r>
    <x v="0"/>
  </r>
  <r>
    <x v="6"/>
  </r>
  <r>
    <x v="6"/>
  </r>
  <r>
    <x v="3"/>
  </r>
  <r>
    <x v="18"/>
  </r>
  <r>
    <x v="18"/>
  </r>
  <r>
    <x v="14"/>
  </r>
  <r>
    <x v="5"/>
  </r>
  <r>
    <x v="13"/>
  </r>
  <r>
    <x v="7"/>
  </r>
  <r>
    <x v="18"/>
  </r>
  <r>
    <x v="13"/>
  </r>
  <r>
    <x v="4"/>
  </r>
  <r>
    <x v="16"/>
  </r>
  <r>
    <x v="7"/>
  </r>
  <r>
    <x v="10"/>
  </r>
  <r>
    <x v="1"/>
  </r>
  <r>
    <x v="13"/>
  </r>
  <r>
    <x v="3"/>
  </r>
  <r>
    <x v="14"/>
  </r>
  <r>
    <x v="1"/>
  </r>
  <r>
    <x v="17"/>
  </r>
  <r>
    <x v="14"/>
  </r>
  <r>
    <x v="17"/>
  </r>
  <r>
    <x v="14"/>
  </r>
  <r>
    <x v="2"/>
  </r>
  <r>
    <x v="11"/>
  </r>
  <r>
    <x v="9"/>
  </r>
  <r>
    <x v="10"/>
  </r>
  <r>
    <x v="16"/>
  </r>
  <r>
    <x v="2"/>
  </r>
  <r>
    <x v="11"/>
  </r>
  <r>
    <x v="8"/>
  </r>
  <r>
    <x v="7"/>
  </r>
  <r>
    <x v="4"/>
  </r>
  <r>
    <x v="17"/>
  </r>
  <r>
    <x v="15"/>
  </r>
  <r>
    <x v="6"/>
  </r>
  <r>
    <x v="9"/>
  </r>
  <r>
    <x v="4"/>
  </r>
  <r>
    <x v="3"/>
  </r>
  <r>
    <x v="14"/>
  </r>
  <r>
    <x v="17"/>
  </r>
  <r>
    <x v="12"/>
  </r>
  <r>
    <x v="7"/>
  </r>
  <r>
    <x v="14"/>
  </r>
  <r>
    <x v="0"/>
  </r>
  <r>
    <x v="9"/>
  </r>
  <r>
    <x v="0"/>
  </r>
  <r>
    <x v="15"/>
  </r>
  <r>
    <x v="8"/>
  </r>
  <r>
    <x v="9"/>
  </r>
  <r>
    <x v="9"/>
  </r>
  <r>
    <x v="16"/>
  </r>
  <r>
    <x v="1"/>
  </r>
  <r>
    <x v="1"/>
  </r>
  <r>
    <x v="19"/>
  </r>
  <r>
    <x v="4"/>
  </r>
  <r>
    <x v="13"/>
  </r>
  <r>
    <x v="0"/>
  </r>
  <r>
    <x v="4"/>
  </r>
  <r>
    <x v="4"/>
  </r>
  <r>
    <x v="7"/>
  </r>
  <r>
    <x v="19"/>
  </r>
  <r>
    <x v="9"/>
  </r>
  <r>
    <x v="15"/>
  </r>
  <r>
    <x v="1"/>
  </r>
  <r>
    <x v="12"/>
  </r>
  <r>
    <x v="0"/>
  </r>
  <r>
    <x v="2"/>
  </r>
  <r>
    <x v="17"/>
  </r>
  <r>
    <x v="0"/>
  </r>
  <r>
    <x v="8"/>
  </r>
  <r>
    <x v="4"/>
  </r>
  <r>
    <x v="1"/>
  </r>
  <r>
    <x v="6"/>
  </r>
  <r>
    <x v="4"/>
  </r>
  <r>
    <x v="19"/>
  </r>
  <r>
    <x v="3"/>
  </r>
  <r>
    <x v="6"/>
  </r>
  <r>
    <x v="17"/>
  </r>
  <r>
    <x v="1"/>
  </r>
  <r>
    <x v="9"/>
  </r>
  <r>
    <x v="19"/>
  </r>
  <r>
    <x v="4"/>
  </r>
  <r>
    <x v="19"/>
  </r>
  <r>
    <x v="9"/>
  </r>
  <r>
    <x v="6"/>
  </r>
  <r>
    <x v="5"/>
  </r>
  <r>
    <x v="4"/>
  </r>
  <r>
    <x v="16"/>
  </r>
  <r>
    <x v="0"/>
  </r>
  <r>
    <x v="7"/>
  </r>
  <r>
    <x v="15"/>
  </r>
  <r>
    <x v="13"/>
  </r>
  <r>
    <x v="12"/>
  </r>
  <r>
    <x v="4"/>
  </r>
  <r>
    <x v="6"/>
  </r>
  <r>
    <x v="1"/>
  </r>
  <r>
    <x v="11"/>
  </r>
  <r>
    <x v="9"/>
  </r>
  <r>
    <x v="1"/>
  </r>
  <r>
    <x v="11"/>
  </r>
  <r>
    <x v="18"/>
  </r>
  <r>
    <x v="7"/>
  </r>
  <r>
    <x v="7"/>
  </r>
  <r>
    <x v="0"/>
  </r>
  <r>
    <x v="5"/>
  </r>
  <r>
    <x v="4"/>
  </r>
  <r>
    <x v="19"/>
  </r>
  <r>
    <x v="16"/>
  </r>
  <r>
    <x v="15"/>
  </r>
  <r>
    <x v="10"/>
  </r>
  <r>
    <x v="5"/>
  </r>
  <r>
    <x v="2"/>
  </r>
  <r>
    <x v="9"/>
  </r>
  <r>
    <x v="9"/>
  </r>
  <r>
    <x v="9"/>
  </r>
  <r>
    <x v="18"/>
  </r>
  <r>
    <x v="0"/>
  </r>
  <r>
    <x v="14"/>
  </r>
  <r>
    <x v="10"/>
  </r>
  <r>
    <x v="19"/>
  </r>
  <r>
    <x v="19"/>
  </r>
  <r>
    <x v="11"/>
  </r>
  <r>
    <x v="8"/>
  </r>
  <r>
    <x v="10"/>
  </r>
  <r>
    <x v="12"/>
  </r>
  <r>
    <x v="8"/>
  </r>
  <r>
    <x v="4"/>
  </r>
  <r>
    <x v="9"/>
  </r>
  <r>
    <x v="12"/>
  </r>
  <r>
    <x v="14"/>
  </r>
  <r>
    <x v="14"/>
  </r>
  <r>
    <x v="8"/>
  </r>
  <r>
    <x v="13"/>
  </r>
  <r>
    <x v="19"/>
  </r>
  <r>
    <x v="14"/>
  </r>
  <r>
    <x v="16"/>
  </r>
  <r>
    <x v="10"/>
  </r>
  <r>
    <x v="9"/>
  </r>
  <r>
    <x v="15"/>
  </r>
  <r>
    <x v="8"/>
  </r>
  <r>
    <x v="6"/>
  </r>
  <r>
    <x v="1"/>
  </r>
  <r>
    <x v="15"/>
  </r>
  <r>
    <x v="16"/>
  </r>
  <r>
    <x v="19"/>
  </r>
  <r>
    <x v="0"/>
  </r>
  <r>
    <x v="6"/>
  </r>
  <r>
    <x v="13"/>
  </r>
  <r>
    <x v="2"/>
  </r>
  <r>
    <x v="11"/>
  </r>
  <r>
    <x v="10"/>
  </r>
  <r>
    <x v="7"/>
  </r>
  <r>
    <x v="15"/>
  </r>
  <r>
    <x v="9"/>
  </r>
  <r>
    <x v="2"/>
  </r>
  <r>
    <x v="0"/>
  </r>
  <r>
    <x v="8"/>
  </r>
  <r>
    <x v="5"/>
  </r>
  <r>
    <x v="6"/>
  </r>
  <r>
    <x v="8"/>
  </r>
  <r>
    <x v="16"/>
  </r>
  <r>
    <x v="11"/>
  </r>
  <r>
    <x v="0"/>
  </r>
  <r>
    <x v="4"/>
  </r>
  <r>
    <x v="8"/>
  </r>
  <r>
    <x v="16"/>
  </r>
  <r>
    <x v="19"/>
  </r>
  <r>
    <x v="11"/>
  </r>
  <r>
    <x v="18"/>
  </r>
  <r>
    <x v="5"/>
  </r>
  <r>
    <x v="5"/>
  </r>
  <r>
    <x v="0"/>
  </r>
  <r>
    <x v="11"/>
  </r>
  <r>
    <x v="17"/>
  </r>
  <r>
    <x v="10"/>
  </r>
  <r>
    <x v="10"/>
  </r>
  <r>
    <x v="1"/>
  </r>
  <r>
    <x v="4"/>
  </r>
  <r>
    <x v="13"/>
  </r>
  <r>
    <x v="9"/>
  </r>
  <r>
    <x v="0"/>
  </r>
  <r>
    <x v="19"/>
  </r>
  <r>
    <x v="15"/>
  </r>
  <r>
    <x v="12"/>
  </r>
  <r>
    <x v="1"/>
  </r>
  <r>
    <x v="16"/>
  </r>
  <r>
    <x v="10"/>
  </r>
  <r>
    <x v="15"/>
  </r>
  <r>
    <x v="14"/>
  </r>
  <r>
    <x v="19"/>
  </r>
  <r>
    <x v="16"/>
  </r>
  <r>
    <x v="8"/>
  </r>
  <r>
    <x v="5"/>
  </r>
  <r>
    <x v="17"/>
  </r>
  <r>
    <x v="13"/>
  </r>
  <r>
    <x v="0"/>
  </r>
  <r>
    <x v="6"/>
  </r>
  <r>
    <x v="6"/>
  </r>
  <r>
    <x v="16"/>
  </r>
  <r>
    <x v="18"/>
  </r>
  <r>
    <x v="5"/>
  </r>
  <r>
    <x v="11"/>
  </r>
  <r>
    <x v="2"/>
  </r>
  <r>
    <x v="4"/>
  </r>
  <r>
    <x v="17"/>
  </r>
  <r>
    <x v="12"/>
  </r>
  <r>
    <x v="14"/>
  </r>
  <r>
    <x v="17"/>
  </r>
  <r>
    <x v="14"/>
  </r>
  <r>
    <x v="1"/>
  </r>
  <r>
    <x v="11"/>
  </r>
  <r>
    <x v="18"/>
  </r>
  <r>
    <x v="4"/>
  </r>
  <r>
    <x v="16"/>
  </r>
  <r>
    <x v="15"/>
  </r>
  <r>
    <x v="14"/>
  </r>
  <r>
    <x v="5"/>
  </r>
  <r>
    <x v="15"/>
  </r>
  <r>
    <x v="11"/>
  </r>
  <r>
    <x v="4"/>
  </r>
  <r>
    <x v="16"/>
  </r>
  <r>
    <x v="10"/>
  </r>
  <r>
    <x v="5"/>
  </r>
  <r>
    <x v="1"/>
  </r>
  <r>
    <x v="16"/>
  </r>
  <r>
    <x v="10"/>
  </r>
  <r>
    <x v="18"/>
  </r>
  <r>
    <x v="10"/>
  </r>
  <r>
    <x v="9"/>
  </r>
  <r>
    <x v="16"/>
  </r>
  <r>
    <x v="17"/>
  </r>
  <r>
    <x v="5"/>
  </r>
  <r>
    <x v="19"/>
  </r>
  <r>
    <x v="1"/>
  </r>
  <r>
    <x v="13"/>
  </r>
  <r>
    <x v="7"/>
  </r>
  <r>
    <x v="2"/>
  </r>
  <r>
    <x v="17"/>
  </r>
  <r>
    <x v="10"/>
  </r>
  <r>
    <x v="10"/>
  </r>
  <r>
    <x v="5"/>
  </r>
  <r>
    <x v="5"/>
  </r>
  <r>
    <x v="13"/>
  </r>
  <r>
    <x v="0"/>
  </r>
  <r>
    <x v="16"/>
  </r>
  <r>
    <x v="17"/>
  </r>
  <r>
    <x v="17"/>
  </r>
  <r>
    <x v="7"/>
  </r>
  <r>
    <x v="0"/>
  </r>
  <r>
    <x v="13"/>
  </r>
  <r>
    <x v="8"/>
  </r>
  <r>
    <x v="13"/>
  </r>
  <r>
    <x v="2"/>
  </r>
  <r>
    <x v="4"/>
  </r>
  <r>
    <x v="4"/>
  </r>
  <r>
    <x v="11"/>
  </r>
  <r>
    <x v="12"/>
  </r>
  <r>
    <x v="16"/>
  </r>
  <r>
    <x v="5"/>
  </r>
  <r>
    <x v="19"/>
  </r>
  <r>
    <x v="8"/>
  </r>
  <r>
    <x v="7"/>
  </r>
  <r>
    <x v="4"/>
  </r>
  <r>
    <x v="6"/>
  </r>
  <r>
    <x v="18"/>
  </r>
  <r>
    <x v="18"/>
  </r>
  <r>
    <x v="2"/>
  </r>
  <r>
    <x v="6"/>
  </r>
  <r>
    <x v="6"/>
  </r>
  <r>
    <x v="6"/>
  </r>
  <r>
    <x v="12"/>
  </r>
  <r>
    <x v="16"/>
  </r>
  <r>
    <x v="9"/>
  </r>
  <r>
    <x v="17"/>
  </r>
  <r>
    <x v="8"/>
  </r>
  <r>
    <x v="9"/>
  </r>
  <r>
    <x v="3"/>
  </r>
  <r>
    <x v="11"/>
  </r>
  <r>
    <x v="3"/>
  </r>
  <r>
    <x v="17"/>
  </r>
  <r>
    <x v="9"/>
  </r>
  <r>
    <x v="19"/>
  </r>
  <r>
    <x v="8"/>
  </r>
  <r>
    <x v="4"/>
  </r>
  <r>
    <x v="3"/>
  </r>
  <r>
    <x v="7"/>
  </r>
  <r>
    <x v="9"/>
  </r>
  <r>
    <x v="4"/>
  </r>
  <r>
    <x v="2"/>
  </r>
  <r>
    <x v="2"/>
  </r>
  <r>
    <x v="2"/>
  </r>
  <r>
    <x v="6"/>
  </r>
  <r>
    <x v="2"/>
  </r>
  <r>
    <x v="9"/>
  </r>
  <r>
    <x v="7"/>
  </r>
  <r>
    <x v="11"/>
  </r>
  <r>
    <x v="8"/>
  </r>
  <r>
    <x v="0"/>
  </r>
  <r>
    <x v="12"/>
  </r>
  <r>
    <x v="12"/>
  </r>
  <r>
    <x v="6"/>
  </r>
  <r>
    <x v="8"/>
  </r>
  <r>
    <x v="17"/>
  </r>
  <r>
    <x v="14"/>
  </r>
  <r>
    <x v="11"/>
  </r>
  <r>
    <x v="6"/>
  </r>
  <r>
    <x v="8"/>
  </r>
  <r>
    <x v="0"/>
  </r>
  <r>
    <x v="11"/>
  </r>
  <r>
    <x v="13"/>
  </r>
  <r>
    <x v="4"/>
  </r>
  <r>
    <x v="4"/>
  </r>
  <r>
    <x v="5"/>
  </r>
  <r>
    <x v="19"/>
  </r>
  <r>
    <x v="13"/>
  </r>
  <r>
    <x v="15"/>
  </r>
  <r>
    <x v="15"/>
  </r>
  <r>
    <x v="16"/>
  </r>
  <r>
    <x v="11"/>
  </r>
  <r>
    <x v="10"/>
  </r>
  <r>
    <x v="11"/>
  </r>
  <r>
    <x v="13"/>
  </r>
  <r>
    <x v="13"/>
  </r>
  <r>
    <x v="19"/>
  </r>
  <r>
    <x v="18"/>
  </r>
  <r>
    <x v="18"/>
  </r>
  <r>
    <x v="13"/>
  </r>
  <r>
    <x v="0"/>
  </r>
  <r>
    <x v="1"/>
  </r>
  <r>
    <x v="8"/>
  </r>
  <r>
    <x v="15"/>
  </r>
  <r>
    <x v="10"/>
  </r>
  <r>
    <x v="10"/>
  </r>
  <r>
    <x v="6"/>
  </r>
  <r>
    <x v="8"/>
  </r>
  <r>
    <x v="7"/>
  </r>
  <r>
    <x v="8"/>
  </r>
  <r>
    <x v="16"/>
  </r>
  <r>
    <x v="0"/>
  </r>
  <r>
    <x v="13"/>
  </r>
  <r>
    <x v="10"/>
  </r>
  <r>
    <x v="0"/>
  </r>
  <r>
    <x v="18"/>
  </r>
  <r>
    <x v="8"/>
  </r>
  <r>
    <x v="17"/>
  </r>
  <r>
    <x v="14"/>
  </r>
  <r>
    <x v="19"/>
  </r>
  <r>
    <x v="8"/>
  </r>
  <r>
    <x v="8"/>
  </r>
  <r>
    <x v="6"/>
  </r>
  <r>
    <x v="9"/>
  </r>
  <r>
    <x v="12"/>
  </r>
  <r>
    <x v="13"/>
  </r>
  <r>
    <x v="8"/>
  </r>
  <r>
    <x v="1"/>
  </r>
  <r>
    <x v="0"/>
  </r>
  <r>
    <x v="17"/>
  </r>
  <r>
    <x v="17"/>
  </r>
  <r>
    <x v="1"/>
  </r>
  <r>
    <x v="7"/>
  </r>
  <r>
    <x v="10"/>
  </r>
  <r>
    <x v="14"/>
  </r>
  <r>
    <x v="11"/>
  </r>
  <r>
    <x v="18"/>
  </r>
  <r>
    <x v="4"/>
  </r>
  <r>
    <x v="10"/>
  </r>
  <r>
    <x v="19"/>
  </r>
  <r>
    <x v="1"/>
  </r>
  <r>
    <x v="4"/>
  </r>
  <r>
    <x v="13"/>
  </r>
  <r>
    <x v="16"/>
  </r>
  <r>
    <x v="6"/>
  </r>
  <r>
    <x v="19"/>
  </r>
  <r>
    <x v="15"/>
  </r>
  <r>
    <x v="0"/>
  </r>
  <r>
    <x v="15"/>
  </r>
  <r>
    <x v="12"/>
  </r>
  <r>
    <x v="6"/>
  </r>
  <r>
    <x v="2"/>
  </r>
  <r>
    <x v="9"/>
  </r>
  <r>
    <x v="18"/>
  </r>
  <r>
    <x v="14"/>
  </r>
  <r>
    <x v="14"/>
  </r>
  <r>
    <x v="14"/>
  </r>
  <r>
    <x v="14"/>
  </r>
  <r>
    <x v="5"/>
  </r>
  <r>
    <x v="8"/>
  </r>
  <r>
    <x v="18"/>
  </r>
  <r>
    <x v="2"/>
  </r>
  <r>
    <x v="1"/>
  </r>
  <r>
    <x v="3"/>
  </r>
  <r>
    <x v="11"/>
  </r>
  <r>
    <x v="8"/>
  </r>
  <r>
    <x v="5"/>
  </r>
  <r>
    <x v="12"/>
  </r>
  <r>
    <x v="2"/>
  </r>
  <r>
    <x v="2"/>
  </r>
  <r>
    <x v="10"/>
  </r>
  <r>
    <x v="15"/>
  </r>
  <r>
    <x v="17"/>
  </r>
  <r>
    <x v="1"/>
  </r>
  <r>
    <x v="2"/>
  </r>
  <r>
    <x v="0"/>
  </r>
  <r>
    <x v="17"/>
  </r>
  <r>
    <x v="19"/>
  </r>
  <r>
    <x v="14"/>
  </r>
  <r>
    <x v="15"/>
  </r>
  <r>
    <x v="14"/>
  </r>
  <r>
    <x v="8"/>
  </r>
  <r>
    <x v="7"/>
  </r>
  <r>
    <x v="5"/>
  </r>
  <r>
    <x v="9"/>
  </r>
  <r>
    <x v="9"/>
  </r>
  <r>
    <x v="14"/>
  </r>
  <r>
    <x v="10"/>
  </r>
  <r>
    <x v="17"/>
  </r>
  <r>
    <x v="15"/>
  </r>
  <r>
    <x v="14"/>
  </r>
  <r>
    <x v="0"/>
  </r>
  <r>
    <x v="4"/>
  </r>
  <r>
    <x v="6"/>
  </r>
  <r>
    <x v="0"/>
  </r>
  <r>
    <x v="2"/>
  </r>
  <r>
    <x v="4"/>
  </r>
  <r>
    <x v="7"/>
  </r>
  <r>
    <x v="11"/>
  </r>
  <r>
    <x v="15"/>
  </r>
  <r>
    <x v="9"/>
  </r>
  <r>
    <x v="19"/>
  </r>
  <r>
    <x v="8"/>
  </r>
  <r>
    <x v="5"/>
  </r>
  <r>
    <x v="3"/>
  </r>
  <r>
    <x v="3"/>
  </r>
  <r>
    <x v="13"/>
  </r>
  <r>
    <x v="4"/>
  </r>
  <r>
    <x v="19"/>
  </r>
  <r>
    <x v="16"/>
  </r>
  <r>
    <x v="19"/>
  </r>
  <r>
    <x v="9"/>
  </r>
  <r>
    <x v="5"/>
  </r>
  <r>
    <x v="2"/>
  </r>
  <r>
    <x v="4"/>
  </r>
  <r>
    <x v="6"/>
  </r>
  <r>
    <x v="10"/>
  </r>
  <r>
    <x v="16"/>
  </r>
  <r>
    <x v="11"/>
  </r>
  <r>
    <x v="15"/>
  </r>
  <r>
    <x v="17"/>
  </r>
  <r>
    <x v="6"/>
  </r>
  <r>
    <x v="15"/>
  </r>
  <r>
    <x v="17"/>
  </r>
  <r>
    <x v="12"/>
  </r>
  <r>
    <x v="14"/>
  </r>
  <r>
    <x v="17"/>
  </r>
  <r>
    <x v="7"/>
  </r>
  <r>
    <x v="9"/>
  </r>
  <r>
    <x v="1"/>
  </r>
  <r>
    <x v="1"/>
  </r>
  <r>
    <x v="15"/>
  </r>
  <r>
    <x v="13"/>
  </r>
  <r>
    <x v="0"/>
  </r>
  <r>
    <x v="8"/>
  </r>
  <r>
    <x v="6"/>
  </r>
  <r>
    <x v="12"/>
  </r>
  <r>
    <x v="10"/>
  </r>
  <r>
    <x v="9"/>
  </r>
  <r>
    <x v="5"/>
  </r>
  <r>
    <x v="18"/>
  </r>
  <r>
    <x v="2"/>
  </r>
  <r>
    <x v="5"/>
  </r>
  <r>
    <x v="1"/>
  </r>
  <r>
    <x v="16"/>
  </r>
  <r>
    <x v="11"/>
  </r>
  <r>
    <x v="4"/>
  </r>
  <r>
    <x v="9"/>
  </r>
  <r>
    <x v="18"/>
  </r>
  <r>
    <x v="2"/>
  </r>
  <r>
    <x v="5"/>
  </r>
  <r>
    <x v="11"/>
  </r>
  <r>
    <x v="16"/>
  </r>
  <r>
    <x v="7"/>
  </r>
  <r>
    <x v="14"/>
  </r>
  <r>
    <x v="14"/>
  </r>
  <r>
    <x v="4"/>
  </r>
  <r>
    <x v="12"/>
  </r>
  <r>
    <x v="5"/>
  </r>
  <r>
    <x v="15"/>
  </r>
  <r>
    <x v="12"/>
  </r>
  <r>
    <x v="6"/>
  </r>
  <r>
    <x v="7"/>
  </r>
  <r>
    <x v="8"/>
  </r>
  <r>
    <x v="1"/>
  </r>
  <r>
    <x v="9"/>
  </r>
  <r>
    <x v="4"/>
  </r>
  <r>
    <x v="17"/>
  </r>
  <r>
    <x v="10"/>
  </r>
  <r>
    <x v="1"/>
  </r>
  <r>
    <x v="0"/>
  </r>
  <r>
    <x v="1"/>
  </r>
  <r>
    <x v="0"/>
  </r>
  <r>
    <x v="14"/>
  </r>
  <r>
    <x v="0"/>
  </r>
  <r>
    <x v="19"/>
  </r>
  <r>
    <x v="16"/>
  </r>
  <r>
    <x v="18"/>
  </r>
  <r>
    <x v="15"/>
  </r>
  <r>
    <x v="7"/>
  </r>
  <r>
    <x v="9"/>
  </r>
  <r>
    <x v="12"/>
  </r>
  <r>
    <x v="8"/>
  </r>
  <r>
    <x v="16"/>
  </r>
  <r>
    <x v="5"/>
  </r>
  <r>
    <x v="9"/>
  </r>
  <r>
    <x v="4"/>
  </r>
  <r>
    <x v="18"/>
  </r>
  <r>
    <x v="3"/>
  </r>
  <r>
    <x v="13"/>
  </r>
  <r>
    <x v="9"/>
  </r>
  <r>
    <x v="17"/>
  </r>
  <r>
    <x v="7"/>
  </r>
  <r>
    <x v="0"/>
  </r>
  <r>
    <x v="15"/>
  </r>
  <r>
    <x v="4"/>
  </r>
  <r>
    <x v="17"/>
  </r>
  <r>
    <x v="10"/>
  </r>
  <r>
    <x v="12"/>
  </r>
  <r>
    <x v="7"/>
  </r>
  <r>
    <x v="2"/>
  </r>
  <r>
    <x v="12"/>
  </r>
  <r>
    <x v="10"/>
  </r>
  <r>
    <x v="9"/>
  </r>
  <r>
    <x v="14"/>
  </r>
  <r>
    <x v="9"/>
  </r>
  <r>
    <x v="17"/>
  </r>
  <r>
    <x v="11"/>
  </r>
  <r>
    <x v="17"/>
  </r>
  <r>
    <x v="9"/>
  </r>
  <r>
    <x v="14"/>
  </r>
  <r>
    <x v="15"/>
  </r>
  <r>
    <x v="17"/>
  </r>
  <r>
    <x v="15"/>
  </r>
  <r>
    <x v="14"/>
  </r>
  <r>
    <x v="19"/>
  </r>
  <r>
    <x v="4"/>
  </r>
  <r>
    <x v="12"/>
  </r>
  <r>
    <x v="19"/>
  </r>
  <r>
    <x v="11"/>
  </r>
  <r>
    <x v="1"/>
  </r>
  <r>
    <x v="11"/>
  </r>
  <r>
    <x v="6"/>
  </r>
  <r>
    <x v="4"/>
  </r>
  <r>
    <x v="11"/>
  </r>
  <r>
    <x v="2"/>
  </r>
  <r>
    <x v="8"/>
  </r>
  <r>
    <x v="10"/>
  </r>
  <r>
    <x v="17"/>
  </r>
  <r>
    <x v="13"/>
  </r>
  <r>
    <x v="16"/>
  </r>
  <r>
    <x v="16"/>
  </r>
  <r>
    <x v="2"/>
  </r>
  <r>
    <x v="10"/>
  </r>
  <r>
    <x v="15"/>
  </r>
  <r>
    <x v="8"/>
  </r>
  <r>
    <x v="18"/>
  </r>
  <r>
    <x v="19"/>
  </r>
  <r>
    <x v="17"/>
  </r>
  <r>
    <x v="5"/>
  </r>
  <r>
    <x v="11"/>
  </r>
  <r>
    <x v="6"/>
  </r>
  <r>
    <x v="17"/>
  </r>
  <r>
    <x v="12"/>
  </r>
  <r>
    <x v="12"/>
  </r>
  <r>
    <x v="8"/>
  </r>
  <r>
    <x v="3"/>
  </r>
  <r>
    <x v="6"/>
  </r>
  <r>
    <x v="8"/>
  </r>
  <r>
    <x v="10"/>
  </r>
  <r>
    <x v="8"/>
  </r>
  <r>
    <x v="19"/>
  </r>
  <r>
    <x v="9"/>
  </r>
  <r>
    <x v="17"/>
  </r>
  <r>
    <x v="17"/>
  </r>
  <r>
    <x v="5"/>
  </r>
  <r>
    <x v="5"/>
  </r>
  <r>
    <x v="14"/>
  </r>
  <r>
    <x v="5"/>
  </r>
  <r>
    <x v="18"/>
  </r>
  <r>
    <x v="12"/>
  </r>
  <r>
    <x v="16"/>
  </r>
  <r>
    <x v="7"/>
  </r>
  <r>
    <x v="10"/>
  </r>
  <r>
    <x v="4"/>
  </r>
  <r>
    <x v="9"/>
  </r>
  <r>
    <x v="19"/>
  </r>
  <r>
    <x v="16"/>
  </r>
  <r>
    <x v="3"/>
  </r>
  <r>
    <x v="12"/>
  </r>
  <r>
    <x v="15"/>
  </r>
  <r>
    <x v="13"/>
  </r>
  <r>
    <x v="12"/>
  </r>
  <r>
    <x v="3"/>
  </r>
  <r>
    <x v="19"/>
  </r>
  <r>
    <x v="11"/>
  </r>
  <r>
    <x v="5"/>
  </r>
  <r>
    <x v="6"/>
  </r>
  <r>
    <x v="19"/>
  </r>
  <r>
    <x v="7"/>
  </r>
  <r>
    <x v="13"/>
  </r>
  <r>
    <x v="14"/>
  </r>
  <r>
    <x v="9"/>
  </r>
  <r>
    <x v="3"/>
  </r>
  <r>
    <x v="18"/>
  </r>
  <r>
    <x v="4"/>
  </r>
  <r>
    <x v="17"/>
  </r>
  <r>
    <x v="9"/>
  </r>
  <r>
    <x v="4"/>
  </r>
  <r>
    <x v="14"/>
  </r>
  <r>
    <x v="9"/>
  </r>
  <r>
    <x v="4"/>
  </r>
  <r>
    <x v="9"/>
  </r>
  <r>
    <x v="18"/>
  </r>
  <r>
    <x v="15"/>
  </r>
  <r>
    <x v="19"/>
  </r>
  <r>
    <x v="8"/>
  </r>
  <r>
    <x v="11"/>
  </r>
  <r>
    <x v="17"/>
  </r>
  <r>
    <x v="5"/>
  </r>
  <r>
    <x v="1"/>
  </r>
  <r>
    <x v="2"/>
  </r>
  <r>
    <x v="1"/>
  </r>
  <r>
    <x v="12"/>
  </r>
  <r>
    <x v="12"/>
  </r>
  <r>
    <x v="7"/>
  </r>
  <r>
    <x v="0"/>
  </r>
  <r>
    <x v="5"/>
  </r>
  <r>
    <x v="10"/>
  </r>
  <r>
    <x v="10"/>
  </r>
  <r>
    <x v="15"/>
  </r>
  <r>
    <x v="4"/>
  </r>
  <r>
    <x v="9"/>
  </r>
  <r>
    <x v="5"/>
  </r>
  <r>
    <x v="3"/>
  </r>
  <r>
    <x v="9"/>
  </r>
  <r>
    <x v="2"/>
  </r>
  <r>
    <x v="18"/>
  </r>
  <r>
    <x v="19"/>
  </r>
  <r>
    <x v="4"/>
  </r>
  <r>
    <x v="6"/>
  </r>
  <r>
    <x v="10"/>
  </r>
  <r>
    <x v="14"/>
  </r>
  <r>
    <x v="8"/>
  </r>
  <r>
    <x v="16"/>
  </r>
  <r>
    <x v="17"/>
  </r>
  <r>
    <x v="1"/>
  </r>
  <r>
    <x v="13"/>
  </r>
  <r>
    <x v="5"/>
  </r>
  <r>
    <x v="14"/>
  </r>
  <r>
    <x v="4"/>
  </r>
  <r>
    <x v="8"/>
  </r>
  <r>
    <x v="13"/>
  </r>
  <r>
    <x v="1"/>
  </r>
  <r>
    <x v="16"/>
  </r>
  <r>
    <x v="11"/>
  </r>
  <r>
    <x v="5"/>
  </r>
  <r>
    <x v="7"/>
  </r>
  <r>
    <x v="0"/>
  </r>
  <r>
    <x v="6"/>
  </r>
  <r>
    <x v="13"/>
  </r>
  <r>
    <x v="19"/>
  </r>
  <r>
    <x v="13"/>
  </r>
  <r>
    <x v="7"/>
  </r>
  <r>
    <x v="15"/>
  </r>
  <r>
    <x v="0"/>
  </r>
  <r>
    <x v="2"/>
  </r>
  <r>
    <x v="3"/>
  </r>
  <r>
    <x v="10"/>
  </r>
  <r>
    <x v="9"/>
  </r>
  <r>
    <x v="11"/>
  </r>
  <r>
    <x v="11"/>
  </r>
  <r>
    <x v="10"/>
  </r>
  <r>
    <x v="11"/>
  </r>
  <r>
    <x v="1"/>
  </r>
  <r>
    <x v="5"/>
  </r>
  <r>
    <x v="19"/>
  </r>
  <r>
    <x v="15"/>
  </r>
  <r>
    <x v="12"/>
  </r>
  <r>
    <x v="18"/>
  </r>
  <r>
    <x v="16"/>
  </r>
  <r>
    <x v="2"/>
  </r>
  <r>
    <x v="14"/>
  </r>
  <r>
    <x v="16"/>
  </r>
  <r>
    <x v="5"/>
  </r>
  <r>
    <x v="8"/>
  </r>
  <r>
    <x v="4"/>
  </r>
  <r>
    <x v="13"/>
  </r>
  <r>
    <x v="13"/>
  </r>
  <r>
    <x v="7"/>
  </r>
  <r>
    <x v="3"/>
  </r>
  <r>
    <x v="17"/>
  </r>
  <r>
    <x v="5"/>
  </r>
  <r>
    <x v="15"/>
  </r>
  <r>
    <x v="2"/>
  </r>
  <r>
    <x v="15"/>
  </r>
  <r>
    <x v="4"/>
  </r>
  <r>
    <x v="18"/>
  </r>
  <r>
    <x v="0"/>
  </r>
  <r>
    <x v="1"/>
  </r>
  <r>
    <x v="14"/>
  </r>
  <r>
    <x v="8"/>
  </r>
  <r>
    <x v="12"/>
  </r>
  <r>
    <x v="13"/>
  </r>
  <r>
    <x v="19"/>
  </r>
  <r>
    <x v="3"/>
  </r>
  <r>
    <x v="7"/>
  </r>
  <r>
    <x v="10"/>
  </r>
  <r>
    <x v="12"/>
  </r>
  <r>
    <x v="1"/>
  </r>
  <r>
    <x v="16"/>
  </r>
  <r>
    <x v="2"/>
  </r>
  <r>
    <x v="3"/>
  </r>
  <r>
    <x v="17"/>
  </r>
  <r>
    <x v="4"/>
  </r>
  <r>
    <x v="3"/>
  </r>
  <r>
    <x v="15"/>
  </r>
  <r>
    <x v="17"/>
  </r>
  <r>
    <x v="9"/>
  </r>
  <r>
    <x v="2"/>
  </r>
  <r>
    <x v="2"/>
  </r>
  <r>
    <x v="4"/>
  </r>
  <r>
    <x v="2"/>
  </r>
  <r>
    <x v="5"/>
  </r>
  <r>
    <x v="7"/>
  </r>
  <r>
    <x v="10"/>
  </r>
  <r>
    <x v="13"/>
  </r>
  <r>
    <x v="18"/>
  </r>
  <r>
    <x v="11"/>
  </r>
  <r>
    <x v="2"/>
  </r>
  <r>
    <x v="18"/>
  </r>
  <r>
    <x v="17"/>
  </r>
  <r>
    <x v="8"/>
  </r>
  <r>
    <x v="14"/>
  </r>
  <r>
    <x v="14"/>
  </r>
  <r>
    <x v="0"/>
  </r>
  <r>
    <x v="1"/>
  </r>
  <r>
    <x v="18"/>
  </r>
  <r>
    <x v="8"/>
  </r>
  <r>
    <x v="12"/>
  </r>
  <r>
    <x v="3"/>
  </r>
  <r>
    <x v="9"/>
  </r>
  <r>
    <x v="7"/>
  </r>
  <r>
    <x v="0"/>
  </r>
  <r>
    <x v="7"/>
  </r>
  <r>
    <x v="1"/>
  </r>
  <r>
    <x v="3"/>
  </r>
  <r>
    <x v="1"/>
  </r>
  <r>
    <x v="6"/>
  </r>
  <r>
    <x v="13"/>
  </r>
  <r>
    <x v="16"/>
  </r>
  <r>
    <x v="11"/>
  </r>
  <r>
    <x v="18"/>
  </r>
  <r>
    <x v="18"/>
  </r>
  <r>
    <x v="13"/>
  </r>
  <r>
    <x v="11"/>
  </r>
  <r>
    <x v="3"/>
  </r>
  <r>
    <x v="10"/>
  </r>
  <r>
    <x v="7"/>
  </r>
  <r>
    <x v="2"/>
  </r>
  <r>
    <x v="17"/>
  </r>
  <r>
    <x v="9"/>
  </r>
  <r>
    <x v="5"/>
  </r>
  <r>
    <x v="6"/>
  </r>
  <r>
    <x v="9"/>
  </r>
  <r>
    <x v="2"/>
  </r>
  <r>
    <x v="14"/>
  </r>
  <r>
    <x v="10"/>
  </r>
  <r>
    <x v="15"/>
  </r>
  <r>
    <x v="4"/>
  </r>
  <r>
    <x v="4"/>
  </r>
  <r>
    <x v="4"/>
  </r>
  <r>
    <x v="11"/>
  </r>
  <r>
    <x v="16"/>
  </r>
  <r>
    <x v="8"/>
  </r>
  <r>
    <x v="7"/>
  </r>
  <r>
    <x v="7"/>
  </r>
  <r>
    <x v="9"/>
  </r>
  <r>
    <x v="11"/>
  </r>
  <r>
    <x v="6"/>
  </r>
  <r>
    <x v="6"/>
  </r>
  <r>
    <x v="19"/>
  </r>
  <r>
    <x v="15"/>
  </r>
  <r>
    <x v="8"/>
  </r>
  <r>
    <x v="9"/>
  </r>
  <r>
    <x v="16"/>
  </r>
  <r>
    <x v="2"/>
  </r>
  <r>
    <x v="16"/>
  </r>
  <r>
    <x v="10"/>
  </r>
  <r>
    <x v="14"/>
  </r>
  <r>
    <x v="17"/>
  </r>
  <r>
    <x v="9"/>
  </r>
  <r>
    <x v="9"/>
  </r>
  <r>
    <x v="2"/>
  </r>
  <r>
    <x v="7"/>
  </r>
  <r>
    <x v="16"/>
  </r>
  <r>
    <x v="4"/>
  </r>
  <r>
    <x v="15"/>
  </r>
  <r>
    <x v="11"/>
  </r>
  <r>
    <x v="13"/>
  </r>
  <r>
    <x v="19"/>
  </r>
  <r>
    <x v="3"/>
  </r>
  <r>
    <x v="12"/>
  </r>
  <r>
    <x v="7"/>
  </r>
  <r>
    <x v="13"/>
  </r>
  <r>
    <x v="6"/>
  </r>
  <r>
    <x v="8"/>
  </r>
  <r>
    <x v="5"/>
  </r>
  <r>
    <x v="3"/>
  </r>
  <r>
    <x v="18"/>
  </r>
  <r>
    <x v="14"/>
  </r>
  <r>
    <x v="15"/>
  </r>
  <r>
    <x v="8"/>
  </r>
  <r>
    <x v="18"/>
  </r>
  <r>
    <x v="0"/>
  </r>
  <r>
    <x v="2"/>
  </r>
  <r>
    <x v="5"/>
  </r>
  <r>
    <x v="18"/>
  </r>
  <r>
    <x v="3"/>
  </r>
  <r>
    <x v="19"/>
  </r>
  <r>
    <x v="2"/>
  </r>
  <r>
    <x v="7"/>
  </r>
  <r>
    <x v="13"/>
  </r>
  <r>
    <x v="10"/>
  </r>
  <r>
    <x v="4"/>
  </r>
  <r>
    <x v="1"/>
  </r>
  <r>
    <x v="10"/>
  </r>
  <r>
    <x v="2"/>
  </r>
  <r>
    <x v="1"/>
  </r>
  <r>
    <x v="7"/>
  </r>
  <r>
    <x v="14"/>
  </r>
  <r>
    <x v="12"/>
  </r>
  <r>
    <x v="7"/>
  </r>
  <r>
    <x v="0"/>
  </r>
  <r>
    <x v="17"/>
  </r>
  <r>
    <x v="7"/>
  </r>
  <r>
    <x v="5"/>
  </r>
  <r>
    <x v="9"/>
  </r>
  <r>
    <x v="11"/>
  </r>
  <r>
    <x v="7"/>
  </r>
  <r>
    <x v="19"/>
  </r>
  <r>
    <x v="5"/>
  </r>
  <r>
    <x v="10"/>
  </r>
  <r>
    <x v="18"/>
  </r>
  <r>
    <x v="6"/>
  </r>
  <r>
    <x v="7"/>
  </r>
  <r>
    <x v="7"/>
  </r>
  <r>
    <x v="16"/>
  </r>
  <r>
    <x v="8"/>
  </r>
  <r>
    <x v="15"/>
  </r>
  <r>
    <x v="17"/>
  </r>
  <r>
    <x v="11"/>
  </r>
  <r>
    <x v="19"/>
  </r>
  <r>
    <x v="11"/>
  </r>
  <r>
    <x v="7"/>
  </r>
  <r>
    <x v="2"/>
  </r>
  <r>
    <x v="5"/>
  </r>
  <r>
    <x v="2"/>
  </r>
  <r>
    <x v="16"/>
  </r>
  <r>
    <x v="4"/>
  </r>
  <r>
    <x v="2"/>
  </r>
  <r>
    <x v="3"/>
  </r>
  <r>
    <x v="9"/>
  </r>
  <r>
    <x v="4"/>
  </r>
  <r>
    <x v="17"/>
  </r>
  <r>
    <x v="19"/>
  </r>
  <r>
    <x v="18"/>
  </r>
  <r>
    <x v="5"/>
  </r>
  <r>
    <x v="13"/>
  </r>
  <r>
    <x v="7"/>
  </r>
  <r>
    <x v="16"/>
  </r>
  <r>
    <x v="0"/>
  </r>
  <r>
    <x v="8"/>
  </r>
  <r>
    <x v="5"/>
  </r>
  <r>
    <x v="16"/>
  </r>
  <r>
    <x v="14"/>
  </r>
  <r>
    <x v="15"/>
  </r>
  <r>
    <x v="2"/>
  </r>
  <r>
    <x v="19"/>
  </r>
  <r>
    <x v="9"/>
  </r>
  <r>
    <x v="6"/>
  </r>
  <r>
    <x v="8"/>
  </r>
  <r>
    <x v="7"/>
  </r>
  <r>
    <x v="14"/>
  </r>
  <r>
    <x v="10"/>
  </r>
  <r>
    <x v="17"/>
  </r>
  <r>
    <x v="12"/>
  </r>
  <r>
    <x v="1"/>
  </r>
  <r>
    <x v="3"/>
  </r>
  <r>
    <x v="13"/>
  </r>
  <r>
    <x v="13"/>
  </r>
  <r>
    <x v="0"/>
  </r>
  <r>
    <x v="8"/>
  </r>
  <r>
    <x v="13"/>
  </r>
  <r>
    <x v="19"/>
  </r>
  <r>
    <x v="15"/>
  </r>
  <r>
    <x v="7"/>
  </r>
  <r>
    <x v="11"/>
  </r>
  <r>
    <x v="5"/>
  </r>
  <r>
    <x v="7"/>
  </r>
  <r>
    <x v="3"/>
  </r>
  <r>
    <x v="10"/>
  </r>
  <r>
    <x v="17"/>
  </r>
  <r>
    <x v="11"/>
  </r>
  <r>
    <x v="12"/>
  </r>
  <r>
    <x v="5"/>
  </r>
  <r>
    <x v="5"/>
  </r>
  <r>
    <x v="14"/>
  </r>
  <r>
    <x v="13"/>
  </r>
  <r>
    <x v="17"/>
  </r>
  <r>
    <x v="19"/>
  </r>
  <r>
    <x v="11"/>
  </r>
  <r>
    <x v="16"/>
  </r>
  <r>
    <x v="17"/>
  </r>
  <r>
    <x v="13"/>
  </r>
  <r>
    <x v="8"/>
  </r>
  <r>
    <x v="7"/>
  </r>
  <r>
    <x v="10"/>
  </r>
  <r>
    <x v="16"/>
  </r>
  <r>
    <x v="2"/>
  </r>
  <r>
    <x v="0"/>
  </r>
  <r>
    <x v="7"/>
  </r>
  <r>
    <x v="4"/>
  </r>
  <r>
    <x v="10"/>
  </r>
  <r>
    <x v="15"/>
  </r>
  <r>
    <x v="2"/>
  </r>
  <r>
    <x v="8"/>
  </r>
  <r>
    <x v="4"/>
  </r>
  <r>
    <x v="13"/>
  </r>
  <r>
    <x v="14"/>
  </r>
  <r>
    <x v="7"/>
  </r>
  <r>
    <x v="11"/>
  </r>
  <r>
    <x v="10"/>
  </r>
  <r>
    <x v="14"/>
  </r>
  <r>
    <x v="4"/>
  </r>
  <r>
    <x v="15"/>
  </r>
  <r>
    <x v="12"/>
  </r>
  <r>
    <x v="10"/>
  </r>
  <r>
    <x v="18"/>
  </r>
  <r>
    <x v="12"/>
  </r>
  <r>
    <x v="6"/>
  </r>
  <r>
    <x v="18"/>
  </r>
  <r>
    <x v="6"/>
  </r>
  <r>
    <x v="2"/>
  </r>
  <r>
    <x v="14"/>
  </r>
  <r>
    <x v="14"/>
  </r>
  <r>
    <x v="12"/>
  </r>
  <r>
    <x v="0"/>
  </r>
  <r>
    <x v="17"/>
  </r>
  <r>
    <x v="2"/>
  </r>
  <r>
    <x v="4"/>
  </r>
  <r>
    <x v="17"/>
  </r>
  <r>
    <x v="13"/>
  </r>
  <r>
    <x v="8"/>
  </r>
  <r>
    <x v="6"/>
  </r>
  <r>
    <x v="11"/>
  </r>
  <r>
    <x v="15"/>
  </r>
  <r>
    <x v="8"/>
  </r>
  <r>
    <x v="13"/>
  </r>
  <r>
    <x v="11"/>
  </r>
  <r>
    <x v="1"/>
  </r>
  <r>
    <x v="14"/>
  </r>
  <r>
    <x v="11"/>
  </r>
  <r>
    <x v="15"/>
  </r>
  <r>
    <x v="3"/>
  </r>
  <r>
    <x v="4"/>
  </r>
  <r>
    <x v="10"/>
  </r>
  <r>
    <x v="6"/>
  </r>
  <r>
    <x v="8"/>
  </r>
  <r>
    <x v="18"/>
  </r>
  <r>
    <x v="7"/>
  </r>
  <r>
    <x v="16"/>
  </r>
  <r>
    <x v="1"/>
  </r>
  <r>
    <x v="18"/>
  </r>
  <r>
    <x v="13"/>
  </r>
  <r>
    <x v="9"/>
  </r>
  <r>
    <x v="9"/>
  </r>
  <r>
    <x v="14"/>
  </r>
  <r>
    <x v="10"/>
  </r>
  <r>
    <x v="17"/>
  </r>
  <r>
    <x v="2"/>
  </r>
  <r>
    <x v="12"/>
  </r>
  <r>
    <x v="2"/>
  </r>
  <r>
    <x v="6"/>
  </r>
  <r>
    <x v="6"/>
  </r>
  <r>
    <x v="8"/>
  </r>
  <r>
    <x v="15"/>
  </r>
  <r>
    <x v="5"/>
  </r>
  <r>
    <x v="4"/>
  </r>
  <r>
    <x v="4"/>
  </r>
  <r>
    <x v="1"/>
  </r>
  <r>
    <x v="0"/>
  </r>
  <r>
    <x v="12"/>
  </r>
  <r>
    <x v="18"/>
  </r>
  <r>
    <x v="7"/>
  </r>
  <r>
    <x v="18"/>
  </r>
  <r>
    <x v="18"/>
  </r>
  <r>
    <x v="8"/>
  </r>
  <r>
    <x v="12"/>
  </r>
  <r>
    <x v="6"/>
  </r>
  <r>
    <x v="0"/>
  </r>
  <r>
    <x v="4"/>
  </r>
  <r>
    <x v="8"/>
  </r>
  <r>
    <x v="10"/>
  </r>
  <r>
    <x v="3"/>
  </r>
  <r>
    <x v="5"/>
  </r>
  <r>
    <x v="18"/>
  </r>
  <r>
    <x v="4"/>
  </r>
  <r>
    <x v="5"/>
  </r>
  <r>
    <x v="13"/>
  </r>
  <r>
    <x v="13"/>
  </r>
  <r>
    <x v="2"/>
  </r>
  <r>
    <x v="11"/>
  </r>
  <r>
    <x v="1"/>
  </r>
  <r>
    <x v="19"/>
  </r>
  <r>
    <x v="17"/>
  </r>
  <r>
    <x v="16"/>
  </r>
  <r>
    <x v="4"/>
  </r>
  <r>
    <x v="1"/>
  </r>
  <r>
    <x v="7"/>
  </r>
  <r>
    <x v="11"/>
  </r>
  <r>
    <x v="9"/>
  </r>
  <r>
    <x v="15"/>
  </r>
  <r>
    <x v="13"/>
  </r>
  <r>
    <x v="7"/>
  </r>
  <r>
    <x v="18"/>
  </r>
  <r>
    <x v="16"/>
  </r>
  <r>
    <x v="8"/>
  </r>
  <r>
    <x v="9"/>
  </r>
  <r>
    <x v="6"/>
  </r>
  <r>
    <x v="4"/>
  </r>
  <r>
    <x v="3"/>
  </r>
  <r>
    <x v="5"/>
  </r>
  <r>
    <x v="9"/>
  </r>
  <r>
    <x v="7"/>
  </r>
  <r>
    <x v="16"/>
  </r>
  <r>
    <x v="18"/>
  </r>
  <r>
    <x v="5"/>
  </r>
  <r>
    <x v="17"/>
  </r>
  <r>
    <x v="16"/>
  </r>
  <r>
    <x v="1"/>
  </r>
  <r>
    <x v="14"/>
  </r>
  <r>
    <x v="2"/>
  </r>
  <r>
    <x v="0"/>
  </r>
  <r>
    <x v="14"/>
  </r>
  <r>
    <x v="2"/>
  </r>
  <r>
    <x v="1"/>
  </r>
  <r>
    <x v="19"/>
  </r>
  <r>
    <x v="1"/>
  </r>
  <r>
    <x v="13"/>
  </r>
  <r>
    <x v="8"/>
  </r>
  <r>
    <x v="8"/>
  </r>
  <r>
    <x v="9"/>
  </r>
  <r>
    <x v="16"/>
  </r>
  <r>
    <x v="1"/>
  </r>
  <r>
    <x v="7"/>
  </r>
  <r>
    <x v="17"/>
  </r>
  <r>
    <x v="18"/>
  </r>
  <r>
    <x v="15"/>
  </r>
  <r>
    <x v="14"/>
  </r>
  <r>
    <x v="16"/>
  </r>
  <r>
    <x v="6"/>
  </r>
  <r>
    <x v="19"/>
  </r>
  <r>
    <x v="8"/>
  </r>
  <r>
    <x v="19"/>
  </r>
  <r>
    <x v="9"/>
  </r>
  <r>
    <x v="9"/>
  </r>
  <r>
    <x v="3"/>
  </r>
  <r>
    <x v="19"/>
  </r>
  <r>
    <x v="19"/>
  </r>
  <r>
    <x v="12"/>
  </r>
  <r>
    <x v="13"/>
  </r>
  <r>
    <x v="8"/>
  </r>
  <r>
    <x v="6"/>
  </r>
  <r>
    <x v="5"/>
  </r>
  <r>
    <x v="15"/>
  </r>
  <r>
    <x v="4"/>
  </r>
  <r>
    <x v="7"/>
  </r>
  <r>
    <x v="0"/>
  </r>
  <r>
    <x v="14"/>
  </r>
  <r>
    <x v="11"/>
  </r>
  <r>
    <x v="19"/>
  </r>
  <r>
    <x v="14"/>
  </r>
  <r>
    <x v="2"/>
  </r>
  <r>
    <x v="4"/>
  </r>
  <r>
    <x v="2"/>
  </r>
  <r>
    <x v="3"/>
  </r>
  <r>
    <x v="7"/>
  </r>
  <r>
    <x v="16"/>
  </r>
  <r>
    <x v="1"/>
  </r>
  <r>
    <x v="6"/>
  </r>
  <r>
    <x v="10"/>
  </r>
  <r>
    <x v="19"/>
  </r>
  <r>
    <x v="19"/>
  </r>
  <r>
    <x v="5"/>
  </r>
  <r>
    <x v="9"/>
  </r>
  <r>
    <x v="11"/>
  </r>
  <r>
    <x v="5"/>
  </r>
  <r>
    <x v="11"/>
  </r>
  <r>
    <x v="19"/>
  </r>
  <r>
    <x v="7"/>
  </r>
  <r>
    <x v="11"/>
  </r>
  <r>
    <x v="17"/>
  </r>
  <r>
    <x v="0"/>
  </r>
  <r>
    <x v="17"/>
  </r>
  <r>
    <x v="8"/>
  </r>
  <r>
    <x v="7"/>
  </r>
  <r>
    <x v="18"/>
  </r>
  <r>
    <x v="10"/>
  </r>
  <r>
    <x v="1"/>
  </r>
  <r>
    <x v="12"/>
  </r>
  <r>
    <x v="11"/>
  </r>
  <r>
    <x v="15"/>
  </r>
  <r>
    <x v="5"/>
  </r>
  <r>
    <x v="1"/>
  </r>
  <r>
    <x v="13"/>
  </r>
  <r>
    <x v="8"/>
  </r>
  <r>
    <x v="2"/>
  </r>
  <r>
    <x v="4"/>
  </r>
  <r>
    <x v="5"/>
  </r>
  <r>
    <x v="14"/>
  </r>
  <r>
    <x v="5"/>
  </r>
  <r>
    <x v="5"/>
  </r>
  <r>
    <x v="16"/>
  </r>
  <r>
    <x v="2"/>
  </r>
  <r>
    <x v="6"/>
  </r>
  <r>
    <x v="12"/>
  </r>
  <r>
    <x v="5"/>
  </r>
  <r>
    <x v="3"/>
  </r>
  <r>
    <x v="7"/>
  </r>
  <r>
    <x v="4"/>
  </r>
  <r>
    <x v="16"/>
  </r>
  <r>
    <x v="11"/>
  </r>
  <r>
    <x v="3"/>
  </r>
  <r>
    <x v="8"/>
  </r>
  <r>
    <x v="7"/>
  </r>
  <r>
    <x v="6"/>
  </r>
  <r>
    <x v="8"/>
  </r>
  <r>
    <x v="12"/>
  </r>
  <r>
    <x v="1"/>
  </r>
  <r>
    <x v="16"/>
  </r>
  <r>
    <x v="14"/>
  </r>
  <r>
    <x v="6"/>
  </r>
  <r>
    <x v="12"/>
  </r>
  <r>
    <x v="7"/>
  </r>
  <r>
    <x v="7"/>
  </r>
  <r>
    <x v="10"/>
  </r>
  <r>
    <x v="19"/>
  </r>
  <r>
    <x v="14"/>
  </r>
  <r>
    <x v="18"/>
  </r>
  <r>
    <x v="0"/>
  </r>
  <r>
    <x v="19"/>
  </r>
  <r>
    <x v="6"/>
  </r>
  <r>
    <x v="5"/>
  </r>
  <r>
    <x v="12"/>
  </r>
  <r>
    <x v="2"/>
  </r>
  <r>
    <x v="13"/>
  </r>
  <r>
    <x v="7"/>
  </r>
  <r>
    <x v="11"/>
  </r>
  <r>
    <x v="2"/>
  </r>
  <r>
    <x v="5"/>
  </r>
  <r>
    <x v="16"/>
  </r>
  <r>
    <x v="13"/>
  </r>
  <r>
    <x v="18"/>
  </r>
  <r>
    <x v="17"/>
  </r>
  <r>
    <x v="8"/>
  </r>
  <r>
    <x v="7"/>
  </r>
  <r>
    <x v="2"/>
  </r>
  <r>
    <x v="1"/>
  </r>
  <r>
    <x v="11"/>
  </r>
  <r>
    <x v="0"/>
  </r>
  <r>
    <x v="12"/>
  </r>
  <r>
    <x v="19"/>
  </r>
  <r>
    <x v="4"/>
  </r>
  <r>
    <x v="19"/>
  </r>
  <r>
    <x v="18"/>
  </r>
  <r>
    <x v="8"/>
  </r>
  <r>
    <x v="18"/>
  </r>
  <r>
    <x v="19"/>
  </r>
  <r>
    <x v="2"/>
  </r>
  <r>
    <x v="10"/>
  </r>
  <r>
    <x v="16"/>
  </r>
  <r>
    <x v="13"/>
  </r>
  <r>
    <x v="2"/>
  </r>
  <r>
    <x v="1"/>
  </r>
  <r>
    <x v="19"/>
  </r>
  <r>
    <x v="1"/>
  </r>
  <r>
    <x v="2"/>
  </r>
  <r>
    <x v="9"/>
  </r>
  <r>
    <x v="17"/>
  </r>
  <r>
    <x v="2"/>
  </r>
  <r>
    <x v="0"/>
  </r>
  <r>
    <x v="15"/>
  </r>
  <r>
    <x v="13"/>
  </r>
  <r>
    <x v="3"/>
  </r>
  <r>
    <x v="11"/>
  </r>
  <r>
    <x v="7"/>
  </r>
  <r>
    <x v="4"/>
  </r>
  <r>
    <x v="6"/>
  </r>
  <r>
    <x v="8"/>
  </r>
  <r>
    <x v="16"/>
  </r>
  <r>
    <x v="6"/>
  </r>
  <r>
    <x v="7"/>
  </r>
  <r>
    <x v="17"/>
  </r>
  <r>
    <x v="0"/>
  </r>
  <r>
    <x v="13"/>
  </r>
  <r>
    <x v="2"/>
  </r>
  <r>
    <x v="19"/>
  </r>
  <r>
    <x v="0"/>
  </r>
  <r>
    <x v="5"/>
  </r>
  <r>
    <x v="17"/>
  </r>
  <r>
    <x v="14"/>
  </r>
  <r>
    <x v="0"/>
  </r>
  <r>
    <x v="9"/>
  </r>
  <r>
    <x v="4"/>
  </r>
  <r>
    <x v="16"/>
  </r>
  <r>
    <x v="13"/>
  </r>
  <r>
    <x v="16"/>
  </r>
  <r>
    <x v="17"/>
  </r>
  <r>
    <x v="16"/>
  </r>
  <r>
    <x v="11"/>
  </r>
  <r>
    <x v="6"/>
  </r>
  <r>
    <x v="8"/>
  </r>
  <r>
    <x v="17"/>
  </r>
  <r>
    <x v="2"/>
  </r>
  <r>
    <x v="5"/>
  </r>
  <r>
    <x v="1"/>
  </r>
  <r>
    <x v="14"/>
  </r>
  <r>
    <x v="3"/>
  </r>
  <r>
    <x v="15"/>
  </r>
  <r>
    <x v="11"/>
  </r>
  <r>
    <x v="14"/>
  </r>
  <r>
    <x v="7"/>
  </r>
  <r>
    <x v="5"/>
  </r>
  <r>
    <x v="5"/>
  </r>
  <r>
    <x v="7"/>
  </r>
  <r>
    <x v="8"/>
  </r>
  <r>
    <x v="6"/>
  </r>
  <r>
    <x v="3"/>
  </r>
  <r>
    <x v="8"/>
  </r>
  <r>
    <x v="5"/>
  </r>
  <r>
    <x v="11"/>
  </r>
  <r>
    <x v="2"/>
  </r>
  <r>
    <x v="13"/>
  </r>
  <r>
    <x v="11"/>
  </r>
  <r>
    <x v="8"/>
  </r>
  <r>
    <x v="2"/>
  </r>
  <r>
    <x v="2"/>
  </r>
  <r>
    <x v="3"/>
  </r>
  <r>
    <x v="3"/>
  </r>
  <r>
    <x v="18"/>
  </r>
  <r>
    <x v="10"/>
  </r>
  <r>
    <x v="6"/>
  </r>
  <r>
    <x v="15"/>
  </r>
  <r>
    <x v="9"/>
  </r>
  <r>
    <x v="0"/>
  </r>
  <r>
    <x v="6"/>
  </r>
  <r>
    <x v="8"/>
  </r>
  <r>
    <x v="12"/>
  </r>
  <r>
    <x v="11"/>
  </r>
  <r>
    <x v="6"/>
  </r>
  <r>
    <x v="9"/>
  </r>
  <r>
    <x v="2"/>
  </r>
  <r>
    <x v="15"/>
  </r>
  <r>
    <x v="14"/>
  </r>
  <r>
    <x v="8"/>
  </r>
  <r>
    <x v="5"/>
  </r>
  <r>
    <x v="9"/>
  </r>
  <r>
    <x v="6"/>
  </r>
  <r>
    <x v="15"/>
  </r>
  <r>
    <x v="15"/>
  </r>
  <r>
    <x v="18"/>
  </r>
  <r>
    <x v="9"/>
  </r>
  <r>
    <x v="0"/>
  </r>
  <r>
    <x v="13"/>
  </r>
  <r>
    <x v="17"/>
  </r>
  <r>
    <x v="6"/>
  </r>
  <r>
    <x v="2"/>
  </r>
  <r>
    <x v="5"/>
  </r>
  <r>
    <x v="10"/>
  </r>
  <r>
    <x v="15"/>
  </r>
  <r>
    <x v="1"/>
  </r>
  <r>
    <x v="5"/>
  </r>
  <r>
    <x v="9"/>
  </r>
  <r>
    <x v="11"/>
  </r>
  <r>
    <x v="12"/>
  </r>
  <r>
    <x v="5"/>
  </r>
  <r>
    <x v="14"/>
  </r>
  <r>
    <x v="6"/>
  </r>
  <r>
    <x v="14"/>
  </r>
  <r>
    <x v="7"/>
  </r>
  <r>
    <x v="0"/>
  </r>
  <r>
    <x v="5"/>
  </r>
  <r>
    <x v="14"/>
  </r>
  <r>
    <x v="14"/>
  </r>
  <r>
    <x v="17"/>
  </r>
  <r>
    <x v="4"/>
  </r>
  <r>
    <x v="0"/>
  </r>
  <r>
    <x v="5"/>
  </r>
  <r>
    <x v="19"/>
  </r>
  <r>
    <x v="13"/>
  </r>
  <r>
    <x v="3"/>
  </r>
  <r>
    <x v="10"/>
  </r>
  <r>
    <x v="2"/>
  </r>
  <r>
    <x v="3"/>
  </r>
  <r>
    <x v="19"/>
  </r>
  <r>
    <x v="10"/>
  </r>
  <r>
    <x v="4"/>
  </r>
  <r>
    <x v="0"/>
  </r>
  <r>
    <x v="1"/>
  </r>
  <r>
    <x v="11"/>
  </r>
  <r>
    <x v="13"/>
  </r>
  <r>
    <x v="6"/>
  </r>
  <r>
    <x v="11"/>
  </r>
  <r>
    <x v="14"/>
  </r>
  <r>
    <x v="6"/>
  </r>
  <r>
    <x v="19"/>
  </r>
  <r>
    <x v="15"/>
  </r>
  <r>
    <x v="3"/>
  </r>
  <r>
    <x v="19"/>
  </r>
  <r>
    <x v="5"/>
  </r>
  <r>
    <x v="17"/>
  </r>
  <r>
    <x v="4"/>
  </r>
  <r>
    <x v="5"/>
  </r>
  <r>
    <x v="3"/>
  </r>
  <r>
    <x v="0"/>
  </r>
  <r>
    <x v="11"/>
  </r>
  <r>
    <x v="4"/>
  </r>
  <r>
    <x v="19"/>
  </r>
  <r>
    <x v="16"/>
  </r>
  <r>
    <x v="4"/>
  </r>
  <r>
    <x v="7"/>
  </r>
  <r>
    <x v="13"/>
  </r>
  <r>
    <x v="10"/>
  </r>
  <r>
    <x v="1"/>
  </r>
  <r>
    <x v="10"/>
  </r>
  <r>
    <x v="11"/>
  </r>
  <r>
    <x v="0"/>
  </r>
  <r>
    <x v="5"/>
  </r>
  <r>
    <x v="4"/>
  </r>
  <r>
    <x v="15"/>
  </r>
  <r>
    <x v="12"/>
  </r>
  <r>
    <x v="8"/>
  </r>
  <r>
    <x v="10"/>
  </r>
  <r>
    <x v="19"/>
  </r>
  <r>
    <x v="10"/>
  </r>
  <r>
    <x v="10"/>
  </r>
  <r>
    <x v="2"/>
  </r>
  <r>
    <x v="11"/>
  </r>
  <r>
    <x v="11"/>
  </r>
  <r>
    <x v="16"/>
  </r>
  <r>
    <x v="11"/>
  </r>
  <r>
    <x v="7"/>
  </r>
  <r>
    <x v="19"/>
  </r>
  <r>
    <x v="19"/>
  </r>
  <r>
    <x v="7"/>
  </r>
  <r>
    <x v="17"/>
  </r>
  <r>
    <x v="8"/>
  </r>
  <r>
    <x v="3"/>
  </r>
  <r>
    <x v="1"/>
  </r>
  <r>
    <x v="8"/>
  </r>
  <r>
    <x v="15"/>
  </r>
  <r>
    <x v="12"/>
  </r>
  <r>
    <x v="9"/>
  </r>
  <r>
    <x v="14"/>
  </r>
  <r>
    <x v="1"/>
  </r>
  <r>
    <x v="6"/>
  </r>
  <r>
    <x v="8"/>
  </r>
  <r>
    <x v="14"/>
  </r>
  <r>
    <x v="11"/>
  </r>
  <r>
    <x v="11"/>
  </r>
  <r>
    <x v="11"/>
  </r>
  <r>
    <x v="15"/>
  </r>
  <r>
    <x v="11"/>
  </r>
  <r>
    <x v="18"/>
  </r>
  <r>
    <x v="0"/>
  </r>
  <r>
    <x v="19"/>
  </r>
  <r>
    <x v="18"/>
  </r>
  <r>
    <x v="15"/>
  </r>
  <r>
    <x v="9"/>
  </r>
  <r>
    <x v="16"/>
  </r>
  <r>
    <x v="11"/>
  </r>
  <r>
    <x v="3"/>
  </r>
  <r>
    <x v="7"/>
  </r>
  <r>
    <x v="2"/>
  </r>
  <r>
    <x v="9"/>
  </r>
  <r>
    <x v="6"/>
  </r>
  <r>
    <x v="18"/>
  </r>
  <r>
    <x v="18"/>
  </r>
  <r>
    <x v="16"/>
  </r>
  <r>
    <x v="8"/>
  </r>
  <r>
    <x v="7"/>
  </r>
  <r>
    <x v="4"/>
  </r>
  <r>
    <x v="9"/>
  </r>
  <r>
    <x v="19"/>
  </r>
  <r>
    <x v="4"/>
  </r>
  <r>
    <x v="5"/>
  </r>
  <r>
    <x v="13"/>
  </r>
  <r>
    <x v="11"/>
  </r>
  <r>
    <x v="3"/>
  </r>
  <r>
    <x v="15"/>
  </r>
  <r>
    <x v="4"/>
  </r>
  <r>
    <x v="7"/>
  </r>
  <r>
    <x v="1"/>
  </r>
  <r>
    <x v="4"/>
  </r>
  <r>
    <x v="2"/>
  </r>
  <r>
    <x v="10"/>
  </r>
  <r>
    <x v="3"/>
  </r>
  <r>
    <x v="16"/>
  </r>
  <r>
    <x v="6"/>
  </r>
  <r>
    <x v="18"/>
  </r>
  <r>
    <x v="15"/>
  </r>
  <r>
    <x v="16"/>
  </r>
  <r>
    <x v="11"/>
  </r>
  <r>
    <x v="11"/>
  </r>
  <r>
    <x v="3"/>
  </r>
  <r>
    <x v="14"/>
  </r>
  <r>
    <x v="14"/>
  </r>
  <r>
    <x v="9"/>
  </r>
  <r>
    <x v="12"/>
  </r>
  <r>
    <x v="13"/>
  </r>
  <r>
    <x v="6"/>
  </r>
  <r>
    <x v="10"/>
  </r>
  <r>
    <x v="14"/>
  </r>
  <r>
    <x v="10"/>
  </r>
  <r>
    <x v="17"/>
  </r>
  <r>
    <x v="7"/>
  </r>
  <r>
    <x v="15"/>
  </r>
  <r>
    <x v="12"/>
  </r>
  <r>
    <x v="7"/>
  </r>
  <r>
    <x v="6"/>
  </r>
  <r>
    <x v="3"/>
  </r>
  <r>
    <x v="10"/>
  </r>
  <r>
    <x v="17"/>
  </r>
  <r>
    <x v="16"/>
  </r>
  <r>
    <x v="3"/>
  </r>
  <r>
    <x v="7"/>
  </r>
  <r>
    <x v="1"/>
  </r>
  <r>
    <x v="12"/>
  </r>
  <r>
    <x v="0"/>
  </r>
  <r>
    <x v="8"/>
  </r>
  <r>
    <x v="7"/>
  </r>
  <r>
    <x v="4"/>
  </r>
  <r>
    <x v="15"/>
  </r>
  <r>
    <x v="18"/>
  </r>
  <r>
    <x v="19"/>
  </r>
  <r>
    <x v="6"/>
  </r>
  <r>
    <x v="13"/>
  </r>
  <r>
    <x v="5"/>
  </r>
  <r>
    <x v="14"/>
  </r>
  <r>
    <x v="16"/>
  </r>
  <r>
    <x v="19"/>
  </r>
  <r>
    <x v="4"/>
  </r>
  <r>
    <x v="2"/>
  </r>
  <r>
    <x v="19"/>
  </r>
  <r>
    <x v="6"/>
  </r>
  <r>
    <x v="4"/>
  </r>
  <r>
    <x v="16"/>
  </r>
  <r>
    <x v="4"/>
  </r>
  <r>
    <x v="5"/>
  </r>
  <r>
    <x v="11"/>
  </r>
  <r>
    <x v="11"/>
  </r>
  <r>
    <x v="5"/>
  </r>
  <r>
    <x v="13"/>
  </r>
  <r>
    <x v="0"/>
  </r>
  <r>
    <x v="2"/>
  </r>
  <r>
    <x v="0"/>
  </r>
  <r>
    <x v="1"/>
  </r>
  <r>
    <x v="9"/>
  </r>
  <r>
    <x v="1"/>
  </r>
  <r>
    <x v="18"/>
  </r>
  <r>
    <x v="4"/>
  </r>
  <r>
    <x v="9"/>
  </r>
  <r>
    <x v="19"/>
  </r>
  <r>
    <x v="5"/>
  </r>
  <r>
    <x v="12"/>
  </r>
  <r>
    <x v="5"/>
  </r>
  <r>
    <x v="19"/>
  </r>
  <r>
    <x v="1"/>
  </r>
  <r>
    <x v="4"/>
  </r>
  <r>
    <x v="17"/>
  </r>
  <r>
    <x v="3"/>
  </r>
  <r>
    <x v="17"/>
  </r>
  <r>
    <x v="18"/>
  </r>
  <r>
    <x v="9"/>
  </r>
  <r>
    <x v="7"/>
  </r>
  <r>
    <x v="5"/>
  </r>
  <r>
    <x v="14"/>
  </r>
  <r>
    <x v="17"/>
  </r>
  <r>
    <x v="0"/>
  </r>
  <r>
    <x v="5"/>
  </r>
  <r>
    <x v="18"/>
  </r>
  <r>
    <x v="12"/>
  </r>
  <r>
    <x v="14"/>
  </r>
  <r>
    <x v="12"/>
  </r>
  <r>
    <x v="3"/>
  </r>
  <r>
    <x v="4"/>
  </r>
  <r>
    <x v="17"/>
  </r>
  <r>
    <x v="2"/>
  </r>
  <r>
    <x v="6"/>
  </r>
  <r>
    <x v="18"/>
  </r>
  <r>
    <x v="0"/>
  </r>
  <r>
    <x v="5"/>
  </r>
  <r>
    <x v="15"/>
  </r>
  <r>
    <x v="13"/>
  </r>
  <r>
    <x v="16"/>
  </r>
  <r>
    <x v="10"/>
  </r>
  <r>
    <x v="4"/>
  </r>
  <r>
    <x v="20"/>
  </r>
  <r>
    <x v="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2">
  <r>
    <n v="135"/>
    <x v="0"/>
    <n v="52656"/>
    <n v="52.7"/>
    <n v="11"/>
    <x v="0"/>
    <x v="0"/>
    <n v="73"/>
    <n v="149"/>
    <n v="34"/>
    <x v="0"/>
    <n v="0"/>
    <n v="34"/>
    <n v="0"/>
    <n v="39.299999999999997"/>
    <n v="4"/>
    <n v="8"/>
    <n v="2"/>
    <n v="56"/>
    <n v="73"/>
    <n v="62"/>
    <n v="19"/>
    <n v="36"/>
    <n v="78"/>
    <n v="55"/>
  </r>
  <r>
    <n v="294"/>
    <x v="1"/>
    <n v="37189"/>
    <n v="37.200000000000003"/>
    <n v="13"/>
    <x v="0"/>
    <x v="1"/>
    <n v="78"/>
    <n v="149"/>
    <n v="85"/>
    <x v="1"/>
    <n v="0"/>
    <n v="0"/>
    <n v="85"/>
    <n v="48.1"/>
    <n v="31"/>
    <n v="84"/>
    <n v="61"/>
    <n v="58"/>
    <n v="25"/>
    <n v="76"/>
    <n v="8"/>
    <n v="92"/>
    <n v="33"/>
    <n v="13"/>
  </r>
  <r>
    <n v="331"/>
    <x v="2"/>
    <n v="82949"/>
    <n v="82.9"/>
    <n v="26"/>
    <x v="1"/>
    <x v="0"/>
    <n v="8"/>
    <n v="149"/>
    <n v="2"/>
    <x v="2"/>
    <n v="2"/>
    <n v="0"/>
    <n v="0"/>
    <n v="46.2"/>
    <n v="8"/>
    <n v="65"/>
    <n v="62"/>
    <n v="64"/>
    <n v="31"/>
    <n v="86"/>
    <n v="96"/>
    <n v="22"/>
    <n v="9"/>
    <n v="19"/>
  </r>
  <r>
    <n v="338"/>
    <x v="2"/>
    <n v="63896"/>
    <n v="63.9"/>
    <n v="22"/>
    <x v="2"/>
    <x v="0"/>
    <n v="4"/>
    <n v="149"/>
    <n v="11"/>
    <x v="2"/>
    <n v="11"/>
    <n v="0"/>
    <n v="0"/>
    <n v="35.799999999999997"/>
    <n v="5"/>
    <n v="19"/>
    <n v="4"/>
    <n v="39"/>
    <n v="8"/>
    <n v="34"/>
    <n v="44"/>
    <n v="68"/>
    <n v="51"/>
    <n v="86"/>
  </r>
  <r>
    <n v="376"/>
    <x v="2"/>
    <n v="87889"/>
    <n v="87.9"/>
    <n v="1"/>
    <x v="3"/>
    <x v="2"/>
    <n v="34"/>
    <n v="149"/>
    <n v="17"/>
    <x v="2"/>
    <n v="17"/>
    <n v="0"/>
    <n v="0"/>
    <n v="44.6"/>
    <n v="18"/>
    <n v="89"/>
    <n v="46"/>
    <n v="71"/>
    <n v="98"/>
    <n v="5"/>
    <n v="1"/>
    <n v="72"/>
    <n v="28"/>
    <n v="18"/>
  </r>
  <r>
    <n v="448"/>
    <x v="3"/>
    <n v="97313"/>
    <n v="97.3"/>
    <n v="6"/>
    <x v="3"/>
    <x v="2"/>
    <n v="72"/>
    <n v="149"/>
    <n v="58"/>
    <x v="0"/>
    <n v="0"/>
    <n v="58"/>
    <n v="0"/>
    <n v="28.7"/>
    <n v="29"/>
    <n v="67"/>
    <n v="7"/>
    <n v="37"/>
    <n v="2"/>
    <n v="7"/>
    <n v="2"/>
    <n v="63"/>
    <n v="16"/>
    <n v="57"/>
  </r>
  <r>
    <n v="720"/>
    <x v="3"/>
    <n v="130628"/>
    <n v="130.6"/>
    <n v="7"/>
    <x v="3"/>
    <x v="2"/>
    <n v="1"/>
    <n v="149"/>
    <n v="57"/>
    <x v="0"/>
    <n v="0"/>
    <n v="57"/>
    <n v="0"/>
    <n v="37.4"/>
    <n v="64"/>
    <n v="2"/>
    <n v="86"/>
    <n v="15"/>
    <n v="84"/>
    <n v="2"/>
    <n v="65"/>
    <n v="43"/>
    <n v="2"/>
    <n v="11"/>
  </r>
  <r>
    <n v="839"/>
    <x v="4"/>
    <n v="52380"/>
    <n v="52.4"/>
    <n v="16"/>
    <x v="2"/>
    <x v="2"/>
    <n v="1"/>
    <n v="149"/>
    <n v="37"/>
    <x v="0"/>
    <n v="0"/>
    <n v="37"/>
    <n v="0"/>
    <n v="41.2"/>
    <n v="47"/>
    <n v="87"/>
    <n v="23"/>
    <n v="48"/>
    <n v="13"/>
    <n v="4"/>
    <n v="18"/>
    <n v="36"/>
    <n v="37"/>
    <n v="99"/>
  </r>
  <r>
    <n v="978"/>
    <x v="0"/>
    <n v="134134"/>
    <n v="134.1"/>
    <n v="6"/>
    <x v="3"/>
    <x v="3"/>
    <n v="32"/>
    <n v="149"/>
    <n v="57"/>
    <x v="0"/>
    <n v="0"/>
    <n v="57"/>
    <n v="0"/>
    <n v="36.9"/>
    <n v="73"/>
    <n v="21"/>
    <n v="8"/>
    <n v="28"/>
    <n v="25"/>
    <n v="23"/>
    <n v="19"/>
    <n v="57"/>
    <n v="33"/>
    <n v="82"/>
  </r>
  <r>
    <n v="1020"/>
    <x v="5"/>
    <n v="32565"/>
    <n v="32.6"/>
    <n v="13"/>
    <x v="0"/>
    <x v="1"/>
    <n v="58"/>
    <n v="149"/>
    <n v="45"/>
    <x v="0"/>
    <n v="0"/>
    <n v="45"/>
    <n v="0"/>
    <n v="38.4"/>
    <n v="46"/>
    <n v="32"/>
    <n v="18"/>
    <n v="14"/>
    <n v="95"/>
    <n v="99"/>
    <n v="4"/>
    <n v="15"/>
    <n v="42"/>
    <n v="19"/>
  </r>
  <r>
    <n v="1309"/>
    <x v="6"/>
    <n v="45685"/>
    <n v="45.7"/>
    <n v="27"/>
    <x v="1"/>
    <x v="1"/>
    <n v="57"/>
    <n v="149"/>
    <n v="85"/>
    <x v="1"/>
    <n v="0"/>
    <n v="0"/>
    <n v="85"/>
    <n v="61.9"/>
    <n v="6"/>
    <n v="5"/>
    <n v="88"/>
    <n v="84"/>
    <n v="35"/>
    <n v="62"/>
    <n v="49"/>
    <n v="97"/>
    <n v="95"/>
    <n v="98"/>
  </r>
  <r>
    <n v="1374"/>
    <x v="7"/>
    <n v="46791"/>
    <n v="46.8"/>
    <n v="4"/>
    <x v="3"/>
    <x v="0"/>
    <n v="1"/>
    <n v="149"/>
    <n v="69"/>
    <x v="0"/>
    <n v="0"/>
    <n v="69"/>
    <n v="0"/>
    <n v="34.200000000000003"/>
    <n v="10"/>
    <n v="48"/>
    <n v="96"/>
    <n v="4"/>
    <n v="3"/>
    <n v="22"/>
    <n v="95"/>
    <n v="1"/>
    <n v="55"/>
    <n v="8"/>
  </r>
  <r>
    <n v="1411"/>
    <x v="1"/>
    <n v="33518"/>
    <n v="33.5"/>
    <n v="6"/>
    <x v="3"/>
    <x v="2"/>
    <n v="89"/>
    <n v="149"/>
    <n v="84"/>
    <x v="1"/>
    <n v="0"/>
    <n v="0"/>
    <n v="84"/>
    <n v="29.2"/>
    <n v="77"/>
    <n v="86"/>
    <n v="7"/>
    <n v="4"/>
    <n v="16"/>
    <n v="7"/>
    <n v="1"/>
    <n v="31"/>
    <n v="39"/>
    <n v="24"/>
  </r>
  <r>
    <n v="1562"/>
    <x v="8"/>
    <n v="104713"/>
    <n v="104.7"/>
    <n v="13"/>
    <x v="0"/>
    <x v="1"/>
    <n v="7"/>
    <n v="149"/>
    <n v="7"/>
    <x v="2"/>
    <n v="7"/>
    <n v="0"/>
    <n v="0"/>
    <n v="61.6"/>
    <n v="43"/>
    <n v="24"/>
    <n v="63"/>
    <n v="81"/>
    <n v="97"/>
    <n v="45"/>
    <n v="79"/>
    <n v="92"/>
    <n v="68"/>
    <n v="24"/>
  </r>
  <r>
    <n v="1563"/>
    <x v="9"/>
    <n v="51622"/>
    <n v="51.6"/>
    <n v="12"/>
    <x v="0"/>
    <x v="1"/>
    <n v="97"/>
    <n v="149"/>
    <n v="86"/>
    <x v="1"/>
    <n v="0"/>
    <n v="0"/>
    <n v="86"/>
    <n v="38"/>
    <n v="89"/>
    <n v="2"/>
    <n v="25"/>
    <n v="95"/>
    <n v="14"/>
    <n v="19"/>
    <n v="42"/>
    <n v="59"/>
    <n v="6"/>
    <n v="29"/>
  </r>
  <r>
    <n v="1826"/>
    <x v="10"/>
    <n v="117298"/>
    <n v="117.3"/>
    <n v="28"/>
    <x v="1"/>
    <x v="2"/>
    <n v="42"/>
    <n v="149"/>
    <n v="36"/>
    <x v="0"/>
    <n v="0"/>
    <n v="36"/>
    <n v="0"/>
    <n v="37.4"/>
    <n v="46"/>
    <n v="73"/>
    <n v="1"/>
    <n v="15"/>
    <n v="2"/>
    <n v="99"/>
    <n v="76"/>
    <n v="37"/>
    <n v="16"/>
    <n v="9"/>
  </r>
  <r>
    <n v="1984"/>
    <x v="11"/>
    <n v="105763"/>
    <n v="105.8"/>
    <n v="6"/>
    <x v="3"/>
    <x v="2"/>
    <n v="55"/>
    <n v="149"/>
    <n v="9"/>
    <x v="1"/>
    <n v="0"/>
    <n v="0"/>
    <n v="9"/>
    <n v="52.8"/>
    <n v="38"/>
    <n v="58"/>
    <n v="62"/>
    <n v="82"/>
    <n v="74"/>
    <n v="57"/>
    <n v="67"/>
    <n v="75"/>
    <n v="13"/>
    <n v="2"/>
  </r>
  <r>
    <n v="2191"/>
    <x v="11"/>
    <n v="73496"/>
    <n v="73.5"/>
    <n v="25"/>
    <x v="1"/>
    <x v="2"/>
    <n v="31"/>
    <n v="149"/>
    <n v="75"/>
    <x v="1"/>
    <n v="0"/>
    <n v="0"/>
    <n v="75"/>
    <n v="45.1"/>
    <n v="81"/>
    <n v="1"/>
    <n v="35"/>
    <n v="24"/>
    <n v="98"/>
    <n v="3"/>
    <n v="72"/>
    <n v="25"/>
    <n v="81"/>
    <n v="31"/>
  </r>
  <r>
    <n v="2242"/>
    <x v="12"/>
    <n v="86121"/>
    <n v="86.1"/>
    <n v="28"/>
    <x v="1"/>
    <x v="3"/>
    <n v="61"/>
    <n v="149"/>
    <n v="45"/>
    <x v="0"/>
    <n v="0"/>
    <n v="45"/>
    <n v="0"/>
    <n v="40.9"/>
    <n v="55"/>
    <n v="33"/>
    <n v="88"/>
    <n v="86"/>
    <n v="18"/>
    <n v="9"/>
    <n v="15"/>
    <n v="1"/>
    <n v="65"/>
    <n v="39"/>
  </r>
  <r>
    <n v="2360"/>
    <x v="10"/>
    <n v="103080"/>
    <n v="103.1"/>
    <n v="17"/>
    <x v="2"/>
    <x v="1"/>
    <n v="71"/>
    <n v="149"/>
    <n v="34"/>
    <x v="0"/>
    <n v="0"/>
    <n v="34"/>
    <n v="0"/>
    <n v="46.5"/>
    <n v="55"/>
    <n v="68"/>
    <n v="7"/>
    <n v="79"/>
    <n v="92"/>
    <n v="36"/>
    <n v="4"/>
    <n v="36"/>
    <n v="67"/>
    <n v="21"/>
  </r>
  <r>
    <n v="2509"/>
    <x v="11"/>
    <n v="134371"/>
    <n v="134.4"/>
    <n v="6"/>
    <x v="3"/>
    <x v="0"/>
    <n v="69"/>
    <n v="149"/>
    <n v="87"/>
    <x v="1"/>
    <n v="0"/>
    <n v="0"/>
    <n v="87"/>
    <n v="33.799999999999997"/>
    <n v="7"/>
    <n v="59"/>
    <n v="18"/>
    <n v="3"/>
    <n v="33"/>
    <n v="27"/>
    <n v="79"/>
    <n v="37"/>
    <n v="73"/>
    <n v="2"/>
  </r>
  <r>
    <n v="2548"/>
    <x v="13"/>
    <n v="75456"/>
    <n v="75.5"/>
    <n v="27"/>
    <x v="1"/>
    <x v="3"/>
    <n v="88"/>
    <n v="149"/>
    <n v="14"/>
    <x v="2"/>
    <n v="14"/>
    <n v="0"/>
    <n v="0"/>
    <n v="46.5"/>
    <n v="95"/>
    <n v="76"/>
    <n v="17"/>
    <n v="5"/>
    <n v="21"/>
    <n v="78"/>
    <n v="63"/>
    <n v="22"/>
    <n v="74"/>
    <n v="14"/>
  </r>
  <r>
    <n v="2681"/>
    <x v="10"/>
    <n v="89816"/>
    <n v="89.8"/>
    <n v="16"/>
    <x v="2"/>
    <x v="3"/>
    <n v="47"/>
    <n v="149"/>
    <n v="56"/>
    <x v="0"/>
    <n v="0"/>
    <n v="56"/>
    <n v="0"/>
    <n v="31.4"/>
    <n v="13"/>
    <n v="46"/>
    <n v="47"/>
    <n v="8"/>
    <n v="92"/>
    <n v="8"/>
    <n v="31"/>
    <n v="3"/>
    <n v="10"/>
    <n v="56"/>
  </r>
  <r>
    <n v="2923"/>
    <x v="10"/>
    <n v="85016"/>
    <n v="85"/>
    <n v="6"/>
    <x v="3"/>
    <x v="1"/>
    <n v="82"/>
    <n v="149"/>
    <n v="45"/>
    <x v="0"/>
    <n v="0"/>
    <n v="45"/>
    <n v="0"/>
    <n v="40.700000000000003"/>
    <n v="51"/>
    <n v="44"/>
    <n v="89"/>
    <n v="1"/>
    <n v="65"/>
    <n v="65"/>
    <n v="38"/>
    <n v="22"/>
    <n v="24"/>
    <n v="8"/>
  </r>
  <r>
    <n v="84"/>
    <x v="0"/>
    <n v="117263"/>
    <n v="117.3"/>
    <n v="12"/>
    <x v="0"/>
    <x v="0"/>
    <n v="62"/>
    <n v="148"/>
    <n v="55"/>
    <x v="0"/>
    <n v="0"/>
    <n v="55"/>
    <n v="0"/>
    <n v="55.5"/>
    <n v="26"/>
    <n v="63"/>
    <n v="54"/>
    <n v="78"/>
    <n v="11"/>
    <n v="76"/>
    <n v="54"/>
    <n v="96"/>
    <n v="34"/>
    <n v="63"/>
  </r>
  <r>
    <n v="158"/>
    <x v="14"/>
    <n v="51778"/>
    <n v="51.8"/>
    <n v="8"/>
    <x v="0"/>
    <x v="0"/>
    <n v="84"/>
    <n v="148"/>
    <n v="55"/>
    <x v="0"/>
    <n v="0"/>
    <n v="55"/>
    <n v="0"/>
    <n v="35.299999999999997"/>
    <n v="56"/>
    <n v="63"/>
    <n v="53"/>
    <n v="64"/>
    <n v="45"/>
    <n v="22"/>
    <n v="12"/>
    <n v="7"/>
    <n v="26"/>
    <n v="5"/>
  </r>
  <r>
    <n v="435"/>
    <x v="8"/>
    <n v="145183"/>
    <n v="145.19999999999999"/>
    <n v="23"/>
    <x v="1"/>
    <x v="3"/>
    <n v="94"/>
    <n v="148"/>
    <n v="14"/>
    <x v="2"/>
    <n v="14"/>
    <n v="0"/>
    <n v="0"/>
    <n v="45.5"/>
    <n v="92"/>
    <n v="54"/>
    <n v="27"/>
    <n v="7"/>
    <n v="66"/>
    <n v="99"/>
    <n v="27"/>
    <n v="67"/>
    <n v="5"/>
    <n v="11"/>
  </r>
  <r>
    <n v="543"/>
    <x v="4"/>
    <n v="80192"/>
    <n v="80.2"/>
    <n v="23"/>
    <x v="1"/>
    <x v="0"/>
    <n v="33"/>
    <n v="148"/>
    <n v="57"/>
    <x v="0"/>
    <n v="0"/>
    <n v="57"/>
    <n v="0"/>
    <n v="27.1"/>
    <n v="4"/>
    <n v="33"/>
    <n v="62"/>
    <n v="6"/>
    <n v="2"/>
    <n v="45"/>
    <n v="33"/>
    <n v="44"/>
    <n v="26"/>
    <n v="16"/>
  </r>
  <r>
    <n v="699"/>
    <x v="1"/>
    <n v="87589"/>
    <n v="87.6"/>
    <n v="15"/>
    <x v="0"/>
    <x v="0"/>
    <n v="99"/>
    <n v="148"/>
    <n v="92"/>
    <x v="1"/>
    <n v="0"/>
    <n v="0"/>
    <n v="92"/>
    <n v="31.4"/>
    <n v="57"/>
    <n v="4"/>
    <n v="36"/>
    <n v="1"/>
    <n v="25"/>
    <n v="72"/>
    <n v="6"/>
    <n v="92"/>
    <n v="5"/>
    <n v="16"/>
  </r>
  <r>
    <n v="923"/>
    <x v="11"/>
    <n v="52925"/>
    <n v="52.9"/>
    <n v="15"/>
    <x v="0"/>
    <x v="1"/>
    <n v="32"/>
    <n v="148"/>
    <n v="88"/>
    <x v="1"/>
    <n v="0"/>
    <n v="0"/>
    <n v="88"/>
    <n v="39.5"/>
    <n v="6"/>
    <n v="4"/>
    <n v="17"/>
    <n v="73"/>
    <n v="18"/>
    <n v="51"/>
    <n v="9"/>
    <n v="92"/>
    <n v="34"/>
    <n v="91"/>
  </r>
  <r>
    <n v="1133"/>
    <x v="15"/>
    <n v="83276"/>
    <n v="83.3"/>
    <n v="4"/>
    <x v="3"/>
    <x v="0"/>
    <n v="29"/>
    <n v="148"/>
    <n v="32"/>
    <x v="0"/>
    <n v="0"/>
    <n v="32"/>
    <n v="0"/>
    <n v="42.7"/>
    <n v="99"/>
    <n v="5"/>
    <n v="29"/>
    <n v="49"/>
    <n v="14"/>
    <n v="13"/>
    <n v="26"/>
    <n v="97"/>
    <n v="38"/>
    <n v="57"/>
  </r>
  <r>
    <n v="1145"/>
    <x v="11"/>
    <n v="130874"/>
    <n v="130.9"/>
    <n v="25"/>
    <x v="1"/>
    <x v="1"/>
    <n v="88"/>
    <n v="148"/>
    <n v="82"/>
    <x v="1"/>
    <n v="0"/>
    <n v="0"/>
    <n v="82"/>
    <n v="45.4"/>
    <n v="39"/>
    <n v="47"/>
    <n v="85"/>
    <n v="65"/>
    <n v="4"/>
    <n v="54"/>
    <n v="2"/>
    <n v="78"/>
    <n v="33"/>
    <n v="47"/>
  </r>
  <r>
    <n v="1184"/>
    <x v="3"/>
    <n v="61977"/>
    <n v="62"/>
    <n v="24"/>
    <x v="1"/>
    <x v="2"/>
    <n v="5"/>
    <n v="148"/>
    <n v="68"/>
    <x v="0"/>
    <n v="0"/>
    <n v="68"/>
    <n v="0"/>
    <n v="38.1"/>
    <n v="36"/>
    <n v="14"/>
    <n v="33"/>
    <n v="3"/>
    <n v="2"/>
    <n v="4"/>
    <n v="94"/>
    <n v="87"/>
    <n v="51"/>
    <n v="57"/>
  </r>
  <r>
    <n v="1206"/>
    <x v="8"/>
    <n v="140164"/>
    <n v="140.19999999999999"/>
    <n v="17"/>
    <x v="2"/>
    <x v="2"/>
    <n v="97"/>
    <n v="148"/>
    <n v="17"/>
    <x v="2"/>
    <n v="17"/>
    <n v="0"/>
    <n v="0"/>
    <n v="62.8"/>
    <n v="16"/>
    <n v="2"/>
    <n v="89"/>
    <n v="91"/>
    <n v="61"/>
    <n v="77"/>
    <n v="74"/>
    <n v="66"/>
    <n v="83"/>
    <n v="69"/>
  </r>
  <r>
    <n v="1391"/>
    <x v="2"/>
    <n v="74555"/>
    <n v="74.599999999999994"/>
    <n v="2"/>
    <x v="3"/>
    <x v="0"/>
    <n v="66"/>
    <n v="148"/>
    <n v="29"/>
    <x v="2"/>
    <n v="29"/>
    <n v="0"/>
    <n v="0"/>
    <n v="54.4"/>
    <n v="4"/>
    <n v="62"/>
    <n v="89"/>
    <n v="83"/>
    <n v="48"/>
    <n v="26"/>
    <n v="14"/>
    <n v="49"/>
    <n v="72"/>
    <n v="97"/>
  </r>
  <r>
    <n v="1416"/>
    <x v="16"/>
    <n v="106831"/>
    <n v="106.8"/>
    <n v="23"/>
    <x v="1"/>
    <x v="3"/>
    <n v="32"/>
    <n v="148"/>
    <n v="7"/>
    <x v="2"/>
    <n v="7"/>
    <n v="0"/>
    <n v="0"/>
    <n v="30.2"/>
    <n v="26"/>
    <n v="9"/>
    <n v="27"/>
    <n v="9"/>
    <n v="51"/>
    <n v="44"/>
    <n v="17"/>
    <n v="17"/>
    <n v="63"/>
    <n v="39"/>
  </r>
  <r>
    <n v="1630"/>
    <x v="14"/>
    <n v="107684"/>
    <n v="107.7"/>
    <n v="5"/>
    <x v="3"/>
    <x v="1"/>
    <n v="6"/>
    <n v="148"/>
    <n v="68"/>
    <x v="0"/>
    <n v="0"/>
    <n v="68"/>
    <n v="0"/>
    <n v="31.4"/>
    <n v="43"/>
    <n v="72"/>
    <n v="83"/>
    <n v="9"/>
    <n v="7"/>
    <n v="3"/>
    <n v="32"/>
    <n v="43"/>
    <n v="17"/>
    <n v="5"/>
  </r>
  <r>
    <n v="1671"/>
    <x v="17"/>
    <n v="144047"/>
    <n v="144"/>
    <n v="16"/>
    <x v="2"/>
    <x v="1"/>
    <n v="43"/>
    <n v="148"/>
    <n v="75"/>
    <x v="1"/>
    <n v="0"/>
    <n v="0"/>
    <n v="75"/>
    <n v="58.5"/>
    <n v="71"/>
    <n v="53"/>
    <n v="82"/>
    <n v="48"/>
    <n v="78"/>
    <n v="93"/>
    <n v="73"/>
    <n v="78"/>
    <n v="7"/>
    <n v="2"/>
  </r>
  <r>
    <n v="1732"/>
    <x v="13"/>
    <n v="77890"/>
    <n v="77.900000000000006"/>
    <n v="26"/>
    <x v="1"/>
    <x v="1"/>
    <n v="19"/>
    <n v="148"/>
    <n v="23"/>
    <x v="2"/>
    <n v="23"/>
    <n v="0"/>
    <n v="0"/>
    <n v="47.3"/>
    <n v="25"/>
    <n v="59"/>
    <n v="53"/>
    <n v="84"/>
    <n v="73"/>
    <n v="83"/>
    <n v="21"/>
    <n v="64"/>
    <n v="4"/>
    <n v="7"/>
  </r>
  <r>
    <n v="1769"/>
    <x v="18"/>
    <n v="148283"/>
    <n v="148.30000000000001"/>
    <n v="25"/>
    <x v="1"/>
    <x v="0"/>
    <n v="37"/>
    <n v="148"/>
    <n v="8"/>
    <x v="2"/>
    <n v="8"/>
    <n v="0"/>
    <n v="0"/>
    <n v="28.9"/>
    <n v="56"/>
    <n v="1"/>
    <n v="71"/>
    <n v="2"/>
    <n v="13"/>
    <n v="34"/>
    <n v="77"/>
    <n v="11"/>
    <n v="23"/>
    <n v="1"/>
  </r>
  <r>
    <n v="2176"/>
    <x v="2"/>
    <n v="87364"/>
    <n v="87.4"/>
    <n v="18"/>
    <x v="2"/>
    <x v="0"/>
    <n v="82"/>
    <n v="148"/>
    <n v="22"/>
    <x v="2"/>
    <n v="22"/>
    <n v="0"/>
    <n v="0"/>
    <n v="39.799999999999997"/>
    <n v="62"/>
    <n v="32"/>
    <n v="2"/>
    <n v="19"/>
    <n v="58"/>
    <n v="15"/>
    <n v="88"/>
    <n v="19"/>
    <n v="52"/>
    <n v="51"/>
  </r>
  <r>
    <n v="2211"/>
    <x v="7"/>
    <n v="47874"/>
    <n v="47.9"/>
    <n v="25"/>
    <x v="1"/>
    <x v="0"/>
    <n v="93"/>
    <n v="148"/>
    <n v="48"/>
    <x v="0"/>
    <n v="0"/>
    <n v="48"/>
    <n v="0"/>
    <n v="57.7"/>
    <n v="57"/>
    <n v="83"/>
    <n v="22"/>
    <n v="86"/>
    <n v="59"/>
    <n v="73"/>
    <n v="8"/>
    <n v="77"/>
    <n v="31"/>
    <n v="81"/>
  </r>
  <r>
    <n v="2303"/>
    <x v="5"/>
    <n v="34110"/>
    <n v="34.1"/>
    <n v="14"/>
    <x v="0"/>
    <x v="0"/>
    <n v="65"/>
    <n v="148"/>
    <n v="54"/>
    <x v="0"/>
    <n v="0"/>
    <n v="54"/>
    <n v="0"/>
    <n v="65.099999999999994"/>
    <n v="69"/>
    <n v="56"/>
    <n v="78"/>
    <n v="98"/>
    <n v="54"/>
    <n v="42"/>
    <n v="86"/>
    <n v="97"/>
    <n v="13"/>
    <n v="58"/>
  </r>
  <r>
    <n v="2538"/>
    <x v="6"/>
    <n v="81290"/>
    <n v="81.3"/>
    <n v="20"/>
    <x v="2"/>
    <x v="2"/>
    <n v="43"/>
    <n v="148"/>
    <n v="78"/>
    <x v="1"/>
    <n v="0"/>
    <n v="0"/>
    <n v="78"/>
    <n v="48.2"/>
    <n v="63"/>
    <n v="99"/>
    <n v="26"/>
    <n v="17"/>
    <n v="55"/>
    <n v="55"/>
    <n v="92"/>
    <n v="3"/>
    <n v="41"/>
    <n v="31"/>
  </r>
  <r>
    <n v="2550"/>
    <x v="14"/>
    <n v="87735"/>
    <n v="87.7"/>
    <n v="6"/>
    <x v="3"/>
    <x v="2"/>
    <n v="32"/>
    <n v="148"/>
    <n v="59"/>
    <x v="0"/>
    <n v="0"/>
    <n v="59"/>
    <n v="0"/>
    <n v="44.3"/>
    <n v="48"/>
    <n v="75"/>
    <n v="47"/>
    <n v="2"/>
    <n v="54"/>
    <n v="63"/>
    <n v="98"/>
    <n v="4"/>
    <n v="51"/>
    <n v="1"/>
  </r>
  <r>
    <n v="2797"/>
    <x v="11"/>
    <n v="90037"/>
    <n v="90"/>
    <n v="11"/>
    <x v="0"/>
    <x v="0"/>
    <n v="67"/>
    <n v="148"/>
    <n v="79"/>
    <x v="1"/>
    <n v="0"/>
    <n v="0"/>
    <n v="79"/>
    <n v="27.7"/>
    <n v="3"/>
    <n v="9"/>
    <n v="22"/>
    <n v="28"/>
    <n v="34"/>
    <n v="63"/>
    <n v="11"/>
    <n v="6"/>
    <n v="93"/>
    <n v="8"/>
  </r>
  <r>
    <n v="2963"/>
    <x v="1"/>
    <n v="33914"/>
    <n v="33.9"/>
    <n v="10"/>
    <x v="0"/>
    <x v="0"/>
    <n v="87"/>
    <n v="148"/>
    <n v="82"/>
    <x v="1"/>
    <n v="0"/>
    <n v="0"/>
    <n v="82"/>
    <n v="44.8"/>
    <n v="29"/>
    <n v="77"/>
    <n v="18"/>
    <n v="24"/>
    <n v="26"/>
    <n v="95"/>
    <n v="73"/>
    <n v="13"/>
    <n v="9"/>
    <n v="84"/>
  </r>
  <r>
    <n v="38"/>
    <x v="1"/>
    <n v="92292"/>
    <n v="92.3"/>
    <n v="25"/>
    <x v="1"/>
    <x v="0"/>
    <n v="38"/>
    <n v="147"/>
    <n v="91"/>
    <x v="1"/>
    <n v="0"/>
    <n v="0"/>
    <n v="91"/>
    <n v="44.8"/>
    <n v="84"/>
    <n v="47"/>
    <n v="41"/>
    <n v="27"/>
    <n v="6"/>
    <n v="86"/>
    <n v="81"/>
    <n v="10"/>
    <n v="10"/>
    <n v="56"/>
  </r>
  <r>
    <n v="49"/>
    <x v="5"/>
    <n v="39111"/>
    <n v="39.1"/>
    <n v="5"/>
    <x v="3"/>
    <x v="0"/>
    <n v="4"/>
    <n v="147"/>
    <n v="65"/>
    <x v="0"/>
    <n v="0"/>
    <n v="65"/>
    <n v="0"/>
    <n v="52.2"/>
    <n v="82"/>
    <n v="26"/>
    <n v="17"/>
    <n v="67"/>
    <n v="93"/>
    <n v="56"/>
    <n v="57"/>
    <n v="28"/>
    <n v="77"/>
    <n v="19"/>
  </r>
  <r>
    <n v="66"/>
    <x v="16"/>
    <n v="92516"/>
    <n v="92.5"/>
    <n v="11"/>
    <x v="0"/>
    <x v="0"/>
    <n v="22"/>
    <n v="147"/>
    <n v="24"/>
    <x v="2"/>
    <n v="24"/>
    <n v="0"/>
    <n v="0"/>
    <n v="41.6"/>
    <n v="11"/>
    <n v="57"/>
    <n v="99"/>
    <n v="47"/>
    <n v="18"/>
    <n v="48"/>
    <n v="51"/>
    <n v="74"/>
    <n v="7"/>
    <n v="4"/>
  </r>
  <r>
    <n v="79"/>
    <x v="2"/>
    <n v="148533"/>
    <n v="148.5"/>
    <n v="4"/>
    <x v="3"/>
    <x v="1"/>
    <n v="6"/>
    <n v="147"/>
    <n v="27"/>
    <x v="2"/>
    <n v="27"/>
    <n v="0"/>
    <n v="0"/>
    <n v="43.7"/>
    <n v="93"/>
    <n v="99"/>
    <n v="17"/>
    <n v="4"/>
    <n v="76"/>
    <n v="7"/>
    <n v="15"/>
    <n v="82"/>
    <n v="22"/>
    <n v="22"/>
  </r>
  <r>
    <n v="99"/>
    <x v="3"/>
    <n v="75893"/>
    <n v="75.900000000000006"/>
    <n v="16"/>
    <x v="2"/>
    <x v="3"/>
    <n v="39"/>
    <n v="147"/>
    <n v="4"/>
    <x v="0"/>
    <n v="0"/>
    <n v="4"/>
    <n v="0"/>
    <n v="43.1"/>
    <n v="66"/>
    <n v="33"/>
    <n v="77"/>
    <n v="13"/>
    <n v="97"/>
    <n v="45"/>
    <n v="24"/>
    <n v="7"/>
    <n v="17"/>
    <n v="52"/>
  </r>
  <r>
    <n v="129"/>
    <x v="19"/>
    <n v="74857"/>
    <n v="74.900000000000006"/>
    <n v="13"/>
    <x v="0"/>
    <x v="0"/>
    <n v="99"/>
    <n v="147"/>
    <n v="68"/>
    <x v="0"/>
    <n v="0"/>
    <n v="68"/>
    <n v="0"/>
    <n v="40.9"/>
    <n v="78"/>
    <n v="35"/>
    <n v="41"/>
    <n v="55"/>
    <n v="83"/>
    <n v="7"/>
    <n v="42"/>
    <n v="8"/>
    <n v="51"/>
    <n v="9"/>
  </r>
  <r>
    <n v="174"/>
    <x v="15"/>
    <n v="44973"/>
    <n v="45"/>
    <n v="19"/>
    <x v="2"/>
    <x v="3"/>
    <n v="3"/>
    <n v="147"/>
    <n v="61"/>
    <x v="0"/>
    <n v="0"/>
    <n v="61"/>
    <n v="0"/>
    <n v="53.3"/>
    <n v="98"/>
    <n v="48"/>
    <n v="53"/>
    <n v="17"/>
    <n v="25"/>
    <n v="84"/>
    <n v="36"/>
    <n v="83"/>
    <n v="71"/>
    <n v="18"/>
  </r>
  <r>
    <n v="364"/>
    <x v="12"/>
    <n v="136931"/>
    <n v="136.9"/>
    <n v="16"/>
    <x v="2"/>
    <x v="3"/>
    <n v="97"/>
    <n v="147"/>
    <n v="65"/>
    <x v="0"/>
    <n v="0"/>
    <n v="65"/>
    <n v="0"/>
    <n v="42.7"/>
    <n v="6"/>
    <n v="7"/>
    <n v="29"/>
    <n v="63"/>
    <n v="46"/>
    <n v="48"/>
    <n v="76"/>
    <n v="28"/>
    <n v="32"/>
    <n v="92"/>
  </r>
  <r>
    <n v="661"/>
    <x v="6"/>
    <n v="119342"/>
    <n v="119.3"/>
    <n v="3"/>
    <x v="3"/>
    <x v="1"/>
    <n v="8"/>
    <n v="147"/>
    <n v="82"/>
    <x v="1"/>
    <n v="0"/>
    <n v="0"/>
    <n v="82"/>
    <n v="40.4"/>
    <n v="57"/>
    <n v="44"/>
    <n v="67"/>
    <n v="63"/>
    <n v="2"/>
    <n v="54"/>
    <n v="9"/>
    <n v="3"/>
    <n v="79"/>
    <n v="26"/>
  </r>
  <r>
    <n v="684"/>
    <x v="8"/>
    <n v="93220"/>
    <n v="93.2"/>
    <n v="27"/>
    <x v="1"/>
    <x v="3"/>
    <n v="45"/>
    <n v="147"/>
    <n v="26"/>
    <x v="2"/>
    <n v="26"/>
    <n v="0"/>
    <n v="0"/>
    <n v="51.3"/>
    <n v="71"/>
    <n v="29"/>
    <n v="17"/>
    <n v="92"/>
    <n v="42"/>
    <n v="28"/>
    <n v="47"/>
    <n v="92"/>
    <n v="39"/>
    <n v="56"/>
  </r>
  <r>
    <n v="915"/>
    <x v="8"/>
    <n v="132033"/>
    <n v="132"/>
    <n v="21"/>
    <x v="2"/>
    <x v="2"/>
    <n v="93"/>
    <n v="147"/>
    <n v="25"/>
    <x v="2"/>
    <n v="25"/>
    <n v="0"/>
    <n v="0"/>
    <n v="43.4"/>
    <n v="14"/>
    <n v="85"/>
    <n v="4"/>
    <n v="73"/>
    <n v="53"/>
    <n v="83"/>
    <n v="43"/>
    <n v="6"/>
    <n v="56"/>
    <n v="17"/>
  </r>
  <r>
    <n v="946"/>
    <x v="19"/>
    <n v="148585"/>
    <n v="148.6"/>
    <n v="8"/>
    <x v="0"/>
    <x v="0"/>
    <n v="22"/>
    <n v="147"/>
    <n v="59"/>
    <x v="0"/>
    <n v="0"/>
    <n v="59"/>
    <n v="0"/>
    <n v="52.7"/>
    <n v="35"/>
    <n v="9"/>
    <n v="52"/>
    <n v="21"/>
    <n v="54"/>
    <n v="84"/>
    <n v="62"/>
    <n v="63"/>
    <n v="54"/>
    <n v="93"/>
  </r>
  <r>
    <n v="1030"/>
    <x v="0"/>
    <n v="135633"/>
    <n v="135.6"/>
    <n v="12"/>
    <x v="0"/>
    <x v="0"/>
    <n v="91"/>
    <n v="147"/>
    <n v="4"/>
    <x v="0"/>
    <n v="0"/>
    <n v="4"/>
    <n v="0"/>
    <n v="28.4"/>
    <n v="21"/>
    <n v="8"/>
    <n v="56"/>
    <n v="1"/>
    <n v="41"/>
    <n v="7"/>
    <n v="41"/>
    <n v="4"/>
    <n v="84"/>
    <n v="21"/>
  </r>
  <r>
    <n v="1221"/>
    <x v="13"/>
    <n v="38861"/>
    <n v="38.9"/>
    <n v="29"/>
    <x v="1"/>
    <x v="0"/>
    <n v="9"/>
    <n v="147"/>
    <n v="22"/>
    <x v="2"/>
    <n v="22"/>
    <n v="0"/>
    <n v="0"/>
    <n v="40.799999999999997"/>
    <n v="97"/>
    <n v="83"/>
    <n v="27"/>
    <n v="43"/>
    <n v="24"/>
    <n v="0"/>
    <n v="19"/>
    <n v="0"/>
    <n v="72"/>
    <n v="43"/>
  </r>
  <r>
    <n v="1227"/>
    <x v="16"/>
    <n v="136020"/>
    <n v="136"/>
    <n v="27"/>
    <x v="1"/>
    <x v="0"/>
    <n v="82"/>
    <n v="147"/>
    <n v="1"/>
    <x v="2"/>
    <n v="1"/>
    <n v="0"/>
    <n v="0"/>
    <n v="60.1"/>
    <n v="59"/>
    <n v="43"/>
    <n v="33"/>
    <n v="57"/>
    <n v="78"/>
    <n v="2"/>
    <n v="97"/>
    <n v="81"/>
    <n v="75"/>
    <n v="76"/>
  </r>
  <r>
    <n v="1258"/>
    <x v="17"/>
    <n v="38689"/>
    <n v="38.700000000000003"/>
    <n v="14"/>
    <x v="0"/>
    <x v="0"/>
    <n v="59"/>
    <n v="147"/>
    <n v="74"/>
    <x v="1"/>
    <n v="0"/>
    <n v="0"/>
    <n v="74"/>
    <n v="37.700000000000003"/>
    <n v="85"/>
    <n v="7"/>
    <n v="77"/>
    <n v="28"/>
    <n v="29"/>
    <n v="91"/>
    <n v="36"/>
    <n v="6"/>
    <n v="6"/>
    <n v="12"/>
  </r>
  <r>
    <n v="1329"/>
    <x v="10"/>
    <n v="52546"/>
    <n v="52.5"/>
    <n v="18"/>
    <x v="2"/>
    <x v="2"/>
    <n v="28"/>
    <n v="147"/>
    <n v="61"/>
    <x v="0"/>
    <n v="0"/>
    <n v="61"/>
    <n v="0"/>
    <n v="48.8"/>
    <n v="99"/>
    <n v="5"/>
    <n v="27"/>
    <n v="74"/>
    <n v="92"/>
    <n v="3"/>
    <n v="0"/>
    <n v="26"/>
    <n v="85"/>
    <n v="77"/>
  </r>
  <r>
    <n v="1356"/>
    <x v="7"/>
    <n v="127204"/>
    <n v="127.2"/>
    <n v="15"/>
    <x v="0"/>
    <x v="0"/>
    <n v="3"/>
    <n v="147"/>
    <n v="56"/>
    <x v="0"/>
    <n v="0"/>
    <n v="56"/>
    <n v="0"/>
    <n v="44.4"/>
    <n v="52"/>
    <n v="27"/>
    <n v="66"/>
    <n v="36"/>
    <n v="7"/>
    <n v="68"/>
    <n v="9"/>
    <n v="91"/>
    <n v="49"/>
    <n v="39"/>
  </r>
  <r>
    <n v="1567"/>
    <x v="14"/>
    <n v="101013"/>
    <n v="101"/>
    <n v="19"/>
    <x v="2"/>
    <x v="0"/>
    <n v="8"/>
    <n v="147"/>
    <n v="32"/>
    <x v="0"/>
    <n v="0"/>
    <n v="32"/>
    <n v="0"/>
    <n v="62.9"/>
    <n v="59"/>
    <n v="68"/>
    <n v="99"/>
    <n v="94"/>
    <n v="71"/>
    <n v="52"/>
    <n v="16"/>
    <n v="38"/>
    <n v="59"/>
    <n v="73"/>
  </r>
  <r>
    <n v="1592"/>
    <x v="11"/>
    <n v="45456"/>
    <n v="45.5"/>
    <n v="20"/>
    <x v="2"/>
    <x v="1"/>
    <n v="4"/>
    <n v="147"/>
    <n v="7"/>
    <x v="0"/>
    <n v="0"/>
    <n v="7"/>
    <n v="0"/>
    <n v="48.8"/>
    <n v="96"/>
    <n v="83"/>
    <n v="91"/>
    <n v="39"/>
    <n v="2"/>
    <n v="61"/>
    <n v="74"/>
    <n v="13"/>
    <n v="8"/>
    <n v="21"/>
  </r>
  <r>
    <n v="1683"/>
    <x v="13"/>
    <n v="131242"/>
    <n v="131.19999999999999"/>
    <n v="14"/>
    <x v="0"/>
    <x v="0"/>
    <n v="75"/>
    <n v="147"/>
    <n v="21"/>
    <x v="2"/>
    <n v="21"/>
    <n v="0"/>
    <n v="0"/>
    <n v="57.3"/>
    <n v="86"/>
    <n v="52"/>
    <n v="23"/>
    <n v="1"/>
    <n v="65"/>
    <n v="49"/>
    <n v="78"/>
    <n v="69"/>
    <n v="99"/>
    <n v="51"/>
  </r>
  <r>
    <n v="1824"/>
    <x v="11"/>
    <n v="33659"/>
    <n v="33.700000000000003"/>
    <n v="17"/>
    <x v="2"/>
    <x v="2"/>
    <n v="68"/>
    <n v="147"/>
    <n v="83"/>
    <x v="1"/>
    <n v="0"/>
    <n v="0"/>
    <n v="83"/>
    <n v="40.700000000000003"/>
    <n v="54"/>
    <n v="25"/>
    <n v="39"/>
    <n v="3"/>
    <n v="69"/>
    <n v="31"/>
    <n v="54"/>
    <n v="25"/>
    <n v="62"/>
    <n v="45"/>
  </r>
  <r>
    <n v="2055"/>
    <x v="11"/>
    <n v="124204"/>
    <n v="124.2"/>
    <n v="26"/>
    <x v="1"/>
    <x v="1"/>
    <n v="65"/>
    <n v="147"/>
    <n v="91"/>
    <x v="1"/>
    <n v="0"/>
    <n v="0"/>
    <n v="91"/>
    <n v="42.1"/>
    <n v="72"/>
    <n v="48"/>
    <n v="39"/>
    <n v="3"/>
    <n v="36"/>
    <n v="85"/>
    <n v="38"/>
    <n v="46"/>
    <n v="27"/>
    <n v="27"/>
  </r>
  <r>
    <n v="2117"/>
    <x v="16"/>
    <n v="148871"/>
    <n v="148.9"/>
    <n v="17"/>
    <x v="2"/>
    <x v="1"/>
    <n v="62"/>
    <n v="147"/>
    <n v="8"/>
    <x v="2"/>
    <n v="8"/>
    <n v="0"/>
    <n v="0"/>
    <n v="52.2"/>
    <n v="51"/>
    <n v="5"/>
    <n v="32"/>
    <n v="62"/>
    <n v="84"/>
    <n v="73"/>
    <n v="46"/>
    <n v="91"/>
    <n v="3"/>
    <n v="75"/>
  </r>
  <r>
    <n v="2291"/>
    <x v="5"/>
    <n v="31113"/>
    <n v="31.1"/>
    <n v="3"/>
    <x v="3"/>
    <x v="1"/>
    <n v="62"/>
    <n v="147"/>
    <n v="42"/>
    <x v="0"/>
    <n v="0"/>
    <n v="42"/>
    <n v="0"/>
    <n v="33.4"/>
    <n v="42"/>
    <n v="4"/>
    <n v="92"/>
    <n v="41"/>
    <n v="44"/>
    <n v="25"/>
    <n v="0"/>
    <n v="11"/>
    <n v="7"/>
    <n v="68"/>
  </r>
  <r>
    <n v="2503"/>
    <x v="0"/>
    <n v="38628"/>
    <n v="38.6"/>
    <n v="18"/>
    <x v="2"/>
    <x v="2"/>
    <n v="49"/>
    <n v="147"/>
    <n v="62"/>
    <x v="0"/>
    <n v="0"/>
    <n v="62"/>
    <n v="0"/>
    <n v="50.1"/>
    <n v="4"/>
    <n v="38"/>
    <n v="93"/>
    <n v="68"/>
    <n v="62"/>
    <n v="76"/>
    <n v="56"/>
    <n v="16"/>
    <n v="32"/>
    <n v="56"/>
  </r>
  <r>
    <n v="2520"/>
    <x v="14"/>
    <n v="96393"/>
    <n v="96.4"/>
    <n v="13"/>
    <x v="0"/>
    <x v="3"/>
    <n v="49"/>
    <n v="147"/>
    <n v="61"/>
    <x v="0"/>
    <n v="0"/>
    <n v="61"/>
    <n v="0"/>
    <n v="44.8"/>
    <n v="85"/>
    <n v="51"/>
    <n v="53"/>
    <n v="2"/>
    <n v="72"/>
    <n v="42"/>
    <n v="74"/>
    <n v="41"/>
    <n v="11"/>
    <n v="17"/>
  </r>
  <r>
    <n v="2526"/>
    <x v="5"/>
    <n v="97954"/>
    <n v="98"/>
    <n v="20"/>
    <x v="2"/>
    <x v="3"/>
    <n v="41"/>
    <n v="147"/>
    <n v="48"/>
    <x v="0"/>
    <n v="0"/>
    <n v="48"/>
    <n v="0"/>
    <n v="32.700000000000003"/>
    <n v="93"/>
    <n v="3"/>
    <n v="4"/>
    <n v="4"/>
    <n v="55"/>
    <n v="58"/>
    <n v="25"/>
    <n v="79"/>
    <n v="5"/>
    <n v="1"/>
  </r>
  <r>
    <n v="2549"/>
    <x v="0"/>
    <n v="42929"/>
    <n v="42.9"/>
    <n v="12"/>
    <x v="0"/>
    <x v="1"/>
    <n v="79"/>
    <n v="147"/>
    <n v="36"/>
    <x v="0"/>
    <n v="0"/>
    <n v="36"/>
    <n v="0"/>
    <n v="50.5"/>
    <n v="91"/>
    <n v="34"/>
    <n v="42"/>
    <n v="47"/>
    <n v="63"/>
    <n v="99"/>
    <n v="6"/>
    <n v="93"/>
    <n v="26"/>
    <n v="4"/>
  </r>
  <r>
    <n v="2811"/>
    <x v="6"/>
    <n v="72229"/>
    <n v="72.2"/>
    <n v="12"/>
    <x v="0"/>
    <x v="1"/>
    <n v="38"/>
    <n v="147"/>
    <n v="88"/>
    <x v="1"/>
    <n v="0"/>
    <n v="0"/>
    <n v="88"/>
    <n v="37.799999999999997"/>
    <n v="69"/>
    <n v="23"/>
    <n v="56"/>
    <n v="36"/>
    <n v="24"/>
    <n v="9"/>
    <n v="38"/>
    <n v="28"/>
    <n v="93"/>
    <n v="2"/>
  </r>
  <r>
    <n v="2946"/>
    <x v="9"/>
    <n v="53929"/>
    <n v="53.9"/>
    <n v="23"/>
    <x v="1"/>
    <x v="2"/>
    <n v="97"/>
    <n v="147"/>
    <n v="93"/>
    <x v="1"/>
    <n v="0"/>
    <n v="0"/>
    <n v="93"/>
    <n v="53.9"/>
    <n v="36"/>
    <n v="37"/>
    <n v="85"/>
    <n v="73"/>
    <n v="7"/>
    <n v="28"/>
    <n v="83"/>
    <n v="58"/>
    <n v="45"/>
    <n v="87"/>
  </r>
  <r>
    <n v="5"/>
    <x v="15"/>
    <n v="70397"/>
    <n v="70.400000000000006"/>
    <n v="22"/>
    <x v="2"/>
    <x v="1"/>
    <n v="52"/>
    <n v="146"/>
    <n v="64"/>
    <x v="0"/>
    <n v="0"/>
    <n v="64"/>
    <n v="0"/>
    <n v="43.8"/>
    <n v="75"/>
    <n v="54"/>
    <n v="59"/>
    <n v="97"/>
    <n v="61"/>
    <n v="28"/>
    <n v="3"/>
    <n v="17"/>
    <n v="2"/>
    <n v="42"/>
  </r>
  <r>
    <n v="161"/>
    <x v="12"/>
    <n v="121170"/>
    <n v="121.2"/>
    <n v="16"/>
    <x v="2"/>
    <x v="0"/>
    <n v="6"/>
    <n v="146"/>
    <n v="31"/>
    <x v="0"/>
    <n v="0"/>
    <n v="31"/>
    <n v="0"/>
    <n v="43.5"/>
    <n v="69"/>
    <n v="8"/>
    <n v="91"/>
    <n v="46"/>
    <n v="14"/>
    <n v="34"/>
    <n v="16"/>
    <n v="17"/>
    <n v="95"/>
    <n v="45"/>
  </r>
  <r>
    <n v="231"/>
    <x v="6"/>
    <n v="79298"/>
    <n v="79.3"/>
    <n v="21"/>
    <x v="2"/>
    <x v="0"/>
    <n v="22"/>
    <n v="146"/>
    <n v="85"/>
    <x v="1"/>
    <n v="0"/>
    <n v="0"/>
    <n v="85"/>
    <n v="35.9"/>
    <n v="56"/>
    <n v="42"/>
    <n v="43"/>
    <n v="54"/>
    <n v="7"/>
    <n v="7"/>
    <n v="17"/>
    <n v="5"/>
    <n v="41"/>
    <n v="87"/>
  </r>
  <r>
    <n v="248"/>
    <x v="2"/>
    <n v="116795"/>
    <n v="116.8"/>
    <n v="7"/>
    <x v="3"/>
    <x v="1"/>
    <n v="8"/>
    <n v="146"/>
    <n v="18"/>
    <x v="2"/>
    <n v="18"/>
    <n v="0"/>
    <n v="0"/>
    <n v="40.200000000000003"/>
    <n v="49"/>
    <n v="4"/>
    <n v="15"/>
    <n v="57"/>
    <n v="28"/>
    <n v="92"/>
    <n v="58"/>
    <n v="59"/>
    <n v="35"/>
    <n v="5"/>
  </r>
  <r>
    <n v="404"/>
    <x v="3"/>
    <n v="53104"/>
    <n v="53.1"/>
    <n v="0"/>
    <x v="3"/>
    <x v="3"/>
    <n v="31"/>
    <n v="146"/>
    <n v="31"/>
    <x v="0"/>
    <n v="0"/>
    <n v="31"/>
    <n v="0"/>
    <n v="43.9"/>
    <n v="58"/>
    <n v="17"/>
    <n v="71"/>
    <n v="18"/>
    <n v="24"/>
    <n v="49"/>
    <n v="91"/>
    <n v="21"/>
    <n v="14"/>
    <n v="76"/>
  </r>
  <r>
    <n v="486"/>
    <x v="15"/>
    <n v="62449"/>
    <n v="62.4"/>
    <n v="9"/>
    <x v="0"/>
    <x v="3"/>
    <n v="12"/>
    <n v="146"/>
    <n v="42"/>
    <x v="0"/>
    <n v="0"/>
    <n v="42"/>
    <n v="0"/>
    <n v="49.1"/>
    <n v="85"/>
    <n v="39"/>
    <n v="32"/>
    <n v="94"/>
    <n v="36"/>
    <n v="39"/>
    <n v="11"/>
    <n v="67"/>
    <n v="29"/>
    <n v="59"/>
  </r>
  <r>
    <n v="550"/>
    <x v="3"/>
    <n v="63979"/>
    <n v="64"/>
    <n v="7"/>
    <x v="3"/>
    <x v="0"/>
    <n v="18"/>
    <n v="146"/>
    <n v="45"/>
    <x v="0"/>
    <n v="0"/>
    <n v="45"/>
    <n v="0"/>
    <n v="53.7"/>
    <n v="34"/>
    <n v="87"/>
    <n v="56"/>
    <n v="52"/>
    <n v="73"/>
    <n v="58"/>
    <n v="16"/>
    <n v="67"/>
    <n v="13"/>
    <n v="81"/>
  </r>
  <r>
    <n v="652"/>
    <x v="5"/>
    <n v="50754"/>
    <n v="50.8"/>
    <n v="13"/>
    <x v="0"/>
    <x v="1"/>
    <n v="37"/>
    <n v="146"/>
    <n v="63"/>
    <x v="0"/>
    <n v="0"/>
    <n v="63"/>
    <n v="0"/>
    <n v="31.1"/>
    <n v="85"/>
    <n v="17"/>
    <n v="27"/>
    <n v="29"/>
    <n v="27"/>
    <n v="86"/>
    <n v="3"/>
    <n v="8"/>
    <n v="27"/>
    <n v="2"/>
  </r>
  <r>
    <n v="726"/>
    <x v="16"/>
    <n v="56162"/>
    <n v="56.2"/>
    <n v="9"/>
    <x v="0"/>
    <x v="1"/>
    <n v="43"/>
    <n v="146"/>
    <n v="23"/>
    <x v="2"/>
    <n v="23"/>
    <n v="0"/>
    <n v="0"/>
    <n v="59.2"/>
    <n v="64"/>
    <n v="73"/>
    <n v="48"/>
    <n v="51"/>
    <n v="85"/>
    <n v="68"/>
    <n v="9"/>
    <n v="89"/>
    <n v="98"/>
    <n v="7"/>
  </r>
  <r>
    <n v="847"/>
    <x v="7"/>
    <n v="66476"/>
    <n v="66.5"/>
    <n v="11"/>
    <x v="0"/>
    <x v="3"/>
    <n v="4"/>
    <n v="146"/>
    <n v="7"/>
    <x v="0"/>
    <n v="0"/>
    <n v="7"/>
    <n v="0"/>
    <n v="47"/>
    <n v="73"/>
    <n v="23"/>
    <n v="1"/>
    <n v="41"/>
    <n v="86"/>
    <n v="72"/>
    <n v="88"/>
    <n v="62"/>
    <n v="13"/>
    <n v="11"/>
  </r>
  <r>
    <n v="944"/>
    <x v="19"/>
    <n v="100994"/>
    <n v="101"/>
    <n v="10"/>
    <x v="0"/>
    <x v="3"/>
    <n v="74"/>
    <n v="146"/>
    <n v="64"/>
    <x v="0"/>
    <n v="0"/>
    <n v="64"/>
    <n v="0"/>
    <n v="42.6"/>
    <n v="17"/>
    <n v="33"/>
    <n v="17"/>
    <n v="6"/>
    <n v="71"/>
    <n v="32"/>
    <n v="54"/>
    <n v="69"/>
    <n v="42"/>
    <n v="85"/>
  </r>
  <r>
    <n v="1011"/>
    <x v="3"/>
    <n v="40040"/>
    <n v="40"/>
    <n v="29"/>
    <x v="1"/>
    <x v="1"/>
    <n v="5"/>
    <n v="146"/>
    <n v="41"/>
    <x v="0"/>
    <n v="0"/>
    <n v="41"/>
    <n v="0"/>
    <n v="38.6"/>
    <n v="87"/>
    <n v="39"/>
    <n v="12"/>
    <n v="8"/>
    <n v="16"/>
    <n v="25"/>
    <n v="49"/>
    <n v="7"/>
    <n v="99"/>
    <n v="44"/>
  </r>
  <r>
    <n v="1028"/>
    <x v="13"/>
    <n v="78359"/>
    <n v="78.400000000000006"/>
    <n v="23"/>
    <x v="1"/>
    <x v="0"/>
    <n v="54"/>
    <n v="146"/>
    <n v="27"/>
    <x v="2"/>
    <n v="27"/>
    <n v="0"/>
    <n v="0"/>
    <n v="49.6"/>
    <n v="17"/>
    <n v="47"/>
    <n v="97"/>
    <n v="37"/>
    <n v="37"/>
    <n v="2"/>
    <n v="11"/>
    <n v="74"/>
    <n v="77"/>
    <n v="97"/>
  </r>
  <r>
    <n v="1063"/>
    <x v="9"/>
    <n v="72294"/>
    <n v="72.3"/>
    <n v="14"/>
    <x v="0"/>
    <x v="0"/>
    <n v="95"/>
    <n v="146"/>
    <n v="88"/>
    <x v="1"/>
    <n v="0"/>
    <n v="0"/>
    <n v="88"/>
    <n v="53.4"/>
    <n v="88"/>
    <n v="92"/>
    <n v="51"/>
    <n v="63"/>
    <n v="42"/>
    <n v="42"/>
    <n v="4"/>
    <n v="43"/>
    <n v="67"/>
    <n v="42"/>
  </r>
  <r>
    <n v="1108"/>
    <x v="13"/>
    <n v="71986"/>
    <n v="72"/>
    <n v="2"/>
    <x v="3"/>
    <x v="2"/>
    <n v="66"/>
    <n v="146"/>
    <n v="8"/>
    <x v="2"/>
    <n v="8"/>
    <n v="0"/>
    <n v="0"/>
    <n v="43"/>
    <n v="48"/>
    <n v="5"/>
    <n v="5"/>
    <n v="25"/>
    <n v="91"/>
    <n v="4"/>
    <n v="63"/>
    <n v="86"/>
    <n v="98"/>
    <n v="5"/>
  </r>
  <r>
    <n v="1137"/>
    <x v="5"/>
    <n v="105664"/>
    <n v="105.7"/>
    <n v="4"/>
    <x v="3"/>
    <x v="2"/>
    <n v="24"/>
    <n v="146"/>
    <n v="6"/>
    <x v="0"/>
    <n v="0"/>
    <n v="6"/>
    <n v="0"/>
    <n v="52.1"/>
    <n v="57"/>
    <n v="31"/>
    <n v="22"/>
    <n v="72"/>
    <n v="52"/>
    <n v="52"/>
    <n v="7"/>
    <n v="51"/>
    <n v="82"/>
    <n v="95"/>
  </r>
  <r>
    <n v="1181"/>
    <x v="13"/>
    <n v="88742"/>
    <n v="88.7"/>
    <n v="5"/>
    <x v="3"/>
    <x v="0"/>
    <n v="68"/>
    <n v="146"/>
    <n v="1"/>
    <x v="2"/>
    <n v="1"/>
    <n v="0"/>
    <n v="0"/>
    <n v="29.8"/>
    <n v="55"/>
    <n v="6"/>
    <n v="10"/>
    <n v="2"/>
    <n v="52"/>
    <n v="35"/>
    <n v="53"/>
    <n v="23"/>
    <n v="5"/>
    <n v="57"/>
  </r>
  <r>
    <n v="1209"/>
    <x v="0"/>
    <n v="140747"/>
    <n v="140.69999999999999"/>
    <n v="11"/>
    <x v="0"/>
    <x v="2"/>
    <n v="65"/>
    <n v="146"/>
    <n v="43"/>
    <x v="0"/>
    <n v="0"/>
    <n v="43"/>
    <n v="0"/>
    <n v="43"/>
    <n v="21"/>
    <n v="56"/>
    <n v="54"/>
    <n v="59"/>
    <n v="35"/>
    <n v="1"/>
    <n v="4"/>
    <n v="66"/>
    <n v="52"/>
    <n v="82"/>
  </r>
  <r>
    <n v="1214"/>
    <x v="16"/>
    <n v="97806"/>
    <n v="97.8"/>
    <n v="11"/>
    <x v="0"/>
    <x v="3"/>
    <n v="55"/>
    <n v="146"/>
    <n v="24"/>
    <x v="2"/>
    <n v="24"/>
    <n v="0"/>
    <n v="0"/>
    <n v="47.5"/>
    <n v="85"/>
    <n v="35"/>
    <n v="55"/>
    <n v="62"/>
    <n v="32"/>
    <n v="57"/>
    <n v="24"/>
    <n v="14"/>
    <n v="37"/>
    <n v="74"/>
  </r>
  <r>
    <n v="1389"/>
    <x v="1"/>
    <n v="50810"/>
    <n v="50.8"/>
    <n v="16"/>
    <x v="2"/>
    <x v="1"/>
    <n v="77"/>
    <n v="146"/>
    <n v="71"/>
    <x v="1"/>
    <n v="0"/>
    <n v="0"/>
    <n v="71"/>
    <n v="36.200000000000003"/>
    <n v="4"/>
    <n v="99"/>
    <n v="64"/>
    <n v="72"/>
    <n v="1"/>
    <n v="7"/>
    <n v="16"/>
    <n v="43"/>
    <n v="11"/>
    <n v="45"/>
  </r>
  <r>
    <n v="1574"/>
    <x v="7"/>
    <n v="82762"/>
    <n v="82.8"/>
    <n v="8"/>
    <x v="0"/>
    <x v="1"/>
    <n v="23"/>
    <n v="146"/>
    <n v="5"/>
    <x v="0"/>
    <n v="0"/>
    <n v="5"/>
    <n v="0"/>
    <n v="34.5"/>
    <n v="4"/>
    <n v="84"/>
    <n v="9"/>
    <n v="42"/>
    <n v="38"/>
    <n v="35"/>
    <n v="31"/>
    <n v="21"/>
    <n v="17"/>
    <n v="64"/>
  </r>
  <r>
    <n v="1689"/>
    <x v="9"/>
    <n v="128283"/>
    <n v="128.30000000000001"/>
    <n v="4"/>
    <x v="3"/>
    <x v="0"/>
    <n v="53"/>
    <n v="146"/>
    <n v="93"/>
    <x v="1"/>
    <n v="0"/>
    <n v="0"/>
    <n v="93"/>
    <n v="35.4"/>
    <n v="7"/>
    <n v="32"/>
    <n v="22"/>
    <n v="8"/>
    <n v="71"/>
    <n v="5"/>
    <n v="57"/>
    <n v="47"/>
    <n v="48"/>
    <n v="57"/>
  </r>
  <r>
    <n v="1709"/>
    <x v="8"/>
    <n v="85331"/>
    <n v="85.3"/>
    <n v="27"/>
    <x v="1"/>
    <x v="1"/>
    <n v="96"/>
    <n v="146"/>
    <n v="9"/>
    <x v="2"/>
    <n v="9"/>
    <n v="0"/>
    <n v="0"/>
    <n v="36.5"/>
    <n v="15"/>
    <n v="42"/>
    <n v="5"/>
    <n v="65"/>
    <n v="8"/>
    <n v="6"/>
    <n v="49"/>
    <n v="96"/>
    <n v="43"/>
    <n v="36"/>
  </r>
  <r>
    <n v="2061"/>
    <x v="19"/>
    <n v="112418"/>
    <n v="112.4"/>
    <n v="9"/>
    <x v="0"/>
    <x v="1"/>
    <n v="59"/>
    <n v="146"/>
    <n v="34"/>
    <x v="0"/>
    <n v="0"/>
    <n v="34"/>
    <n v="0"/>
    <n v="34.200000000000003"/>
    <n v="12"/>
    <n v="7"/>
    <n v="67"/>
    <n v="25"/>
    <n v="81"/>
    <n v="13"/>
    <n v="93"/>
    <n v="2"/>
    <n v="8"/>
    <n v="34"/>
  </r>
  <r>
    <n v="2156"/>
    <x v="10"/>
    <n v="132535"/>
    <n v="132.5"/>
    <n v="20"/>
    <x v="2"/>
    <x v="1"/>
    <n v="95"/>
    <n v="146"/>
    <n v="47"/>
    <x v="0"/>
    <n v="0"/>
    <n v="47"/>
    <n v="0"/>
    <n v="49.5"/>
    <n v="65"/>
    <n v="81"/>
    <n v="82"/>
    <n v="1"/>
    <n v="63"/>
    <n v="97"/>
    <n v="23"/>
    <n v="8"/>
    <n v="53"/>
    <n v="22"/>
  </r>
  <r>
    <n v="2352"/>
    <x v="0"/>
    <n v="130641"/>
    <n v="130.6"/>
    <n v="19"/>
    <x v="2"/>
    <x v="3"/>
    <n v="93"/>
    <n v="146"/>
    <n v="32"/>
    <x v="0"/>
    <n v="0"/>
    <n v="32"/>
    <n v="0"/>
    <n v="52.5"/>
    <n v="89"/>
    <n v="47"/>
    <n v="77"/>
    <n v="8"/>
    <n v="96"/>
    <n v="61"/>
    <n v="9"/>
    <n v="67"/>
    <n v="54"/>
    <n v="17"/>
  </r>
  <r>
    <n v="2411"/>
    <x v="12"/>
    <n v="145672"/>
    <n v="145.69999999999999"/>
    <n v="28"/>
    <x v="1"/>
    <x v="1"/>
    <n v="73"/>
    <n v="146"/>
    <n v="48"/>
    <x v="0"/>
    <n v="0"/>
    <n v="48"/>
    <n v="0"/>
    <n v="48.3"/>
    <n v="53"/>
    <n v="26"/>
    <n v="99"/>
    <n v="6"/>
    <n v="36"/>
    <n v="3"/>
    <n v="39"/>
    <n v="92"/>
    <n v="37"/>
    <n v="92"/>
  </r>
  <r>
    <n v="2543"/>
    <x v="13"/>
    <n v="94407"/>
    <n v="94.4"/>
    <n v="11"/>
    <x v="0"/>
    <x v="2"/>
    <n v="13"/>
    <n v="146"/>
    <n v="7"/>
    <x v="2"/>
    <n v="7"/>
    <n v="0"/>
    <n v="0"/>
    <n v="46.3"/>
    <n v="5"/>
    <n v="92"/>
    <n v="61"/>
    <n v="5"/>
    <n v="74"/>
    <n v="35"/>
    <n v="19"/>
    <n v="85"/>
    <n v="6"/>
    <n v="81"/>
  </r>
  <r>
    <n v="2637"/>
    <x v="9"/>
    <n v="47736"/>
    <n v="47.7"/>
    <n v="22"/>
    <x v="2"/>
    <x v="3"/>
    <n v="56"/>
    <n v="146"/>
    <n v="71"/>
    <x v="1"/>
    <n v="0"/>
    <n v="0"/>
    <n v="71"/>
    <n v="55.1"/>
    <n v="92"/>
    <n v="48"/>
    <n v="21"/>
    <n v="67"/>
    <n v="52"/>
    <n v="23"/>
    <n v="63"/>
    <n v="47"/>
    <n v="69"/>
    <n v="69"/>
  </r>
  <r>
    <n v="2730"/>
    <x v="3"/>
    <n v="41460"/>
    <n v="41.5"/>
    <n v="29"/>
    <x v="1"/>
    <x v="1"/>
    <n v="43"/>
    <n v="146"/>
    <n v="65"/>
    <x v="0"/>
    <n v="0"/>
    <n v="65"/>
    <n v="0"/>
    <n v="41.5"/>
    <n v="41"/>
    <n v="35"/>
    <n v="12"/>
    <n v="4"/>
    <n v="3"/>
    <n v="94"/>
    <n v="96"/>
    <n v="81"/>
    <n v="35"/>
    <n v="14"/>
  </r>
  <r>
    <n v="2735"/>
    <x v="1"/>
    <n v="57205"/>
    <n v="57.2"/>
    <n v="10"/>
    <x v="0"/>
    <x v="2"/>
    <n v="67"/>
    <n v="146"/>
    <n v="77"/>
    <x v="1"/>
    <n v="0"/>
    <n v="0"/>
    <n v="77"/>
    <n v="54.4"/>
    <n v="27"/>
    <n v="7"/>
    <n v="93"/>
    <n v="82"/>
    <n v="73"/>
    <n v="39"/>
    <n v="72"/>
    <n v="8"/>
    <n v="75"/>
    <n v="68"/>
  </r>
  <r>
    <n v="2829"/>
    <x v="3"/>
    <n v="51460"/>
    <n v="51.5"/>
    <n v="8"/>
    <x v="0"/>
    <x v="1"/>
    <n v="48"/>
    <n v="146"/>
    <n v="69"/>
    <x v="0"/>
    <n v="0"/>
    <n v="69"/>
    <n v="0"/>
    <n v="55.1"/>
    <n v="74"/>
    <n v="39"/>
    <n v="87"/>
    <n v="88"/>
    <n v="91"/>
    <n v="64"/>
    <n v="2"/>
    <n v="9"/>
    <n v="91"/>
    <n v="6"/>
  </r>
  <r>
    <n v="18"/>
    <x v="8"/>
    <n v="103744"/>
    <n v="103.7"/>
    <n v="11"/>
    <x v="0"/>
    <x v="0"/>
    <n v="94"/>
    <n v="145"/>
    <n v="28"/>
    <x v="2"/>
    <n v="28"/>
    <n v="0"/>
    <n v="0"/>
    <n v="60.6"/>
    <n v="37"/>
    <n v="2"/>
    <n v="93"/>
    <n v="43"/>
    <n v="97"/>
    <n v="96"/>
    <n v="85"/>
    <n v="29"/>
    <n v="39"/>
    <n v="85"/>
  </r>
  <r>
    <n v="37"/>
    <x v="10"/>
    <n v="64349"/>
    <n v="64.3"/>
    <n v="2"/>
    <x v="3"/>
    <x v="0"/>
    <n v="82"/>
    <n v="145"/>
    <n v="59"/>
    <x v="0"/>
    <n v="0"/>
    <n v="59"/>
    <n v="0"/>
    <n v="52.4"/>
    <n v="61"/>
    <n v="42"/>
    <n v="93"/>
    <n v="87"/>
    <n v="5"/>
    <n v="3"/>
    <n v="38"/>
    <n v="81"/>
    <n v="99"/>
    <n v="15"/>
  </r>
  <r>
    <n v="121"/>
    <x v="14"/>
    <n v="103965"/>
    <n v="104"/>
    <n v="28"/>
    <x v="1"/>
    <x v="1"/>
    <n v="32"/>
    <n v="145"/>
    <n v="63"/>
    <x v="0"/>
    <n v="0"/>
    <n v="63"/>
    <n v="0"/>
    <n v="45.2"/>
    <n v="67"/>
    <n v="12"/>
    <n v="48"/>
    <n v="51"/>
    <n v="23"/>
    <n v="8"/>
    <n v="78"/>
    <n v="12"/>
    <n v="59"/>
    <n v="94"/>
  </r>
  <r>
    <n v="210"/>
    <x v="2"/>
    <n v="139269"/>
    <n v="139.30000000000001"/>
    <n v="24"/>
    <x v="1"/>
    <x v="1"/>
    <n v="36"/>
    <n v="145"/>
    <n v="21"/>
    <x v="2"/>
    <n v="21"/>
    <n v="0"/>
    <n v="0"/>
    <n v="41.2"/>
    <n v="13"/>
    <n v="56"/>
    <n v="78"/>
    <n v="71"/>
    <n v="17"/>
    <n v="97"/>
    <n v="45"/>
    <n v="16"/>
    <n v="18"/>
    <n v="1"/>
  </r>
  <r>
    <n v="340"/>
    <x v="3"/>
    <n v="147256"/>
    <n v="147.30000000000001"/>
    <n v="26"/>
    <x v="1"/>
    <x v="0"/>
    <n v="33"/>
    <n v="145"/>
    <n v="35"/>
    <x v="0"/>
    <n v="0"/>
    <n v="35"/>
    <n v="0"/>
    <n v="34.700000000000003"/>
    <n v="2"/>
    <n v="9"/>
    <n v="7"/>
    <n v="99"/>
    <n v="95"/>
    <n v="14"/>
    <n v="54"/>
    <n v="18"/>
    <n v="43"/>
    <n v="6"/>
  </r>
  <r>
    <n v="417"/>
    <x v="7"/>
    <n v="140463"/>
    <n v="140.5"/>
    <n v="7"/>
    <x v="3"/>
    <x v="3"/>
    <n v="69"/>
    <n v="145"/>
    <n v="55"/>
    <x v="0"/>
    <n v="0"/>
    <n v="55"/>
    <n v="0"/>
    <n v="51.5"/>
    <n v="44"/>
    <n v="53"/>
    <n v="2"/>
    <n v="75"/>
    <n v="75"/>
    <n v="15"/>
    <n v="88"/>
    <n v="27"/>
    <n v="98"/>
    <n v="38"/>
  </r>
  <r>
    <n v="454"/>
    <x v="3"/>
    <n v="129318"/>
    <n v="129.30000000000001"/>
    <n v="20"/>
    <x v="2"/>
    <x v="3"/>
    <n v="58"/>
    <n v="145"/>
    <n v="32"/>
    <x v="0"/>
    <n v="0"/>
    <n v="32"/>
    <n v="0"/>
    <n v="58.4"/>
    <n v="11"/>
    <n v="17"/>
    <n v="69"/>
    <n v="65"/>
    <n v="89"/>
    <n v="73"/>
    <n v="51"/>
    <n v="99"/>
    <n v="27"/>
    <n v="83"/>
  </r>
  <r>
    <n v="640"/>
    <x v="12"/>
    <n v="44235"/>
    <n v="44.2"/>
    <n v="15"/>
    <x v="0"/>
    <x v="2"/>
    <n v="1"/>
    <n v="145"/>
    <n v="62"/>
    <x v="0"/>
    <n v="0"/>
    <n v="62"/>
    <n v="0"/>
    <n v="39.4"/>
    <n v="37"/>
    <n v="56"/>
    <n v="5"/>
    <n v="4"/>
    <n v="25"/>
    <n v="69"/>
    <n v="85"/>
    <n v="56"/>
    <n v="53"/>
    <n v="4"/>
  </r>
  <r>
    <n v="678"/>
    <x v="3"/>
    <n v="75211"/>
    <n v="75.2"/>
    <n v="1"/>
    <x v="3"/>
    <x v="0"/>
    <n v="99"/>
    <n v="145"/>
    <n v="33"/>
    <x v="0"/>
    <n v="0"/>
    <n v="33"/>
    <n v="0"/>
    <n v="52"/>
    <n v="93"/>
    <n v="36"/>
    <n v="84"/>
    <n v="42"/>
    <n v="44"/>
    <n v="63"/>
    <n v="77"/>
    <n v="3"/>
    <n v="59"/>
    <n v="19"/>
  </r>
  <r>
    <n v="789"/>
    <x v="7"/>
    <n v="80075"/>
    <n v="80.099999999999994"/>
    <n v="22"/>
    <x v="2"/>
    <x v="0"/>
    <n v="65"/>
    <n v="145"/>
    <n v="62"/>
    <x v="0"/>
    <n v="0"/>
    <n v="62"/>
    <n v="0"/>
    <n v="49.1"/>
    <n v="4"/>
    <n v="33"/>
    <n v="47"/>
    <n v="31"/>
    <n v="7"/>
    <n v="83"/>
    <n v="73"/>
    <n v="99"/>
    <n v="27"/>
    <n v="87"/>
  </r>
  <r>
    <n v="858"/>
    <x v="6"/>
    <n v="71753"/>
    <n v="71.8"/>
    <n v="26"/>
    <x v="1"/>
    <x v="2"/>
    <n v="56"/>
    <n v="145"/>
    <n v="9"/>
    <x v="1"/>
    <n v="0"/>
    <n v="0"/>
    <n v="9"/>
    <n v="59.6"/>
    <n v="58"/>
    <n v="65"/>
    <n v="93"/>
    <n v="43"/>
    <n v="33"/>
    <n v="98"/>
    <n v="86"/>
    <n v="32"/>
    <n v="46"/>
    <n v="42"/>
  </r>
  <r>
    <n v="880"/>
    <x v="12"/>
    <n v="149528"/>
    <n v="149.5"/>
    <n v="12"/>
    <x v="0"/>
    <x v="3"/>
    <n v="77"/>
    <n v="145"/>
    <n v="64"/>
    <x v="0"/>
    <n v="0"/>
    <n v="64"/>
    <n v="0"/>
    <n v="64.3"/>
    <n v="95"/>
    <n v="57"/>
    <n v="17"/>
    <n v="94"/>
    <n v="87"/>
    <n v="86"/>
    <n v="69"/>
    <n v="62"/>
    <n v="1"/>
    <n v="75"/>
  </r>
  <r>
    <n v="925"/>
    <x v="8"/>
    <n v="87702"/>
    <n v="87.7"/>
    <n v="15"/>
    <x v="0"/>
    <x v="2"/>
    <n v="2"/>
    <n v="145"/>
    <n v="14"/>
    <x v="2"/>
    <n v="14"/>
    <n v="0"/>
    <n v="0"/>
    <n v="51.2"/>
    <n v="1"/>
    <n v="69"/>
    <n v="98"/>
    <n v="97"/>
    <n v="16"/>
    <n v="18"/>
    <n v="57"/>
    <n v="64"/>
    <n v="74"/>
    <n v="18"/>
  </r>
  <r>
    <n v="1045"/>
    <x v="16"/>
    <n v="106970"/>
    <n v="107"/>
    <n v="21"/>
    <x v="2"/>
    <x v="3"/>
    <n v="76"/>
    <n v="145"/>
    <n v="14"/>
    <x v="2"/>
    <n v="14"/>
    <n v="0"/>
    <n v="0"/>
    <n v="38.799999999999997"/>
    <n v="83"/>
    <n v="19"/>
    <n v="81"/>
    <n v="66"/>
    <n v="19"/>
    <n v="3"/>
    <n v="13"/>
    <n v="38"/>
    <n v="2"/>
    <n v="64"/>
  </r>
  <r>
    <n v="1072"/>
    <x v="9"/>
    <n v="45817"/>
    <n v="45.8"/>
    <n v="8"/>
    <x v="0"/>
    <x v="1"/>
    <n v="14"/>
    <n v="145"/>
    <n v="93"/>
    <x v="1"/>
    <n v="0"/>
    <n v="0"/>
    <n v="93"/>
    <n v="38.4"/>
    <n v="23"/>
    <n v="61"/>
    <n v="3"/>
    <n v="93"/>
    <n v="52"/>
    <n v="4"/>
    <n v="34"/>
    <n v="8"/>
    <n v="39"/>
    <n v="67"/>
  </r>
  <r>
    <n v="1135"/>
    <x v="12"/>
    <n v="44842"/>
    <n v="44.8"/>
    <n v="0"/>
    <x v="3"/>
    <x v="0"/>
    <n v="2"/>
    <n v="145"/>
    <n v="33"/>
    <x v="0"/>
    <n v="0"/>
    <n v="33"/>
    <n v="0"/>
    <n v="49.6"/>
    <n v="21"/>
    <n v="8"/>
    <n v="98"/>
    <n v="92"/>
    <n v="72"/>
    <n v="43"/>
    <n v="19"/>
    <n v="22"/>
    <n v="44"/>
    <n v="77"/>
  </r>
  <r>
    <n v="1168"/>
    <x v="8"/>
    <n v="55123"/>
    <n v="55.1"/>
    <n v="8"/>
    <x v="0"/>
    <x v="3"/>
    <n v="75"/>
    <n v="145"/>
    <n v="17"/>
    <x v="2"/>
    <n v="17"/>
    <n v="0"/>
    <n v="0"/>
    <n v="51.1"/>
    <n v="41"/>
    <n v="8"/>
    <n v="89"/>
    <n v="25"/>
    <n v="6"/>
    <n v="54"/>
    <n v="85"/>
    <n v="41"/>
    <n v="78"/>
    <n v="84"/>
  </r>
  <r>
    <n v="1208"/>
    <x v="7"/>
    <n v="68921"/>
    <n v="68.900000000000006"/>
    <n v="19"/>
    <x v="2"/>
    <x v="3"/>
    <n v="35"/>
    <n v="145"/>
    <n v="64"/>
    <x v="0"/>
    <n v="0"/>
    <n v="64"/>
    <n v="0"/>
    <n v="36.5"/>
    <n v="29"/>
    <n v="1"/>
    <n v="3"/>
    <n v="28"/>
    <n v="89"/>
    <n v="97"/>
    <n v="7"/>
    <n v="47"/>
    <n v="55"/>
    <n v="9"/>
  </r>
  <r>
    <n v="1286"/>
    <x v="18"/>
    <n v="53043"/>
    <n v="53"/>
    <n v="0"/>
    <x v="3"/>
    <x v="1"/>
    <n v="92"/>
    <n v="145"/>
    <n v="17"/>
    <x v="2"/>
    <n v="17"/>
    <n v="0"/>
    <n v="0"/>
    <n v="46.2"/>
    <n v="37"/>
    <n v="28"/>
    <n v="5"/>
    <n v="93"/>
    <n v="15"/>
    <n v="42"/>
    <n v="91"/>
    <n v="35"/>
    <n v="77"/>
    <n v="39"/>
  </r>
  <r>
    <n v="1340"/>
    <x v="9"/>
    <n v="58672"/>
    <n v="58.7"/>
    <n v="12"/>
    <x v="0"/>
    <x v="0"/>
    <n v="4"/>
    <n v="145"/>
    <n v="76"/>
    <x v="1"/>
    <n v="0"/>
    <n v="0"/>
    <n v="76"/>
    <n v="79.3"/>
    <n v="94"/>
    <n v="95"/>
    <n v="88"/>
    <n v="56"/>
    <n v="65"/>
    <n v="87"/>
    <n v="78"/>
    <n v="63"/>
    <n v="98"/>
    <n v="69"/>
  </r>
  <r>
    <n v="1368"/>
    <x v="3"/>
    <n v="40736"/>
    <n v="40.700000000000003"/>
    <n v="25"/>
    <x v="1"/>
    <x v="0"/>
    <n v="87"/>
    <n v="145"/>
    <n v="31"/>
    <x v="0"/>
    <n v="0"/>
    <n v="31"/>
    <n v="0"/>
    <n v="63.5"/>
    <n v="98"/>
    <n v="87"/>
    <n v="38"/>
    <n v="84"/>
    <n v="74"/>
    <n v="79"/>
    <n v="22"/>
    <n v="65"/>
    <n v="3"/>
    <n v="85"/>
  </r>
  <r>
    <n v="1382"/>
    <x v="5"/>
    <n v="35922"/>
    <n v="35.9"/>
    <n v="23"/>
    <x v="1"/>
    <x v="0"/>
    <n v="10"/>
    <n v="145"/>
    <n v="54"/>
    <x v="0"/>
    <n v="0"/>
    <n v="54"/>
    <n v="0"/>
    <n v="40"/>
    <n v="14"/>
    <n v="26"/>
    <n v="36"/>
    <n v="87"/>
    <n v="17"/>
    <n v="22"/>
    <n v="35"/>
    <n v="93"/>
    <n v="5"/>
    <n v="65"/>
  </r>
  <r>
    <n v="1451"/>
    <x v="6"/>
    <n v="108596"/>
    <n v="108.6"/>
    <n v="9"/>
    <x v="0"/>
    <x v="0"/>
    <n v="21"/>
    <n v="145"/>
    <n v="9"/>
    <x v="1"/>
    <n v="0"/>
    <n v="0"/>
    <n v="9"/>
    <n v="40.200000000000003"/>
    <n v="2"/>
    <n v="56"/>
    <n v="11"/>
    <n v="36"/>
    <n v="66"/>
    <n v="33"/>
    <n v="66"/>
    <n v="24"/>
    <n v="72"/>
    <n v="36"/>
  </r>
  <r>
    <n v="1458"/>
    <x v="2"/>
    <n v="114293"/>
    <n v="114.3"/>
    <n v="11"/>
    <x v="0"/>
    <x v="1"/>
    <n v="7"/>
    <n v="145"/>
    <n v="8"/>
    <x v="2"/>
    <n v="8"/>
    <n v="0"/>
    <n v="0"/>
    <n v="42.8"/>
    <n v="4"/>
    <n v="97"/>
    <n v="8"/>
    <n v="39"/>
    <n v="65"/>
    <n v="88"/>
    <n v="25"/>
    <n v="3"/>
    <n v="52"/>
    <n v="47"/>
  </r>
  <r>
    <n v="1614"/>
    <x v="18"/>
    <n v="94817"/>
    <n v="94.8"/>
    <n v="12"/>
    <x v="0"/>
    <x v="1"/>
    <n v="54"/>
    <n v="145"/>
    <n v="24"/>
    <x v="2"/>
    <n v="24"/>
    <n v="0"/>
    <n v="0"/>
    <n v="38.4"/>
    <n v="12"/>
    <n v="56"/>
    <n v="41"/>
    <n v="79"/>
    <n v="4"/>
    <n v="41"/>
    <n v="32"/>
    <n v="14"/>
    <n v="38"/>
    <n v="67"/>
  </r>
  <r>
    <n v="1750"/>
    <x v="4"/>
    <n v="114705"/>
    <n v="114.7"/>
    <n v="29"/>
    <x v="1"/>
    <x v="3"/>
    <n v="52"/>
    <n v="145"/>
    <n v="56"/>
    <x v="0"/>
    <n v="0"/>
    <n v="56"/>
    <n v="0"/>
    <n v="37.1"/>
    <n v="28"/>
    <n v="53"/>
    <n v="63"/>
    <n v="64"/>
    <n v="59"/>
    <n v="18"/>
    <n v="3"/>
    <n v="34"/>
    <n v="43"/>
    <n v="6"/>
  </r>
  <r>
    <n v="1785"/>
    <x v="12"/>
    <n v="51942"/>
    <n v="51.9"/>
    <n v="7"/>
    <x v="3"/>
    <x v="0"/>
    <n v="81"/>
    <n v="145"/>
    <n v="57"/>
    <x v="0"/>
    <n v="0"/>
    <n v="57"/>
    <n v="0"/>
    <n v="59.3"/>
    <n v="73"/>
    <n v="9"/>
    <n v="94"/>
    <n v="49"/>
    <n v="11"/>
    <n v="47"/>
    <n v="56"/>
    <n v="63"/>
    <n v="99"/>
    <n v="92"/>
  </r>
  <r>
    <n v="1932"/>
    <x v="18"/>
    <n v="109036"/>
    <n v="109"/>
    <n v="1"/>
    <x v="3"/>
    <x v="3"/>
    <n v="68"/>
    <n v="145"/>
    <n v="12"/>
    <x v="2"/>
    <n v="12"/>
    <n v="0"/>
    <n v="0"/>
    <n v="42.4"/>
    <n v="8"/>
    <n v="83"/>
    <n v="10"/>
    <n v="58"/>
    <n v="6"/>
    <n v="78"/>
    <n v="7"/>
    <n v="54"/>
    <n v="28"/>
    <n v="92"/>
  </r>
  <r>
    <n v="1941"/>
    <x v="12"/>
    <n v="121964"/>
    <n v="122"/>
    <n v="14"/>
    <x v="0"/>
    <x v="2"/>
    <n v="64"/>
    <n v="145"/>
    <n v="49"/>
    <x v="0"/>
    <n v="0"/>
    <n v="49"/>
    <n v="0"/>
    <n v="47.8"/>
    <n v="96"/>
    <n v="94"/>
    <n v="9"/>
    <n v="91"/>
    <n v="9"/>
    <n v="82"/>
    <n v="69"/>
    <n v="2"/>
    <n v="13"/>
    <n v="13"/>
  </r>
  <r>
    <n v="1989"/>
    <x v="15"/>
    <n v="37509"/>
    <n v="37.5"/>
    <n v="28"/>
    <x v="1"/>
    <x v="0"/>
    <n v="31"/>
    <n v="145"/>
    <n v="55"/>
    <x v="0"/>
    <n v="0"/>
    <n v="55"/>
    <n v="0"/>
    <n v="49"/>
    <n v="38"/>
    <n v="79"/>
    <n v="3"/>
    <n v="18"/>
    <n v="54"/>
    <n v="57"/>
    <n v="83"/>
    <n v="46"/>
    <n v="81"/>
    <n v="31"/>
  </r>
  <r>
    <n v="1991"/>
    <x v="0"/>
    <n v="49060"/>
    <n v="49.1"/>
    <n v="0"/>
    <x v="3"/>
    <x v="0"/>
    <n v="4"/>
    <n v="145"/>
    <n v="43"/>
    <x v="0"/>
    <n v="0"/>
    <n v="43"/>
    <n v="0"/>
    <n v="55.1"/>
    <n v="18"/>
    <n v="37"/>
    <n v="67"/>
    <n v="7"/>
    <n v="92"/>
    <n v="88"/>
    <n v="29"/>
    <n v="46"/>
    <n v="75"/>
    <n v="92"/>
  </r>
  <r>
    <n v="2041"/>
    <x v="12"/>
    <n v="58653"/>
    <n v="58.7"/>
    <n v="6"/>
    <x v="3"/>
    <x v="2"/>
    <n v="73"/>
    <n v="145"/>
    <n v="45"/>
    <x v="0"/>
    <n v="0"/>
    <n v="45"/>
    <n v="0"/>
    <n v="54.9"/>
    <n v="78"/>
    <n v="68"/>
    <n v="8"/>
    <n v="56"/>
    <n v="18"/>
    <n v="68"/>
    <n v="61"/>
    <n v="97"/>
    <n v="94"/>
    <n v="1"/>
  </r>
  <r>
    <n v="2071"/>
    <x v="7"/>
    <n v="68433"/>
    <n v="68.400000000000006"/>
    <n v="29"/>
    <x v="1"/>
    <x v="3"/>
    <n v="98"/>
    <n v="145"/>
    <n v="64"/>
    <x v="0"/>
    <n v="0"/>
    <n v="64"/>
    <n v="0"/>
    <n v="64.2"/>
    <n v="85"/>
    <n v="66"/>
    <n v="83"/>
    <n v="21"/>
    <n v="39"/>
    <n v="64"/>
    <n v="87"/>
    <n v="66"/>
    <n v="84"/>
    <n v="47"/>
  </r>
  <r>
    <n v="2073"/>
    <x v="19"/>
    <n v="149321"/>
    <n v="149.30000000000001"/>
    <n v="14"/>
    <x v="0"/>
    <x v="2"/>
    <n v="46"/>
    <n v="145"/>
    <n v="66"/>
    <x v="0"/>
    <n v="0"/>
    <n v="66"/>
    <n v="0"/>
    <n v="40"/>
    <n v="7"/>
    <n v="59"/>
    <n v="28"/>
    <n v="37"/>
    <n v="9"/>
    <n v="79"/>
    <n v="32"/>
    <n v="67"/>
    <n v="36"/>
    <n v="46"/>
  </r>
  <r>
    <n v="2098"/>
    <x v="4"/>
    <n v="130296"/>
    <n v="130.30000000000001"/>
    <n v="26"/>
    <x v="1"/>
    <x v="2"/>
    <n v="88"/>
    <n v="145"/>
    <n v="53"/>
    <x v="0"/>
    <n v="0"/>
    <n v="53"/>
    <n v="0"/>
    <n v="55"/>
    <n v="75"/>
    <n v="51"/>
    <n v="29"/>
    <n v="85"/>
    <n v="6"/>
    <n v="58"/>
    <n v="66"/>
    <n v="86"/>
    <n v="73"/>
    <n v="21"/>
  </r>
  <r>
    <n v="2132"/>
    <x v="18"/>
    <n v="30030"/>
    <n v="30"/>
    <n v="0"/>
    <x v="3"/>
    <x v="3"/>
    <n v="44"/>
    <n v="145"/>
    <n v="19"/>
    <x v="2"/>
    <n v="19"/>
    <n v="0"/>
    <n v="0"/>
    <n v="40"/>
    <n v="33"/>
    <n v="9"/>
    <n v="38"/>
    <n v="57"/>
    <n v="7"/>
    <n v="88"/>
    <n v="94"/>
    <n v="1"/>
    <n v="6"/>
    <n v="67"/>
  </r>
  <r>
    <n v="2151"/>
    <x v="13"/>
    <n v="102399"/>
    <n v="102.4"/>
    <n v="28"/>
    <x v="1"/>
    <x v="0"/>
    <n v="46"/>
    <n v="145"/>
    <n v="8"/>
    <x v="2"/>
    <n v="8"/>
    <n v="0"/>
    <n v="0"/>
    <n v="43"/>
    <n v="45"/>
    <n v="66"/>
    <n v="43"/>
    <n v="28"/>
    <n v="29"/>
    <n v="23"/>
    <n v="34"/>
    <n v="87"/>
    <n v="51"/>
    <n v="24"/>
  </r>
  <r>
    <n v="2212"/>
    <x v="7"/>
    <n v="149318"/>
    <n v="149.30000000000001"/>
    <n v="17"/>
    <x v="2"/>
    <x v="1"/>
    <n v="27"/>
    <n v="145"/>
    <n v="61"/>
    <x v="0"/>
    <n v="0"/>
    <n v="61"/>
    <n v="0"/>
    <n v="59.2"/>
    <n v="99"/>
    <n v="36"/>
    <n v="65"/>
    <n v="61"/>
    <n v="69"/>
    <n v="4"/>
    <n v="29"/>
    <n v="91"/>
    <n v="42"/>
    <n v="96"/>
  </r>
  <r>
    <n v="2272"/>
    <x v="18"/>
    <n v="57309"/>
    <n v="57.3"/>
    <n v="7"/>
    <x v="3"/>
    <x v="0"/>
    <n v="23"/>
    <n v="145"/>
    <n v="9"/>
    <x v="2"/>
    <n v="9"/>
    <n v="0"/>
    <n v="0"/>
    <n v="42.4"/>
    <n v="73"/>
    <n v="25"/>
    <n v="42"/>
    <n v="10"/>
    <n v="1"/>
    <n v="88"/>
    <n v="95"/>
    <n v="7"/>
    <n v="1"/>
    <n v="82"/>
  </r>
  <r>
    <n v="2274"/>
    <x v="12"/>
    <n v="50723"/>
    <n v="50.7"/>
    <n v="7"/>
    <x v="3"/>
    <x v="0"/>
    <n v="44"/>
    <n v="145"/>
    <n v="52"/>
    <x v="0"/>
    <n v="0"/>
    <n v="52"/>
    <n v="0"/>
    <n v="41.4"/>
    <n v="29"/>
    <n v="35"/>
    <n v="61"/>
    <n v="35"/>
    <n v="54"/>
    <n v="27"/>
    <n v="35"/>
    <n v="71"/>
    <n v="58"/>
    <n v="9"/>
  </r>
  <r>
    <n v="2286"/>
    <x v="6"/>
    <n v="147488"/>
    <n v="147.5"/>
    <n v="2"/>
    <x v="3"/>
    <x v="0"/>
    <n v="52"/>
    <n v="145"/>
    <n v="82"/>
    <x v="1"/>
    <n v="0"/>
    <n v="0"/>
    <n v="82"/>
    <n v="37.9"/>
    <n v="25"/>
    <n v="76"/>
    <n v="34"/>
    <n v="82"/>
    <n v="6"/>
    <n v="33"/>
    <n v="9"/>
    <n v="9"/>
    <n v="66"/>
    <n v="39"/>
  </r>
  <r>
    <n v="2695"/>
    <x v="3"/>
    <n v="140931"/>
    <n v="140.9"/>
    <n v="7"/>
    <x v="3"/>
    <x v="3"/>
    <n v="13"/>
    <n v="145"/>
    <n v="52"/>
    <x v="0"/>
    <n v="0"/>
    <n v="52"/>
    <n v="0"/>
    <n v="42.3"/>
    <n v="34"/>
    <n v="34"/>
    <n v="75"/>
    <n v="68"/>
    <n v="73"/>
    <n v="25"/>
    <n v="17"/>
    <n v="72"/>
    <n v="3"/>
    <n v="22"/>
  </r>
  <r>
    <n v="2918"/>
    <x v="5"/>
    <n v="39106"/>
    <n v="39.1"/>
    <n v="22"/>
    <x v="2"/>
    <x v="2"/>
    <n v="44"/>
    <n v="145"/>
    <n v="31"/>
    <x v="0"/>
    <n v="0"/>
    <n v="31"/>
    <n v="0"/>
    <n v="47.6"/>
    <n v="98"/>
    <n v="82"/>
    <n v="35"/>
    <n v="6"/>
    <n v="86"/>
    <n v="48"/>
    <n v="5"/>
    <n v="9"/>
    <n v="52"/>
    <n v="55"/>
  </r>
  <r>
    <n v="2989"/>
    <x v="11"/>
    <n v="35973"/>
    <n v="36"/>
    <n v="3"/>
    <x v="3"/>
    <x v="1"/>
    <n v="5"/>
    <n v="145"/>
    <n v="84"/>
    <x v="1"/>
    <n v="0"/>
    <n v="0"/>
    <n v="84"/>
    <n v="38.9"/>
    <n v="41"/>
    <n v="24"/>
    <n v="2"/>
    <n v="66"/>
    <n v="85"/>
    <n v="4"/>
    <n v="55"/>
    <n v="71"/>
    <n v="6"/>
    <n v="35"/>
  </r>
  <r>
    <n v="85"/>
    <x v="9"/>
    <n v="121357"/>
    <n v="121.4"/>
    <n v="4"/>
    <x v="3"/>
    <x v="3"/>
    <n v="1"/>
    <n v="144"/>
    <n v="87"/>
    <x v="1"/>
    <n v="0"/>
    <n v="0"/>
    <n v="87"/>
    <n v="43.2"/>
    <n v="7"/>
    <n v="3"/>
    <n v="71"/>
    <n v="7"/>
    <n v="58"/>
    <n v="35"/>
    <n v="62"/>
    <n v="5"/>
    <n v="87"/>
    <n v="97"/>
  </r>
  <r>
    <n v="216"/>
    <x v="19"/>
    <n v="56049"/>
    <n v="56"/>
    <n v="29"/>
    <x v="1"/>
    <x v="0"/>
    <n v="37"/>
    <n v="144"/>
    <n v="56"/>
    <x v="0"/>
    <n v="0"/>
    <n v="56"/>
    <n v="0"/>
    <n v="44.7"/>
    <n v="67"/>
    <n v="63"/>
    <n v="2"/>
    <n v="42"/>
    <n v="75"/>
    <n v="1"/>
    <n v="28"/>
    <n v="28"/>
    <n v="43"/>
    <n v="98"/>
  </r>
  <r>
    <n v="274"/>
    <x v="8"/>
    <n v="95942"/>
    <n v="95.9"/>
    <n v="24"/>
    <x v="1"/>
    <x v="3"/>
    <n v="6"/>
    <n v="144"/>
    <n v="13"/>
    <x v="2"/>
    <n v="13"/>
    <n v="0"/>
    <n v="0"/>
    <n v="53.6"/>
    <n v="25"/>
    <n v="65"/>
    <n v="62"/>
    <n v="33"/>
    <n v="93"/>
    <n v="84"/>
    <n v="22"/>
    <n v="24"/>
    <n v="51"/>
    <n v="77"/>
  </r>
  <r>
    <n v="291"/>
    <x v="3"/>
    <n v="92559"/>
    <n v="92.6"/>
    <n v="28"/>
    <x v="1"/>
    <x v="1"/>
    <n v="46"/>
    <n v="144"/>
    <n v="43"/>
    <x v="0"/>
    <n v="0"/>
    <n v="43"/>
    <n v="0"/>
    <n v="30"/>
    <n v="66"/>
    <n v="65"/>
    <n v="25"/>
    <n v="65"/>
    <n v="21"/>
    <n v="12"/>
    <n v="7"/>
    <n v="11"/>
    <n v="10"/>
    <n v="18"/>
  </r>
  <r>
    <n v="483"/>
    <x v="17"/>
    <n v="127596"/>
    <n v="127.6"/>
    <n v="19"/>
    <x v="2"/>
    <x v="2"/>
    <n v="87"/>
    <n v="144"/>
    <n v="9"/>
    <x v="1"/>
    <n v="0"/>
    <n v="0"/>
    <n v="9"/>
    <n v="46.5"/>
    <n v="85"/>
    <n v="55"/>
    <n v="83"/>
    <n v="3"/>
    <n v="4"/>
    <n v="32"/>
    <n v="47"/>
    <n v="29"/>
    <n v="96"/>
    <n v="31"/>
  </r>
  <r>
    <n v="540"/>
    <x v="16"/>
    <n v="84304"/>
    <n v="84.3"/>
    <n v="0"/>
    <x v="3"/>
    <x v="0"/>
    <n v="44"/>
    <n v="144"/>
    <n v="6"/>
    <x v="2"/>
    <n v="6"/>
    <n v="0"/>
    <n v="0"/>
    <n v="49.8"/>
    <n v="85"/>
    <n v="10"/>
    <n v="89"/>
    <n v="81"/>
    <n v="37"/>
    <n v="23"/>
    <n v="73"/>
    <n v="3"/>
    <n v="18"/>
    <n v="79"/>
  </r>
  <r>
    <n v="561"/>
    <x v="0"/>
    <n v="32978"/>
    <n v="33"/>
    <n v="15"/>
    <x v="0"/>
    <x v="3"/>
    <n v="38"/>
    <n v="144"/>
    <n v="49"/>
    <x v="0"/>
    <n v="0"/>
    <n v="49"/>
    <n v="0"/>
    <n v="44.8"/>
    <n v="57"/>
    <n v="83"/>
    <n v="28"/>
    <n v="8"/>
    <n v="71"/>
    <n v="48"/>
    <n v="9"/>
    <n v="98"/>
    <n v="4"/>
    <n v="42"/>
  </r>
  <r>
    <n v="572"/>
    <x v="6"/>
    <n v="125494"/>
    <n v="125.5"/>
    <n v="16"/>
    <x v="2"/>
    <x v="3"/>
    <n v="46"/>
    <n v="144"/>
    <n v="92"/>
    <x v="1"/>
    <n v="0"/>
    <n v="0"/>
    <n v="92"/>
    <n v="51.8"/>
    <n v="1"/>
    <n v="74"/>
    <n v="81"/>
    <n v="27"/>
    <n v="47"/>
    <n v="71"/>
    <n v="44"/>
    <n v="11"/>
    <n v="71"/>
    <n v="91"/>
  </r>
  <r>
    <n v="593"/>
    <x v="18"/>
    <n v="78817"/>
    <n v="78.8"/>
    <n v="28"/>
    <x v="1"/>
    <x v="1"/>
    <n v="46"/>
    <n v="144"/>
    <n v="17"/>
    <x v="2"/>
    <n v="17"/>
    <n v="0"/>
    <n v="0"/>
    <n v="58.3"/>
    <n v="46"/>
    <n v="79"/>
    <n v="82"/>
    <n v="55"/>
    <n v="18"/>
    <n v="47"/>
    <n v="97"/>
    <n v="75"/>
    <n v="81"/>
    <n v="3"/>
  </r>
  <r>
    <n v="633"/>
    <x v="7"/>
    <n v="51182"/>
    <n v="51.2"/>
    <n v="8"/>
    <x v="0"/>
    <x v="1"/>
    <n v="5"/>
    <n v="144"/>
    <n v="51"/>
    <x v="0"/>
    <n v="0"/>
    <n v="51"/>
    <n v="0"/>
    <n v="35.6"/>
    <n v="33"/>
    <n v="16"/>
    <n v="34"/>
    <n v="2"/>
    <n v="36"/>
    <n v="53"/>
    <n v="87"/>
    <n v="69"/>
    <n v="11"/>
    <n v="15"/>
  </r>
  <r>
    <n v="713"/>
    <x v="5"/>
    <n v="87737"/>
    <n v="87.7"/>
    <n v="25"/>
    <x v="1"/>
    <x v="3"/>
    <n v="75"/>
    <n v="144"/>
    <n v="54"/>
    <x v="0"/>
    <n v="0"/>
    <n v="54"/>
    <n v="0"/>
    <n v="29.1"/>
    <n v="1"/>
    <n v="3"/>
    <n v="7"/>
    <n v="28"/>
    <n v="58"/>
    <n v="2"/>
    <n v="27"/>
    <n v="5"/>
    <n v="98"/>
    <n v="62"/>
  </r>
  <r>
    <n v="898"/>
    <x v="8"/>
    <n v="36123"/>
    <n v="36.1"/>
    <n v="21"/>
    <x v="2"/>
    <x v="1"/>
    <n v="86"/>
    <n v="144"/>
    <n v="1"/>
    <x v="2"/>
    <n v="1"/>
    <n v="0"/>
    <n v="0"/>
    <n v="42.6"/>
    <n v="31"/>
    <n v="24"/>
    <n v="36"/>
    <n v="91"/>
    <n v="58"/>
    <n v="74"/>
    <n v="49"/>
    <n v="3"/>
    <n v="6"/>
    <n v="54"/>
  </r>
  <r>
    <n v="1053"/>
    <x v="11"/>
    <n v="47528"/>
    <n v="47.5"/>
    <n v="4"/>
    <x v="3"/>
    <x v="3"/>
    <n v="81"/>
    <n v="144"/>
    <n v="74"/>
    <x v="1"/>
    <n v="0"/>
    <n v="0"/>
    <n v="74"/>
    <n v="44.2"/>
    <n v="7"/>
    <n v="56"/>
    <n v="29"/>
    <n v="83"/>
    <n v="67"/>
    <n v="97"/>
    <n v="25"/>
    <n v="49"/>
    <n v="5"/>
    <n v="24"/>
  </r>
  <r>
    <n v="1202"/>
    <x v="5"/>
    <n v="135454"/>
    <n v="135.5"/>
    <n v="1"/>
    <x v="3"/>
    <x v="2"/>
    <n v="36"/>
    <n v="144"/>
    <n v="65"/>
    <x v="0"/>
    <n v="0"/>
    <n v="65"/>
    <n v="0"/>
    <n v="34.6"/>
    <n v="29"/>
    <n v="16"/>
    <n v="45"/>
    <n v="36"/>
    <n v="68"/>
    <n v="97"/>
    <n v="36"/>
    <n v="6"/>
    <n v="9"/>
    <n v="4"/>
  </r>
  <r>
    <n v="1203"/>
    <x v="15"/>
    <n v="60539"/>
    <n v="60.5"/>
    <n v="3"/>
    <x v="3"/>
    <x v="2"/>
    <n v="66"/>
    <n v="144"/>
    <n v="38"/>
    <x v="0"/>
    <n v="0"/>
    <n v="38"/>
    <n v="0"/>
    <n v="53.7"/>
    <n v="4"/>
    <n v="49"/>
    <n v="45"/>
    <n v="33"/>
    <n v="96"/>
    <n v="82"/>
    <n v="66"/>
    <n v="16"/>
    <n v="73"/>
    <n v="73"/>
  </r>
  <r>
    <n v="1311"/>
    <x v="16"/>
    <n v="67595"/>
    <n v="67.599999999999994"/>
    <n v="16"/>
    <x v="2"/>
    <x v="1"/>
    <n v="13"/>
    <n v="144"/>
    <n v="24"/>
    <x v="2"/>
    <n v="24"/>
    <n v="0"/>
    <n v="0"/>
    <n v="43.1"/>
    <n v="0"/>
    <n v="77"/>
    <n v="74"/>
    <n v="1"/>
    <n v="37"/>
    <n v="61"/>
    <n v="45"/>
    <n v="78"/>
    <n v="43"/>
    <n v="15"/>
  </r>
  <r>
    <n v="1779"/>
    <x v="1"/>
    <n v="99516"/>
    <n v="99.5"/>
    <n v="21"/>
    <x v="2"/>
    <x v="2"/>
    <n v="46"/>
    <n v="144"/>
    <n v="72"/>
    <x v="1"/>
    <n v="0"/>
    <n v="0"/>
    <n v="72"/>
    <n v="41.2"/>
    <n v="79"/>
    <n v="36"/>
    <n v="7"/>
    <n v="93"/>
    <n v="52"/>
    <n v="2"/>
    <n v="3"/>
    <n v="33"/>
    <n v="78"/>
    <n v="29"/>
  </r>
  <r>
    <n v="1857"/>
    <x v="12"/>
    <n v="95777"/>
    <n v="95.8"/>
    <n v="27"/>
    <x v="1"/>
    <x v="2"/>
    <n v="73"/>
    <n v="144"/>
    <n v="36"/>
    <x v="0"/>
    <n v="0"/>
    <n v="36"/>
    <n v="0"/>
    <n v="60.2"/>
    <n v="64"/>
    <n v="81"/>
    <n v="91"/>
    <n v="28"/>
    <n v="13"/>
    <n v="25"/>
    <n v="58"/>
    <n v="92"/>
    <n v="58"/>
    <n v="92"/>
  </r>
  <r>
    <n v="1859"/>
    <x v="8"/>
    <n v="64846"/>
    <n v="64.8"/>
    <n v="17"/>
    <x v="2"/>
    <x v="0"/>
    <n v="73"/>
    <n v="144"/>
    <n v="11"/>
    <x v="2"/>
    <n v="11"/>
    <n v="0"/>
    <n v="0"/>
    <n v="32.1"/>
    <n v="27"/>
    <n v="9"/>
    <n v="59"/>
    <n v="4"/>
    <n v="5"/>
    <n v="17"/>
    <n v="65"/>
    <n v="62"/>
    <n v="26"/>
    <n v="47"/>
  </r>
  <r>
    <n v="2082"/>
    <x v="6"/>
    <n v="107366"/>
    <n v="107.4"/>
    <n v="29"/>
    <x v="1"/>
    <x v="3"/>
    <n v="26"/>
    <n v="144"/>
    <n v="7"/>
    <x v="0"/>
    <n v="0"/>
    <n v="7"/>
    <n v="0"/>
    <n v="45.8"/>
    <n v="39"/>
    <n v="78"/>
    <n v="19"/>
    <n v="82"/>
    <n v="86"/>
    <n v="71"/>
    <n v="21"/>
    <n v="27"/>
    <n v="17"/>
    <n v="18"/>
  </r>
  <r>
    <n v="2142"/>
    <x v="0"/>
    <n v="138131"/>
    <n v="138.1"/>
    <n v="20"/>
    <x v="2"/>
    <x v="3"/>
    <n v="95"/>
    <n v="144"/>
    <n v="62"/>
    <x v="0"/>
    <n v="0"/>
    <n v="62"/>
    <n v="0"/>
    <n v="41.7"/>
    <n v="89"/>
    <n v="5"/>
    <n v="85"/>
    <n v="7"/>
    <n v="75"/>
    <n v="17"/>
    <n v="36"/>
    <n v="18"/>
    <n v="44"/>
    <n v="41"/>
  </r>
  <r>
    <n v="2208"/>
    <x v="16"/>
    <n v="53978"/>
    <n v="54"/>
    <n v="11"/>
    <x v="0"/>
    <x v="2"/>
    <n v="58"/>
    <n v="144"/>
    <n v="3"/>
    <x v="2"/>
    <n v="3"/>
    <n v="0"/>
    <n v="0"/>
    <n v="37"/>
    <n v="1"/>
    <n v="83"/>
    <n v="38"/>
    <n v="59"/>
    <n v="38"/>
    <n v="4"/>
    <n v="16"/>
    <n v="57"/>
    <n v="55"/>
    <n v="19"/>
  </r>
  <r>
    <n v="2220"/>
    <x v="6"/>
    <n v="95707"/>
    <n v="95.7"/>
    <n v="29"/>
    <x v="1"/>
    <x v="0"/>
    <n v="14"/>
    <n v="144"/>
    <n v="79"/>
    <x v="1"/>
    <n v="0"/>
    <n v="0"/>
    <n v="79"/>
    <n v="32.6"/>
    <n v="4"/>
    <n v="3"/>
    <n v="34"/>
    <n v="9"/>
    <n v="62"/>
    <n v="35"/>
    <n v="63"/>
    <n v="1"/>
    <n v="98"/>
    <n v="17"/>
  </r>
  <r>
    <n v="2270"/>
    <x v="19"/>
    <n v="110709"/>
    <n v="110.7"/>
    <n v="6"/>
    <x v="3"/>
    <x v="1"/>
    <n v="96"/>
    <n v="144"/>
    <n v="68"/>
    <x v="0"/>
    <n v="0"/>
    <n v="68"/>
    <n v="0"/>
    <n v="26.2"/>
    <n v="4"/>
    <n v="4"/>
    <n v="6"/>
    <n v="31"/>
    <n v="17"/>
    <n v="62"/>
    <n v="78"/>
    <n v="51"/>
    <n v="8"/>
    <n v="1"/>
  </r>
  <r>
    <n v="2351"/>
    <x v="19"/>
    <n v="98407"/>
    <n v="98.4"/>
    <n v="13"/>
    <x v="0"/>
    <x v="3"/>
    <n v="71"/>
    <n v="144"/>
    <n v="33"/>
    <x v="0"/>
    <n v="0"/>
    <n v="33"/>
    <n v="0"/>
    <n v="33.200000000000003"/>
    <n v="12"/>
    <n v="5"/>
    <n v="53"/>
    <n v="62"/>
    <n v="4"/>
    <n v="8"/>
    <n v="69"/>
    <n v="99"/>
    <n v="14"/>
    <n v="6"/>
  </r>
  <r>
    <n v="2366"/>
    <x v="6"/>
    <n v="51450"/>
    <n v="51.5"/>
    <n v="1"/>
    <x v="3"/>
    <x v="1"/>
    <n v="45"/>
    <n v="144"/>
    <n v="82"/>
    <x v="1"/>
    <n v="0"/>
    <n v="0"/>
    <n v="82"/>
    <n v="40"/>
    <n v="2"/>
    <n v="15"/>
    <n v="99"/>
    <n v="33"/>
    <n v="16"/>
    <n v="1"/>
    <n v="29"/>
    <n v="89"/>
    <n v="53"/>
    <n v="63"/>
  </r>
  <r>
    <n v="2392"/>
    <x v="17"/>
    <n v="86041"/>
    <n v="86"/>
    <n v="3"/>
    <x v="3"/>
    <x v="3"/>
    <n v="37"/>
    <n v="144"/>
    <n v="79"/>
    <x v="1"/>
    <n v="0"/>
    <n v="0"/>
    <n v="79"/>
    <n v="49.8"/>
    <n v="6"/>
    <n v="75"/>
    <n v="91"/>
    <n v="44"/>
    <n v="36"/>
    <n v="43"/>
    <n v="32"/>
    <n v="65"/>
    <n v="93"/>
    <n v="13"/>
  </r>
  <r>
    <n v="2619"/>
    <x v="14"/>
    <n v="132945"/>
    <n v="132.9"/>
    <n v="5"/>
    <x v="3"/>
    <x v="3"/>
    <n v="1"/>
    <n v="144"/>
    <n v="41"/>
    <x v="0"/>
    <n v="0"/>
    <n v="41"/>
    <n v="0"/>
    <n v="38.200000000000003"/>
    <n v="6"/>
    <n v="15"/>
    <n v="8"/>
    <n v="19"/>
    <n v="81"/>
    <n v="4"/>
    <n v="58"/>
    <n v="27"/>
    <n v="88"/>
    <n v="76"/>
  </r>
  <r>
    <n v="2640"/>
    <x v="12"/>
    <n v="124697"/>
    <n v="124.7"/>
    <n v="12"/>
    <x v="0"/>
    <x v="0"/>
    <n v="62"/>
    <n v="144"/>
    <n v="44"/>
    <x v="0"/>
    <n v="0"/>
    <n v="44"/>
    <n v="0"/>
    <n v="45.3"/>
    <n v="76"/>
    <n v="31"/>
    <n v="8"/>
    <n v="76"/>
    <n v="77"/>
    <n v="10"/>
    <n v="14"/>
    <n v="39"/>
    <n v="63"/>
    <n v="59"/>
  </r>
  <r>
    <n v="2855"/>
    <x v="1"/>
    <n v="78793"/>
    <n v="78.8"/>
    <n v="17"/>
    <x v="2"/>
    <x v="2"/>
    <n v="14"/>
    <n v="144"/>
    <n v="9"/>
    <x v="1"/>
    <n v="0"/>
    <n v="0"/>
    <n v="9"/>
    <n v="57"/>
    <n v="68"/>
    <n v="41"/>
    <n v="91"/>
    <n v="53"/>
    <n v="37"/>
    <n v="59"/>
    <n v="23"/>
    <n v="27"/>
    <n v="92"/>
    <n v="79"/>
  </r>
  <r>
    <n v="263"/>
    <x v="19"/>
    <n v="105476"/>
    <n v="105.5"/>
    <n v="20"/>
    <x v="2"/>
    <x v="0"/>
    <n v="84"/>
    <n v="143"/>
    <n v="45"/>
    <x v="0"/>
    <n v="0"/>
    <n v="45"/>
    <n v="0"/>
    <n v="32.4"/>
    <n v="32"/>
    <n v="75"/>
    <n v="43"/>
    <n v="9"/>
    <n v="28"/>
    <n v="42"/>
    <n v="29"/>
    <n v="33"/>
    <n v="29"/>
    <n v="4"/>
  </r>
  <r>
    <n v="420"/>
    <x v="5"/>
    <n v="45605"/>
    <n v="45.6"/>
    <n v="5"/>
    <x v="3"/>
    <x v="3"/>
    <n v="49"/>
    <n v="143"/>
    <n v="55"/>
    <x v="0"/>
    <n v="0"/>
    <n v="55"/>
    <n v="0"/>
    <n v="36.700000000000003"/>
    <n v="9"/>
    <n v="46"/>
    <n v="15"/>
    <n v="93"/>
    <n v="46"/>
    <n v="18"/>
    <n v="3"/>
    <n v="5"/>
    <n v="47"/>
    <n v="85"/>
  </r>
  <r>
    <n v="423"/>
    <x v="17"/>
    <n v="139198"/>
    <n v="139.19999999999999"/>
    <n v="27"/>
    <x v="1"/>
    <x v="2"/>
    <n v="21"/>
    <n v="143"/>
    <n v="79"/>
    <x v="1"/>
    <n v="0"/>
    <n v="0"/>
    <n v="79"/>
    <n v="41.2"/>
    <n v="1"/>
    <n v="7"/>
    <n v="3"/>
    <n v="27"/>
    <n v="10"/>
    <n v="86"/>
    <n v="41"/>
    <n v="98"/>
    <n v="65"/>
    <n v="74"/>
  </r>
  <r>
    <n v="490"/>
    <x v="3"/>
    <n v="40082"/>
    <n v="40.1"/>
    <n v="29"/>
    <x v="1"/>
    <x v="3"/>
    <n v="94"/>
    <n v="143"/>
    <n v="38"/>
    <x v="0"/>
    <n v="0"/>
    <n v="38"/>
    <n v="0"/>
    <n v="42.7"/>
    <n v="36"/>
    <n v="15"/>
    <n v="51"/>
    <n v="46"/>
    <n v="9"/>
    <n v="93"/>
    <n v="38"/>
    <n v="49"/>
    <n v="9"/>
    <n v="81"/>
  </r>
  <r>
    <n v="539"/>
    <x v="0"/>
    <n v="106095"/>
    <n v="106.1"/>
    <n v="29"/>
    <x v="1"/>
    <x v="2"/>
    <n v="22"/>
    <n v="143"/>
    <n v="5"/>
    <x v="0"/>
    <n v="0"/>
    <n v="5"/>
    <n v="0"/>
    <n v="57.5"/>
    <n v="63"/>
    <n v="73"/>
    <n v="37"/>
    <n v="72"/>
    <n v="68"/>
    <n v="71"/>
    <n v="49"/>
    <n v="38"/>
    <n v="22"/>
    <n v="82"/>
  </r>
  <r>
    <n v="654"/>
    <x v="5"/>
    <n v="118110"/>
    <n v="118.1"/>
    <n v="3"/>
    <x v="3"/>
    <x v="3"/>
    <n v="2"/>
    <n v="143"/>
    <n v="62"/>
    <x v="0"/>
    <n v="0"/>
    <n v="62"/>
    <n v="0"/>
    <n v="58.1"/>
    <n v="84"/>
    <n v="9"/>
    <n v="74"/>
    <n v="96"/>
    <n v="68"/>
    <n v="57"/>
    <n v="95"/>
    <n v="44"/>
    <n v="6"/>
    <n v="48"/>
  </r>
  <r>
    <n v="697"/>
    <x v="4"/>
    <n v="131971"/>
    <n v="132"/>
    <n v="5"/>
    <x v="3"/>
    <x v="0"/>
    <n v="87"/>
    <n v="143"/>
    <n v="43"/>
    <x v="0"/>
    <n v="0"/>
    <n v="43"/>
    <n v="0"/>
    <n v="42.2"/>
    <n v="14"/>
    <n v="24"/>
    <n v="78"/>
    <n v="97"/>
    <n v="47"/>
    <n v="31"/>
    <n v="43"/>
    <n v="3"/>
    <n v="26"/>
    <n v="59"/>
  </r>
  <r>
    <n v="758"/>
    <x v="8"/>
    <n v="112694"/>
    <n v="112.7"/>
    <n v="27"/>
    <x v="1"/>
    <x v="3"/>
    <n v="38"/>
    <n v="143"/>
    <n v="16"/>
    <x v="2"/>
    <n v="16"/>
    <n v="0"/>
    <n v="0"/>
    <n v="41.2"/>
    <n v="54"/>
    <n v="45"/>
    <n v="56"/>
    <n v="47"/>
    <n v="5"/>
    <n v="88"/>
    <n v="44"/>
    <n v="59"/>
    <n v="14"/>
    <n v="0"/>
  </r>
  <r>
    <n v="776"/>
    <x v="7"/>
    <n v="48728"/>
    <n v="48.7"/>
    <n v="11"/>
    <x v="0"/>
    <x v="0"/>
    <n v="65"/>
    <n v="143"/>
    <n v="36"/>
    <x v="0"/>
    <n v="0"/>
    <n v="36"/>
    <n v="0"/>
    <n v="39"/>
    <n v="18"/>
    <n v="43"/>
    <n v="81"/>
    <n v="29"/>
    <n v="25"/>
    <n v="62"/>
    <n v="54"/>
    <n v="6"/>
    <n v="8"/>
    <n v="64"/>
  </r>
  <r>
    <n v="819"/>
    <x v="4"/>
    <n v="93766"/>
    <n v="93.8"/>
    <n v="10"/>
    <x v="0"/>
    <x v="2"/>
    <n v="0"/>
    <n v="143"/>
    <n v="44"/>
    <x v="0"/>
    <n v="0"/>
    <n v="44"/>
    <n v="0"/>
    <n v="30.3"/>
    <n v="4"/>
    <n v="17"/>
    <n v="38"/>
    <n v="8"/>
    <n v="8"/>
    <n v="94"/>
    <n v="4"/>
    <n v="71"/>
    <n v="51"/>
    <n v="8"/>
  </r>
  <r>
    <n v="871"/>
    <x v="3"/>
    <n v="136979"/>
    <n v="137"/>
    <n v="15"/>
    <x v="0"/>
    <x v="3"/>
    <n v="86"/>
    <n v="143"/>
    <n v="34"/>
    <x v="0"/>
    <n v="0"/>
    <n v="34"/>
    <n v="0"/>
    <n v="41.8"/>
    <n v="11"/>
    <n v="3"/>
    <n v="1"/>
    <n v="21"/>
    <n v="97"/>
    <n v="67"/>
    <n v="78"/>
    <n v="78"/>
    <n v="54"/>
    <n v="8"/>
  </r>
  <r>
    <n v="961"/>
    <x v="14"/>
    <n v="49053"/>
    <n v="49.1"/>
    <n v="28"/>
    <x v="1"/>
    <x v="0"/>
    <n v="67"/>
    <n v="143"/>
    <n v="57"/>
    <x v="0"/>
    <n v="0"/>
    <n v="57"/>
    <n v="0"/>
    <n v="42.9"/>
    <n v="32"/>
    <n v="2"/>
    <n v="85"/>
    <n v="19"/>
    <n v="16"/>
    <n v="21"/>
    <n v="51"/>
    <n v="12"/>
    <n v="94"/>
    <n v="97"/>
  </r>
  <r>
    <n v="1127"/>
    <x v="18"/>
    <n v="126666"/>
    <n v="126.7"/>
    <n v="18"/>
    <x v="2"/>
    <x v="1"/>
    <n v="58"/>
    <n v="143"/>
    <n v="13"/>
    <x v="2"/>
    <n v="13"/>
    <n v="0"/>
    <n v="0"/>
    <n v="40.9"/>
    <n v="37"/>
    <n v="5"/>
    <n v="59"/>
    <n v="72"/>
    <n v="77"/>
    <n v="15"/>
    <n v="44"/>
    <n v="18"/>
    <n v="66"/>
    <n v="16"/>
  </r>
  <r>
    <n v="1189"/>
    <x v="13"/>
    <n v="87251"/>
    <n v="87.3"/>
    <n v="29"/>
    <x v="1"/>
    <x v="2"/>
    <n v="96"/>
    <n v="143"/>
    <n v="12"/>
    <x v="2"/>
    <n v="12"/>
    <n v="0"/>
    <n v="0"/>
    <n v="43.4"/>
    <n v="23"/>
    <n v="3"/>
    <n v="44"/>
    <n v="31"/>
    <n v="37"/>
    <n v="62"/>
    <n v="76"/>
    <n v="74"/>
    <n v="81"/>
    <n v="3"/>
  </r>
  <r>
    <n v="1216"/>
    <x v="4"/>
    <n v="70720"/>
    <n v="70.7"/>
    <n v="17"/>
    <x v="2"/>
    <x v="0"/>
    <n v="86"/>
    <n v="143"/>
    <n v="6"/>
    <x v="0"/>
    <n v="0"/>
    <n v="6"/>
    <n v="0"/>
    <n v="48.2"/>
    <n v="23"/>
    <n v="33"/>
    <n v="4"/>
    <n v="83"/>
    <n v="85"/>
    <n v="63"/>
    <n v="35"/>
    <n v="8"/>
    <n v="75"/>
    <n v="73"/>
  </r>
  <r>
    <n v="1495"/>
    <x v="9"/>
    <n v="98140"/>
    <n v="98.1"/>
    <n v="5"/>
    <x v="3"/>
    <x v="3"/>
    <n v="78"/>
    <n v="143"/>
    <n v="88"/>
    <x v="1"/>
    <n v="0"/>
    <n v="0"/>
    <n v="88"/>
    <n v="37.5"/>
    <n v="97"/>
    <n v="5"/>
    <n v="4"/>
    <n v="89"/>
    <n v="9"/>
    <n v="11"/>
    <n v="36"/>
    <n v="84"/>
    <n v="13"/>
    <n v="27"/>
  </r>
  <r>
    <n v="1535"/>
    <x v="2"/>
    <n v="79723"/>
    <n v="79.7"/>
    <n v="23"/>
    <x v="1"/>
    <x v="3"/>
    <n v="9"/>
    <n v="143"/>
    <n v="21"/>
    <x v="2"/>
    <n v="21"/>
    <n v="0"/>
    <n v="0"/>
    <n v="30.5"/>
    <n v="18"/>
    <n v="56"/>
    <n v="13"/>
    <n v="2"/>
    <n v="63"/>
    <n v="65"/>
    <n v="58"/>
    <n v="18"/>
    <n v="6"/>
    <n v="6"/>
  </r>
  <r>
    <n v="1559"/>
    <x v="11"/>
    <n v="89658"/>
    <n v="89.7"/>
    <n v="0"/>
    <x v="3"/>
    <x v="3"/>
    <n v="73"/>
    <n v="143"/>
    <n v="89"/>
    <x v="1"/>
    <n v="0"/>
    <n v="0"/>
    <n v="89"/>
    <n v="35.700000000000003"/>
    <n v="44"/>
    <n v="15"/>
    <n v="81"/>
    <n v="46"/>
    <n v="8"/>
    <n v="72"/>
    <n v="29"/>
    <n v="5"/>
    <n v="9"/>
    <n v="48"/>
  </r>
  <r>
    <n v="1774"/>
    <x v="8"/>
    <n v="59146"/>
    <n v="59.1"/>
    <n v="9"/>
    <x v="0"/>
    <x v="0"/>
    <n v="4"/>
    <n v="143"/>
    <n v="1"/>
    <x v="2"/>
    <n v="1"/>
    <n v="0"/>
    <n v="0"/>
    <n v="50.9"/>
    <n v="91"/>
    <n v="6"/>
    <n v="95"/>
    <n v="2"/>
    <n v="3"/>
    <n v="49"/>
    <n v="38"/>
    <n v="67"/>
    <n v="97"/>
    <n v="61"/>
  </r>
  <r>
    <n v="1790"/>
    <x v="15"/>
    <n v="99828"/>
    <n v="99.8"/>
    <n v="27"/>
    <x v="1"/>
    <x v="0"/>
    <n v="63"/>
    <n v="143"/>
    <n v="53"/>
    <x v="0"/>
    <n v="0"/>
    <n v="53"/>
    <n v="0"/>
    <n v="27.2"/>
    <n v="13"/>
    <n v="18"/>
    <n v="13"/>
    <n v="31"/>
    <n v="38"/>
    <n v="8"/>
    <n v="19"/>
    <n v="73"/>
    <n v="49"/>
    <n v="10"/>
  </r>
  <r>
    <n v="1854"/>
    <x v="15"/>
    <n v="130672"/>
    <n v="130.69999999999999"/>
    <n v="16"/>
    <x v="2"/>
    <x v="0"/>
    <n v="93"/>
    <n v="143"/>
    <n v="47"/>
    <x v="0"/>
    <n v="0"/>
    <n v="47"/>
    <n v="0"/>
    <n v="43.7"/>
    <n v="39"/>
    <n v="31"/>
    <n v="86"/>
    <n v="57"/>
    <n v="9"/>
    <n v="85"/>
    <n v="53"/>
    <n v="42"/>
    <n v="34"/>
    <n v="1"/>
  </r>
  <r>
    <n v="2203"/>
    <x v="3"/>
    <n v="43167"/>
    <n v="43.2"/>
    <n v="11"/>
    <x v="0"/>
    <x v="3"/>
    <n v="88"/>
    <n v="143"/>
    <n v="6"/>
    <x v="0"/>
    <n v="0"/>
    <n v="6"/>
    <n v="0"/>
    <n v="53.1"/>
    <n v="79"/>
    <n v="44"/>
    <n v="51"/>
    <n v="93"/>
    <n v="38"/>
    <n v="4"/>
    <n v="76"/>
    <n v="57"/>
    <n v="81"/>
    <n v="8"/>
  </r>
  <r>
    <n v="2455"/>
    <x v="8"/>
    <n v="76611"/>
    <n v="76.599999999999994"/>
    <n v="8"/>
    <x v="0"/>
    <x v="1"/>
    <n v="48"/>
    <n v="143"/>
    <n v="1"/>
    <x v="2"/>
    <n v="1"/>
    <n v="0"/>
    <n v="0"/>
    <n v="33.9"/>
    <n v="51"/>
    <n v="21"/>
    <n v="19"/>
    <n v="95"/>
    <n v="82"/>
    <n v="1"/>
    <n v="27"/>
    <n v="21"/>
    <n v="15"/>
    <n v="7"/>
  </r>
  <r>
    <n v="2533"/>
    <x v="9"/>
    <n v="127054"/>
    <n v="127.1"/>
    <n v="27"/>
    <x v="1"/>
    <x v="3"/>
    <n v="49"/>
    <n v="143"/>
    <n v="77"/>
    <x v="1"/>
    <n v="0"/>
    <n v="0"/>
    <n v="77"/>
    <n v="33.4"/>
    <n v="4"/>
    <n v="62"/>
    <n v="6"/>
    <n v="51"/>
    <n v="38"/>
    <n v="48"/>
    <n v="16"/>
    <n v="9"/>
    <n v="75"/>
    <n v="25"/>
  </r>
  <r>
    <n v="2561"/>
    <x v="15"/>
    <n v="120777"/>
    <n v="120.8"/>
    <n v="5"/>
    <x v="3"/>
    <x v="0"/>
    <n v="28"/>
    <n v="143"/>
    <n v="66"/>
    <x v="0"/>
    <n v="0"/>
    <n v="66"/>
    <n v="0"/>
    <n v="39.1"/>
    <n v="51"/>
    <n v="26"/>
    <n v="1"/>
    <n v="16"/>
    <n v="52"/>
    <n v="31"/>
    <n v="4"/>
    <n v="46"/>
    <n v="75"/>
    <n v="89"/>
  </r>
  <r>
    <n v="2732"/>
    <x v="13"/>
    <n v="46482"/>
    <n v="46.5"/>
    <n v="1"/>
    <x v="3"/>
    <x v="2"/>
    <n v="42"/>
    <n v="143"/>
    <n v="9"/>
    <x v="2"/>
    <n v="9"/>
    <n v="0"/>
    <n v="0"/>
    <n v="41.9"/>
    <n v="2"/>
    <n v="56"/>
    <n v="35"/>
    <n v="64"/>
    <n v="42"/>
    <n v="81"/>
    <n v="43"/>
    <n v="57"/>
    <n v="32"/>
    <n v="7"/>
  </r>
  <r>
    <n v="2905"/>
    <x v="16"/>
    <n v="83986"/>
    <n v="84"/>
    <n v="15"/>
    <x v="0"/>
    <x v="1"/>
    <n v="82"/>
    <n v="143"/>
    <n v="2"/>
    <x v="2"/>
    <n v="2"/>
    <n v="0"/>
    <n v="0"/>
    <n v="58.9"/>
    <n v="3"/>
    <n v="78"/>
    <n v="17"/>
    <n v="9"/>
    <n v="52"/>
    <n v="65"/>
    <n v="83"/>
    <n v="96"/>
    <n v="87"/>
    <n v="99"/>
  </r>
  <r>
    <n v="2984"/>
    <x v="14"/>
    <n v="60740"/>
    <n v="60.7"/>
    <n v="16"/>
    <x v="2"/>
    <x v="2"/>
    <n v="53"/>
    <n v="143"/>
    <n v="32"/>
    <x v="0"/>
    <n v="0"/>
    <n v="32"/>
    <n v="0"/>
    <n v="45.7"/>
    <n v="51"/>
    <n v="2"/>
    <n v="78"/>
    <n v="68"/>
    <n v="1"/>
    <n v="62"/>
    <n v="98"/>
    <n v="53"/>
    <n v="29"/>
    <n v="15"/>
  </r>
  <r>
    <n v="302"/>
    <x v="3"/>
    <n v="117460"/>
    <n v="117.5"/>
    <n v="13"/>
    <x v="0"/>
    <x v="1"/>
    <n v="73"/>
    <n v="142"/>
    <n v="69"/>
    <x v="0"/>
    <n v="0"/>
    <n v="69"/>
    <n v="0"/>
    <n v="60.9"/>
    <n v="83"/>
    <n v="3"/>
    <n v="97"/>
    <n v="63"/>
    <n v="93"/>
    <n v="68"/>
    <n v="31"/>
    <n v="37"/>
    <n v="55"/>
    <n v="79"/>
  </r>
  <r>
    <n v="316"/>
    <x v="14"/>
    <n v="130342"/>
    <n v="130.30000000000001"/>
    <n v="12"/>
    <x v="0"/>
    <x v="0"/>
    <n v="48"/>
    <n v="142"/>
    <n v="33"/>
    <x v="0"/>
    <n v="0"/>
    <n v="33"/>
    <n v="0"/>
    <n v="50.1"/>
    <n v="28"/>
    <n v="35"/>
    <n v="78"/>
    <n v="99"/>
    <n v="24"/>
    <n v="87"/>
    <n v="83"/>
    <n v="22"/>
    <n v="4"/>
    <n v="41"/>
  </r>
  <r>
    <n v="359"/>
    <x v="7"/>
    <n v="33203"/>
    <n v="33.200000000000003"/>
    <n v="17"/>
    <x v="2"/>
    <x v="1"/>
    <n v="73"/>
    <n v="142"/>
    <n v="6"/>
    <x v="0"/>
    <n v="0"/>
    <n v="6"/>
    <n v="0"/>
    <n v="40.200000000000003"/>
    <n v="59"/>
    <n v="19"/>
    <n v="67"/>
    <n v="62"/>
    <n v="6"/>
    <n v="49"/>
    <n v="53"/>
    <n v="33"/>
    <n v="52"/>
    <n v="2"/>
  </r>
  <r>
    <n v="481"/>
    <x v="2"/>
    <n v="82186"/>
    <n v="82.2"/>
    <n v="8"/>
    <x v="0"/>
    <x v="2"/>
    <n v="18"/>
    <n v="142"/>
    <n v="17"/>
    <x v="2"/>
    <n v="17"/>
    <n v="0"/>
    <n v="0"/>
    <n v="37"/>
    <n v="6"/>
    <n v="6"/>
    <n v="6"/>
    <n v="6"/>
    <n v="97"/>
    <n v="54"/>
    <n v="56"/>
    <n v="52"/>
    <n v="61"/>
    <n v="26"/>
  </r>
  <r>
    <n v="503"/>
    <x v="12"/>
    <n v="58743"/>
    <n v="58.7"/>
    <n v="1"/>
    <x v="3"/>
    <x v="2"/>
    <n v="24"/>
    <n v="142"/>
    <n v="51"/>
    <x v="0"/>
    <n v="0"/>
    <n v="51"/>
    <n v="0"/>
    <n v="44.6"/>
    <n v="1"/>
    <n v="2"/>
    <n v="97"/>
    <n v="22"/>
    <n v="81"/>
    <n v="6"/>
    <n v="92"/>
    <n v="87"/>
    <n v="57"/>
    <n v="1"/>
  </r>
  <r>
    <n v="506"/>
    <x v="2"/>
    <n v="116310"/>
    <n v="116.3"/>
    <n v="27"/>
    <x v="1"/>
    <x v="1"/>
    <n v="72"/>
    <n v="142"/>
    <n v="15"/>
    <x v="2"/>
    <n v="15"/>
    <n v="0"/>
    <n v="0"/>
    <n v="45.9"/>
    <n v="19"/>
    <n v="52"/>
    <n v="91"/>
    <n v="8"/>
    <n v="7"/>
    <n v="69"/>
    <n v="57"/>
    <n v="91"/>
    <n v="12"/>
    <n v="53"/>
  </r>
  <r>
    <n v="522"/>
    <x v="11"/>
    <n v="45700"/>
    <n v="45.7"/>
    <n v="9"/>
    <x v="0"/>
    <x v="3"/>
    <n v="78"/>
    <n v="142"/>
    <n v="75"/>
    <x v="1"/>
    <n v="0"/>
    <n v="0"/>
    <n v="75"/>
    <n v="47.6"/>
    <n v="96"/>
    <n v="14"/>
    <n v="51"/>
    <n v="83"/>
    <n v="35"/>
    <n v="42"/>
    <n v="13"/>
    <n v="12"/>
    <n v="62"/>
    <n v="68"/>
  </r>
  <r>
    <n v="808"/>
    <x v="9"/>
    <n v="145131"/>
    <n v="145.1"/>
    <n v="22"/>
    <x v="2"/>
    <x v="3"/>
    <n v="11"/>
    <n v="142"/>
    <n v="89"/>
    <x v="1"/>
    <n v="0"/>
    <n v="0"/>
    <n v="89"/>
    <n v="56.4"/>
    <n v="59"/>
    <n v="77"/>
    <n v="43"/>
    <n v="76"/>
    <n v="37"/>
    <n v="24"/>
    <n v="73"/>
    <n v="42"/>
    <n v="98"/>
    <n v="35"/>
  </r>
  <r>
    <n v="841"/>
    <x v="5"/>
    <n v="32035"/>
    <n v="32"/>
    <n v="15"/>
    <x v="0"/>
    <x v="3"/>
    <n v="31"/>
    <n v="142"/>
    <n v="56"/>
    <x v="0"/>
    <n v="0"/>
    <n v="56"/>
    <n v="0"/>
    <n v="43.5"/>
    <n v="44"/>
    <n v="79"/>
    <n v="82"/>
    <n v="29"/>
    <n v="34"/>
    <n v="94"/>
    <n v="16"/>
    <n v="4"/>
    <n v="45"/>
    <n v="8"/>
  </r>
  <r>
    <n v="909"/>
    <x v="3"/>
    <n v="104225"/>
    <n v="104.2"/>
    <n v="17"/>
    <x v="2"/>
    <x v="1"/>
    <n v="18"/>
    <n v="142"/>
    <n v="6"/>
    <x v="0"/>
    <n v="0"/>
    <n v="6"/>
    <n v="0"/>
    <n v="37.299999999999997"/>
    <n v="48"/>
    <n v="68"/>
    <n v="9"/>
    <n v="14"/>
    <n v="25"/>
    <n v="54"/>
    <n v="8"/>
    <n v="4"/>
    <n v="98"/>
    <n v="45"/>
  </r>
  <r>
    <n v="1165"/>
    <x v="9"/>
    <n v="56013"/>
    <n v="56"/>
    <n v="0"/>
    <x v="3"/>
    <x v="1"/>
    <n v="76"/>
    <n v="142"/>
    <n v="76"/>
    <x v="1"/>
    <n v="0"/>
    <n v="0"/>
    <n v="76"/>
    <n v="41.8"/>
    <n v="43"/>
    <n v="12"/>
    <n v="46"/>
    <n v="13"/>
    <n v="52"/>
    <n v="73"/>
    <n v="55"/>
    <n v="25"/>
    <n v="35"/>
    <n v="64"/>
  </r>
  <r>
    <n v="1273"/>
    <x v="1"/>
    <n v="31649"/>
    <n v="31.6"/>
    <n v="0"/>
    <x v="3"/>
    <x v="0"/>
    <n v="57"/>
    <n v="142"/>
    <n v="8"/>
    <x v="1"/>
    <n v="0"/>
    <n v="0"/>
    <n v="8"/>
    <n v="57"/>
    <n v="63"/>
    <n v="89"/>
    <n v="59"/>
    <n v="61"/>
    <n v="72"/>
    <n v="88"/>
    <n v="9"/>
    <n v="34"/>
    <n v="4"/>
    <n v="91"/>
  </r>
  <r>
    <n v="1285"/>
    <x v="15"/>
    <n v="139497"/>
    <n v="139.5"/>
    <n v="2"/>
    <x v="3"/>
    <x v="0"/>
    <n v="22"/>
    <n v="142"/>
    <n v="59"/>
    <x v="0"/>
    <n v="0"/>
    <n v="59"/>
    <n v="0"/>
    <n v="50.7"/>
    <n v="74"/>
    <n v="79"/>
    <n v="36"/>
    <n v="77"/>
    <n v="98"/>
    <n v="7"/>
    <n v="42"/>
    <n v="72"/>
    <n v="9"/>
    <n v="13"/>
  </r>
  <r>
    <n v="1569"/>
    <x v="15"/>
    <n v="47881"/>
    <n v="47.9"/>
    <n v="28"/>
    <x v="1"/>
    <x v="0"/>
    <n v="28"/>
    <n v="142"/>
    <n v="47"/>
    <x v="0"/>
    <n v="0"/>
    <n v="47"/>
    <n v="0"/>
    <n v="58.9"/>
    <n v="59"/>
    <n v="46"/>
    <n v="38"/>
    <n v="22"/>
    <n v="69"/>
    <n v="72"/>
    <n v="27"/>
    <n v="79"/>
    <n v="85"/>
    <n v="92"/>
  </r>
  <r>
    <n v="1800"/>
    <x v="0"/>
    <n v="71135"/>
    <n v="71.099999999999994"/>
    <n v="9"/>
    <x v="0"/>
    <x v="0"/>
    <n v="71"/>
    <n v="142"/>
    <n v="53"/>
    <x v="0"/>
    <n v="0"/>
    <n v="53"/>
    <n v="0"/>
    <n v="28.7"/>
    <n v="19"/>
    <n v="13"/>
    <n v="26"/>
    <n v="1"/>
    <n v="51"/>
    <n v="7"/>
    <n v="22"/>
    <n v="44"/>
    <n v="47"/>
    <n v="57"/>
  </r>
  <r>
    <n v="1942"/>
    <x v="4"/>
    <n v="78229"/>
    <n v="78.2"/>
    <n v="16"/>
    <x v="2"/>
    <x v="3"/>
    <n v="12"/>
    <n v="142"/>
    <n v="57"/>
    <x v="0"/>
    <n v="0"/>
    <n v="57"/>
    <n v="0"/>
    <n v="41.8"/>
    <n v="31"/>
    <n v="79"/>
    <n v="49"/>
    <n v="14"/>
    <n v="88"/>
    <n v="34"/>
    <n v="7"/>
    <n v="29"/>
    <n v="5"/>
    <n v="82"/>
  </r>
  <r>
    <n v="2346"/>
    <x v="17"/>
    <n v="108349"/>
    <n v="108.3"/>
    <n v="1"/>
    <x v="3"/>
    <x v="1"/>
    <n v="63"/>
    <n v="142"/>
    <n v="81"/>
    <x v="1"/>
    <n v="0"/>
    <n v="0"/>
    <n v="81"/>
    <n v="52"/>
    <n v="63"/>
    <n v="61"/>
    <n v="42"/>
    <n v="61"/>
    <n v="26"/>
    <n v="38"/>
    <n v="44"/>
    <n v="86"/>
    <n v="35"/>
    <n v="64"/>
  </r>
  <r>
    <n v="2452"/>
    <x v="17"/>
    <n v="74143"/>
    <n v="74.099999999999994"/>
    <n v="7"/>
    <x v="3"/>
    <x v="1"/>
    <n v="58"/>
    <n v="142"/>
    <n v="9"/>
    <x v="1"/>
    <n v="0"/>
    <n v="0"/>
    <n v="9"/>
    <n v="58.4"/>
    <n v="86"/>
    <n v="89"/>
    <n v="8"/>
    <n v="33"/>
    <n v="22"/>
    <n v="57"/>
    <n v="69"/>
    <n v="39"/>
    <n v="85"/>
    <n v="96"/>
  </r>
  <r>
    <n v="2611"/>
    <x v="11"/>
    <n v="67010"/>
    <n v="67"/>
    <n v="19"/>
    <x v="2"/>
    <x v="0"/>
    <n v="41"/>
    <n v="142"/>
    <n v="95"/>
    <x v="1"/>
    <n v="0"/>
    <n v="0"/>
    <n v="95"/>
    <n v="49.1"/>
    <n v="76"/>
    <n v="79"/>
    <n v="21"/>
    <n v="19"/>
    <n v="98"/>
    <n v="7"/>
    <n v="69"/>
    <n v="29"/>
    <n v="89"/>
    <n v="4"/>
  </r>
  <r>
    <n v="2812"/>
    <x v="3"/>
    <n v="121842"/>
    <n v="121.8"/>
    <n v="3"/>
    <x v="3"/>
    <x v="3"/>
    <n v="65"/>
    <n v="142"/>
    <n v="63"/>
    <x v="0"/>
    <n v="0"/>
    <n v="63"/>
    <n v="0"/>
    <n v="35.5"/>
    <n v="71"/>
    <n v="31"/>
    <n v="5"/>
    <n v="94"/>
    <n v="2"/>
    <n v="79"/>
    <n v="25"/>
    <n v="19"/>
    <n v="23"/>
    <n v="6"/>
  </r>
  <r>
    <n v="2930"/>
    <x v="14"/>
    <n v="80636"/>
    <n v="80.599999999999994"/>
    <n v="3"/>
    <x v="3"/>
    <x v="2"/>
    <n v="4"/>
    <n v="142"/>
    <n v="45"/>
    <x v="0"/>
    <n v="0"/>
    <n v="45"/>
    <n v="0"/>
    <n v="39.9"/>
    <n v="42"/>
    <n v="29"/>
    <n v="89"/>
    <n v="34"/>
    <n v="17"/>
    <n v="5"/>
    <n v="78"/>
    <n v="37"/>
    <n v="65"/>
    <n v="3"/>
  </r>
  <r>
    <n v="57"/>
    <x v="19"/>
    <n v="145033"/>
    <n v="145"/>
    <n v="13"/>
    <x v="0"/>
    <x v="1"/>
    <n v="61"/>
    <n v="141"/>
    <n v="36"/>
    <x v="0"/>
    <n v="0"/>
    <n v="36"/>
    <n v="0"/>
    <n v="47.5"/>
    <n v="1"/>
    <n v="26"/>
    <n v="73"/>
    <n v="59"/>
    <n v="1"/>
    <n v="92"/>
    <n v="79"/>
    <n v="2"/>
    <n v="65"/>
    <n v="77"/>
  </r>
  <r>
    <n v="365"/>
    <x v="14"/>
    <n v="76900"/>
    <n v="76.900000000000006"/>
    <n v="24"/>
    <x v="1"/>
    <x v="0"/>
    <n v="49"/>
    <n v="141"/>
    <n v="54"/>
    <x v="0"/>
    <n v="0"/>
    <n v="54"/>
    <n v="0"/>
    <n v="44.3"/>
    <n v="55"/>
    <n v="25"/>
    <n v="34"/>
    <n v="85"/>
    <n v="56"/>
    <n v="51"/>
    <n v="1"/>
    <n v="2"/>
    <n v="96"/>
    <n v="38"/>
  </r>
  <r>
    <n v="683"/>
    <x v="5"/>
    <n v="92345"/>
    <n v="92.3"/>
    <n v="23"/>
    <x v="1"/>
    <x v="0"/>
    <n v="19"/>
    <n v="141"/>
    <n v="51"/>
    <x v="0"/>
    <n v="0"/>
    <n v="51"/>
    <n v="0"/>
    <n v="44.4"/>
    <n v="79"/>
    <n v="23"/>
    <n v="49"/>
    <n v="36"/>
    <n v="83"/>
    <n v="2"/>
    <n v="24"/>
    <n v="15"/>
    <n v="86"/>
    <n v="47"/>
  </r>
  <r>
    <n v="711"/>
    <x v="1"/>
    <n v="136128"/>
    <n v="136.1"/>
    <n v="9"/>
    <x v="0"/>
    <x v="0"/>
    <n v="49"/>
    <n v="141"/>
    <n v="91"/>
    <x v="1"/>
    <n v="0"/>
    <n v="0"/>
    <n v="91"/>
    <n v="57.5"/>
    <n v="15"/>
    <n v="71"/>
    <n v="44"/>
    <n v="25"/>
    <n v="69"/>
    <n v="74"/>
    <n v="18"/>
    <n v="91"/>
    <n v="75"/>
    <n v="93"/>
  </r>
  <r>
    <n v="918"/>
    <x v="15"/>
    <n v="36861"/>
    <n v="36.9"/>
    <n v="14"/>
    <x v="0"/>
    <x v="3"/>
    <n v="15"/>
    <n v="141"/>
    <n v="41"/>
    <x v="0"/>
    <n v="0"/>
    <n v="41"/>
    <n v="0"/>
    <n v="43.6"/>
    <n v="9"/>
    <n v="79"/>
    <n v="58"/>
    <n v="67"/>
    <n v="33"/>
    <n v="57"/>
    <n v="29"/>
    <n v="4"/>
    <n v="76"/>
    <n v="24"/>
  </r>
  <r>
    <n v="976"/>
    <x v="19"/>
    <n v="149487"/>
    <n v="149.5"/>
    <n v="7"/>
    <x v="3"/>
    <x v="0"/>
    <n v="21"/>
    <n v="141"/>
    <n v="66"/>
    <x v="0"/>
    <n v="0"/>
    <n v="66"/>
    <n v="0"/>
    <n v="37.200000000000003"/>
    <n v="1"/>
    <n v="14"/>
    <n v="86"/>
    <n v="4"/>
    <n v="17"/>
    <n v="51"/>
    <n v="42"/>
    <n v="22"/>
    <n v="72"/>
    <n v="63"/>
  </r>
  <r>
    <n v="996"/>
    <x v="16"/>
    <n v="90760"/>
    <n v="90.8"/>
    <n v="9"/>
    <x v="0"/>
    <x v="3"/>
    <n v="29"/>
    <n v="141"/>
    <n v="18"/>
    <x v="2"/>
    <n v="18"/>
    <n v="0"/>
    <n v="0"/>
    <n v="41"/>
    <n v="27"/>
    <n v="6"/>
    <n v="2"/>
    <n v="7"/>
    <n v="2"/>
    <n v="95"/>
    <n v="72"/>
    <n v="8"/>
    <n v="98"/>
    <n v="93"/>
  </r>
  <r>
    <n v="1032"/>
    <x v="7"/>
    <n v="41394"/>
    <n v="41.4"/>
    <n v="24"/>
    <x v="1"/>
    <x v="0"/>
    <n v="69"/>
    <n v="141"/>
    <n v="68"/>
    <x v="0"/>
    <n v="0"/>
    <n v="68"/>
    <n v="0"/>
    <n v="40.299999999999997"/>
    <n v="3"/>
    <n v="99"/>
    <n v="32"/>
    <n v="84"/>
    <n v="18"/>
    <n v="6"/>
    <n v="38"/>
    <n v="86"/>
    <n v="22"/>
    <n v="15"/>
  </r>
  <r>
    <n v="1100"/>
    <x v="17"/>
    <n v="78039"/>
    <n v="78"/>
    <n v="0"/>
    <x v="3"/>
    <x v="1"/>
    <n v="38"/>
    <n v="141"/>
    <n v="9"/>
    <x v="1"/>
    <n v="0"/>
    <n v="0"/>
    <n v="9"/>
    <n v="62.2"/>
    <n v="75"/>
    <n v="97"/>
    <n v="37"/>
    <n v="61"/>
    <n v="91"/>
    <n v="79"/>
    <n v="56"/>
    <n v="8"/>
    <n v="65"/>
    <n v="53"/>
  </r>
  <r>
    <n v="1174"/>
    <x v="6"/>
    <n v="54180"/>
    <n v="54.2"/>
    <n v="13"/>
    <x v="0"/>
    <x v="0"/>
    <n v="6"/>
    <n v="141"/>
    <n v="84"/>
    <x v="1"/>
    <n v="0"/>
    <n v="0"/>
    <n v="84"/>
    <n v="47.1"/>
    <n v="92"/>
    <n v="57"/>
    <n v="7"/>
    <n v="55"/>
    <n v="58"/>
    <n v="21"/>
    <n v="47"/>
    <n v="46"/>
    <n v="62"/>
    <n v="26"/>
  </r>
  <r>
    <n v="1191"/>
    <x v="17"/>
    <n v="134042"/>
    <n v="134"/>
    <n v="12"/>
    <x v="0"/>
    <x v="1"/>
    <n v="79"/>
    <n v="141"/>
    <n v="75"/>
    <x v="1"/>
    <n v="0"/>
    <n v="0"/>
    <n v="75"/>
    <n v="52"/>
    <n v="52"/>
    <n v="84"/>
    <n v="11"/>
    <n v="79"/>
    <n v="18"/>
    <n v="81"/>
    <n v="61"/>
    <n v="19"/>
    <n v="47"/>
    <n v="68"/>
  </r>
  <r>
    <n v="1284"/>
    <x v="19"/>
    <n v="65411"/>
    <n v="65.400000000000006"/>
    <n v="11"/>
    <x v="0"/>
    <x v="1"/>
    <n v="8"/>
    <n v="141"/>
    <n v="53"/>
    <x v="0"/>
    <n v="0"/>
    <n v="53"/>
    <n v="0"/>
    <n v="40.700000000000003"/>
    <n v="48"/>
    <n v="11"/>
    <n v="84"/>
    <n v="75"/>
    <n v="6"/>
    <n v="21"/>
    <n v="56"/>
    <n v="68"/>
    <n v="14"/>
    <n v="24"/>
  </r>
  <r>
    <n v="1431"/>
    <x v="0"/>
    <n v="35289"/>
    <n v="35.299999999999997"/>
    <n v="19"/>
    <x v="2"/>
    <x v="1"/>
    <n v="41"/>
    <n v="141"/>
    <n v="35"/>
    <x v="0"/>
    <n v="0"/>
    <n v="35"/>
    <n v="0"/>
    <n v="62.3"/>
    <n v="89"/>
    <n v="39"/>
    <n v="56"/>
    <n v="53"/>
    <n v="62"/>
    <n v="94"/>
    <n v="95"/>
    <n v="83"/>
    <n v="19"/>
    <n v="33"/>
  </r>
  <r>
    <n v="1476"/>
    <x v="14"/>
    <n v="96416"/>
    <n v="96.4"/>
    <n v="18"/>
    <x v="2"/>
    <x v="1"/>
    <n v="54"/>
    <n v="141"/>
    <n v="37"/>
    <x v="0"/>
    <n v="0"/>
    <n v="37"/>
    <n v="0"/>
    <n v="37"/>
    <n v="35"/>
    <n v="33"/>
    <n v="36"/>
    <n v="4"/>
    <n v="28"/>
    <n v="29"/>
    <n v="87"/>
    <n v="35"/>
    <n v="45"/>
    <n v="38"/>
  </r>
  <r>
    <n v="1478"/>
    <x v="15"/>
    <n v="42795"/>
    <n v="42.8"/>
    <n v="8"/>
    <x v="0"/>
    <x v="1"/>
    <n v="3"/>
    <n v="141"/>
    <n v="46"/>
    <x v="0"/>
    <n v="0"/>
    <n v="46"/>
    <n v="0"/>
    <n v="33.799999999999997"/>
    <n v="21"/>
    <n v="55"/>
    <n v="79"/>
    <n v="2"/>
    <n v="51"/>
    <n v="77"/>
    <n v="1"/>
    <n v="9"/>
    <n v="26"/>
    <n v="17"/>
  </r>
  <r>
    <n v="1590"/>
    <x v="2"/>
    <n v="116856"/>
    <n v="116.9"/>
    <n v="12"/>
    <x v="0"/>
    <x v="2"/>
    <n v="9"/>
    <n v="141"/>
    <n v="12"/>
    <x v="2"/>
    <n v="12"/>
    <n v="0"/>
    <n v="0"/>
    <n v="38.799999999999997"/>
    <n v="62"/>
    <n v="7"/>
    <n v="38"/>
    <n v="45"/>
    <n v="6"/>
    <n v="53"/>
    <n v="46"/>
    <n v="96"/>
    <n v="19"/>
    <n v="16"/>
  </r>
  <r>
    <n v="1751"/>
    <x v="16"/>
    <n v="141375"/>
    <n v="141.4"/>
    <n v="16"/>
    <x v="2"/>
    <x v="2"/>
    <n v="34"/>
    <n v="141"/>
    <n v="9"/>
    <x v="2"/>
    <n v="9"/>
    <n v="0"/>
    <n v="0"/>
    <n v="35.200000000000003"/>
    <n v="6"/>
    <n v="48"/>
    <n v="19"/>
    <n v="94"/>
    <n v="1"/>
    <n v="41"/>
    <n v="93"/>
    <n v="38"/>
    <n v="9"/>
    <n v="3"/>
  </r>
  <r>
    <n v="1778"/>
    <x v="9"/>
    <n v="68226"/>
    <n v="68.2"/>
    <n v="11"/>
    <x v="0"/>
    <x v="2"/>
    <n v="79"/>
    <n v="141"/>
    <n v="85"/>
    <x v="1"/>
    <n v="0"/>
    <n v="0"/>
    <n v="85"/>
    <n v="41.3"/>
    <n v="41"/>
    <n v="73"/>
    <n v="26"/>
    <n v="8"/>
    <n v="34"/>
    <n v="3"/>
    <n v="68"/>
    <n v="55"/>
    <n v="14"/>
    <n v="91"/>
  </r>
  <r>
    <n v="1837"/>
    <x v="2"/>
    <n v="86373"/>
    <n v="86.4"/>
    <n v="16"/>
    <x v="2"/>
    <x v="2"/>
    <n v="39"/>
    <n v="141"/>
    <n v="27"/>
    <x v="2"/>
    <n v="27"/>
    <n v="0"/>
    <n v="0"/>
    <n v="59.5"/>
    <n v="2"/>
    <n v="38"/>
    <n v="56"/>
    <n v="85"/>
    <n v="53"/>
    <n v="97"/>
    <n v="8"/>
    <n v="95"/>
    <n v="73"/>
    <n v="88"/>
  </r>
  <r>
    <n v="1972"/>
    <x v="3"/>
    <n v="64873"/>
    <n v="64.900000000000006"/>
    <n v="24"/>
    <x v="1"/>
    <x v="3"/>
    <n v="13"/>
    <n v="141"/>
    <n v="53"/>
    <x v="0"/>
    <n v="0"/>
    <n v="53"/>
    <n v="0"/>
    <n v="45.1"/>
    <n v="88"/>
    <n v="82"/>
    <n v="8"/>
    <n v="21"/>
    <n v="15"/>
    <n v="83"/>
    <n v="86"/>
    <n v="53"/>
    <n v="1"/>
    <n v="14"/>
  </r>
  <r>
    <n v="2106"/>
    <x v="5"/>
    <n v="111839"/>
    <n v="111.8"/>
    <n v="29"/>
    <x v="1"/>
    <x v="1"/>
    <n v="61"/>
    <n v="141"/>
    <n v="44"/>
    <x v="0"/>
    <n v="0"/>
    <n v="44"/>
    <n v="0"/>
    <n v="51.1"/>
    <n v="7"/>
    <n v="6"/>
    <n v="79"/>
    <n v="83"/>
    <n v="4"/>
    <n v="64"/>
    <n v="86"/>
    <n v="88"/>
    <n v="11"/>
    <n v="83"/>
  </r>
  <r>
    <n v="2239"/>
    <x v="4"/>
    <n v="132524"/>
    <n v="132.5"/>
    <n v="8"/>
    <x v="0"/>
    <x v="1"/>
    <n v="78"/>
    <n v="141"/>
    <n v="56"/>
    <x v="0"/>
    <n v="0"/>
    <n v="56"/>
    <n v="0"/>
    <n v="54.9"/>
    <n v="48"/>
    <n v="38"/>
    <n v="42"/>
    <n v="85"/>
    <n v="98"/>
    <n v="5"/>
    <n v="58"/>
    <n v="52"/>
    <n v="38"/>
    <n v="85"/>
  </r>
  <r>
    <n v="2364"/>
    <x v="19"/>
    <n v="47024"/>
    <n v="47"/>
    <n v="28"/>
    <x v="1"/>
    <x v="2"/>
    <n v="42"/>
    <n v="141"/>
    <n v="34"/>
    <x v="0"/>
    <n v="0"/>
    <n v="34"/>
    <n v="0"/>
    <n v="47.5"/>
    <n v="65"/>
    <n v="94"/>
    <n v="75"/>
    <n v="28"/>
    <n v="72"/>
    <n v="29"/>
    <n v="11"/>
    <n v="72"/>
    <n v="18"/>
    <n v="11"/>
  </r>
  <r>
    <n v="2381"/>
    <x v="17"/>
    <n v="125110"/>
    <n v="125.1"/>
    <n v="4"/>
    <x v="3"/>
    <x v="0"/>
    <n v="47"/>
    <n v="141"/>
    <n v="8"/>
    <x v="1"/>
    <n v="0"/>
    <n v="0"/>
    <n v="8"/>
    <n v="34.9"/>
    <n v="51"/>
    <n v="7"/>
    <n v="52"/>
    <n v="19"/>
    <n v="32"/>
    <n v="9"/>
    <n v="43"/>
    <n v="61"/>
    <n v="12"/>
    <n v="63"/>
  </r>
  <r>
    <n v="2507"/>
    <x v="9"/>
    <n v="127014"/>
    <n v="127"/>
    <n v="11"/>
    <x v="0"/>
    <x v="3"/>
    <n v="92"/>
    <n v="141"/>
    <n v="7"/>
    <x v="0"/>
    <n v="0"/>
    <n v="7"/>
    <n v="0"/>
    <n v="47.8"/>
    <n v="11"/>
    <n v="58"/>
    <n v="85"/>
    <n v="95"/>
    <n v="86"/>
    <n v="68"/>
    <n v="2"/>
    <n v="7"/>
    <n v="5"/>
    <n v="61"/>
  </r>
  <r>
    <n v="2657"/>
    <x v="7"/>
    <n v="107576"/>
    <n v="107.6"/>
    <n v="7"/>
    <x v="3"/>
    <x v="1"/>
    <n v="1"/>
    <n v="141"/>
    <n v="5"/>
    <x v="0"/>
    <n v="0"/>
    <n v="5"/>
    <n v="0"/>
    <n v="38.5"/>
    <n v="35"/>
    <n v="82"/>
    <n v="3"/>
    <n v="2"/>
    <n v="16"/>
    <n v="74"/>
    <n v="31"/>
    <n v="77"/>
    <n v="4"/>
    <n v="61"/>
  </r>
  <r>
    <n v="2755"/>
    <x v="0"/>
    <n v="55563"/>
    <n v="55.6"/>
    <n v="3"/>
    <x v="3"/>
    <x v="0"/>
    <n v="72"/>
    <n v="141"/>
    <n v="33"/>
    <x v="0"/>
    <n v="0"/>
    <n v="33"/>
    <n v="0"/>
    <n v="46.1"/>
    <n v="51"/>
    <n v="71"/>
    <n v="21"/>
    <n v="33"/>
    <n v="42"/>
    <n v="79"/>
    <n v="49"/>
    <n v="49"/>
    <n v="43"/>
    <n v="23"/>
  </r>
  <r>
    <n v="2854"/>
    <x v="11"/>
    <n v="135949"/>
    <n v="135.9"/>
    <n v="14"/>
    <x v="0"/>
    <x v="0"/>
    <n v="44"/>
    <n v="141"/>
    <n v="82"/>
    <x v="1"/>
    <n v="0"/>
    <n v="0"/>
    <n v="82"/>
    <n v="34.200000000000003"/>
    <n v="28"/>
    <n v="84"/>
    <n v="10"/>
    <n v="65"/>
    <n v="25"/>
    <n v="24"/>
    <n v="6"/>
    <n v="8"/>
    <n v="91"/>
    <n v="1"/>
  </r>
  <r>
    <n v="2867"/>
    <x v="15"/>
    <n v="138695"/>
    <n v="138.69999999999999"/>
    <n v="23"/>
    <x v="1"/>
    <x v="3"/>
    <n v="93"/>
    <n v="141"/>
    <n v="52"/>
    <x v="0"/>
    <n v="0"/>
    <n v="52"/>
    <n v="0"/>
    <n v="44.5"/>
    <n v="91"/>
    <n v="54"/>
    <n v="1"/>
    <n v="83"/>
    <n v="13"/>
    <n v="32"/>
    <n v="38"/>
    <n v="81"/>
    <n v="8"/>
    <n v="44"/>
  </r>
  <r>
    <n v="2943"/>
    <x v="17"/>
    <n v="101864"/>
    <n v="101.9"/>
    <n v="14"/>
    <x v="0"/>
    <x v="1"/>
    <n v="87"/>
    <n v="141"/>
    <n v="83"/>
    <x v="1"/>
    <n v="0"/>
    <n v="0"/>
    <n v="83"/>
    <n v="30"/>
    <n v="5"/>
    <n v="6"/>
    <n v="33"/>
    <n v="21"/>
    <n v="18"/>
    <n v="56"/>
    <n v="1"/>
    <n v="82"/>
    <n v="23"/>
    <n v="55"/>
  </r>
  <r>
    <n v="75"/>
    <x v="1"/>
    <n v="145608"/>
    <n v="145.6"/>
    <n v="12"/>
    <x v="0"/>
    <x v="3"/>
    <n v="63"/>
    <n v="139"/>
    <n v="85"/>
    <x v="1"/>
    <n v="0"/>
    <n v="0"/>
    <n v="85"/>
    <n v="40.1"/>
    <n v="23"/>
    <n v="2"/>
    <n v="87"/>
    <n v="2"/>
    <n v="87"/>
    <n v="53"/>
    <n v="94"/>
    <n v="8"/>
    <n v="10"/>
    <n v="35"/>
  </r>
  <r>
    <n v="255"/>
    <x v="3"/>
    <n v="116694"/>
    <n v="116.7"/>
    <n v="12"/>
    <x v="0"/>
    <x v="1"/>
    <n v="99"/>
    <n v="139"/>
    <n v="45"/>
    <x v="0"/>
    <n v="0"/>
    <n v="45"/>
    <n v="0"/>
    <n v="50.2"/>
    <n v="2"/>
    <n v="49"/>
    <n v="74"/>
    <n v="49"/>
    <n v="48"/>
    <n v="84"/>
    <n v="36"/>
    <n v="86"/>
    <n v="41"/>
    <n v="33"/>
  </r>
  <r>
    <n v="378"/>
    <x v="15"/>
    <n v="133801"/>
    <n v="133.80000000000001"/>
    <n v="11"/>
    <x v="0"/>
    <x v="0"/>
    <n v="39"/>
    <n v="139"/>
    <n v="66"/>
    <x v="0"/>
    <n v="0"/>
    <n v="66"/>
    <n v="0"/>
    <n v="57.7"/>
    <n v="34"/>
    <n v="62"/>
    <n v="93"/>
    <n v="96"/>
    <n v="51"/>
    <n v="45"/>
    <n v="28"/>
    <n v="96"/>
    <n v="14"/>
    <n v="58"/>
  </r>
  <r>
    <n v="575"/>
    <x v="4"/>
    <n v="34027"/>
    <n v="34"/>
    <n v="8"/>
    <x v="0"/>
    <x v="0"/>
    <n v="74"/>
    <n v="139"/>
    <n v="48"/>
    <x v="0"/>
    <n v="0"/>
    <n v="48"/>
    <n v="0"/>
    <n v="38.799999999999997"/>
    <n v="53"/>
    <n v="42"/>
    <n v="85"/>
    <n v="23"/>
    <n v="24"/>
    <n v="37"/>
    <n v="23"/>
    <n v="56"/>
    <n v="13"/>
    <n v="32"/>
  </r>
  <r>
    <n v="715"/>
    <x v="18"/>
    <n v="141654"/>
    <n v="141.69999999999999"/>
    <n v="27"/>
    <x v="1"/>
    <x v="1"/>
    <n v="64"/>
    <n v="139"/>
    <n v="27"/>
    <x v="2"/>
    <n v="27"/>
    <n v="0"/>
    <n v="0"/>
    <n v="47.2"/>
    <n v="7"/>
    <n v="47"/>
    <n v="51"/>
    <n v="14"/>
    <n v="34"/>
    <n v="19"/>
    <n v="82"/>
    <n v="91"/>
    <n v="54"/>
    <n v="73"/>
  </r>
  <r>
    <n v="742"/>
    <x v="8"/>
    <n v="95283"/>
    <n v="95.3"/>
    <n v="4"/>
    <x v="3"/>
    <x v="1"/>
    <n v="3"/>
    <n v="139"/>
    <n v="3"/>
    <x v="2"/>
    <n v="3"/>
    <n v="0"/>
    <n v="0"/>
    <n v="63.8"/>
    <n v="67"/>
    <n v="99"/>
    <n v="66"/>
    <n v="73"/>
    <n v="39"/>
    <n v="43"/>
    <n v="14"/>
    <n v="82"/>
    <n v="93"/>
    <n v="62"/>
  </r>
  <r>
    <n v="757"/>
    <x v="14"/>
    <n v="76126"/>
    <n v="76.099999999999994"/>
    <n v="10"/>
    <x v="0"/>
    <x v="1"/>
    <n v="57"/>
    <n v="139"/>
    <n v="49"/>
    <x v="0"/>
    <n v="0"/>
    <n v="49"/>
    <n v="0"/>
    <n v="72.5"/>
    <n v="95"/>
    <n v="21"/>
    <n v="7"/>
    <n v="89"/>
    <n v="85"/>
    <n v="99"/>
    <n v="68"/>
    <n v="94"/>
    <n v="83"/>
    <n v="84"/>
  </r>
  <r>
    <n v="771"/>
    <x v="6"/>
    <n v="69309"/>
    <n v="69.3"/>
    <n v="8"/>
    <x v="0"/>
    <x v="2"/>
    <n v="57"/>
    <n v="139"/>
    <n v="86"/>
    <x v="1"/>
    <n v="0"/>
    <n v="0"/>
    <n v="86"/>
    <n v="63.7"/>
    <n v="48"/>
    <n v="85"/>
    <n v="47"/>
    <n v="87"/>
    <n v="29"/>
    <n v="13"/>
    <n v="86"/>
    <n v="59"/>
    <n v="89"/>
    <n v="94"/>
  </r>
  <r>
    <n v="780"/>
    <x v="4"/>
    <n v="119363"/>
    <n v="119.4"/>
    <n v="1"/>
    <x v="3"/>
    <x v="2"/>
    <n v="35"/>
    <n v="139"/>
    <n v="37"/>
    <x v="0"/>
    <n v="0"/>
    <n v="37"/>
    <n v="0"/>
    <n v="50.3"/>
    <n v="15"/>
    <n v="58"/>
    <n v="66"/>
    <n v="19"/>
    <n v="39"/>
    <n v="95"/>
    <n v="25"/>
    <n v="67"/>
    <n v="74"/>
    <n v="45"/>
  </r>
  <r>
    <n v="845"/>
    <x v="4"/>
    <n v="59974"/>
    <n v="60"/>
    <n v="11"/>
    <x v="0"/>
    <x v="3"/>
    <n v="15"/>
    <n v="139"/>
    <n v="41"/>
    <x v="0"/>
    <n v="0"/>
    <n v="41"/>
    <n v="0"/>
    <n v="41.4"/>
    <n v="14"/>
    <n v="12"/>
    <n v="7"/>
    <n v="1"/>
    <n v="47"/>
    <n v="12"/>
    <n v="85"/>
    <n v="96"/>
    <n v="96"/>
    <n v="44"/>
  </r>
  <r>
    <n v="1065"/>
    <x v="5"/>
    <n v="91561"/>
    <n v="91.6"/>
    <n v="20"/>
    <x v="2"/>
    <x v="1"/>
    <n v="25"/>
    <n v="139"/>
    <n v="6"/>
    <x v="0"/>
    <n v="0"/>
    <n v="6"/>
    <n v="0"/>
    <n v="52.9"/>
    <n v="73"/>
    <n v="35"/>
    <n v="89"/>
    <n v="64"/>
    <n v="85"/>
    <n v="36"/>
    <n v="15"/>
    <n v="33"/>
    <n v="46"/>
    <n v="53"/>
  </r>
  <r>
    <n v="1081"/>
    <x v="1"/>
    <n v="61854"/>
    <n v="61.9"/>
    <n v="28"/>
    <x v="1"/>
    <x v="1"/>
    <n v="78"/>
    <n v="139"/>
    <n v="84"/>
    <x v="1"/>
    <n v="0"/>
    <n v="0"/>
    <n v="84"/>
    <n v="26"/>
    <n v="35"/>
    <n v="61"/>
    <n v="9"/>
    <n v="1"/>
    <n v="2"/>
    <n v="41"/>
    <n v="23"/>
    <n v="16"/>
    <n v="62"/>
    <n v="10"/>
  </r>
  <r>
    <n v="1193"/>
    <x v="18"/>
    <n v="73441"/>
    <n v="73.400000000000006"/>
    <n v="18"/>
    <x v="2"/>
    <x v="2"/>
    <n v="86"/>
    <n v="139"/>
    <n v="21"/>
    <x v="2"/>
    <n v="21"/>
    <n v="0"/>
    <n v="0"/>
    <n v="48.5"/>
    <n v="73"/>
    <n v="55"/>
    <n v="38"/>
    <n v="65"/>
    <n v="91"/>
    <n v="42"/>
    <n v="31"/>
    <n v="39"/>
    <n v="44"/>
    <n v="7"/>
  </r>
  <r>
    <n v="1560"/>
    <x v="17"/>
    <n v="99720"/>
    <n v="99.7"/>
    <n v="27"/>
    <x v="1"/>
    <x v="2"/>
    <n v="72"/>
    <n v="139"/>
    <n v="7"/>
    <x v="0"/>
    <n v="0"/>
    <n v="7"/>
    <n v="0"/>
    <n v="55.5"/>
    <n v="69"/>
    <n v="77"/>
    <n v="21"/>
    <n v="49"/>
    <n v="9"/>
    <n v="75"/>
    <n v="85"/>
    <n v="11"/>
    <n v="82"/>
    <n v="77"/>
  </r>
  <r>
    <n v="1771"/>
    <x v="9"/>
    <n v="35481"/>
    <n v="35.5"/>
    <n v="1"/>
    <x v="3"/>
    <x v="1"/>
    <n v="13"/>
    <n v="139"/>
    <n v="89"/>
    <x v="1"/>
    <n v="0"/>
    <n v="0"/>
    <n v="89"/>
    <n v="32"/>
    <n v="10"/>
    <n v="25"/>
    <n v="49"/>
    <n v="24"/>
    <n v="62"/>
    <n v="12"/>
    <n v="13"/>
    <n v="7"/>
    <n v="69"/>
    <n v="49"/>
  </r>
  <r>
    <n v="1817"/>
    <x v="6"/>
    <n v="120886"/>
    <n v="120.9"/>
    <n v="1"/>
    <x v="3"/>
    <x v="0"/>
    <n v="9"/>
    <n v="139"/>
    <n v="73"/>
    <x v="1"/>
    <n v="0"/>
    <n v="0"/>
    <n v="73"/>
    <n v="40.200000000000003"/>
    <n v="8"/>
    <n v="45"/>
    <n v="32"/>
    <n v="74"/>
    <n v="61"/>
    <n v="78"/>
    <n v="7"/>
    <n v="32"/>
    <n v="32"/>
    <n v="33"/>
  </r>
  <r>
    <n v="1850"/>
    <x v="15"/>
    <n v="83917"/>
    <n v="83.9"/>
    <n v="17"/>
    <x v="2"/>
    <x v="3"/>
    <n v="83"/>
    <n v="139"/>
    <n v="67"/>
    <x v="0"/>
    <n v="0"/>
    <n v="67"/>
    <n v="0"/>
    <n v="55.5"/>
    <n v="51"/>
    <n v="68"/>
    <n v="62"/>
    <n v="31"/>
    <n v="28"/>
    <n v="34"/>
    <n v="22"/>
    <n v="76"/>
    <n v="96"/>
    <n v="87"/>
  </r>
  <r>
    <n v="1895"/>
    <x v="16"/>
    <n v="86779"/>
    <n v="86.8"/>
    <n v="14"/>
    <x v="0"/>
    <x v="2"/>
    <n v="2"/>
    <n v="139"/>
    <n v="22"/>
    <x v="2"/>
    <n v="22"/>
    <n v="0"/>
    <n v="0"/>
    <n v="43.7"/>
    <n v="17"/>
    <n v="7"/>
    <n v="74"/>
    <n v="89"/>
    <n v="22"/>
    <n v="99"/>
    <n v="15"/>
    <n v="6"/>
    <n v="66"/>
    <n v="42"/>
  </r>
  <r>
    <n v="2229"/>
    <x v="0"/>
    <n v="115416"/>
    <n v="115.4"/>
    <n v="29"/>
    <x v="1"/>
    <x v="0"/>
    <n v="5"/>
    <n v="139"/>
    <n v="64"/>
    <x v="0"/>
    <n v="0"/>
    <n v="64"/>
    <n v="0"/>
    <n v="48.4"/>
    <n v="12"/>
    <n v="96"/>
    <n v="26"/>
    <n v="35"/>
    <n v="15"/>
    <n v="38"/>
    <n v="64"/>
    <n v="51"/>
    <n v="83"/>
    <n v="64"/>
  </r>
  <r>
    <n v="2475"/>
    <x v="8"/>
    <n v="81907"/>
    <n v="81.900000000000006"/>
    <n v="12"/>
    <x v="0"/>
    <x v="3"/>
    <n v="64"/>
    <n v="139"/>
    <n v="28"/>
    <x v="2"/>
    <n v="28"/>
    <n v="0"/>
    <n v="0"/>
    <n v="60.8"/>
    <n v="68"/>
    <n v="52"/>
    <n v="88"/>
    <n v="57"/>
    <n v="13"/>
    <n v="37"/>
    <n v="45"/>
    <n v="94"/>
    <n v="66"/>
    <n v="88"/>
  </r>
  <r>
    <n v="2517"/>
    <x v="19"/>
    <n v="77197"/>
    <n v="77.2"/>
    <n v="3"/>
    <x v="3"/>
    <x v="0"/>
    <n v="83"/>
    <n v="139"/>
    <n v="61"/>
    <x v="0"/>
    <n v="0"/>
    <n v="61"/>
    <n v="0"/>
    <n v="52.3"/>
    <n v="58"/>
    <n v="57"/>
    <n v="47"/>
    <n v="23"/>
    <n v="38"/>
    <n v="99"/>
    <n v="15"/>
    <n v="54"/>
    <n v="87"/>
    <n v="45"/>
  </r>
  <r>
    <n v="2522"/>
    <x v="17"/>
    <n v="55483"/>
    <n v="55.5"/>
    <n v="1"/>
    <x v="3"/>
    <x v="0"/>
    <n v="13"/>
    <n v="139"/>
    <n v="88"/>
    <x v="1"/>
    <n v="0"/>
    <n v="0"/>
    <n v="88"/>
    <n v="39.1"/>
    <n v="7"/>
    <n v="48"/>
    <n v="52"/>
    <n v="93"/>
    <n v="42"/>
    <n v="45"/>
    <n v="11"/>
    <n v="64"/>
    <n v="21"/>
    <n v="8"/>
  </r>
  <r>
    <n v="2537"/>
    <x v="11"/>
    <n v="48560"/>
    <n v="48.6"/>
    <n v="21"/>
    <x v="2"/>
    <x v="2"/>
    <n v="93"/>
    <n v="139"/>
    <n v="93"/>
    <x v="1"/>
    <n v="0"/>
    <n v="0"/>
    <n v="93"/>
    <n v="51.6"/>
    <n v="97"/>
    <n v="17"/>
    <n v="15"/>
    <n v="43"/>
    <n v="69"/>
    <n v="44"/>
    <n v="89"/>
    <n v="72"/>
    <n v="63"/>
    <n v="7"/>
  </r>
  <r>
    <n v="2556"/>
    <x v="17"/>
    <n v="50377"/>
    <n v="50.4"/>
    <n v="0"/>
    <x v="3"/>
    <x v="2"/>
    <n v="94"/>
    <n v="139"/>
    <n v="93"/>
    <x v="1"/>
    <n v="0"/>
    <n v="0"/>
    <n v="93"/>
    <n v="47.1"/>
    <n v="2"/>
    <n v="98"/>
    <n v="37"/>
    <n v="87"/>
    <n v="19"/>
    <n v="45"/>
    <n v="4"/>
    <n v="4"/>
    <n v="94"/>
    <n v="81"/>
  </r>
  <r>
    <n v="2628"/>
    <x v="16"/>
    <n v="107417"/>
    <n v="107.4"/>
    <n v="7"/>
    <x v="3"/>
    <x v="1"/>
    <n v="59"/>
    <n v="139"/>
    <n v="2"/>
    <x v="2"/>
    <n v="2"/>
    <n v="0"/>
    <n v="0"/>
    <n v="40.700000000000003"/>
    <n v="2"/>
    <n v="87"/>
    <n v="84"/>
    <n v="5"/>
    <n v="13"/>
    <n v="56"/>
    <n v="4"/>
    <n v="41"/>
    <n v="98"/>
    <n v="17"/>
  </r>
  <r>
    <n v="2671"/>
    <x v="15"/>
    <n v="52703"/>
    <n v="52.7"/>
    <n v="6"/>
    <x v="3"/>
    <x v="3"/>
    <n v="77"/>
    <n v="139"/>
    <n v="43"/>
    <x v="0"/>
    <n v="0"/>
    <n v="43"/>
    <n v="0"/>
    <n v="53.4"/>
    <n v="53"/>
    <n v="65"/>
    <n v="33"/>
    <n v="99"/>
    <n v="88"/>
    <n v="3"/>
    <n v="51"/>
    <n v="23"/>
    <n v="51"/>
    <n v="68"/>
  </r>
  <r>
    <n v="2712"/>
    <x v="11"/>
    <n v="75381"/>
    <n v="75.400000000000006"/>
    <n v="12"/>
    <x v="0"/>
    <x v="0"/>
    <n v="87"/>
    <n v="139"/>
    <n v="84"/>
    <x v="1"/>
    <n v="0"/>
    <n v="0"/>
    <n v="84"/>
    <n v="53"/>
    <n v="7"/>
    <n v="48"/>
    <n v="21"/>
    <n v="44"/>
    <n v="72"/>
    <n v="67"/>
    <n v="78"/>
    <n v="48"/>
    <n v="51"/>
    <n v="94"/>
  </r>
  <r>
    <n v="2823"/>
    <x v="8"/>
    <n v="135390"/>
    <n v="135.4"/>
    <n v="18"/>
    <x v="2"/>
    <x v="2"/>
    <n v="97"/>
    <n v="139"/>
    <n v="1"/>
    <x v="2"/>
    <n v="1"/>
    <n v="0"/>
    <n v="0"/>
    <n v="39.9"/>
    <n v="12"/>
    <n v="36"/>
    <n v="59"/>
    <n v="87"/>
    <n v="97"/>
    <n v="75"/>
    <n v="6"/>
    <n v="14"/>
    <n v="7"/>
    <n v="6"/>
  </r>
  <r>
    <n v="2841"/>
    <x v="3"/>
    <n v="41591"/>
    <n v="41.6"/>
    <n v="8"/>
    <x v="0"/>
    <x v="2"/>
    <n v="59"/>
    <n v="139"/>
    <n v="5"/>
    <x v="0"/>
    <n v="0"/>
    <n v="5"/>
    <n v="0"/>
    <n v="45"/>
    <n v="59"/>
    <n v="53"/>
    <n v="28"/>
    <n v="64"/>
    <n v="51"/>
    <n v="23"/>
    <n v="9"/>
    <n v="95"/>
    <n v="6"/>
    <n v="62"/>
  </r>
  <r>
    <n v="2871"/>
    <x v="17"/>
    <n v="61709"/>
    <n v="61.7"/>
    <n v="22"/>
    <x v="2"/>
    <x v="1"/>
    <n v="62"/>
    <n v="139"/>
    <n v="71"/>
    <x v="1"/>
    <n v="0"/>
    <n v="0"/>
    <n v="71"/>
    <n v="71"/>
    <n v="99"/>
    <n v="83"/>
    <n v="76"/>
    <n v="69"/>
    <n v="77"/>
    <n v="99"/>
    <n v="77"/>
    <n v="35"/>
    <n v="61"/>
    <n v="34"/>
  </r>
  <r>
    <n v="2887"/>
    <x v="18"/>
    <n v="88717"/>
    <n v="88.7"/>
    <n v="7"/>
    <x v="3"/>
    <x v="3"/>
    <n v="33"/>
    <n v="139"/>
    <n v="7"/>
    <x v="2"/>
    <n v="7"/>
    <n v="0"/>
    <n v="0"/>
    <n v="51.3"/>
    <n v="95"/>
    <n v="86"/>
    <n v="83"/>
    <n v="86"/>
    <n v="8"/>
    <n v="15"/>
    <n v="13"/>
    <n v="11"/>
    <n v="33"/>
    <n v="83"/>
  </r>
  <r>
    <n v="2974"/>
    <x v="13"/>
    <n v="132922"/>
    <n v="132.9"/>
    <n v="3"/>
    <x v="3"/>
    <x v="0"/>
    <n v="81"/>
    <n v="139"/>
    <n v="28"/>
    <x v="2"/>
    <n v="28"/>
    <n v="0"/>
    <n v="0"/>
    <n v="37.799999999999997"/>
    <n v="5"/>
    <n v="12"/>
    <n v="83"/>
    <n v="95"/>
    <n v="31"/>
    <n v="1"/>
    <n v="32"/>
    <n v="38"/>
    <n v="76"/>
    <n v="5"/>
  </r>
  <r>
    <n v="83"/>
    <x v="15"/>
    <n v="32469"/>
    <n v="32.5"/>
    <n v="27"/>
    <x v="1"/>
    <x v="3"/>
    <n v="16"/>
    <n v="138"/>
    <n v="65"/>
    <x v="0"/>
    <n v="0"/>
    <n v="65"/>
    <n v="0"/>
    <n v="44"/>
    <n v="3"/>
    <n v="83"/>
    <n v="13"/>
    <n v="34"/>
    <n v="74"/>
    <n v="16"/>
    <n v="82"/>
    <n v="83"/>
    <n v="51"/>
    <n v="1"/>
  </r>
  <r>
    <n v="152"/>
    <x v="11"/>
    <n v="149052"/>
    <n v="149.1"/>
    <n v="1"/>
    <x v="3"/>
    <x v="0"/>
    <n v="17"/>
    <n v="138"/>
    <n v="81"/>
    <x v="1"/>
    <n v="0"/>
    <n v="0"/>
    <n v="81"/>
    <n v="47.3"/>
    <n v="16"/>
    <n v="1"/>
    <n v="56"/>
    <n v="53"/>
    <n v="72"/>
    <n v="89"/>
    <n v="8"/>
    <n v="73"/>
    <n v="19"/>
    <n v="86"/>
  </r>
  <r>
    <n v="194"/>
    <x v="5"/>
    <n v="85668"/>
    <n v="85.7"/>
    <n v="3"/>
    <x v="3"/>
    <x v="3"/>
    <n v="55"/>
    <n v="138"/>
    <n v="57"/>
    <x v="0"/>
    <n v="0"/>
    <n v="57"/>
    <n v="0"/>
    <n v="44.4"/>
    <n v="55"/>
    <n v="83"/>
    <n v="61"/>
    <n v="29"/>
    <n v="21"/>
    <n v="15"/>
    <n v="9"/>
    <n v="71"/>
    <n v="94"/>
    <n v="6"/>
  </r>
  <r>
    <n v="206"/>
    <x v="5"/>
    <n v="50954"/>
    <n v="51"/>
    <n v="3"/>
    <x v="3"/>
    <x v="3"/>
    <n v="3"/>
    <n v="138"/>
    <n v="48"/>
    <x v="0"/>
    <n v="0"/>
    <n v="48"/>
    <n v="0"/>
    <n v="45.9"/>
    <n v="1"/>
    <n v="83"/>
    <n v="5"/>
    <n v="73"/>
    <n v="77"/>
    <n v="35"/>
    <n v="82"/>
    <n v="52"/>
    <n v="46"/>
    <n v="5"/>
  </r>
  <r>
    <n v="460"/>
    <x v="16"/>
    <n v="135584"/>
    <n v="135.6"/>
    <n v="11"/>
    <x v="0"/>
    <x v="2"/>
    <n v="69"/>
    <n v="138"/>
    <n v="29"/>
    <x v="2"/>
    <n v="29"/>
    <n v="0"/>
    <n v="0"/>
    <n v="44.6"/>
    <n v="49"/>
    <n v="7"/>
    <n v="85"/>
    <n v="36"/>
    <n v="26"/>
    <n v="95"/>
    <n v="73"/>
    <n v="22"/>
    <n v="45"/>
    <n v="8"/>
  </r>
  <r>
    <n v="579"/>
    <x v="10"/>
    <n v="42380"/>
    <n v="42.4"/>
    <n v="21"/>
    <x v="2"/>
    <x v="2"/>
    <n v="4"/>
    <n v="138"/>
    <n v="47"/>
    <x v="0"/>
    <n v="0"/>
    <n v="47"/>
    <n v="0"/>
    <n v="38.200000000000003"/>
    <n v="4"/>
    <n v="4"/>
    <n v="55"/>
    <n v="71"/>
    <n v="11"/>
    <n v="31"/>
    <n v="78"/>
    <n v="37"/>
    <n v="24"/>
    <n v="67"/>
  </r>
  <r>
    <n v="616"/>
    <x v="8"/>
    <n v="89254"/>
    <n v="89.3"/>
    <n v="25"/>
    <x v="1"/>
    <x v="2"/>
    <n v="16"/>
    <n v="138"/>
    <n v="16"/>
    <x v="2"/>
    <n v="16"/>
    <n v="0"/>
    <n v="0"/>
    <n v="45.1"/>
    <n v="41"/>
    <n v="4"/>
    <n v="5"/>
    <n v="55"/>
    <n v="56"/>
    <n v="71"/>
    <n v="18"/>
    <n v="25"/>
    <n v="81"/>
    <n v="95"/>
  </r>
  <r>
    <n v="737"/>
    <x v="11"/>
    <n v="140373"/>
    <n v="140.4"/>
    <n v="5"/>
    <x v="3"/>
    <x v="3"/>
    <n v="63"/>
    <n v="138"/>
    <n v="92"/>
    <x v="1"/>
    <n v="0"/>
    <n v="0"/>
    <n v="92"/>
    <n v="45.3"/>
    <n v="96"/>
    <n v="87"/>
    <n v="0"/>
    <n v="38"/>
    <n v="82"/>
    <n v="37"/>
    <n v="6"/>
    <n v="61"/>
    <n v="37"/>
    <n v="9"/>
  </r>
  <r>
    <n v="1042"/>
    <x v="16"/>
    <n v="41913"/>
    <n v="41.9"/>
    <n v="21"/>
    <x v="2"/>
    <x v="3"/>
    <n v="33"/>
    <n v="138"/>
    <n v="2"/>
    <x v="2"/>
    <n v="2"/>
    <n v="0"/>
    <n v="0"/>
    <n v="52.5"/>
    <n v="82"/>
    <n v="55"/>
    <n v="22"/>
    <n v="54"/>
    <n v="37"/>
    <n v="7"/>
    <n v="48"/>
    <n v="84"/>
    <n v="68"/>
    <n v="68"/>
  </r>
  <r>
    <n v="1112"/>
    <x v="10"/>
    <n v="113301"/>
    <n v="113.3"/>
    <n v="23"/>
    <x v="1"/>
    <x v="2"/>
    <n v="37"/>
    <n v="138"/>
    <n v="35"/>
    <x v="0"/>
    <n v="0"/>
    <n v="35"/>
    <n v="0"/>
    <n v="35.5"/>
    <n v="49"/>
    <n v="19"/>
    <n v="86"/>
    <n v="25"/>
    <n v="63"/>
    <n v="17"/>
    <n v="4"/>
    <n v="9"/>
    <n v="17"/>
    <n v="66"/>
  </r>
  <r>
    <n v="1212"/>
    <x v="11"/>
    <n v="47946"/>
    <n v="47.9"/>
    <n v="7"/>
    <x v="3"/>
    <x v="1"/>
    <n v="72"/>
    <n v="138"/>
    <n v="86"/>
    <x v="1"/>
    <n v="0"/>
    <n v="0"/>
    <n v="86"/>
    <n v="30.5"/>
    <n v="38"/>
    <n v="18"/>
    <n v="76"/>
    <n v="21"/>
    <n v="7"/>
    <n v="18"/>
    <n v="9"/>
    <n v="25"/>
    <n v="28"/>
    <n v="65"/>
  </r>
  <r>
    <n v="1422"/>
    <x v="15"/>
    <n v="111462"/>
    <n v="111.5"/>
    <n v="0"/>
    <x v="3"/>
    <x v="0"/>
    <n v="9"/>
    <n v="138"/>
    <n v="32"/>
    <x v="0"/>
    <n v="0"/>
    <n v="32"/>
    <n v="0"/>
    <n v="47.4"/>
    <n v="3"/>
    <n v="44"/>
    <n v="17"/>
    <n v="73"/>
    <n v="18"/>
    <n v="35"/>
    <n v="66"/>
    <n v="48"/>
    <n v="74"/>
    <n v="96"/>
  </r>
  <r>
    <n v="1455"/>
    <x v="3"/>
    <n v="148962"/>
    <n v="149"/>
    <n v="27"/>
    <x v="1"/>
    <x v="0"/>
    <n v="32"/>
    <n v="138"/>
    <n v="56"/>
    <x v="0"/>
    <n v="0"/>
    <n v="56"/>
    <n v="0"/>
    <n v="36.6"/>
    <n v="3"/>
    <n v="46"/>
    <n v="88"/>
    <n v="9"/>
    <n v="66"/>
    <n v="73"/>
    <n v="4"/>
    <n v="6"/>
    <n v="69"/>
    <n v="2"/>
  </r>
  <r>
    <n v="1578"/>
    <x v="10"/>
    <n v="133768"/>
    <n v="133.80000000000001"/>
    <n v="0"/>
    <x v="3"/>
    <x v="1"/>
    <n v="74"/>
    <n v="138"/>
    <n v="45"/>
    <x v="0"/>
    <n v="0"/>
    <n v="45"/>
    <n v="0"/>
    <n v="42.6"/>
    <n v="41"/>
    <n v="43"/>
    <n v="92"/>
    <n v="69"/>
    <n v="25"/>
    <n v="18"/>
    <n v="23"/>
    <n v="26"/>
    <n v="23"/>
    <n v="66"/>
  </r>
  <r>
    <n v="1654"/>
    <x v="16"/>
    <n v="123159"/>
    <n v="123.2"/>
    <n v="22"/>
    <x v="2"/>
    <x v="2"/>
    <n v="7"/>
    <n v="138"/>
    <n v="11"/>
    <x v="2"/>
    <n v="11"/>
    <n v="0"/>
    <n v="0"/>
    <n v="36.6"/>
    <n v="2"/>
    <n v="14"/>
    <n v="66"/>
    <n v="98"/>
    <n v="11"/>
    <n v="46"/>
    <n v="18"/>
    <n v="75"/>
    <n v="12"/>
    <n v="24"/>
  </r>
  <r>
    <n v="1912"/>
    <x v="6"/>
    <n v="141925"/>
    <n v="141.9"/>
    <n v="23"/>
    <x v="1"/>
    <x v="0"/>
    <n v="41"/>
    <n v="138"/>
    <n v="81"/>
    <x v="1"/>
    <n v="0"/>
    <n v="0"/>
    <n v="81"/>
    <n v="49.6"/>
    <n v="87"/>
    <n v="13"/>
    <n v="64"/>
    <n v="68"/>
    <n v="66"/>
    <n v="45"/>
    <n v="68"/>
    <n v="24"/>
    <n v="6"/>
    <n v="55"/>
  </r>
  <r>
    <n v="1918"/>
    <x v="10"/>
    <n v="129652"/>
    <n v="129.69999999999999"/>
    <n v="28"/>
    <x v="1"/>
    <x v="1"/>
    <n v="35"/>
    <n v="138"/>
    <n v="31"/>
    <x v="0"/>
    <n v="0"/>
    <n v="31"/>
    <n v="0"/>
    <n v="47.6"/>
    <n v="29"/>
    <n v="5"/>
    <n v="65"/>
    <n v="1"/>
    <n v="85"/>
    <n v="65"/>
    <n v="3"/>
    <n v="71"/>
    <n v="86"/>
    <n v="66"/>
  </r>
  <r>
    <n v="1940"/>
    <x v="17"/>
    <n v="33911"/>
    <n v="33.9"/>
    <n v="13"/>
    <x v="0"/>
    <x v="0"/>
    <n v="6"/>
    <n v="138"/>
    <n v="72"/>
    <x v="1"/>
    <n v="0"/>
    <n v="0"/>
    <n v="72"/>
    <n v="51.5"/>
    <n v="55"/>
    <n v="82"/>
    <n v="99"/>
    <n v="72"/>
    <n v="28"/>
    <n v="7"/>
    <n v="71"/>
    <n v="7"/>
    <n v="85"/>
    <n v="9"/>
  </r>
  <r>
    <n v="2094"/>
    <x v="8"/>
    <n v="114692"/>
    <n v="114.7"/>
    <n v="15"/>
    <x v="0"/>
    <x v="2"/>
    <n v="17"/>
    <n v="138"/>
    <n v="22"/>
    <x v="2"/>
    <n v="22"/>
    <n v="0"/>
    <n v="0"/>
    <n v="36.200000000000003"/>
    <n v="36"/>
    <n v="68"/>
    <n v="11"/>
    <n v="47"/>
    <n v="17"/>
    <n v="4"/>
    <n v="34"/>
    <n v="15"/>
    <n v="63"/>
    <n v="67"/>
  </r>
  <r>
    <n v="2150"/>
    <x v="0"/>
    <n v="122192"/>
    <n v="122.2"/>
    <n v="28"/>
    <x v="1"/>
    <x v="0"/>
    <n v="94"/>
    <n v="138"/>
    <n v="66"/>
    <x v="0"/>
    <n v="0"/>
    <n v="66"/>
    <n v="0"/>
    <n v="48.6"/>
    <n v="29"/>
    <n v="15"/>
    <n v="64"/>
    <n v="49"/>
    <n v="1"/>
    <n v="68"/>
    <n v="56"/>
    <n v="86"/>
    <n v="61"/>
    <n v="57"/>
  </r>
  <r>
    <n v="2227"/>
    <x v="5"/>
    <n v="70577"/>
    <n v="70.599999999999994"/>
    <n v="22"/>
    <x v="2"/>
    <x v="3"/>
    <n v="41"/>
    <n v="138"/>
    <n v="47"/>
    <x v="0"/>
    <n v="0"/>
    <n v="47"/>
    <n v="0"/>
    <n v="53.5"/>
    <n v="86"/>
    <n v="3"/>
    <n v="49"/>
    <n v="95"/>
    <n v="25"/>
    <n v="27"/>
    <n v="63"/>
    <n v="93"/>
    <n v="2"/>
    <n v="92"/>
  </r>
  <r>
    <n v="2378"/>
    <x v="8"/>
    <n v="60166"/>
    <n v="60.2"/>
    <n v="19"/>
    <x v="2"/>
    <x v="3"/>
    <n v="57"/>
    <n v="138"/>
    <n v="15"/>
    <x v="2"/>
    <n v="15"/>
    <n v="0"/>
    <n v="0"/>
    <n v="43.5"/>
    <n v="55"/>
    <n v="17"/>
    <n v="27"/>
    <n v="13"/>
    <n v="41"/>
    <n v="59"/>
    <n v="28"/>
    <n v="85"/>
    <n v="98"/>
    <n v="12"/>
  </r>
  <r>
    <n v="2505"/>
    <x v="12"/>
    <n v="47054"/>
    <n v="47.1"/>
    <n v="19"/>
    <x v="2"/>
    <x v="3"/>
    <n v="56"/>
    <n v="138"/>
    <n v="31"/>
    <x v="0"/>
    <n v="0"/>
    <n v="31"/>
    <n v="0"/>
    <n v="37"/>
    <n v="7"/>
    <n v="16"/>
    <n v="3"/>
    <n v="66"/>
    <n v="63"/>
    <n v="21"/>
    <n v="15"/>
    <n v="15"/>
    <n v="95"/>
    <n v="69"/>
  </r>
  <r>
    <n v="2576"/>
    <x v="9"/>
    <n v="37289"/>
    <n v="37.299999999999997"/>
    <n v="16"/>
    <x v="2"/>
    <x v="3"/>
    <n v="95"/>
    <n v="138"/>
    <n v="73"/>
    <x v="1"/>
    <n v="0"/>
    <n v="0"/>
    <n v="73"/>
    <n v="52.8"/>
    <n v="6"/>
    <n v="87"/>
    <n v="61"/>
    <n v="3"/>
    <n v="56"/>
    <n v="22"/>
    <n v="95"/>
    <n v="83"/>
    <n v="96"/>
    <n v="19"/>
  </r>
  <r>
    <n v="2621"/>
    <x v="3"/>
    <n v="114005"/>
    <n v="114"/>
    <n v="26"/>
    <x v="1"/>
    <x v="2"/>
    <n v="77"/>
    <n v="138"/>
    <n v="6"/>
    <x v="0"/>
    <n v="0"/>
    <n v="6"/>
    <n v="0"/>
    <n v="39.299999999999997"/>
    <n v="1"/>
    <n v="46"/>
    <n v="21"/>
    <n v="32"/>
    <n v="47"/>
    <n v="22"/>
    <n v="52"/>
    <n v="64"/>
    <n v="87"/>
    <n v="21"/>
  </r>
  <r>
    <n v="2670"/>
    <x v="6"/>
    <n v="81833"/>
    <n v="81.8"/>
    <n v="12"/>
    <x v="0"/>
    <x v="2"/>
    <n v="27"/>
    <n v="138"/>
    <n v="89"/>
    <x v="1"/>
    <n v="0"/>
    <n v="0"/>
    <n v="89"/>
    <n v="49"/>
    <n v="84"/>
    <n v="14"/>
    <n v="31"/>
    <n v="42"/>
    <n v="84"/>
    <n v="89"/>
    <n v="28"/>
    <n v="69"/>
    <n v="8"/>
    <n v="41"/>
  </r>
  <r>
    <n v="2774"/>
    <x v="5"/>
    <n v="110614"/>
    <n v="110.6"/>
    <n v="2"/>
    <x v="3"/>
    <x v="3"/>
    <n v="14"/>
    <n v="138"/>
    <n v="63"/>
    <x v="0"/>
    <n v="0"/>
    <n v="63"/>
    <n v="0"/>
    <n v="40.299999999999997"/>
    <n v="6"/>
    <n v="55"/>
    <n v="3"/>
    <n v="19"/>
    <n v="31"/>
    <n v="82"/>
    <n v="6"/>
    <n v="65"/>
    <n v="91"/>
    <n v="45"/>
  </r>
  <r>
    <n v="2899"/>
    <x v="4"/>
    <n v="136030"/>
    <n v="136"/>
    <n v="16"/>
    <x v="2"/>
    <x v="0"/>
    <n v="68"/>
    <n v="138"/>
    <n v="59"/>
    <x v="0"/>
    <n v="0"/>
    <n v="59"/>
    <n v="0"/>
    <n v="60"/>
    <n v="95"/>
    <n v="89"/>
    <n v="86"/>
    <n v="39"/>
    <n v="39"/>
    <n v="74"/>
    <n v="8"/>
    <n v="32"/>
    <n v="93"/>
    <n v="45"/>
  </r>
  <r>
    <n v="2978"/>
    <x v="3"/>
    <n v="122864"/>
    <n v="122.9"/>
    <n v="23"/>
    <x v="1"/>
    <x v="2"/>
    <n v="62"/>
    <n v="138"/>
    <n v="37"/>
    <x v="0"/>
    <n v="0"/>
    <n v="37"/>
    <n v="0"/>
    <n v="40.9"/>
    <n v="5"/>
    <n v="42"/>
    <n v="3"/>
    <n v="92"/>
    <n v="1"/>
    <n v="12"/>
    <n v="73"/>
    <n v="26"/>
    <n v="72"/>
    <n v="83"/>
  </r>
  <r>
    <n v="72"/>
    <x v="0"/>
    <n v="87134"/>
    <n v="87.1"/>
    <n v="11"/>
    <x v="0"/>
    <x v="1"/>
    <n v="54"/>
    <n v="137"/>
    <n v="59"/>
    <x v="0"/>
    <n v="0"/>
    <n v="59"/>
    <n v="0"/>
    <n v="59.4"/>
    <n v="81"/>
    <n v="66"/>
    <n v="69"/>
    <n v="85"/>
    <n v="25"/>
    <n v="49"/>
    <n v="22"/>
    <n v="99"/>
    <n v="94"/>
    <n v="4"/>
  </r>
  <r>
    <n v="105"/>
    <x v="12"/>
    <n v="47087"/>
    <n v="47.1"/>
    <n v="5"/>
    <x v="3"/>
    <x v="0"/>
    <n v="32"/>
    <n v="137"/>
    <n v="7"/>
    <x v="0"/>
    <n v="0"/>
    <n v="7"/>
    <n v="0"/>
    <n v="50"/>
    <n v="75"/>
    <n v="9"/>
    <n v="29"/>
    <n v="11"/>
    <n v="65"/>
    <n v="77"/>
    <n v="93"/>
    <n v="44"/>
    <n v="9"/>
    <n v="88"/>
  </r>
  <r>
    <n v="189"/>
    <x v="12"/>
    <n v="52005"/>
    <n v="52"/>
    <n v="15"/>
    <x v="0"/>
    <x v="0"/>
    <n v="39"/>
    <n v="137"/>
    <n v="49"/>
    <x v="0"/>
    <n v="0"/>
    <n v="49"/>
    <n v="0"/>
    <n v="46.2"/>
    <n v="11"/>
    <n v="63"/>
    <n v="77"/>
    <n v="0"/>
    <n v="86"/>
    <n v="19"/>
    <n v="55"/>
    <n v="42"/>
    <n v="72"/>
    <n v="37"/>
  </r>
  <r>
    <n v="384"/>
    <x v="0"/>
    <n v="96214"/>
    <n v="96.2"/>
    <n v="16"/>
    <x v="2"/>
    <x v="2"/>
    <n v="57"/>
    <n v="137"/>
    <n v="53"/>
    <x v="0"/>
    <n v="0"/>
    <n v="53"/>
    <n v="0"/>
    <n v="53.2"/>
    <n v="72"/>
    <n v="37"/>
    <n v="9"/>
    <n v="46"/>
    <n v="39"/>
    <n v="87"/>
    <n v="24"/>
    <n v="97"/>
    <n v="96"/>
    <n v="25"/>
  </r>
  <r>
    <n v="429"/>
    <x v="4"/>
    <n v="44591"/>
    <n v="44.6"/>
    <n v="29"/>
    <x v="1"/>
    <x v="3"/>
    <n v="26"/>
    <n v="137"/>
    <n v="35"/>
    <x v="0"/>
    <n v="0"/>
    <n v="35"/>
    <n v="0"/>
    <n v="51.9"/>
    <n v="72"/>
    <n v="1"/>
    <n v="62"/>
    <n v="36"/>
    <n v="79"/>
    <n v="23"/>
    <n v="64"/>
    <n v="24"/>
    <n v="71"/>
    <n v="87"/>
  </r>
  <r>
    <n v="532"/>
    <x v="17"/>
    <n v="144313"/>
    <n v="144.30000000000001"/>
    <n v="23"/>
    <x v="1"/>
    <x v="2"/>
    <n v="1"/>
    <n v="137"/>
    <n v="81"/>
    <x v="1"/>
    <n v="0"/>
    <n v="0"/>
    <n v="81"/>
    <n v="39.4"/>
    <n v="34"/>
    <n v="14"/>
    <n v="44"/>
    <n v="5"/>
    <n v="4"/>
    <n v="68"/>
    <n v="42"/>
    <n v="96"/>
    <n v="6"/>
    <n v="81"/>
  </r>
  <r>
    <n v="749"/>
    <x v="18"/>
    <n v="133613"/>
    <n v="133.6"/>
    <n v="11"/>
    <x v="0"/>
    <x v="2"/>
    <n v="71"/>
    <n v="137"/>
    <n v="6"/>
    <x v="2"/>
    <n v="6"/>
    <n v="0"/>
    <n v="0"/>
    <n v="42.8"/>
    <n v="57"/>
    <n v="85"/>
    <n v="4"/>
    <n v="3"/>
    <n v="8"/>
    <n v="34"/>
    <n v="0"/>
    <n v="96"/>
    <n v="59"/>
    <n v="82"/>
  </r>
  <r>
    <n v="807"/>
    <x v="15"/>
    <n v="140951"/>
    <n v="141"/>
    <n v="11"/>
    <x v="0"/>
    <x v="1"/>
    <n v="38"/>
    <n v="137"/>
    <n v="45"/>
    <x v="0"/>
    <n v="0"/>
    <n v="45"/>
    <n v="0"/>
    <n v="38.799999999999997"/>
    <n v="95"/>
    <n v="95"/>
    <n v="14"/>
    <n v="18"/>
    <n v="86"/>
    <n v="39"/>
    <n v="0"/>
    <n v="27"/>
    <n v="6"/>
    <n v="8"/>
  </r>
  <r>
    <n v="897"/>
    <x v="18"/>
    <n v="59328"/>
    <n v="59.3"/>
    <n v="16"/>
    <x v="2"/>
    <x v="0"/>
    <n v="9"/>
    <n v="137"/>
    <n v="27"/>
    <x v="2"/>
    <n v="27"/>
    <n v="0"/>
    <n v="0"/>
    <n v="34.1"/>
    <n v="27"/>
    <n v="3"/>
    <n v="26"/>
    <n v="28"/>
    <n v="91"/>
    <n v="65"/>
    <n v="8"/>
    <n v="14"/>
    <n v="16"/>
    <n v="63"/>
  </r>
  <r>
    <n v="950"/>
    <x v="18"/>
    <n v="51661"/>
    <n v="51.7"/>
    <n v="1"/>
    <x v="3"/>
    <x v="0"/>
    <n v="26"/>
    <n v="137"/>
    <n v="21"/>
    <x v="2"/>
    <n v="21"/>
    <n v="0"/>
    <n v="0"/>
    <n v="31.5"/>
    <n v="2"/>
    <n v="72"/>
    <n v="4"/>
    <n v="10"/>
    <n v="87"/>
    <n v="3"/>
    <n v="26"/>
    <n v="38"/>
    <n v="36"/>
    <n v="37"/>
  </r>
  <r>
    <n v="1059"/>
    <x v="16"/>
    <n v="147529"/>
    <n v="147.5"/>
    <n v="14"/>
    <x v="0"/>
    <x v="0"/>
    <n v="9"/>
    <n v="137"/>
    <n v="12"/>
    <x v="2"/>
    <n v="12"/>
    <n v="0"/>
    <n v="0"/>
    <n v="26.5"/>
    <n v="2"/>
    <n v="28"/>
    <n v="56"/>
    <n v="7"/>
    <n v="48"/>
    <n v="9"/>
    <n v="19"/>
    <n v="33"/>
    <n v="4"/>
    <n v="59"/>
  </r>
  <r>
    <n v="1079"/>
    <x v="3"/>
    <n v="102082"/>
    <n v="102.1"/>
    <n v="12"/>
    <x v="0"/>
    <x v="1"/>
    <n v="38"/>
    <n v="137"/>
    <n v="45"/>
    <x v="0"/>
    <n v="0"/>
    <n v="45"/>
    <n v="0"/>
    <n v="44.3"/>
    <n v="35"/>
    <n v="10"/>
    <n v="48"/>
    <n v="81"/>
    <n v="8"/>
    <n v="93"/>
    <n v="8"/>
    <n v="27"/>
    <n v="77"/>
    <n v="56"/>
  </r>
  <r>
    <n v="1129"/>
    <x v="16"/>
    <n v="134041"/>
    <n v="134"/>
    <n v="5"/>
    <x v="3"/>
    <x v="3"/>
    <n v="91"/>
    <n v="137"/>
    <n v="16"/>
    <x v="2"/>
    <n v="16"/>
    <n v="0"/>
    <n v="0"/>
    <n v="47.4"/>
    <n v="16"/>
    <n v="83"/>
    <n v="32"/>
    <n v="42"/>
    <n v="68"/>
    <n v="35"/>
    <n v="63"/>
    <n v="89"/>
    <n v="8"/>
    <n v="38"/>
  </r>
  <r>
    <n v="1178"/>
    <x v="18"/>
    <n v="59179"/>
    <n v="59.2"/>
    <n v="21"/>
    <x v="2"/>
    <x v="1"/>
    <n v="19"/>
    <n v="137"/>
    <n v="8"/>
    <x v="2"/>
    <n v="8"/>
    <n v="0"/>
    <n v="0"/>
    <n v="41.3"/>
    <n v="0"/>
    <n v="45"/>
    <n v="16"/>
    <n v="74"/>
    <n v="92"/>
    <n v="4"/>
    <n v="4"/>
    <n v="10"/>
    <n v="73"/>
    <n v="95"/>
  </r>
  <r>
    <n v="1259"/>
    <x v="9"/>
    <n v="143466"/>
    <n v="143.5"/>
    <n v="16"/>
    <x v="2"/>
    <x v="1"/>
    <n v="64"/>
    <n v="137"/>
    <n v="9"/>
    <x v="1"/>
    <n v="0"/>
    <n v="0"/>
    <n v="9"/>
    <n v="44.4"/>
    <n v="11"/>
    <n v="38"/>
    <n v="77"/>
    <n v="42"/>
    <n v="97"/>
    <n v="74"/>
    <n v="2"/>
    <n v="88"/>
    <n v="1"/>
    <n v="14"/>
  </r>
  <r>
    <n v="1350"/>
    <x v="8"/>
    <n v="144621"/>
    <n v="144.6"/>
    <n v="5"/>
    <x v="3"/>
    <x v="1"/>
    <n v="0"/>
    <n v="137"/>
    <n v="26"/>
    <x v="2"/>
    <n v="26"/>
    <n v="0"/>
    <n v="0"/>
    <n v="36.5"/>
    <n v="12"/>
    <n v="37"/>
    <n v="66"/>
    <n v="65"/>
    <n v="86"/>
    <n v="14"/>
    <n v="43"/>
    <n v="1"/>
    <n v="39"/>
    <n v="2"/>
  </r>
  <r>
    <n v="1655"/>
    <x v="17"/>
    <n v="138864"/>
    <n v="138.9"/>
    <n v="11"/>
    <x v="0"/>
    <x v="0"/>
    <n v="55"/>
    <n v="137"/>
    <n v="83"/>
    <x v="1"/>
    <n v="0"/>
    <n v="0"/>
    <n v="83"/>
    <n v="32.200000000000003"/>
    <n v="6"/>
    <n v="56"/>
    <n v="8"/>
    <n v="13"/>
    <n v="7"/>
    <n v="19"/>
    <n v="75"/>
    <n v="59"/>
    <n v="54"/>
    <n v="25"/>
  </r>
  <r>
    <n v="1670"/>
    <x v="1"/>
    <n v="33264"/>
    <n v="33.299999999999997"/>
    <n v="11"/>
    <x v="0"/>
    <x v="0"/>
    <n v="53"/>
    <n v="137"/>
    <n v="78"/>
    <x v="1"/>
    <n v="0"/>
    <n v="0"/>
    <n v="78"/>
    <n v="56.4"/>
    <n v="8"/>
    <n v="97"/>
    <n v="84"/>
    <n v="91"/>
    <n v="71"/>
    <n v="9"/>
    <n v="16"/>
    <n v="71"/>
    <n v="73"/>
    <n v="44"/>
  </r>
  <r>
    <n v="2124"/>
    <x v="10"/>
    <n v="73677"/>
    <n v="73.7"/>
    <n v="25"/>
    <x v="1"/>
    <x v="1"/>
    <n v="88"/>
    <n v="137"/>
    <n v="46"/>
    <x v="0"/>
    <n v="0"/>
    <n v="46"/>
    <n v="0"/>
    <n v="62.7"/>
    <n v="96"/>
    <n v="68"/>
    <n v="83"/>
    <n v="5"/>
    <n v="16"/>
    <n v="89"/>
    <n v="49"/>
    <n v="97"/>
    <n v="25"/>
    <n v="99"/>
  </r>
  <r>
    <n v="2177"/>
    <x v="6"/>
    <n v="41853"/>
    <n v="41.9"/>
    <n v="17"/>
    <x v="2"/>
    <x v="0"/>
    <n v="33"/>
    <n v="137"/>
    <n v="81"/>
    <x v="1"/>
    <n v="0"/>
    <n v="0"/>
    <n v="81"/>
    <n v="34.9"/>
    <n v="7"/>
    <n v="64"/>
    <n v="12"/>
    <n v="62"/>
    <n v="55"/>
    <n v="9"/>
    <n v="88"/>
    <n v="15"/>
    <n v="8"/>
    <n v="29"/>
  </r>
  <r>
    <n v="2310"/>
    <x v="8"/>
    <n v="88843"/>
    <n v="88.8"/>
    <n v="24"/>
    <x v="1"/>
    <x v="2"/>
    <n v="6"/>
    <n v="137"/>
    <n v="13"/>
    <x v="2"/>
    <n v="13"/>
    <n v="0"/>
    <n v="0"/>
    <n v="44.8"/>
    <n v="9"/>
    <n v="76"/>
    <n v="52"/>
    <n v="31"/>
    <n v="41"/>
    <n v="2"/>
    <n v="66"/>
    <n v="37"/>
    <n v="71"/>
    <n v="63"/>
  </r>
  <r>
    <n v="2328"/>
    <x v="16"/>
    <n v="128464"/>
    <n v="128.5"/>
    <n v="15"/>
    <x v="0"/>
    <x v="3"/>
    <n v="62"/>
    <n v="137"/>
    <n v="22"/>
    <x v="2"/>
    <n v="22"/>
    <n v="0"/>
    <n v="0"/>
    <n v="41"/>
    <n v="2"/>
    <n v="61"/>
    <n v="9"/>
    <n v="7"/>
    <n v="41"/>
    <n v="15"/>
    <n v="98"/>
    <n v="9"/>
    <n v="89"/>
    <n v="79"/>
  </r>
  <r>
    <n v="2353"/>
    <x v="5"/>
    <n v="56363"/>
    <n v="56.4"/>
    <n v="3"/>
    <x v="3"/>
    <x v="0"/>
    <n v="47"/>
    <n v="137"/>
    <n v="35"/>
    <x v="0"/>
    <n v="0"/>
    <n v="35"/>
    <n v="0"/>
    <n v="46.6"/>
    <n v="10"/>
    <n v="88"/>
    <n v="39"/>
    <n v="25"/>
    <n v="92"/>
    <n v="12"/>
    <n v="35"/>
    <n v="8"/>
    <n v="95"/>
    <n v="62"/>
  </r>
  <r>
    <n v="2356"/>
    <x v="8"/>
    <n v="143968"/>
    <n v="144"/>
    <n v="21"/>
    <x v="2"/>
    <x v="2"/>
    <n v="61"/>
    <n v="137"/>
    <n v="2"/>
    <x v="2"/>
    <n v="2"/>
    <n v="0"/>
    <n v="0"/>
    <n v="46.9"/>
    <n v="56"/>
    <n v="8"/>
    <n v="56"/>
    <n v="84"/>
    <n v="5"/>
    <n v="5"/>
    <n v="81"/>
    <n v="85"/>
    <n v="83"/>
    <n v="6"/>
  </r>
  <r>
    <n v="2604"/>
    <x v="0"/>
    <n v="86546"/>
    <n v="86.5"/>
    <n v="8"/>
    <x v="0"/>
    <x v="0"/>
    <n v="11"/>
    <n v="137"/>
    <n v="51"/>
    <x v="0"/>
    <n v="0"/>
    <n v="51"/>
    <n v="0"/>
    <n v="36.4"/>
    <n v="59"/>
    <n v="84"/>
    <n v="5"/>
    <n v="39"/>
    <n v="64"/>
    <n v="4"/>
    <n v="3"/>
    <n v="65"/>
    <n v="39"/>
    <n v="2"/>
  </r>
  <r>
    <n v="2710"/>
    <x v="3"/>
    <n v="105342"/>
    <n v="105.3"/>
    <n v="22"/>
    <x v="2"/>
    <x v="0"/>
    <n v="45"/>
    <n v="137"/>
    <n v="44"/>
    <x v="0"/>
    <n v="0"/>
    <n v="44"/>
    <n v="0"/>
    <n v="57.1"/>
    <n v="73"/>
    <n v="66"/>
    <n v="15"/>
    <n v="77"/>
    <n v="11"/>
    <n v="73"/>
    <n v="99"/>
    <n v="96"/>
    <n v="8"/>
    <n v="53"/>
  </r>
  <r>
    <n v="29"/>
    <x v="14"/>
    <n v="89031"/>
    <n v="89"/>
    <n v="22"/>
    <x v="2"/>
    <x v="3"/>
    <n v="93"/>
    <n v="136"/>
    <n v="47"/>
    <x v="0"/>
    <n v="0"/>
    <n v="47"/>
    <n v="0"/>
    <n v="37.5"/>
    <n v="75"/>
    <n v="75"/>
    <n v="1"/>
    <n v="9"/>
    <n v="51"/>
    <n v="83"/>
    <n v="32"/>
    <n v="9"/>
    <n v="39"/>
    <n v="1"/>
  </r>
  <r>
    <n v="104"/>
    <x v="2"/>
    <n v="58625"/>
    <n v="58.6"/>
    <n v="16"/>
    <x v="2"/>
    <x v="0"/>
    <n v="83"/>
    <n v="136"/>
    <n v="24"/>
    <x v="2"/>
    <n v="24"/>
    <n v="0"/>
    <n v="0"/>
    <n v="47"/>
    <n v="11"/>
    <n v="8"/>
    <n v="92"/>
    <n v="6"/>
    <n v="94"/>
    <n v="83"/>
    <n v="67"/>
    <n v="58"/>
    <n v="35"/>
    <n v="16"/>
  </r>
  <r>
    <n v="201"/>
    <x v="17"/>
    <n v="131971"/>
    <n v="132"/>
    <n v="23"/>
    <x v="1"/>
    <x v="3"/>
    <n v="76"/>
    <n v="136"/>
    <n v="85"/>
    <x v="1"/>
    <n v="0"/>
    <n v="0"/>
    <n v="85"/>
    <n v="49.9"/>
    <n v="84"/>
    <n v="78"/>
    <n v="38"/>
    <n v="55"/>
    <n v="8"/>
    <n v="5"/>
    <n v="81"/>
    <n v="18"/>
    <n v="51"/>
    <n v="81"/>
  </r>
  <r>
    <n v="243"/>
    <x v="10"/>
    <n v="63724"/>
    <n v="63.7"/>
    <n v="26"/>
    <x v="1"/>
    <x v="2"/>
    <n v="81"/>
    <n v="136"/>
    <n v="7"/>
    <x v="0"/>
    <n v="0"/>
    <n v="7"/>
    <n v="0"/>
    <n v="35.1"/>
    <n v="24"/>
    <n v="4"/>
    <n v="41"/>
    <n v="13"/>
    <n v="2"/>
    <n v="36"/>
    <n v="78"/>
    <n v="57"/>
    <n v="31"/>
    <n v="65"/>
  </r>
  <r>
    <n v="480"/>
    <x v="9"/>
    <n v="129794"/>
    <n v="129.80000000000001"/>
    <n v="8"/>
    <x v="0"/>
    <x v="0"/>
    <n v="57"/>
    <n v="136"/>
    <n v="82"/>
    <x v="1"/>
    <n v="0"/>
    <n v="0"/>
    <n v="82"/>
    <n v="41.1"/>
    <n v="99"/>
    <n v="68"/>
    <n v="7"/>
    <n v="99"/>
    <n v="41"/>
    <n v="29"/>
    <n v="56"/>
    <n v="3"/>
    <n v="9"/>
    <n v="0"/>
  </r>
  <r>
    <n v="665"/>
    <x v="2"/>
    <n v="64986"/>
    <n v="65"/>
    <n v="26"/>
    <x v="1"/>
    <x v="2"/>
    <n v="75"/>
    <n v="136"/>
    <n v="21"/>
    <x v="2"/>
    <n v="21"/>
    <n v="0"/>
    <n v="0"/>
    <n v="49.4"/>
    <n v="86"/>
    <n v="11"/>
    <n v="35"/>
    <n v="88"/>
    <n v="2"/>
    <n v="8"/>
    <n v="79"/>
    <n v="84"/>
    <n v="16"/>
    <n v="85"/>
  </r>
  <r>
    <n v="772"/>
    <x v="5"/>
    <n v="68669"/>
    <n v="68.7"/>
    <n v="17"/>
    <x v="2"/>
    <x v="3"/>
    <n v="49"/>
    <n v="136"/>
    <n v="34"/>
    <x v="0"/>
    <n v="0"/>
    <n v="34"/>
    <n v="0"/>
    <n v="42.4"/>
    <n v="45"/>
    <n v="29"/>
    <n v="1"/>
    <n v="76"/>
    <n v="51"/>
    <n v="56"/>
    <n v="41"/>
    <n v="46"/>
    <n v="12"/>
    <n v="67"/>
  </r>
  <r>
    <n v="787"/>
    <x v="6"/>
    <n v="48782"/>
    <n v="48.8"/>
    <n v="6"/>
    <x v="3"/>
    <x v="0"/>
    <n v="9"/>
    <n v="136"/>
    <n v="9"/>
    <x v="1"/>
    <n v="0"/>
    <n v="0"/>
    <n v="9"/>
    <n v="31.4"/>
    <n v="3"/>
    <n v="9"/>
    <n v="5"/>
    <n v="33"/>
    <n v="51"/>
    <n v="53"/>
    <n v="27"/>
    <n v="91"/>
    <n v="37"/>
    <n v="5"/>
  </r>
  <r>
    <n v="838"/>
    <x v="2"/>
    <n v="72500"/>
    <n v="72.5"/>
    <n v="19"/>
    <x v="2"/>
    <x v="2"/>
    <n v="55"/>
    <n v="136"/>
    <n v="22"/>
    <x v="2"/>
    <n v="22"/>
    <n v="0"/>
    <n v="0"/>
    <n v="60.9"/>
    <n v="3"/>
    <n v="56"/>
    <n v="71"/>
    <n v="73"/>
    <n v="67"/>
    <n v="87"/>
    <n v="87"/>
    <n v="58"/>
    <n v="43"/>
    <n v="64"/>
  </r>
  <r>
    <n v="974"/>
    <x v="11"/>
    <n v="101279"/>
    <n v="101.3"/>
    <n v="14"/>
    <x v="0"/>
    <x v="0"/>
    <n v="49"/>
    <n v="136"/>
    <n v="81"/>
    <x v="1"/>
    <n v="0"/>
    <n v="0"/>
    <n v="81"/>
    <n v="48.1"/>
    <n v="36"/>
    <n v="99"/>
    <n v="57"/>
    <n v="47"/>
    <n v="5"/>
    <n v="81"/>
    <n v="34"/>
    <n v="39"/>
    <n v="76"/>
    <n v="7"/>
  </r>
  <r>
    <n v="1049"/>
    <x v="17"/>
    <n v="94649"/>
    <n v="94.6"/>
    <n v="9"/>
    <x v="0"/>
    <x v="0"/>
    <n v="25"/>
    <n v="136"/>
    <n v="93"/>
    <x v="1"/>
    <n v="0"/>
    <n v="0"/>
    <n v="93"/>
    <n v="45.7"/>
    <n v="9"/>
    <n v="95"/>
    <n v="84"/>
    <n v="59"/>
    <n v="41"/>
    <n v="49"/>
    <n v="87"/>
    <n v="3"/>
    <n v="16"/>
    <n v="14"/>
  </r>
  <r>
    <n v="1057"/>
    <x v="5"/>
    <n v="91284"/>
    <n v="91.3"/>
    <n v="13"/>
    <x v="0"/>
    <x v="1"/>
    <n v="42"/>
    <n v="136"/>
    <n v="39"/>
    <x v="0"/>
    <n v="0"/>
    <n v="39"/>
    <n v="0"/>
    <n v="41.4"/>
    <n v="39"/>
    <n v="32"/>
    <n v="15"/>
    <n v="29"/>
    <n v="23"/>
    <n v="92"/>
    <n v="74"/>
    <n v="32"/>
    <n v="76"/>
    <n v="2"/>
  </r>
  <r>
    <n v="1096"/>
    <x v="5"/>
    <n v="37163"/>
    <n v="37.200000000000003"/>
    <n v="0"/>
    <x v="3"/>
    <x v="0"/>
    <n v="44"/>
    <n v="136"/>
    <n v="37"/>
    <x v="0"/>
    <n v="0"/>
    <n v="37"/>
    <n v="0"/>
    <n v="20.8"/>
    <n v="53"/>
    <n v="36"/>
    <n v="12"/>
    <n v="5"/>
    <n v="56"/>
    <n v="2"/>
    <n v="1"/>
    <n v="35"/>
    <n v="4"/>
    <n v="4"/>
  </r>
  <r>
    <n v="1328"/>
    <x v="0"/>
    <n v="37965"/>
    <n v="38"/>
    <n v="2"/>
    <x v="3"/>
    <x v="2"/>
    <n v="78"/>
    <n v="136"/>
    <n v="66"/>
    <x v="0"/>
    <n v="0"/>
    <n v="66"/>
    <n v="0"/>
    <n v="50.3"/>
    <n v="3"/>
    <n v="66"/>
    <n v="28"/>
    <n v="76"/>
    <n v="12"/>
    <n v="76"/>
    <n v="44"/>
    <n v="86"/>
    <n v="74"/>
    <n v="38"/>
  </r>
  <r>
    <n v="1375"/>
    <x v="5"/>
    <n v="114300"/>
    <n v="114.3"/>
    <n v="16"/>
    <x v="2"/>
    <x v="3"/>
    <n v="9"/>
    <n v="136"/>
    <n v="54"/>
    <x v="0"/>
    <n v="0"/>
    <n v="54"/>
    <n v="0"/>
    <n v="55.3"/>
    <n v="9"/>
    <n v="69"/>
    <n v="97"/>
    <n v="51"/>
    <n v="64"/>
    <n v="58"/>
    <n v="48"/>
    <n v="85"/>
    <n v="64"/>
    <n v="8"/>
  </r>
  <r>
    <n v="1398"/>
    <x v="6"/>
    <n v="71941"/>
    <n v="71.900000000000006"/>
    <n v="22"/>
    <x v="2"/>
    <x v="1"/>
    <n v="45"/>
    <n v="136"/>
    <n v="92"/>
    <x v="1"/>
    <n v="0"/>
    <n v="0"/>
    <n v="92"/>
    <n v="33.6"/>
    <n v="47"/>
    <n v="97"/>
    <n v="8"/>
    <n v="0"/>
    <n v="38"/>
    <n v="6"/>
    <n v="63"/>
    <n v="48"/>
    <n v="12"/>
    <n v="17"/>
  </r>
  <r>
    <n v="1497"/>
    <x v="1"/>
    <n v="122965"/>
    <n v="123"/>
    <n v="9"/>
    <x v="0"/>
    <x v="3"/>
    <n v="15"/>
    <n v="136"/>
    <n v="92"/>
    <x v="1"/>
    <n v="0"/>
    <n v="0"/>
    <n v="92"/>
    <n v="52"/>
    <n v="2"/>
    <n v="6"/>
    <n v="92"/>
    <n v="12"/>
    <n v="62"/>
    <n v="62"/>
    <n v="87"/>
    <n v="57"/>
    <n v="43"/>
    <n v="97"/>
  </r>
  <r>
    <n v="1511"/>
    <x v="16"/>
    <n v="99064"/>
    <n v="99.1"/>
    <n v="7"/>
    <x v="3"/>
    <x v="0"/>
    <n v="46"/>
    <n v="136"/>
    <n v="28"/>
    <x v="2"/>
    <n v="28"/>
    <n v="0"/>
    <n v="0"/>
    <n v="42.5"/>
    <n v="33"/>
    <n v="22"/>
    <n v="46"/>
    <n v="18"/>
    <n v="88"/>
    <n v="34"/>
    <n v="58"/>
    <n v="59"/>
    <n v="51"/>
    <n v="16"/>
  </r>
  <r>
    <n v="1570"/>
    <x v="7"/>
    <n v="109741"/>
    <n v="109.7"/>
    <n v="18"/>
    <x v="2"/>
    <x v="0"/>
    <n v="3"/>
    <n v="136"/>
    <n v="38"/>
    <x v="0"/>
    <n v="0"/>
    <n v="38"/>
    <n v="0"/>
    <n v="52.9"/>
    <n v="0"/>
    <n v="87"/>
    <n v="33"/>
    <n v="41"/>
    <n v="45"/>
    <n v="85"/>
    <n v="34"/>
    <n v="89"/>
    <n v="62"/>
    <n v="53"/>
  </r>
  <r>
    <n v="1581"/>
    <x v="8"/>
    <n v="106206"/>
    <n v="106.2"/>
    <n v="21"/>
    <x v="2"/>
    <x v="3"/>
    <n v="77"/>
    <n v="136"/>
    <n v="14"/>
    <x v="2"/>
    <n v="14"/>
    <n v="0"/>
    <n v="0"/>
    <n v="50.9"/>
    <n v="53"/>
    <n v="12"/>
    <n v="42"/>
    <n v="36"/>
    <n v="18"/>
    <n v="89"/>
    <n v="15"/>
    <n v="64"/>
    <n v="89"/>
    <n v="91"/>
  </r>
  <r>
    <n v="1644"/>
    <x v="16"/>
    <n v="59340"/>
    <n v="59.3"/>
    <n v="5"/>
    <x v="3"/>
    <x v="1"/>
    <n v="86"/>
    <n v="136"/>
    <n v="29"/>
    <x v="2"/>
    <n v="29"/>
    <n v="0"/>
    <n v="0"/>
    <n v="39.6"/>
    <n v="8"/>
    <n v="54"/>
    <n v="65"/>
    <n v="71"/>
    <n v="64"/>
    <n v="77"/>
    <n v="36"/>
    <n v="18"/>
    <n v="2"/>
    <n v="1"/>
  </r>
  <r>
    <n v="1852"/>
    <x v="9"/>
    <n v="120866"/>
    <n v="120.9"/>
    <n v="3"/>
    <x v="3"/>
    <x v="0"/>
    <n v="3"/>
    <n v="136"/>
    <n v="73"/>
    <x v="1"/>
    <n v="0"/>
    <n v="0"/>
    <n v="73"/>
    <n v="56.2"/>
    <n v="96"/>
    <n v="91"/>
    <n v="89"/>
    <n v="17"/>
    <n v="33"/>
    <n v="8"/>
    <n v="81"/>
    <n v="71"/>
    <n v="45"/>
    <n v="31"/>
  </r>
  <r>
    <n v="2251"/>
    <x v="4"/>
    <n v="103298"/>
    <n v="103.3"/>
    <n v="14"/>
    <x v="0"/>
    <x v="3"/>
    <n v="14"/>
    <n v="136"/>
    <n v="5"/>
    <x v="0"/>
    <n v="0"/>
    <n v="5"/>
    <n v="0"/>
    <n v="53.3"/>
    <n v="2"/>
    <n v="97"/>
    <n v="97"/>
    <n v="38"/>
    <n v="95"/>
    <n v="14"/>
    <n v="68"/>
    <n v="19"/>
    <n v="25"/>
    <n v="78"/>
  </r>
  <r>
    <n v="2500"/>
    <x v="0"/>
    <n v="94197"/>
    <n v="94.2"/>
    <n v="3"/>
    <x v="3"/>
    <x v="0"/>
    <n v="24"/>
    <n v="136"/>
    <n v="55"/>
    <x v="0"/>
    <n v="0"/>
    <n v="55"/>
    <n v="0"/>
    <n v="46.4"/>
    <n v="22"/>
    <n v="36"/>
    <n v="79"/>
    <n v="74"/>
    <n v="58"/>
    <n v="14"/>
    <n v="8"/>
    <n v="31"/>
    <n v="77"/>
    <n v="65"/>
  </r>
  <r>
    <n v="2555"/>
    <x v="9"/>
    <n v="141634"/>
    <n v="141.6"/>
    <n v="0"/>
    <x v="3"/>
    <x v="2"/>
    <n v="78"/>
    <n v="136"/>
    <n v="7"/>
    <x v="0"/>
    <n v="0"/>
    <n v="7"/>
    <n v="0"/>
    <n v="40.9"/>
    <n v="12"/>
    <n v="56"/>
    <n v="98"/>
    <n v="66"/>
    <n v="37"/>
    <n v="15"/>
    <n v="15"/>
    <n v="36"/>
    <n v="71"/>
    <n v="3"/>
  </r>
  <r>
    <n v="2832"/>
    <x v="1"/>
    <n v="67038"/>
    <n v="67"/>
    <n v="21"/>
    <x v="2"/>
    <x v="2"/>
    <n v="46"/>
    <n v="136"/>
    <n v="77"/>
    <x v="1"/>
    <n v="0"/>
    <n v="0"/>
    <n v="77"/>
    <n v="46.5"/>
    <n v="2"/>
    <n v="83"/>
    <n v="33"/>
    <n v="41"/>
    <n v="79"/>
    <n v="64"/>
    <n v="44"/>
    <n v="25"/>
    <n v="76"/>
    <n v="18"/>
  </r>
  <r>
    <n v="39"/>
    <x v="3"/>
    <n v="53524"/>
    <n v="53.5"/>
    <n v="20"/>
    <x v="2"/>
    <x v="2"/>
    <n v="94"/>
    <n v="135"/>
    <n v="4"/>
    <x v="0"/>
    <n v="0"/>
    <n v="4"/>
    <n v="0"/>
    <n v="48"/>
    <n v="45"/>
    <n v="13"/>
    <n v="95"/>
    <n v="61"/>
    <n v="23"/>
    <n v="67"/>
    <n v="62"/>
    <n v="36"/>
    <n v="11"/>
    <n v="67"/>
  </r>
  <r>
    <n v="122"/>
    <x v="2"/>
    <n v="58179"/>
    <n v="58.2"/>
    <n v="17"/>
    <x v="2"/>
    <x v="2"/>
    <n v="28"/>
    <n v="135"/>
    <n v="5"/>
    <x v="2"/>
    <n v="5"/>
    <n v="0"/>
    <n v="0"/>
    <n v="36.4"/>
    <n v="2"/>
    <n v="6"/>
    <n v="36"/>
    <n v="39"/>
    <n v="56"/>
    <n v="19"/>
    <n v="21"/>
    <n v="48"/>
    <n v="75"/>
    <n v="62"/>
  </r>
  <r>
    <n v="205"/>
    <x v="2"/>
    <n v="110070"/>
    <n v="110.1"/>
    <n v="14"/>
    <x v="0"/>
    <x v="3"/>
    <n v="9"/>
    <n v="135"/>
    <n v="15"/>
    <x v="2"/>
    <n v="15"/>
    <n v="0"/>
    <n v="0"/>
    <n v="45.8"/>
    <n v="76"/>
    <n v="82"/>
    <n v="89"/>
    <n v="54"/>
    <n v="2"/>
    <n v="26"/>
    <n v="3"/>
    <n v="59"/>
    <n v="3"/>
    <n v="64"/>
  </r>
  <r>
    <n v="361"/>
    <x v="17"/>
    <n v="37868"/>
    <n v="37.9"/>
    <n v="11"/>
    <x v="0"/>
    <x v="1"/>
    <n v="32"/>
    <n v="135"/>
    <n v="71"/>
    <x v="1"/>
    <n v="0"/>
    <n v="0"/>
    <n v="71"/>
    <n v="34.6"/>
    <n v="5"/>
    <n v="62"/>
    <n v="6"/>
    <n v="32"/>
    <n v="67"/>
    <n v="34"/>
    <n v="18"/>
    <n v="28"/>
    <n v="46"/>
    <n v="48"/>
  </r>
  <r>
    <n v="431"/>
    <x v="4"/>
    <n v="89789"/>
    <n v="89.8"/>
    <n v="28"/>
    <x v="1"/>
    <x v="0"/>
    <n v="39"/>
    <n v="135"/>
    <n v="5"/>
    <x v="0"/>
    <n v="0"/>
    <n v="5"/>
    <n v="0"/>
    <n v="51"/>
    <n v="47"/>
    <n v="49"/>
    <n v="85"/>
    <n v="83"/>
    <n v="4"/>
    <n v="33"/>
    <n v="49"/>
    <n v="57"/>
    <n v="24"/>
    <n v="79"/>
  </r>
  <r>
    <n v="606"/>
    <x v="8"/>
    <n v="118913"/>
    <n v="118.9"/>
    <n v="2"/>
    <x v="3"/>
    <x v="3"/>
    <n v="46"/>
    <n v="135"/>
    <n v="16"/>
    <x v="2"/>
    <n v="16"/>
    <n v="0"/>
    <n v="0"/>
    <n v="50.2"/>
    <n v="42"/>
    <n v="16"/>
    <n v="43"/>
    <n v="54"/>
    <n v="2"/>
    <n v="44"/>
    <n v="78"/>
    <n v="68"/>
    <n v="64"/>
    <n v="91"/>
  </r>
  <r>
    <n v="620"/>
    <x v="16"/>
    <n v="103844"/>
    <n v="103.8"/>
    <n v="2"/>
    <x v="3"/>
    <x v="3"/>
    <n v="89"/>
    <n v="135"/>
    <n v="18"/>
    <x v="2"/>
    <n v="18"/>
    <n v="0"/>
    <n v="0"/>
    <n v="49.2"/>
    <n v="69"/>
    <n v="88"/>
    <n v="5"/>
    <n v="31"/>
    <n v="75"/>
    <n v="22"/>
    <n v="39"/>
    <n v="87"/>
    <n v="72"/>
    <n v="4"/>
  </r>
  <r>
    <n v="629"/>
    <x v="12"/>
    <n v="138336"/>
    <n v="138.30000000000001"/>
    <n v="8"/>
    <x v="0"/>
    <x v="0"/>
    <n v="57"/>
    <n v="135"/>
    <n v="4"/>
    <x v="0"/>
    <n v="0"/>
    <n v="4"/>
    <n v="0"/>
    <n v="51.2"/>
    <n v="88"/>
    <n v="2"/>
    <n v="73"/>
    <n v="93"/>
    <n v="66"/>
    <n v="44"/>
    <n v="4"/>
    <n v="92"/>
    <n v="47"/>
    <n v="3"/>
  </r>
  <r>
    <n v="722"/>
    <x v="2"/>
    <n v="57313"/>
    <n v="57.3"/>
    <n v="26"/>
    <x v="1"/>
    <x v="2"/>
    <n v="85"/>
    <n v="135"/>
    <n v="17"/>
    <x v="2"/>
    <n v="17"/>
    <n v="0"/>
    <n v="0"/>
    <n v="38.299999999999997"/>
    <n v="18"/>
    <n v="48"/>
    <n v="49"/>
    <n v="49"/>
    <n v="54"/>
    <n v="26"/>
    <n v="37"/>
    <n v="43"/>
    <n v="13"/>
    <n v="46"/>
  </r>
  <r>
    <n v="782"/>
    <x v="0"/>
    <n v="72756"/>
    <n v="72.8"/>
    <n v="18"/>
    <x v="2"/>
    <x v="2"/>
    <n v="61"/>
    <n v="135"/>
    <n v="49"/>
    <x v="0"/>
    <n v="0"/>
    <n v="49"/>
    <n v="0"/>
    <n v="46.2"/>
    <n v="87"/>
    <n v="36"/>
    <n v="93"/>
    <n v="7"/>
    <n v="26"/>
    <n v="56"/>
    <n v="53"/>
    <n v="14"/>
    <n v="59"/>
    <n v="31"/>
  </r>
  <r>
    <n v="870"/>
    <x v="18"/>
    <n v="60011"/>
    <n v="60"/>
    <n v="16"/>
    <x v="2"/>
    <x v="3"/>
    <n v="26"/>
    <n v="135"/>
    <n v="14"/>
    <x v="2"/>
    <n v="14"/>
    <n v="0"/>
    <n v="0"/>
    <n v="33.9"/>
    <n v="23"/>
    <n v="18"/>
    <n v="32"/>
    <n v="7"/>
    <n v="3"/>
    <n v="61"/>
    <n v="62"/>
    <n v="53"/>
    <n v="76"/>
    <n v="4"/>
  </r>
  <r>
    <n v="878"/>
    <x v="17"/>
    <n v="88188"/>
    <n v="88.2"/>
    <n v="24"/>
    <x v="1"/>
    <x v="1"/>
    <n v="35"/>
    <n v="135"/>
    <n v="94"/>
    <x v="1"/>
    <n v="0"/>
    <n v="0"/>
    <n v="94"/>
    <n v="43.7"/>
    <n v="86"/>
    <n v="7"/>
    <n v="65"/>
    <n v="12"/>
    <n v="1"/>
    <n v="5"/>
    <n v="92"/>
    <n v="91"/>
    <n v="23"/>
    <n v="55"/>
  </r>
  <r>
    <n v="892"/>
    <x v="18"/>
    <n v="112604"/>
    <n v="112.6"/>
    <n v="20"/>
    <x v="2"/>
    <x v="0"/>
    <n v="54"/>
    <n v="135"/>
    <n v="6"/>
    <x v="2"/>
    <n v="6"/>
    <n v="0"/>
    <n v="0"/>
    <n v="41.4"/>
    <n v="89"/>
    <n v="67"/>
    <n v="62"/>
    <n v="63"/>
    <n v="3"/>
    <n v="42"/>
    <n v="8"/>
    <n v="31"/>
    <n v="47"/>
    <n v="2"/>
  </r>
  <r>
    <n v="926"/>
    <x v="4"/>
    <n v="127556"/>
    <n v="127.6"/>
    <n v="8"/>
    <x v="0"/>
    <x v="1"/>
    <n v="64"/>
    <n v="135"/>
    <n v="52"/>
    <x v="0"/>
    <n v="0"/>
    <n v="52"/>
    <n v="0"/>
    <n v="50.8"/>
    <n v="41"/>
    <n v="98"/>
    <n v="58"/>
    <n v="87"/>
    <n v="95"/>
    <n v="68"/>
    <n v="55"/>
    <n v="0"/>
    <n v="4"/>
    <n v="2"/>
  </r>
  <r>
    <n v="1038"/>
    <x v="12"/>
    <n v="146536"/>
    <n v="146.5"/>
    <n v="28"/>
    <x v="1"/>
    <x v="1"/>
    <n v="13"/>
    <n v="135"/>
    <n v="54"/>
    <x v="0"/>
    <n v="0"/>
    <n v="54"/>
    <n v="0"/>
    <n v="41.3"/>
    <n v="93"/>
    <n v="88"/>
    <n v="68"/>
    <n v="66"/>
    <n v="21"/>
    <n v="12"/>
    <n v="42"/>
    <n v="19"/>
    <n v="1"/>
    <n v="3"/>
  </r>
  <r>
    <n v="1177"/>
    <x v="18"/>
    <n v="46915"/>
    <n v="46.9"/>
    <n v="29"/>
    <x v="1"/>
    <x v="3"/>
    <n v="53"/>
    <n v="135"/>
    <n v="18"/>
    <x v="2"/>
    <n v="18"/>
    <n v="0"/>
    <n v="0"/>
    <n v="35.299999999999997"/>
    <n v="32"/>
    <n v="52"/>
    <n v="11"/>
    <n v="13"/>
    <n v="69"/>
    <n v="92"/>
    <n v="73"/>
    <n v="7"/>
    <n v="4"/>
    <n v="0"/>
  </r>
  <r>
    <n v="1351"/>
    <x v="17"/>
    <n v="110174"/>
    <n v="110.2"/>
    <n v="4"/>
    <x v="3"/>
    <x v="0"/>
    <n v="53"/>
    <n v="135"/>
    <n v="71"/>
    <x v="1"/>
    <n v="0"/>
    <n v="0"/>
    <n v="71"/>
    <n v="27.1"/>
    <n v="23"/>
    <n v="26"/>
    <n v="39"/>
    <n v="8"/>
    <n v="39"/>
    <n v="2"/>
    <n v="6"/>
    <n v="8"/>
    <n v="76"/>
    <n v="44"/>
  </r>
  <r>
    <n v="1392"/>
    <x v="9"/>
    <n v="110196"/>
    <n v="110.2"/>
    <n v="17"/>
    <x v="2"/>
    <x v="3"/>
    <n v="98"/>
    <n v="135"/>
    <n v="81"/>
    <x v="1"/>
    <n v="0"/>
    <n v="0"/>
    <n v="81"/>
    <n v="46.6"/>
    <n v="78"/>
    <n v="19"/>
    <n v="56"/>
    <n v="7"/>
    <n v="35"/>
    <n v="23"/>
    <n v="72"/>
    <n v="49"/>
    <n v="75"/>
    <n v="52"/>
  </r>
  <r>
    <n v="1522"/>
    <x v="13"/>
    <n v="51058"/>
    <n v="51.1"/>
    <n v="25"/>
    <x v="1"/>
    <x v="2"/>
    <n v="1"/>
    <n v="135"/>
    <n v="23"/>
    <x v="2"/>
    <n v="23"/>
    <n v="0"/>
    <n v="0"/>
    <n v="60.1"/>
    <n v="53"/>
    <n v="73"/>
    <n v="9"/>
    <n v="53"/>
    <n v="29"/>
    <n v="97"/>
    <n v="86"/>
    <n v="73"/>
    <n v="93"/>
    <n v="35"/>
  </r>
  <r>
    <n v="1538"/>
    <x v="13"/>
    <n v="114295"/>
    <n v="114.3"/>
    <n v="10"/>
    <x v="0"/>
    <x v="3"/>
    <n v="19"/>
    <n v="135"/>
    <n v="19"/>
    <x v="2"/>
    <n v="19"/>
    <n v="0"/>
    <n v="0"/>
    <n v="63.6"/>
    <n v="63"/>
    <n v="19"/>
    <n v="83"/>
    <n v="87"/>
    <n v="52"/>
    <n v="91"/>
    <n v="84"/>
    <n v="73"/>
    <n v="73"/>
    <n v="11"/>
  </r>
  <r>
    <n v="1619"/>
    <x v="4"/>
    <n v="44590"/>
    <n v="44.6"/>
    <n v="22"/>
    <x v="2"/>
    <x v="1"/>
    <n v="8"/>
    <n v="135"/>
    <n v="47"/>
    <x v="0"/>
    <n v="0"/>
    <n v="47"/>
    <n v="0"/>
    <n v="47.7"/>
    <n v="7"/>
    <n v="68"/>
    <n v="68"/>
    <n v="51"/>
    <n v="28"/>
    <n v="63"/>
    <n v="96"/>
    <n v="83"/>
    <n v="11"/>
    <n v="2"/>
  </r>
  <r>
    <n v="1976"/>
    <x v="3"/>
    <n v="31299"/>
    <n v="31.3"/>
    <n v="6"/>
    <x v="3"/>
    <x v="2"/>
    <n v="82"/>
    <n v="135"/>
    <n v="56"/>
    <x v="0"/>
    <n v="0"/>
    <n v="56"/>
    <n v="0"/>
    <n v="33.6"/>
    <n v="83"/>
    <n v="7"/>
    <n v="9"/>
    <n v="76"/>
    <n v="18"/>
    <n v="24"/>
    <n v="39"/>
    <n v="31"/>
    <n v="32"/>
    <n v="17"/>
  </r>
  <r>
    <n v="2495"/>
    <x v="12"/>
    <n v="102904"/>
    <n v="102.9"/>
    <n v="1"/>
    <x v="3"/>
    <x v="1"/>
    <n v="74"/>
    <n v="135"/>
    <n v="34"/>
    <x v="0"/>
    <n v="0"/>
    <n v="34"/>
    <n v="0"/>
    <n v="32.4"/>
    <n v="25"/>
    <n v="14"/>
    <n v="46"/>
    <n v="72"/>
    <n v="17"/>
    <n v="13"/>
    <n v="61"/>
    <n v="23"/>
    <n v="48"/>
    <n v="5"/>
  </r>
  <r>
    <n v="2499"/>
    <x v="18"/>
    <n v="114142"/>
    <n v="114.1"/>
    <n v="21"/>
    <x v="2"/>
    <x v="2"/>
    <n v="62"/>
    <n v="135"/>
    <n v="11"/>
    <x v="2"/>
    <n v="11"/>
    <n v="0"/>
    <n v="0"/>
    <n v="45.3"/>
    <n v="44"/>
    <n v="62"/>
    <n v="92"/>
    <n v="2"/>
    <n v="21"/>
    <n v="23"/>
    <n v="33"/>
    <n v="28"/>
    <n v="59"/>
    <n v="89"/>
  </r>
  <r>
    <n v="2705"/>
    <x v="0"/>
    <n v="42225"/>
    <n v="42.2"/>
    <n v="27"/>
    <x v="1"/>
    <x v="2"/>
    <n v="1"/>
    <n v="135"/>
    <n v="42"/>
    <x v="0"/>
    <n v="0"/>
    <n v="42"/>
    <n v="0"/>
    <n v="38.1"/>
    <n v="68"/>
    <n v="51"/>
    <n v="22"/>
    <n v="52"/>
    <n v="7"/>
    <n v="35"/>
    <n v="52"/>
    <n v="23"/>
    <n v="66"/>
    <n v="5"/>
  </r>
  <r>
    <n v="2761"/>
    <x v="8"/>
    <n v="147063"/>
    <n v="147.1"/>
    <n v="28"/>
    <x v="1"/>
    <x v="1"/>
    <n v="63"/>
    <n v="135"/>
    <n v="21"/>
    <x v="2"/>
    <n v="21"/>
    <n v="0"/>
    <n v="0"/>
    <n v="33"/>
    <n v="54"/>
    <n v="67"/>
    <n v="3"/>
    <n v="12"/>
    <n v="9"/>
    <n v="1"/>
    <n v="26"/>
    <n v="53"/>
    <n v="11"/>
    <n v="94"/>
  </r>
  <r>
    <n v="2799"/>
    <x v="9"/>
    <n v="118400"/>
    <n v="118.4"/>
    <n v="12"/>
    <x v="0"/>
    <x v="1"/>
    <n v="82"/>
    <n v="135"/>
    <n v="8"/>
    <x v="1"/>
    <n v="0"/>
    <n v="0"/>
    <n v="8"/>
    <n v="59.6"/>
    <n v="23"/>
    <n v="98"/>
    <n v="55"/>
    <n v="52"/>
    <n v="95"/>
    <n v="41"/>
    <n v="85"/>
    <n v="7"/>
    <n v="97"/>
    <n v="43"/>
  </r>
  <r>
    <n v="2874"/>
    <x v="6"/>
    <n v="111396"/>
    <n v="111.4"/>
    <n v="9"/>
    <x v="0"/>
    <x v="0"/>
    <n v="63"/>
    <n v="135"/>
    <n v="91"/>
    <x v="1"/>
    <n v="0"/>
    <n v="0"/>
    <n v="91"/>
    <n v="43.4"/>
    <n v="32"/>
    <n v="49"/>
    <n v="64"/>
    <n v="7"/>
    <n v="95"/>
    <n v="43"/>
    <n v="37"/>
    <n v="91"/>
    <n v="12"/>
    <n v="4"/>
  </r>
  <r>
    <n v="2951"/>
    <x v="5"/>
    <n v="89930"/>
    <n v="89.9"/>
    <n v="19"/>
    <x v="2"/>
    <x v="0"/>
    <n v="12"/>
    <n v="135"/>
    <n v="64"/>
    <x v="0"/>
    <n v="0"/>
    <n v="64"/>
    <n v="0"/>
    <n v="39"/>
    <n v="18"/>
    <n v="6"/>
    <n v="71"/>
    <n v="72"/>
    <n v="18"/>
    <n v="67"/>
    <n v="28"/>
    <n v="26"/>
    <n v="32"/>
    <n v="52"/>
  </r>
  <r>
    <n v="277"/>
    <x v="0"/>
    <n v="89550"/>
    <n v="89.6"/>
    <n v="8"/>
    <x v="0"/>
    <x v="0"/>
    <n v="31"/>
    <n v="134"/>
    <n v="32"/>
    <x v="0"/>
    <n v="0"/>
    <n v="32"/>
    <n v="0"/>
    <n v="31.5"/>
    <n v="46"/>
    <n v="38"/>
    <n v="32"/>
    <n v="29"/>
    <n v="9"/>
    <n v="31"/>
    <n v="4"/>
    <n v="78"/>
    <n v="4"/>
    <n v="44"/>
  </r>
  <r>
    <n v="363"/>
    <x v="12"/>
    <n v="117838"/>
    <n v="117.8"/>
    <n v="6"/>
    <x v="3"/>
    <x v="1"/>
    <n v="44"/>
    <n v="134"/>
    <n v="4"/>
    <x v="0"/>
    <n v="0"/>
    <n v="4"/>
    <n v="0"/>
    <n v="32"/>
    <n v="42"/>
    <n v="4"/>
    <n v="45"/>
    <n v="58"/>
    <n v="57"/>
    <n v="33"/>
    <n v="32"/>
    <n v="11"/>
    <n v="37"/>
    <n v="1"/>
  </r>
  <r>
    <n v="541"/>
    <x v="16"/>
    <n v="86414"/>
    <n v="86.4"/>
    <n v="0"/>
    <x v="3"/>
    <x v="2"/>
    <n v="91"/>
    <n v="134"/>
    <n v="26"/>
    <x v="2"/>
    <n v="26"/>
    <n v="0"/>
    <n v="0"/>
    <n v="54.3"/>
    <n v="77"/>
    <n v="88"/>
    <n v="81"/>
    <n v="6"/>
    <n v="3"/>
    <n v="89"/>
    <n v="84"/>
    <n v="47"/>
    <n v="4"/>
    <n v="64"/>
  </r>
  <r>
    <n v="547"/>
    <x v="6"/>
    <n v="147232"/>
    <n v="147.19999999999999"/>
    <n v="27"/>
    <x v="1"/>
    <x v="1"/>
    <n v="31"/>
    <n v="134"/>
    <n v="72"/>
    <x v="1"/>
    <n v="0"/>
    <n v="0"/>
    <n v="72"/>
    <n v="51.7"/>
    <n v="88"/>
    <n v="26"/>
    <n v="59"/>
    <n v="94"/>
    <n v="68"/>
    <n v="41"/>
    <n v="69"/>
    <n v="34"/>
    <n v="28"/>
    <n v="10"/>
  </r>
  <r>
    <n v="746"/>
    <x v="12"/>
    <n v="113824"/>
    <n v="113.8"/>
    <n v="10"/>
    <x v="0"/>
    <x v="0"/>
    <n v="1"/>
    <n v="134"/>
    <n v="63"/>
    <x v="0"/>
    <n v="0"/>
    <n v="63"/>
    <n v="0"/>
    <n v="33"/>
    <n v="53"/>
    <n v="14"/>
    <n v="3"/>
    <n v="8"/>
    <n v="6"/>
    <n v="71"/>
    <n v="3"/>
    <n v="51"/>
    <n v="75"/>
    <n v="46"/>
  </r>
  <r>
    <n v="826"/>
    <x v="15"/>
    <n v="137294"/>
    <n v="137.30000000000001"/>
    <n v="2"/>
    <x v="3"/>
    <x v="1"/>
    <n v="9"/>
    <n v="134"/>
    <n v="64"/>
    <x v="0"/>
    <n v="0"/>
    <n v="64"/>
    <n v="0"/>
    <n v="39.5"/>
    <n v="83"/>
    <n v="8"/>
    <n v="36"/>
    <n v="22"/>
    <n v="93"/>
    <n v="31"/>
    <n v="4"/>
    <n v="7"/>
    <n v="29"/>
    <n v="82"/>
  </r>
  <r>
    <n v="865"/>
    <x v="6"/>
    <n v="118257"/>
    <n v="118.3"/>
    <n v="6"/>
    <x v="3"/>
    <x v="0"/>
    <n v="78"/>
    <n v="134"/>
    <n v="85"/>
    <x v="1"/>
    <n v="0"/>
    <n v="0"/>
    <n v="85"/>
    <n v="30.5"/>
    <n v="4"/>
    <n v="95"/>
    <n v="25"/>
    <n v="8"/>
    <n v="61"/>
    <n v="38"/>
    <n v="0"/>
    <n v="45"/>
    <n v="28"/>
    <n v="1"/>
  </r>
  <r>
    <n v="1043"/>
    <x v="12"/>
    <n v="127771"/>
    <n v="127.8"/>
    <n v="14"/>
    <x v="0"/>
    <x v="2"/>
    <n v="98"/>
    <n v="134"/>
    <n v="62"/>
    <x v="0"/>
    <n v="0"/>
    <n v="62"/>
    <n v="0"/>
    <n v="42.2"/>
    <n v="33"/>
    <n v="54"/>
    <n v="14"/>
    <n v="54"/>
    <n v="15"/>
    <n v="55"/>
    <n v="65"/>
    <n v="39"/>
    <n v="5"/>
    <n v="88"/>
  </r>
  <r>
    <n v="1066"/>
    <x v="15"/>
    <n v="55757"/>
    <n v="55.8"/>
    <n v="10"/>
    <x v="0"/>
    <x v="0"/>
    <n v="55"/>
    <n v="134"/>
    <n v="37"/>
    <x v="0"/>
    <n v="0"/>
    <n v="37"/>
    <n v="0"/>
    <n v="46.2"/>
    <n v="32"/>
    <n v="89"/>
    <n v="56"/>
    <n v="58"/>
    <n v="48"/>
    <n v="55"/>
    <n v="2"/>
    <n v="55"/>
    <n v="10"/>
    <n v="57"/>
  </r>
  <r>
    <n v="1166"/>
    <x v="3"/>
    <n v="43829"/>
    <n v="43.8"/>
    <n v="14"/>
    <x v="0"/>
    <x v="0"/>
    <n v="14"/>
    <n v="134"/>
    <n v="49"/>
    <x v="0"/>
    <n v="0"/>
    <n v="49"/>
    <n v="0"/>
    <n v="36.6"/>
    <n v="16"/>
    <n v="12"/>
    <n v="97"/>
    <n v="28"/>
    <n v="91"/>
    <n v="41"/>
    <n v="39"/>
    <n v="7"/>
    <n v="1"/>
    <n v="34"/>
  </r>
  <r>
    <n v="1413"/>
    <x v="17"/>
    <n v="130992"/>
    <n v="131"/>
    <n v="4"/>
    <x v="3"/>
    <x v="2"/>
    <n v="8"/>
    <n v="134"/>
    <n v="81"/>
    <x v="1"/>
    <n v="0"/>
    <n v="0"/>
    <n v="81"/>
    <n v="51.8"/>
    <n v="45"/>
    <n v="85"/>
    <n v="62"/>
    <n v="18"/>
    <n v="21"/>
    <n v="1"/>
    <n v="71"/>
    <n v="49"/>
    <n v="95"/>
    <n v="71"/>
  </r>
  <r>
    <n v="1466"/>
    <x v="6"/>
    <n v="73781"/>
    <n v="73.8"/>
    <n v="17"/>
    <x v="2"/>
    <x v="2"/>
    <n v="94"/>
    <n v="134"/>
    <n v="93"/>
    <x v="1"/>
    <n v="0"/>
    <n v="0"/>
    <n v="93"/>
    <n v="35.299999999999997"/>
    <n v="29"/>
    <n v="57"/>
    <n v="32"/>
    <n v="26"/>
    <n v="61"/>
    <n v="82"/>
    <n v="9"/>
    <n v="28"/>
    <n v="21"/>
    <n v="8"/>
  </r>
  <r>
    <n v="1489"/>
    <x v="5"/>
    <n v="105618"/>
    <n v="105.6"/>
    <n v="1"/>
    <x v="3"/>
    <x v="3"/>
    <n v="83"/>
    <n v="134"/>
    <n v="63"/>
    <x v="0"/>
    <n v="0"/>
    <n v="63"/>
    <n v="0"/>
    <n v="59.5"/>
    <n v="16"/>
    <n v="3"/>
    <n v="98"/>
    <n v="96"/>
    <n v="56"/>
    <n v="99"/>
    <n v="77"/>
    <n v="52"/>
    <n v="39"/>
    <n v="59"/>
  </r>
  <r>
    <n v="1639"/>
    <x v="7"/>
    <n v="127364"/>
    <n v="127.4"/>
    <n v="0"/>
    <x v="3"/>
    <x v="3"/>
    <n v="7"/>
    <n v="134"/>
    <n v="52"/>
    <x v="0"/>
    <n v="0"/>
    <n v="52"/>
    <n v="0"/>
    <n v="46.8"/>
    <n v="32"/>
    <n v="48"/>
    <n v="51"/>
    <n v="4"/>
    <n v="93"/>
    <n v="74"/>
    <n v="24"/>
    <n v="59"/>
    <n v="69"/>
    <n v="14"/>
  </r>
  <r>
    <n v="1719"/>
    <x v="1"/>
    <n v="109455"/>
    <n v="109.5"/>
    <n v="26"/>
    <x v="1"/>
    <x v="2"/>
    <n v="44"/>
    <n v="134"/>
    <n v="9"/>
    <x v="1"/>
    <n v="0"/>
    <n v="0"/>
    <n v="9"/>
    <n v="43.8"/>
    <n v="96"/>
    <n v="25"/>
    <n v="23"/>
    <n v="3"/>
    <n v="41"/>
    <n v="46"/>
    <n v="96"/>
    <n v="83"/>
    <n v="17"/>
    <n v="8"/>
  </r>
  <r>
    <n v="1720"/>
    <x v="7"/>
    <n v="96951"/>
    <n v="97"/>
    <n v="6"/>
    <x v="3"/>
    <x v="3"/>
    <n v="8"/>
    <n v="134"/>
    <n v="69"/>
    <x v="0"/>
    <n v="0"/>
    <n v="69"/>
    <n v="0"/>
    <n v="48.6"/>
    <n v="9"/>
    <n v="81"/>
    <n v="86"/>
    <n v="12"/>
    <n v="28"/>
    <n v="73"/>
    <n v="81"/>
    <n v="35"/>
    <n v="16"/>
    <n v="65"/>
  </r>
  <r>
    <n v="1773"/>
    <x v="18"/>
    <n v="49361"/>
    <n v="49.4"/>
    <n v="20"/>
    <x v="2"/>
    <x v="3"/>
    <n v="68"/>
    <n v="134"/>
    <n v="17"/>
    <x v="2"/>
    <n v="17"/>
    <n v="0"/>
    <n v="0"/>
    <n v="53.1"/>
    <n v="83"/>
    <n v="78"/>
    <n v="67"/>
    <n v="45"/>
    <n v="27"/>
    <n v="86"/>
    <n v="65"/>
    <n v="8"/>
    <n v="55"/>
    <n v="17"/>
  </r>
  <r>
    <n v="1775"/>
    <x v="15"/>
    <n v="113102"/>
    <n v="113.1"/>
    <n v="26"/>
    <x v="1"/>
    <x v="2"/>
    <n v="75"/>
    <n v="134"/>
    <n v="67"/>
    <x v="0"/>
    <n v="0"/>
    <n v="67"/>
    <n v="0"/>
    <n v="37.799999999999997"/>
    <n v="58"/>
    <n v="78"/>
    <n v="49"/>
    <n v="4"/>
    <n v="16"/>
    <n v="13"/>
    <n v="17"/>
    <n v="1"/>
    <n v="86"/>
    <n v="56"/>
  </r>
  <r>
    <n v="1782"/>
    <x v="12"/>
    <n v="53167"/>
    <n v="53.2"/>
    <n v="22"/>
    <x v="2"/>
    <x v="1"/>
    <n v="28"/>
    <n v="134"/>
    <n v="38"/>
    <x v="0"/>
    <n v="0"/>
    <n v="38"/>
    <n v="0"/>
    <n v="38.6"/>
    <n v="72"/>
    <n v="45"/>
    <n v="10"/>
    <n v="61"/>
    <n v="1"/>
    <n v="42"/>
    <n v="7"/>
    <n v="29"/>
    <n v="34"/>
    <n v="85"/>
  </r>
  <r>
    <n v="2003"/>
    <x v="12"/>
    <n v="62948"/>
    <n v="62.9"/>
    <n v="6"/>
    <x v="3"/>
    <x v="2"/>
    <n v="67"/>
    <n v="134"/>
    <n v="39"/>
    <x v="0"/>
    <n v="0"/>
    <n v="39"/>
    <n v="0"/>
    <n v="27.4"/>
    <n v="19"/>
    <n v="1"/>
    <n v="41"/>
    <n v="9"/>
    <n v="9"/>
    <n v="13"/>
    <n v="2"/>
    <n v="41"/>
    <n v="78"/>
    <n v="61"/>
  </r>
  <r>
    <n v="2080"/>
    <x v="1"/>
    <n v="116402"/>
    <n v="116.4"/>
    <n v="5"/>
    <x v="3"/>
    <x v="2"/>
    <n v="97"/>
    <n v="134"/>
    <n v="83"/>
    <x v="1"/>
    <n v="0"/>
    <n v="0"/>
    <n v="83"/>
    <n v="52.7"/>
    <n v="21"/>
    <n v="0"/>
    <n v="98"/>
    <n v="94"/>
    <n v="27"/>
    <n v="64"/>
    <n v="73"/>
    <n v="58"/>
    <n v="84"/>
    <n v="8"/>
  </r>
  <r>
    <n v="2131"/>
    <x v="5"/>
    <n v="124364"/>
    <n v="124.4"/>
    <n v="24"/>
    <x v="1"/>
    <x v="1"/>
    <n v="31"/>
    <n v="134"/>
    <n v="57"/>
    <x v="0"/>
    <n v="0"/>
    <n v="57"/>
    <n v="0"/>
    <n v="53.8"/>
    <n v="85"/>
    <n v="29"/>
    <n v="46"/>
    <n v="82"/>
    <n v="64"/>
    <n v="36"/>
    <n v="51"/>
    <n v="10"/>
    <n v="74"/>
    <n v="61"/>
  </r>
  <r>
    <n v="2273"/>
    <x v="18"/>
    <n v="67542"/>
    <n v="67.5"/>
    <n v="17"/>
    <x v="2"/>
    <x v="2"/>
    <n v="98"/>
    <n v="134"/>
    <n v="16"/>
    <x v="2"/>
    <n v="16"/>
    <n v="0"/>
    <n v="0"/>
    <n v="52.6"/>
    <n v="69"/>
    <n v="49"/>
    <n v="35"/>
    <n v="63"/>
    <n v="77"/>
    <n v="64"/>
    <n v="83"/>
    <n v="18"/>
    <n v="37"/>
    <n v="31"/>
  </r>
  <r>
    <n v="2289"/>
    <x v="9"/>
    <n v="85197"/>
    <n v="85.2"/>
    <n v="4"/>
    <x v="3"/>
    <x v="3"/>
    <n v="2"/>
    <n v="134"/>
    <n v="94"/>
    <x v="1"/>
    <n v="0"/>
    <n v="0"/>
    <n v="94"/>
    <n v="34.799999999999997"/>
    <n v="99"/>
    <n v="46"/>
    <n v="87"/>
    <n v="12"/>
    <n v="43"/>
    <n v="31"/>
    <n v="4"/>
    <n v="7"/>
    <n v="9"/>
    <n v="10"/>
  </r>
  <r>
    <n v="2367"/>
    <x v="10"/>
    <n v="149511"/>
    <n v="149.5"/>
    <n v="27"/>
    <x v="1"/>
    <x v="3"/>
    <n v="51"/>
    <n v="134"/>
    <n v="43"/>
    <x v="0"/>
    <n v="0"/>
    <n v="43"/>
    <n v="0"/>
    <n v="49.9"/>
    <n v="98"/>
    <n v="8"/>
    <n v="72"/>
    <n v="66"/>
    <n v="19"/>
    <n v="39"/>
    <n v="31"/>
    <n v="9"/>
    <n v="58"/>
    <n v="99"/>
  </r>
  <r>
    <n v="2535"/>
    <x v="3"/>
    <n v="102564"/>
    <n v="102.6"/>
    <n v="14"/>
    <x v="0"/>
    <x v="1"/>
    <n v="43"/>
    <n v="134"/>
    <n v="64"/>
    <x v="0"/>
    <n v="0"/>
    <n v="64"/>
    <n v="0"/>
    <n v="46.4"/>
    <n v="94"/>
    <n v="29"/>
    <n v="68"/>
    <n v="7"/>
    <n v="73"/>
    <n v="56"/>
    <n v="25"/>
    <n v="65"/>
    <n v="14"/>
    <n v="33"/>
  </r>
  <r>
    <n v="2644"/>
    <x v="19"/>
    <n v="143546"/>
    <n v="143.5"/>
    <n v="8"/>
    <x v="0"/>
    <x v="3"/>
    <n v="39"/>
    <n v="134"/>
    <n v="35"/>
    <x v="0"/>
    <n v="0"/>
    <n v="35"/>
    <n v="0"/>
    <n v="59.2"/>
    <n v="74"/>
    <n v="54"/>
    <n v="9"/>
    <n v="73"/>
    <n v="66"/>
    <n v="89"/>
    <n v="91"/>
    <n v="38"/>
    <n v="93"/>
    <n v="5"/>
  </r>
  <r>
    <n v="2734"/>
    <x v="19"/>
    <n v="37505"/>
    <n v="37.5"/>
    <n v="27"/>
    <x v="1"/>
    <x v="2"/>
    <n v="92"/>
    <n v="134"/>
    <n v="38"/>
    <x v="0"/>
    <n v="0"/>
    <n v="38"/>
    <n v="0"/>
    <n v="54"/>
    <n v="32"/>
    <n v="52"/>
    <n v="57"/>
    <n v="19"/>
    <n v="23"/>
    <n v="76"/>
    <n v="73"/>
    <n v="84"/>
    <n v="93"/>
    <n v="31"/>
  </r>
  <r>
    <n v="2754"/>
    <x v="7"/>
    <n v="128039"/>
    <n v="128"/>
    <n v="17"/>
    <x v="2"/>
    <x v="2"/>
    <n v="8"/>
    <n v="134"/>
    <n v="58"/>
    <x v="0"/>
    <n v="0"/>
    <n v="58"/>
    <n v="0"/>
    <n v="50.2"/>
    <n v="66"/>
    <n v="44"/>
    <n v="64"/>
    <n v="74"/>
    <n v="12"/>
    <n v="26"/>
    <n v="19"/>
    <n v="84"/>
    <n v="68"/>
    <n v="45"/>
  </r>
  <r>
    <n v="2806"/>
    <x v="15"/>
    <n v="76978"/>
    <n v="77"/>
    <n v="7"/>
    <x v="3"/>
    <x v="1"/>
    <n v="4"/>
    <n v="134"/>
    <n v="58"/>
    <x v="0"/>
    <n v="0"/>
    <n v="58"/>
    <n v="0"/>
    <n v="48.7"/>
    <n v="61"/>
    <n v="95"/>
    <n v="23"/>
    <n v="45"/>
    <n v="86"/>
    <n v="55"/>
    <n v="25"/>
    <n v="21"/>
    <n v="75"/>
    <n v="1"/>
  </r>
  <r>
    <n v="2861"/>
    <x v="15"/>
    <n v="57891"/>
    <n v="57.9"/>
    <n v="27"/>
    <x v="1"/>
    <x v="1"/>
    <n v="99"/>
    <n v="134"/>
    <n v="33"/>
    <x v="0"/>
    <n v="0"/>
    <n v="33"/>
    <n v="0"/>
    <n v="41.8"/>
    <n v="84"/>
    <n v="54"/>
    <n v="66"/>
    <n v="13"/>
    <n v="4"/>
    <n v="88"/>
    <n v="43"/>
    <n v="13"/>
    <n v="31"/>
    <n v="22"/>
  </r>
  <r>
    <n v="164"/>
    <x v="8"/>
    <n v="73056"/>
    <n v="73.099999999999994"/>
    <n v="13"/>
    <x v="0"/>
    <x v="3"/>
    <n v="5"/>
    <n v="133"/>
    <n v="26"/>
    <x v="2"/>
    <n v="26"/>
    <n v="0"/>
    <n v="0"/>
    <n v="36.799999999999997"/>
    <n v="28"/>
    <n v="46"/>
    <n v="44"/>
    <n v="22"/>
    <n v="4"/>
    <n v="4"/>
    <n v="28"/>
    <n v="82"/>
    <n v="28"/>
    <n v="82"/>
  </r>
  <r>
    <n v="181"/>
    <x v="3"/>
    <n v="40886"/>
    <n v="40.9"/>
    <n v="2"/>
    <x v="3"/>
    <x v="1"/>
    <n v="74"/>
    <n v="133"/>
    <n v="6"/>
    <x v="0"/>
    <n v="0"/>
    <n v="6"/>
    <n v="0"/>
    <n v="52.1"/>
    <n v="14"/>
    <n v="75"/>
    <n v="77"/>
    <n v="66"/>
    <n v="77"/>
    <n v="85"/>
    <n v="61"/>
    <n v="9"/>
    <n v="49"/>
    <n v="8"/>
  </r>
  <r>
    <n v="279"/>
    <x v="15"/>
    <n v="102055"/>
    <n v="102.1"/>
    <n v="26"/>
    <x v="1"/>
    <x v="0"/>
    <n v="56"/>
    <n v="133"/>
    <n v="59"/>
    <x v="0"/>
    <n v="0"/>
    <n v="59"/>
    <n v="0"/>
    <n v="40.799999999999997"/>
    <n v="7"/>
    <n v="32"/>
    <n v="23"/>
    <n v="21"/>
    <n v="86"/>
    <n v="82"/>
    <n v="44"/>
    <n v="13"/>
    <n v="38"/>
    <n v="62"/>
  </r>
  <r>
    <n v="594"/>
    <x v="7"/>
    <n v="137334"/>
    <n v="137.30000000000001"/>
    <n v="1"/>
    <x v="3"/>
    <x v="3"/>
    <n v="65"/>
    <n v="133"/>
    <n v="32"/>
    <x v="0"/>
    <n v="0"/>
    <n v="32"/>
    <n v="0"/>
    <n v="37"/>
    <n v="85"/>
    <n v="55"/>
    <n v="2"/>
    <n v="32"/>
    <n v="28"/>
    <n v="53"/>
    <n v="5"/>
    <n v="16"/>
    <n v="81"/>
    <n v="13"/>
  </r>
  <r>
    <n v="619"/>
    <x v="19"/>
    <n v="59410"/>
    <n v="59.4"/>
    <n v="16"/>
    <x v="2"/>
    <x v="2"/>
    <n v="93"/>
    <n v="133"/>
    <n v="43"/>
    <x v="0"/>
    <n v="0"/>
    <n v="43"/>
    <n v="0"/>
    <n v="38.9"/>
    <n v="24"/>
    <n v="26"/>
    <n v="5"/>
    <n v="74"/>
    <n v="5"/>
    <n v="7"/>
    <n v="72"/>
    <n v="81"/>
    <n v="29"/>
    <n v="66"/>
  </r>
  <r>
    <n v="666"/>
    <x v="15"/>
    <n v="30944"/>
    <n v="30.9"/>
    <n v="9"/>
    <x v="0"/>
    <x v="1"/>
    <n v="52"/>
    <n v="133"/>
    <n v="47"/>
    <x v="0"/>
    <n v="0"/>
    <n v="47"/>
    <n v="0"/>
    <n v="47.1"/>
    <n v="19"/>
    <n v="28"/>
    <n v="51"/>
    <n v="53"/>
    <n v="81"/>
    <n v="79"/>
    <n v="58"/>
    <n v="78"/>
    <n v="19"/>
    <n v="5"/>
  </r>
  <r>
    <n v="985"/>
    <x v="17"/>
    <n v="77878"/>
    <n v="77.900000000000006"/>
    <n v="18"/>
    <x v="2"/>
    <x v="2"/>
    <n v="73"/>
    <n v="133"/>
    <n v="73"/>
    <x v="1"/>
    <n v="0"/>
    <n v="0"/>
    <n v="73"/>
    <n v="38.1"/>
    <n v="14"/>
    <n v="82"/>
    <n v="92"/>
    <n v="79"/>
    <n v="2"/>
    <n v="41"/>
    <n v="6"/>
    <n v="16"/>
    <n v="21"/>
    <n v="28"/>
  </r>
  <r>
    <n v="1007"/>
    <x v="18"/>
    <n v="139640"/>
    <n v="139.6"/>
    <n v="22"/>
    <x v="2"/>
    <x v="0"/>
    <n v="76"/>
    <n v="133"/>
    <n v="27"/>
    <x v="2"/>
    <n v="27"/>
    <n v="0"/>
    <n v="0"/>
    <n v="33"/>
    <n v="61"/>
    <n v="86"/>
    <n v="2"/>
    <n v="11"/>
    <n v="9"/>
    <n v="71"/>
    <n v="7"/>
    <n v="5"/>
    <n v="47"/>
    <n v="31"/>
  </r>
  <r>
    <n v="1014"/>
    <x v="6"/>
    <n v="57262"/>
    <n v="57.3"/>
    <n v="25"/>
    <x v="1"/>
    <x v="1"/>
    <n v="48"/>
    <n v="133"/>
    <n v="9"/>
    <x v="1"/>
    <n v="0"/>
    <n v="0"/>
    <n v="9"/>
    <n v="54.2"/>
    <n v="92"/>
    <n v="3"/>
    <n v="95"/>
    <n v="15"/>
    <n v="8"/>
    <n v="43"/>
    <n v="83"/>
    <n v="47"/>
    <n v="83"/>
    <n v="73"/>
  </r>
  <r>
    <n v="1093"/>
    <x v="8"/>
    <n v="96302"/>
    <n v="96.3"/>
    <n v="29"/>
    <x v="1"/>
    <x v="3"/>
    <n v="99"/>
    <n v="133"/>
    <n v="12"/>
    <x v="2"/>
    <n v="12"/>
    <n v="0"/>
    <n v="0"/>
    <n v="49.3"/>
    <n v="73"/>
    <n v="21"/>
    <n v="78"/>
    <n v="15"/>
    <n v="47"/>
    <n v="79"/>
    <n v="28"/>
    <n v="84"/>
    <n v="64"/>
    <n v="4"/>
  </r>
  <r>
    <n v="1217"/>
    <x v="14"/>
    <n v="50914"/>
    <n v="50.9"/>
    <n v="19"/>
    <x v="2"/>
    <x v="0"/>
    <n v="73"/>
    <n v="133"/>
    <n v="6"/>
    <x v="0"/>
    <n v="0"/>
    <n v="6"/>
    <n v="0"/>
    <n v="32.5"/>
    <n v="63"/>
    <n v="43"/>
    <n v="9"/>
    <n v="65"/>
    <n v="4"/>
    <n v="8"/>
    <n v="29"/>
    <n v="54"/>
    <n v="28"/>
    <n v="22"/>
  </r>
  <r>
    <n v="1222"/>
    <x v="8"/>
    <n v="88812"/>
    <n v="88.8"/>
    <n v="18"/>
    <x v="2"/>
    <x v="0"/>
    <n v="76"/>
    <n v="133"/>
    <n v="29"/>
    <x v="2"/>
    <n v="29"/>
    <n v="0"/>
    <n v="0"/>
    <n v="34.5"/>
    <n v="64"/>
    <n v="46"/>
    <n v="31"/>
    <n v="22"/>
    <n v="21"/>
    <n v="41"/>
    <n v="99"/>
    <n v="0"/>
    <n v="2"/>
    <n v="19"/>
  </r>
  <r>
    <n v="1477"/>
    <x v="13"/>
    <n v="59825"/>
    <n v="59.8"/>
    <n v="21"/>
    <x v="2"/>
    <x v="1"/>
    <n v="99"/>
    <n v="133"/>
    <n v="19"/>
    <x v="2"/>
    <n v="19"/>
    <n v="0"/>
    <n v="0"/>
    <n v="33.700000000000003"/>
    <n v="48"/>
    <n v="65"/>
    <n v="33"/>
    <n v="5"/>
    <n v="4"/>
    <n v="98"/>
    <n v="18"/>
    <n v="53"/>
    <n v="1"/>
    <n v="12"/>
  </r>
  <r>
    <n v="1928"/>
    <x v="6"/>
    <n v="137919"/>
    <n v="137.9"/>
    <n v="29"/>
    <x v="1"/>
    <x v="1"/>
    <n v="9"/>
    <n v="133"/>
    <n v="8"/>
    <x v="1"/>
    <n v="0"/>
    <n v="0"/>
    <n v="8"/>
    <n v="49.9"/>
    <n v="16"/>
    <n v="33"/>
    <n v="77"/>
    <n v="23"/>
    <n v="48"/>
    <n v="57"/>
    <n v="6"/>
    <n v="94"/>
    <n v="66"/>
    <n v="79"/>
  </r>
  <r>
    <n v="2231"/>
    <x v="6"/>
    <n v="88744"/>
    <n v="88.7"/>
    <n v="15"/>
    <x v="0"/>
    <x v="1"/>
    <n v="11"/>
    <n v="133"/>
    <n v="89"/>
    <x v="1"/>
    <n v="0"/>
    <n v="0"/>
    <n v="89"/>
    <n v="48.7"/>
    <n v="82"/>
    <n v="3"/>
    <n v="7"/>
    <n v="22"/>
    <n v="1"/>
    <n v="87"/>
    <n v="52"/>
    <n v="98"/>
    <n v="39"/>
    <n v="96"/>
  </r>
  <r>
    <n v="2253"/>
    <x v="8"/>
    <n v="86735"/>
    <n v="86.7"/>
    <n v="6"/>
    <x v="3"/>
    <x v="1"/>
    <n v="7"/>
    <n v="133"/>
    <n v="9"/>
    <x v="2"/>
    <n v="9"/>
    <n v="0"/>
    <n v="0"/>
    <n v="31.8"/>
    <n v="9"/>
    <n v="2"/>
    <n v="1"/>
    <n v="52"/>
    <n v="99"/>
    <n v="3"/>
    <n v="46"/>
    <n v="39"/>
    <n v="34"/>
    <n v="33"/>
  </r>
  <r>
    <n v="2290"/>
    <x v="3"/>
    <n v="145435"/>
    <n v="145.4"/>
    <n v="22"/>
    <x v="2"/>
    <x v="2"/>
    <n v="87"/>
    <n v="133"/>
    <n v="61"/>
    <x v="0"/>
    <n v="0"/>
    <n v="61"/>
    <n v="0"/>
    <n v="27.4"/>
    <n v="4"/>
    <n v="52"/>
    <n v="33"/>
    <n v="11"/>
    <n v="34"/>
    <n v="64"/>
    <n v="23"/>
    <n v="44"/>
    <n v="4"/>
    <n v="5"/>
  </r>
  <r>
    <n v="2539"/>
    <x v="1"/>
    <n v="63897"/>
    <n v="63.9"/>
    <n v="4"/>
    <x v="3"/>
    <x v="1"/>
    <n v="3"/>
    <n v="133"/>
    <n v="79"/>
    <x v="1"/>
    <n v="0"/>
    <n v="0"/>
    <n v="79"/>
    <n v="47.4"/>
    <n v="25"/>
    <n v="58"/>
    <n v="7"/>
    <n v="81"/>
    <n v="35"/>
    <n v="81"/>
    <n v="46"/>
    <n v="1"/>
    <n v="85"/>
    <n v="55"/>
  </r>
  <r>
    <n v="2634"/>
    <x v="6"/>
    <n v="47762"/>
    <n v="47.8"/>
    <n v="5"/>
    <x v="3"/>
    <x v="0"/>
    <n v="38"/>
    <n v="133"/>
    <n v="74"/>
    <x v="1"/>
    <n v="0"/>
    <n v="0"/>
    <n v="74"/>
    <n v="55.2"/>
    <n v="14"/>
    <n v="65"/>
    <n v="91"/>
    <n v="11"/>
    <n v="59"/>
    <n v="8"/>
    <n v="81"/>
    <n v="91"/>
    <n v="63"/>
    <n v="69"/>
  </r>
  <r>
    <n v="2678"/>
    <x v="6"/>
    <n v="65253"/>
    <n v="65.3"/>
    <n v="22"/>
    <x v="2"/>
    <x v="1"/>
    <n v="5"/>
    <n v="133"/>
    <n v="9"/>
    <x v="1"/>
    <n v="0"/>
    <n v="0"/>
    <n v="9"/>
    <n v="25"/>
    <n v="1"/>
    <n v="48"/>
    <n v="4"/>
    <n v="31"/>
    <n v="8"/>
    <n v="94"/>
    <n v="24"/>
    <n v="2"/>
    <n v="4"/>
    <n v="34"/>
  </r>
  <r>
    <n v="2739"/>
    <x v="9"/>
    <n v="124362"/>
    <n v="124.4"/>
    <n v="1"/>
    <x v="3"/>
    <x v="1"/>
    <n v="11"/>
    <n v="133"/>
    <n v="89"/>
    <x v="1"/>
    <n v="0"/>
    <n v="0"/>
    <n v="89"/>
    <n v="36.700000000000003"/>
    <n v="68"/>
    <n v="91"/>
    <n v="49"/>
    <n v="13"/>
    <n v="6"/>
    <n v="32"/>
    <n v="9"/>
    <n v="54"/>
    <n v="1"/>
    <n v="44"/>
  </r>
  <r>
    <n v="2768"/>
    <x v="4"/>
    <n v="40130"/>
    <n v="40.1"/>
    <n v="23"/>
    <x v="1"/>
    <x v="2"/>
    <n v="95"/>
    <n v="133"/>
    <n v="35"/>
    <x v="0"/>
    <n v="0"/>
    <n v="35"/>
    <n v="0"/>
    <n v="48.7"/>
    <n v="88"/>
    <n v="68"/>
    <n v="33"/>
    <n v="87"/>
    <n v="6"/>
    <n v="85"/>
    <n v="47"/>
    <n v="5"/>
    <n v="29"/>
    <n v="39"/>
  </r>
  <r>
    <n v="2790"/>
    <x v="14"/>
    <n v="127942"/>
    <n v="127.9"/>
    <n v="20"/>
    <x v="2"/>
    <x v="1"/>
    <n v="87"/>
    <n v="133"/>
    <n v="5"/>
    <x v="0"/>
    <n v="0"/>
    <n v="5"/>
    <n v="0"/>
    <n v="44.8"/>
    <n v="81"/>
    <n v="27"/>
    <n v="56"/>
    <n v="39"/>
    <n v="17"/>
    <n v="7"/>
    <n v="56"/>
    <n v="1"/>
    <n v="72"/>
    <n v="92"/>
  </r>
  <r>
    <n v="2804"/>
    <x v="19"/>
    <n v="123064"/>
    <n v="123.1"/>
    <n v="9"/>
    <x v="0"/>
    <x v="2"/>
    <n v="49"/>
    <n v="133"/>
    <n v="51"/>
    <x v="0"/>
    <n v="0"/>
    <n v="51"/>
    <n v="0"/>
    <n v="48.7"/>
    <n v="24"/>
    <n v="4"/>
    <n v="62"/>
    <n v="42"/>
    <n v="98"/>
    <n v="78"/>
    <n v="81"/>
    <n v="1"/>
    <n v="78"/>
    <n v="19"/>
  </r>
  <r>
    <n v="2819"/>
    <x v="18"/>
    <n v="115317"/>
    <n v="115.3"/>
    <n v="0"/>
    <x v="3"/>
    <x v="3"/>
    <n v="19"/>
    <n v="133"/>
    <n v="1"/>
    <x v="2"/>
    <n v="1"/>
    <n v="0"/>
    <n v="0"/>
    <n v="37.5"/>
    <n v="23"/>
    <n v="8"/>
    <n v="16"/>
    <n v="63"/>
    <n v="45"/>
    <n v="79"/>
    <n v="33"/>
    <n v="97"/>
    <n v="5"/>
    <n v="6"/>
  </r>
  <r>
    <n v="2860"/>
    <x v="6"/>
    <n v="89309"/>
    <n v="89.3"/>
    <n v="28"/>
    <x v="1"/>
    <x v="0"/>
    <n v="59"/>
    <n v="133"/>
    <n v="81"/>
    <x v="1"/>
    <n v="0"/>
    <n v="0"/>
    <n v="81"/>
    <n v="26"/>
    <n v="11"/>
    <n v="94"/>
    <n v="53"/>
    <n v="7"/>
    <n v="39"/>
    <n v="14"/>
    <n v="27"/>
    <n v="4"/>
    <n v="9"/>
    <n v="2"/>
  </r>
  <r>
    <n v="2916"/>
    <x v="1"/>
    <n v="39349"/>
    <n v="39.299999999999997"/>
    <n v="5"/>
    <x v="3"/>
    <x v="1"/>
    <n v="71"/>
    <n v="133"/>
    <n v="79"/>
    <x v="1"/>
    <n v="0"/>
    <n v="0"/>
    <n v="79"/>
    <n v="46"/>
    <n v="7"/>
    <n v="44"/>
    <n v="99"/>
    <n v="1"/>
    <n v="41"/>
    <n v="26"/>
    <n v="85"/>
    <n v="29"/>
    <n v="54"/>
    <n v="74"/>
  </r>
  <r>
    <n v="159"/>
    <x v="12"/>
    <n v="36816"/>
    <n v="36.799999999999997"/>
    <n v="23"/>
    <x v="1"/>
    <x v="1"/>
    <n v="28"/>
    <n v="132"/>
    <n v="33"/>
    <x v="0"/>
    <n v="0"/>
    <n v="33"/>
    <n v="0"/>
    <n v="51.3"/>
    <n v="23"/>
    <n v="73"/>
    <n v="6"/>
    <n v="6"/>
    <n v="88"/>
    <n v="88"/>
    <n v="33"/>
    <n v="34"/>
    <n v="99"/>
    <n v="63"/>
  </r>
  <r>
    <n v="408"/>
    <x v="19"/>
    <n v="68563"/>
    <n v="68.599999999999994"/>
    <n v="3"/>
    <x v="3"/>
    <x v="3"/>
    <n v="92"/>
    <n v="132"/>
    <n v="44"/>
    <x v="0"/>
    <n v="0"/>
    <n v="44"/>
    <n v="0"/>
    <n v="54.2"/>
    <n v="66"/>
    <n v="54"/>
    <n v="68"/>
    <n v="68"/>
    <n v="63"/>
    <n v="27"/>
    <n v="4"/>
    <n v="46"/>
    <n v="89"/>
    <n v="57"/>
  </r>
  <r>
    <n v="645"/>
    <x v="8"/>
    <n v="147327"/>
    <n v="147.30000000000001"/>
    <n v="15"/>
    <x v="0"/>
    <x v="0"/>
    <n v="18"/>
    <n v="132"/>
    <n v="12"/>
    <x v="2"/>
    <n v="12"/>
    <n v="0"/>
    <n v="0"/>
    <n v="57.8"/>
    <n v="93"/>
    <n v="36"/>
    <n v="86"/>
    <n v="27"/>
    <n v="51"/>
    <n v="11"/>
    <n v="66"/>
    <n v="84"/>
    <n v="72"/>
    <n v="52"/>
  </r>
  <r>
    <n v="692"/>
    <x v="19"/>
    <n v="31645"/>
    <n v="31.6"/>
    <n v="4"/>
    <x v="3"/>
    <x v="1"/>
    <n v="97"/>
    <n v="132"/>
    <n v="38"/>
    <x v="0"/>
    <n v="0"/>
    <n v="38"/>
    <n v="0"/>
    <n v="39.799999999999997"/>
    <n v="19"/>
    <n v="13"/>
    <n v="14"/>
    <n v="75"/>
    <n v="47"/>
    <n v="78"/>
    <n v="75"/>
    <n v="6"/>
    <n v="69"/>
    <n v="2"/>
  </r>
  <r>
    <n v="929"/>
    <x v="17"/>
    <n v="55966"/>
    <n v="56"/>
    <n v="27"/>
    <x v="1"/>
    <x v="2"/>
    <n v="3"/>
    <n v="132"/>
    <n v="77"/>
    <x v="1"/>
    <n v="0"/>
    <n v="0"/>
    <n v="77"/>
    <n v="47"/>
    <n v="8"/>
    <n v="29"/>
    <n v="19"/>
    <n v="97"/>
    <n v="36"/>
    <n v="6"/>
    <n v="61"/>
    <n v="56"/>
    <n v="91"/>
    <n v="67"/>
  </r>
  <r>
    <n v="1077"/>
    <x v="2"/>
    <n v="89615"/>
    <n v="89.6"/>
    <n v="10"/>
    <x v="0"/>
    <x v="0"/>
    <n v="27"/>
    <n v="132"/>
    <n v="23"/>
    <x v="2"/>
    <n v="23"/>
    <n v="0"/>
    <n v="0"/>
    <n v="48.7"/>
    <n v="98"/>
    <n v="71"/>
    <n v="42"/>
    <n v="7"/>
    <n v="10"/>
    <n v="71"/>
    <n v="76"/>
    <n v="94"/>
    <n v="11"/>
    <n v="7"/>
  </r>
  <r>
    <n v="1198"/>
    <x v="5"/>
    <n v="104745"/>
    <n v="104.7"/>
    <n v="20"/>
    <x v="2"/>
    <x v="1"/>
    <n v="85"/>
    <n v="132"/>
    <n v="6"/>
    <x v="0"/>
    <n v="0"/>
    <n v="6"/>
    <n v="0"/>
    <n v="46.2"/>
    <n v="63"/>
    <n v="68"/>
    <n v="81"/>
    <n v="66"/>
    <n v="33"/>
    <n v="38"/>
    <n v="9"/>
    <n v="2"/>
    <n v="7"/>
    <n v="95"/>
  </r>
  <r>
    <n v="1264"/>
    <x v="19"/>
    <n v="143565"/>
    <n v="143.6"/>
    <n v="6"/>
    <x v="3"/>
    <x v="2"/>
    <n v="4"/>
    <n v="132"/>
    <n v="58"/>
    <x v="0"/>
    <n v="0"/>
    <n v="58"/>
    <n v="0"/>
    <n v="50.1"/>
    <n v="83"/>
    <n v="29"/>
    <n v="19"/>
    <n v="97"/>
    <n v="72"/>
    <n v="83"/>
    <n v="1"/>
    <n v="35"/>
    <n v="74"/>
    <n v="8"/>
  </r>
  <r>
    <n v="1582"/>
    <x v="1"/>
    <n v="145155"/>
    <n v="145.19999999999999"/>
    <n v="0"/>
    <x v="3"/>
    <x v="3"/>
    <n v="18"/>
    <n v="132"/>
    <n v="77"/>
    <x v="1"/>
    <n v="0"/>
    <n v="0"/>
    <n v="77"/>
    <n v="57.8"/>
    <n v="92"/>
    <n v="71"/>
    <n v="79"/>
    <n v="9"/>
    <n v="58"/>
    <n v="82"/>
    <n v="86"/>
    <n v="3"/>
    <n v="94"/>
    <n v="4"/>
  </r>
  <r>
    <n v="1819"/>
    <x v="19"/>
    <n v="125381"/>
    <n v="125.4"/>
    <n v="13"/>
    <x v="0"/>
    <x v="1"/>
    <n v="1"/>
    <n v="132"/>
    <n v="35"/>
    <x v="0"/>
    <n v="0"/>
    <n v="35"/>
    <n v="0"/>
    <n v="47.4"/>
    <n v="67"/>
    <n v="64"/>
    <n v="9"/>
    <n v="11"/>
    <n v="32"/>
    <n v="9"/>
    <n v="41"/>
    <n v="91"/>
    <n v="78"/>
    <n v="72"/>
  </r>
  <r>
    <n v="2011"/>
    <x v="17"/>
    <n v="48445"/>
    <n v="48.4"/>
    <n v="26"/>
    <x v="1"/>
    <x v="1"/>
    <n v="1"/>
    <n v="132"/>
    <n v="78"/>
    <x v="1"/>
    <n v="0"/>
    <n v="0"/>
    <n v="78"/>
    <n v="37"/>
    <n v="6"/>
    <n v="28"/>
    <n v="73"/>
    <n v="72"/>
    <n v="55"/>
    <n v="24"/>
    <n v="25"/>
    <n v="38"/>
    <n v="15"/>
    <n v="34"/>
  </r>
  <r>
    <n v="2032"/>
    <x v="16"/>
    <n v="127557"/>
    <n v="127.6"/>
    <n v="13"/>
    <x v="0"/>
    <x v="3"/>
    <n v="89"/>
    <n v="132"/>
    <n v="19"/>
    <x v="2"/>
    <n v="19"/>
    <n v="0"/>
    <n v="0"/>
    <n v="51"/>
    <n v="47"/>
    <n v="65"/>
    <n v="47"/>
    <n v="64"/>
    <n v="31"/>
    <n v="84"/>
    <n v="7"/>
    <n v="33"/>
    <n v="83"/>
    <n v="49"/>
  </r>
  <r>
    <n v="2170"/>
    <x v="14"/>
    <n v="46585"/>
    <n v="46.6"/>
    <n v="15"/>
    <x v="0"/>
    <x v="0"/>
    <n v="89"/>
    <n v="132"/>
    <n v="4"/>
    <x v="0"/>
    <n v="0"/>
    <n v="4"/>
    <n v="0"/>
    <n v="43.1"/>
    <n v="91"/>
    <n v="48"/>
    <n v="5"/>
    <n v="3"/>
    <n v="49"/>
    <n v="55"/>
    <n v="8"/>
    <n v="92"/>
    <n v="72"/>
    <n v="8"/>
  </r>
  <r>
    <n v="2332"/>
    <x v="10"/>
    <n v="91478"/>
    <n v="91.5"/>
    <n v="11"/>
    <x v="0"/>
    <x v="3"/>
    <n v="87"/>
    <n v="132"/>
    <n v="41"/>
    <x v="0"/>
    <n v="0"/>
    <n v="41"/>
    <n v="0"/>
    <n v="34.700000000000003"/>
    <n v="14"/>
    <n v="16"/>
    <n v="97"/>
    <n v="67"/>
    <n v="4"/>
    <n v="14"/>
    <n v="49"/>
    <n v="21"/>
    <n v="8"/>
    <n v="57"/>
  </r>
  <r>
    <n v="2372"/>
    <x v="18"/>
    <n v="93001"/>
    <n v="93"/>
    <n v="25"/>
    <x v="1"/>
    <x v="1"/>
    <n v="32"/>
    <n v="132"/>
    <n v="9"/>
    <x v="2"/>
    <n v="9"/>
    <n v="0"/>
    <n v="0"/>
    <n v="35.6"/>
    <n v="2"/>
    <n v="18"/>
    <n v="9"/>
    <n v="85"/>
    <n v="58"/>
    <n v="26"/>
    <n v="85"/>
    <n v="8"/>
    <n v="1"/>
    <n v="64"/>
  </r>
  <r>
    <n v="2658"/>
    <x v="11"/>
    <n v="89849"/>
    <n v="89.8"/>
    <n v="19"/>
    <x v="2"/>
    <x v="2"/>
    <n v="19"/>
    <n v="132"/>
    <n v="8"/>
    <x v="1"/>
    <n v="0"/>
    <n v="0"/>
    <n v="8"/>
    <n v="42.3"/>
    <n v="57"/>
    <n v="3"/>
    <n v="79"/>
    <n v="29"/>
    <n v="69"/>
    <n v="76"/>
    <n v="12"/>
    <n v="3"/>
    <n v="72"/>
    <n v="23"/>
  </r>
  <r>
    <n v="2703"/>
    <x v="9"/>
    <n v="33390"/>
    <n v="33.4"/>
    <n v="14"/>
    <x v="0"/>
    <x v="0"/>
    <n v="4"/>
    <n v="132"/>
    <n v="92"/>
    <x v="1"/>
    <n v="0"/>
    <n v="0"/>
    <n v="92"/>
    <n v="53.6"/>
    <n v="6"/>
    <n v="42"/>
    <n v="54"/>
    <n v="23"/>
    <n v="52"/>
    <n v="89"/>
    <n v="87"/>
    <n v="94"/>
    <n v="48"/>
    <n v="41"/>
  </r>
  <r>
    <n v="2803"/>
    <x v="12"/>
    <n v="50705"/>
    <n v="50.7"/>
    <n v="29"/>
    <x v="1"/>
    <x v="2"/>
    <n v="37"/>
    <n v="132"/>
    <n v="65"/>
    <x v="0"/>
    <n v="0"/>
    <n v="65"/>
    <n v="0"/>
    <n v="41"/>
    <n v="14"/>
    <n v="54"/>
    <n v="68"/>
    <n v="8"/>
    <n v="93"/>
    <n v="52"/>
    <n v="65"/>
    <n v="18"/>
    <n v="26"/>
    <n v="12"/>
  </r>
  <r>
    <n v="2982"/>
    <x v="18"/>
    <n v="126747"/>
    <n v="126.7"/>
    <n v="12"/>
    <x v="0"/>
    <x v="0"/>
    <n v="11"/>
    <n v="132"/>
    <n v="12"/>
    <x v="2"/>
    <n v="12"/>
    <n v="0"/>
    <n v="0"/>
    <n v="46.5"/>
    <n v="77"/>
    <n v="81"/>
    <n v="89"/>
    <n v="75"/>
    <n v="56"/>
    <n v="6"/>
    <n v="32"/>
    <n v="18"/>
    <n v="13"/>
    <n v="18"/>
  </r>
  <r>
    <n v="169"/>
    <x v="12"/>
    <n v="97534"/>
    <n v="97.5"/>
    <n v="25"/>
    <x v="1"/>
    <x v="1"/>
    <n v="91"/>
    <n v="131"/>
    <n v="39"/>
    <x v="0"/>
    <n v="0"/>
    <n v="39"/>
    <n v="0"/>
    <n v="47.1"/>
    <n v="47"/>
    <n v="82"/>
    <n v="7"/>
    <n v="39"/>
    <n v="85"/>
    <n v="4"/>
    <n v="8"/>
    <n v="54"/>
    <n v="86"/>
    <n v="59"/>
  </r>
  <r>
    <n v="328"/>
    <x v="13"/>
    <n v="30893"/>
    <n v="30.9"/>
    <n v="14"/>
    <x v="0"/>
    <x v="2"/>
    <n v="92"/>
    <n v="131"/>
    <n v="26"/>
    <x v="2"/>
    <n v="26"/>
    <n v="0"/>
    <n v="0"/>
    <n v="37.9"/>
    <n v="8"/>
    <n v="32"/>
    <n v="77"/>
    <n v="14"/>
    <n v="66"/>
    <n v="64"/>
    <n v="3"/>
    <n v="79"/>
    <n v="9"/>
    <n v="27"/>
  </r>
  <r>
    <n v="383"/>
    <x v="18"/>
    <n v="80901"/>
    <n v="80.900000000000006"/>
    <n v="26"/>
    <x v="1"/>
    <x v="3"/>
    <n v="34"/>
    <n v="131"/>
    <n v="11"/>
    <x v="2"/>
    <n v="11"/>
    <n v="0"/>
    <n v="0"/>
    <n v="45.5"/>
    <n v="22"/>
    <n v="5"/>
    <n v="26"/>
    <n v="1"/>
    <n v="65"/>
    <n v="51"/>
    <n v="45"/>
    <n v="97"/>
    <n v="57"/>
    <n v="86"/>
  </r>
  <r>
    <n v="425"/>
    <x v="5"/>
    <n v="65321"/>
    <n v="65.3"/>
    <n v="19"/>
    <x v="2"/>
    <x v="2"/>
    <n v="22"/>
    <n v="131"/>
    <n v="39"/>
    <x v="0"/>
    <n v="0"/>
    <n v="39"/>
    <n v="0"/>
    <n v="50"/>
    <n v="54"/>
    <n v="97"/>
    <n v="15"/>
    <n v="94"/>
    <n v="18"/>
    <n v="57"/>
    <n v="38"/>
    <n v="96"/>
    <n v="27"/>
    <n v="4"/>
  </r>
  <r>
    <n v="470"/>
    <x v="12"/>
    <n v="111976"/>
    <n v="112"/>
    <n v="22"/>
    <x v="2"/>
    <x v="1"/>
    <n v="37"/>
    <n v="131"/>
    <n v="51"/>
    <x v="0"/>
    <n v="0"/>
    <n v="51"/>
    <n v="0"/>
    <n v="39.700000000000003"/>
    <n v="12"/>
    <n v="13"/>
    <n v="54"/>
    <n v="94"/>
    <n v="31"/>
    <n v="87"/>
    <n v="76"/>
    <n v="25"/>
    <n v="4"/>
    <n v="1"/>
  </r>
  <r>
    <n v="479"/>
    <x v="14"/>
    <n v="71916"/>
    <n v="71.900000000000006"/>
    <n v="28"/>
    <x v="1"/>
    <x v="2"/>
    <n v="96"/>
    <n v="131"/>
    <n v="48"/>
    <x v="0"/>
    <n v="0"/>
    <n v="48"/>
    <n v="0"/>
    <n v="45"/>
    <n v="22"/>
    <n v="93"/>
    <n v="34"/>
    <n v="16"/>
    <n v="56"/>
    <n v="94"/>
    <n v="0"/>
    <n v="24"/>
    <n v="94"/>
    <n v="17"/>
  </r>
  <r>
    <n v="482"/>
    <x v="3"/>
    <n v="72531"/>
    <n v="72.5"/>
    <n v="15"/>
    <x v="0"/>
    <x v="0"/>
    <n v="51"/>
    <n v="131"/>
    <n v="32"/>
    <x v="0"/>
    <n v="0"/>
    <n v="32"/>
    <n v="0"/>
    <n v="31.3"/>
    <n v="6"/>
    <n v="81"/>
    <n v="16"/>
    <n v="2"/>
    <n v="31"/>
    <n v="59"/>
    <n v="14"/>
    <n v="43"/>
    <n v="55"/>
    <n v="6"/>
  </r>
  <r>
    <n v="700"/>
    <x v="19"/>
    <n v="113446"/>
    <n v="113.4"/>
    <n v="8"/>
    <x v="0"/>
    <x v="1"/>
    <n v="73"/>
    <n v="131"/>
    <n v="64"/>
    <x v="0"/>
    <n v="0"/>
    <n v="64"/>
    <n v="0"/>
    <n v="50.3"/>
    <n v="99"/>
    <n v="29"/>
    <n v="71"/>
    <n v="12"/>
    <n v="41"/>
    <n v="85"/>
    <n v="37"/>
    <n v="59"/>
    <n v="5"/>
    <n v="65"/>
  </r>
  <r>
    <n v="903"/>
    <x v="4"/>
    <n v="136203"/>
    <n v="136.19999999999999"/>
    <n v="9"/>
    <x v="0"/>
    <x v="2"/>
    <n v="51"/>
    <n v="131"/>
    <n v="59"/>
    <x v="0"/>
    <n v="0"/>
    <n v="59"/>
    <n v="0"/>
    <n v="50.5"/>
    <n v="62"/>
    <n v="15"/>
    <n v="84"/>
    <n v="94"/>
    <n v="14"/>
    <n v="49"/>
    <n v="26"/>
    <n v="75"/>
    <n v="72"/>
    <n v="14"/>
  </r>
  <r>
    <n v="986"/>
    <x v="17"/>
    <n v="125777"/>
    <n v="125.8"/>
    <n v="29"/>
    <x v="1"/>
    <x v="2"/>
    <n v="51"/>
    <n v="131"/>
    <n v="89"/>
    <x v="1"/>
    <n v="0"/>
    <n v="0"/>
    <n v="89"/>
    <n v="34"/>
    <n v="91"/>
    <n v="83"/>
    <n v="25"/>
    <n v="33"/>
    <n v="5"/>
    <n v="1"/>
    <n v="9"/>
    <n v="4"/>
    <n v="32"/>
    <n v="57"/>
  </r>
  <r>
    <n v="1159"/>
    <x v="8"/>
    <n v="111399"/>
    <n v="111.4"/>
    <n v="1"/>
    <x v="3"/>
    <x v="2"/>
    <n v="2"/>
    <n v="131"/>
    <n v="26"/>
    <x v="2"/>
    <n v="26"/>
    <n v="0"/>
    <n v="0"/>
    <n v="42.3"/>
    <n v="26"/>
    <n v="33"/>
    <n v="24"/>
    <n v="91"/>
    <n v="5"/>
    <n v="66"/>
    <n v="42"/>
    <n v="63"/>
    <n v="39"/>
    <n v="34"/>
  </r>
  <r>
    <n v="1176"/>
    <x v="17"/>
    <n v="42003"/>
    <n v="42"/>
    <n v="4"/>
    <x v="3"/>
    <x v="3"/>
    <n v="63"/>
    <n v="131"/>
    <n v="91"/>
    <x v="1"/>
    <n v="0"/>
    <n v="0"/>
    <n v="91"/>
    <n v="48"/>
    <n v="58"/>
    <n v="2"/>
    <n v="97"/>
    <n v="47"/>
    <n v="39"/>
    <n v="39"/>
    <n v="42"/>
    <n v="24"/>
    <n v="33"/>
    <n v="99"/>
  </r>
  <r>
    <n v="1230"/>
    <x v="7"/>
    <n v="127501"/>
    <n v="127.5"/>
    <n v="7"/>
    <x v="3"/>
    <x v="2"/>
    <n v="45"/>
    <n v="131"/>
    <n v="4"/>
    <x v="0"/>
    <n v="0"/>
    <n v="4"/>
    <n v="0"/>
    <n v="56"/>
    <n v="88"/>
    <n v="56"/>
    <n v="61"/>
    <n v="88"/>
    <n v="82"/>
    <n v="6"/>
    <n v="75"/>
    <n v="43"/>
    <n v="55"/>
    <n v="6"/>
  </r>
  <r>
    <n v="1245"/>
    <x v="6"/>
    <n v="62784"/>
    <n v="62.8"/>
    <n v="17"/>
    <x v="2"/>
    <x v="3"/>
    <n v="85"/>
    <n v="131"/>
    <n v="75"/>
    <x v="1"/>
    <n v="0"/>
    <n v="0"/>
    <n v="75"/>
    <n v="35.4"/>
    <n v="59"/>
    <n v="58"/>
    <n v="53"/>
    <n v="48"/>
    <n v="9"/>
    <n v="1"/>
    <n v="9"/>
    <n v="63"/>
    <n v="26"/>
    <n v="28"/>
  </r>
  <r>
    <n v="1272"/>
    <x v="18"/>
    <n v="102868"/>
    <n v="102.9"/>
    <n v="7"/>
    <x v="3"/>
    <x v="0"/>
    <n v="29"/>
    <n v="131"/>
    <n v="17"/>
    <x v="2"/>
    <n v="17"/>
    <n v="0"/>
    <n v="0"/>
    <n v="57.5"/>
    <n v="65"/>
    <n v="19"/>
    <n v="53"/>
    <n v="32"/>
    <n v="53"/>
    <n v="78"/>
    <n v="77"/>
    <n v="35"/>
    <n v="69"/>
    <n v="94"/>
  </r>
  <r>
    <n v="1277"/>
    <x v="10"/>
    <n v="45569"/>
    <n v="45.6"/>
    <n v="3"/>
    <x v="3"/>
    <x v="2"/>
    <n v="6"/>
    <n v="131"/>
    <n v="56"/>
    <x v="0"/>
    <n v="0"/>
    <n v="56"/>
    <n v="0"/>
    <n v="28.9"/>
    <n v="57"/>
    <n v="7"/>
    <n v="32"/>
    <n v="92"/>
    <n v="12"/>
    <n v="32"/>
    <n v="3"/>
    <n v="27"/>
    <n v="22"/>
    <n v="5"/>
  </r>
  <r>
    <n v="1440"/>
    <x v="14"/>
    <n v="122743"/>
    <n v="122.7"/>
    <n v="20"/>
    <x v="2"/>
    <x v="3"/>
    <n v="23"/>
    <n v="131"/>
    <n v="45"/>
    <x v="0"/>
    <n v="0"/>
    <n v="45"/>
    <n v="0"/>
    <n v="55.2"/>
    <n v="83"/>
    <n v="38"/>
    <n v="82"/>
    <n v="33"/>
    <n v="44"/>
    <n v="62"/>
    <n v="7"/>
    <n v="95"/>
    <n v="57"/>
    <n v="51"/>
  </r>
  <r>
    <n v="1694"/>
    <x v="3"/>
    <n v="102652"/>
    <n v="102.7"/>
    <n v="16"/>
    <x v="2"/>
    <x v="1"/>
    <n v="69"/>
    <n v="131"/>
    <n v="45"/>
    <x v="0"/>
    <n v="0"/>
    <n v="45"/>
    <n v="0"/>
    <n v="68.7"/>
    <n v="75"/>
    <n v="88"/>
    <n v="77"/>
    <n v="3"/>
    <n v="83"/>
    <n v="77"/>
    <n v="67"/>
    <n v="76"/>
    <n v="98"/>
    <n v="43"/>
  </r>
  <r>
    <n v="1697"/>
    <x v="15"/>
    <n v="112702"/>
    <n v="112.7"/>
    <n v="22"/>
    <x v="2"/>
    <x v="0"/>
    <n v="81"/>
    <n v="131"/>
    <n v="45"/>
    <x v="0"/>
    <n v="0"/>
    <n v="45"/>
    <n v="0"/>
    <n v="42.3"/>
    <n v="57"/>
    <n v="79"/>
    <n v="6"/>
    <n v="61"/>
    <n v="84"/>
    <n v="37"/>
    <n v="46"/>
    <n v="7"/>
    <n v="7"/>
    <n v="39"/>
  </r>
  <r>
    <n v="1863"/>
    <x v="15"/>
    <n v="114153"/>
    <n v="114.2"/>
    <n v="28"/>
    <x v="1"/>
    <x v="2"/>
    <n v="6"/>
    <n v="131"/>
    <n v="67"/>
    <x v="0"/>
    <n v="0"/>
    <n v="67"/>
    <n v="0"/>
    <n v="41"/>
    <n v="83"/>
    <n v="73"/>
    <n v="15"/>
    <n v="35"/>
    <n v="57"/>
    <n v="8"/>
    <n v="11"/>
    <n v="93"/>
    <n v="7"/>
    <n v="28"/>
  </r>
  <r>
    <n v="1900"/>
    <x v="8"/>
    <n v="88524"/>
    <n v="88.5"/>
    <n v="9"/>
    <x v="0"/>
    <x v="1"/>
    <n v="26"/>
    <n v="131"/>
    <n v="18"/>
    <x v="2"/>
    <n v="18"/>
    <n v="0"/>
    <n v="0"/>
    <n v="58.5"/>
    <n v="45"/>
    <n v="71"/>
    <n v="6"/>
    <n v="97"/>
    <n v="58"/>
    <n v="47"/>
    <n v="54"/>
    <n v="81"/>
    <n v="61"/>
    <n v="65"/>
  </r>
  <r>
    <n v="1907"/>
    <x v="15"/>
    <n v="142102"/>
    <n v="142.1"/>
    <n v="14"/>
    <x v="0"/>
    <x v="2"/>
    <n v="5"/>
    <n v="131"/>
    <n v="33"/>
    <x v="0"/>
    <n v="0"/>
    <n v="33"/>
    <n v="0"/>
    <n v="46.8"/>
    <n v="13"/>
    <n v="12"/>
    <n v="99"/>
    <n v="18"/>
    <n v="9"/>
    <n v="99"/>
    <n v="38"/>
    <n v="63"/>
    <n v="78"/>
    <n v="39"/>
  </r>
  <r>
    <n v="1975"/>
    <x v="8"/>
    <n v="43445"/>
    <n v="43.4"/>
    <n v="11"/>
    <x v="0"/>
    <x v="0"/>
    <n v="43"/>
    <n v="131"/>
    <n v="28"/>
    <x v="2"/>
    <n v="28"/>
    <n v="0"/>
    <n v="0"/>
    <n v="29.3"/>
    <n v="6"/>
    <n v="73"/>
    <n v="6"/>
    <n v="56"/>
    <n v="76"/>
    <n v="5"/>
    <n v="59"/>
    <n v="9"/>
    <n v="2"/>
    <n v="1"/>
  </r>
  <r>
    <n v="2030"/>
    <x v="18"/>
    <n v="44466"/>
    <n v="44.5"/>
    <n v="9"/>
    <x v="0"/>
    <x v="2"/>
    <n v="22"/>
    <n v="131"/>
    <n v="26"/>
    <x v="2"/>
    <n v="26"/>
    <n v="0"/>
    <n v="0"/>
    <n v="46.5"/>
    <n v="5"/>
    <n v="71"/>
    <n v="6"/>
    <n v="59"/>
    <n v="67"/>
    <n v="37"/>
    <n v="88"/>
    <n v="8"/>
    <n v="93"/>
    <n v="31"/>
  </r>
  <r>
    <n v="2034"/>
    <x v="9"/>
    <n v="64585"/>
    <n v="64.599999999999994"/>
    <n v="21"/>
    <x v="2"/>
    <x v="0"/>
    <n v="54"/>
    <n v="131"/>
    <n v="77"/>
    <x v="1"/>
    <n v="0"/>
    <n v="0"/>
    <n v="77"/>
    <n v="37.299999999999997"/>
    <n v="9"/>
    <n v="24"/>
    <n v="8"/>
    <n v="16"/>
    <n v="84"/>
    <n v="42"/>
    <n v="8"/>
    <n v="53"/>
    <n v="48"/>
    <n v="81"/>
  </r>
  <r>
    <n v="2068"/>
    <x v="2"/>
    <n v="109558"/>
    <n v="109.6"/>
    <n v="13"/>
    <x v="0"/>
    <x v="0"/>
    <n v="82"/>
    <n v="131"/>
    <n v="1"/>
    <x v="2"/>
    <n v="1"/>
    <n v="0"/>
    <n v="0"/>
    <n v="56.3"/>
    <n v="45"/>
    <n v="32"/>
    <n v="97"/>
    <n v="88"/>
    <n v="25"/>
    <n v="31"/>
    <n v="53"/>
    <n v="28"/>
    <n v="82"/>
    <n v="82"/>
  </r>
  <r>
    <n v="2221"/>
    <x v="13"/>
    <n v="82892"/>
    <n v="82.9"/>
    <n v="1"/>
    <x v="3"/>
    <x v="3"/>
    <n v="92"/>
    <n v="131"/>
    <n v="22"/>
    <x v="2"/>
    <n v="22"/>
    <n v="0"/>
    <n v="0"/>
    <n v="46.9"/>
    <n v="3"/>
    <n v="53"/>
    <n v="65"/>
    <n v="76"/>
    <n v="47"/>
    <n v="95"/>
    <n v="24"/>
    <n v="7"/>
    <n v="33"/>
    <n v="66"/>
  </r>
  <r>
    <n v="2343"/>
    <x v="1"/>
    <n v="105954"/>
    <n v="106"/>
    <n v="27"/>
    <x v="1"/>
    <x v="3"/>
    <n v="91"/>
    <n v="131"/>
    <n v="84"/>
    <x v="1"/>
    <n v="0"/>
    <n v="0"/>
    <n v="84"/>
    <n v="48.9"/>
    <n v="53"/>
    <n v="33"/>
    <n v="25"/>
    <n v="51"/>
    <n v="58"/>
    <n v="24"/>
    <n v="92"/>
    <n v="56"/>
    <n v="53"/>
    <n v="44"/>
  </r>
  <r>
    <n v="2418"/>
    <x v="17"/>
    <n v="130621"/>
    <n v="130.6"/>
    <n v="21"/>
    <x v="2"/>
    <x v="1"/>
    <n v="0"/>
    <n v="131"/>
    <n v="74"/>
    <x v="1"/>
    <n v="0"/>
    <n v="0"/>
    <n v="74"/>
    <n v="46.5"/>
    <n v="77"/>
    <n v="15"/>
    <n v="42"/>
    <n v="73"/>
    <n v="27"/>
    <n v="31"/>
    <n v="67"/>
    <n v="19"/>
    <n v="95"/>
    <n v="19"/>
  </r>
  <r>
    <n v="2442"/>
    <x v="7"/>
    <n v="43830"/>
    <n v="43.8"/>
    <n v="6"/>
    <x v="3"/>
    <x v="0"/>
    <n v="8"/>
    <n v="131"/>
    <n v="47"/>
    <x v="0"/>
    <n v="0"/>
    <n v="47"/>
    <n v="0"/>
    <n v="40.9"/>
    <n v="26"/>
    <n v="12"/>
    <n v="85"/>
    <n v="88"/>
    <n v="27"/>
    <n v="62"/>
    <n v="26"/>
    <n v="23"/>
    <n v="2"/>
    <n v="58"/>
  </r>
  <r>
    <n v="2722"/>
    <x v="19"/>
    <n v="46005"/>
    <n v="46"/>
    <n v="28"/>
    <x v="1"/>
    <x v="0"/>
    <n v="48"/>
    <n v="131"/>
    <n v="53"/>
    <x v="0"/>
    <n v="0"/>
    <n v="53"/>
    <n v="0"/>
    <n v="38.1"/>
    <n v="89"/>
    <n v="51"/>
    <n v="22"/>
    <n v="13"/>
    <n v="87"/>
    <n v="6"/>
    <n v="12"/>
    <n v="6"/>
    <n v="42"/>
    <n v="53"/>
  </r>
  <r>
    <n v="2853"/>
    <x v="7"/>
    <n v="95056"/>
    <n v="95.1"/>
    <n v="9"/>
    <x v="0"/>
    <x v="0"/>
    <n v="88"/>
    <n v="131"/>
    <n v="69"/>
    <x v="0"/>
    <n v="0"/>
    <n v="69"/>
    <n v="0"/>
    <n v="46.4"/>
    <n v="62"/>
    <n v="26"/>
    <n v="3"/>
    <n v="22"/>
    <n v="68"/>
    <n v="93"/>
    <n v="32"/>
    <n v="88"/>
    <n v="39"/>
    <n v="31"/>
  </r>
  <r>
    <n v="2856"/>
    <x v="5"/>
    <n v="81380"/>
    <n v="81.400000000000006"/>
    <n v="26"/>
    <x v="1"/>
    <x v="1"/>
    <n v="42"/>
    <n v="131"/>
    <n v="53"/>
    <x v="0"/>
    <n v="0"/>
    <n v="53"/>
    <n v="0"/>
    <n v="56.5"/>
    <n v="42"/>
    <n v="52"/>
    <n v="23"/>
    <n v="2"/>
    <n v="99"/>
    <n v="97"/>
    <n v="42"/>
    <n v="52"/>
    <n v="83"/>
    <n v="73"/>
  </r>
  <r>
    <n v="87"/>
    <x v="9"/>
    <n v="36540"/>
    <n v="36.5"/>
    <n v="8"/>
    <x v="0"/>
    <x v="2"/>
    <n v="16"/>
    <n v="129"/>
    <n v="87"/>
    <x v="1"/>
    <n v="0"/>
    <n v="0"/>
    <n v="87"/>
    <n v="47.9"/>
    <n v="22"/>
    <n v="8"/>
    <n v="68"/>
    <n v="65"/>
    <n v="27"/>
    <n v="95"/>
    <n v="15"/>
    <n v="43"/>
    <n v="94"/>
    <n v="42"/>
  </r>
  <r>
    <n v="140"/>
    <x v="17"/>
    <n v="89792"/>
    <n v="89.8"/>
    <n v="5"/>
    <x v="3"/>
    <x v="3"/>
    <n v="64"/>
    <n v="129"/>
    <n v="73"/>
    <x v="1"/>
    <n v="0"/>
    <n v="0"/>
    <n v="73"/>
    <n v="37.1"/>
    <n v="41"/>
    <n v="84"/>
    <n v="38"/>
    <n v="57"/>
    <n v="59"/>
    <n v="18"/>
    <n v="36"/>
    <n v="33"/>
    <n v="3"/>
    <n v="2"/>
  </r>
  <r>
    <n v="234"/>
    <x v="9"/>
    <n v="106274"/>
    <n v="106.3"/>
    <n v="11"/>
    <x v="0"/>
    <x v="1"/>
    <n v="33"/>
    <n v="129"/>
    <n v="81"/>
    <x v="1"/>
    <n v="0"/>
    <n v="0"/>
    <n v="81"/>
    <n v="31.1"/>
    <n v="18"/>
    <n v="85"/>
    <n v="88"/>
    <n v="47"/>
    <n v="8"/>
    <n v="39"/>
    <n v="8"/>
    <n v="9"/>
    <n v="2"/>
    <n v="7"/>
  </r>
  <r>
    <n v="241"/>
    <x v="8"/>
    <n v="54031"/>
    <n v="54"/>
    <n v="22"/>
    <x v="2"/>
    <x v="2"/>
    <n v="98"/>
    <n v="129"/>
    <n v="24"/>
    <x v="2"/>
    <n v="24"/>
    <n v="0"/>
    <n v="0"/>
    <n v="54.6"/>
    <n v="75"/>
    <n v="15"/>
    <n v="22"/>
    <n v="46"/>
    <n v="26"/>
    <n v="42"/>
    <n v="89"/>
    <n v="82"/>
    <n v="63"/>
    <n v="86"/>
  </r>
  <r>
    <n v="265"/>
    <x v="7"/>
    <n v="129555"/>
    <n v="129.6"/>
    <n v="22"/>
    <x v="2"/>
    <x v="1"/>
    <n v="44"/>
    <n v="129"/>
    <n v="41"/>
    <x v="0"/>
    <n v="0"/>
    <n v="41"/>
    <n v="0"/>
    <n v="53.1"/>
    <n v="14"/>
    <n v="31"/>
    <n v="85"/>
    <n v="9"/>
    <n v="99"/>
    <n v="54"/>
    <n v="98"/>
    <n v="94"/>
    <n v="45"/>
    <n v="2"/>
  </r>
  <r>
    <n v="323"/>
    <x v="17"/>
    <n v="67344"/>
    <n v="67.3"/>
    <n v="1"/>
    <x v="3"/>
    <x v="1"/>
    <n v="18"/>
    <n v="129"/>
    <n v="8"/>
    <x v="1"/>
    <n v="0"/>
    <n v="0"/>
    <n v="8"/>
    <n v="54.8"/>
    <n v="44"/>
    <n v="59"/>
    <n v="59"/>
    <n v="7"/>
    <n v="83"/>
    <n v="18"/>
    <n v="72"/>
    <n v="77"/>
    <n v="71"/>
    <n v="58"/>
  </r>
  <r>
    <n v="469"/>
    <x v="19"/>
    <n v="94800"/>
    <n v="94.8"/>
    <n v="4"/>
    <x v="3"/>
    <x v="2"/>
    <n v="19"/>
    <n v="129"/>
    <n v="48"/>
    <x v="0"/>
    <n v="0"/>
    <n v="48"/>
    <n v="0"/>
    <n v="46.8"/>
    <n v="3"/>
    <n v="38"/>
    <n v="85"/>
    <n v="75"/>
    <n v="27"/>
    <n v="12"/>
    <n v="25"/>
    <n v="92"/>
    <n v="58"/>
    <n v="53"/>
  </r>
  <r>
    <n v="577"/>
    <x v="4"/>
    <n v="114785"/>
    <n v="114.8"/>
    <n v="13"/>
    <x v="0"/>
    <x v="1"/>
    <n v="13"/>
    <n v="129"/>
    <n v="31"/>
    <x v="0"/>
    <n v="0"/>
    <n v="31"/>
    <n v="0"/>
    <n v="67.2"/>
    <n v="48"/>
    <n v="33"/>
    <n v="74"/>
    <n v="31"/>
    <n v="83"/>
    <n v="59"/>
    <n v="79"/>
    <n v="99"/>
    <n v="68"/>
    <n v="98"/>
  </r>
  <r>
    <n v="607"/>
    <x v="1"/>
    <n v="144420"/>
    <n v="144.4"/>
    <n v="2"/>
    <x v="3"/>
    <x v="3"/>
    <n v="56"/>
    <n v="129"/>
    <n v="84"/>
    <x v="1"/>
    <n v="0"/>
    <n v="0"/>
    <n v="84"/>
    <n v="47.4"/>
    <n v="32"/>
    <n v="14"/>
    <n v="89"/>
    <n v="47"/>
    <n v="88"/>
    <n v="59"/>
    <n v="67"/>
    <n v="8"/>
    <n v="66"/>
    <n v="4"/>
  </r>
  <r>
    <n v="729"/>
    <x v="16"/>
    <n v="91336"/>
    <n v="91.3"/>
    <n v="8"/>
    <x v="0"/>
    <x v="2"/>
    <n v="16"/>
    <n v="129"/>
    <n v="3"/>
    <x v="2"/>
    <n v="3"/>
    <n v="0"/>
    <n v="0"/>
    <n v="28.8"/>
    <n v="2"/>
    <n v="7"/>
    <n v="25"/>
    <n v="4"/>
    <n v="4"/>
    <n v="94"/>
    <n v="1"/>
    <n v="59"/>
    <n v="5"/>
    <n v="87"/>
  </r>
  <r>
    <n v="886"/>
    <x v="13"/>
    <n v="116437"/>
    <n v="116.4"/>
    <n v="21"/>
    <x v="2"/>
    <x v="2"/>
    <n v="57"/>
    <n v="129"/>
    <n v="19"/>
    <x v="2"/>
    <n v="19"/>
    <n v="0"/>
    <n v="0"/>
    <n v="58.8"/>
    <n v="36"/>
    <n v="9"/>
    <n v="73"/>
    <n v="87"/>
    <n v="97"/>
    <n v="93"/>
    <n v="8"/>
    <n v="64"/>
    <n v="78"/>
    <n v="43"/>
  </r>
  <r>
    <n v="1084"/>
    <x v="10"/>
    <n v="91922"/>
    <n v="91.9"/>
    <n v="9"/>
    <x v="0"/>
    <x v="2"/>
    <n v="98"/>
    <n v="129"/>
    <n v="7"/>
    <x v="0"/>
    <n v="0"/>
    <n v="7"/>
    <n v="0"/>
    <n v="63.2"/>
    <n v="89"/>
    <n v="42"/>
    <n v="78"/>
    <n v="91"/>
    <n v="71"/>
    <n v="42"/>
    <n v="7"/>
    <n v="81"/>
    <n v="95"/>
    <n v="36"/>
  </r>
  <r>
    <n v="1097"/>
    <x v="3"/>
    <n v="135001"/>
    <n v="135"/>
    <n v="17"/>
    <x v="2"/>
    <x v="2"/>
    <n v="35"/>
    <n v="129"/>
    <n v="55"/>
    <x v="0"/>
    <n v="0"/>
    <n v="55"/>
    <n v="0"/>
    <n v="43.5"/>
    <n v="45"/>
    <n v="9"/>
    <n v="62"/>
    <n v="16"/>
    <n v="8"/>
    <n v="66"/>
    <n v="91"/>
    <n v="46"/>
    <n v="4"/>
    <n v="88"/>
  </r>
  <r>
    <n v="1360"/>
    <x v="19"/>
    <n v="128103"/>
    <n v="128.1"/>
    <n v="21"/>
    <x v="2"/>
    <x v="0"/>
    <n v="8"/>
    <n v="129"/>
    <n v="63"/>
    <x v="0"/>
    <n v="0"/>
    <n v="63"/>
    <n v="0"/>
    <n v="50"/>
    <n v="68"/>
    <n v="84"/>
    <n v="72"/>
    <n v="9"/>
    <n v="15"/>
    <n v="39"/>
    <n v="46"/>
    <n v="3"/>
    <n v="73"/>
    <n v="91"/>
  </r>
  <r>
    <n v="1480"/>
    <x v="12"/>
    <n v="87635"/>
    <n v="87.6"/>
    <n v="16"/>
    <x v="2"/>
    <x v="0"/>
    <n v="35"/>
    <n v="129"/>
    <n v="34"/>
    <x v="0"/>
    <n v="0"/>
    <n v="34"/>
    <n v="0"/>
    <n v="42.7"/>
    <n v="21"/>
    <n v="0"/>
    <n v="37"/>
    <n v="29"/>
    <n v="87"/>
    <n v="75"/>
    <n v="8"/>
    <n v="74"/>
    <n v="68"/>
    <n v="28"/>
  </r>
  <r>
    <n v="1887"/>
    <x v="2"/>
    <n v="45353"/>
    <n v="45.4"/>
    <n v="0"/>
    <x v="3"/>
    <x v="2"/>
    <n v="66"/>
    <n v="129"/>
    <n v="22"/>
    <x v="2"/>
    <n v="22"/>
    <n v="0"/>
    <n v="0"/>
    <n v="51.9"/>
    <n v="79"/>
    <n v="58"/>
    <n v="86"/>
    <n v="55"/>
    <n v="23"/>
    <n v="54"/>
    <n v="71"/>
    <n v="65"/>
    <n v="24"/>
    <n v="4"/>
  </r>
  <r>
    <n v="2000"/>
    <x v="12"/>
    <n v="102436"/>
    <n v="102.4"/>
    <n v="19"/>
    <x v="2"/>
    <x v="2"/>
    <n v="8"/>
    <n v="129"/>
    <n v="66"/>
    <x v="0"/>
    <n v="0"/>
    <n v="66"/>
    <n v="0"/>
    <n v="44.8"/>
    <n v="97"/>
    <n v="58"/>
    <n v="33"/>
    <n v="32"/>
    <n v="38"/>
    <n v="61"/>
    <n v="49"/>
    <n v="65"/>
    <n v="4"/>
    <n v="11"/>
  </r>
  <r>
    <n v="2095"/>
    <x v="12"/>
    <n v="75814"/>
    <n v="75.8"/>
    <n v="5"/>
    <x v="3"/>
    <x v="3"/>
    <n v="2"/>
    <n v="129"/>
    <n v="3"/>
    <x v="2"/>
    <n v="3"/>
    <n v="0"/>
    <n v="0"/>
    <n v="51.9"/>
    <n v="34"/>
    <n v="49"/>
    <n v="82"/>
    <n v="84"/>
    <n v="72"/>
    <n v="25"/>
    <n v="72"/>
    <n v="25"/>
    <n v="21"/>
    <n v="55"/>
  </r>
  <r>
    <n v="2196"/>
    <x v="10"/>
    <n v="87026"/>
    <n v="87"/>
    <n v="4"/>
    <x v="3"/>
    <x v="3"/>
    <n v="88"/>
    <n v="129"/>
    <n v="31"/>
    <x v="0"/>
    <n v="0"/>
    <n v="31"/>
    <n v="0"/>
    <n v="63.1"/>
    <n v="12"/>
    <n v="85"/>
    <n v="83"/>
    <n v="39"/>
    <n v="58"/>
    <n v="91"/>
    <n v="91"/>
    <n v="78"/>
    <n v="21"/>
    <n v="73"/>
  </r>
  <r>
    <n v="2383"/>
    <x v="8"/>
    <n v="120605"/>
    <n v="120.6"/>
    <n v="29"/>
    <x v="1"/>
    <x v="2"/>
    <n v="39"/>
    <n v="129"/>
    <n v="11"/>
    <x v="2"/>
    <n v="11"/>
    <n v="0"/>
    <n v="0"/>
    <n v="32.4"/>
    <n v="28"/>
    <n v="93"/>
    <n v="3"/>
    <n v="22"/>
    <n v="48"/>
    <n v="4"/>
    <n v="63"/>
    <n v="19"/>
    <n v="7"/>
    <n v="37"/>
  </r>
  <r>
    <n v="2401"/>
    <x v="0"/>
    <n v="124930"/>
    <n v="124.9"/>
    <n v="9"/>
    <x v="0"/>
    <x v="1"/>
    <n v="13"/>
    <n v="129"/>
    <n v="7"/>
    <x v="0"/>
    <n v="0"/>
    <n v="7"/>
    <n v="0"/>
    <n v="41.4"/>
    <n v="81"/>
    <n v="77"/>
    <n v="26"/>
    <n v="0"/>
    <n v="23"/>
    <n v="79"/>
    <n v="11"/>
    <n v="3"/>
    <n v="56"/>
    <n v="58"/>
  </r>
  <r>
    <n v="2581"/>
    <x v="11"/>
    <n v="149554"/>
    <n v="149.6"/>
    <n v="3"/>
    <x v="3"/>
    <x v="1"/>
    <n v="26"/>
    <n v="129"/>
    <n v="93"/>
    <x v="1"/>
    <n v="0"/>
    <n v="0"/>
    <n v="93"/>
    <n v="48.7"/>
    <n v="88"/>
    <n v="72"/>
    <n v="17"/>
    <n v="37"/>
    <n v="5"/>
    <n v="64"/>
    <n v="45"/>
    <n v="57"/>
    <n v="98"/>
    <n v="4"/>
  </r>
  <r>
    <n v="2821"/>
    <x v="5"/>
    <n v="35504"/>
    <n v="35.5"/>
    <n v="14"/>
    <x v="0"/>
    <x v="0"/>
    <n v="12"/>
    <n v="129"/>
    <n v="58"/>
    <x v="0"/>
    <n v="0"/>
    <n v="58"/>
    <n v="0"/>
    <n v="42.5"/>
    <n v="77"/>
    <n v="15"/>
    <n v="91"/>
    <n v="13"/>
    <n v="87"/>
    <n v="35"/>
    <n v="11"/>
    <n v="29"/>
    <n v="18"/>
    <n v="49"/>
  </r>
  <r>
    <n v="2962"/>
    <x v="10"/>
    <n v="31312"/>
    <n v="31.3"/>
    <n v="9"/>
    <x v="0"/>
    <x v="3"/>
    <n v="91"/>
    <n v="129"/>
    <n v="31"/>
    <x v="0"/>
    <n v="0"/>
    <n v="31"/>
    <n v="0"/>
    <n v="52.9"/>
    <n v="94"/>
    <n v="95"/>
    <n v="36"/>
    <n v="1"/>
    <n v="55"/>
    <n v="91"/>
    <n v="12"/>
    <n v="59"/>
    <n v="73"/>
    <n v="13"/>
  </r>
  <r>
    <n v="1"/>
    <x v="11"/>
    <n v="45795"/>
    <n v="45.8"/>
    <n v="28"/>
    <x v="1"/>
    <x v="3"/>
    <n v="18"/>
    <n v="128"/>
    <n v="85"/>
    <x v="1"/>
    <n v="0"/>
    <n v="0"/>
    <n v="85"/>
    <n v="37.6"/>
    <n v="45"/>
    <n v="1"/>
    <n v="46"/>
    <n v="33"/>
    <n v="14"/>
    <n v="65"/>
    <n v="6"/>
    <n v="72"/>
    <n v="94"/>
    <n v="0"/>
  </r>
  <r>
    <n v="15"/>
    <x v="2"/>
    <n v="96690"/>
    <n v="96.7"/>
    <n v="19"/>
    <x v="2"/>
    <x v="3"/>
    <n v="89"/>
    <n v="128"/>
    <n v="21"/>
    <x v="2"/>
    <n v="21"/>
    <n v="0"/>
    <n v="0"/>
    <n v="23.4"/>
    <n v="8"/>
    <n v="16"/>
    <n v="9"/>
    <n v="61"/>
    <n v="1"/>
    <n v="1"/>
    <n v="66"/>
    <n v="1"/>
    <n v="16"/>
    <n v="55"/>
  </r>
  <r>
    <n v="55"/>
    <x v="1"/>
    <n v="127720"/>
    <n v="127.7"/>
    <n v="0"/>
    <x v="3"/>
    <x v="1"/>
    <n v="71"/>
    <n v="128"/>
    <n v="74"/>
    <x v="1"/>
    <n v="0"/>
    <n v="0"/>
    <n v="74"/>
    <n v="34.700000000000003"/>
    <n v="2"/>
    <n v="71"/>
    <n v="49"/>
    <n v="75"/>
    <n v="1"/>
    <n v="54"/>
    <n v="38"/>
    <n v="46"/>
    <n v="6"/>
    <n v="5"/>
  </r>
  <r>
    <n v="89"/>
    <x v="12"/>
    <n v="69341"/>
    <n v="69.3"/>
    <n v="24"/>
    <x v="1"/>
    <x v="2"/>
    <n v="87"/>
    <n v="128"/>
    <n v="61"/>
    <x v="0"/>
    <n v="0"/>
    <n v="61"/>
    <n v="0"/>
    <n v="46.1"/>
    <n v="84"/>
    <n v="76"/>
    <n v="63"/>
    <n v="13"/>
    <n v="3"/>
    <n v="92"/>
    <n v="62"/>
    <n v="8"/>
    <n v="48"/>
    <n v="12"/>
  </r>
  <r>
    <n v="339"/>
    <x v="1"/>
    <n v="63686"/>
    <n v="63.7"/>
    <n v="21"/>
    <x v="2"/>
    <x v="1"/>
    <n v="1"/>
    <n v="128"/>
    <n v="82"/>
    <x v="1"/>
    <n v="0"/>
    <n v="0"/>
    <n v="82"/>
    <n v="65.7"/>
    <n v="99"/>
    <n v="48"/>
    <n v="99"/>
    <n v="75"/>
    <n v="25"/>
    <n v="54"/>
    <n v="99"/>
    <n v="86"/>
    <n v="1"/>
    <n v="71"/>
  </r>
  <r>
    <n v="511"/>
    <x v="2"/>
    <n v="84544"/>
    <n v="84.5"/>
    <n v="3"/>
    <x v="3"/>
    <x v="1"/>
    <n v="41"/>
    <n v="128"/>
    <n v="24"/>
    <x v="2"/>
    <n v="24"/>
    <n v="0"/>
    <n v="0"/>
    <n v="40.6"/>
    <n v="23"/>
    <n v="92"/>
    <n v="59"/>
    <n v="38"/>
    <n v="5"/>
    <n v="61"/>
    <n v="56"/>
    <n v="49"/>
    <n v="5"/>
    <n v="18"/>
  </r>
  <r>
    <n v="562"/>
    <x v="0"/>
    <n v="45522"/>
    <n v="45.5"/>
    <n v="9"/>
    <x v="0"/>
    <x v="3"/>
    <n v="32"/>
    <n v="128"/>
    <n v="6"/>
    <x v="0"/>
    <n v="0"/>
    <n v="6"/>
    <n v="0"/>
    <n v="46.6"/>
    <n v="48"/>
    <n v="4"/>
    <n v="31"/>
    <n v="29"/>
    <n v="81"/>
    <n v="9"/>
    <n v="81"/>
    <n v="67"/>
    <n v="73"/>
    <n v="43"/>
  </r>
  <r>
    <n v="571"/>
    <x v="4"/>
    <n v="52689"/>
    <n v="52.7"/>
    <n v="4"/>
    <x v="3"/>
    <x v="1"/>
    <n v="1"/>
    <n v="128"/>
    <n v="63"/>
    <x v="0"/>
    <n v="0"/>
    <n v="63"/>
    <n v="0"/>
    <n v="59.5"/>
    <n v="6"/>
    <n v="61"/>
    <n v="38"/>
    <n v="79"/>
    <n v="87"/>
    <n v="85"/>
    <n v="78"/>
    <n v="27"/>
    <n v="81"/>
    <n v="53"/>
  </r>
  <r>
    <n v="805"/>
    <x v="17"/>
    <n v="80281"/>
    <n v="80.3"/>
    <n v="26"/>
    <x v="1"/>
    <x v="0"/>
    <n v="94"/>
    <n v="128"/>
    <n v="85"/>
    <x v="1"/>
    <n v="0"/>
    <n v="0"/>
    <n v="85"/>
    <n v="43.8"/>
    <n v="45"/>
    <n v="36"/>
    <n v="95"/>
    <n v="6"/>
    <n v="58"/>
    <n v="23"/>
    <n v="5"/>
    <n v="95"/>
    <n v="31"/>
    <n v="44"/>
  </r>
  <r>
    <n v="1061"/>
    <x v="3"/>
    <n v="146849"/>
    <n v="146.80000000000001"/>
    <n v="28"/>
    <x v="1"/>
    <x v="0"/>
    <n v="33"/>
    <n v="128"/>
    <n v="4"/>
    <x v="0"/>
    <n v="0"/>
    <n v="4"/>
    <n v="0"/>
    <n v="42.5"/>
    <n v="67"/>
    <n v="32"/>
    <n v="51"/>
    <n v="67"/>
    <n v="59"/>
    <n v="58"/>
    <n v="7"/>
    <n v="25"/>
    <n v="57"/>
    <n v="2"/>
  </r>
  <r>
    <n v="1437"/>
    <x v="7"/>
    <n v="55286"/>
    <n v="55.3"/>
    <n v="23"/>
    <x v="1"/>
    <x v="2"/>
    <n v="28"/>
    <n v="128"/>
    <n v="57"/>
    <x v="0"/>
    <n v="0"/>
    <n v="57"/>
    <n v="0"/>
    <n v="35"/>
    <n v="6"/>
    <n v="19"/>
    <n v="22"/>
    <n v="5"/>
    <n v="24"/>
    <n v="35"/>
    <n v="83"/>
    <n v="37"/>
    <n v="75"/>
    <n v="44"/>
  </r>
  <r>
    <n v="1499"/>
    <x v="19"/>
    <n v="138500"/>
    <n v="138.5"/>
    <n v="15"/>
    <x v="0"/>
    <x v="0"/>
    <n v="66"/>
    <n v="128"/>
    <n v="55"/>
    <x v="0"/>
    <n v="0"/>
    <n v="55"/>
    <n v="0"/>
    <n v="42"/>
    <n v="1"/>
    <n v="98"/>
    <n v="24"/>
    <n v="63"/>
    <n v="8"/>
    <n v="94"/>
    <n v="6"/>
    <n v="26"/>
    <n v="84"/>
    <n v="16"/>
  </r>
  <r>
    <n v="1514"/>
    <x v="4"/>
    <n v="95234"/>
    <n v="95.2"/>
    <n v="4"/>
    <x v="3"/>
    <x v="0"/>
    <n v="78"/>
    <n v="128"/>
    <n v="44"/>
    <x v="0"/>
    <n v="0"/>
    <n v="44"/>
    <n v="0"/>
    <n v="42.3"/>
    <n v="88"/>
    <n v="1"/>
    <n v="31"/>
    <n v="34"/>
    <n v="17"/>
    <n v="34"/>
    <n v="59"/>
    <n v="52"/>
    <n v="32"/>
    <n v="75"/>
  </r>
  <r>
    <n v="1542"/>
    <x v="12"/>
    <n v="37203"/>
    <n v="37.200000000000003"/>
    <n v="28"/>
    <x v="1"/>
    <x v="1"/>
    <n v="47"/>
    <n v="128"/>
    <n v="32"/>
    <x v="0"/>
    <n v="0"/>
    <n v="32"/>
    <n v="0"/>
    <n v="45.9"/>
    <n v="71"/>
    <n v="82"/>
    <n v="66"/>
    <n v="1"/>
    <n v="18"/>
    <n v="34"/>
    <n v="23"/>
    <n v="96"/>
    <n v="65"/>
    <n v="3"/>
  </r>
  <r>
    <n v="1601"/>
    <x v="5"/>
    <n v="65314"/>
    <n v="65.3"/>
    <n v="24"/>
    <x v="1"/>
    <x v="3"/>
    <n v="67"/>
    <n v="128"/>
    <n v="37"/>
    <x v="0"/>
    <n v="0"/>
    <n v="37"/>
    <n v="0"/>
    <n v="53.7"/>
    <n v="3"/>
    <n v="45"/>
    <n v="36"/>
    <n v="98"/>
    <n v="83"/>
    <n v="48"/>
    <n v="88"/>
    <n v="35"/>
    <n v="79"/>
    <n v="22"/>
  </r>
  <r>
    <n v="1712"/>
    <x v="15"/>
    <n v="112473"/>
    <n v="112.5"/>
    <n v="25"/>
    <x v="1"/>
    <x v="2"/>
    <n v="4"/>
    <n v="128"/>
    <n v="56"/>
    <x v="0"/>
    <n v="0"/>
    <n v="56"/>
    <n v="0"/>
    <n v="46.3"/>
    <n v="58"/>
    <n v="9"/>
    <n v="2"/>
    <n v="16"/>
    <n v="62"/>
    <n v="7"/>
    <n v="64"/>
    <n v="98"/>
    <n v="88"/>
    <n v="59"/>
  </r>
  <r>
    <n v="1926"/>
    <x v="3"/>
    <n v="80421"/>
    <n v="80.400000000000006"/>
    <n v="9"/>
    <x v="0"/>
    <x v="1"/>
    <n v="82"/>
    <n v="128"/>
    <n v="65"/>
    <x v="0"/>
    <n v="0"/>
    <n v="65"/>
    <n v="0"/>
    <n v="39.9"/>
    <n v="75"/>
    <n v="12"/>
    <n v="52"/>
    <n v="44"/>
    <n v="31"/>
    <n v="83"/>
    <n v="46"/>
    <n v="6"/>
    <n v="27"/>
    <n v="23"/>
  </r>
  <r>
    <n v="2309"/>
    <x v="7"/>
    <n v="135634"/>
    <n v="135.6"/>
    <n v="0"/>
    <x v="3"/>
    <x v="1"/>
    <n v="24"/>
    <n v="128"/>
    <n v="66"/>
    <x v="0"/>
    <n v="0"/>
    <n v="66"/>
    <n v="0"/>
    <n v="32.4"/>
    <n v="53"/>
    <n v="35"/>
    <n v="6"/>
    <n v="68"/>
    <n v="28"/>
    <n v="6"/>
    <n v="67"/>
    <n v="49"/>
    <n v="1"/>
    <n v="11"/>
  </r>
  <r>
    <n v="2579"/>
    <x v="19"/>
    <n v="67422"/>
    <n v="67.400000000000006"/>
    <n v="2"/>
    <x v="3"/>
    <x v="2"/>
    <n v="47"/>
    <n v="128"/>
    <n v="44"/>
    <x v="0"/>
    <n v="0"/>
    <n v="44"/>
    <n v="0"/>
    <n v="52.2"/>
    <n v="45"/>
    <n v="63"/>
    <n v="62"/>
    <n v="52"/>
    <n v="33"/>
    <n v="67"/>
    <n v="84"/>
    <n v="15"/>
    <n v="34"/>
    <n v="67"/>
  </r>
  <r>
    <n v="2623"/>
    <x v="8"/>
    <n v="96214"/>
    <n v="96.2"/>
    <n v="27"/>
    <x v="1"/>
    <x v="3"/>
    <n v="15"/>
    <n v="128"/>
    <n v="16"/>
    <x v="2"/>
    <n v="16"/>
    <n v="0"/>
    <n v="0"/>
    <n v="40.4"/>
    <n v="75"/>
    <n v="23"/>
    <n v="83"/>
    <n v="57"/>
    <n v="1"/>
    <n v="52"/>
    <n v="31"/>
    <n v="6"/>
    <n v="45"/>
    <n v="31"/>
  </r>
  <r>
    <n v="2636"/>
    <x v="7"/>
    <n v="37361"/>
    <n v="37.4"/>
    <n v="7"/>
    <x v="3"/>
    <x v="2"/>
    <n v="66"/>
    <n v="128"/>
    <n v="35"/>
    <x v="0"/>
    <n v="0"/>
    <n v="35"/>
    <n v="0"/>
    <n v="32.799999999999997"/>
    <n v="42"/>
    <n v="19"/>
    <n v="86"/>
    <n v="15"/>
    <n v="44"/>
    <n v="5"/>
    <n v="63"/>
    <n v="48"/>
    <n v="5"/>
    <n v="1"/>
  </r>
  <r>
    <n v="2757"/>
    <x v="19"/>
    <n v="70103"/>
    <n v="70.099999999999994"/>
    <n v="5"/>
    <x v="3"/>
    <x v="2"/>
    <n v="25"/>
    <n v="128"/>
    <n v="64"/>
    <x v="0"/>
    <n v="0"/>
    <n v="64"/>
    <n v="0"/>
    <n v="46.8"/>
    <n v="6"/>
    <n v="93"/>
    <n v="78"/>
    <n v="6"/>
    <n v="91"/>
    <n v="6"/>
    <n v="52"/>
    <n v="36"/>
    <n v="88"/>
    <n v="12"/>
  </r>
  <r>
    <n v="2893"/>
    <x v="11"/>
    <n v="145064"/>
    <n v="145.1"/>
    <n v="2"/>
    <x v="3"/>
    <x v="1"/>
    <n v="28"/>
    <n v="128"/>
    <n v="78"/>
    <x v="1"/>
    <n v="0"/>
    <n v="0"/>
    <n v="78"/>
    <n v="22.7"/>
    <n v="31"/>
    <n v="1"/>
    <n v="56"/>
    <n v="24"/>
    <n v="15"/>
    <n v="23"/>
    <n v="25"/>
    <n v="5"/>
    <n v="39"/>
    <n v="8"/>
  </r>
  <r>
    <n v="2919"/>
    <x v="9"/>
    <n v="97792"/>
    <n v="97.8"/>
    <n v="16"/>
    <x v="2"/>
    <x v="2"/>
    <n v="1"/>
    <n v="128"/>
    <n v="81"/>
    <x v="1"/>
    <n v="0"/>
    <n v="0"/>
    <n v="81"/>
    <n v="36.1"/>
    <n v="10"/>
    <n v="7"/>
    <n v="95"/>
    <n v="28"/>
    <n v="18"/>
    <n v="38"/>
    <n v="26"/>
    <n v="61"/>
    <n v="74"/>
    <n v="4"/>
  </r>
  <r>
    <n v="42"/>
    <x v="13"/>
    <n v="144825"/>
    <n v="144.80000000000001"/>
    <n v="23"/>
    <x v="1"/>
    <x v="0"/>
    <n v="84"/>
    <n v="127"/>
    <n v="7"/>
    <x v="2"/>
    <n v="7"/>
    <n v="0"/>
    <n v="0"/>
    <n v="37.700000000000003"/>
    <n v="5"/>
    <n v="62"/>
    <n v="35"/>
    <n v="21"/>
    <n v="58"/>
    <n v="34"/>
    <n v="54"/>
    <n v="46"/>
    <n v="58"/>
    <n v="4"/>
  </r>
  <r>
    <n v="220"/>
    <x v="4"/>
    <n v="32994"/>
    <n v="33"/>
    <n v="15"/>
    <x v="0"/>
    <x v="2"/>
    <n v="1"/>
    <n v="127"/>
    <n v="55"/>
    <x v="0"/>
    <n v="0"/>
    <n v="55"/>
    <n v="0"/>
    <n v="54.3"/>
    <n v="37"/>
    <n v="5"/>
    <n v="63"/>
    <n v="39"/>
    <n v="94"/>
    <n v="54"/>
    <n v="94"/>
    <n v="22"/>
    <n v="73"/>
    <n v="62"/>
  </r>
  <r>
    <n v="262"/>
    <x v="9"/>
    <n v="66639"/>
    <n v="66.599999999999994"/>
    <n v="14"/>
    <x v="0"/>
    <x v="3"/>
    <n v="47"/>
    <n v="127"/>
    <n v="93"/>
    <x v="1"/>
    <n v="0"/>
    <n v="0"/>
    <n v="93"/>
    <n v="38.6"/>
    <n v="19"/>
    <n v="92"/>
    <n v="7"/>
    <n v="61"/>
    <n v="2"/>
    <n v="6"/>
    <n v="57"/>
    <n v="65"/>
    <n v="21"/>
    <n v="56"/>
  </r>
  <r>
    <n v="300"/>
    <x v="8"/>
    <n v="74950"/>
    <n v="75"/>
    <n v="10"/>
    <x v="0"/>
    <x v="0"/>
    <n v="28"/>
    <n v="127"/>
    <n v="21"/>
    <x v="2"/>
    <n v="21"/>
    <n v="0"/>
    <n v="0"/>
    <n v="41.9"/>
    <n v="83"/>
    <n v="98"/>
    <n v="47"/>
    <n v="7"/>
    <n v="5"/>
    <n v="3"/>
    <n v="93"/>
    <n v="52"/>
    <n v="27"/>
    <n v="4"/>
  </r>
  <r>
    <n v="377"/>
    <x v="9"/>
    <n v="136196"/>
    <n v="136.19999999999999"/>
    <n v="16"/>
    <x v="2"/>
    <x v="3"/>
    <n v="2"/>
    <n v="127"/>
    <n v="73"/>
    <x v="1"/>
    <n v="0"/>
    <n v="0"/>
    <n v="73"/>
    <n v="49.5"/>
    <n v="47"/>
    <n v="61"/>
    <n v="43"/>
    <n v="3"/>
    <n v="78"/>
    <n v="1"/>
    <n v="76"/>
    <n v="89"/>
    <n v="43"/>
    <n v="54"/>
  </r>
  <r>
    <n v="508"/>
    <x v="4"/>
    <n v="64568"/>
    <n v="64.599999999999994"/>
    <n v="6"/>
    <x v="3"/>
    <x v="1"/>
    <n v="74"/>
    <n v="127"/>
    <n v="56"/>
    <x v="0"/>
    <n v="0"/>
    <n v="56"/>
    <n v="0"/>
    <n v="47.9"/>
    <n v="47"/>
    <n v="57"/>
    <n v="5"/>
    <n v="62"/>
    <n v="63"/>
    <n v="89"/>
    <n v="51"/>
    <n v="8"/>
    <n v="31"/>
    <n v="66"/>
  </r>
  <r>
    <n v="563"/>
    <x v="7"/>
    <n v="63414"/>
    <n v="63.4"/>
    <n v="0"/>
    <x v="3"/>
    <x v="1"/>
    <n v="61"/>
    <n v="127"/>
    <n v="48"/>
    <x v="0"/>
    <n v="0"/>
    <n v="48"/>
    <n v="0"/>
    <n v="40.4"/>
    <n v="47"/>
    <n v="64"/>
    <n v="11"/>
    <n v="44"/>
    <n v="97"/>
    <n v="4"/>
    <n v="32"/>
    <n v="31"/>
    <n v="63"/>
    <n v="11"/>
  </r>
  <r>
    <n v="590"/>
    <x v="3"/>
    <n v="132491"/>
    <n v="132.5"/>
    <n v="23"/>
    <x v="1"/>
    <x v="3"/>
    <n v="19"/>
    <n v="127"/>
    <n v="64"/>
    <x v="0"/>
    <n v="0"/>
    <n v="64"/>
    <n v="0"/>
    <n v="41.5"/>
    <n v="62"/>
    <n v="64"/>
    <n v="3"/>
    <n v="83"/>
    <n v="79"/>
    <n v="26"/>
    <n v="71"/>
    <n v="21"/>
    <n v="4"/>
    <n v="2"/>
  </r>
  <r>
    <n v="637"/>
    <x v="19"/>
    <n v="138886"/>
    <n v="138.9"/>
    <n v="23"/>
    <x v="1"/>
    <x v="3"/>
    <n v="76"/>
    <n v="127"/>
    <n v="65"/>
    <x v="0"/>
    <n v="0"/>
    <n v="65"/>
    <n v="0"/>
    <n v="51.3"/>
    <n v="3"/>
    <n v="56"/>
    <n v="21"/>
    <n v="34"/>
    <n v="78"/>
    <n v="19"/>
    <n v="64"/>
    <n v="65"/>
    <n v="95"/>
    <n v="78"/>
  </r>
  <r>
    <n v="639"/>
    <x v="6"/>
    <n v="105948"/>
    <n v="105.9"/>
    <n v="10"/>
    <x v="0"/>
    <x v="1"/>
    <n v="76"/>
    <n v="127"/>
    <n v="81"/>
    <x v="1"/>
    <n v="0"/>
    <n v="0"/>
    <n v="81"/>
    <n v="54.3"/>
    <n v="61"/>
    <n v="37"/>
    <n v="7"/>
    <n v="84"/>
    <n v="69"/>
    <n v="51"/>
    <n v="46"/>
    <n v="64"/>
    <n v="68"/>
    <n v="56"/>
  </r>
  <r>
    <n v="874"/>
    <x v="9"/>
    <n v="70821"/>
    <n v="70.8"/>
    <n v="27"/>
    <x v="1"/>
    <x v="1"/>
    <n v="29"/>
    <n v="127"/>
    <n v="89"/>
    <x v="1"/>
    <n v="0"/>
    <n v="0"/>
    <n v="89"/>
    <n v="43.2"/>
    <n v="29"/>
    <n v="8"/>
    <n v="1"/>
    <n v="43"/>
    <n v="41"/>
    <n v="99"/>
    <n v="47"/>
    <n v="26"/>
    <n v="89"/>
    <n v="49"/>
  </r>
  <r>
    <n v="1034"/>
    <x v="0"/>
    <n v="60480"/>
    <n v="60.5"/>
    <n v="15"/>
    <x v="0"/>
    <x v="2"/>
    <n v="64"/>
    <n v="127"/>
    <n v="56"/>
    <x v="0"/>
    <n v="0"/>
    <n v="56"/>
    <n v="0"/>
    <n v="53.1"/>
    <n v="59"/>
    <n v="23"/>
    <n v="65"/>
    <n v="33"/>
    <n v="92"/>
    <n v="65"/>
    <n v="28"/>
    <n v="47"/>
    <n v="85"/>
    <n v="34"/>
  </r>
  <r>
    <n v="1197"/>
    <x v="13"/>
    <n v="114271"/>
    <n v="114.3"/>
    <n v="7"/>
    <x v="3"/>
    <x v="0"/>
    <n v="12"/>
    <n v="127"/>
    <n v="7"/>
    <x v="2"/>
    <n v="7"/>
    <n v="0"/>
    <n v="0"/>
    <n v="36.1"/>
    <n v="91"/>
    <n v="28"/>
    <n v="9"/>
    <n v="77"/>
    <n v="87"/>
    <n v="21"/>
    <n v="6"/>
    <n v="9"/>
    <n v="2"/>
    <n v="31"/>
  </r>
  <r>
    <n v="1238"/>
    <x v="3"/>
    <n v="78634"/>
    <n v="78.599999999999994"/>
    <n v="1"/>
    <x v="3"/>
    <x v="1"/>
    <n v="76"/>
    <n v="127"/>
    <n v="57"/>
    <x v="0"/>
    <n v="0"/>
    <n v="57"/>
    <n v="0"/>
    <n v="33.4"/>
    <n v="29"/>
    <n v="49"/>
    <n v="11"/>
    <n v="47"/>
    <n v="24"/>
    <n v="35"/>
    <n v="16"/>
    <n v="23"/>
    <n v="8"/>
    <n v="92"/>
  </r>
  <r>
    <n v="1366"/>
    <x v="3"/>
    <n v="30125"/>
    <n v="30.1"/>
    <n v="14"/>
    <x v="0"/>
    <x v="2"/>
    <n v="8"/>
    <n v="127"/>
    <n v="31"/>
    <x v="0"/>
    <n v="0"/>
    <n v="31"/>
    <n v="0"/>
    <n v="47.9"/>
    <n v="53"/>
    <n v="5"/>
    <n v="55"/>
    <n v="72"/>
    <n v="12"/>
    <n v="69"/>
    <n v="45"/>
    <n v="81"/>
    <n v="53"/>
    <n v="34"/>
  </r>
  <r>
    <n v="1426"/>
    <x v="3"/>
    <n v="72563"/>
    <n v="72.599999999999994"/>
    <n v="6"/>
    <x v="3"/>
    <x v="2"/>
    <n v="4"/>
    <n v="127"/>
    <n v="53"/>
    <x v="0"/>
    <n v="0"/>
    <n v="53"/>
    <n v="0"/>
    <n v="58.5"/>
    <n v="43"/>
    <n v="74"/>
    <n v="97"/>
    <n v="23"/>
    <n v="14"/>
    <n v="91"/>
    <n v="67"/>
    <n v="44"/>
    <n v="57"/>
    <n v="75"/>
  </r>
  <r>
    <n v="1443"/>
    <x v="7"/>
    <n v="67133"/>
    <n v="67.099999999999994"/>
    <n v="19"/>
    <x v="2"/>
    <x v="0"/>
    <n v="83"/>
    <n v="127"/>
    <n v="63"/>
    <x v="0"/>
    <n v="0"/>
    <n v="63"/>
    <n v="0"/>
    <n v="52.3"/>
    <n v="52"/>
    <n v="91"/>
    <n v="33"/>
    <n v="16"/>
    <n v="71"/>
    <n v="54"/>
    <n v="85"/>
    <n v="8"/>
    <n v="84"/>
    <n v="29"/>
  </r>
  <r>
    <n v="1446"/>
    <x v="19"/>
    <n v="139982"/>
    <n v="140"/>
    <n v="26"/>
    <x v="1"/>
    <x v="0"/>
    <n v="65"/>
    <n v="127"/>
    <n v="44"/>
    <x v="0"/>
    <n v="0"/>
    <n v="44"/>
    <n v="0"/>
    <n v="45"/>
    <n v="8"/>
    <n v="35"/>
    <n v="76"/>
    <n v="3"/>
    <n v="55"/>
    <n v="97"/>
    <n v="98"/>
    <n v="28"/>
    <n v="44"/>
    <n v="6"/>
  </r>
  <r>
    <n v="1648"/>
    <x v="5"/>
    <n v="43869"/>
    <n v="43.9"/>
    <n v="7"/>
    <x v="3"/>
    <x v="1"/>
    <n v="63"/>
    <n v="127"/>
    <n v="41"/>
    <x v="0"/>
    <n v="0"/>
    <n v="41"/>
    <n v="0"/>
    <n v="50.5"/>
    <n v="74"/>
    <n v="78"/>
    <n v="83"/>
    <n v="31"/>
    <n v="68"/>
    <n v="3"/>
    <n v="74"/>
    <n v="46"/>
    <n v="6"/>
    <n v="42"/>
  </r>
  <r>
    <n v="1869"/>
    <x v="8"/>
    <n v="66105"/>
    <n v="66.099999999999994"/>
    <n v="28"/>
    <x v="1"/>
    <x v="1"/>
    <n v="6"/>
    <n v="127"/>
    <n v="23"/>
    <x v="2"/>
    <n v="23"/>
    <n v="0"/>
    <n v="0"/>
    <n v="26.6"/>
    <n v="59"/>
    <n v="34"/>
    <n v="16"/>
    <n v="1"/>
    <n v="0"/>
    <n v="21"/>
    <n v="41"/>
    <n v="24"/>
    <n v="31"/>
    <n v="39"/>
  </r>
  <r>
    <n v="1878"/>
    <x v="17"/>
    <n v="45224"/>
    <n v="45.2"/>
    <n v="6"/>
    <x v="3"/>
    <x v="1"/>
    <n v="57"/>
    <n v="127"/>
    <n v="92"/>
    <x v="1"/>
    <n v="0"/>
    <n v="0"/>
    <n v="92"/>
    <n v="32"/>
    <n v="89"/>
    <n v="52"/>
    <n v="4"/>
    <n v="56"/>
    <n v="4"/>
    <n v="24"/>
    <n v="32"/>
    <n v="23"/>
    <n v="27"/>
    <n v="9"/>
  </r>
  <r>
    <n v="1908"/>
    <x v="16"/>
    <n v="72690"/>
    <n v="72.7"/>
    <n v="5"/>
    <x v="3"/>
    <x v="1"/>
    <n v="43"/>
    <n v="127"/>
    <n v="25"/>
    <x v="2"/>
    <n v="25"/>
    <n v="0"/>
    <n v="0"/>
    <n v="39.9"/>
    <n v="23"/>
    <n v="17"/>
    <n v="92"/>
    <n v="4"/>
    <n v="73"/>
    <n v="5"/>
    <n v="84"/>
    <n v="91"/>
    <n v="3"/>
    <n v="7"/>
  </r>
  <r>
    <n v="1980"/>
    <x v="14"/>
    <n v="80029"/>
    <n v="80"/>
    <n v="23"/>
    <x v="1"/>
    <x v="0"/>
    <n v="67"/>
    <n v="127"/>
    <n v="69"/>
    <x v="0"/>
    <n v="0"/>
    <n v="69"/>
    <n v="0"/>
    <n v="51.8"/>
    <n v="89"/>
    <n v="79"/>
    <n v="69"/>
    <n v="57"/>
    <n v="12"/>
    <n v="17"/>
    <n v="82"/>
    <n v="8"/>
    <n v="61"/>
    <n v="44"/>
  </r>
  <r>
    <n v="2101"/>
    <x v="9"/>
    <n v="127347"/>
    <n v="127.3"/>
    <n v="6"/>
    <x v="3"/>
    <x v="1"/>
    <n v="82"/>
    <n v="127"/>
    <n v="88"/>
    <x v="1"/>
    <n v="0"/>
    <n v="0"/>
    <n v="88"/>
    <n v="44.7"/>
    <n v="83"/>
    <n v="1"/>
    <n v="68"/>
    <n v="27"/>
    <n v="79"/>
    <n v="96"/>
    <n v="9"/>
    <n v="11"/>
    <n v="37"/>
    <n v="36"/>
  </r>
  <r>
    <n v="2122"/>
    <x v="17"/>
    <n v="67788"/>
    <n v="67.8"/>
    <n v="7"/>
    <x v="3"/>
    <x v="2"/>
    <n v="74"/>
    <n v="127"/>
    <n v="95"/>
    <x v="1"/>
    <n v="0"/>
    <n v="0"/>
    <n v="95"/>
    <n v="35.5"/>
    <n v="14"/>
    <n v="71"/>
    <n v="42"/>
    <n v="91"/>
    <n v="41"/>
    <n v="45"/>
    <n v="13"/>
    <n v="32"/>
    <n v="4"/>
    <n v="2"/>
  </r>
  <r>
    <n v="2167"/>
    <x v="3"/>
    <n v="113395"/>
    <n v="113.4"/>
    <n v="29"/>
    <x v="1"/>
    <x v="0"/>
    <n v="45"/>
    <n v="127"/>
    <n v="47"/>
    <x v="0"/>
    <n v="0"/>
    <n v="47"/>
    <n v="0"/>
    <n v="64"/>
    <n v="31"/>
    <n v="99"/>
    <n v="94"/>
    <n v="94"/>
    <n v="13"/>
    <n v="23"/>
    <n v="44"/>
    <n v="83"/>
    <n v="74"/>
    <n v="85"/>
  </r>
  <r>
    <n v="2254"/>
    <x v="12"/>
    <n v="131977"/>
    <n v="132"/>
    <n v="0"/>
    <x v="3"/>
    <x v="3"/>
    <n v="2"/>
    <n v="127"/>
    <n v="4"/>
    <x v="0"/>
    <n v="0"/>
    <n v="4"/>
    <n v="0"/>
    <n v="30.4"/>
    <n v="38"/>
    <n v="42"/>
    <n v="3"/>
    <n v="9"/>
    <n v="11"/>
    <n v="3"/>
    <n v="82"/>
    <n v="13"/>
    <n v="74"/>
    <n v="29"/>
  </r>
  <r>
    <n v="2377"/>
    <x v="9"/>
    <n v="50242"/>
    <n v="50.2"/>
    <n v="5"/>
    <x v="3"/>
    <x v="2"/>
    <n v="54"/>
    <n v="127"/>
    <n v="95"/>
    <x v="1"/>
    <n v="0"/>
    <n v="0"/>
    <n v="95"/>
    <n v="42.4"/>
    <n v="88"/>
    <n v="86"/>
    <n v="25"/>
    <n v="84"/>
    <n v="17"/>
    <n v="2"/>
    <n v="11"/>
    <n v="86"/>
    <n v="11"/>
    <n v="14"/>
  </r>
  <r>
    <n v="2584"/>
    <x v="19"/>
    <n v="147342"/>
    <n v="147.30000000000001"/>
    <n v="14"/>
    <x v="0"/>
    <x v="1"/>
    <n v="10"/>
    <n v="127"/>
    <n v="63"/>
    <x v="0"/>
    <n v="0"/>
    <n v="63"/>
    <n v="0"/>
    <n v="32.200000000000003"/>
    <n v="3"/>
    <n v="6"/>
    <n v="71"/>
    <n v="19"/>
    <n v="43"/>
    <n v="18"/>
    <n v="18"/>
    <n v="11"/>
    <n v="59"/>
    <n v="74"/>
  </r>
  <r>
    <n v="2652"/>
    <x v="6"/>
    <n v="125462"/>
    <n v="125.5"/>
    <n v="13"/>
    <x v="0"/>
    <x v="0"/>
    <n v="76"/>
    <n v="127"/>
    <n v="9"/>
    <x v="1"/>
    <n v="0"/>
    <n v="0"/>
    <n v="9"/>
    <n v="58.2"/>
    <n v="29"/>
    <n v="87"/>
    <n v="72"/>
    <n v="83"/>
    <n v="71"/>
    <n v="58"/>
    <n v="11"/>
    <n v="71"/>
    <n v="69"/>
    <n v="31"/>
  </r>
  <r>
    <n v="2781"/>
    <x v="17"/>
    <n v="119565"/>
    <n v="119.6"/>
    <n v="9"/>
    <x v="0"/>
    <x v="3"/>
    <n v="21"/>
    <n v="127"/>
    <n v="76"/>
    <x v="1"/>
    <n v="0"/>
    <n v="0"/>
    <n v="76"/>
    <n v="45.4"/>
    <n v="9"/>
    <n v="6"/>
    <n v="55"/>
    <n v="61"/>
    <n v="62"/>
    <n v="5"/>
    <n v="49"/>
    <n v="92"/>
    <n v="53"/>
    <n v="62"/>
  </r>
  <r>
    <n v="2838"/>
    <x v="9"/>
    <n v="44142"/>
    <n v="44.1"/>
    <n v="17"/>
    <x v="2"/>
    <x v="3"/>
    <n v="49"/>
    <n v="127"/>
    <n v="74"/>
    <x v="1"/>
    <n v="0"/>
    <n v="0"/>
    <n v="74"/>
    <n v="45.5"/>
    <n v="13"/>
    <n v="89"/>
    <n v="9"/>
    <n v="47"/>
    <n v="87"/>
    <n v="67"/>
    <n v="19"/>
    <n v="33"/>
    <n v="14"/>
    <n v="77"/>
  </r>
  <r>
    <n v="2840"/>
    <x v="7"/>
    <n v="34461"/>
    <n v="34.5"/>
    <n v="24"/>
    <x v="1"/>
    <x v="3"/>
    <n v="54"/>
    <n v="127"/>
    <n v="39"/>
    <x v="0"/>
    <n v="0"/>
    <n v="39"/>
    <n v="0"/>
    <n v="42"/>
    <n v="85"/>
    <n v="33"/>
    <n v="19"/>
    <n v="47"/>
    <n v="88"/>
    <n v="7"/>
    <n v="33"/>
    <n v="65"/>
    <n v="36"/>
    <n v="7"/>
  </r>
  <r>
    <n v="12"/>
    <x v="15"/>
    <n v="117455"/>
    <n v="117.5"/>
    <n v="22"/>
    <x v="2"/>
    <x v="1"/>
    <n v="67"/>
    <n v="126"/>
    <n v="4"/>
    <x v="0"/>
    <n v="0"/>
    <n v="4"/>
    <n v="0"/>
    <n v="43.8"/>
    <n v="73"/>
    <n v="37"/>
    <n v="63"/>
    <n v="63"/>
    <n v="54"/>
    <n v="9"/>
    <n v="84"/>
    <n v="32"/>
    <n v="19"/>
    <n v="4"/>
  </r>
  <r>
    <n v="156"/>
    <x v="11"/>
    <n v="39528"/>
    <n v="39.5"/>
    <n v="20"/>
    <x v="2"/>
    <x v="1"/>
    <n v="41"/>
    <n v="126"/>
    <n v="93"/>
    <x v="1"/>
    <n v="0"/>
    <n v="0"/>
    <n v="93"/>
    <n v="36.5"/>
    <n v="23"/>
    <n v="81"/>
    <n v="6"/>
    <n v="9"/>
    <n v="65"/>
    <n v="87"/>
    <n v="0"/>
    <n v="17"/>
    <n v="39"/>
    <n v="38"/>
  </r>
  <r>
    <n v="171"/>
    <x v="18"/>
    <n v="111926"/>
    <n v="111.9"/>
    <n v="3"/>
    <x v="3"/>
    <x v="0"/>
    <n v="4"/>
    <n v="126"/>
    <n v="29"/>
    <x v="2"/>
    <n v="29"/>
    <n v="0"/>
    <n v="0"/>
    <n v="38.799999999999997"/>
    <n v="34"/>
    <n v="52"/>
    <n v="38"/>
    <n v="1"/>
    <n v="39"/>
    <n v="79"/>
    <n v="6"/>
    <n v="1"/>
    <n v="85"/>
    <n v="53"/>
  </r>
  <r>
    <n v="244"/>
    <x v="5"/>
    <n v="131154"/>
    <n v="131.19999999999999"/>
    <n v="21"/>
    <x v="2"/>
    <x v="3"/>
    <n v="1"/>
    <n v="126"/>
    <n v="55"/>
    <x v="0"/>
    <n v="0"/>
    <n v="55"/>
    <n v="0"/>
    <n v="64.599999999999994"/>
    <n v="76"/>
    <n v="4"/>
    <n v="84"/>
    <n v="62"/>
    <n v="56"/>
    <n v="62"/>
    <n v="86"/>
    <n v="59"/>
    <n v="58"/>
    <n v="99"/>
  </r>
  <r>
    <n v="311"/>
    <x v="0"/>
    <n v="102095"/>
    <n v="102.1"/>
    <n v="4"/>
    <x v="3"/>
    <x v="3"/>
    <n v="6"/>
    <n v="126"/>
    <n v="51"/>
    <x v="0"/>
    <n v="0"/>
    <n v="51"/>
    <n v="0"/>
    <n v="22.6"/>
    <n v="23"/>
    <n v="67"/>
    <n v="8"/>
    <n v="44"/>
    <n v="16"/>
    <n v="18"/>
    <n v="2"/>
    <n v="39"/>
    <n v="5"/>
    <n v="4"/>
  </r>
  <r>
    <n v="374"/>
    <x v="10"/>
    <n v="132877"/>
    <n v="132.9"/>
    <n v="11"/>
    <x v="0"/>
    <x v="3"/>
    <n v="48"/>
    <n v="126"/>
    <n v="58"/>
    <x v="0"/>
    <n v="0"/>
    <n v="58"/>
    <n v="0"/>
    <n v="35.700000000000003"/>
    <n v="86"/>
    <n v="10"/>
    <n v="43"/>
    <n v="11"/>
    <n v="3"/>
    <n v="73"/>
    <n v="87"/>
    <n v="22"/>
    <n v="16"/>
    <n v="6"/>
  </r>
  <r>
    <n v="583"/>
    <x v="3"/>
    <n v="121865"/>
    <n v="121.9"/>
    <n v="16"/>
    <x v="2"/>
    <x v="2"/>
    <n v="35"/>
    <n v="126"/>
    <n v="53"/>
    <x v="0"/>
    <n v="0"/>
    <n v="53"/>
    <n v="0"/>
    <n v="55.5"/>
    <n v="69"/>
    <n v="57"/>
    <n v="68"/>
    <n v="0"/>
    <n v="93"/>
    <n v="11"/>
    <n v="41"/>
    <n v="77"/>
    <n v="44"/>
    <n v="95"/>
  </r>
  <r>
    <n v="636"/>
    <x v="0"/>
    <n v="38711"/>
    <n v="38.700000000000003"/>
    <n v="7"/>
    <x v="3"/>
    <x v="0"/>
    <n v="37"/>
    <n v="126"/>
    <n v="69"/>
    <x v="0"/>
    <n v="0"/>
    <n v="69"/>
    <n v="0"/>
    <n v="44.2"/>
    <n v="11"/>
    <n v="31"/>
    <n v="81"/>
    <n v="27"/>
    <n v="22"/>
    <n v="83"/>
    <n v="99"/>
    <n v="56"/>
    <n v="28"/>
    <n v="4"/>
  </r>
  <r>
    <n v="641"/>
    <x v="6"/>
    <n v="61688"/>
    <n v="61.7"/>
    <n v="26"/>
    <x v="1"/>
    <x v="1"/>
    <n v="12"/>
    <n v="126"/>
    <n v="93"/>
    <x v="1"/>
    <n v="0"/>
    <n v="0"/>
    <n v="93"/>
    <n v="53.3"/>
    <n v="46"/>
    <n v="66"/>
    <n v="91"/>
    <n v="9"/>
    <n v="77"/>
    <n v="62"/>
    <n v="6"/>
    <n v="29"/>
    <n v="68"/>
    <n v="79"/>
  </r>
  <r>
    <n v="797"/>
    <x v="2"/>
    <n v="132811"/>
    <n v="132.80000000000001"/>
    <n v="12"/>
    <x v="0"/>
    <x v="3"/>
    <n v="82"/>
    <n v="126"/>
    <n v="3"/>
    <x v="2"/>
    <n v="3"/>
    <n v="0"/>
    <n v="0"/>
    <n v="31.7"/>
    <n v="1"/>
    <n v="44"/>
    <n v="26"/>
    <n v="12"/>
    <n v="91"/>
    <n v="10"/>
    <n v="18"/>
    <n v="4"/>
    <n v="28"/>
    <n v="83"/>
  </r>
  <r>
    <n v="822"/>
    <x v="17"/>
    <n v="127288"/>
    <n v="127.3"/>
    <n v="12"/>
    <x v="0"/>
    <x v="1"/>
    <n v="46"/>
    <n v="126"/>
    <n v="83"/>
    <x v="1"/>
    <n v="0"/>
    <n v="0"/>
    <n v="83"/>
    <n v="24.1"/>
    <n v="22"/>
    <n v="34"/>
    <n v="49"/>
    <n v="32"/>
    <n v="34"/>
    <n v="34"/>
    <n v="12"/>
    <n v="8"/>
    <n v="5"/>
    <n v="11"/>
  </r>
  <r>
    <n v="856"/>
    <x v="13"/>
    <n v="107982"/>
    <n v="108"/>
    <n v="0"/>
    <x v="3"/>
    <x v="3"/>
    <n v="34"/>
    <n v="126"/>
    <n v="19"/>
    <x v="2"/>
    <n v="19"/>
    <n v="0"/>
    <n v="0"/>
    <n v="55.5"/>
    <n v="88"/>
    <n v="54"/>
    <n v="24"/>
    <n v="85"/>
    <n v="56"/>
    <n v="21"/>
    <n v="62"/>
    <n v="36"/>
    <n v="84"/>
    <n v="45"/>
  </r>
  <r>
    <n v="981"/>
    <x v="4"/>
    <n v="41352"/>
    <n v="41.4"/>
    <n v="4"/>
    <x v="3"/>
    <x v="2"/>
    <n v="93"/>
    <n v="126"/>
    <n v="32"/>
    <x v="0"/>
    <n v="0"/>
    <n v="32"/>
    <n v="0"/>
    <n v="61.1"/>
    <n v="84"/>
    <n v="94"/>
    <n v="99"/>
    <n v="13"/>
    <n v="61"/>
    <n v="2"/>
    <n v="26"/>
    <n v="75"/>
    <n v="98"/>
    <n v="59"/>
  </r>
  <r>
    <n v="990"/>
    <x v="3"/>
    <n v="61280"/>
    <n v="61.3"/>
    <n v="2"/>
    <x v="3"/>
    <x v="1"/>
    <n v="52"/>
    <n v="126"/>
    <n v="43"/>
    <x v="0"/>
    <n v="0"/>
    <n v="43"/>
    <n v="0"/>
    <n v="53.6"/>
    <n v="38"/>
    <n v="93"/>
    <n v="21"/>
    <n v="1"/>
    <n v="34"/>
    <n v="75"/>
    <n v="63"/>
    <n v="42"/>
    <n v="96"/>
    <n v="73"/>
  </r>
  <r>
    <n v="1010"/>
    <x v="4"/>
    <n v="80530"/>
    <n v="80.5"/>
    <n v="11"/>
    <x v="0"/>
    <x v="2"/>
    <n v="15"/>
    <n v="126"/>
    <n v="59"/>
    <x v="0"/>
    <n v="0"/>
    <n v="59"/>
    <n v="0"/>
    <n v="72.099999999999994"/>
    <n v="57"/>
    <n v="47"/>
    <n v="89"/>
    <n v="77"/>
    <n v="81"/>
    <n v="81"/>
    <n v="64"/>
    <n v="46"/>
    <n v="86"/>
    <n v="93"/>
  </r>
  <r>
    <n v="1017"/>
    <x v="11"/>
    <n v="84681"/>
    <n v="84.7"/>
    <n v="0"/>
    <x v="3"/>
    <x v="3"/>
    <n v="78"/>
    <n v="126"/>
    <n v="9"/>
    <x v="1"/>
    <n v="0"/>
    <n v="0"/>
    <n v="9"/>
    <n v="24.7"/>
    <n v="0"/>
    <n v="5"/>
    <n v="7"/>
    <n v="16"/>
    <n v="65"/>
    <n v="8"/>
    <n v="18"/>
    <n v="48"/>
    <n v="65"/>
    <n v="15"/>
  </r>
  <r>
    <n v="1036"/>
    <x v="15"/>
    <n v="32199"/>
    <n v="32.200000000000003"/>
    <n v="20"/>
    <x v="2"/>
    <x v="2"/>
    <n v="85"/>
    <n v="126"/>
    <n v="54"/>
    <x v="0"/>
    <n v="0"/>
    <n v="54"/>
    <n v="0"/>
    <n v="43.7"/>
    <n v="35"/>
    <n v="19"/>
    <n v="35"/>
    <n v="68"/>
    <n v="26"/>
    <n v="43"/>
    <n v="39"/>
    <n v="77"/>
    <n v="88"/>
    <n v="7"/>
  </r>
  <r>
    <n v="1142"/>
    <x v="17"/>
    <n v="148821"/>
    <n v="148.80000000000001"/>
    <n v="24"/>
    <x v="1"/>
    <x v="3"/>
    <n v="62"/>
    <n v="126"/>
    <n v="91"/>
    <x v="1"/>
    <n v="0"/>
    <n v="0"/>
    <n v="91"/>
    <n v="26"/>
    <n v="76"/>
    <n v="35"/>
    <n v="10"/>
    <n v="43"/>
    <n v="2"/>
    <n v="36"/>
    <n v="13"/>
    <n v="12"/>
    <n v="28"/>
    <n v="5"/>
  </r>
  <r>
    <n v="1303"/>
    <x v="11"/>
    <n v="100880"/>
    <n v="100.9"/>
    <n v="19"/>
    <x v="2"/>
    <x v="0"/>
    <n v="65"/>
    <n v="126"/>
    <n v="78"/>
    <x v="1"/>
    <n v="0"/>
    <n v="0"/>
    <n v="78"/>
    <n v="31.8"/>
    <n v="8"/>
    <n v="34"/>
    <n v="26"/>
    <n v="22"/>
    <n v="2"/>
    <n v="74"/>
    <n v="89"/>
    <n v="23"/>
    <n v="9"/>
    <n v="31"/>
  </r>
  <r>
    <n v="1347"/>
    <x v="13"/>
    <n v="102944"/>
    <n v="102.9"/>
    <n v="6"/>
    <x v="3"/>
    <x v="1"/>
    <n v="9"/>
    <n v="126"/>
    <n v="26"/>
    <x v="2"/>
    <n v="26"/>
    <n v="0"/>
    <n v="0"/>
    <n v="51.2"/>
    <n v="91"/>
    <n v="91"/>
    <n v="11"/>
    <n v="46"/>
    <n v="0"/>
    <n v="51"/>
    <n v="92"/>
    <n v="2"/>
    <n v="64"/>
    <n v="64"/>
  </r>
  <r>
    <n v="1464"/>
    <x v="2"/>
    <n v="109880"/>
    <n v="109.9"/>
    <n v="14"/>
    <x v="0"/>
    <x v="3"/>
    <n v="51"/>
    <n v="126"/>
    <n v="9"/>
    <x v="2"/>
    <n v="9"/>
    <n v="0"/>
    <n v="0"/>
    <n v="44.1"/>
    <n v="76"/>
    <n v="7"/>
    <n v="48"/>
    <n v="74"/>
    <n v="19"/>
    <n v="77"/>
    <n v="17"/>
    <n v="8"/>
    <n v="47"/>
    <n v="68"/>
  </r>
  <r>
    <n v="1556"/>
    <x v="2"/>
    <n v="130043"/>
    <n v="130"/>
    <n v="20"/>
    <x v="2"/>
    <x v="3"/>
    <n v="34"/>
    <n v="126"/>
    <n v="21"/>
    <x v="2"/>
    <n v="21"/>
    <n v="0"/>
    <n v="0"/>
    <n v="48.5"/>
    <n v="96"/>
    <n v="42"/>
    <n v="99"/>
    <n v="74"/>
    <n v="78"/>
    <n v="3"/>
    <n v="5"/>
    <n v="53"/>
    <n v="4"/>
    <n v="31"/>
  </r>
  <r>
    <n v="1587"/>
    <x v="1"/>
    <n v="35807"/>
    <n v="35.799999999999997"/>
    <n v="16"/>
    <x v="2"/>
    <x v="3"/>
    <n v="65"/>
    <n v="126"/>
    <n v="76"/>
    <x v="1"/>
    <n v="0"/>
    <n v="0"/>
    <n v="76"/>
    <n v="42.6"/>
    <n v="97"/>
    <n v="62"/>
    <n v="1"/>
    <n v="42"/>
    <n v="44"/>
    <n v="81"/>
    <n v="31"/>
    <n v="33"/>
    <n v="7"/>
    <n v="28"/>
  </r>
  <r>
    <n v="1680"/>
    <x v="0"/>
    <n v="34176"/>
    <n v="34.200000000000003"/>
    <n v="6"/>
    <x v="3"/>
    <x v="3"/>
    <n v="82"/>
    <n v="126"/>
    <n v="45"/>
    <x v="0"/>
    <n v="0"/>
    <n v="45"/>
    <n v="0"/>
    <n v="43.7"/>
    <n v="7"/>
    <n v="35"/>
    <n v="68"/>
    <n v="7"/>
    <n v="97"/>
    <n v="45"/>
    <n v="63"/>
    <n v="54"/>
    <n v="15"/>
    <n v="46"/>
  </r>
  <r>
    <n v="1811"/>
    <x v="10"/>
    <n v="107497"/>
    <n v="107.5"/>
    <n v="29"/>
    <x v="1"/>
    <x v="2"/>
    <n v="56"/>
    <n v="126"/>
    <n v="61"/>
    <x v="0"/>
    <n v="0"/>
    <n v="61"/>
    <n v="0"/>
    <n v="36.299999999999997"/>
    <n v="15"/>
    <n v="53"/>
    <n v="86"/>
    <n v="32"/>
    <n v="43"/>
    <n v="8"/>
    <n v="9"/>
    <n v="86"/>
    <n v="31"/>
    <n v="0"/>
  </r>
  <r>
    <n v="1851"/>
    <x v="5"/>
    <n v="91752"/>
    <n v="91.8"/>
    <n v="29"/>
    <x v="1"/>
    <x v="2"/>
    <n v="5"/>
    <n v="126"/>
    <n v="46"/>
    <x v="0"/>
    <n v="0"/>
    <n v="46"/>
    <n v="0"/>
    <n v="43.2"/>
    <n v="82"/>
    <n v="78"/>
    <n v="63"/>
    <n v="26"/>
    <n v="1"/>
    <n v="25"/>
    <n v="51"/>
    <n v="98"/>
    <n v="6"/>
    <n v="2"/>
  </r>
  <r>
    <n v="1890"/>
    <x v="0"/>
    <n v="115793"/>
    <n v="115.8"/>
    <n v="25"/>
    <x v="1"/>
    <x v="0"/>
    <n v="49"/>
    <n v="126"/>
    <n v="51"/>
    <x v="0"/>
    <n v="0"/>
    <n v="51"/>
    <n v="0"/>
    <n v="56.6"/>
    <n v="32"/>
    <n v="58"/>
    <n v="64"/>
    <n v="66"/>
    <n v="62"/>
    <n v="66"/>
    <n v="31"/>
    <n v="45"/>
    <n v="67"/>
    <n v="75"/>
  </r>
  <r>
    <n v="2104"/>
    <x v="3"/>
    <n v="128235"/>
    <n v="128.19999999999999"/>
    <n v="14"/>
    <x v="0"/>
    <x v="0"/>
    <n v="14"/>
    <n v="126"/>
    <n v="36"/>
    <x v="0"/>
    <n v="0"/>
    <n v="36"/>
    <n v="0"/>
    <n v="48.4"/>
    <n v="26"/>
    <n v="2"/>
    <n v="36"/>
    <n v="7"/>
    <n v="86"/>
    <n v="86"/>
    <n v="41"/>
    <n v="61"/>
    <n v="64"/>
    <n v="75"/>
  </r>
  <r>
    <n v="2136"/>
    <x v="5"/>
    <n v="134643"/>
    <n v="134.6"/>
    <n v="2"/>
    <x v="3"/>
    <x v="0"/>
    <n v="83"/>
    <n v="126"/>
    <n v="57"/>
    <x v="0"/>
    <n v="0"/>
    <n v="57"/>
    <n v="0"/>
    <n v="52.5"/>
    <n v="33"/>
    <n v="63"/>
    <n v="51"/>
    <n v="46"/>
    <n v="99"/>
    <n v="5"/>
    <n v="3"/>
    <n v="63"/>
    <n v="73"/>
    <n v="89"/>
  </r>
  <r>
    <n v="2225"/>
    <x v="3"/>
    <n v="116377"/>
    <n v="116.4"/>
    <n v="14"/>
    <x v="0"/>
    <x v="2"/>
    <n v="4"/>
    <n v="126"/>
    <n v="62"/>
    <x v="0"/>
    <n v="0"/>
    <n v="62"/>
    <n v="0"/>
    <n v="37.700000000000003"/>
    <n v="5"/>
    <n v="24"/>
    <n v="77"/>
    <n v="38"/>
    <n v="47"/>
    <n v="82"/>
    <n v="9"/>
    <n v="68"/>
    <n v="21"/>
    <n v="6"/>
  </r>
  <r>
    <n v="2425"/>
    <x v="10"/>
    <n v="147553"/>
    <n v="147.6"/>
    <n v="19"/>
    <x v="2"/>
    <x v="1"/>
    <n v="23"/>
    <n v="126"/>
    <n v="51"/>
    <x v="0"/>
    <n v="0"/>
    <n v="51"/>
    <n v="0"/>
    <n v="50.6"/>
    <n v="3"/>
    <n v="47"/>
    <n v="91"/>
    <n v="76"/>
    <n v="45"/>
    <n v="98"/>
    <n v="79"/>
    <n v="1"/>
    <n v="11"/>
    <n v="55"/>
  </r>
  <r>
    <n v="2485"/>
    <x v="7"/>
    <n v="77851"/>
    <n v="77.900000000000006"/>
    <n v="13"/>
    <x v="0"/>
    <x v="3"/>
    <n v="75"/>
    <n v="126"/>
    <n v="65"/>
    <x v="0"/>
    <n v="0"/>
    <n v="65"/>
    <n v="0"/>
    <n v="63.9"/>
    <n v="95"/>
    <n v="45"/>
    <n v="42"/>
    <n v="46"/>
    <n v="66"/>
    <n v="78"/>
    <n v="87"/>
    <n v="46"/>
    <n v="36"/>
    <n v="98"/>
  </r>
  <r>
    <n v="2504"/>
    <x v="7"/>
    <n v="72353"/>
    <n v="72.400000000000006"/>
    <n v="14"/>
    <x v="0"/>
    <x v="3"/>
    <n v="44"/>
    <n v="126"/>
    <n v="37"/>
    <x v="0"/>
    <n v="0"/>
    <n v="37"/>
    <n v="0"/>
    <n v="48.8"/>
    <n v="6"/>
    <n v="84"/>
    <n v="62"/>
    <n v="18"/>
    <n v="81"/>
    <n v="66"/>
    <n v="33"/>
    <n v="38"/>
    <n v="16"/>
    <n v="84"/>
  </r>
  <r>
    <n v="2633"/>
    <x v="16"/>
    <n v="140514"/>
    <n v="140.5"/>
    <n v="10"/>
    <x v="0"/>
    <x v="0"/>
    <n v="9"/>
    <n v="126"/>
    <n v="26"/>
    <x v="2"/>
    <n v="26"/>
    <n v="0"/>
    <n v="0"/>
    <n v="56"/>
    <n v="6"/>
    <n v="89"/>
    <n v="5"/>
    <n v="99"/>
    <n v="1"/>
    <n v="81"/>
    <n v="64"/>
    <n v="58"/>
    <n v="73"/>
    <n v="84"/>
  </r>
  <r>
    <n v="131"/>
    <x v="11"/>
    <n v="89765"/>
    <n v="89.8"/>
    <n v="12"/>
    <x v="0"/>
    <x v="2"/>
    <n v="58"/>
    <n v="125"/>
    <n v="9"/>
    <x v="1"/>
    <n v="0"/>
    <n v="0"/>
    <n v="9"/>
    <n v="50.7"/>
    <n v="66"/>
    <n v="13"/>
    <n v="34"/>
    <n v="93"/>
    <n v="22"/>
    <n v="37"/>
    <n v="43"/>
    <n v="44"/>
    <n v="61"/>
    <n v="94"/>
  </r>
  <r>
    <n v="461"/>
    <x v="7"/>
    <n v="50968"/>
    <n v="51"/>
    <n v="29"/>
    <x v="1"/>
    <x v="1"/>
    <n v="65"/>
    <n v="125"/>
    <n v="55"/>
    <x v="0"/>
    <n v="0"/>
    <n v="55"/>
    <n v="0"/>
    <n v="52.6"/>
    <n v="54"/>
    <n v="75"/>
    <n v="73"/>
    <n v="63"/>
    <n v="36"/>
    <n v="41"/>
    <n v="97"/>
    <n v="11"/>
    <n v="27"/>
    <n v="49"/>
  </r>
  <r>
    <n v="477"/>
    <x v="7"/>
    <n v="131505"/>
    <n v="131.5"/>
    <n v="16"/>
    <x v="2"/>
    <x v="0"/>
    <n v="57"/>
    <n v="125"/>
    <n v="45"/>
    <x v="0"/>
    <n v="0"/>
    <n v="45"/>
    <n v="0"/>
    <n v="44.9"/>
    <n v="3"/>
    <n v="46"/>
    <n v="82"/>
    <n v="93"/>
    <n v="55"/>
    <n v="66"/>
    <n v="9"/>
    <n v="1"/>
    <n v="23"/>
    <n v="71"/>
  </r>
  <r>
    <n v="487"/>
    <x v="11"/>
    <n v="84097"/>
    <n v="84.1"/>
    <n v="24"/>
    <x v="1"/>
    <x v="3"/>
    <n v="72"/>
    <n v="125"/>
    <n v="83"/>
    <x v="1"/>
    <n v="0"/>
    <n v="0"/>
    <n v="83"/>
    <n v="44.6"/>
    <n v="33"/>
    <n v="84"/>
    <n v="31"/>
    <n v="51"/>
    <n v="4"/>
    <n v="86"/>
    <n v="43"/>
    <n v="39"/>
    <n v="69"/>
    <n v="6"/>
  </r>
  <r>
    <n v="576"/>
    <x v="14"/>
    <n v="129074"/>
    <n v="129.1"/>
    <n v="19"/>
    <x v="2"/>
    <x v="0"/>
    <n v="41"/>
    <n v="125"/>
    <n v="35"/>
    <x v="0"/>
    <n v="0"/>
    <n v="35"/>
    <n v="0"/>
    <n v="61.1"/>
    <n v="25"/>
    <n v="81"/>
    <n v="76"/>
    <n v="39"/>
    <n v="95"/>
    <n v="91"/>
    <n v="96"/>
    <n v="43"/>
    <n v="2"/>
    <n v="63"/>
  </r>
  <r>
    <n v="597"/>
    <x v="17"/>
    <n v="82076"/>
    <n v="82.1"/>
    <n v="5"/>
    <x v="3"/>
    <x v="3"/>
    <n v="97"/>
    <n v="125"/>
    <n v="74"/>
    <x v="1"/>
    <n v="0"/>
    <n v="0"/>
    <n v="74"/>
    <n v="48.4"/>
    <n v="6"/>
    <n v="58"/>
    <n v="36"/>
    <n v="28"/>
    <n v="81"/>
    <n v="37"/>
    <n v="32"/>
    <n v="85"/>
    <n v="85"/>
    <n v="36"/>
  </r>
  <r>
    <n v="791"/>
    <x v="18"/>
    <n v="135899"/>
    <n v="135.9"/>
    <n v="24"/>
    <x v="1"/>
    <x v="0"/>
    <n v="53"/>
    <n v="125"/>
    <n v="16"/>
    <x v="2"/>
    <n v="16"/>
    <n v="0"/>
    <n v="0"/>
    <n v="46.9"/>
    <n v="75"/>
    <n v="2"/>
    <n v="37"/>
    <n v="63"/>
    <n v="2"/>
    <n v="72"/>
    <n v="84"/>
    <n v="4"/>
    <n v="45"/>
    <n v="85"/>
  </r>
  <r>
    <n v="862"/>
    <x v="18"/>
    <n v="131041"/>
    <n v="131"/>
    <n v="12"/>
    <x v="0"/>
    <x v="0"/>
    <n v="35"/>
    <n v="125"/>
    <n v="16"/>
    <x v="2"/>
    <n v="16"/>
    <n v="0"/>
    <n v="0"/>
    <n v="49.6"/>
    <n v="84"/>
    <n v="88"/>
    <n v="3"/>
    <n v="82"/>
    <n v="15"/>
    <n v="33"/>
    <n v="52"/>
    <n v="23"/>
    <n v="58"/>
    <n v="58"/>
  </r>
  <r>
    <n v="1031"/>
    <x v="7"/>
    <n v="32599"/>
    <n v="32.6"/>
    <n v="20"/>
    <x v="2"/>
    <x v="1"/>
    <n v="87"/>
    <n v="125"/>
    <n v="39"/>
    <x v="0"/>
    <n v="0"/>
    <n v="39"/>
    <n v="0"/>
    <n v="40.9"/>
    <n v="7"/>
    <n v="72"/>
    <n v="39"/>
    <n v="77"/>
    <n v="45"/>
    <n v="35"/>
    <n v="45"/>
    <n v="75"/>
    <n v="9"/>
    <n v="5"/>
  </r>
  <r>
    <n v="1035"/>
    <x v="6"/>
    <n v="113442"/>
    <n v="113.4"/>
    <n v="4"/>
    <x v="3"/>
    <x v="0"/>
    <n v="68"/>
    <n v="125"/>
    <n v="74"/>
    <x v="1"/>
    <n v="0"/>
    <n v="0"/>
    <n v="74"/>
    <n v="58.1"/>
    <n v="57"/>
    <n v="91"/>
    <n v="97"/>
    <n v="66"/>
    <n v="98"/>
    <n v="57"/>
    <n v="44"/>
    <n v="55"/>
    <n v="12"/>
    <n v="4"/>
  </r>
  <r>
    <n v="1186"/>
    <x v="19"/>
    <n v="35136"/>
    <n v="35.1"/>
    <n v="17"/>
    <x v="2"/>
    <x v="3"/>
    <n v="10"/>
    <n v="125"/>
    <n v="55"/>
    <x v="0"/>
    <n v="0"/>
    <n v="55"/>
    <n v="0"/>
    <n v="42.4"/>
    <n v="42"/>
    <n v="62"/>
    <n v="34"/>
    <n v="3"/>
    <n v="4"/>
    <n v="93"/>
    <n v="63"/>
    <n v="8"/>
    <n v="88"/>
    <n v="27"/>
  </r>
  <r>
    <n v="1229"/>
    <x v="8"/>
    <n v="94813"/>
    <n v="94.8"/>
    <n v="15"/>
    <x v="0"/>
    <x v="0"/>
    <n v="52"/>
    <n v="125"/>
    <n v="8"/>
    <x v="2"/>
    <n v="8"/>
    <n v="0"/>
    <n v="0"/>
    <n v="40.799999999999997"/>
    <n v="22"/>
    <n v="38"/>
    <n v="36"/>
    <n v="39"/>
    <n v="79"/>
    <n v="32"/>
    <n v="5"/>
    <n v="62"/>
    <n v="23"/>
    <n v="72"/>
  </r>
  <r>
    <n v="1237"/>
    <x v="9"/>
    <n v="36918"/>
    <n v="36.9"/>
    <n v="16"/>
    <x v="2"/>
    <x v="0"/>
    <n v="24"/>
    <n v="125"/>
    <n v="92"/>
    <x v="1"/>
    <n v="0"/>
    <n v="0"/>
    <n v="92"/>
    <n v="60.3"/>
    <n v="88"/>
    <n v="78"/>
    <n v="41"/>
    <n v="98"/>
    <n v="38"/>
    <n v="64"/>
    <n v="16"/>
    <n v="98"/>
    <n v="7"/>
    <n v="75"/>
  </r>
  <r>
    <n v="1459"/>
    <x v="18"/>
    <n v="66155"/>
    <n v="66.2"/>
    <n v="9"/>
    <x v="0"/>
    <x v="2"/>
    <n v="87"/>
    <n v="125"/>
    <n v="26"/>
    <x v="2"/>
    <n v="26"/>
    <n v="0"/>
    <n v="0"/>
    <n v="49"/>
    <n v="16"/>
    <n v="69"/>
    <n v="98"/>
    <n v="61"/>
    <n v="17"/>
    <n v="10"/>
    <n v="53"/>
    <n v="84"/>
    <n v="15"/>
    <n v="67"/>
  </r>
  <r>
    <n v="1512"/>
    <x v="14"/>
    <n v="44280"/>
    <n v="44.3"/>
    <n v="2"/>
    <x v="3"/>
    <x v="0"/>
    <n v="17"/>
    <n v="125"/>
    <n v="62"/>
    <x v="0"/>
    <n v="0"/>
    <n v="62"/>
    <n v="0"/>
    <n v="44.8"/>
    <n v="15"/>
    <n v="93"/>
    <n v="49"/>
    <n v="63"/>
    <n v="64"/>
    <n v="5"/>
    <n v="14"/>
    <n v="75"/>
    <n v="58"/>
    <n v="12"/>
  </r>
  <r>
    <n v="1549"/>
    <x v="3"/>
    <n v="111164"/>
    <n v="111.2"/>
    <n v="28"/>
    <x v="1"/>
    <x v="3"/>
    <n v="34"/>
    <n v="125"/>
    <n v="62"/>
    <x v="0"/>
    <n v="0"/>
    <n v="62"/>
    <n v="0"/>
    <n v="46"/>
    <n v="25"/>
    <n v="54"/>
    <n v="53"/>
    <n v="42"/>
    <n v="23"/>
    <n v="7"/>
    <n v="25"/>
    <n v="91"/>
    <n v="53"/>
    <n v="87"/>
  </r>
  <r>
    <n v="1600"/>
    <x v="19"/>
    <n v="128853"/>
    <n v="128.9"/>
    <n v="20"/>
    <x v="2"/>
    <x v="0"/>
    <n v="87"/>
    <n v="125"/>
    <n v="47"/>
    <x v="0"/>
    <n v="0"/>
    <n v="47"/>
    <n v="0"/>
    <n v="58.6"/>
    <n v="71"/>
    <n v="87"/>
    <n v="98"/>
    <n v="95"/>
    <n v="33"/>
    <n v="42"/>
    <n v="11"/>
    <n v="25"/>
    <n v="88"/>
    <n v="36"/>
  </r>
  <r>
    <n v="1659"/>
    <x v="9"/>
    <n v="116379"/>
    <n v="116.4"/>
    <n v="20"/>
    <x v="2"/>
    <x v="1"/>
    <n v="17"/>
    <n v="125"/>
    <n v="91"/>
    <x v="1"/>
    <n v="0"/>
    <n v="0"/>
    <n v="91"/>
    <n v="39.4"/>
    <n v="86"/>
    <n v="11"/>
    <n v="56"/>
    <n v="81"/>
    <n v="13"/>
    <n v="1"/>
    <n v="82"/>
    <n v="8"/>
    <n v="45"/>
    <n v="11"/>
  </r>
  <r>
    <n v="1792"/>
    <x v="3"/>
    <n v="112617"/>
    <n v="112.6"/>
    <n v="26"/>
    <x v="1"/>
    <x v="1"/>
    <n v="84"/>
    <n v="125"/>
    <n v="59"/>
    <x v="0"/>
    <n v="0"/>
    <n v="59"/>
    <n v="0"/>
    <n v="40.799999999999997"/>
    <n v="28"/>
    <n v="2"/>
    <n v="16"/>
    <n v="35"/>
    <n v="97"/>
    <n v="92"/>
    <n v="2"/>
    <n v="73"/>
    <n v="58"/>
    <n v="5"/>
  </r>
  <r>
    <n v="1821"/>
    <x v="15"/>
    <n v="60410"/>
    <n v="60.4"/>
    <n v="8"/>
    <x v="0"/>
    <x v="2"/>
    <n v="78"/>
    <n v="125"/>
    <n v="4"/>
    <x v="0"/>
    <n v="0"/>
    <n v="4"/>
    <n v="0"/>
    <n v="35.700000000000003"/>
    <n v="31"/>
    <n v="48"/>
    <n v="2"/>
    <n v="3"/>
    <n v="47"/>
    <n v="11"/>
    <n v="13"/>
    <n v="46"/>
    <n v="73"/>
    <n v="83"/>
  </r>
  <r>
    <n v="1915"/>
    <x v="14"/>
    <n v="69224"/>
    <n v="69.2"/>
    <n v="18"/>
    <x v="2"/>
    <x v="0"/>
    <n v="17"/>
    <n v="125"/>
    <n v="54"/>
    <x v="0"/>
    <n v="0"/>
    <n v="54"/>
    <n v="0"/>
    <n v="56.3"/>
    <n v="23"/>
    <n v="75"/>
    <n v="45"/>
    <n v="68"/>
    <n v="66"/>
    <n v="11"/>
    <n v="84"/>
    <n v="68"/>
    <n v="78"/>
    <n v="45"/>
  </r>
  <r>
    <n v="1920"/>
    <x v="6"/>
    <n v="37816"/>
    <n v="37.799999999999997"/>
    <n v="17"/>
    <x v="2"/>
    <x v="3"/>
    <n v="9"/>
    <n v="125"/>
    <n v="93"/>
    <x v="1"/>
    <n v="0"/>
    <n v="0"/>
    <n v="93"/>
    <n v="47.6"/>
    <n v="68"/>
    <n v="18"/>
    <n v="31"/>
    <n v="49"/>
    <n v="61"/>
    <n v="93"/>
    <n v="38"/>
    <n v="7"/>
    <n v="96"/>
    <n v="15"/>
  </r>
  <r>
    <n v="1963"/>
    <x v="17"/>
    <n v="80366"/>
    <n v="80.400000000000006"/>
    <n v="15"/>
    <x v="0"/>
    <x v="3"/>
    <n v="45"/>
    <n v="125"/>
    <n v="78"/>
    <x v="1"/>
    <n v="0"/>
    <n v="0"/>
    <n v="78"/>
    <n v="33.1"/>
    <n v="21"/>
    <n v="19"/>
    <n v="36"/>
    <n v="4"/>
    <n v="28"/>
    <n v="65"/>
    <n v="65"/>
    <n v="7"/>
    <n v="29"/>
    <n v="57"/>
  </r>
  <r>
    <n v="2001"/>
    <x v="14"/>
    <n v="62256"/>
    <n v="62.3"/>
    <n v="25"/>
    <x v="1"/>
    <x v="2"/>
    <n v="10"/>
    <n v="125"/>
    <n v="4"/>
    <x v="0"/>
    <n v="0"/>
    <n v="4"/>
    <n v="0"/>
    <n v="64.5"/>
    <n v="95"/>
    <n v="21"/>
    <n v="73"/>
    <n v="12"/>
    <n v="65"/>
    <n v="76"/>
    <n v="86"/>
    <n v="73"/>
    <n v="92"/>
    <n v="52"/>
  </r>
  <r>
    <n v="2143"/>
    <x v="15"/>
    <n v="38168"/>
    <n v="38.200000000000003"/>
    <n v="1"/>
    <x v="3"/>
    <x v="0"/>
    <n v="3"/>
    <n v="125"/>
    <n v="33"/>
    <x v="0"/>
    <n v="0"/>
    <n v="33"/>
    <n v="0"/>
    <n v="41"/>
    <n v="52"/>
    <n v="12"/>
    <n v="29"/>
    <n v="26"/>
    <n v="84"/>
    <n v="19"/>
    <n v="81"/>
    <n v="79"/>
    <n v="5"/>
    <n v="23"/>
  </r>
  <r>
    <n v="2174"/>
    <x v="3"/>
    <n v="135178"/>
    <n v="135.19999999999999"/>
    <n v="27"/>
    <x v="1"/>
    <x v="1"/>
    <n v="48"/>
    <n v="125"/>
    <n v="57"/>
    <x v="0"/>
    <n v="0"/>
    <n v="57"/>
    <n v="0"/>
    <n v="53.4"/>
    <n v="81"/>
    <n v="79"/>
    <n v="15"/>
    <n v="23"/>
    <n v="27"/>
    <n v="82"/>
    <n v="81"/>
    <n v="5"/>
    <n v="58"/>
    <n v="83"/>
  </r>
  <r>
    <n v="2198"/>
    <x v="7"/>
    <n v="115847"/>
    <n v="115.8"/>
    <n v="18"/>
    <x v="2"/>
    <x v="0"/>
    <n v="77"/>
    <n v="125"/>
    <n v="56"/>
    <x v="0"/>
    <n v="0"/>
    <n v="56"/>
    <n v="0"/>
    <n v="40.200000000000003"/>
    <n v="10"/>
    <n v="46"/>
    <n v="71"/>
    <n v="8"/>
    <n v="38"/>
    <n v="46"/>
    <n v="97"/>
    <n v="3"/>
    <n v="34"/>
    <n v="49"/>
  </r>
  <r>
    <n v="2226"/>
    <x v="10"/>
    <n v="125614"/>
    <n v="125.6"/>
    <n v="8"/>
    <x v="0"/>
    <x v="1"/>
    <n v="12"/>
    <n v="125"/>
    <n v="38"/>
    <x v="0"/>
    <n v="0"/>
    <n v="38"/>
    <n v="0"/>
    <n v="35.1"/>
    <n v="5"/>
    <n v="1"/>
    <n v="84"/>
    <n v="37"/>
    <n v="3"/>
    <n v="49"/>
    <n v="63"/>
    <n v="4"/>
    <n v="9"/>
    <n v="96"/>
  </r>
  <r>
    <n v="2299"/>
    <x v="2"/>
    <n v="32693"/>
    <n v="32.700000000000003"/>
    <n v="27"/>
    <x v="1"/>
    <x v="0"/>
    <n v="14"/>
    <n v="125"/>
    <n v="13"/>
    <x v="2"/>
    <n v="13"/>
    <n v="0"/>
    <n v="0"/>
    <n v="49.3"/>
    <n v="51"/>
    <n v="77"/>
    <n v="75"/>
    <n v="17"/>
    <n v="1"/>
    <n v="59"/>
    <n v="74"/>
    <n v="15"/>
    <n v="37"/>
    <n v="87"/>
  </r>
  <r>
    <n v="2324"/>
    <x v="0"/>
    <n v="142301"/>
    <n v="142.30000000000001"/>
    <n v="27"/>
    <x v="1"/>
    <x v="0"/>
    <n v="46"/>
    <n v="125"/>
    <n v="46"/>
    <x v="0"/>
    <n v="0"/>
    <n v="46"/>
    <n v="0"/>
    <n v="38"/>
    <n v="15"/>
    <n v="46"/>
    <n v="95"/>
    <n v="8"/>
    <n v="21"/>
    <n v="39"/>
    <n v="93"/>
    <n v="12"/>
    <n v="25"/>
    <n v="26"/>
  </r>
  <r>
    <n v="2339"/>
    <x v="6"/>
    <n v="104541"/>
    <n v="104.5"/>
    <n v="22"/>
    <x v="2"/>
    <x v="3"/>
    <n v="38"/>
    <n v="125"/>
    <n v="88"/>
    <x v="1"/>
    <n v="0"/>
    <n v="0"/>
    <n v="88"/>
    <n v="33.700000000000003"/>
    <n v="58"/>
    <n v="57"/>
    <n v="9"/>
    <n v="17"/>
    <n v="53"/>
    <n v="35"/>
    <n v="2"/>
    <n v="8"/>
    <n v="65"/>
    <n v="33"/>
  </r>
  <r>
    <n v="2429"/>
    <x v="16"/>
    <n v="44802"/>
    <n v="44.8"/>
    <n v="16"/>
    <x v="2"/>
    <x v="2"/>
    <n v="59"/>
    <n v="125"/>
    <n v="13"/>
    <x v="2"/>
    <n v="13"/>
    <n v="0"/>
    <n v="0"/>
    <n v="47.5"/>
    <n v="49"/>
    <n v="93"/>
    <n v="47"/>
    <n v="10"/>
    <n v="16"/>
    <n v="71"/>
    <n v="65"/>
    <n v="87"/>
    <n v="9"/>
    <n v="28"/>
  </r>
  <r>
    <n v="2557"/>
    <x v="12"/>
    <n v="74516"/>
    <n v="74.5"/>
    <n v="10"/>
    <x v="0"/>
    <x v="1"/>
    <n v="53"/>
    <n v="125"/>
    <n v="44"/>
    <x v="0"/>
    <n v="0"/>
    <n v="44"/>
    <n v="0"/>
    <n v="62.8"/>
    <n v="76"/>
    <n v="49"/>
    <n v="64"/>
    <n v="96"/>
    <n v="47"/>
    <n v="42"/>
    <n v="91"/>
    <n v="9"/>
    <n v="99"/>
    <n v="55"/>
  </r>
  <r>
    <n v="2589"/>
    <x v="11"/>
    <n v="77540"/>
    <n v="77.5"/>
    <n v="13"/>
    <x v="0"/>
    <x v="2"/>
    <n v="55"/>
    <n v="125"/>
    <n v="85"/>
    <x v="1"/>
    <n v="0"/>
    <n v="0"/>
    <n v="85"/>
    <n v="32.4"/>
    <n v="4"/>
    <n v="21"/>
    <n v="8"/>
    <n v="11"/>
    <n v="2"/>
    <n v="42"/>
    <n v="18"/>
    <n v="86"/>
    <n v="75"/>
    <n v="57"/>
  </r>
  <r>
    <n v="2709"/>
    <x v="1"/>
    <n v="84879"/>
    <n v="84.9"/>
    <n v="3"/>
    <x v="3"/>
    <x v="1"/>
    <n v="7"/>
    <n v="125"/>
    <n v="81"/>
    <x v="1"/>
    <n v="0"/>
    <n v="0"/>
    <n v="81"/>
    <n v="38.5"/>
    <n v="41"/>
    <n v="15"/>
    <n v="16"/>
    <n v="8"/>
    <n v="83"/>
    <n v="56"/>
    <n v="3"/>
    <n v="93"/>
    <n v="62"/>
    <n v="8"/>
  </r>
  <r>
    <n v="2815"/>
    <x v="19"/>
    <n v="116134"/>
    <n v="116.1"/>
    <n v="9"/>
    <x v="0"/>
    <x v="2"/>
    <n v="19"/>
    <n v="125"/>
    <n v="6"/>
    <x v="0"/>
    <n v="0"/>
    <n v="6"/>
    <n v="0"/>
    <n v="51.1"/>
    <n v="24"/>
    <n v="83"/>
    <n v="61"/>
    <n v="24"/>
    <n v="65"/>
    <n v="23"/>
    <n v="27"/>
    <n v="85"/>
    <n v="93"/>
    <n v="26"/>
  </r>
  <r>
    <n v="59"/>
    <x v="10"/>
    <n v="93374"/>
    <n v="93.4"/>
    <n v="20"/>
    <x v="2"/>
    <x v="3"/>
    <n v="38"/>
    <n v="124"/>
    <n v="38"/>
    <x v="0"/>
    <n v="0"/>
    <n v="38"/>
    <n v="0"/>
    <n v="56.1"/>
    <n v="79"/>
    <n v="6"/>
    <n v="11"/>
    <n v="41"/>
    <n v="86"/>
    <n v="92"/>
    <n v="47"/>
    <n v="48"/>
    <n v="92"/>
    <n v="59"/>
  </r>
  <r>
    <n v="95"/>
    <x v="0"/>
    <n v="61890"/>
    <n v="61.9"/>
    <n v="22"/>
    <x v="2"/>
    <x v="3"/>
    <n v="47"/>
    <n v="124"/>
    <n v="65"/>
    <x v="0"/>
    <n v="0"/>
    <n v="65"/>
    <n v="0"/>
    <n v="27.8"/>
    <n v="43"/>
    <n v="4"/>
    <n v="16"/>
    <n v="2"/>
    <n v="65"/>
    <n v="33"/>
    <n v="54"/>
    <n v="49"/>
    <n v="8"/>
    <n v="4"/>
  </r>
  <r>
    <n v="325"/>
    <x v="1"/>
    <n v="66444"/>
    <n v="66.400000000000006"/>
    <n v="12"/>
    <x v="0"/>
    <x v="3"/>
    <n v="2"/>
    <n v="124"/>
    <n v="75"/>
    <x v="1"/>
    <n v="0"/>
    <n v="0"/>
    <n v="75"/>
    <n v="20.3"/>
    <n v="13"/>
    <n v="64"/>
    <n v="32"/>
    <n v="6"/>
    <n v="14"/>
    <n v="0"/>
    <n v="9"/>
    <n v="2"/>
    <n v="21"/>
    <n v="42"/>
  </r>
  <r>
    <n v="387"/>
    <x v="10"/>
    <n v="63477"/>
    <n v="63.5"/>
    <n v="17"/>
    <x v="2"/>
    <x v="2"/>
    <n v="6"/>
    <n v="124"/>
    <n v="38"/>
    <x v="0"/>
    <n v="0"/>
    <n v="38"/>
    <n v="0"/>
    <n v="39.1"/>
    <n v="84"/>
    <n v="3"/>
    <n v="84"/>
    <n v="46"/>
    <n v="22"/>
    <n v="13"/>
    <n v="95"/>
    <n v="7"/>
    <n v="2"/>
    <n v="35"/>
  </r>
  <r>
    <n v="569"/>
    <x v="3"/>
    <n v="39046"/>
    <n v="39"/>
    <n v="24"/>
    <x v="1"/>
    <x v="1"/>
    <n v="71"/>
    <n v="124"/>
    <n v="42"/>
    <x v="0"/>
    <n v="0"/>
    <n v="42"/>
    <n v="0"/>
    <n v="37.6"/>
    <n v="35"/>
    <n v="99"/>
    <n v="1"/>
    <n v="4"/>
    <n v="6"/>
    <n v="82"/>
    <n v="9"/>
    <n v="67"/>
    <n v="6"/>
    <n v="67"/>
  </r>
  <r>
    <n v="676"/>
    <x v="13"/>
    <n v="87748"/>
    <n v="87.7"/>
    <n v="7"/>
    <x v="3"/>
    <x v="2"/>
    <n v="52"/>
    <n v="124"/>
    <n v="19"/>
    <x v="2"/>
    <n v="19"/>
    <n v="0"/>
    <n v="0"/>
    <n v="40.700000000000003"/>
    <n v="93"/>
    <n v="38"/>
    <n v="46"/>
    <n v="9"/>
    <n v="61"/>
    <n v="29"/>
    <n v="16"/>
    <n v="54"/>
    <n v="53"/>
    <n v="8"/>
  </r>
  <r>
    <n v="951"/>
    <x v="19"/>
    <n v="67443"/>
    <n v="67.400000000000006"/>
    <n v="12"/>
    <x v="0"/>
    <x v="2"/>
    <n v="65"/>
    <n v="124"/>
    <n v="3"/>
    <x v="2"/>
    <n v="3"/>
    <n v="0"/>
    <n v="0"/>
    <n v="60"/>
    <n v="63"/>
    <n v="59"/>
    <n v="54"/>
    <n v="79"/>
    <n v="56"/>
    <n v="86"/>
    <n v="23"/>
    <n v="81"/>
    <n v="18"/>
    <n v="81"/>
  </r>
  <r>
    <n v="1071"/>
    <x v="19"/>
    <n v="115421"/>
    <n v="115.4"/>
    <n v="2"/>
    <x v="3"/>
    <x v="1"/>
    <n v="47"/>
    <n v="124"/>
    <n v="36"/>
    <x v="0"/>
    <n v="0"/>
    <n v="36"/>
    <n v="0"/>
    <n v="25.8"/>
    <n v="67"/>
    <n v="24"/>
    <n v="44"/>
    <n v="2"/>
    <n v="15"/>
    <n v="9"/>
    <n v="24"/>
    <n v="1"/>
    <n v="69"/>
    <n v="3"/>
  </r>
  <r>
    <n v="1075"/>
    <x v="7"/>
    <n v="54453"/>
    <n v="54.5"/>
    <n v="10"/>
    <x v="0"/>
    <x v="1"/>
    <n v="77"/>
    <n v="124"/>
    <n v="66"/>
    <x v="0"/>
    <n v="0"/>
    <n v="66"/>
    <n v="0"/>
    <n v="38.6"/>
    <n v="1"/>
    <n v="22"/>
    <n v="83"/>
    <n v="67"/>
    <n v="89"/>
    <n v="6"/>
    <n v="6"/>
    <n v="57"/>
    <n v="4"/>
    <n v="51"/>
  </r>
  <r>
    <n v="1207"/>
    <x v="12"/>
    <n v="54599"/>
    <n v="54.6"/>
    <n v="27"/>
    <x v="1"/>
    <x v="3"/>
    <n v="24"/>
    <n v="124"/>
    <n v="49"/>
    <x v="0"/>
    <n v="0"/>
    <n v="49"/>
    <n v="0"/>
    <n v="32"/>
    <n v="29"/>
    <n v="8"/>
    <n v="7"/>
    <n v="94"/>
    <n v="17"/>
    <n v="65"/>
    <n v="24"/>
    <n v="9"/>
    <n v="1"/>
    <n v="66"/>
  </r>
  <r>
    <n v="1280"/>
    <x v="17"/>
    <n v="67602"/>
    <n v="67.599999999999994"/>
    <n v="10"/>
    <x v="0"/>
    <x v="0"/>
    <n v="71"/>
    <n v="124"/>
    <n v="87"/>
    <x v="1"/>
    <n v="0"/>
    <n v="0"/>
    <n v="87"/>
    <n v="49"/>
    <n v="94"/>
    <n v="24"/>
    <n v="19"/>
    <n v="61"/>
    <n v="59"/>
    <n v="51"/>
    <n v="0"/>
    <n v="56"/>
    <n v="93"/>
    <n v="33"/>
  </r>
  <r>
    <n v="1308"/>
    <x v="4"/>
    <n v="79117"/>
    <n v="79.099999999999994"/>
    <n v="3"/>
    <x v="3"/>
    <x v="2"/>
    <n v="1"/>
    <n v="124"/>
    <n v="59"/>
    <x v="0"/>
    <n v="0"/>
    <n v="59"/>
    <n v="0"/>
    <n v="35.5"/>
    <n v="17"/>
    <n v="96"/>
    <n v="22"/>
    <n v="46"/>
    <n v="11"/>
    <n v="6"/>
    <n v="38"/>
    <n v="35"/>
    <n v="83"/>
    <n v="1"/>
  </r>
  <r>
    <n v="1346"/>
    <x v="1"/>
    <n v="86153"/>
    <n v="86.2"/>
    <n v="11"/>
    <x v="0"/>
    <x v="3"/>
    <n v="57"/>
    <n v="124"/>
    <n v="84"/>
    <x v="1"/>
    <n v="0"/>
    <n v="0"/>
    <n v="84"/>
    <n v="36.5"/>
    <n v="19"/>
    <n v="59"/>
    <n v="76"/>
    <n v="14"/>
    <n v="82"/>
    <n v="56"/>
    <n v="0"/>
    <n v="52"/>
    <n v="4"/>
    <n v="3"/>
  </r>
  <r>
    <n v="1354"/>
    <x v="8"/>
    <n v="77052"/>
    <n v="77.099999999999994"/>
    <n v="22"/>
    <x v="2"/>
    <x v="1"/>
    <n v="5"/>
    <n v="124"/>
    <n v="14"/>
    <x v="2"/>
    <n v="14"/>
    <n v="0"/>
    <n v="0"/>
    <n v="75.099999999999994"/>
    <n v="22"/>
    <n v="95"/>
    <n v="77"/>
    <n v="96"/>
    <n v="26"/>
    <n v="84"/>
    <n v="61"/>
    <n v="98"/>
    <n v="95"/>
    <n v="97"/>
  </r>
  <r>
    <n v="1355"/>
    <x v="6"/>
    <n v="98324"/>
    <n v="98.3"/>
    <n v="21"/>
    <x v="2"/>
    <x v="2"/>
    <n v="1"/>
    <n v="124"/>
    <n v="77"/>
    <x v="1"/>
    <n v="0"/>
    <n v="0"/>
    <n v="77"/>
    <n v="43.2"/>
    <n v="71"/>
    <n v="98"/>
    <n v="4"/>
    <n v="57"/>
    <n v="73"/>
    <n v="25"/>
    <n v="23"/>
    <n v="6"/>
    <n v="9"/>
    <n v="66"/>
  </r>
  <r>
    <n v="1519"/>
    <x v="6"/>
    <n v="90891"/>
    <n v="90.9"/>
    <n v="22"/>
    <x v="2"/>
    <x v="0"/>
    <n v="15"/>
    <n v="124"/>
    <n v="8"/>
    <x v="1"/>
    <n v="0"/>
    <n v="0"/>
    <n v="8"/>
    <n v="45.7"/>
    <n v="6"/>
    <n v="87"/>
    <n v="56"/>
    <n v="33"/>
    <n v="34"/>
    <n v="29"/>
    <n v="46"/>
    <n v="34"/>
    <n v="55"/>
    <n v="77"/>
  </r>
  <r>
    <n v="1603"/>
    <x v="6"/>
    <n v="53449"/>
    <n v="53.4"/>
    <n v="17"/>
    <x v="2"/>
    <x v="3"/>
    <n v="61"/>
    <n v="124"/>
    <n v="78"/>
    <x v="1"/>
    <n v="0"/>
    <n v="0"/>
    <n v="78"/>
    <n v="60.5"/>
    <n v="7"/>
    <n v="92"/>
    <n v="1"/>
    <n v="87"/>
    <n v="22"/>
    <n v="46"/>
    <n v="85"/>
    <n v="82"/>
    <n v="89"/>
    <n v="94"/>
  </r>
  <r>
    <n v="1612"/>
    <x v="10"/>
    <n v="140564"/>
    <n v="140.6"/>
    <n v="19"/>
    <x v="2"/>
    <x v="0"/>
    <n v="51"/>
    <n v="124"/>
    <n v="57"/>
    <x v="0"/>
    <n v="0"/>
    <n v="57"/>
    <n v="0"/>
    <n v="58.1"/>
    <n v="85"/>
    <n v="22"/>
    <n v="75"/>
    <n v="88"/>
    <n v="17"/>
    <n v="35"/>
    <n v="97"/>
    <n v="78"/>
    <n v="28"/>
    <n v="56"/>
  </r>
  <r>
    <n v="1755"/>
    <x v="15"/>
    <n v="117309"/>
    <n v="117.3"/>
    <n v="8"/>
    <x v="0"/>
    <x v="2"/>
    <n v="77"/>
    <n v="124"/>
    <n v="44"/>
    <x v="0"/>
    <n v="0"/>
    <n v="44"/>
    <n v="0"/>
    <n v="47.4"/>
    <n v="10"/>
    <n v="85"/>
    <n v="26"/>
    <n v="2"/>
    <n v="31"/>
    <n v="45"/>
    <n v="85"/>
    <n v="78"/>
    <n v="85"/>
    <n v="27"/>
  </r>
  <r>
    <n v="1772"/>
    <x v="4"/>
    <n v="137033"/>
    <n v="137"/>
    <n v="28"/>
    <x v="1"/>
    <x v="0"/>
    <n v="88"/>
    <n v="124"/>
    <n v="48"/>
    <x v="0"/>
    <n v="0"/>
    <n v="48"/>
    <n v="0"/>
    <n v="42.7"/>
    <n v="98"/>
    <n v="46"/>
    <n v="11"/>
    <n v="99"/>
    <n v="2"/>
    <n v="55"/>
    <n v="31"/>
    <n v="5"/>
    <n v="56"/>
    <n v="24"/>
  </r>
  <r>
    <n v="2015"/>
    <x v="19"/>
    <n v="48082"/>
    <n v="48.1"/>
    <n v="19"/>
    <x v="2"/>
    <x v="3"/>
    <n v="45"/>
    <n v="124"/>
    <n v="62"/>
    <x v="0"/>
    <n v="0"/>
    <n v="62"/>
    <n v="0"/>
    <n v="49.4"/>
    <n v="98"/>
    <n v="19"/>
    <n v="29"/>
    <n v="61"/>
    <n v="81"/>
    <n v="23"/>
    <n v="41"/>
    <n v="41"/>
    <n v="77"/>
    <n v="24"/>
  </r>
  <r>
    <n v="2091"/>
    <x v="19"/>
    <n v="114367"/>
    <n v="114.4"/>
    <n v="4"/>
    <x v="3"/>
    <x v="0"/>
    <n v="7"/>
    <n v="124"/>
    <n v="52"/>
    <x v="0"/>
    <n v="0"/>
    <n v="52"/>
    <n v="0"/>
    <n v="48.8"/>
    <n v="57"/>
    <n v="29"/>
    <n v="81"/>
    <n v="0"/>
    <n v="33"/>
    <n v="66"/>
    <n v="91"/>
    <n v="23"/>
    <n v="54"/>
    <n v="54"/>
  </r>
  <r>
    <n v="2187"/>
    <x v="13"/>
    <n v="45265"/>
    <n v="45.3"/>
    <n v="15"/>
    <x v="0"/>
    <x v="2"/>
    <n v="86"/>
    <n v="124"/>
    <n v="5"/>
    <x v="2"/>
    <n v="5"/>
    <n v="0"/>
    <n v="0"/>
    <n v="58"/>
    <n v="68"/>
    <n v="82"/>
    <n v="53"/>
    <n v="97"/>
    <n v="0"/>
    <n v="82"/>
    <n v="33"/>
    <n v="65"/>
    <n v="69"/>
    <n v="31"/>
  </r>
  <r>
    <n v="2228"/>
    <x v="12"/>
    <n v="70214"/>
    <n v="70.2"/>
    <n v="21"/>
    <x v="2"/>
    <x v="3"/>
    <n v="99"/>
    <n v="124"/>
    <n v="57"/>
    <x v="0"/>
    <n v="0"/>
    <n v="57"/>
    <n v="0"/>
    <n v="34.700000000000003"/>
    <n v="81"/>
    <n v="18"/>
    <n v="95"/>
    <n v="17"/>
    <n v="3"/>
    <n v="7"/>
    <n v="18"/>
    <n v="76"/>
    <n v="8"/>
    <n v="24"/>
  </r>
  <r>
    <n v="2484"/>
    <x v="8"/>
    <n v="137582"/>
    <n v="137.6"/>
    <n v="2"/>
    <x v="3"/>
    <x v="1"/>
    <n v="74"/>
    <n v="124"/>
    <n v="17"/>
    <x v="2"/>
    <n v="17"/>
    <n v="0"/>
    <n v="0"/>
    <n v="47.6"/>
    <n v="12"/>
    <n v="29"/>
    <n v="25"/>
    <n v="78"/>
    <n v="18"/>
    <n v="46"/>
    <n v="67"/>
    <n v="96"/>
    <n v="10"/>
    <n v="95"/>
  </r>
  <r>
    <n v="2515"/>
    <x v="10"/>
    <n v="149593"/>
    <n v="149.6"/>
    <n v="19"/>
    <x v="2"/>
    <x v="1"/>
    <n v="3"/>
    <n v="124"/>
    <n v="52"/>
    <x v="0"/>
    <n v="0"/>
    <n v="52"/>
    <n v="0"/>
    <n v="50.8"/>
    <n v="78"/>
    <n v="41"/>
    <n v="9"/>
    <n v="62"/>
    <n v="56"/>
    <n v="95"/>
    <n v="16"/>
    <n v="66"/>
    <n v="47"/>
    <n v="38"/>
  </r>
  <r>
    <n v="2601"/>
    <x v="17"/>
    <n v="87143"/>
    <n v="87.1"/>
    <n v="25"/>
    <x v="1"/>
    <x v="0"/>
    <n v="35"/>
    <n v="124"/>
    <n v="86"/>
    <x v="1"/>
    <n v="0"/>
    <n v="0"/>
    <n v="86"/>
    <n v="48.1"/>
    <n v="78"/>
    <n v="7"/>
    <n v="58"/>
    <n v="93"/>
    <n v="11"/>
    <n v="9"/>
    <n v="72"/>
    <n v="32"/>
    <n v="66"/>
    <n v="55"/>
  </r>
  <r>
    <n v="2613"/>
    <x v="19"/>
    <n v="117563"/>
    <n v="117.6"/>
    <n v="2"/>
    <x v="3"/>
    <x v="1"/>
    <n v="28"/>
    <n v="124"/>
    <n v="55"/>
    <x v="0"/>
    <n v="0"/>
    <n v="55"/>
    <n v="0"/>
    <n v="54.6"/>
    <n v="68"/>
    <n v="71"/>
    <n v="69"/>
    <n v="34"/>
    <n v="31"/>
    <n v="43"/>
    <n v="81"/>
    <n v="94"/>
    <n v="46"/>
    <n v="9"/>
  </r>
  <r>
    <n v="2697"/>
    <x v="12"/>
    <n v="58453"/>
    <n v="58.5"/>
    <n v="1"/>
    <x v="3"/>
    <x v="0"/>
    <n v="44"/>
    <n v="124"/>
    <n v="61"/>
    <x v="0"/>
    <n v="0"/>
    <n v="61"/>
    <n v="0"/>
    <n v="43.2"/>
    <n v="87"/>
    <n v="2"/>
    <n v="99"/>
    <n v="76"/>
    <n v="16"/>
    <n v="84"/>
    <n v="5"/>
    <n v="7"/>
    <n v="13"/>
    <n v="43"/>
  </r>
  <r>
    <n v="2727"/>
    <x v="19"/>
    <n v="36703"/>
    <n v="36.700000000000003"/>
    <n v="11"/>
    <x v="0"/>
    <x v="1"/>
    <n v="82"/>
    <n v="124"/>
    <n v="69"/>
    <x v="0"/>
    <n v="0"/>
    <n v="69"/>
    <n v="0"/>
    <n v="32.299999999999997"/>
    <n v="53"/>
    <n v="9"/>
    <n v="37"/>
    <n v="84"/>
    <n v="4"/>
    <n v="46"/>
    <n v="41"/>
    <n v="24"/>
    <n v="7"/>
    <n v="18"/>
  </r>
  <r>
    <n v="2791"/>
    <x v="19"/>
    <n v="147050"/>
    <n v="147.1"/>
    <n v="16"/>
    <x v="2"/>
    <x v="1"/>
    <n v="47"/>
    <n v="124"/>
    <n v="41"/>
    <x v="0"/>
    <n v="0"/>
    <n v="41"/>
    <n v="0"/>
    <n v="51.7"/>
    <n v="92"/>
    <n v="89"/>
    <n v="1"/>
    <n v="3"/>
    <n v="98"/>
    <n v="96"/>
    <n v="42"/>
    <n v="5"/>
    <n v="62"/>
    <n v="29"/>
  </r>
  <r>
    <n v="2938"/>
    <x v="0"/>
    <n v="30448"/>
    <n v="30.4"/>
    <n v="4"/>
    <x v="3"/>
    <x v="2"/>
    <n v="94"/>
    <n v="124"/>
    <n v="36"/>
    <x v="0"/>
    <n v="0"/>
    <n v="36"/>
    <n v="0"/>
    <n v="52.9"/>
    <n v="97"/>
    <n v="48"/>
    <n v="37"/>
    <n v="13"/>
    <n v="93"/>
    <n v="59"/>
    <n v="99"/>
    <n v="17"/>
    <n v="55"/>
    <n v="11"/>
  </r>
  <r>
    <n v="103"/>
    <x v="6"/>
    <n v="108131"/>
    <n v="108.1"/>
    <n v="15"/>
    <x v="0"/>
    <x v="0"/>
    <n v="94"/>
    <n v="123"/>
    <n v="74"/>
    <x v="1"/>
    <n v="0"/>
    <n v="0"/>
    <n v="74"/>
    <n v="45.6"/>
    <n v="19"/>
    <n v="73"/>
    <n v="16"/>
    <n v="23"/>
    <n v="96"/>
    <n v="26"/>
    <n v="66"/>
    <n v="98"/>
    <n v="37"/>
    <n v="2"/>
  </r>
  <r>
    <n v="258"/>
    <x v="12"/>
    <n v="44079"/>
    <n v="44.1"/>
    <n v="26"/>
    <x v="1"/>
    <x v="1"/>
    <n v="34"/>
    <n v="123"/>
    <n v="53"/>
    <x v="0"/>
    <n v="0"/>
    <n v="53"/>
    <n v="0"/>
    <n v="46.7"/>
    <n v="34"/>
    <n v="99"/>
    <n v="3"/>
    <n v="25"/>
    <n v="52"/>
    <n v="52"/>
    <n v="59"/>
    <n v="75"/>
    <n v="62"/>
    <n v="6"/>
  </r>
  <r>
    <n v="352"/>
    <x v="11"/>
    <n v="77691"/>
    <n v="77.7"/>
    <n v="16"/>
    <x v="2"/>
    <x v="0"/>
    <n v="31"/>
    <n v="123"/>
    <n v="9"/>
    <x v="1"/>
    <n v="0"/>
    <n v="0"/>
    <n v="9"/>
    <n v="48"/>
    <n v="83"/>
    <n v="99"/>
    <n v="79"/>
    <n v="6"/>
    <n v="34"/>
    <n v="54"/>
    <n v="4"/>
    <n v="74"/>
    <n v="45"/>
    <n v="2"/>
  </r>
  <r>
    <n v="381"/>
    <x v="19"/>
    <n v="128878"/>
    <n v="128.9"/>
    <n v="29"/>
    <x v="1"/>
    <x v="2"/>
    <n v="69"/>
    <n v="123"/>
    <n v="7"/>
    <x v="0"/>
    <n v="0"/>
    <n v="7"/>
    <n v="0"/>
    <n v="41.1"/>
    <n v="29"/>
    <n v="54"/>
    <n v="53"/>
    <n v="41"/>
    <n v="17"/>
    <n v="98"/>
    <n v="85"/>
    <n v="5"/>
    <n v="6"/>
    <n v="23"/>
  </r>
  <r>
    <n v="401"/>
    <x v="4"/>
    <n v="78733"/>
    <n v="78.7"/>
    <n v="25"/>
    <x v="1"/>
    <x v="0"/>
    <n v="75"/>
    <n v="123"/>
    <n v="65"/>
    <x v="0"/>
    <n v="0"/>
    <n v="65"/>
    <n v="0"/>
    <n v="26.4"/>
    <n v="19"/>
    <n v="4"/>
    <n v="95"/>
    <n v="4"/>
    <n v="12"/>
    <n v="53"/>
    <n v="11"/>
    <n v="2"/>
    <n v="10"/>
    <n v="54"/>
  </r>
  <r>
    <n v="455"/>
    <x v="16"/>
    <n v="38789"/>
    <n v="38.799999999999997"/>
    <n v="29"/>
    <x v="1"/>
    <x v="0"/>
    <n v="65"/>
    <n v="123"/>
    <n v="21"/>
    <x v="2"/>
    <n v="21"/>
    <n v="0"/>
    <n v="0"/>
    <n v="50"/>
    <n v="14"/>
    <n v="44"/>
    <n v="56"/>
    <n v="85"/>
    <n v="44"/>
    <n v="92"/>
    <n v="44"/>
    <n v="55"/>
    <n v="8"/>
    <n v="58"/>
  </r>
  <r>
    <n v="524"/>
    <x v="7"/>
    <n v="74458"/>
    <n v="74.5"/>
    <n v="4"/>
    <x v="3"/>
    <x v="2"/>
    <n v="19"/>
    <n v="123"/>
    <n v="36"/>
    <x v="0"/>
    <n v="0"/>
    <n v="36"/>
    <n v="0"/>
    <n v="35.9"/>
    <n v="86"/>
    <n v="51"/>
    <n v="11"/>
    <n v="69"/>
    <n v="52"/>
    <n v="3"/>
    <n v="42"/>
    <n v="3"/>
    <n v="26"/>
    <n v="16"/>
  </r>
  <r>
    <n v="605"/>
    <x v="15"/>
    <n v="33017"/>
    <n v="33"/>
    <n v="21"/>
    <x v="2"/>
    <x v="3"/>
    <n v="15"/>
    <n v="123"/>
    <n v="3"/>
    <x v="2"/>
    <n v="3"/>
    <n v="0"/>
    <n v="0"/>
    <n v="50.4"/>
    <n v="6"/>
    <n v="92"/>
    <n v="29"/>
    <n v="19"/>
    <n v="65"/>
    <n v="71"/>
    <n v="69"/>
    <n v="32"/>
    <n v="25"/>
    <n v="96"/>
  </r>
  <r>
    <n v="657"/>
    <x v="3"/>
    <n v="101835"/>
    <n v="101.8"/>
    <n v="22"/>
    <x v="2"/>
    <x v="3"/>
    <n v="45"/>
    <n v="123"/>
    <n v="45"/>
    <x v="0"/>
    <n v="0"/>
    <n v="45"/>
    <n v="0"/>
    <n v="27.1"/>
    <n v="2"/>
    <n v="1"/>
    <n v="5"/>
    <n v="69"/>
    <n v="33"/>
    <n v="7"/>
    <n v="7"/>
    <n v="7"/>
    <n v="49"/>
    <n v="91"/>
  </r>
  <r>
    <n v="760"/>
    <x v="16"/>
    <n v="31082"/>
    <n v="31.1"/>
    <n v="12"/>
    <x v="0"/>
    <x v="0"/>
    <n v="25"/>
    <n v="123"/>
    <n v="16"/>
    <x v="2"/>
    <n v="16"/>
    <n v="0"/>
    <n v="0"/>
    <n v="37.1"/>
    <n v="3"/>
    <n v="46"/>
    <n v="7"/>
    <n v="8"/>
    <n v="24"/>
    <n v="73"/>
    <n v="7"/>
    <n v="96"/>
    <n v="19"/>
    <n v="88"/>
  </r>
  <r>
    <n v="790"/>
    <x v="10"/>
    <n v="120629"/>
    <n v="120.6"/>
    <n v="22"/>
    <x v="2"/>
    <x v="0"/>
    <n v="36"/>
    <n v="123"/>
    <n v="34"/>
    <x v="0"/>
    <n v="0"/>
    <n v="34"/>
    <n v="0"/>
    <n v="50.3"/>
    <n v="79"/>
    <n v="53"/>
    <n v="29"/>
    <n v="66"/>
    <n v="64"/>
    <n v="21"/>
    <n v="3"/>
    <n v="43"/>
    <n v="57"/>
    <n v="88"/>
  </r>
  <r>
    <n v="840"/>
    <x v="19"/>
    <n v="34355"/>
    <n v="34.4"/>
    <n v="5"/>
    <x v="3"/>
    <x v="0"/>
    <n v="11"/>
    <n v="123"/>
    <n v="32"/>
    <x v="0"/>
    <n v="0"/>
    <n v="32"/>
    <n v="0"/>
    <n v="39.5"/>
    <n v="3"/>
    <n v="11"/>
    <n v="97"/>
    <n v="94"/>
    <n v="19"/>
    <n v="16"/>
    <n v="24"/>
    <n v="52"/>
    <n v="57"/>
    <n v="22"/>
  </r>
  <r>
    <n v="848"/>
    <x v="7"/>
    <n v="82271"/>
    <n v="82.3"/>
    <n v="11"/>
    <x v="0"/>
    <x v="2"/>
    <n v="24"/>
    <n v="123"/>
    <n v="57"/>
    <x v="0"/>
    <n v="0"/>
    <n v="57"/>
    <n v="0"/>
    <n v="47.3"/>
    <n v="32"/>
    <n v="18"/>
    <n v="1"/>
    <n v="74"/>
    <n v="45"/>
    <n v="32"/>
    <n v="86"/>
    <n v="59"/>
    <n v="52"/>
    <n v="74"/>
  </r>
  <r>
    <n v="1205"/>
    <x v="14"/>
    <n v="146180"/>
    <n v="146.19999999999999"/>
    <n v="1"/>
    <x v="3"/>
    <x v="1"/>
    <n v="52"/>
    <n v="123"/>
    <n v="31"/>
    <x v="0"/>
    <n v="0"/>
    <n v="31"/>
    <n v="0"/>
    <n v="44.4"/>
    <n v="37"/>
    <n v="48"/>
    <n v="19"/>
    <n v="12"/>
    <n v="87"/>
    <n v="94"/>
    <n v="8"/>
    <n v="35"/>
    <n v="96"/>
    <n v="8"/>
  </r>
  <r>
    <n v="1372"/>
    <x v="14"/>
    <n v="80382"/>
    <n v="80.400000000000006"/>
    <n v="22"/>
    <x v="2"/>
    <x v="1"/>
    <n v="87"/>
    <n v="123"/>
    <n v="6"/>
    <x v="0"/>
    <n v="0"/>
    <n v="6"/>
    <n v="0"/>
    <n v="46.7"/>
    <n v="10"/>
    <n v="8"/>
    <n v="83"/>
    <n v="95"/>
    <n v="15"/>
    <n v="5"/>
    <n v="58"/>
    <n v="33"/>
    <n v="84"/>
    <n v="76"/>
  </r>
  <r>
    <n v="1384"/>
    <x v="5"/>
    <n v="143868"/>
    <n v="143.9"/>
    <n v="27"/>
    <x v="1"/>
    <x v="3"/>
    <n v="6"/>
    <n v="123"/>
    <n v="43"/>
    <x v="0"/>
    <n v="0"/>
    <n v="43"/>
    <n v="0"/>
    <n v="60.2"/>
    <n v="68"/>
    <n v="62"/>
    <n v="5"/>
    <n v="85"/>
    <n v="71"/>
    <n v="89"/>
    <n v="28"/>
    <n v="35"/>
    <n v="62"/>
    <n v="97"/>
  </r>
  <r>
    <n v="1523"/>
    <x v="1"/>
    <n v="34258"/>
    <n v="34.299999999999997"/>
    <n v="26"/>
    <x v="1"/>
    <x v="3"/>
    <n v="33"/>
    <n v="123"/>
    <n v="88"/>
    <x v="1"/>
    <n v="0"/>
    <n v="0"/>
    <n v="88"/>
    <n v="30.7"/>
    <n v="2"/>
    <n v="36"/>
    <n v="2"/>
    <n v="10"/>
    <n v="12"/>
    <n v="54"/>
    <n v="79"/>
    <n v="2"/>
    <n v="49"/>
    <n v="61"/>
  </r>
  <r>
    <n v="1527"/>
    <x v="19"/>
    <n v="139759"/>
    <n v="139.80000000000001"/>
    <n v="20"/>
    <x v="2"/>
    <x v="2"/>
    <n v="37"/>
    <n v="123"/>
    <n v="47"/>
    <x v="0"/>
    <n v="0"/>
    <n v="47"/>
    <n v="0"/>
    <n v="36.299999999999997"/>
    <n v="2"/>
    <n v="7"/>
    <n v="65"/>
    <n v="96"/>
    <n v="55"/>
    <n v="51"/>
    <n v="32"/>
    <n v="26"/>
    <n v="2"/>
    <n v="27"/>
  </r>
  <r>
    <n v="1651"/>
    <x v="9"/>
    <n v="124538"/>
    <n v="124.5"/>
    <n v="10"/>
    <x v="0"/>
    <x v="0"/>
    <n v="1"/>
    <n v="123"/>
    <n v="73"/>
    <x v="1"/>
    <n v="0"/>
    <n v="0"/>
    <n v="73"/>
    <n v="34.299999999999997"/>
    <n v="23"/>
    <n v="12"/>
    <n v="25"/>
    <n v="8"/>
    <n v="13"/>
    <n v="99"/>
    <n v="33"/>
    <n v="92"/>
    <n v="19"/>
    <n v="19"/>
  </r>
  <r>
    <n v="1693"/>
    <x v="3"/>
    <n v="86193"/>
    <n v="86.2"/>
    <n v="3"/>
    <x v="3"/>
    <x v="1"/>
    <n v="33"/>
    <n v="123"/>
    <n v="53"/>
    <x v="0"/>
    <n v="0"/>
    <n v="53"/>
    <n v="0"/>
    <n v="43.3"/>
    <n v="15"/>
    <n v="31"/>
    <n v="22"/>
    <n v="39"/>
    <n v="52"/>
    <n v="51"/>
    <n v="75"/>
    <n v="19"/>
    <n v="95"/>
    <n v="34"/>
  </r>
  <r>
    <n v="1695"/>
    <x v="10"/>
    <n v="131038"/>
    <n v="131"/>
    <n v="25"/>
    <x v="1"/>
    <x v="2"/>
    <n v="58"/>
    <n v="123"/>
    <n v="39"/>
    <x v="0"/>
    <n v="0"/>
    <n v="39"/>
    <n v="0"/>
    <n v="40.299999999999997"/>
    <n v="26"/>
    <n v="23"/>
    <n v="69"/>
    <n v="35"/>
    <n v="41"/>
    <n v="71"/>
    <n v="97"/>
    <n v="16"/>
    <n v="6"/>
    <n v="19"/>
  </r>
  <r>
    <n v="1749"/>
    <x v="6"/>
    <n v="139044"/>
    <n v="139"/>
    <n v="6"/>
    <x v="3"/>
    <x v="1"/>
    <n v="19"/>
    <n v="123"/>
    <n v="83"/>
    <x v="1"/>
    <n v="0"/>
    <n v="0"/>
    <n v="83"/>
    <n v="56.3"/>
    <n v="75"/>
    <n v="49"/>
    <n v="13"/>
    <n v="57"/>
    <n v="49"/>
    <n v="52"/>
    <n v="88"/>
    <n v="89"/>
    <n v="45"/>
    <n v="46"/>
  </r>
  <r>
    <n v="1763"/>
    <x v="6"/>
    <n v="34847"/>
    <n v="34.799999999999997"/>
    <n v="10"/>
    <x v="0"/>
    <x v="2"/>
    <n v="21"/>
    <n v="123"/>
    <n v="82"/>
    <x v="1"/>
    <n v="0"/>
    <n v="0"/>
    <n v="82"/>
    <n v="77.900000000000006"/>
    <n v="71"/>
    <n v="42"/>
    <n v="89"/>
    <n v="98"/>
    <n v="67"/>
    <n v="86"/>
    <n v="51"/>
    <n v="93"/>
    <n v="83"/>
    <n v="99"/>
  </r>
  <r>
    <n v="1892"/>
    <x v="15"/>
    <n v="88323"/>
    <n v="88.3"/>
    <n v="19"/>
    <x v="2"/>
    <x v="1"/>
    <n v="62"/>
    <n v="123"/>
    <n v="32"/>
    <x v="0"/>
    <n v="0"/>
    <n v="32"/>
    <n v="0"/>
    <n v="43.8"/>
    <n v="53"/>
    <n v="57"/>
    <n v="8"/>
    <n v="5"/>
    <n v="71"/>
    <n v="5"/>
    <n v="76"/>
    <n v="58"/>
    <n v="83"/>
    <n v="22"/>
  </r>
  <r>
    <n v="1919"/>
    <x v="7"/>
    <n v="58498"/>
    <n v="58.5"/>
    <n v="10"/>
    <x v="0"/>
    <x v="0"/>
    <n v="86"/>
    <n v="123"/>
    <n v="45"/>
    <x v="0"/>
    <n v="0"/>
    <n v="45"/>
    <n v="0"/>
    <n v="45.6"/>
    <n v="33"/>
    <n v="48"/>
    <n v="87"/>
    <n v="25"/>
    <n v="1"/>
    <n v="86"/>
    <n v="3"/>
    <n v="91"/>
    <n v="31"/>
    <n v="51"/>
  </r>
  <r>
    <n v="1921"/>
    <x v="12"/>
    <n v="65074"/>
    <n v="65.099999999999994"/>
    <n v="22"/>
    <x v="2"/>
    <x v="0"/>
    <n v="42"/>
    <n v="123"/>
    <n v="42"/>
    <x v="0"/>
    <n v="0"/>
    <n v="42"/>
    <n v="0"/>
    <n v="42.5"/>
    <n v="33"/>
    <n v="3"/>
    <n v="97"/>
    <n v="81"/>
    <n v="9"/>
    <n v="10"/>
    <n v="61"/>
    <n v="85"/>
    <n v="7"/>
    <n v="39"/>
  </r>
  <r>
    <n v="1994"/>
    <x v="8"/>
    <n v="49789"/>
    <n v="49.8"/>
    <n v="20"/>
    <x v="2"/>
    <x v="3"/>
    <n v="17"/>
    <n v="123"/>
    <n v="11"/>
    <x v="2"/>
    <n v="11"/>
    <n v="0"/>
    <n v="0"/>
    <n v="43.5"/>
    <n v="47"/>
    <n v="25"/>
    <n v="58"/>
    <n v="72"/>
    <n v="33"/>
    <n v="6"/>
    <n v="82"/>
    <n v="9"/>
    <n v="71"/>
    <n v="32"/>
  </r>
  <r>
    <n v="2084"/>
    <x v="1"/>
    <n v="71164"/>
    <n v="71.2"/>
    <n v="25"/>
    <x v="1"/>
    <x v="2"/>
    <n v="91"/>
    <n v="123"/>
    <n v="86"/>
    <x v="1"/>
    <n v="0"/>
    <n v="0"/>
    <n v="86"/>
    <n v="46.9"/>
    <n v="3"/>
    <n v="35"/>
    <n v="35"/>
    <n v="54"/>
    <n v="26"/>
    <n v="27"/>
    <n v="62"/>
    <n v="94"/>
    <n v="66"/>
    <n v="67"/>
  </r>
  <r>
    <n v="2173"/>
    <x v="3"/>
    <n v="108074"/>
    <n v="108.1"/>
    <n v="18"/>
    <x v="2"/>
    <x v="0"/>
    <n v="72"/>
    <n v="123"/>
    <n v="32"/>
    <x v="0"/>
    <n v="0"/>
    <n v="32"/>
    <n v="0"/>
    <n v="60.2"/>
    <n v="53"/>
    <n v="78"/>
    <n v="9"/>
    <n v="1"/>
    <n v="81"/>
    <n v="71"/>
    <n v="41"/>
    <n v="94"/>
    <n v="77"/>
    <n v="97"/>
  </r>
  <r>
    <n v="2202"/>
    <x v="7"/>
    <n v="64224"/>
    <n v="64.2"/>
    <n v="11"/>
    <x v="0"/>
    <x v="1"/>
    <n v="69"/>
    <n v="123"/>
    <n v="69"/>
    <x v="0"/>
    <n v="0"/>
    <n v="69"/>
    <n v="0"/>
    <n v="26.9"/>
    <n v="23"/>
    <n v="9"/>
    <n v="26"/>
    <n v="12"/>
    <n v="17"/>
    <n v="33"/>
    <n v="41"/>
    <n v="9"/>
    <n v="2"/>
    <n v="97"/>
  </r>
  <r>
    <n v="2355"/>
    <x v="4"/>
    <n v="133171"/>
    <n v="133.19999999999999"/>
    <n v="29"/>
    <x v="1"/>
    <x v="0"/>
    <n v="65"/>
    <n v="123"/>
    <n v="61"/>
    <x v="0"/>
    <n v="0"/>
    <n v="61"/>
    <n v="0"/>
    <n v="42.5"/>
    <n v="74"/>
    <n v="29"/>
    <n v="69"/>
    <n v="55"/>
    <n v="6"/>
    <n v="0"/>
    <n v="26"/>
    <n v="93"/>
    <n v="29"/>
    <n v="44"/>
  </r>
  <r>
    <n v="2428"/>
    <x v="6"/>
    <n v="95410"/>
    <n v="95.4"/>
    <n v="0"/>
    <x v="3"/>
    <x v="1"/>
    <n v="49"/>
    <n v="123"/>
    <n v="82"/>
    <x v="1"/>
    <n v="0"/>
    <n v="0"/>
    <n v="82"/>
    <n v="36.9"/>
    <n v="13"/>
    <n v="44"/>
    <n v="16"/>
    <n v="75"/>
    <n v="17"/>
    <n v="48"/>
    <n v="69"/>
    <n v="23"/>
    <n v="8"/>
    <n v="56"/>
  </r>
  <r>
    <n v="2474"/>
    <x v="15"/>
    <n v="124183"/>
    <n v="124.2"/>
    <n v="10"/>
    <x v="0"/>
    <x v="2"/>
    <n v="99"/>
    <n v="123"/>
    <n v="46"/>
    <x v="0"/>
    <n v="0"/>
    <n v="46"/>
    <n v="0"/>
    <n v="49"/>
    <n v="83"/>
    <n v="49"/>
    <n v="87"/>
    <n v="27"/>
    <n v="22"/>
    <n v="25"/>
    <n v="54"/>
    <n v="29"/>
    <n v="15"/>
    <n v="99"/>
  </r>
  <r>
    <n v="2529"/>
    <x v="17"/>
    <n v="94712"/>
    <n v="94.7"/>
    <n v="25"/>
    <x v="1"/>
    <x v="1"/>
    <n v="46"/>
    <n v="123"/>
    <n v="8"/>
    <x v="1"/>
    <n v="0"/>
    <n v="0"/>
    <n v="8"/>
    <n v="35.4"/>
    <n v="1"/>
    <n v="39"/>
    <n v="16"/>
    <n v="39"/>
    <n v="3"/>
    <n v="6"/>
    <n v="36"/>
    <n v="71"/>
    <n v="51"/>
    <n v="92"/>
  </r>
  <r>
    <n v="2720"/>
    <x v="4"/>
    <n v="33796"/>
    <n v="33.799999999999997"/>
    <n v="5"/>
    <x v="3"/>
    <x v="1"/>
    <n v="78"/>
    <n v="123"/>
    <n v="32"/>
    <x v="0"/>
    <n v="0"/>
    <n v="32"/>
    <n v="0"/>
    <n v="51"/>
    <n v="13"/>
    <n v="94"/>
    <n v="8"/>
    <n v="8"/>
    <n v="84"/>
    <n v="64"/>
    <n v="35"/>
    <n v="17"/>
    <n v="88"/>
    <n v="99"/>
  </r>
  <r>
    <n v="2852"/>
    <x v="0"/>
    <n v="78145"/>
    <n v="78.099999999999994"/>
    <n v="11"/>
    <x v="0"/>
    <x v="0"/>
    <n v="91"/>
    <n v="123"/>
    <n v="69"/>
    <x v="0"/>
    <n v="0"/>
    <n v="69"/>
    <n v="0"/>
    <n v="49.3"/>
    <n v="89"/>
    <n v="22"/>
    <n v="76"/>
    <n v="5"/>
    <n v="82"/>
    <n v="6"/>
    <n v="96"/>
    <n v="96"/>
    <n v="5"/>
    <n v="16"/>
  </r>
  <r>
    <n v="2862"/>
    <x v="13"/>
    <n v="61766"/>
    <n v="61.8"/>
    <n v="29"/>
    <x v="1"/>
    <x v="0"/>
    <n v="91"/>
    <n v="123"/>
    <n v="26"/>
    <x v="2"/>
    <n v="26"/>
    <n v="0"/>
    <n v="0"/>
    <n v="36.200000000000003"/>
    <n v="81"/>
    <n v="1"/>
    <n v="12"/>
    <n v="42"/>
    <n v="11"/>
    <n v="73"/>
    <n v="7"/>
    <n v="42"/>
    <n v="39"/>
    <n v="54"/>
  </r>
  <r>
    <n v="2999"/>
    <x v="19"/>
    <n v="110296"/>
    <n v="110.3"/>
    <n v="7"/>
    <x v="3"/>
    <x v="2"/>
    <n v="95"/>
    <n v="123"/>
    <n v="46"/>
    <x v="0"/>
    <n v="0"/>
    <n v="46"/>
    <n v="0"/>
    <n v="32.5"/>
    <n v="21"/>
    <n v="18"/>
    <n v="14"/>
    <n v="22"/>
    <n v="55"/>
    <n v="68"/>
    <n v="31"/>
    <n v="55"/>
    <n v="34"/>
    <n v="7"/>
  </r>
  <r>
    <n v="124"/>
    <x v="3"/>
    <n v="128723"/>
    <n v="128.69999999999999"/>
    <n v="27"/>
    <x v="1"/>
    <x v="1"/>
    <n v="85"/>
    <n v="122"/>
    <n v="62"/>
    <x v="0"/>
    <n v="0"/>
    <n v="62"/>
    <n v="0"/>
    <n v="39.6"/>
    <n v="4"/>
    <n v="65"/>
    <n v="35"/>
    <n v="53"/>
    <n v="48"/>
    <n v="18"/>
    <n v="39"/>
    <n v="96"/>
    <n v="25"/>
    <n v="13"/>
  </r>
  <r>
    <n v="166"/>
    <x v="0"/>
    <n v="102124"/>
    <n v="102.1"/>
    <n v="15"/>
    <x v="0"/>
    <x v="2"/>
    <n v="3"/>
    <n v="122"/>
    <n v="68"/>
    <x v="0"/>
    <n v="0"/>
    <n v="68"/>
    <n v="0"/>
    <n v="50.5"/>
    <n v="72"/>
    <n v="86"/>
    <n v="0"/>
    <n v="72"/>
    <n v="83"/>
    <n v="4"/>
    <n v="87"/>
    <n v="26"/>
    <n v="67"/>
    <n v="8"/>
  </r>
  <r>
    <n v="438"/>
    <x v="2"/>
    <n v="57499"/>
    <n v="57.5"/>
    <n v="11"/>
    <x v="0"/>
    <x v="0"/>
    <n v="17"/>
    <n v="122"/>
    <n v="18"/>
    <x v="2"/>
    <n v="18"/>
    <n v="0"/>
    <n v="0"/>
    <n v="52.7"/>
    <n v="68"/>
    <n v="2"/>
    <n v="75"/>
    <n v="10"/>
    <n v="67"/>
    <n v="49"/>
    <n v="92"/>
    <n v="2"/>
    <n v="73"/>
    <n v="89"/>
  </r>
  <r>
    <n v="535"/>
    <x v="14"/>
    <n v="131192"/>
    <n v="131.19999999999999"/>
    <n v="2"/>
    <x v="3"/>
    <x v="2"/>
    <n v="32"/>
    <n v="122"/>
    <n v="56"/>
    <x v="0"/>
    <n v="0"/>
    <n v="56"/>
    <n v="0"/>
    <n v="64.400000000000006"/>
    <n v="96"/>
    <n v="93"/>
    <n v="79"/>
    <n v="72"/>
    <n v="27"/>
    <n v="85"/>
    <n v="43"/>
    <n v="27"/>
    <n v="38"/>
    <n v="84"/>
  </r>
  <r>
    <n v="899"/>
    <x v="19"/>
    <n v="66587"/>
    <n v="66.599999999999994"/>
    <n v="4"/>
    <x v="3"/>
    <x v="1"/>
    <n v="22"/>
    <n v="122"/>
    <n v="62"/>
    <x v="0"/>
    <n v="0"/>
    <n v="62"/>
    <n v="0"/>
    <n v="45.8"/>
    <n v="41"/>
    <n v="75"/>
    <n v="4"/>
    <n v="68"/>
    <n v="76"/>
    <n v="99"/>
    <n v="35"/>
    <n v="41"/>
    <n v="17"/>
    <n v="2"/>
  </r>
  <r>
    <n v="953"/>
    <x v="7"/>
    <n v="134383"/>
    <n v="134.4"/>
    <n v="0"/>
    <x v="3"/>
    <x v="1"/>
    <n v="94"/>
    <n v="122"/>
    <n v="52"/>
    <x v="0"/>
    <n v="0"/>
    <n v="52"/>
    <n v="0"/>
    <n v="55.8"/>
    <n v="77"/>
    <n v="37"/>
    <n v="73"/>
    <n v="41"/>
    <n v="28"/>
    <n v="61"/>
    <n v="69"/>
    <n v="46"/>
    <n v="57"/>
    <n v="69"/>
  </r>
  <r>
    <n v="1125"/>
    <x v="8"/>
    <n v="76865"/>
    <n v="76.900000000000006"/>
    <n v="12"/>
    <x v="0"/>
    <x v="3"/>
    <n v="61"/>
    <n v="122"/>
    <n v="14"/>
    <x v="2"/>
    <n v="14"/>
    <n v="0"/>
    <n v="0"/>
    <n v="49.6"/>
    <n v="68"/>
    <n v="71"/>
    <n v="94"/>
    <n v="6"/>
    <n v="19"/>
    <n v="7"/>
    <n v="87"/>
    <n v="79"/>
    <n v="57"/>
    <n v="8"/>
  </r>
  <r>
    <n v="1138"/>
    <x v="8"/>
    <n v="130777"/>
    <n v="130.80000000000001"/>
    <n v="22"/>
    <x v="2"/>
    <x v="2"/>
    <n v="57"/>
    <n v="122"/>
    <n v="24"/>
    <x v="2"/>
    <n v="24"/>
    <n v="0"/>
    <n v="0"/>
    <n v="28.3"/>
    <n v="9"/>
    <n v="0"/>
    <n v="0"/>
    <n v="47"/>
    <n v="3"/>
    <n v="97"/>
    <n v="22"/>
    <n v="47"/>
    <n v="6"/>
    <n v="52"/>
  </r>
  <r>
    <n v="1269"/>
    <x v="14"/>
    <n v="142277"/>
    <n v="142.30000000000001"/>
    <n v="24"/>
    <x v="1"/>
    <x v="3"/>
    <n v="79"/>
    <n v="122"/>
    <n v="64"/>
    <x v="0"/>
    <n v="0"/>
    <n v="64"/>
    <n v="0"/>
    <n v="53.3"/>
    <n v="1"/>
    <n v="97"/>
    <n v="34"/>
    <n v="99"/>
    <n v="25"/>
    <n v="47"/>
    <n v="35"/>
    <n v="36"/>
    <n v="84"/>
    <n v="75"/>
  </r>
  <r>
    <n v="1312"/>
    <x v="0"/>
    <n v="54541"/>
    <n v="54.5"/>
    <n v="1"/>
    <x v="3"/>
    <x v="3"/>
    <n v="24"/>
    <n v="122"/>
    <n v="36"/>
    <x v="0"/>
    <n v="0"/>
    <n v="36"/>
    <n v="0"/>
    <n v="39.1"/>
    <n v="33"/>
    <n v="44"/>
    <n v="19"/>
    <n v="45"/>
    <n v="16"/>
    <n v="56"/>
    <n v="66"/>
    <n v="6"/>
    <n v="87"/>
    <n v="19"/>
  </r>
  <r>
    <n v="1357"/>
    <x v="4"/>
    <n v="106489"/>
    <n v="106.5"/>
    <n v="11"/>
    <x v="0"/>
    <x v="1"/>
    <n v="44"/>
    <n v="122"/>
    <n v="56"/>
    <x v="0"/>
    <n v="0"/>
    <n v="56"/>
    <n v="0"/>
    <n v="54.3"/>
    <n v="17"/>
    <n v="99"/>
    <n v="46"/>
    <n v="39"/>
    <n v="92"/>
    <n v="53"/>
    <n v="71"/>
    <n v="85"/>
    <n v="24"/>
    <n v="17"/>
  </r>
  <r>
    <n v="1393"/>
    <x v="0"/>
    <n v="133501"/>
    <n v="133.5"/>
    <n v="10"/>
    <x v="0"/>
    <x v="0"/>
    <n v="19"/>
    <n v="122"/>
    <n v="43"/>
    <x v="0"/>
    <n v="0"/>
    <n v="43"/>
    <n v="0"/>
    <n v="43.4"/>
    <n v="33"/>
    <n v="74"/>
    <n v="25"/>
    <n v="9"/>
    <n v="56"/>
    <n v="54"/>
    <n v="26"/>
    <n v="84"/>
    <n v="57"/>
    <n v="16"/>
  </r>
  <r>
    <n v="1462"/>
    <x v="18"/>
    <n v="98500"/>
    <n v="98.5"/>
    <n v="6"/>
    <x v="3"/>
    <x v="0"/>
    <n v="19"/>
    <n v="122"/>
    <n v="14"/>
    <x v="2"/>
    <n v="14"/>
    <n v="0"/>
    <n v="0"/>
    <n v="53.3"/>
    <n v="99"/>
    <n v="71"/>
    <n v="37"/>
    <n v="15"/>
    <n v="59"/>
    <n v="29"/>
    <n v="91"/>
    <n v="44"/>
    <n v="29"/>
    <n v="59"/>
  </r>
  <r>
    <n v="1492"/>
    <x v="1"/>
    <n v="145269"/>
    <n v="145.30000000000001"/>
    <n v="27"/>
    <x v="1"/>
    <x v="2"/>
    <n v="14"/>
    <n v="122"/>
    <n v="84"/>
    <x v="1"/>
    <n v="0"/>
    <n v="0"/>
    <n v="84"/>
    <n v="35.299999999999997"/>
    <n v="71"/>
    <n v="42"/>
    <n v="7"/>
    <n v="31"/>
    <n v="32"/>
    <n v="1"/>
    <n v="1"/>
    <n v="33"/>
    <n v="73"/>
    <n v="62"/>
  </r>
  <r>
    <n v="1726"/>
    <x v="16"/>
    <n v="34134"/>
    <n v="34.1"/>
    <n v="12"/>
    <x v="0"/>
    <x v="2"/>
    <n v="19"/>
    <n v="122"/>
    <n v="6"/>
    <x v="2"/>
    <n v="6"/>
    <n v="0"/>
    <n v="0"/>
    <n v="37"/>
    <n v="48"/>
    <n v="15"/>
    <n v="43"/>
    <n v="75"/>
    <n v="46"/>
    <n v="16"/>
    <n v="25"/>
    <n v="37"/>
    <n v="7"/>
    <n v="58"/>
  </r>
  <r>
    <n v="1770"/>
    <x v="12"/>
    <n v="32393"/>
    <n v="32.4"/>
    <n v="24"/>
    <x v="1"/>
    <x v="2"/>
    <n v="59"/>
    <n v="122"/>
    <n v="56"/>
    <x v="0"/>
    <n v="0"/>
    <n v="56"/>
    <n v="0"/>
    <n v="29.9"/>
    <n v="14"/>
    <n v="59"/>
    <n v="13"/>
    <n v="4"/>
    <n v="57"/>
    <n v="56"/>
    <n v="12"/>
    <n v="3"/>
    <n v="8"/>
    <n v="73"/>
  </r>
  <r>
    <n v="1846"/>
    <x v="13"/>
    <n v="62158"/>
    <n v="62.2"/>
    <n v="20"/>
    <x v="2"/>
    <x v="1"/>
    <n v="5"/>
    <n v="122"/>
    <n v="22"/>
    <x v="2"/>
    <n v="22"/>
    <n v="0"/>
    <n v="0"/>
    <n v="50.7"/>
    <n v="37"/>
    <n v="41"/>
    <n v="92"/>
    <n v="1"/>
    <n v="56"/>
    <n v="92"/>
    <n v="91"/>
    <n v="58"/>
    <n v="38"/>
    <n v="1"/>
  </r>
  <r>
    <n v="2057"/>
    <x v="15"/>
    <n v="51566"/>
    <n v="51.6"/>
    <n v="14"/>
    <x v="0"/>
    <x v="2"/>
    <n v="1"/>
    <n v="122"/>
    <n v="52"/>
    <x v="0"/>
    <n v="0"/>
    <n v="52"/>
    <n v="0"/>
    <n v="43.3"/>
    <n v="48"/>
    <n v="42"/>
    <n v="52"/>
    <n v="16"/>
    <n v="11"/>
    <n v="29"/>
    <n v="71"/>
    <n v="59"/>
    <n v="48"/>
    <n v="57"/>
  </r>
  <r>
    <n v="2334"/>
    <x v="9"/>
    <n v="128708"/>
    <n v="128.69999999999999"/>
    <n v="15"/>
    <x v="0"/>
    <x v="2"/>
    <n v="6"/>
    <n v="122"/>
    <n v="86"/>
    <x v="1"/>
    <n v="0"/>
    <n v="0"/>
    <n v="86"/>
    <n v="47.6"/>
    <n v="89"/>
    <n v="52"/>
    <n v="53"/>
    <n v="71"/>
    <n v="32"/>
    <n v="4"/>
    <n v="23"/>
    <n v="24"/>
    <n v="34"/>
    <n v="94"/>
  </r>
  <r>
    <n v="2373"/>
    <x v="3"/>
    <n v="35685"/>
    <n v="35.700000000000003"/>
    <n v="23"/>
    <x v="1"/>
    <x v="0"/>
    <n v="72"/>
    <n v="122"/>
    <n v="37"/>
    <x v="0"/>
    <n v="0"/>
    <n v="37"/>
    <n v="0"/>
    <n v="38.9"/>
    <n v="32"/>
    <n v="84"/>
    <n v="9"/>
    <n v="28"/>
    <n v="2"/>
    <n v="86"/>
    <n v="38"/>
    <n v="33"/>
    <n v="35"/>
    <n v="42"/>
  </r>
  <r>
    <n v="2393"/>
    <x v="8"/>
    <n v="68575"/>
    <n v="68.599999999999994"/>
    <n v="2"/>
    <x v="3"/>
    <x v="3"/>
    <n v="46"/>
    <n v="122"/>
    <n v="14"/>
    <x v="2"/>
    <n v="14"/>
    <n v="0"/>
    <n v="0"/>
    <n v="47.6"/>
    <n v="55"/>
    <n v="3"/>
    <n v="46"/>
    <n v="24"/>
    <n v="52"/>
    <n v="53"/>
    <n v="75"/>
    <n v="54"/>
    <n v="61"/>
    <n v="53"/>
  </r>
  <r>
    <n v="2476"/>
    <x v="7"/>
    <n v="130231"/>
    <n v="130.19999999999999"/>
    <n v="29"/>
    <x v="1"/>
    <x v="1"/>
    <n v="31"/>
    <n v="122"/>
    <n v="38"/>
    <x v="0"/>
    <n v="0"/>
    <n v="38"/>
    <n v="0"/>
    <n v="52.2"/>
    <n v="41"/>
    <n v="81"/>
    <n v="61"/>
    <n v="83"/>
    <n v="25"/>
    <n v="75"/>
    <n v="2"/>
    <n v="55"/>
    <n v="43"/>
    <n v="56"/>
  </r>
  <r>
    <n v="2483"/>
    <x v="1"/>
    <n v="53070"/>
    <n v="53.1"/>
    <n v="20"/>
    <x v="2"/>
    <x v="3"/>
    <n v="68"/>
    <n v="122"/>
    <n v="81"/>
    <x v="1"/>
    <n v="0"/>
    <n v="0"/>
    <n v="81"/>
    <n v="50.2"/>
    <n v="86"/>
    <n v="69"/>
    <n v="66"/>
    <n v="22"/>
    <n v="41"/>
    <n v="43"/>
    <n v="73"/>
    <n v="62"/>
    <n v="9"/>
    <n v="31"/>
  </r>
  <r>
    <n v="2486"/>
    <x v="14"/>
    <n v="94690"/>
    <n v="94.7"/>
    <n v="17"/>
    <x v="2"/>
    <x v="2"/>
    <n v="22"/>
    <n v="122"/>
    <n v="37"/>
    <x v="0"/>
    <n v="0"/>
    <n v="37"/>
    <n v="0"/>
    <n v="33.5"/>
    <n v="4"/>
    <n v="29"/>
    <n v="17"/>
    <n v="58"/>
    <n v="37"/>
    <n v="46"/>
    <n v="2"/>
    <n v="77"/>
    <n v="31"/>
    <n v="34"/>
  </r>
  <r>
    <n v="2494"/>
    <x v="12"/>
    <n v="69801"/>
    <n v="69.8"/>
    <n v="0"/>
    <x v="3"/>
    <x v="0"/>
    <n v="48"/>
    <n v="122"/>
    <n v="62"/>
    <x v="0"/>
    <n v="0"/>
    <n v="62"/>
    <n v="0"/>
    <n v="41.3"/>
    <n v="52"/>
    <n v="26"/>
    <n v="14"/>
    <n v="16"/>
    <n v="87"/>
    <n v="12"/>
    <n v="38"/>
    <n v="33"/>
    <n v="87"/>
    <n v="48"/>
  </r>
  <r>
    <n v="2541"/>
    <x v="7"/>
    <n v="78008"/>
    <n v="78"/>
    <n v="19"/>
    <x v="2"/>
    <x v="0"/>
    <n v="78"/>
    <n v="122"/>
    <n v="52"/>
    <x v="0"/>
    <n v="0"/>
    <n v="52"/>
    <n v="0"/>
    <n v="35.9"/>
    <n v="38"/>
    <n v="41"/>
    <n v="43"/>
    <n v="35"/>
    <n v="7"/>
    <n v="13"/>
    <n v="97"/>
    <n v="78"/>
    <n v="3"/>
    <n v="4"/>
  </r>
  <r>
    <n v="2682"/>
    <x v="17"/>
    <n v="71729"/>
    <n v="71.7"/>
    <n v="11"/>
    <x v="0"/>
    <x v="0"/>
    <n v="43"/>
    <n v="122"/>
    <n v="77"/>
    <x v="1"/>
    <n v="0"/>
    <n v="0"/>
    <n v="77"/>
    <n v="39.5"/>
    <n v="91"/>
    <n v="46"/>
    <n v="8"/>
    <n v="26"/>
    <n v="69"/>
    <n v="41"/>
    <n v="3"/>
    <n v="41"/>
    <n v="55"/>
    <n v="15"/>
  </r>
  <r>
    <n v="2715"/>
    <x v="7"/>
    <n v="147442"/>
    <n v="147.4"/>
    <n v="16"/>
    <x v="2"/>
    <x v="2"/>
    <n v="8"/>
    <n v="122"/>
    <n v="39"/>
    <x v="0"/>
    <n v="0"/>
    <n v="39"/>
    <n v="0"/>
    <n v="45.6"/>
    <n v="0"/>
    <n v="67"/>
    <n v="16"/>
    <n v="96"/>
    <n v="6"/>
    <n v="85"/>
    <n v="81"/>
    <n v="56"/>
    <n v="44"/>
    <n v="5"/>
  </r>
  <r>
    <n v="2983"/>
    <x v="6"/>
    <n v="126409"/>
    <n v="126.4"/>
    <n v="17"/>
    <x v="2"/>
    <x v="3"/>
    <n v="16"/>
    <n v="122"/>
    <n v="75"/>
    <x v="1"/>
    <n v="0"/>
    <n v="0"/>
    <n v="75"/>
    <n v="46.2"/>
    <n v="98"/>
    <n v="37"/>
    <n v="41"/>
    <n v="4"/>
    <n v="82"/>
    <n v="22"/>
    <n v="83"/>
    <n v="66"/>
    <n v="22"/>
    <n v="7"/>
  </r>
  <r>
    <n v="32"/>
    <x v="9"/>
    <n v="69081"/>
    <n v="69.099999999999994"/>
    <n v="8"/>
    <x v="0"/>
    <x v="1"/>
    <n v="82"/>
    <n v="121"/>
    <n v="72"/>
    <x v="1"/>
    <n v="0"/>
    <n v="0"/>
    <n v="72"/>
    <n v="57.7"/>
    <n v="8"/>
    <n v="99"/>
    <n v="37"/>
    <n v="37"/>
    <n v="81"/>
    <n v="95"/>
    <n v="99"/>
    <n v="75"/>
    <n v="38"/>
    <n v="8"/>
  </r>
  <r>
    <n v="62"/>
    <x v="5"/>
    <n v="119106"/>
    <n v="119.1"/>
    <n v="17"/>
    <x v="2"/>
    <x v="3"/>
    <n v="29"/>
    <n v="121"/>
    <n v="51"/>
    <x v="0"/>
    <n v="0"/>
    <n v="51"/>
    <n v="0"/>
    <n v="33.6"/>
    <n v="53"/>
    <n v="48"/>
    <n v="5"/>
    <n v="77"/>
    <n v="1"/>
    <n v="33"/>
    <n v="8"/>
    <n v="75"/>
    <n v="27"/>
    <n v="9"/>
  </r>
  <r>
    <n v="153"/>
    <x v="8"/>
    <n v="39587"/>
    <n v="39.6"/>
    <n v="5"/>
    <x v="3"/>
    <x v="0"/>
    <n v="54"/>
    <n v="121"/>
    <n v="13"/>
    <x v="2"/>
    <n v="13"/>
    <n v="0"/>
    <n v="0"/>
    <n v="54.8"/>
    <n v="47"/>
    <n v="82"/>
    <n v="46"/>
    <n v="36"/>
    <n v="49"/>
    <n v="83"/>
    <n v="34"/>
    <n v="17"/>
    <n v="71"/>
    <n v="83"/>
  </r>
  <r>
    <n v="213"/>
    <x v="1"/>
    <n v="118791"/>
    <n v="118.8"/>
    <n v="26"/>
    <x v="1"/>
    <x v="0"/>
    <n v="5"/>
    <n v="121"/>
    <n v="83"/>
    <x v="1"/>
    <n v="0"/>
    <n v="0"/>
    <n v="83"/>
    <n v="56.1"/>
    <n v="54"/>
    <n v="43"/>
    <n v="31"/>
    <n v="48"/>
    <n v="12"/>
    <n v="96"/>
    <n v="71"/>
    <n v="95"/>
    <n v="23"/>
    <n v="88"/>
  </r>
  <r>
    <n v="245"/>
    <x v="10"/>
    <n v="100014"/>
    <n v="100"/>
    <n v="18"/>
    <x v="2"/>
    <x v="0"/>
    <n v="44"/>
    <n v="121"/>
    <n v="46"/>
    <x v="0"/>
    <n v="0"/>
    <n v="46"/>
    <n v="0"/>
    <n v="49.6"/>
    <n v="23"/>
    <n v="6"/>
    <n v="93"/>
    <n v="93"/>
    <n v="34"/>
    <n v="53"/>
    <n v="21"/>
    <n v="10"/>
    <n v="98"/>
    <n v="65"/>
  </r>
  <r>
    <n v="357"/>
    <x v="17"/>
    <n v="108015"/>
    <n v="108"/>
    <n v="2"/>
    <x v="3"/>
    <x v="0"/>
    <n v="17"/>
    <n v="121"/>
    <n v="83"/>
    <x v="1"/>
    <n v="0"/>
    <n v="0"/>
    <n v="83"/>
    <n v="47.1"/>
    <n v="64"/>
    <n v="2"/>
    <n v="21"/>
    <n v="4"/>
    <n v="32"/>
    <n v="56"/>
    <n v="86"/>
    <n v="67"/>
    <n v="44"/>
    <n v="95"/>
  </r>
  <r>
    <n v="468"/>
    <x v="13"/>
    <n v="38419"/>
    <n v="38.4"/>
    <n v="16"/>
    <x v="2"/>
    <x v="1"/>
    <n v="8"/>
    <n v="121"/>
    <n v="28"/>
    <x v="2"/>
    <n v="28"/>
    <n v="0"/>
    <n v="0"/>
    <n v="54.1"/>
    <n v="27"/>
    <n v="37"/>
    <n v="57"/>
    <n v="88"/>
    <n v="94"/>
    <n v="74"/>
    <n v="9"/>
    <n v="67"/>
    <n v="41"/>
    <n v="47"/>
  </r>
  <r>
    <n v="498"/>
    <x v="14"/>
    <n v="77598"/>
    <n v="77.599999999999994"/>
    <n v="8"/>
    <x v="0"/>
    <x v="0"/>
    <n v="46"/>
    <n v="121"/>
    <n v="63"/>
    <x v="0"/>
    <n v="0"/>
    <n v="63"/>
    <n v="0"/>
    <n v="46.2"/>
    <n v="24"/>
    <n v="66"/>
    <n v="39"/>
    <n v="37"/>
    <n v="69"/>
    <n v="39"/>
    <n v="35"/>
    <n v="84"/>
    <n v="1"/>
    <n v="68"/>
  </r>
  <r>
    <n v="727"/>
    <x v="1"/>
    <n v="85420"/>
    <n v="85.4"/>
    <n v="4"/>
    <x v="3"/>
    <x v="0"/>
    <n v="17"/>
    <n v="121"/>
    <n v="77"/>
    <x v="1"/>
    <n v="0"/>
    <n v="0"/>
    <n v="77"/>
    <n v="54.5"/>
    <n v="28"/>
    <n v="24"/>
    <n v="88"/>
    <n v="87"/>
    <n v="63"/>
    <n v="47"/>
    <n v="67"/>
    <n v="61"/>
    <n v="42"/>
    <n v="38"/>
  </r>
  <r>
    <n v="751"/>
    <x v="2"/>
    <n v="129683"/>
    <n v="129.69999999999999"/>
    <n v="11"/>
    <x v="0"/>
    <x v="3"/>
    <n v="38"/>
    <n v="121"/>
    <n v="6"/>
    <x v="2"/>
    <n v="6"/>
    <n v="0"/>
    <n v="0"/>
    <n v="41.1"/>
    <n v="57"/>
    <n v="33"/>
    <n v="1"/>
    <n v="19"/>
    <n v="94"/>
    <n v="52"/>
    <n v="10"/>
    <n v="52"/>
    <n v="54"/>
    <n v="39"/>
  </r>
  <r>
    <n v="1006"/>
    <x v="11"/>
    <n v="98835"/>
    <n v="98.8"/>
    <n v="2"/>
    <x v="3"/>
    <x v="1"/>
    <n v="35"/>
    <n v="121"/>
    <n v="83"/>
    <x v="1"/>
    <n v="0"/>
    <n v="0"/>
    <n v="83"/>
    <n v="47.9"/>
    <n v="47"/>
    <n v="51"/>
    <n v="64"/>
    <n v="66"/>
    <n v="29"/>
    <n v="14"/>
    <n v="16"/>
    <n v="64"/>
    <n v="87"/>
    <n v="41"/>
  </r>
  <r>
    <n v="1102"/>
    <x v="5"/>
    <n v="144759"/>
    <n v="144.80000000000001"/>
    <n v="18"/>
    <x v="2"/>
    <x v="0"/>
    <n v="54"/>
    <n v="121"/>
    <n v="44"/>
    <x v="0"/>
    <n v="0"/>
    <n v="44"/>
    <n v="0"/>
    <n v="42.9"/>
    <n v="75"/>
    <n v="62"/>
    <n v="46"/>
    <n v="19"/>
    <n v="3"/>
    <n v="62"/>
    <n v="43"/>
    <n v="89"/>
    <n v="23"/>
    <n v="7"/>
  </r>
  <r>
    <n v="1106"/>
    <x v="8"/>
    <n v="137904"/>
    <n v="137.9"/>
    <n v="28"/>
    <x v="1"/>
    <x v="2"/>
    <n v="94"/>
    <n v="121"/>
    <n v="24"/>
    <x v="2"/>
    <n v="24"/>
    <n v="0"/>
    <n v="0"/>
    <n v="49.5"/>
    <n v="24"/>
    <n v="17"/>
    <n v="39"/>
    <n v="77"/>
    <n v="94"/>
    <n v="43"/>
    <n v="77"/>
    <n v="47"/>
    <n v="3"/>
    <n v="74"/>
  </r>
  <r>
    <n v="1247"/>
    <x v="6"/>
    <n v="85134"/>
    <n v="85.1"/>
    <n v="17"/>
    <x v="2"/>
    <x v="0"/>
    <n v="79"/>
    <n v="121"/>
    <n v="76"/>
    <x v="1"/>
    <n v="0"/>
    <n v="0"/>
    <n v="76"/>
    <n v="42.8"/>
    <n v="63"/>
    <n v="64"/>
    <n v="41"/>
    <n v="49"/>
    <n v="69"/>
    <n v="95"/>
    <n v="3"/>
    <n v="25"/>
    <n v="6"/>
    <n v="13"/>
  </r>
  <r>
    <n v="1268"/>
    <x v="3"/>
    <n v="70849"/>
    <n v="70.8"/>
    <n v="22"/>
    <x v="2"/>
    <x v="0"/>
    <n v="11"/>
    <n v="121"/>
    <n v="39"/>
    <x v="0"/>
    <n v="0"/>
    <n v="39"/>
    <n v="0"/>
    <n v="27.9"/>
    <n v="18"/>
    <n v="36"/>
    <n v="65"/>
    <n v="23"/>
    <n v="18"/>
    <n v="1"/>
    <n v="47"/>
    <n v="43"/>
    <n v="23"/>
    <n v="5"/>
  </r>
  <r>
    <n v="1276"/>
    <x v="15"/>
    <n v="55775"/>
    <n v="55.8"/>
    <n v="24"/>
    <x v="1"/>
    <x v="1"/>
    <n v="77"/>
    <n v="121"/>
    <n v="59"/>
    <x v="0"/>
    <n v="0"/>
    <n v="59"/>
    <n v="0"/>
    <n v="51.9"/>
    <n v="1"/>
    <n v="69"/>
    <n v="18"/>
    <n v="1"/>
    <n v="76"/>
    <n v="89"/>
    <n v="72"/>
    <n v="81"/>
    <n v="99"/>
    <n v="13"/>
  </r>
  <r>
    <n v="1378"/>
    <x v="16"/>
    <n v="72019"/>
    <n v="72"/>
    <n v="16"/>
    <x v="2"/>
    <x v="0"/>
    <n v="72"/>
    <n v="121"/>
    <n v="18"/>
    <x v="2"/>
    <n v="18"/>
    <n v="0"/>
    <n v="0"/>
    <n v="53.7"/>
    <n v="78"/>
    <n v="58"/>
    <n v="29"/>
    <n v="73"/>
    <n v="59"/>
    <n v="1"/>
    <n v="9"/>
    <n v="55"/>
    <n v="87"/>
    <n v="88"/>
  </r>
  <r>
    <n v="1605"/>
    <x v="2"/>
    <n v="32405"/>
    <n v="32.4"/>
    <n v="3"/>
    <x v="3"/>
    <x v="3"/>
    <n v="89"/>
    <n v="121"/>
    <n v="19"/>
    <x v="2"/>
    <n v="19"/>
    <n v="0"/>
    <n v="0"/>
    <n v="40.4"/>
    <n v="75"/>
    <n v="4"/>
    <n v="3"/>
    <n v="8"/>
    <n v="44"/>
    <n v="24"/>
    <n v="98"/>
    <n v="54"/>
    <n v="66"/>
    <n v="28"/>
  </r>
  <r>
    <n v="1658"/>
    <x v="2"/>
    <n v="72722"/>
    <n v="72.7"/>
    <n v="0"/>
    <x v="3"/>
    <x v="0"/>
    <n v="48"/>
    <n v="121"/>
    <n v="1"/>
    <x v="2"/>
    <n v="1"/>
    <n v="0"/>
    <n v="0"/>
    <n v="41.4"/>
    <n v="74"/>
    <n v="55"/>
    <n v="1"/>
    <n v="56"/>
    <n v="7"/>
    <n v="1"/>
    <n v="89"/>
    <n v="49"/>
    <n v="54"/>
    <n v="28"/>
  </r>
  <r>
    <n v="1761"/>
    <x v="11"/>
    <n v="104918"/>
    <n v="104.9"/>
    <n v="4"/>
    <x v="3"/>
    <x v="1"/>
    <n v="41"/>
    <n v="121"/>
    <n v="92"/>
    <x v="1"/>
    <n v="0"/>
    <n v="0"/>
    <n v="92"/>
    <n v="30.2"/>
    <n v="18"/>
    <n v="69"/>
    <n v="35"/>
    <n v="98"/>
    <n v="3"/>
    <n v="1"/>
    <n v="52"/>
    <n v="15"/>
    <n v="4"/>
    <n v="7"/>
  </r>
  <r>
    <n v="1825"/>
    <x v="13"/>
    <n v="109911"/>
    <n v="109.9"/>
    <n v="9"/>
    <x v="0"/>
    <x v="2"/>
    <n v="94"/>
    <n v="121"/>
    <n v="12"/>
    <x v="2"/>
    <n v="12"/>
    <n v="0"/>
    <n v="0"/>
    <n v="37.5"/>
    <n v="5"/>
    <n v="47"/>
    <n v="8"/>
    <n v="83"/>
    <n v="28"/>
    <n v="82"/>
    <n v="18"/>
    <n v="76"/>
    <n v="25"/>
    <n v="3"/>
  </r>
  <r>
    <n v="1848"/>
    <x v="13"/>
    <n v="116810"/>
    <n v="116.8"/>
    <n v="4"/>
    <x v="3"/>
    <x v="3"/>
    <n v="46"/>
    <n v="121"/>
    <n v="11"/>
    <x v="2"/>
    <n v="11"/>
    <n v="0"/>
    <n v="0"/>
    <n v="57.7"/>
    <n v="11"/>
    <n v="76"/>
    <n v="96"/>
    <n v="58"/>
    <n v="48"/>
    <n v="53"/>
    <n v="48"/>
    <n v="44"/>
    <n v="95"/>
    <n v="48"/>
  </r>
  <r>
    <n v="1862"/>
    <x v="2"/>
    <n v="140554"/>
    <n v="140.6"/>
    <n v="16"/>
    <x v="2"/>
    <x v="1"/>
    <n v="95"/>
    <n v="121"/>
    <n v="27"/>
    <x v="2"/>
    <n v="27"/>
    <n v="0"/>
    <n v="0"/>
    <n v="40.5"/>
    <n v="75"/>
    <n v="7"/>
    <n v="72"/>
    <n v="72"/>
    <n v="38"/>
    <n v="42"/>
    <n v="29"/>
    <n v="15"/>
    <n v="46"/>
    <n v="9"/>
  </r>
  <r>
    <n v="1964"/>
    <x v="7"/>
    <n v="71476"/>
    <n v="71.5"/>
    <n v="0"/>
    <x v="3"/>
    <x v="2"/>
    <n v="42"/>
    <n v="121"/>
    <n v="3"/>
    <x v="2"/>
    <n v="3"/>
    <n v="0"/>
    <n v="0"/>
    <n v="42.7"/>
    <n v="28"/>
    <n v="14"/>
    <n v="13"/>
    <n v="96"/>
    <n v="38"/>
    <n v="53"/>
    <n v="73"/>
    <n v="5"/>
    <n v="24"/>
    <n v="83"/>
  </r>
  <r>
    <n v="2116"/>
    <x v="13"/>
    <n v="65486"/>
    <n v="65.5"/>
    <n v="5"/>
    <x v="3"/>
    <x v="0"/>
    <n v="56"/>
    <n v="121"/>
    <n v="24"/>
    <x v="2"/>
    <n v="24"/>
    <n v="0"/>
    <n v="0"/>
    <n v="39.9"/>
    <n v="19"/>
    <n v="11"/>
    <n v="7"/>
    <n v="37"/>
    <n v="5"/>
    <n v="62"/>
    <n v="96"/>
    <n v="33"/>
    <n v="76"/>
    <n v="53"/>
  </r>
  <r>
    <n v="2209"/>
    <x v="14"/>
    <n v="85419"/>
    <n v="85.4"/>
    <n v="21"/>
    <x v="2"/>
    <x v="1"/>
    <n v="97"/>
    <n v="121"/>
    <n v="49"/>
    <x v="0"/>
    <n v="0"/>
    <n v="49"/>
    <n v="0"/>
    <n v="53.2"/>
    <n v="92"/>
    <n v="58"/>
    <n v="14"/>
    <n v="55"/>
    <n v="18"/>
    <n v="77"/>
    <n v="97"/>
    <n v="36"/>
    <n v="43"/>
    <n v="42"/>
  </r>
  <r>
    <n v="2216"/>
    <x v="0"/>
    <n v="137747"/>
    <n v="137.69999999999999"/>
    <n v="8"/>
    <x v="0"/>
    <x v="1"/>
    <n v="72"/>
    <n v="121"/>
    <n v="54"/>
    <x v="0"/>
    <n v="0"/>
    <n v="54"/>
    <n v="0"/>
    <n v="57.7"/>
    <n v="36"/>
    <n v="81"/>
    <n v="94"/>
    <n v="87"/>
    <n v="24"/>
    <n v="45"/>
    <n v="34"/>
    <n v="71"/>
    <n v="83"/>
    <n v="22"/>
  </r>
  <r>
    <n v="2236"/>
    <x v="3"/>
    <n v="102889"/>
    <n v="102.9"/>
    <n v="19"/>
    <x v="2"/>
    <x v="1"/>
    <n v="54"/>
    <n v="121"/>
    <n v="46"/>
    <x v="0"/>
    <n v="0"/>
    <n v="46"/>
    <n v="0"/>
    <n v="49.1"/>
    <n v="4"/>
    <n v="23"/>
    <n v="9"/>
    <n v="52"/>
    <n v="82"/>
    <n v="56"/>
    <n v="94"/>
    <n v="91"/>
    <n v="48"/>
    <n v="32"/>
  </r>
  <r>
    <n v="2439"/>
    <x v="4"/>
    <n v="145632"/>
    <n v="145.6"/>
    <n v="18"/>
    <x v="2"/>
    <x v="2"/>
    <n v="0"/>
    <n v="121"/>
    <n v="59"/>
    <x v="0"/>
    <n v="0"/>
    <n v="59"/>
    <n v="0"/>
    <n v="56.3"/>
    <n v="44"/>
    <n v="34"/>
    <n v="84"/>
    <n v="78"/>
    <n v="98"/>
    <n v="37"/>
    <n v="91"/>
    <n v="9"/>
    <n v="41"/>
    <n v="47"/>
  </r>
  <r>
    <n v="2480"/>
    <x v="6"/>
    <n v="65310"/>
    <n v="65.3"/>
    <n v="0"/>
    <x v="3"/>
    <x v="1"/>
    <n v="43"/>
    <n v="121"/>
    <n v="8"/>
    <x v="1"/>
    <n v="0"/>
    <n v="0"/>
    <n v="8"/>
    <n v="47.9"/>
    <n v="98"/>
    <n v="67"/>
    <n v="66"/>
    <n v="92"/>
    <n v="10"/>
    <n v="2"/>
    <n v="81"/>
    <n v="16"/>
    <n v="46"/>
    <n v="1"/>
  </r>
  <r>
    <n v="2508"/>
    <x v="18"/>
    <n v="138569"/>
    <n v="138.6"/>
    <n v="22"/>
    <x v="2"/>
    <x v="3"/>
    <n v="74"/>
    <n v="121"/>
    <n v="7"/>
    <x v="2"/>
    <n v="7"/>
    <n v="0"/>
    <n v="0"/>
    <n v="38.9"/>
    <n v="91"/>
    <n v="52"/>
    <n v="9"/>
    <n v="9"/>
    <n v="2"/>
    <n v="38"/>
    <n v="13"/>
    <n v="77"/>
    <n v="5"/>
    <n v="93"/>
  </r>
  <r>
    <n v="2513"/>
    <x v="1"/>
    <n v="37109"/>
    <n v="37.1"/>
    <n v="19"/>
    <x v="2"/>
    <x v="1"/>
    <n v="5"/>
    <n v="121"/>
    <n v="91"/>
    <x v="1"/>
    <n v="0"/>
    <n v="0"/>
    <n v="91"/>
    <n v="40.6"/>
    <n v="7"/>
    <n v="64"/>
    <n v="25"/>
    <n v="49"/>
    <n v="72"/>
    <n v="19"/>
    <n v="48"/>
    <n v="12"/>
    <n v="53"/>
    <n v="57"/>
  </r>
  <r>
    <n v="2564"/>
    <x v="7"/>
    <n v="67630"/>
    <n v="67.599999999999994"/>
    <n v="25"/>
    <x v="1"/>
    <x v="1"/>
    <n v="78"/>
    <n v="121"/>
    <n v="41"/>
    <x v="0"/>
    <n v="0"/>
    <n v="41"/>
    <n v="0"/>
    <n v="33"/>
    <n v="1"/>
    <n v="0"/>
    <n v="6"/>
    <n v="21"/>
    <n v="1"/>
    <n v="36"/>
    <n v="96"/>
    <n v="69"/>
    <n v="86"/>
    <n v="14"/>
  </r>
  <r>
    <n v="2603"/>
    <x v="3"/>
    <n v="45027"/>
    <n v="45"/>
    <n v="5"/>
    <x v="3"/>
    <x v="0"/>
    <n v="43"/>
    <n v="121"/>
    <n v="43"/>
    <x v="0"/>
    <n v="0"/>
    <n v="43"/>
    <n v="0"/>
    <n v="53.9"/>
    <n v="71"/>
    <n v="55"/>
    <n v="25"/>
    <n v="67"/>
    <n v="88"/>
    <n v="31"/>
    <n v="81"/>
    <n v="34"/>
    <n v="82"/>
    <n v="5"/>
  </r>
  <r>
    <n v="2612"/>
    <x v="0"/>
    <n v="131807"/>
    <n v="131.80000000000001"/>
    <n v="7"/>
    <x v="3"/>
    <x v="3"/>
    <n v="18"/>
    <n v="121"/>
    <n v="59"/>
    <x v="0"/>
    <n v="0"/>
    <n v="59"/>
    <n v="0"/>
    <n v="57"/>
    <n v="53"/>
    <n v="1"/>
    <n v="87"/>
    <n v="96"/>
    <n v="2"/>
    <n v="84"/>
    <n v="97"/>
    <n v="33"/>
    <n v="19"/>
    <n v="98"/>
  </r>
  <r>
    <n v="2641"/>
    <x v="11"/>
    <n v="132887"/>
    <n v="132.9"/>
    <n v="9"/>
    <x v="0"/>
    <x v="3"/>
    <n v="5"/>
    <n v="121"/>
    <n v="88"/>
    <x v="1"/>
    <n v="0"/>
    <n v="0"/>
    <n v="88"/>
    <n v="21.3"/>
    <n v="6"/>
    <n v="54"/>
    <n v="24"/>
    <n v="8"/>
    <n v="5"/>
    <n v="15"/>
    <n v="1"/>
    <n v="7"/>
    <n v="6"/>
    <n v="87"/>
  </r>
  <r>
    <n v="2665"/>
    <x v="12"/>
    <n v="39159"/>
    <n v="39.200000000000003"/>
    <n v="4"/>
    <x v="3"/>
    <x v="3"/>
    <n v="25"/>
    <n v="121"/>
    <n v="36"/>
    <x v="0"/>
    <n v="0"/>
    <n v="36"/>
    <n v="0"/>
    <n v="48.7"/>
    <n v="93"/>
    <n v="31"/>
    <n v="58"/>
    <n v="32"/>
    <n v="48"/>
    <n v="9"/>
    <n v="7"/>
    <n v="86"/>
    <n v="56"/>
    <n v="67"/>
  </r>
  <r>
    <n v="127"/>
    <x v="14"/>
    <n v="62784"/>
    <n v="62.8"/>
    <n v="23"/>
    <x v="1"/>
    <x v="3"/>
    <n v="32"/>
    <n v="119"/>
    <n v="48"/>
    <x v="0"/>
    <n v="0"/>
    <n v="48"/>
    <n v="0"/>
    <n v="43.2"/>
    <n v="25"/>
    <n v="84"/>
    <n v="4"/>
    <n v="9"/>
    <n v="46"/>
    <n v="64"/>
    <n v="66"/>
    <n v="9"/>
    <n v="64"/>
    <n v="61"/>
  </r>
  <r>
    <n v="197"/>
    <x v="5"/>
    <n v="120270"/>
    <n v="120.3"/>
    <n v="8"/>
    <x v="0"/>
    <x v="3"/>
    <n v="69"/>
    <n v="119"/>
    <n v="67"/>
    <x v="0"/>
    <n v="0"/>
    <n v="67"/>
    <n v="0"/>
    <n v="44.1"/>
    <n v="5"/>
    <n v="23"/>
    <n v="4"/>
    <n v="42"/>
    <n v="3"/>
    <n v="76"/>
    <n v="35"/>
    <n v="95"/>
    <n v="96"/>
    <n v="62"/>
  </r>
  <r>
    <n v="218"/>
    <x v="19"/>
    <n v="133937"/>
    <n v="133.9"/>
    <n v="27"/>
    <x v="1"/>
    <x v="3"/>
    <n v="55"/>
    <n v="119"/>
    <n v="36"/>
    <x v="0"/>
    <n v="0"/>
    <n v="36"/>
    <n v="0"/>
    <n v="34.700000000000003"/>
    <n v="6"/>
    <n v="17"/>
    <n v="93"/>
    <n v="7"/>
    <n v="43"/>
    <n v="7"/>
    <n v="46"/>
    <n v="9"/>
    <n v="55"/>
    <n v="64"/>
  </r>
  <r>
    <n v="390"/>
    <x v="1"/>
    <n v="42467"/>
    <n v="42.5"/>
    <n v="1"/>
    <x v="3"/>
    <x v="3"/>
    <n v="33"/>
    <n v="119"/>
    <n v="89"/>
    <x v="1"/>
    <n v="0"/>
    <n v="0"/>
    <n v="89"/>
    <n v="54.9"/>
    <n v="3"/>
    <n v="81"/>
    <n v="29"/>
    <n v="45"/>
    <n v="73"/>
    <n v="69"/>
    <n v="99"/>
    <n v="23"/>
    <n v="66"/>
    <n v="61"/>
  </r>
  <r>
    <n v="724"/>
    <x v="15"/>
    <n v="109794"/>
    <n v="109.8"/>
    <n v="20"/>
    <x v="2"/>
    <x v="0"/>
    <n v="54"/>
    <n v="119"/>
    <n v="49"/>
    <x v="0"/>
    <n v="0"/>
    <n v="49"/>
    <n v="0"/>
    <n v="34.799999999999997"/>
    <n v="44"/>
    <n v="45"/>
    <n v="41"/>
    <n v="54"/>
    <n v="25"/>
    <n v="89"/>
    <n v="33"/>
    <n v="15"/>
    <n v="1"/>
    <n v="1"/>
  </r>
  <r>
    <n v="796"/>
    <x v="19"/>
    <n v="147679"/>
    <n v="147.69999999999999"/>
    <n v="29"/>
    <x v="1"/>
    <x v="3"/>
    <n v="92"/>
    <n v="119"/>
    <n v="6"/>
    <x v="0"/>
    <n v="0"/>
    <n v="6"/>
    <n v="0"/>
    <n v="46.8"/>
    <n v="83"/>
    <n v="35"/>
    <n v="6"/>
    <n v="62"/>
    <n v="19"/>
    <n v="57"/>
    <n v="74"/>
    <n v="78"/>
    <n v="3"/>
    <n v="51"/>
  </r>
  <r>
    <n v="960"/>
    <x v="10"/>
    <n v="114845"/>
    <n v="114.8"/>
    <n v="4"/>
    <x v="3"/>
    <x v="0"/>
    <n v="66"/>
    <n v="119"/>
    <n v="65"/>
    <x v="0"/>
    <n v="0"/>
    <n v="65"/>
    <n v="0"/>
    <n v="41"/>
    <n v="3"/>
    <n v="4"/>
    <n v="78"/>
    <n v="81"/>
    <n v="93"/>
    <n v="7"/>
    <n v="25"/>
    <n v="51"/>
    <n v="3"/>
    <n v="65"/>
  </r>
  <r>
    <n v="1134"/>
    <x v="1"/>
    <n v="58897"/>
    <n v="58.9"/>
    <n v="18"/>
    <x v="2"/>
    <x v="3"/>
    <n v="74"/>
    <n v="119"/>
    <n v="78"/>
    <x v="1"/>
    <n v="0"/>
    <n v="0"/>
    <n v="78"/>
    <n v="29.8"/>
    <n v="11"/>
    <n v="28"/>
    <n v="21"/>
    <n v="14"/>
    <n v="2"/>
    <n v="94"/>
    <n v="92"/>
    <n v="5"/>
    <n v="17"/>
    <n v="14"/>
  </r>
  <r>
    <n v="1199"/>
    <x v="15"/>
    <n v="119729"/>
    <n v="119.7"/>
    <n v="24"/>
    <x v="1"/>
    <x v="3"/>
    <n v="99"/>
    <n v="119"/>
    <n v="31"/>
    <x v="0"/>
    <n v="0"/>
    <n v="31"/>
    <n v="0"/>
    <n v="44.2"/>
    <n v="83"/>
    <n v="28"/>
    <n v="45"/>
    <n v="31"/>
    <n v="27"/>
    <n v="43"/>
    <n v="38"/>
    <n v="63"/>
    <n v="81"/>
    <n v="3"/>
  </r>
  <r>
    <n v="1241"/>
    <x v="12"/>
    <n v="119007"/>
    <n v="119"/>
    <n v="17"/>
    <x v="2"/>
    <x v="0"/>
    <n v="78"/>
    <n v="119"/>
    <n v="48"/>
    <x v="0"/>
    <n v="0"/>
    <n v="48"/>
    <n v="0"/>
    <n v="40.200000000000003"/>
    <n v="42"/>
    <n v="7"/>
    <n v="1"/>
    <n v="53"/>
    <n v="42"/>
    <n v="8"/>
    <n v="54"/>
    <n v="94"/>
    <n v="2"/>
    <n v="99"/>
  </r>
  <r>
    <n v="1364"/>
    <x v="8"/>
    <n v="143114"/>
    <n v="143.1"/>
    <n v="15"/>
    <x v="0"/>
    <x v="1"/>
    <n v="46"/>
    <n v="119"/>
    <n v="16"/>
    <x v="2"/>
    <n v="16"/>
    <n v="0"/>
    <n v="0"/>
    <n v="41.2"/>
    <n v="34"/>
    <n v="47"/>
    <n v="9"/>
    <n v="38"/>
    <n v="4"/>
    <n v="61"/>
    <n v="75"/>
    <n v="73"/>
    <n v="2"/>
    <n v="69"/>
  </r>
  <r>
    <n v="1407"/>
    <x v="11"/>
    <n v="46029"/>
    <n v="46"/>
    <n v="14"/>
    <x v="0"/>
    <x v="3"/>
    <n v="2"/>
    <n v="119"/>
    <n v="75"/>
    <x v="1"/>
    <n v="0"/>
    <n v="0"/>
    <n v="75"/>
    <n v="40.700000000000003"/>
    <n v="56"/>
    <n v="65"/>
    <n v="9"/>
    <n v="45"/>
    <n v="78"/>
    <n v="17"/>
    <n v="16"/>
    <n v="52"/>
    <n v="6"/>
    <n v="63"/>
  </r>
  <r>
    <n v="1485"/>
    <x v="14"/>
    <n v="48819"/>
    <n v="48.8"/>
    <n v="4"/>
    <x v="3"/>
    <x v="1"/>
    <n v="3"/>
    <n v="119"/>
    <n v="47"/>
    <x v="0"/>
    <n v="0"/>
    <n v="47"/>
    <n v="0"/>
    <n v="43.9"/>
    <n v="23"/>
    <n v="43"/>
    <n v="87"/>
    <n v="7"/>
    <n v="37"/>
    <n v="96"/>
    <n v="1"/>
    <n v="89"/>
    <n v="37"/>
    <n v="19"/>
  </r>
  <r>
    <n v="1504"/>
    <x v="6"/>
    <n v="33984"/>
    <n v="34"/>
    <n v="0"/>
    <x v="3"/>
    <x v="0"/>
    <n v="6"/>
    <n v="119"/>
    <n v="8"/>
    <x v="1"/>
    <n v="0"/>
    <n v="0"/>
    <n v="8"/>
    <n v="57"/>
    <n v="77"/>
    <n v="97"/>
    <n v="27"/>
    <n v="7"/>
    <n v="93"/>
    <n v="69"/>
    <n v="68"/>
    <n v="22"/>
    <n v="54"/>
    <n v="56"/>
  </r>
  <r>
    <n v="1711"/>
    <x v="7"/>
    <n v="67236"/>
    <n v="67.2"/>
    <n v="10"/>
    <x v="0"/>
    <x v="3"/>
    <n v="6"/>
    <n v="119"/>
    <n v="32"/>
    <x v="0"/>
    <n v="0"/>
    <n v="32"/>
    <n v="0"/>
    <n v="51.6"/>
    <n v="74"/>
    <n v="75"/>
    <n v="65"/>
    <n v="73"/>
    <n v="9"/>
    <n v="73"/>
    <n v="14"/>
    <n v="34"/>
    <n v="94"/>
    <n v="5"/>
  </r>
  <r>
    <n v="1872"/>
    <x v="0"/>
    <n v="136054"/>
    <n v="136.1"/>
    <n v="12"/>
    <x v="0"/>
    <x v="0"/>
    <n v="22"/>
    <n v="119"/>
    <n v="52"/>
    <x v="0"/>
    <n v="0"/>
    <n v="52"/>
    <n v="0"/>
    <n v="32.1"/>
    <n v="99"/>
    <n v="36"/>
    <n v="77"/>
    <n v="37"/>
    <n v="4"/>
    <n v="11"/>
    <n v="24"/>
    <n v="16"/>
    <n v="16"/>
    <n v="1"/>
  </r>
  <r>
    <n v="1951"/>
    <x v="8"/>
    <n v="145796"/>
    <n v="145.80000000000001"/>
    <n v="23"/>
    <x v="1"/>
    <x v="2"/>
    <n v="98"/>
    <n v="119"/>
    <n v="2"/>
    <x v="2"/>
    <n v="2"/>
    <n v="0"/>
    <n v="0"/>
    <n v="26.4"/>
    <n v="41"/>
    <n v="9"/>
    <n v="3"/>
    <n v="1"/>
    <n v="2"/>
    <n v="11"/>
    <n v="32"/>
    <n v="83"/>
    <n v="65"/>
    <n v="17"/>
  </r>
  <r>
    <n v="1961"/>
    <x v="3"/>
    <n v="69323"/>
    <n v="69.3"/>
    <n v="9"/>
    <x v="0"/>
    <x v="1"/>
    <n v="32"/>
    <n v="119"/>
    <n v="63"/>
    <x v="0"/>
    <n v="0"/>
    <n v="63"/>
    <n v="0"/>
    <n v="56.9"/>
    <n v="74"/>
    <n v="92"/>
    <n v="86"/>
    <n v="99"/>
    <n v="18"/>
    <n v="3"/>
    <n v="64"/>
    <n v="73"/>
    <n v="53"/>
    <n v="7"/>
  </r>
  <r>
    <n v="2028"/>
    <x v="16"/>
    <n v="99037"/>
    <n v="99"/>
    <n v="25"/>
    <x v="1"/>
    <x v="0"/>
    <n v="91"/>
    <n v="119"/>
    <n v="9"/>
    <x v="2"/>
    <n v="9"/>
    <n v="0"/>
    <n v="0"/>
    <n v="25"/>
    <n v="16"/>
    <n v="5"/>
    <n v="41"/>
    <n v="81"/>
    <n v="49"/>
    <n v="37"/>
    <n v="11"/>
    <n v="5"/>
    <n v="4"/>
    <n v="1"/>
  </r>
  <r>
    <n v="2042"/>
    <x v="12"/>
    <n v="83020"/>
    <n v="83"/>
    <n v="0"/>
    <x v="3"/>
    <x v="2"/>
    <n v="77"/>
    <n v="119"/>
    <n v="62"/>
    <x v="0"/>
    <n v="0"/>
    <n v="62"/>
    <n v="0"/>
    <n v="50.1"/>
    <n v="27"/>
    <n v="85"/>
    <n v="44"/>
    <n v="26"/>
    <n v="1"/>
    <n v="87"/>
    <n v="54"/>
    <n v="98"/>
    <n v="71"/>
    <n v="8"/>
  </r>
  <r>
    <n v="2062"/>
    <x v="13"/>
    <n v="54002"/>
    <n v="54"/>
    <n v="10"/>
    <x v="0"/>
    <x v="2"/>
    <n v="53"/>
    <n v="119"/>
    <n v="17"/>
    <x v="2"/>
    <n v="17"/>
    <n v="0"/>
    <n v="0"/>
    <n v="47.7"/>
    <n v="66"/>
    <n v="36"/>
    <n v="3"/>
    <n v="97"/>
    <n v="82"/>
    <n v="7"/>
    <n v="45"/>
    <n v="64"/>
    <n v="19"/>
    <n v="58"/>
  </r>
  <r>
    <n v="2461"/>
    <x v="16"/>
    <n v="37612"/>
    <n v="37.6"/>
    <n v="16"/>
    <x v="2"/>
    <x v="1"/>
    <n v="4"/>
    <n v="119"/>
    <n v="3"/>
    <x v="2"/>
    <n v="3"/>
    <n v="0"/>
    <n v="0"/>
    <n v="64.5"/>
    <n v="92"/>
    <n v="68"/>
    <n v="84"/>
    <n v="26"/>
    <n v="62"/>
    <n v="6"/>
    <n v="71"/>
    <n v="97"/>
    <n v="86"/>
    <n v="53"/>
  </r>
  <r>
    <n v="2615"/>
    <x v="4"/>
    <n v="73701"/>
    <n v="73.7"/>
    <n v="25"/>
    <x v="1"/>
    <x v="3"/>
    <n v="4"/>
    <n v="119"/>
    <n v="32"/>
    <x v="0"/>
    <n v="0"/>
    <n v="32"/>
    <n v="0"/>
    <n v="48.4"/>
    <n v="89"/>
    <n v="66"/>
    <n v="28"/>
    <n v="66"/>
    <n v="54"/>
    <n v="34"/>
    <n v="3"/>
    <n v="55"/>
    <n v="8"/>
    <n v="81"/>
  </r>
  <r>
    <n v="2748"/>
    <x v="7"/>
    <n v="44775"/>
    <n v="44.8"/>
    <n v="26"/>
    <x v="1"/>
    <x v="1"/>
    <n v="6"/>
    <n v="119"/>
    <n v="53"/>
    <x v="0"/>
    <n v="0"/>
    <n v="53"/>
    <n v="0"/>
    <n v="47.8"/>
    <n v="51"/>
    <n v="23"/>
    <n v="24"/>
    <n v="77"/>
    <n v="2"/>
    <n v="78"/>
    <n v="53"/>
    <n v="94"/>
    <n v="10"/>
    <n v="66"/>
  </r>
  <r>
    <n v="2760"/>
    <x v="4"/>
    <n v="82216"/>
    <n v="82.2"/>
    <n v="22"/>
    <x v="2"/>
    <x v="0"/>
    <n v="49"/>
    <n v="119"/>
    <n v="44"/>
    <x v="0"/>
    <n v="0"/>
    <n v="44"/>
    <n v="0"/>
    <n v="31.5"/>
    <n v="41"/>
    <n v="56"/>
    <n v="29"/>
    <n v="21"/>
    <n v="14"/>
    <n v="35"/>
    <n v="5"/>
    <n v="58"/>
    <n v="18"/>
    <n v="38"/>
  </r>
  <r>
    <n v="2770"/>
    <x v="19"/>
    <n v="38957"/>
    <n v="39"/>
    <n v="12"/>
    <x v="0"/>
    <x v="3"/>
    <n v="76"/>
    <n v="119"/>
    <n v="44"/>
    <x v="0"/>
    <n v="0"/>
    <n v="44"/>
    <n v="0"/>
    <n v="52.4"/>
    <n v="15"/>
    <n v="52"/>
    <n v="92"/>
    <n v="12"/>
    <n v="75"/>
    <n v="6"/>
    <n v="59"/>
    <n v="93"/>
    <n v="96"/>
    <n v="24"/>
  </r>
  <r>
    <n v="2944"/>
    <x v="6"/>
    <n v="40496"/>
    <n v="40.5"/>
    <n v="28"/>
    <x v="1"/>
    <x v="2"/>
    <n v="86"/>
    <n v="119"/>
    <n v="75"/>
    <x v="1"/>
    <n v="0"/>
    <n v="0"/>
    <n v="75"/>
    <n v="48.9"/>
    <n v="72"/>
    <n v="8"/>
    <n v="77"/>
    <n v="49"/>
    <n v="12"/>
    <n v="55"/>
    <n v="2"/>
    <n v="67"/>
    <n v="71"/>
    <n v="76"/>
  </r>
  <r>
    <n v="3"/>
    <x v="17"/>
    <n v="146216"/>
    <n v="146.19999999999999"/>
    <n v="2"/>
    <x v="3"/>
    <x v="1"/>
    <n v="86"/>
    <n v="118"/>
    <n v="81"/>
    <x v="1"/>
    <n v="0"/>
    <n v="0"/>
    <n v="81"/>
    <n v="45.1"/>
    <n v="1"/>
    <n v="94"/>
    <n v="56"/>
    <n v="39"/>
    <n v="2"/>
    <n v="23"/>
    <n v="24"/>
    <n v="68"/>
    <n v="61"/>
    <n v="83"/>
  </r>
  <r>
    <n v="162"/>
    <x v="18"/>
    <n v="91944"/>
    <n v="91.9"/>
    <n v="28"/>
    <x v="1"/>
    <x v="0"/>
    <n v="64"/>
    <n v="118"/>
    <n v="8"/>
    <x v="2"/>
    <n v="8"/>
    <n v="0"/>
    <n v="0"/>
    <n v="55.4"/>
    <n v="23"/>
    <n v="79"/>
    <n v="97"/>
    <n v="26"/>
    <n v="27"/>
    <n v="47"/>
    <n v="98"/>
    <n v="27"/>
    <n v="41"/>
    <n v="89"/>
  </r>
  <r>
    <n v="306"/>
    <x v="5"/>
    <n v="147027"/>
    <n v="147"/>
    <n v="17"/>
    <x v="2"/>
    <x v="0"/>
    <n v="53"/>
    <n v="118"/>
    <n v="54"/>
    <x v="0"/>
    <n v="0"/>
    <n v="54"/>
    <n v="0"/>
    <n v="49.2"/>
    <n v="15"/>
    <n v="17"/>
    <n v="88"/>
    <n v="56"/>
    <n v="87"/>
    <n v="37"/>
    <n v="61"/>
    <n v="52"/>
    <n v="32"/>
    <n v="47"/>
  </r>
  <r>
    <n v="314"/>
    <x v="14"/>
    <n v="98472"/>
    <n v="98.5"/>
    <n v="22"/>
    <x v="2"/>
    <x v="0"/>
    <n v="99"/>
    <n v="118"/>
    <n v="68"/>
    <x v="0"/>
    <n v="0"/>
    <n v="68"/>
    <n v="0"/>
    <n v="37.799999999999997"/>
    <n v="14"/>
    <n v="38"/>
    <n v="55"/>
    <n v="8"/>
    <n v="0"/>
    <n v="67"/>
    <n v="64"/>
    <n v="41"/>
    <n v="49"/>
    <n v="42"/>
  </r>
  <r>
    <n v="366"/>
    <x v="10"/>
    <n v="41221"/>
    <n v="41.2"/>
    <n v="11"/>
    <x v="0"/>
    <x v="2"/>
    <n v="8"/>
    <n v="118"/>
    <n v="67"/>
    <x v="0"/>
    <n v="0"/>
    <n v="67"/>
    <n v="0"/>
    <n v="48.4"/>
    <n v="58"/>
    <n v="13"/>
    <n v="58"/>
    <n v="77"/>
    <n v="41"/>
    <n v="88"/>
    <n v="65"/>
    <n v="9"/>
    <n v="62"/>
    <n v="13"/>
  </r>
  <r>
    <n v="442"/>
    <x v="8"/>
    <n v="37373"/>
    <n v="37.4"/>
    <n v="17"/>
    <x v="2"/>
    <x v="0"/>
    <n v="79"/>
    <n v="118"/>
    <n v="27"/>
    <x v="2"/>
    <n v="27"/>
    <n v="0"/>
    <n v="0"/>
    <n v="43.9"/>
    <n v="69"/>
    <n v="24"/>
    <n v="93"/>
    <n v="1"/>
    <n v="27"/>
    <n v="52"/>
    <n v="57"/>
    <n v="2"/>
    <n v="78"/>
    <n v="36"/>
  </r>
  <r>
    <n v="525"/>
    <x v="16"/>
    <n v="50125"/>
    <n v="50.1"/>
    <n v="19"/>
    <x v="2"/>
    <x v="2"/>
    <n v="25"/>
    <n v="118"/>
    <n v="22"/>
    <x v="2"/>
    <n v="22"/>
    <n v="0"/>
    <n v="0"/>
    <n v="51.3"/>
    <n v="5"/>
    <n v="78"/>
    <n v="84"/>
    <n v="58"/>
    <n v="62"/>
    <n v="28"/>
    <n v="89"/>
    <n v="2"/>
    <n v="35"/>
    <n v="72"/>
  </r>
  <r>
    <n v="707"/>
    <x v="6"/>
    <n v="141054"/>
    <n v="141.1"/>
    <n v="25"/>
    <x v="1"/>
    <x v="2"/>
    <n v="47"/>
    <n v="118"/>
    <n v="92"/>
    <x v="1"/>
    <n v="0"/>
    <n v="0"/>
    <n v="92"/>
    <n v="40.6"/>
    <n v="75"/>
    <n v="94"/>
    <n v="5"/>
    <n v="1"/>
    <n v="66"/>
    <n v="29"/>
    <n v="25"/>
    <n v="33"/>
    <n v="27"/>
    <n v="51"/>
  </r>
  <r>
    <n v="730"/>
    <x v="14"/>
    <n v="104474"/>
    <n v="104.5"/>
    <n v="16"/>
    <x v="2"/>
    <x v="3"/>
    <n v="68"/>
    <n v="118"/>
    <n v="57"/>
    <x v="0"/>
    <n v="0"/>
    <n v="57"/>
    <n v="0"/>
    <n v="48.6"/>
    <n v="94"/>
    <n v="82"/>
    <n v="4"/>
    <n v="47"/>
    <n v="4"/>
    <n v="31"/>
    <n v="45"/>
    <n v="38"/>
    <n v="43"/>
    <n v="98"/>
  </r>
  <r>
    <n v="745"/>
    <x v="16"/>
    <n v="68397"/>
    <n v="68.400000000000006"/>
    <n v="14"/>
    <x v="0"/>
    <x v="3"/>
    <n v="84"/>
    <n v="118"/>
    <n v="1"/>
    <x v="2"/>
    <n v="1"/>
    <n v="0"/>
    <n v="0"/>
    <n v="49.3"/>
    <n v="46"/>
    <n v="91"/>
    <n v="33"/>
    <n v="5"/>
    <n v="96"/>
    <n v="73"/>
    <n v="75"/>
    <n v="25"/>
    <n v="41"/>
    <n v="8"/>
  </r>
  <r>
    <n v="777"/>
    <x v="14"/>
    <n v="52286"/>
    <n v="52.3"/>
    <n v="15"/>
    <x v="0"/>
    <x v="1"/>
    <n v="97"/>
    <n v="118"/>
    <n v="3"/>
    <x v="2"/>
    <n v="3"/>
    <n v="0"/>
    <n v="0"/>
    <n v="38.6"/>
    <n v="48"/>
    <n v="41"/>
    <n v="11"/>
    <n v="92"/>
    <n v="81"/>
    <n v="23"/>
    <n v="26"/>
    <n v="3"/>
    <n v="3"/>
    <n v="58"/>
  </r>
  <r>
    <n v="995"/>
    <x v="13"/>
    <n v="70478"/>
    <n v="70.5"/>
    <n v="1"/>
    <x v="3"/>
    <x v="3"/>
    <n v="69"/>
    <n v="118"/>
    <n v="26"/>
    <x v="2"/>
    <n v="26"/>
    <n v="0"/>
    <n v="0"/>
    <n v="26.9"/>
    <n v="13"/>
    <n v="66"/>
    <n v="58"/>
    <n v="3"/>
    <n v="2"/>
    <n v="27"/>
    <n v="7"/>
    <n v="35"/>
    <n v="3"/>
    <n v="55"/>
  </r>
  <r>
    <n v="1056"/>
    <x v="2"/>
    <n v="42550"/>
    <n v="42.6"/>
    <n v="15"/>
    <x v="0"/>
    <x v="1"/>
    <n v="39"/>
    <n v="118"/>
    <n v="27"/>
    <x v="2"/>
    <n v="27"/>
    <n v="0"/>
    <n v="0"/>
    <n v="39.200000000000003"/>
    <n v="32"/>
    <n v="22"/>
    <n v="59"/>
    <n v="7"/>
    <n v="71"/>
    <n v="7"/>
    <n v="35"/>
    <n v="89"/>
    <n v="5"/>
    <n v="65"/>
  </r>
  <r>
    <n v="1152"/>
    <x v="9"/>
    <n v="111165"/>
    <n v="111.2"/>
    <n v="4"/>
    <x v="3"/>
    <x v="2"/>
    <n v="99"/>
    <n v="118"/>
    <n v="93"/>
    <x v="1"/>
    <n v="0"/>
    <n v="0"/>
    <n v="93"/>
    <n v="43.9"/>
    <n v="77"/>
    <n v="54"/>
    <n v="15"/>
    <n v="35"/>
    <n v="58"/>
    <n v="87"/>
    <n v="27"/>
    <n v="12"/>
    <n v="56"/>
    <n v="18"/>
  </r>
  <r>
    <n v="1339"/>
    <x v="9"/>
    <n v="65744"/>
    <n v="65.7"/>
    <n v="19"/>
    <x v="2"/>
    <x v="0"/>
    <n v="9"/>
    <n v="118"/>
    <n v="85"/>
    <x v="1"/>
    <n v="0"/>
    <n v="0"/>
    <n v="85"/>
    <n v="71"/>
    <n v="71"/>
    <n v="83"/>
    <n v="88"/>
    <n v="64"/>
    <n v="89"/>
    <n v="54"/>
    <n v="28"/>
    <n v="88"/>
    <n v="54"/>
    <n v="91"/>
  </r>
  <r>
    <n v="1479"/>
    <x v="5"/>
    <n v="127391"/>
    <n v="127.4"/>
    <n v="14"/>
    <x v="0"/>
    <x v="0"/>
    <n v="18"/>
    <n v="118"/>
    <n v="5"/>
    <x v="0"/>
    <n v="0"/>
    <n v="5"/>
    <n v="0"/>
    <n v="48.8"/>
    <n v="11"/>
    <n v="91"/>
    <n v="67"/>
    <n v="55"/>
    <n v="37"/>
    <n v="13"/>
    <n v="71"/>
    <n v="81"/>
    <n v="13"/>
    <n v="49"/>
  </r>
  <r>
    <n v="1526"/>
    <x v="15"/>
    <n v="91146"/>
    <n v="91.1"/>
    <n v="21"/>
    <x v="2"/>
    <x v="0"/>
    <n v="83"/>
    <n v="118"/>
    <n v="31"/>
    <x v="0"/>
    <n v="0"/>
    <n v="31"/>
    <n v="0"/>
    <n v="60.8"/>
    <n v="13"/>
    <n v="64"/>
    <n v="66"/>
    <n v="75"/>
    <n v="72"/>
    <n v="66"/>
    <n v="77"/>
    <n v="58"/>
    <n v="26"/>
    <n v="91"/>
  </r>
  <r>
    <n v="1762"/>
    <x v="9"/>
    <n v="118121"/>
    <n v="118.1"/>
    <n v="25"/>
    <x v="1"/>
    <x v="3"/>
    <n v="46"/>
    <n v="118"/>
    <n v="83"/>
    <x v="1"/>
    <n v="0"/>
    <n v="0"/>
    <n v="83"/>
    <n v="38.4"/>
    <n v="63"/>
    <n v="6"/>
    <n v="67"/>
    <n v="2"/>
    <n v="27"/>
    <n v="44"/>
    <n v="45"/>
    <n v="77"/>
    <n v="37"/>
    <n v="16"/>
  </r>
  <r>
    <n v="1856"/>
    <x v="13"/>
    <n v="63258"/>
    <n v="63.3"/>
    <n v="22"/>
    <x v="2"/>
    <x v="2"/>
    <n v="4"/>
    <n v="118"/>
    <n v="13"/>
    <x v="2"/>
    <n v="13"/>
    <n v="0"/>
    <n v="0"/>
    <n v="64.099999999999994"/>
    <n v="57"/>
    <n v="61"/>
    <n v="69"/>
    <n v="76"/>
    <n v="14"/>
    <n v="97"/>
    <n v="84"/>
    <n v="56"/>
    <n v="89"/>
    <n v="38"/>
  </r>
  <r>
    <n v="2169"/>
    <x v="0"/>
    <n v="134560"/>
    <n v="134.6"/>
    <n v="4"/>
    <x v="3"/>
    <x v="2"/>
    <n v="58"/>
    <n v="118"/>
    <n v="55"/>
    <x v="0"/>
    <n v="0"/>
    <n v="55"/>
    <n v="0"/>
    <n v="30"/>
    <n v="36"/>
    <n v="5"/>
    <n v="64"/>
    <n v="12"/>
    <n v="23"/>
    <n v="89"/>
    <n v="34"/>
    <n v="8"/>
    <n v="25"/>
    <n v="4"/>
  </r>
  <r>
    <n v="2278"/>
    <x v="19"/>
    <n v="103933"/>
    <n v="103.9"/>
    <n v="8"/>
    <x v="0"/>
    <x v="2"/>
    <n v="51"/>
    <n v="118"/>
    <n v="47"/>
    <x v="0"/>
    <n v="0"/>
    <n v="47"/>
    <n v="0"/>
    <n v="35.5"/>
    <n v="65"/>
    <n v="26"/>
    <n v="43"/>
    <n v="21"/>
    <n v="4"/>
    <n v="59"/>
    <n v="86"/>
    <n v="3"/>
    <n v="2"/>
    <n v="46"/>
  </r>
  <r>
    <n v="2302"/>
    <x v="17"/>
    <n v="103969"/>
    <n v="104"/>
    <n v="16"/>
    <x v="2"/>
    <x v="2"/>
    <n v="94"/>
    <n v="118"/>
    <n v="94"/>
    <x v="1"/>
    <n v="0"/>
    <n v="0"/>
    <n v="94"/>
    <n v="59.5"/>
    <n v="2"/>
    <n v="87"/>
    <n v="67"/>
    <n v="55"/>
    <n v="82"/>
    <n v="63"/>
    <n v="67"/>
    <n v="25"/>
    <n v="82"/>
    <n v="65"/>
  </r>
  <r>
    <n v="2371"/>
    <x v="11"/>
    <n v="31321"/>
    <n v="31.3"/>
    <n v="22"/>
    <x v="2"/>
    <x v="3"/>
    <n v="93"/>
    <n v="118"/>
    <n v="71"/>
    <x v="1"/>
    <n v="0"/>
    <n v="0"/>
    <n v="71"/>
    <n v="51.3"/>
    <n v="8"/>
    <n v="72"/>
    <n v="55"/>
    <n v="13"/>
    <n v="61"/>
    <n v="81"/>
    <n v="75"/>
    <n v="25"/>
    <n v="26"/>
    <n v="97"/>
  </r>
  <r>
    <n v="2376"/>
    <x v="13"/>
    <n v="45641"/>
    <n v="45.6"/>
    <n v="16"/>
    <x v="2"/>
    <x v="2"/>
    <n v="57"/>
    <n v="118"/>
    <n v="26"/>
    <x v="2"/>
    <n v="26"/>
    <n v="0"/>
    <n v="0"/>
    <n v="44.9"/>
    <n v="37"/>
    <n v="99"/>
    <n v="68"/>
    <n v="42"/>
    <n v="68"/>
    <n v="52"/>
    <n v="11"/>
    <n v="8"/>
    <n v="56"/>
    <n v="8"/>
  </r>
  <r>
    <n v="2459"/>
    <x v="5"/>
    <n v="60412"/>
    <n v="60.4"/>
    <n v="17"/>
    <x v="2"/>
    <x v="3"/>
    <n v="11"/>
    <n v="118"/>
    <n v="35"/>
    <x v="0"/>
    <n v="0"/>
    <n v="35"/>
    <n v="0"/>
    <n v="55.1"/>
    <n v="29"/>
    <n v="5"/>
    <n v="68"/>
    <n v="93"/>
    <n v="59"/>
    <n v="67"/>
    <n v="31"/>
    <n v="69"/>
    <n v="44"/>
    <n v="86"/>
  </r>
  <r>
    <n v="2554"/>
    <x v="19"/>
    <n v="56154"/>
    <n v="56.2"/>
    <n v="26"/>
    <x v="1"/>
    <x v="2"/>
    <n v="24"/>
    <n v="118"/>
    <n v="35"/>
    <x v="0"/>
    <n v="0"/>
    <n v="35"/>
    <n v="0"/>
    <n v="36"/>
    <n v="69"/>
    <n v="24"/>
    <n v="57"/>
    <n v="17"/>
    <n v="73"/>
    <n v="6"/>
    <n v="17"/>
    <n v="18"/>
    <n v="4"/>
    <n v="75"/>
  </r>
  <r>
    <n v="2593"/>
    <x v="9"/>
    <n v="59904"/>
    <n v="59.9"/>
    <n v="9"/>
    <x v="0"/>
    <x v="0"/>
    <n v="24"/>
    <n v="118"/>
    <n v="92"/>
    <x v="1"/>
    <n v="0"/>
    <n v="0"/>
    <n v="92"/>
    <n v="51.8"/>
    <n v="42"/>
    <n v="56"/>
    <n v="23"/>
    <n v="41"/>
    <n v="34"/>
    <n v="66"/>
    <n v="98"/>
    <n v="81"/>
    <n v="19"/>
    <n v="58"/>
  </r>
  <r>
    <n v="2602"/>
    <x v="2"/>
    <n v="86668"/>
    <n v="86.7"/>
    <n v="20"/>
    <x v="2"/>
    <x v="0"/>
    <n v="89"/>
    <n v="118"/>
    <n v="12"/>
    <x v="2"/>
    <n v="12"/>
    <n v="0"/>
    <n v="0"/>
    <n v="43.2"/>
    <n v="26"/>
    <n v="88"/>
    <n v="59"/>
    <n v="79"/>
    <n v="45"/>
    <n v="1"/>
    <n v="33"/>
    <n v="16"/>
    <n v="78"/>
    <n v="7"/>
  </r>
  <r>
    <n v="2694"/>
    <x v="1"/>
    <n v="37120"/>
    <n v="37.1"/>
    <n v="20"/>
    <x v="2"/>
    <x v="1"/>
    <n v="23"/>
    <n v="118"/>
    <n v="72"/>
    <x v="1"/>
    <n v="0"/>
    <n v="0"/>
    <n v="72"/>
    <n v="52.3"/>
    <n v="44"/>
    <n v="28"/>
    <n v="6"/>
    <n v="8"/>
    <n v="92"/>
    <n v="96"/>
    <n v="35"/>
    <n v="86"/>
    <n v="59"/>
    <n v="69"/>
  </r>
  <r>
    <n v="2740"/>
    <x v="15"/>
    <n v="133132"/>
    <n v="133.1"/>
    <n v="12"/>
    <x v="0"/>
    <x v="0"/>
    <n v="37"/>
    <n v="118"/>
    <n v="44"/>
    <x v="0"/>
    <n v="0"/>
    <n v="44"/>
    <n v="0"/>
    <n v="48.7"/>
    <n v="34"/>
    <n v="99"/>
    <n v="72"/>
    <n v="51"/>
    <n v="58"/>
    <n v="62"/>
    <n v="2"/>
    <n v="8"/>
    <n v="65"/>
    <n v="36"/>
  </r>
  <r>
    <n v="2778"/>
    <x v="4"/>
    <n v="92778"/>
    <n v="92.8"/>
    <n v="13"/>
    <x v="0"/>
    <x v="1"/>
    <n v="99"/>
    <n v="118"/>
    <n v="67"/>
    <x v="0"/>
    <n v="0"/>
    <n v="67"/>
    <n v="0"/>
    <n v="58.3"/>
    <n v="69"/>
    <n v="86"/>
    <n v="61"/>
    <n v="93"/>
    <n v="52"/>
    <n v="74"/>
    <n v="92"/>
    <n v="42"/>
    <n v="3"/>
    <n v="11"/>
  </r>
  <r>
    <n v="2836"/>
    <x v="10"/>
    <n v="124500"/>
    <n v="124.5"/>
    <n v="27"/>
    <x v="1"/>
    <x v="3"/>
    <n v="51"/>
    <n v="118"/>
    <n v="31"/>
    <x v="0"/>
    <n v="0"/>
    <n v="31"/>
    <n v="0"/>
    <n v="40.299999999999997"/>
    <n v="78"/>
    <n v="21"/>
    <n v="66"/>
    <n v="11"/>
    <n v="11"/>
    <n v="4"/>
    <n v="91"/>
    <n v="6"/>
    <n v="36"/>
    <n v="79"/>
  </r>
  <r>
    <n v="2843"/>
    <x v="12"/>
    <n v="89973"/>
    <n v="90"/>
    <n v="1"/>
    <x v="3"/>
    <x v="1"/>
    <n v="61"/>
    <n v="118"/>
    <n v="5"/>
    <x v="0"/>
    <n v="0"/>
    <n v="5"/>
    <n v="0"/>
    <n v="40.9"/>
    <n v="92"/>
    <n v="54"/>
    <n v="1"/>
    <n v="93"/>
    <n v="13"/>
    <n v="10"/>
    <n v="44"/>
    <n v="7"/>
    <n v="86"/>
    <n v="9"/>
  </r>
  <r>
    <n v="2844"/>
    <x v="1"/>
    <n v="134615"/>
    <n v="134.6"/>
    <n v="19"/>
    <x v="2"/>
    <x v="3"/>
    <n v="42"/>
    <n v="118"/>
    <n v="73"/>
    <x v="1"/>
    <n v="0"/>
    <n v="0"/>
    <n v="73"/>
    <n v="67.599999999999994"/>
    <n v="62"/>
    <n v="78"/>
    <n v="12"/>
    <n v="65"/>
    <n v="96"/>
    <n v="97"/>
    <n v="16"/>
    <n v="76"/>
    <n v="85"/>
    <n v="89"/>
  </r>
  <r>
    <n v="2878"/>
    <x v="6"/>
    <n v="65629"/>
    <n v="65.599999999999994"/>
    <n v="3"/>
    <x v="3"/>
    <x v="3"/>
    <n v="9"/>
    <n v="118"/>
    <n v="79"/>
    <x v="1"/>
    <n v="0"/>
    <n v="0"/>
    <n v="79"/>
    <n v="56.1"/>
    <n v="81"/>
    <n v="32"/>
    <n v="99"/>
    <n v="78"/>
    <n v="81"/>
    <n v="26"/>
    <n v="15"/>
    <n v="39"/>
    <n v="33"/>
    <n v="77"/>
  </r>
  <r>
    <n v="2888"/>
    <x v="17"/>
    <n v="68746"/>
    <n v="68.7"/>
    <n v="1"/>
    <x v="3"/>
    <x v="2"/>
    <n v="24"/>
    <n v="118"/>
    <n v="72"/>
    <x v="1"/>
    <n v="0"/>
    <n v="0"/>
    <n v="72"/>
    <n v="54.4"/>
    <n v="36"/>
    <n v="3"/>
    <n v="85"/>
    <n v="51"/>
    <n v="65"/>
    <n v="13"/>
    <n v="93"/>
    <n v="32"/>
    <n v="71"/>
    <n v="95"/>
  </r>
  <r>
    <n v="2931"/>
    <x v="15"/>
    <n v="52437"/>
    <n v="52.4"/>
    <n v="22"/>
    <x v="2"/>
    <x v="3"/>
    <n v="67"/>
    <n v="118"/>
    <n v="56"/>
    <x v="0"/>
    <n v="0"/>
    <n v="56"/>
    <n v="0"/>
    <n v="46.6"/>
    <n v="16"/>
    <n v="89"/>
    <n v="59"/>
    <n v="38"/>
    <n v="17"/>
    <n v="78"/>
    <n v="51"/>
    <n v="15"/>
    <n v="92"/>
    <n v="11"/>
  </r>
  <r>
    <n v="2934"/>
    <x v="1"/>
    <n v="88880"/>
    <n v="88.9"/>
    <n v="10"/>
    <x v="0"/>
    <x v="2"/>
    <n v="73"/>
    <n v="118"/>
    <n v="95"/>
    <x v="1"/>
    <n v="0"/>
    <n v="0"/>
    <n v="95"/>
    <n v="58.5"/>
    <n v="79"/>
    <n v="97"/>
    <n v="7"/>
    <n v="67"/>
    <n v="76"/>
    <n v="19"/>
    <n v="81"/>
    <n v="97"/>
    <n v="61"/>
    <n v="1"/>
  </r>
  <r>
    <n v="2996"/>
    <x v="13"/>
    <n v="111319"/>
    <n v="111.3"/>
    <n v="6"/>
    <x v="3"/>
    <x v="0"/>
    <n v="24"/>
    <n v="118"/>
    <n v="2"/>
    <x v="2"/>
    <n v="2"/>
    <n v="0"/>
    <n v="0"/>
    <n v="53.5"/>
    <n v="73"/>
    <n v="37"/>
    <n v="99"/>
    <n v="7"/>
    <n v="8"/>
    <n v="92"/>
    <n v="65"/>
    <n v="33"/>
    <n v="76"/>
    <n v="45"/>
  </r>
  <r>
    <n v="195"/>
    <x v="7"/>
    <n v="82428"/>
    <n v="82.4"/>
    <n v="14"/>
    <x v="0"/>
    <x v="0"/>
    <n v="6"/>
    <n v="117"/>
    <n v="53"/>
    <x v="0"/>
    <n v="0"/>
    <n v="53"/>
    <n v="0"/>
    <n v="57.6"/>
    <n v="99"/>
    <n v="24"/>
    <n v="53"/>
    <n v="65"/>
    <n v="64"/>
    <n v="56"/>
    <n v="78"/>
    <n v="2"/>
    <n v="73"/>
    <n v="62"/>
  </r>
  <r>
    <n v="261"/>
    <x v="4"/>
    <n v="135296"/>
    <n v="135.30000000000001"/>
    <n v="7"/>
    <x v="3"/>
    <x v="1"/>
    <n v="23"/>
    <n v="117"/>
    <n v="49"/>
    <x v="0"/>
    <n v="0"/>
    <n v="49"/>
    <n v="0"/>
    <n v="47.3"/>
    <n v="77"/>
    <n v="12"/>
    <n v="63"/>
    <n v="28"/>
    <n v="85"/>
    <n v="93"/>
    <n v="10"/>
    <n v="8"/>
    <n v="75"/>
    <n v="22"/>
  </r>
  <r>
    <n v="287"/>
    <x v="14"/>
    <n v="118302"/>
    <n v="118.3"/>
    <n v="14"/>
    <x v="0"/>
    <x v="1"/>
    <n v="83"/>
    <n v="117"/>
    <n v="63"/>
    <x v="0"/>
    <n v="0"/>
    <n v="63"/>
    <n v="0"/>
    <n v="44.6"/>
    <n v="4"/>
    <n v="16"/>
    <n v="74"/>
    <n v="36"/>
    <n v="67"/>
    <n v="27"/>
    <n v="8"/>
    <n v="99"/>
    <n v="16"/>
    <n v="99"/>
  </r>
  <r>
    <n v="367"/>
    <x v="11"/>
    <n v="30654"/>
    <n v="30.7"/>
    <n v="9"/>
    <x v="0"/>
    <x v="1"/>
    <n v="48"/>
    <n v="117"/>
    <n v="8"/>
    <x v="1"/>
    <n v="0"/>
    <n v="0"/>
    <n v="8"/>
    <n v="32"/>
    <n v="3"/>
    <n v="63"/>
    <n v="15"/>
    <n v="37"/>
    <n v="21"/>
    <n v="7"/>
    <n v="94"/>
    <n v="10"/>
    <n v="45"/>
    <n v="25"/>
  </r>
  <r>
    <n v="555"/>
    <x v="10"/>
    <n v="68031"/>
    <n v="68"/>
    <n v="23"/>
    <x v="1"/>
    <x v="2"/>
    <n v="45"/>
    <n v="117"/>
    <n v="43"/>
    <x v="0"/>
    <n v="0"/>
    <n v="43"/>
    <n v="0"/>
    <n v="51.9"/>
    <n v="38"/>
    <n v="99"/>
    <n v="25"/>
    <n v="51"/>
    <n v="84"/>
    <n v="24"/>
    <n v="42"/>
    <n v="62"/>
    <n v="48"/>
    <n v="46"/>
  </r>
  <r>
    <n v="611"/>
    <x v="18"/>
    <n v="82328"/>
    <n v="82.3"/>
    <n v="8"/>
    <x v="0"/>
    <x v="0"/>
    <n v="51"/>
    <n v="117"/>
    <n v="26"/>
    <x v="2"/>
    <n v="26"/>
    <n v="0"/>
    <n v="0"/>
    <n v="47.2"/>
    <n v="1"/>
    <n v="4"/>
    <n v="91"/>
    <n v="74"/>
    <n v="54"/>
    <n v="53"/>
    <n v="35"/>
    <n v="52"/>
    <n v="66"/>
    <n v="42"/>
  </r>
  <r>
    <n v="686"/>
    <x v="15"/>
    <n v="64722"/>
    <n v="64.7"/>
    <n v="23"/>
    <x v="1"/>
    <x v="0"/>
    <n v="19"/>
    <n v="117"/>
    <n v="34"/>
    <x v="0"/>
    <n v="0"/>
    <n v="34"/>
    <n v="0"/>
    <n v="57"/>
    <n v="51"/>
    <n v="16"/>
    <n v="42"/>
    <n v="83"/>
    <n v="99"/>
    <n v="32"/>
    <n v="53"/>
    <n v="51"/>
    <n v="95"/>
    <n v="48"/>
  </r>
  <r>
    <n v="708"/>
    <x v="1"/>
    <n v="132785"/>
    <n v="132.80000000000001"/>
    <n v="24"/>
    <x v="1"/>
    <x v="2"/>
    <n v="51"/>
    <n v="117"/>
    <n v="8"/>
    <x v="1"/>
    <n v="0"/>
    <n v="0"/>
    <n v="8"/>
    <n v="48.1"/>
    <n v="25"/>
    <n v="17"/>
    <n v="35"/>
    <n v="74"/>
    <n v="76"/>
    <n v="67"/>
    <n v="23"/>
    <n v="59"/>
    <n v="57"/>
    <n v="48"/>
  </r>
  <r>
    <n v="813"/>
    <x v="2"/>
    <n v="137126"/>
    <n v="137.1"/>
    <n v="7"/>
    <x v="3"/>
    <x v="3"/>
    <n v="1"/>
    <n v="117"/>
    <n v="5"/>
    <x v="2"/>
    <n v="5"/>
    <n v="0"/>
    <n v="0"/>
    <n v="59.4"/>
    <n v="48"/>
    <n v="19"/>
    <n v="63"/>
    <n v="98"/>
    <n v="46"/>
    <n v="82"/>
    <n v="51"/>
    <n v="5"/>
    <n v="93"/>
    <n v="89"/>
  </r>
  <r>
    <n v="1120"/>
    <x v="6"/>
    <n v="93305"/>
    <n v="93.3"/>
    <n v="29"/>
    <x v="1"/>
    <x v="1"/>
    <n v="92"/>
    <n v="117"/>
    <n v="82"/>
    <x v="1"/>
    <n v="0"/>
    <n v="0"/>
    <n v="82"/>
    <n v="44.2"/>
    <n v="78"/>
    <n v="64"/>
    <n v="6"/>
    <n v="1"/>
    <n v="4"/>
    <n v="46"/>
    <n v="83"/>
    <n v="31"/>
    <n v="38"/>
    <n v="91"/>
  </r>
  <r>
    <n v="1200"/>
    <x v="12"/>
    <n v="58134"/>
    <n v="58.1"/>
    <n v="20"/>
    <x v="2"/>
    <x v="0"/>
    <n v="67"/>
    <n v="117"/>
    <n v="66"/>
    <x v="0"/>
    <n v="0"/>
    <n v="66"/>
    <n v="0"/>
    <n v="38.700000000000003"/>
    <n v="2"/>
    <n v="85"/>
    <n v="52"/>
    <n v="62"/>
    <n v="9"/>
    <n v="43"/>
    <n v="23"/>
    <n v="25"/>
    <n v="5"/>
    <n v="81"/>
  </r>
  <r>
    <n v="1294"/>
    <x v="16"/>
    <n v="82774"/>
    <n v="82.8"/>
    <n v="4"/>
    <x v="3"/>
    <x v="3"/>
    <n v="37"/>
    <n v="117"/>
    <n v="11"/>
    <x v="2"/>
    <n v="11"/>
    <n v="0"/>
    <n v="0"/>
    <n v="65.2"/>
    <n v="24"/>
    <n v="57"/>
    <n v="56"/>
    <n v="77"/>
    <n v="76"/>
    <n v="67"/>
    <n v="45"/>
    <n v="89"/>
    <n v="62"/>
    <n v="99"/>
  </r>
  <r>
    <n v="1300"/>
    <x v="6"/>
    <n v="40485"/>
    <n v="40.5"/>
    <n v="2"/>
    <x v="3"/>
    <x v="1"/>
    <n v="69"/>
    <n v="117"/>
    <n v="74"/>
    <x v="1"/>
    <n v="0"/>
    <n v="0"/>
    <n v="74"/>
    <n v="43.5"/>
    <n v="35"/>
    <n v="4"/>
    <n v="72"/>
    <n v="95"/>
    <n v="26"/>
    <n v="9"/>
    <n v="48"/>
    <n v="86"/>
    <n v="55"/>
    <n v="5"/>
  </r>
  <r>
    <n v="1318"/>
    <x v="14"/>
    <n v="117657"/>
    <n v="117.7"/>
    <n v="0"/>
    <x v="3"/>
    <x v="3"/>
    <n v="52"/>
    <n v="117"/>
    <n v="32"/>
    <x v="0"/>
    <n v="0"/>
    <n v="32"/>
    <n v="0"/>
    <n v="50.8"/>
    <n v="22"/>
    <n v="46"/>
    <n v="33"/>
    <n v="71"/>
    <n v="51"/>
    <n v="16"/>
    <n v="89"/>
    <n v="29"/>
    <n v="73"/>
    <n v="78"/>
  </r>
  <r>
    <n v="1399"/>
    <x v="9"/>
    <n v="54269"/>
    <n v="54.3"/>
    <n v="1"/>
    <x v="3"/>
    <x v="2"/>
    <n v="87"/>
    <n v="117"/>
    <n v="87"/>
    <x v="1"/>
    <n v="0"/>
    <n v="0"/>
    <n v="87"/>
    <n v="38.1"/>
    <n v="6"/>
    <n v="2"/>
    <n v="43"/>
    <n v="7"/>
    <n v="54"/>
    <n v="2"/>
    <n v="95"/>
    <n v="84"/>
    <n v="26"/>
    <n v="62"/>
  </r>
  <r>
    <n v="1424"/>
    <x v="7"/>
    <n v="80262"/>
    <n v="80.3"/>
    <n v="17"/>
    <x v="2"/>
    <x v="1"/>
    <n v="33"/>
    <n v="117"/>
    <n v="51"/>
    <x v="0"/>
    <n v="0"/>
    <n v="51"/>
    <n v="0"/>
    <n v="29.7"/>
    <n v="39"/>
    <n v="15"/>
    <n v="2"/>
    <n v="22"/>
    <n v="11"/>
    <n v="79"/>
    <n v="11"/>
    <n v="72"/>
    <n v="39"/>
    <n v="7"/>
  </r>
  <r>
    <n v="1470"/>
    <x v="11"/>
    <n v="94344"/>
    <n v="94.3"/>
    <n v="0"/>
    <x v="3"/>
    <x v="0"/>
    <n v="52"/>
    <n v="117"/>
    <n v="72"/>
    <x v="1"/>
    <n v="0"/>
    <n v="0"/>
    <n v="72"/>
    <n v="35.299999999999997"/>
    <n v="82"/>
    <n v="65"/>
    <n v="17"/>
    <n v="63"/>
    <n v="6"/>
    <n v="6"/>
    <n v="27"/>
    <n v="39"/>
    <n v="24"/>
    <n v="24"/>
  </r>
  <r>
    <n v="1471"/>
    <x v="19"/>
    <n v="79223"/>
    <n v="79.2"/>
    <n v="1"/>
    <x v="3"/>
    <x v="1"/>
    <n v="47"/>
    <n v="117"/>
    <n v="68"/>
    <x v="0"/>
    <n v="0"/>
    <n v="68"/>
    <n v="0"/>
    <n v="62.9"/>
    <n v="66"/>
    <n v="58"/>
    <n v="85"/>
    <n v="63"/>
    <n v="17"/>
    <n v="31"/>
    <n v="73"/>
    <n v="74"/>
    <n v="99"/>
    <n v="63"/>
  </r>
  <r>
    <n v="1483"/>
    <x v="11"/>
    <n v="100143"/>
    <n v="100.1"/>
    <n v="0"/>
    <x v="3"/>
    <x v="0"/>
    <n v="96"/>
    <n v="117"/>
    <n v="8"/>
    <x v="1"/>
    <n v="0"/>
    <n v="0"/>
    <n v="8"/>
    <n v="57.8"/>
    <n v="68"/>
    <n v="23"/>
    <n v="10"/>
    <n v="43"/>
    <n v="93"/>
    <n v="43"/>
    <n v="93"/>
    <n v="34"/>
    <n v="76"/>
    <n v="95"/>
  </r>
  <r>
    <n v="1631"/>
    <x v="0"/>
    <n v="57161"/>
    <n v="57.2"/>
    <n v="28"/>
    <x v="1"/>
    <x v="2"/>
    <n v="5"/>
    <n v="117"/>
    <n v="33"/>
    <x v="0"/>
    <n v="0"/>
    <n v="33"/>
    <n v="0"/>
    <n v="49.7"/>
    <n v="88"/>
    <n v="94"/>
    <n v="62"/>
    <n v="88"/>
    <n v="13"/>
    <n v="8"/>
    <n v="12"/>
    <n v="41"/>
    <n v="32"/>
    <n v="59"/>
  </r>
  <r>
    <n v="1728"/>
    <x v="18"/>
    <n v="74597"/>
    <n v="74.599999999999994"/>
    <n v="12"/>
    <x v="0"/>
    <x v="1"/>
    <n v="48"/>
    <n v="117"/>
    <n v="25"/>
    <x v="2"/>
    <n v="25"/>
    <n v="0"/>
    <n v="0"/>
    <n v="49.9"/>
    <n v="97"/>
    <n v="63"/>
    <n v="87"/>
    <n v="0"/>
    <n v="53"/>
    <n v="21"/>
    <n v="9"/>
    <n v="53"/>
    <n v="75"/>
    <n v="41"/>
  </r>
  <r>
    <n v="1827"/>
    <x v="16"/>
    <n v="100114"/>
    <n v="100.1"/>
    <n v="14"/>
    <x v="0"/>
    <x v="2"/>
    <n v="98"/>
    <n v="117"/>
    <n v="14"/>
    <x v="2"/>
    <n v="14"/>
    <n v="0"/>
    <n v="0"/>
    <n v="43"/>
    <n v="5"/>
    <n v="10"/>
    <n v="52"/>
    <n v="96"/>
    <n v="2"/>
    <n v="72"/>
    <n v="63"/>
    <n v="69"/>
    <n v="57"/>
    <n v="4"/>
  </r>
  <r>
    <n v="1868"/>
    <x v="7"/>
    <n v="73162"/>
    <n v="73.2"/>
    <n v="6"/>
    <x v="3"/>
    <x v="1"/>
    <n v="74"/>
    <n v="117"/>
    <n v="56"/>
    <x v="0"/>
    <n v="0"/>
    <n v="56"/>
    <n v="0"/>
    <n v="53"/>
    <n v="48"/>
    <n v="6"/>
    <n v="95"/>
    <n v="85"/>
    <n v="49"/>
    <n v="16"/>
    <n v="82"/>
    <n v="43"/>
    <n v="39"/>
    <n v="67"/>
  </r>
  <r>
    <n v="1953"/>
    <x v="17"/>
    <n v="120913"/>
    <n v="120.9"/>
    <n v="26"/>
    <x v="1"/>
    <x v="1"/>
    <n v="97"/>
    <n v="117"/>
    <n v="93"/>
    <x v="1"/>
    <n v="0"/>
    <n v="0"/>
    <n v="93"/>
    <n v="34.700000000000003"/>
    <n v="13"/>
    <n v="98"/>
    <n v="3"/>
    <n v="53"/>
    <n v="29"/>
    <n v="81"/>
    <n v="22"/>
    <n v="1"/>
    <n v="41"/>
    <n v="6"/>
  </r>
  <r>
    <n v="2014"/>
    <x v="7"/>
    <n v="131053"/>
    <n v="131.1"/>
    <n v="0"/>
    <x v="3"/>
    <x v="3"/>
    <n v="42"/>
    <n v="117"/>
    <n v="55"/>
    <x v="0"/>
    <n v="0"/>
    <n v="55"/>
    <n v="0"/>
    <n v="33.700000000000003"/>
    <n v="38"/>
    <n v="57"/>
    <n v="21"/>
    <n v="55"/>
    <n v="8"/>
    <n v="76"/>
    <n v="36"/>
    <n v="11"/>
    <n v="8"/>
    <n v="27"/>
  </r>
  <r>
    <n v="2105"/>
    <x v="10"/>
    <n v="102181"/>
    <n v="102.2"/>
    <n v="17"/>
    <x v="2"/>
    <x v="0"/>
    <n v="54"/>
    <n v="117"/>
    <n v="44"/>
    <x v="0"/>
    <n v="0"/>
    <n v="44"/>
    <n v="0"/>
    <n v="53.8"/>
    <n v="72"/>
    <n v="32"/>
    <n v="4"/>
    <n v="67"/>
    <n v="38"/>
    <n v="2"/>
    <n v="87"/>
    <n v="92"/>
    <n v="63"/>
    <n v="81"/>
  </r>
  <r>
    <n v="2178"/>
    <x v="5"/>
    <n v="73280"/>
    <n v="73.3"/>
    <n v="28"/>
    <x v="1"/>
    <x v="3"/>
    <n v="2"/>
    <n v="117"/>
    <n v="54"/>
    <x v="0"/>
    <n v="0"/>
    <n v="54"/>
    <n v="0"/>
    <n v="26"/>
    <n v="65"/>
    <n v="22"/>
    <n v="23"/>
    <n v="43"/>
    <n v="1"/>
    <n v="7"/>
    <n v="9"/>
    <n v="57"/>
    <n v="4"/>
    <n v="29"/>
  </r>
  <r>
    <n v="2183"/>
    <x v="5"/>
    <n v="86152"/>
    <n v="86.2"/>
    <n v="11"/>
    <x v="0"/>
    <x v="3"/>
    <n v="21"/>
    <n v="117"/>
    <n v="61"/>
    <x v="0"/>
    <n v="0"/>
    <n v="61"/>
    <n v="0"/>
    <n v="49"/>
    <n v="2"/>
    <n v="82"/>
    <n v="96"/>
    <n v="62"/>
    <n v="78"/>
    <n v="53"/>
    <n v="6"/>
    <n v="1"/>
    <n v="52"/>
    <n v="58"/>
  </r>
  <r>
    <n v="2337"/>
    <x v="19"/>
    <n v="50720"/>
    <n v="50.7"/>
    <n v="28"/>
    <x v="1"/>
    <x v="3"/>
    <n v="21"/>
    <n v="117"/>
    <n v="64"/>
    <x v="0"/>
    <n v="0"/>
    <n v="64"/>
    <n v="0"/>
    <n v="46.7"/>
    <n v="65"/>
    <n v="12"/>
    <n v="57"/>
    <n v="39"/>
    <n v="34"/>
    <n v="32"/>
    <n v="93"/>
    <n v="74"/>
    <n v="13"/>
    <n v="48"/>
  </r>
  <r>
    <n v="2338"/>
    <x v="8"/>
    <n v="99981"/>
    <n v="100"/>
    <n v="2"/>
    <x v="3"/>
    <x v="1"/>
    <n v="43"/>
    <n v="117"/>
    <n v="9"/>
    <x v="2"/>
    <n v="9"/>
    <n v="0"/>
    <n v="0"/>
    <n v="25.3"/>
    <n v="45"/>
    <n v="1"/>
    <n v="48"/>
    <n v="9"/>
    <n v="6"/>
    <n v="44"/>
    <n v="16"/>
    <n v="2"/>
    <n v="8"/>
    <n v="74"/>
  </r>
  <r>
    <n v="2477"/>
    <x v="6"/>
    <n v="50893"/>
    <n v="50.9"/>
    <n v="6"/>
    <x v="3"/>
    <x v="2"/>
    <n v="36"/>
    <n v="117"/>
    <n v="84"/>
    <x v="1"/>
    <n v="0"/>
    <n v="0"/>
    <n v="84"/>
    <n v="44.6"/>
    <n v="55"/>
    <n v="51"/>
    <n v="94"/>
    <n v="93"/>
    <n v="36"/>
    <n v="35"/>
    <n v="55"/>
    <n v="1"/>
    <n v="3"/>
    <n v="23"/>
  </r>
  <r>
    <n v="2492"/>
    <x v="12"/>
    <n v="53425"/>
    <n v="53.4"/>
    <n v="18"/>
    <x v="2"/>
    <x v="3"/>
    <n v="92"/>
    <n v="117"/>
    <n v="4"/>
    <x v="0"/>
    <n v="0"/>
    <n v="4"/>
    <n v="0"/>
    <n v="44.3"/>
    <n v="61"/>
    <n v="41"/>
    <n v="64"/>
    <n v="47"/>
    <n v="49"/>
    <n v="74"/>
    <n v="61"/>
    <n v="8"/>
    <n v="7"/>
    <n v="31"/>
  </r>
  <r>
    <n v="2530"/>
    <x v="8"/>
    <n v="124580"/>
    <n v="124.6"/>
    <n v="12"/>
    <x v="0"/>
    <x v="0"/>
    <n v="69"/>
    <n v="117"/>
    <n v="29"/>
    <x v="2"/>
    <n v="29"/>
    <n v="0"/>
    <n v="0"/>
    <n v="27.3"/>
    <n v="37"/>
    <n v="31"/>
    <n v="17"/>
    <n v="27"/>
    <n v="5"/>
    <n v="84"/>
    <n v="28"/>
    <n v="16"/>
    <n v="27"/>
    <n v="1"/>
  </r>
  <r>
    <n v="2719"/>
    <x v="15"/>
    <n v="133120"/>
    <n v="133.1"/>
    <n v="25"/>
    <x v="1"/>
    <x v="1"/>
    <n v="4"/>
    <n v="117"/>
    <n v="42"/>
    <x v="0"/>
    <n v="0"/>
    <n v="42"/>
    <n v="0"/>
    <n v="53.3"/>
    <n v="67"/>
    <n v="91"/>
    <n v="5"/>
    <n v="41"/>
    <n v="92"/>
    <n v="97"/>
    <n v="6"/>
    <n v="92"/>
    <n v="8"/>
    <n v="34"/>
  </r>
  <r>
    <n v="2764"/>
    <x v="0"/>
    <n v="146598"/>
    <n v="146.6"/>
    <n v="16"/>
    <x v="2"/>
    <x v="3"/>
    <n v="95"/>
    <n v="117"/>
    <n v="64"/>
    <x v="0"/>
    <n v="0"/>
    <n v="64"/>
    <n v="0"/>
    <n v="41.6"/>
    <n v="48"/>
    <n v="2"/>
    <n v="99"/>
    <n v="6"/>
    <n v="19"/>
    <n v="5"/>
    <n v="62"/>
    <n v="58"/>
    <n v="21"/>
    <n v="96"/>
  </r>
  <r>
    <n v="2776"/>
    <x v="18"/>
    <n v="111687"/>
    <n v="111.7"/>
    <n v="21"/>
    <x v="2"/>
    <x v="1"/>
    <n v="16"/>
    <n v="117"/>
    <n v="2"/>
    <x v="2"/>
    <n v="2"/>
    <n v="0"/>
    <n v="0"/>
    <n v="37.799999999999997"/>
    <n v="3"/>
    <n v="6"/>
    <n v="26"/>
    <n v="74"/>
    <n v="13"/>
    <n v="2"/>
    <n v="91"/>
    <n v="55"/>
    <n v="62"/>
    <n v="46"/>
  </r>
  <r>
    <n v="2993"/>
    <x v="6"/>
    <n v="119894"/>
    <n v="119.9"/>
    <n v="13"/>
    <x v="0"/>
    <x v="0"/>
    <n v="26"/>
    <n v="117"/>
    <n v="73"/>
    <x v="1"/>
    <n v="0"/>
    <n v="0"/>
    <n v="73"/>
    <n v="21.3"/>
    <n v="10"/>
    <n v="8"/>
    <n v="74"/>
    <n v="54"/>
    <n v="9"/>
    <n v="3"/>
    <n v="36"/>
    <n v="8"/>
    <n v="4"/>
    <n v="7"/>
  </r>
  <r>
    <n v="14"/>
    <x v="4"/>
    <n v="115981"/>
    <n v="116"/>
    <n v="9"/>
    <x v="0"/>
    <x v="1"/>
    <n v="26"/>
    <n v="116"/>
    <n v="63"/>
    <x v="0"/>
    <n v="0"/>
    <n v="63"/>
    <n v="0"/>
    <n v="36.5"/>
    <n v="56"/>
    <n v="53"/>
    <n v="24"/>
    <n v="9"/>
    <n v="9"/>
    <n v="9"/>
    <n v="63"/>
    <n v="34"/>
    <n v="35"/>
    <n v="73"/>
  </r>
  <r>
    <n v="133"/>
    <x v="8"/>
    <n v="53911"/>
    <n v="53.9"/>
    <n v="13"/>
    <x v="0"/>
    <x v="3"/>
    <n v="78"/>
    <n v="116"/>
    <n v="9"/>
    <x v="2"/>
    <n v="9"/>
    <n v="0"/>
    <n v="0"/>
    <n v="50.7"/>
    <n v="55"/>
    <n v="98"/>
    <n v="94"/>
    <n v="4"/>
    <n v="16"/>
    <n v="13"/>
    <n v="73"/>
    <n v="82"/>
    <n v="21"/>
    <n v="51"/>
  </r>
  <r>
    <n v="288"/>
    <x v="15"/>
    <n v="96706"/>
    <n v="96.7"/>
    <n v="9"/>
    <x v="0"/>
    <x v="2"/>
    <n v="79"/>
    <n v="116"/>
    <n v="53"/>
    <x v="0"/>
    <n v="0"/>
    <n v="53"/>
    <n v="0"/>
    <n v="48.5"/>
    <n v="87"/>
    <n v="29"/>
    <n v="47"/>
    <n v="62"/>
    <n v="41"/>
    <n v="43"/>
    <n v="33"/>
    <n v="56"/>
    <n v="85"/>
    <n v="2"/>
  </r>
  <r>
    <n v="463"/>
    <x v="10"/>
    <n v="83015"/>
    <n v="83"/>
    <n v="10"/>
    <x v="0"/>
    <x v="1"/>
    <n v="4"/>
    <n v="116"/>
    <n v="41"/>
    <x v="0"/>
    <n v="0"/>
    <n v="41"/>
    <n v="0"/>
    <n v="47.9"/>
    <n v="56"/>
    <n v="28"/>
    <n v="35"/>
    <n v="92"/>
    <n v="21"/>
    <n v="87"/>
    <n v="3"/>
    <n v="9"/>
    <n v="85"/>
    <n v="63"/>
  </r>
  <r>
    <n v="515"/>
    <x v="3"/>
    <n v="78002"/>
    <n v="78"/>
    <n v="21"/>
    <x v="2"/>
    <x v="0"/>
    <n v="87"/>
    <n v="116"/>
    <n v="47"/>
    <x v="0"/>
    <n v="0"/>
    <n v="47"/>
    <n v="0"/>
    <n v="52.1"/>
    <n v="82"/>
    <n v="91"/>
    <n v="12"/>
    <n v="53"/>
    <n v="28"/>
    <n v="5"/>
    <n v="67"/>
    <n v="86"/>
    <n v="16"/>
    <n v="81"/>
  </r>
  <r>
    <n v="588"/>
    <x v="11"/>
    <n v="90011"/>
    <n v="90"/>
    <n v="18"/>
    <x v="2"/>
    <x v="1"/>
    <n v="1"/>
    <n v="116"/>
    <n v="79"/>
    <x v="1"/>
    <n v="0"/>
    <n v="0"/>
    <n v="79"/>
    <n v="39.799999999999997"/>
    <n v="61"/>
    <n v="7"/>
    <n v="34"/>
    <n v="11"/>
    <n v="7"/>
    <n v="59"/>
    <n v="52"/>
    <n v="74"/>
    <n v="51"/>
    <n v="42"/>
  </r>
  <r>
    <n v="649"/>
    <x v="4"/>
    <n v="33841"/>
    <n v="33.799999999999997"/>
    <n v="28"/>
    <x v="1"/>
    <x v="1"/>
    <n v="47"/>
    <n v="116"/>
    <n v="66"/>
    <x v="0"/>
    <n v="0"/>
    <n v="66"/>
    <n v="0"/>
    <n v="52.7"/>
    <n v="39"/>
    <n v="96"/>
    <n v="42"/>
    <n v="6"/>
    <n v="71"/>
    <n v="95"/>
    <n v="24"/>
    <n v="75"/>
    <n v="52"/>
    <n v="27"/>
  </r>
  <r>
    <n v="650"/>
    <x v="4"/>
    <n v="141789"/>
    <n v="141.80000000000001"/>
    <n v="27"/>
    <x v="1"/>
    <x v="0"/>
    <n v="55"/>
    <n v="116"/>
    <n v="43"/>
    <x v="0"/>
    <n v="0"/>
    <n v="43"/>
    <n v="0"/>
    <n v="45.4"/>
    <n v="48"/>
    <n v="62"/>
    <n v="4"/>
    <n v="2"/>
    <n v="96"/>
    <n v="51"/>
    <n v="73"/>
    <n v="41"/>
    <n v="36"/>
    <n v="41"/>
  </r>
  <r>
    <n v="698"/>
    <x v="14"/>
    <n v="113441"/>
    <n v="113.4"/>
    <n v="10"/>
    <x v="0"/>
    <x v="0"/>
    <n v="26"/>
    <n v="116"/>
    <n v="31"/>
    <x v="0"/>
    <n v="0"/>
    <n v="31"/>
    <n v="0"/>
    <n v="45.8"/>
    <n v="8"/>
    <n v="29"/>
    <n v="88"/>
    <n v="76"/>
    <n v="2"/>
    <n v="5"/>
    <n v="27"/>
    <n v="65"/>
    <n v="72"/>
    <n v="86"/>
  </r>
  <r>
    <n v="948"/>
    <x v="1"/>
    <n v="31112"/>
    <n v="31.1"/>
    <n v="25"/>
    <x v="1"/>
    <x v="1"/>
    <n v="45"/>
    <n v="116"/>
    <n v="71"/>
    <x v="1"/>
    <n v="0"/>
    <n v="0"/>
    <n v="71"/>
    <n v="48.3"/>
    <n v="49"/>
    <n v="3"/>
    <n v="33"/>
    <n v="96"/>
    <n v="18"/>
    <n v="31"/>
    <n v="51"/>
    <n v="86"/>
    <n v="42"/>
    <n v="74"/>
  </r>
  <r>
    <n v="970"/>
    <x v="9"/>
    <n v="122930"/>
    <n v="122.9"/>
    <n v="21"/>
    <x v="2"/>
    <x v="0"/>
    <n v="14"/>
    <n v="116"/>
    <n v="87"/>
    <x v="1"/>
    <n v="0"/>
    <n v="0"/>
    <n v="87"/>
    <n v="61.9"/>
    <n v="85"/>
    <n v="75"/>
    <n v="45"/>
    <n v="61"/>
    <n v="69"/>
    <n v="51"/>
    <n v="48"/>
    <n v="65"/>
    <n v="56"/>
    <n v="64"/>
  </r>
  <r>
    <n v="1226"/>
    <x v="18"/>
    <n v="79678"/>
    <n v="79.7"/>
    <n v="0"/>
    <x v="3"/>
    <x v="0"/>
    <n v="77"/>
    <n v="116"/>
    <n v="1"/>
    <x v="2"/>
    <n v="1"/>
    <n v="0"/>
    <n v="0"/>
    <n v="40.6"/>
    <n v="4"/>
    <n v="78"/>
    <n v="95"/>
    <n v="8"/>
    <n v="54"/>
    <n v="31"/>
    <n v="23"/>
    <n v="51"/>
    <n v="61"/>
    <n v="1"/>
  </r>
  <r>
    <n v="1410"/>
    <x v="15"/>
    <n v="142692"/>
    <n v="142.69999999999999"/>
    <n v="27"/>
    <x v="1"/>
    <x v="2"/>
    <n v="39"/>
    <n v="116"/>
    <n v="67"/>
    <x v="0"/>
    <n v="0"/>
    <n v="67"/>
    <n v="0"/>
    <n v="41.1"/>
    <n v="19"/>
    <n v="53"/>
    <n v="23"/>
    <n v="85"/>
    <n v="72"/>
    <n v="8"/>
    <n v="94"/>
    <n v="23"/>
    <n v="5"/>
    <n v="29"/>
  </r>
  <r>
    <n v="1536"/>
    <x v="16"/>
    <n v="98457"/>
    <n v="98.5"/>
    <n v="21"/>
    <x v="2"/>
    <x v="3"/>
    <n v="55"/>
    <n v="116"/>
    <n v="27"/>
    <x v="2"/>
    <n v="27"/>
    <n v="0"/>
    <n v="0"/>
    <n v="71.099999999999994"/>
    <n v="85"/>
    <n v="98"/>
    <n v="98"/>
    <n v="77"/>
    <n v="96"/>
    <n v="87"/>
    <n v="73"/>
    <n v="8"/>
    <n v="5"/>
    <n v="84"/>
  </r>
  <r>
    <n v="1584"/>
    <x v="5"/>
    <n v="89199"/>
    <n v="89.2"/>
    <n v="15"/>
    <x v="0"/>
    <x v="0"/>
    <n v="88"/>
    <n v="116"/>
    <n v="43"/>
    <x v="0"/>
    <n v="0"/>
    <n v="43"/>
    <n v="0"/>
    <n v="49.4"/>
    <n v="92"/>
    <n v="88"/>
    <n v="72"/>
    <n v="36"/>
    <n v="79"/>
    <n v="32"/>
    <n v="25"/>
    <n v="52"/>
    <n v="10"/>
    <n v="8"/>
  </r>
  <r>
    <n v="1611"/>
    <x v="4"/>
    <n v="89871"/>
    <n v="89.9"/>
    <n v="29"/>
    <x v="1"/>
    <x v="3"/>
    <n v="22"/>
    <n v="116"/>
    <n v="47"/>
    <x v="0"/>
    <n v="0"/>
    <n v="47"/>
    <n v="0"/>
    <n v="38.1"/>
    <n v="6"/>
    <n v="47"/>
    <n v="52"/>
    <n v="85"/>
    <n v="73"/>
    <n v="8"/>
    <n v="21"/>
    <n v="31"/>
    <n v="12"/>
    <n v="46"/>
  </r>
  <r>
    <n v="1665"/>
    <x v="0"/>
    <n v="37075"/>
    <n v="37.1"/>
    <n v="10"/>
    <x v="0"/>
    <x v="3"/>
    <n v="46"/>
    <n v="116"/>
    <n v="69"/>
    <x v="0"/>
    <n v="0"/>
    <n v="69"/>
    <n v="0"/>
    <n v="51.1"/>
    <n v="74"/>
    <n v="7"/>
    <n v="17"/>
    <n v="82"/>
    <n v="33"/>
    <n v="71"/>
    <n v="7"/>
    <n v="99"/>
    <n v="47"/>
    <n v="74"/>
  </r>
  <r>
    <n v="1703"/>
    <x v="5"/>
    <n v="96783"/>
    <n v="96.8"/>
    <n v="20"/>
    <x v="2"/>
    <x v="0"/>
    <n v="63"/>
    <n v="116"/>
    <n v="49"/>
    <x v="0"/>
    <n v="0"/>
    <n v="49"/>
    <n v="0"/>
    <n v="45.3"/>
    <n v="16"/>
    <n v="1"/>
    <n v="34"/>
    <n v="75"/>
    <n v="96"/>
    <n v="43"/>
    <n v="37"/>
    <n v="45"/>
    <n v="43"/>
    <n v="63"/>
  </r>
  <r>
    <n v="1799"/>
    <x v="13"/>
    <n v="65539"/>
    <n v="65.5"/>
    <n v="9"/>
    <x v="0"/>
    <x v="0"/>
    <n v="33"/>
    <n v="116"/>
    <n v="19"/>
    <x v="2"/>
    <n v="19"/>
    <n v="0"/>
    <n v="0"/>
    <n v="51.6"/>
    <n v="46"/>
    <n v="9"/>
    <n v="22"/>
    <n v="74"/>
    <n v="16"/>
    <n v="62"/>
    <n v="87"/>
    <n v="46"/>
    <n v="72"/>
    <n v="82"/>
  </r>
  <r>
    <n v="1834"/>
    <x v="16"/>
    <n v="104038"/>
    <n v="104"/>
    <n v="26"/>
    <x v="1"/>
    <x v="3"/>
    <n v="37"/>
    <n v="116"/>
    <n v="14"/>
    <x v="2"/>
    <n v="14"/>
    <n v="0"/>
    <n v="0"/>
    <n v="41.9"/>
    <n v="35"/>
    <n v="73"/>
    <n v="31"/>
    <n v="2"/>
    <n v="81"/>
    <n v="81"/>
    <n v="5"/>
    <n v="53"/>
    <n v="7"/>
    <n v="51"/>
  </r>
  <r>
    <n v="1897"/>
    <x v="12"/>
    <n v="93884"/>
    <n v="93.9"/>
    <n v="3"/>
    <x v="3"/>
    <x v="2"/>
    <n v="5"/>
    <n v="116"/>
    <n v="44"/>
    <x v="0"/>
    <n v="0"/>
    <n v="44"/>
    <n v="0"/>
    <n v="51.9"/>
    <n v="93"/>
    <n v="85"/>
    <n v="4"/>
    <n v="99"/>
    <n v="5"/>
    <n v="79"/>
    <n v="43"/>
    <n v="43"/>
    <n v="17"/>
    <n v="51"/>
  </r>
  <r>
    <n v="2093"/>
    <x v="13"/>
    <n v="98397"/>
    <n v="98.4"/>
    <n v="14"/>
    <x v="0"/>
    <x v="3"/>
    <n v="42"/>
    <n v="116"/>
    <n v="24"/>
    <x v="2"/>
    <n v="24"/>
    <n v="0"/>
    <n v="0"/>
    <n v="44.8"/>
    <n v="33"/>
    <n v="92"/>
    <n v="94"/>
    <n v="4"/>
    <n v="1"/>
    <n v="43"/>
    <n v="59"/>
    <n v="28"/>
    <n v="26"/>
    <n v="68"/>
  </r>
  <r>
    <n v="2129"/>
    <x v="8"/>
    <n v="62964"/>
    <n v="63"/>
    <n v="18"/>
    <x v="2"/>
    <x v="1"/>
    <n v="92"/>
    <n v="116"/>
    <n v="15"/>
    <x v="2"/>
    <n v="15"/>
    <n v="0"/>
    <n v="0"/>
    <n v="22.4"/>
    <n v="10"/>
    <n v="28"/>
    <n v="19"/>
    <n v="46"/>
    <n v="5"/>
    <n v="35"/>
    <n v="7"/>
    <n v="18"/>
    <n v="51"/>
    <n v="5"/>
  </r>
  <r>
    <n v="2130"/>
    <x v="3"/>
    <n v="139276"/>
    <n v="139.30000000000001"/>
    <n v="15"/>
    <x v="0"/>
    <x v="2"/>
    <n v="93"/>
    <n v="116"/>
    <n v="42"/>
    <x v="0"/>
    <n v="0"/>
    <n v="42"/>
    <n v="0"/>
    <n v="51.7"/>
    <n v="69"/>
    <n v="25"/>
    <n v="97"/>
    <n v="82"/>
    <n v="43"/>
    <n v="78"/>
    <n v="41"/>
    <n v="7"/>
    <n v="71"/>
    <n v="4"/>
  </r>
  <r>
    <n v="2585"/>
    <x v="2"/>
    <n v="119647"/>
    <n v="119.6"/>
    <n v="23"/>
    <x v="1"/>
    <x v="0"/>
    <n v="28"/>
    <n v="116"/>
    <n v="15"/>
    <x v="2"/>
    <n v="15"/>
    <n v="0"/>
    <n v="0"/>
    <n v="45.2"/>
    <n v="7"/>
    <n v="76"/>
    <n v="3"/>
    <n v="38"/>
    <n v="73"/>
    <n v="38"/>
    <n v="1"/>
    <n v="34"/>
    <n v="87"/>
    <n v="95"/>
  </r>
  <r>
    <n v="2688"/>
    <x v="9"/>
    <n v="82210"/>
    <n v="82.2"/>
    <n v="8"/>
    <x v="0"/>
    <x v="2"/>
    <n v="61"/>
    <n v="116"/>
    <n v="71"/>
    <x v="1"/>
    <n v="0"/>
    <n v="0"/>
    <n v="71"/>
    <n v="39.700000000000003"/>
    <n v="54"/>
    <n v="78"/>
    <n v="7"/>
    <n v="41"/>
    <n v="33"/>
    <n v="91"/>
    <n v="19"/>
    <n v="32"/>
    <n v="9"/>
    <n v="33"/>
  </r>
  <r>
    <n v="2713"/>
    <x v="15"/>
    <n v="112146"/>
    <n v="112.1"/>
    <n v="23"/>
    <x v="1"/>
    <x v="2"/>
    <n v="75"/>
    <n v="116"/>
    <n v="56"/>
    <x v="0"/>
    <n v="0"/>
    <n v="56"/>
    <n v="0"/>
    <n v="56.9"/>
    <n v="91"/>
    <n v="36"/>
    <n v="43"/>
    <n v="38"/>
    <n v="77"/>
    <n v="87"/>
    <n v="36"/>
    <n v="14"/>
    <n v="49"/>
    <n v="98"/>
  </r>
  <r>
    <n v="2765"/>
    <x v="4"/>
    <n v="45597"/>
    <n v="45.6"/>
    <n v="28"/>
    <x v="1"/>
    <x v="3"/>
    <n v="28"/>
    <n v="116"/>
    <n v="64"/>
    <x v="0"/>
    <n v="0"/>
    <n v="64"/>
    <n v="0"/>
    <n v="41.7"/>
    <n v="36"/>
    <n v="25"/>
    <n v="26"/>
    <n v="82"/>
    <n v="46"/>
    <n v="72"/>
    <n v="65"/>
    <n v="31"/>
    <n v="21"/>
    <n v="13"/>
  </r>
  <r>
    <n v="2839"/>
    <x v="6"/>
    <n v="121168"/>
    <n v="121.2"/>
    <n v="18"/>
    <x v="2"/>
    <x v="2"/>
    <n v="55"/>
    <n v="116"/>
    <n v="89"/>
    <x v="1"/>
    <n v="0"/>
    <n v="0"/>
    <n v="89"/>
    <n v="44.8"/>
    <n v="22"/>
    <n v="34"/>
    <n v="41"/>
    <n v="59"/>
    <n v="85"/>
    <n v="25"/>
    <n v="47"/>
    <n v="75"/>
    <n v="9"/>
    <n v="51"/>
  </r>
  <r>
    <n v="2902"/>
    <x v="18"/>
    <n v="129508"/>
    <n v="129.5"/>
    <n v="7"/>
    <x v="3"/>
    <x v="1"/>
    <n v="26"/>
    <n v="116"/>
    <n v="29"/>
    <x v="2"/>
    <n v="29"/>
    <n v="0"/>
    <n v="0"/>
    <n v="47.2"/>
    <n v="62"/>
    <n v="3"/>
    <n v="65"/>
    <n v="94"/>
    <n v="36"/>
    <n v="93"/>
    <n v="67"/>
    <n v="19"/>
    <n v="15"/>
    <n v="18"/>
  </r>
  <r>
    <n v="2937"/>
    <x v="7"/>
    <n v="95109"/>
    <n v="95.1"/>
    <n v="4"/>
    <x v="3"/>
    <x v="1"/>
    <n v="6"/>
    <n v="116"/>
    <n v="61"/>
    <x v="0"/>
    <n v="0"/>
    <n v="61"/>
    <n v="0"/>
    <n v="31.2"/>
    <n v="7"/>
    <n v="77"/>
    <n v="64"/>
    <n v="12"/>
    <n v="54"/>
    <n v="11"/>
    <n v="32"/>
    <n v="8"/>
    <n v="1"/>
    <n v="46"/>
  </r>
  <r>
    <n v="2977"/>
    <x v="8"/>
    <n v="146199"/>
    <n v="146.19999999999999"/>
    <n v="26"/>
    <x v="1"/>
    <x v="3"/>
    <n v="28"/>
    <n v="116"/>
    <n v="2"/>
    <x v="2"/>
    <n v="2"/>
    <n v="0"/>
    <n v="0"/>
    <n v="44.9"/>
    <n v="64"/>
    <n v="88"/>
    <n v="3"/>
    <n v="75"/>
    <n v="6"/>
    <n v="8"/>
    <n v="41"/>
    <n v="84"/>
    <n v="32"/>
    <n v="48"/>
  </r>
  <r>
    <n v="145"/>
    <x v="3"/>
    <n v="48745"/>
    <n v="48.7"/>
    <n v="20"/>
    <x v="2"/>
    <x v="3"/>
    <n v="26"/>
    <n v="115"/>
    <n v="38"/>
    <x v="0"/>
    <n v="0"/>
    <n v="38"/>
    <n v="0"/>
    <n v="45.5"/>
    <n v="57"/>
    <n v="46"/>
    <n v="97"/>
    <n v="61"/>
    <n v="35"/>
    <n v="11"/>
    <n v="15"/>
    <n v="23"/>
    <n v="25"/>
    <n v="85"/>
  </r>
  <r>
    <n v="151"/>
    <x v="1"/>
    <n v="149798"/>
    <n v="149.80000000000001"/>
    <n v="7"/>
    <x v="3"/>
    <x v="2"/>
    <n v="89"/>
    <n v="115"/>
    <n v="74"/>
    <x v="1"/>
    <n v="0"/>
    <n v="0"/>
    <n v="74"/>
    <n v="56.5"/>
    <n v="44"/>
    <n v="62"/>
    <n v="8"/>
    <n v="88"/>
    <n v="8"/>
    <n v="51"/>
    <n v="97"/>
    <n v="42"/>
    <n v="98"/>
    <n v="67"/>
  </r>
  <r>
    <n v="190"/>
    <x v="11"/>
    <n v="82389"/>
    <n v="82.4"/>
    <n v="10"/>
    <x v="0"/>
    <x v="0"/>
    <n v="73"/>
    <n v="115"/>
    <n v="9"/>
    <x v="1"/>
    <n v="0"/>
    <n v="0"/>
    <n v="9"/>
    <n v="51.5"/>
    <n v="75"/>
    <n v="4"/>
    <n v="39"/>
    <n v="93"/>
    <n v="13"/>
    <n v="74"/>
    <n v="97"/>
    <n v="5"/>
    <n v="68"/>
    <n v="47"/>
  </r>
  <r>
    <n v="264"/>
    <x v="5"/>
    <n v="71830"/>
    <n v="71.8"/>
    <n v="27"/>
    <x v="1"/>
    <x v="3"/>
    <n v="6"/>
    <n v="115"/>
    <n v="38"/>
    <x v="0"/>
    <n v="0"/>
    <n v="38"/>
    <n v="0"/>
    <n v="45"/>
    <n v="3"/>
    <n v="62"/>
    <n v="6"/>
    <n v="51"/>
    <n v="35"/>
    <n v="91"/>
    <n v="34"/>
    <n v="46"/>
    <n v="68"/>
    <n v="54"/>
  </r>
  <r>
    <n v="275"/>
    <x v="19"/>
    <n v="45086"/>
    <n v="45.1"/>
    <n v="11"/>
    <x v="0"/>
    <x v="1"/>
    <n v="69"/>
    <n v="115"/>
    <n v="39"/>
    <x v="0"/>
    <n v="0"/>
    <n v="39"/>
    <n v="0"/>
    <n v="52"/>
    <n v="68"/>
    <n v="94"/>
    <n v="5"/>
    <n v="32"/>
    <n v="44"/>
    <n v="9"/>
    <n v="96"/>
    <n v="44"/>
    <n v="75"/>
    <n v="53"/>
  </r>
  <r>
    <n v="492"/>
    <x v="17"/>
    <n v="70612"/>
    <n v="70.599999999999994"/>
    <n v="10"/>
    <x v="0"/>
    <x v="3"/>
    <n v="93"/>
    <n v="115"/>
    <n v="79"/>
    <x v="1"/>
    <n v="0"/>
    <n v="0"/>
    <n v="79"/>
    <n v="61"/>
    <n v="76"/>
    <n v="67"/>
    <n v="53"/>
    <n v="1"/>
    <n v="81"/>
    <n v="87"/>
    <n v="17"/>
    <n v="85"/>
    <n v="88"/>
    <n v="55"/>
  </r>
  <r>
    <n v="523"/>
    <x v="2"/>
    <n v="112799"/>
    <n v="112.8"/>
    <n v="18"/>
    <x v="2"/>
    <x v="2"/>
    <n v="56"/>
    <n v="115"/>
    <n v="5"/>
    <x v="2"/>
    <n v="5"/>
    <n v="0"/>
    <n v="0"/>
    <n v="46.6"/>
    <n v="16"/>
    <n v="98"/>
    <n v="8"/>
    <n v="68"/>
    <n v="18"/>
    <n v="72"/>
    <n v="71"/>
    <n v="23"/>
    <n v="27"/>
    <n v="65"/>
  </r>
  <r>
    <n v="603"/>
    <x v="15"/>
    <n v="99212"/>
    <n v="99.2"/>
    <n v="29"/>
    <x v="1"/>
    <x v="1"/>
    <n v="9"/>
    <n v="115"/>
    <n v="56"/>
    <x v="0"/>
    <n v="0"/>
    <n v="56"/>
    <n v="0"/>
    <n v="53.9"/>
    <n v="96"/>
    <n v="0"/>
    <n v="25"/>
    <n v="93"/>
    <n v="93"/>
    <n v="72"/>
    <n v="77"/>
    <n v="9"/>
    <n v="51"/>
    <n v="23"/>
  </r>
  <r>
    <n v="728"/>
    <x v="15"/>
    <n v="82948"/>
    <n v="82.9"/>
    <n v="4"/>
    <x v="3"/>
    <x v="0"/>
    <n v="59"/>
    <n v="115"/>
    <n v="48"/>
    <x v="0"/>
    <n v="0"/>
    <n v="48"/>
    <n v="0"/>
    <n v="40.5"/>
    <n v="97"/>
    <n v="8"/>
    <n v="35"/>
    <n v="42"/>
    <n v="2"/>
    <n v="36"/>
    <n v="27"/>
    <n v="51"/>
    <n v="34"/>
    <n v="73"/>
  </r>
  <r>
    <n v="765"/>
    <x v="13"/>
    <n v="128303"/>
    <n v="128.30000000000001"/>
    <n v="9"/>
    <x v="0"/>
    <x v="0"/>
    <n v="56"/>
    <n v="115"/>
    <n v="9"/>
    <x v="2"/>
    <n v="9"/>
    <n v="0"/>
    <n v="0"/>
    <n v="41.1"/>
    <n v="65"/>
    <n v="18"/>
    <n v="75"/>
    <n v="34"/>
    <n v="71"/>
    <n v="5"/>
    <n v="41"/>
    <n v="71"/>
    <n v="23"/>
    <n v="8"/>
  </r>
  <r>
    <n v="992"/>
    <x v="19"/>
    <n v="52369"/>
    <n v="52.4"/>
    <n v="10"/>
    <x v="0"/>
    <x v="1"/>
    <n v="36"/>
    <n v="115"/>
    <n v="6"/>
    <x v="0"/>
    <n v="0"/>
    <n v="6"/>
    <n v="0"/>
    <n v="34.299999999999997"/>
    <n v="2"/>
    <n v="96"/>
    <n v="34"/>
    <n v="19"/>
    <n v="85"/>
    <n v="7"/>
    <n v="9"/>
    <n v="12"/>
    <n v="72"/>
    <n v="7"/>
  </r>
  <r>
    <n v="1069"/>
    <x v="15"/>
    <n v="136023"/>
    <n v="136"/>
    <n v="0"/>
    <x v="3"/>
    <x v="0"/>
    <n v="3"/>
    <n v="115"/>
    <n v="5"/>
    <x v="0"/>
    <n v="0"/>
    <n v="5"/>
    <n v="0"/>
    <n v="60.7"/>
    <n v="37"/>
    <n v="65"/>
    <n v="95"/>
    <n v="4"/>
    <n v="92"/>
    <n v="61"/>
    <n v="81"/>
    <n v="38"/>
    <n v="47"/>
    <n v="87"/>
  </r>
  <r>
    <n v="1115"/>
    <x v="19"/>
    <n v="106019"/>
    <n v="106"/>
    <n v="26"/>
    <x v="1"/>
    <x v="3"/>
    <n v="4"/>
    <n v="115"/>
    <n v="51"/>
    <x v="0"/>
    <n v="0"/>
    <n v="51"/>
    <n v="0"/>
    <n v="42.9"/>
    <n v="37"/>
    <n v="99"/>
    <n v="3"/>
    <n v="28"/>
    <n v="86"/>
    <n v="0"/>
    <n v="2"/>
    <n v="59"/>
    <n v="16"/>
    <n v="99"/>
  </r>
  <r>
    <n v="1396"/>
    <x v="8"/>
    <n v="97963"/>
    <n v="98"/>
    <n v="25"/>
    <x v="1"/>
    <x v="0"/>
    <n v="69"/>
    <n v="115"/>
    <n v="15"/>
    <x v="2"/>
    <n v="15"/>
    <n v="0"/>
    <n v="0"/>
    <n v="36.299999999999997"/>
    <n v="1"/>
    <n v="91"/>
    <n v="51"/>
    <n v="41"/>
    <n v="59"/>
    <n v="19"/>
    <n v="13"/>
    <n v="41"/>
    <n v="23"/>
    <n v="24"/>
  </r>
  <r>
    <n v="1493"/>
    <x v="1"/>
    <n v="47060"/>
    <n v="47.1"/>
    <n v="16"/>
    <x v="2"/>
    <x v="0"/>
    <n v="6"/>
    <n v="115"/>
    <n v="83"/>
    <x v="1"/>
    <n v="0"/>
    <n v="0"/>
    <n v="83"/>
    <n v="51"/>
    <n v="52"/>
    <n v="37"/>
    <n v="12"/>
    <n v="39"/>
    <n v="35"/>
    <n v="59"/>
    <n v="86"/>
    <n v="38"/>
    <n v="71"/>
    <n v="81"/>
  </r>
  <r>
    <n v="1663"/>
    <x v="14"/>
    <n v="90542"/>
    <n v="90.5"/>
    <n v="19"/>
    <x v="2"/>
    <x v="1"/>
    <n v="33"/>
    <n v="115"/>
    <n v="7"/>
    <x v="0"/>
    <n v="0"/>
    <n v="7"/>
    <n v="0"/>
    <n v="69.7"/>
    <n v="65"/>
    <n v="11"/>
    <n v="84"/>
    <n v="97"/>
    <n v="71"/>
    <n v="42"/>
    <n v="95"/>
    <n v="97"/>
    <n v="94"/>
    <n v="41"/>
  </r>
  <r>
    <n v="1704"/>
    <x v="16"/>
    <n v="101020"/>
    <n v="101"/>
    <n v="21"/>
    <x v="2"/>
    <x v="2"/>
    <n v="78"/>
    <n v="115"/>
    <n v="16"/>
    <x v="2"/>
    <n v="16"/>
    <n v="0"/>
    <n v="0"/>
    <n v="59.7"/>
    <n v="95"/>
    <n v="71"/>
    <n v="43"/>
    <n v="45"/>
    <n v="82"/>
    <n v="44"/>
    <n v="52"/>
    <n v="29"/>
    <n v="84"/>
    <n v="52"/>
  </r>
  <r>
    <n v="1725"/>
    <x v="18"/>
    <n v="136827"/>
    <n v="136.80000000000001"/>
    <n v="15"/>
    <x v="0"/>
    <x v="1"/>
    <n v="64"/>
    <n v="115"/>
    <n v="7"/>
    <x v="2"/>
    <n v="7"/>
    <n v="0"/>
    <n v="0"/>
    <n v="59.4"/>
    <n v="95"/>
    <n v="11"/>
    <n v="56"/>
    <n v="33"/>
    <n v="43"/>
    <n v="61"/>
    <n v="91"/>
    <n v="46"/>
    <n v="99"/>
    <n v="59"/>
  </r>
  <r>
    <n v="1746"/>
    <x v="15"/>
    <n v="66003"/>
    <n v="66"/>
    <n v="2"/>
    <x v="3"/>
    <x v="1"/>
    <n v="77"/>
    <n v="115"/>
    <n v="42"/>
    <x v="0"/>
    <n v="0"/>
    <n v="42"/>
    <n v="0"/>
    <n v="42.9"/>
    <n v="49"/>
    <n v="4"/>
    <n v="19"/>
    <n v="42"/>
    <n v="83"/>
    <n v="48"/>
    <n v="59"/>
    <n v="87"/>
    <n v="31"/>
    <n v="7"/>
  </r>
  <r>
    <n v="2064"/>
    <x v="16"/>
    <n v="53474"/>
    <n v="53.5"/>
    <n v="11"/>
    <x v="0"/>
    <x v="2"/>
    <n v="47"/>
    <n v="115"/>
    <n v="18"/>
    <x v="2"/>
    <n v="18"/>
    <n v="0"/>
    <n v="0"/>
    <n v="50.6"/>
    <n v="61"/>
    <n v="55"/>
    <n v="2"/>
    <n v="41"/>
    <n v="53"/>
    <n v="78"/>
    <n v="65"/>
    <n v="43"/>
    <n v="97"/>
    <n v="11"/>
  </r>
  <r>
    <n v="2296"/>
    <x v="9"/>
    <n v="50823"/>
    <n v="50.8"/>
    <n v="4"/>
    <x v="3"/>
    <x v="2"/>
    <n v="31"/>
    <n v="115"/>
    <n v="84"/>
    <x v="1"/>
    <n v="0"/>
    <n v="0"/>
    <n v="84"/>
    <n v="44.5"/>
    <n v="65"/>
    <n v="43"/>
    <n v="41"/>
    <n v="12"/>
    <n v="62"/>
    <n v="18"/>
    <n v="67"/>
    <n v="97"/>
    <n v="26"/>
    <n v="14"/>
  </r>
  <r>
    <n v="2347"/>
    <x v="6"/>
    <n v="137102"/>
    <n v="137.1"/>
    <n v="19"/>
    <x v="2"/>
    <x v="3"/>
    <n v="25"/>
    <n v="115"/>
    <n v="89"/>
    <x v="1"/>
    <n v="0"/>
    <n v="0"/>
    <n v="89"/>
    <n v="56.5"/>
    <n v="46"/>
    <n v="34"/>
    <n v="91"/>
    <n v="14"/>
    <n v="72"/>
    <n v="69"/>
    <n v="69"/>
    <n v="94"/>
    <n v="73"/>
    <n v="3"/>
  </r>
  <r>
    <n v="2450"/>
    <x v="12"/>
    <n v="66183"/>
    <n v="66.2"/>
    <n v="0"/>
    <x v="3"/>
    <x v="1"/>
    <n v="22"/>
    <n v="115"/>
    <n v="32"/>
    <x v="0"/>
    <n v="0"/>
    <n v="32"/>
    <n v="0"/>
    <n v="37.9"/>
    <n v="3"/>
    <n v="67"/>
    <n v="15"/>
    <n v="22"/>
    <n v="88"/>
    <n v="67"/>
    <n v="5"/>
    <n v="21"/>
    <n v="34"/>
    <n v="57"/>
  </r>
  <r>
    <n v="2493"/>
    <x v="12"/>
    <n v="69426"/>
    <n v="69.400000000000006"/>
    <n v="26"/>
    <x v="1"/>
    <x v="2"/>
    <n v="28"/>
    <n v="115"/>
    <n v="38"/>
    <x v="0"/>
    <n v="0"/>
    <n v="38"/>
    <n v="0"/>
    <n v="49.2"/>
    <n v="7"/>
    <n v="77"/>
    <n v="12"/>
    <n v="65"/>
    <n v="96"/>
    <n v="19"/>
    <n v="91"/>
    <n v="61"/>
    <n v="59"/>
    <n v="5"/>
  </r>
  <r>
    <n v="2496"/>
    <x v="1"/>
    <n v="72020"/>
    <n v="72"/>
    <n v="6"/>
    <x v="3"/>
    <x v="0"/>
    <n v="54"/>
    <n v="115"/>
    <n v="77"/>
    <x v="1"/>
    <n v="0"/>
    <n v="0"/>
    <n v="77"/>
    <n v="55.2"/>
    <n v="28"/>
    <n v="8"/>
    <n v="72"/>
    <n v="58"/>
    <n v="63"/>
    <n v="9"/>
    <n v="86"/>
    <n v="77"/>
    <n v="59"/>
    <n v="92"/>
  </r>
  <r>
    <n v="2692"/>
    <x v="18"/>
    <n v="83568"/>
    <n v="83.6"/>
    <n v="24"/>
    <x v="1"/>
    <x v="2"/>
    <n v="57"/>
    <n v="115"/>
    <n v="9"/>
    <x v="2"/>
    <n v="9"/>
    <n v="0"/>
    <n v="0"/>
    <n v="64.400000000000006"/>
    <n v="49"/>
    <n v="96"/>
    <n v="84"/>
    <n v="72"/>
    <n v="52"/>
    <n v="39"/>
    <n v="45"/>
    <n v="76"/>
    <n v="55"/>
    <n v="76"/>
  </r>
  <r>
    <n v="2785"/>
    <x v="7"/>
    <n v="133134"/>
    <n v="133.1"/>
    <n v="3"/>
    <x v="3"/>
    <x v="1"/>
    <n v="44"/>
    <n v="115"/>
    <n v="43"/>
    <x v="0"/>
    <n v="0"/>
    <n v="43"/>
    <n v="0"/>
    <n v="47.5"/>
    <n v="52"/>
    <n v="29"/>
    <n v="6"/>
    <n v="14"/>
    <n v="29"/>
    <n v="98"/>
    <n v="97"/>
    <n v="83"/>
    <n v="23"/>
    <n v="44"/>
  </r>
  <r>
    <n v="2792"/>
    <x v="7"/>
    <n v="100655"/>
    <n v="100.7"/>
    <n v="3"/>
    <x v="3"/>
    <x v="0"/>
    <n v="79"/>
    <n v="115"/>
    <n v="41"/>
    <x v="0"/>
    <n v="0"/>
    <n v="41"/>
    <n v="0"/>
    <n v="43"/>
    <n v="7"/>
    <n v="29"/>
    <n v="4"/>
    <n v="51"/>
    <n v="49"/>
    <n v="76"/>
    <n v="87"/>
    <n v="35"/>
    <n v="45"/>
    <n v="47"/>
  </r>
  <r>
    <n v="2795"/>
    <x v="7"/>
    <n v="44410"/>
    <n v="44.4"/>
    <n v="7"/>
    <x v="3"/>
    <x v="0"/>
    <n v="54"/>
    <n v="115"/>
    <n v="51"/>
    <x v="0"/>
    <n v="0"/>
    <n v="51"/>
    <n v="0"/>
    <n v="54.6"/>
    <n v="69"/>
    <n v="49"/>
    <n v="53"/>
    <n v="94"/>
    <n v="39"/>
    <n v="76"/>
    <n v="33"/>
    <n v="33"/>
    <n v="93"/>
    <n v="7"/>
  </r>
  <r>
    <n v="2973"/>
    <x v="9"/>
    <n v="63867"/>
    <n v="63.9"/>
    <n v="27"/>
    <x v="1"/>
    <x v="0"/>
    <n v="75"/>
    <n v="115"/>
    <n v="91"/>
    <x v="1"/>
    <n v="0"/>
    <n v="0"/>
    <n v="91"/>
    <n v="59.4"/>
    <n v="49"/>
    <n v="18"/>
    <n v="77"/>
    <n v="92"/>
    <n v="34"/>
    <n v="78"/>
    <n v="27"/>
    <n v="94"/>
    <n v="68"/>
    <n v="57"/>
  </r>
  <r>
    <n v="199"/>
    <x v="5"/>
    <n v="140059"/>
    <n v="140.1"/>
    <n v="5"/>
    <x v="3"/>
    <x v="0"/>
    <n v="11"/>
    <n v="114"/>
    <n v="5"/>
    <x v="0"/>
    <n v="0"/>
    <n v="5"/>
    <n v="0"/>
    <n v="38.9"/>
    <n v="41"/>
    <n v="95"/>
    <n v="52"/>
    <n v="22"/>
    <n v="46"/>
    <n v="92"/>
    <n v="18"/>
    <n v="21"/>
    <n v="1"/>
    <n v="1"/>
  </r>
  <r>
    <n v="240"/>
    <x v="1"/>
    <n v="142701"/>
    <n v="142.69999999999999"/>
    <n v="5"/>
    <x v="3"/>
    <x v="2"/>
    <n v="53"/>
    <n v="114"/>
    <n v="89"/>
    <x v="1"/>
    <n v="0"/>
    <n v="0"/>
    <n v="89"/>
    <n v="54.6"/>
    <n v="23"/>
    <n v="53"/>
    <n v="83"/>
    <n v="46"/>
    <n v="28"/>
    <n v="65"/>
    <n v="82"/>
    <n v="6"/>
    <n v="78"/>
    <n v="82"/>
  </r>
  <r>
    <n v="247"/>
    <x v="19"/>
    <n v="114425"/>
    <n v="114.4"/>
    <n v="21"/>
    <x v="2"/>
    <x v="2"/>
    <n v="16"/>
    <n v="114"/>
    <n v="54"/>
    <x v="0"/>
    <n v="0"/>
    <n v="54"/>
    <n v="0"/>
    <n v="45.1"/>
    <n v="18"/>
    <n v="71"/>
    <n v="46"/>
    <n v="67"/>
    <n v="84"/>
    <n v="17"/>
    <n v="2"/>
    <n v="78"/>
    <n v="61"/>
    <n v="7"/>
  </r>
  <r>
    <n v="332"/>
    <x v="17"/>
    <n v="141738"/>
    <n v="141.69999999999999"/>
    <n v="10"/>
    <x v="0"/>
    <x v="3"/>
    <n v="68"/>
    <n v="114"/>
    <n v="8"/>
    <x v="1"/>
    <n v="0"/>
    <n v="0"/>
    <n v="8"/>
    <n v="62.2"/>
    <n v="58"/>
    <n v="31"/>
    <n v="48"/>
    <n v="79"/>
    <n v="98"/>
    <n v="93"/>
    <n v="93"/>
    <n v="4"/>
    <n v="47"/>
    <n v="71"/>
  </r>
  <r>
    <n v="416"/>
    <x v="2"/>
    <n v="32147"/>
    <n v="32.1"/>
    <n v="7"/>
    <x v="3"/>
    <x v="0"/>
    <n v="3"/>
    <n v="114"/>
    <n v="12"/>
    <x v="2"/>
    <n v="12"/>
    <n v="0"/>
    <n v="0"/>
    <n v="53.4"/>
    <n v="45"/>
    <n v="35"/>
    <n v="17"/>
    <n v="62"/>
    <n v="88"/>
    <n v="96"/>
    <n v="19"/>
    <n v="72"/>
    <n v="66"/>
    <n v="34"/>
  </r>
  <r>
    <n v="437"/>
    <x v="19"/>
    <n v="59059"/>
    <n v="59.1"/>
    <n v="21"/>
    <x v="2"/>
    <x v="3"/>
    <n v="93"/>
    <n v="114"/>
    <n v="62"/>
    <x v="0"/>
    <n v="0"/>
    <n v="62"/>
    <n v="0"/>
    <n v="53.5"/>
    <n v="47"/>
    <n v="36"/>
    <n v="11"/>
    <n v="88"/>
    <n v="78"/>
    <n v="17"/>
    <n v="51"/>
    <n v="49"/>
    <n v="63"/>
    <n v="95"/>
  </r>
  <r>
    <n v="495"/>
    <x v="13"/>
    <n v="39852"/>
    <n v="39.9"/>
    <n v="11"/>
    <x v="0"/>
    <x v="1"/>
    <n v="89"/>
    <n v="114"/>
    <n v="15"/>
    <x v="2"/>
    <n v="15"/>
    <n v="0"/>
    <n v="0"/>
    <n v="54.7"/>
    <n v="29"/>
    <n v="38"/>
    <n v="51"/>
    <n v="32"/>
    <n v="97"/>
    <n v="93"/>
    <n v="87"/>
    <n v="42"/>
    <n v="69"/>
    <n v="9"/>
  </r>
  <r>
    <n v="660"/>
    <x v="14"/>
    <n v="30567"/>
    <n v="30.6"/>
    <n v="8"/>
    <x v="0"/>
    <x v="0"/>
    <n v="98"/>
    <n v="114"/>
    <n v="41"/>
    <x v="0"/>
    <n v="0"/>
    <n v="41"/>
    <n v="0"/>
    <n v="66.400000000000006"/>
    <n v="10"/>
    <n v="89"/>
    <n v="51"/>
    <n v="83"/>
    <n v="82"/>
    <n v="93"/>
    <n v="84"/>
    <n v="64"/>
    <n v="61"/>
    <n v="47"/>
  </r>
  <r>
    <n v="783"/>
    <x v="2"/>
    <n v="77774"/>
    <n v="77.8"/>
    <n v="10"/>
    <x v="0"/>
    <x v="1"/>
    <n v="95"/>
    <n v="114"/>
    <n v="27"/>
    <x v="2"/>
    <n v="27"/>
    <n v="0"/>
    <n v="0"/>
    <n v="68.3"/>
    <n v="68"/>
    <n v="36"/>
    <n v="51"/>
    <n v="68"/>
    <n v="96"/>
    <n v="25"/>
    <n v="87"/>
    <n v="92"/>
    <n v="67"/>
    <n v="93"/>
  </r>
  <r>
    <n v="867"/>
    <x v="12"/>
    <n v="55666"/>
    <n v="55.7"/>
    <n v="18"/>
    <x v="2"/>
    <x v="0"/>
    <n v="92"/>
    <n v="114"/>
    <n v="63"/>
    <x v="0"/>
    <n v="0"/>
    <n v="63"/>
    <n v="0"/>
    <n v="55.3"/>
    <n v="6"/>
    <n v="91"/>
    <n v="19"/>
    <n v="26"/>
    <n v="5"/>
    <n v="97"/>
    <n v="85"/>
    <n v="91"/>
    <n v="85"/>
    <n v="48"/>
  </r>
  <r>
    <n v="971"/>
    <x v="14"/>
    <n v="33323"/>
    <n v="33.299999999999997"/>
    <n v="29"/>
    <x v="1"/>
    <x v="0"/>
    <n v="72"/>
    <n v="114"/>
    <n v="51"/>
    <x v="0"/>
    <n v="0"/>
    <n v="51"/>
    <n v="0"/>
    <n v="42.6"/>
    <n v="68"/>
    <n v="45"/>
    <n v="24"/>
    <n v="0"/>
    <n v="56"/>
    <n v="59"/>
    <n v="97"/>
    <n v="36"/>
    <n v="39"/>
    <n v="2"/>
  </r>
  <r>
    <n v="1016"/>
    <x v="16"/>
    <n v="31320"/>
    <n v="31.3"/>
    <n v="16"/>
    <x v="2"/>
    <x v="3"/>
    <n v="89"/>
    <n v="114"/>
    <n v="22"/>
    <x v="2"/>
    <n v="22"/>
    <n v="0"/>
    <n v="0"/>
    <n v="47.7"/>
    <n v="67"/>
    <n v="45"/>
    <n v="69"/>
    <n v="7"/>
    <n v="86"/>
    <n v="78"/>
    <n v="25"/>
    <n v="77"/>
    <n v="1"/>
    <n v="22"/>
  </r>
  <r>
    <n v="1150"/>
    <x v="16"/>
    <n v="135817"/>
    <n v="135.80000000000001"/>
    <n v="9"/>
    <x v="0"/>
    <x v="1"/>
    <n v="82"/>
    <n v="114"/>
    <n v="11"/>
    <x v="2"/>
    <n v="11"/>
    <n v="0"/>
    <n v="0"/>
    <n v="45.3"/>
    <n v="42"/>
    <n v="8"/>
    <n v="54"/>
    <n v="3"/>
    <n v="27"/>
    <n v="22"/>
    <n v="82"/>
    <n v="58"/>
    <n v="71"/>
    <n v="86"/>
  </r>
  <r>
    <n v="1215"/>
    <x v="4"/>
    <n v="111339"/>
    <n v="111.3"/>
    <n v="0"/>
    <x v="3"/>
    <x v="0"/>
    <n v="46"/>
    <n v="114"/>
    <n v="34"/>
    <x v="0"/>
    <n v="0"/>
    <n v="34"/>
    <n v="0"/>
    <n v="57.1"/>
    <n v="9"/>
    <n v="57"/>
    <n v="78"/>
    <n v="79"/>
    <n v="26"/>
    <n v="53"/>
    <n v="96"/>
    <n v="9"/>
    <n v="68"/>
    <n v="96"/>
  </r>
  <r>
    <n v="1433"/>
    <x v="4"/>
    <n v="52761"/>
    <n v="52.8"/>
    <n v="0"/>
    <x v="3"/>
    <x v="3"/>
    <n v="89"/>
    <n v="114"/>
    <n v="4"/>
    <x v="0"/>
    <n v="0"/>
    <n v="4"/>
    <n v="0"/>
    <n v="61.7"/>
    <n v="39"/>
    <n v="97"/>
    <n v="86"/>
    <n v="2"/>
    <n v="98"/>
    <n v="37"/>
    <n v="7"/>
    <n v="71"/>
    <n v="91"/>
    <n v="89"/>
  </r>
  <r>
    <n v="1551"/>
    <x v="13"/>
    <n v="125707"/>
    <n v="125.7"/>
    <n v="1"/>
    <x v="3"/>
    <x v="3"/>
    <n v="34"/>
    <n v="114"/>
    <n v="26"/>
    <x v="2"/>
    <n v="26"/>
    <n v="0"/>
    <n v="0"/>
    <n v="49.6"/>
    <n v="89"/>
    <n v="1"/>
    <n v="81"/>
    <n v="35"/>
    <n v="72"/>
    <n v="37"/>
    <n v="61"/>
    <n v="65"/>
    <n v="4"/>
    <n v="51"/>
  </r>
  <r>
    <n v="1687"/>
    <x v="8"/>
    <n v="83341"/>
    <n v="83.3"/>
    <n v="5"/>
    <x v="3"/>
    <x v="3"/>
    <n v="1"/>
    <n v="114"/>
    <n v="1"/>
    <x v="2"/>
    <n v="1"/>
    <n v="0"/>
    <n v="0"/>
    <n v="33.4"/>
    <n v="26"/>
    <n v="89"/>
    <n v="33"/>
    <n v="57"/>
    <n v="4"/>
    <n v="7"/>
    <n v="36"/>
    <n v="41"/>
    <n v="9"/>
    <n v="32"/>
  </r>
  <r>
    <n v="1742"/>
    <x v="11"/>
    <n v="90127"/>
    <n v="90.1"/>
    <n v="24"/>
    <x v="1"/>
    <x v="2"/>
    <n v="8"/>
    <n v="114"/>
    <n v="9"/>
    <x v="1"/>
    <n v="0"/>
    <n v="0"/>
    <n v="9"/>
    <n v="46.6"/>
    <n v="35"/>
    <n v="7"/>
    <n v="69"/>
    <n v="34"/>
    <n v="25"/>
    <n v="69"/>
    <n v="97"/>
    <n v="75"/>
    <n v="49"/>
    <n v="6"/>
  </r>
  <r>
    <n v="1806"/>
    <x v="18"/>
    <n v="46250"/>
    <n v="46.3"/>
    <n v="19"/>
    <x v="2"/>
    <x v="2"/>
    <n v="34"/>
    <n v="114"/>
    <n v="29"/>
    <x v="2"/>
    <n v="29"/>
    <n v="0"/>
    <n v="0"/>
    <n v="43.1"/>
    <n v="8"/>
    <n v="69"/>
    <n v="97"/>
    <n v="17"/>
    <n v="77"/>
    <n v="41"/>
    <n v="36"/>
    <n v="52"/>
    <n v="3"/>
    <n v="31"/>
  </r>
  <r>
    <n v="1875"/>
    <x v="6"/>
    <n v="48422"/>
    <n v="48.4"/>
    <n v="24"/>
    <x v="1"/>
    <x v="3"/>
    <n v="11"/>
    <n v="114"/>
    <n v="73"/>
    <x v="1"/>
    <n v="0"/>
    <n v="0"/>
    <n v="73"/>
    <n v="36.5"/>
    <n v="54"/>
    <n v="72"/>
    <n v="17"/>
    <n v="7"/>
    <n v="14"/>
    <n v="62"/>
    <n v="51"/>
    <n v="3"/>
    <n v="11"/>
    <n v="74"/>
  </r>
  <r>
    <n v="1877"/>
    <x v="3"/>
    <n v="114999"/>
    <n v="115"/>
    <n v="10"/>
    <x v="0"/>
    <x v="0"/>
    <n v="57"/>
    <n v="114"/>
    <n v="68"/>
    <x v="0"/>
    <n v="0"/>
    <n v="68"/>
    <n v="0"/>
    <n v="24.9"/>
    <n v="39"/>
    <n v="3"/>
    <n v="4"/>
    <n v="15"/>
    <n v="11"/>
    <n v="34"/>
    <n v="61"/>
    <n v="5"/>
    <n v="73"/>
    <n v="4"/>
  </r>
  <r>
    <n v="1880"/>
    <x v="17"/>
    <n v="97743"/>
    <n v="97.7"/>
    <n v="7"/>
    <x v="3"/>
    <x v="0"/>
    <n v="67"/>
    <n v="114"/>
    <n v="93"/>
    <x v="1"/>
    <n v="0"/>
    <n v="0"/>
    <n v="93"/>
    <n v="40.299999999999997"/>
    <n v="63"/>
    <n v="41"/>
    <n v="19"/>
    <n v="66"/>
    <n v="12"/>
    <n v="83"/>
    <n v="25"/>
    <n v="52"/>
    <n v="6"/>
    <n v="36"/>
  </r>
  <r>
    <n v="1982"/>
    <x v="13"/>
    <n v="148225"/>
    <n v="148.19999999999999"/>
    <n v="11"/>
    <x v="0"/>
    <x v="1"/>
    <n v="23"/>
    <n v="114"/>
    <n v="28"/>
    <x v="2"/>
    <n v="28"/>
    <n v="0"/>
    <n v="0"/>
    <n v="31.1"/>
    <n v="79"/>
    <n v="27"/>
    <n v="3"/>
    <n v="7"/>
    <n v="29"/>
    <n v="9"/>
    <n v="5"/>
    <n v="71"/>
    <n v="75"/>
    <n v="6"/>
  </r>
  <r>
    <n v="2010"/>
    <x v="17"/>
    <n v="86987"/>
    <n v="87"/>
    <n v="9"/>
    <x v="0"/>
    <x v="1"/>
    <n v="2"/>
    <n v="114"/>
    <n v="72"/>
    <x v="1"/>
    <n v="0"/>
    <n v="0"/>
    <n v="72"/>
    <n v="44.5"/>
    <n v="62"/>
    <n v="51"/>
    <n v="11"/>
    <n v="65"/>
    <n v="45"/>
    <n v="22"/>
    <n v="35"/>
    <n v="49"/>
    <n v="9"/>
    <n v="96"/>
  </r>
  <r>
    <n v="2020"/>
    <x v="17"/>
    <n v="33063"/>
    <n v="33.1"/>
    <n v="1"/>
    <x v="3"/>
    <x v="3"/>
    <n v="65"/>
    <n v="114"/>
    <n v="72"/>
    <x v="1"/>
    <n v="0"/>
    <n v="0"/>
    <n v="72"/>
    <n v="39.5"/>
    <n v="42"/>
    <n v="52"/>
    <n v="29"/>
    <n v="88"/>
    <n v="84"/>
    <n v="49"/>
    <n v="34"/>
    <n v="8"/>
    <n v="2"/>
    <n v="7"/>
  </r>
  <r>
    <n v="2054"/>
    <x v="10"/>
    <n v="70882"/>
    <n v="70.900000000000006"/>
    <n v="6"/>
    <x v="3"/>
    <x v="3"/>
    <n v="75"/>
    <n v="114"/>
    <n v="47"/>
    <x v="0"/>
    <n v="0"/>
    <n v="47"/>
    <n v="0"/>
    <n v="34.9"/>
    <n v="68"/>
    <n v="55"/>
    <n v="28"/>
    <n v="65"/>
    <n v="2"/>
    <n v="69"/>
    <n v="0"/>
    <n v="55"/>
    <n v="4"/>
    <n v="3"/>
  </r>
  <r>
    <n v="2075"/>
    <x v="4"/>
    <n v="132076"/>
    <n v="132.1"/>
    <n v="26"/>
    <x v="1"/>
    <x v="1"/>
    <n v="67"/>
    <n v="114"/>
    <n v="36"/>
    <x v="0"/>
    <n v="0"/>
    <n v="36"/>
    <n v="0"/>
    <n v="37.700000000000003"/>
    <n v="63"/>
    <n v="4"/>
    <n v="46"/>
    <n v="8"/>
    <n v="33"/>
    <n v="15"/>
    <n v="87"/>
    <n v="21"/>
    <n v="29"/>
    <n v="71"/>
  </r>
  <r>
    <n v="2162"/>
    <x v="7"/>
    <n v="74099"/>
    <n v="74.099999999999994"/>
    <n v="6"/>
    <x v="3"/>
    <x v="1"/>
    <n v="13"/>
    <n v="114"/>
    <n v="62"/>
    <x v="0"/>
    <n v="0"/>
    <n v="62"/>
    <n v="0"/>
    <n v="57.9"/>
    <n v="79"/>
    <n v="72"/>
    <n v="89"/>
    <n v="22"/>
    <n v="11"/>
    <n v="62"/>
    <n v="82"/>
    <n v="58"/>
    <n v="96"/>
    <n v="8"/>
  </r>
  <r>
    <n v="2218"/>
    <x v="19"/>
    <n v="124964"/>
    <n v="125"/>
    <n v="2"/>
    <x v="3"/>
    <x v="2"/>
    <n v="7"/>
    <n v="114"/>
    <n v="61"/>
    <x v="0"/>
    <n v="0"/>
    <n v="61"/>
    <n v="0"/>
    <n v="40.9"/>
    <n v="16"/>
    <n v="45"/>
    <n v="74"/>
    <n v="2"/>
    <n v="3"/>
    <n v="68"/>
    <n v="73"/>
    <n v="85"/>
    <n v="4"/>
    <n v="39"/>
  </r>
  <r>
    <n v="2268"/>
    <x v="16"/>
    <n v="134439"/>
    <n v="134.4"/>
    <n v="13"/>
    <x v="0"/>
    <x v="0"/>
    <n v="9"/>
    <n v="114"/>
    <n v="2"/>
    <x v="2"/>
    <n v="2"/>
    <n v="0"/>
    <n v="0"/>
    <n v="48.9"/>
    <n v="21"/>
    <n v="82"/>
    <n v="87"/>
    <n v="21"/>
    <n v="8"/>
    <n v="6"/>
    <n v="48"/>
    <n v="43"/>
    <n v="76"/>
    <n v="97"/>
  </r>
  <r>
    <n v="2358"/>
    <x v="14"/>
    <n v="70305"/>
    <n v="70.3"/>
    <n v="22"/>
    <x v="2"/>
    <x v="2"/>
    <n v="1"/>
    <n v="114"/>
    <n v="36"/>
    <x v="0"/>
    <n v="0"/>
    <n v="36"/>
    <n v="0"/>
    <n v="58.2"/>
    <n v="55"/>
    <n v="13"/>
    <n v="4"/>
    <n v="35"/>
    <n v="76"/>
    <n v="64"/>
    <n v="94"/>
    <n v="92"/>
    <n v="72"/>
    <n v="77"/>
  </r>
  <r>
    <n v="2699"/>
    <x v="14"/>
    <n v="122562"/>
    <n v="122.6"/>
    <n v="18"/>
    <x v="2"/>
    <x v="1"/>
    <n v="64"/>
    <n v="114"/>
    <n v="59"/>
    <x v="0"/>
    <n v="0"/>
    <n v="59"/>
    <n v="0"/>
    <n v="44.6"/>
    <n v="5"/>
    <n v="38"/>
    <n v="96"/>
    <n v="26"/>
    <n v="54"/>
    <n v="18"/>
    <n v="32"/>
    <n v="72"/>
    <n v="64"/>
    <n v="41"/>
  </r>
  <r>
    <n v="2929"/>
    <x v="10"/>
    <n v="79755"/>
    <n v="79.8"/>
    <n v="11"/>
    <x v="0"/>
    <x v="1"/>
    <n v="18"/>
    <n v="114"/>
    <n v="38"/>
    <x v="0"/>
    <n v="0"/>
    <n v="38"/>
    <n v="0"/>
    <n v="54.4"/>
    <n v="98"/>
    <n v="87"/>
    <n v="13"/>
    <n v="86"/>
    <n v="35"/>
    <n v="49"/>
    <n v="14"/>
    <n v="12"/>
    <n v="87"/>
    <n v="63"/>
  </r>
  <r>
    <n v="28"/>
    <x v="1"/>
    <n v="33267"/>
    <n v="33.299999999999997"/>
    <n v="25"/>
    <x v="1"/>
    <x v="2"/>
    <n v="7"/>
    <n v="113"/>
    <n v="92"/>
    <x v="1"/>
    <n v="0"/>
    <n v="0"/>
    <n v="92"/>
    <n v="53.9"/>
    <n v="74"/>
    <n v="8"/>
    <n v="28"/>
    <n v="18"/>
    <n v="75"/>
    <n v="81"/>
    <n v="99"/>
    <n v="41"/>
    <n v="37"/>
    <n v="78"/>
  </r>
  <r>
    <n v="35"/>
    <x v="8"/>
    <n v="43843"/>
    <n v="43.8"/>
    <n v="24"/>
    <x v="1"/>
    <x v="2"/>
    <n v="52"/>
    <n v="113"/>
    <n v="22"/>
    <x v="2"/>
    <n v="22"/>
    <n v="0"/>
    <n v="0"/>
    <n v="50"/>
    <n v="45"/>
    <n v="63"/>
    <n v="58"/>
    <n v="9"/>
    <n v="5"/>
    <n v="28"/>
    <n v="95"/>
    <n v="89"/>
    <n v="46"/>
    <n v="62"/>
  </r>
  <r>
    <n v="214"/>
    <x v="1"/>
    <n v="86408"/>
    <n v="86.4"/>
    <n v="19"/>
    <x v="2"/>
    <x v="1"/>
    <n v="68"/>
    <n v="113"/>
    <n v="78"/>
    <x v="1"/>
    <n v="0"/>
    <n v="0"/>
    <n v="78"/>
    <n v="50.6"/>
    <n v="82"/>
    <n v="5"/>
    <n v="7"/>
    <n v="31"/>
    <n v="94"/>
    <n v="85"/>
    <n v="98"/>
    <n v="63"/>
    <n v="25"/>
    <n v="16"/>
  </r>
  <r>
    <n v="424"/>
    <x v="15"/>
    <n v="111199"/>
    <n v="111.2"/>
    <n v="0"/>
    <x v="3"/>
    <x v="0"/>
    <n v="12"/>
    <n v="113"/>
    <n v="66"/>
    <x v="0"/>
    <n v="0"/>
    <n v="66"/>
    <n v="0"/>
    <n v="38.5"/>
    <n v="62"/>
    <n v="13"/>
    <n v="12"/>
    <n v="84"/>
    <n v="14"/>
    <n v="52"/>
    <n v="4"/>
    <n v="8"/>
    <n v="67"/>
    <n v="69"/>
  </r>
  <r>
    <n v="453"/>
    <x v="2"/>
    <n v="86747"/>
    <n v="86.7"/>
    <n v="16"/>
    <x v="2"/>
    <x v="3"/>
    <n v="54"/>
    <n v="113"/>
    <n v="11"/>
    <x v="2"/>
    <n v="11"/>
    <n v="0"/>
    <n v="0"/>
    <n v="43.7"/>
    <n v="8"/>
    <n v="63"/>
    <n v="5"/>
    <n v="6"/>
    <n v="92"/>
    <n v="62"/>
    <n v="19"/>
    <n v="61"/>
    <n v="68"/>
    <n v="53"/>
  </r>
  <r>
    <n v="586"/>
    <x v="17"/>
    <n v="73066"/>
    <n v="73.099999999999994"/>
    <n v="29"/>
    <x v="1"/>
    <x v="3"/>
    <n v="79"/>
    <n v="113"/>
    <n v="74"/>
    <x v="1"/>
    <n v="0"/>
    <n v="0"/>
    <n v="74"/>
    <n v="46.2"/>
    <n v="71"/>
    <n v="68"/>
    <n v="2"/>
    <n v="41"/>
    <n v="33"/>
    <n v="67"/>
    <n v="22"/>
    <n v="59"/>
    <n v="91"/>
    <n v="8"/>
  </r>
  <r>
    <n v="710"/>
    <x v="2"/>
    <n v="62500"/>
    <n v="62.5"/>
    <n v="21"/>
    <x v="2"/>
    <x v="0"/>
    <n v="95"/>
    <n v="113"/>
    <n v="14"/>
    <x v="2"/>
    <n v="14"/>
    <n v="0"/>
    <n v="0"/>
    <n v="46.2"/>
    <n v="6"/>
    <n v="31"/>
    <n v="91"/>
    <n v="87"/>
    <n v="56"/>
    <n v="32"/>
    <n v="29"/>
    <n v="3"/>
    <n v="82"/>
    <n v="45"/>
  </r>
  <r>
    <n v="863"/>
    <x v="7"/>
    <n v="134087"/>
    <n v="134.1"/>
    <n v="23"/>
    <x v="1"/>
    <x v="0"/>
    <n v="8"/>
    <n v="113"/>
    <n v="43"/>
    <x v="0"/>
    <n v="0"/>
    <n v="43"/>
    <n v="0"/>
    <n v="39.700000000000003"/>
    <n v="23"/>
    <n v="88"/>
    <n v="84"/>
    <n v="23"/>
    <n v="4"/>
    <n v="8"/>
    <n v="62"/>
    <n v="1"/>
    <n v="59"/>
    <n v="45"/>
  </r>
  <r>
    <n v="896"/>
    <x v="9"/>
    <n v="58830"/>
    <n v="58.8"/>
    <n v="28"/>
    <x v="1"/>
    <x v="2"/>
    <n v="9"/>
    <n v="113"/>
    <n v="82"/>
    <x v="1"/>
    <n v="0"/>
    <n v="0"/>
    <n v="82"/>
    <n v="42.2"/>
    <n v="28"/>
    <n v="47"/>
    <n v="78"/>
    <n v="8"/>
    <n v="65"/>
    <n v="47"/>
    <n v="58"/>
    <n v="39"/>
    <n v="13"/>
    <n v="39"/>
  </r>
  <r>
    <n v="1024"/>
    <x v="17"/>
    <n v="115535"/>
    <n v="115.5"/>
    <n v="15"/>
    <x v="0"/>
    <x v="0"/>
    <n v="9"/>
    <n v="113"/>
    <n v="83"/>
    <x v="1"/>
    <n v="0"/>
    <n v="0"/>
    <n v="83"/>
    <n v="41.6"/>
    <n v="53"/>
    <n v="93"/>
    <n v="3"/>
    <n v="77"/>
    <n v="5"/>
    <n v="4"/>
    <n v="43"/>
    <n v="6"/>
    <n v="79"/>
    <n v="53"/>
  </r>
  <r>
    <n v="1180"/>
    <x v="0"/>
    <n v="113994"/>
    <n v="114"/>
    <n v="8"/>
    <x v="0"/>
    <x v="1"/>
    <n v="85"/>
    <n v="113"/>
    <n v="56"/>
    <x v="0"/>
    <n v="0"/>
    <n v="56"/>
    <n v="0"/>
    <n v="61.4"/>
    <n v="95"/>
    <n v="98"/>
    <n v="65"/>
    <n v="52"/>
    <n v="61"/>
    <n v="38"/>
    <n v="99"/>
    <n v="71"/>
    <n v="29"/>
    <n v="6"/>
  </r>
  <r>
    <n v="1314"/>
    <x v="14"/>
    <n v="70785"/>
    <n v="70.8"/>
    <n v="10"/>
    <x v="0"/>
    <x v="1"/>
    <n v="6"/>
    <n v="113"/>
    <n v="61"/>
    <x v="0"/>
    <n v="0"/>
    <n v="61"/>
    <n v="0"/>
    <n v="55.6"/>
    <n v="15"/>
    <n v="97"/>
    <n v="36"/>
    <n v="63"/>
    <n v="47"/>
    <n v="47"/>
    <n v="7"/>
    <n v="99"/>
    <n v="66"/>
    <n v="79"/>
  </r>
  <r>
    <n v="1388"/>
    <x v="15"/>
    <n v="102353"/>
    <n v="102.4"/>
    <n v="6"/>
    <x v="3"/>
    <x v="0"/>
    <n v="1"/>
    <n v="113"/>
    <n v="55"/>
    <x v="0"/>
    <n v="0"/>
    <n v="55"/>
    <n v="0"/>
    <n v="36.9"/>
    <n v="19"/>
    <n v="94"/>
    <n v="41"/>
    <n v="3"/>
    <n v="22"/>
    <n v="69"/>
    <n v="2"/>
    <n v="5"/>
    <n v="62"/>
    <n v="52"/>
  </r>
  <r>
    <n v="1579"/>
    <x v="12"/>
    <n v="149170"/>
    <n v="149.19999999999999"/>
    <n v="22"/>
    <x v="2"/>
    <x v="1"/>
    <n v="39"/>
    <n v="113"/>
    <n v="42"/>
    <x v="0"/>
    <n v="0"/>
    <n v="42"/>
    <n v="0"/>
    <n v="36.1"/>
    <n v="7"/>
    <n v="8"/>
    <n v="13"/>
    <n v="84"/>
    <n v="66"/>
    <n v="6"/>
    <n v="39"/>
    <n v="28"/>
    <n v="58"/>
    <n v="52"/>
  </r>
  <r>
    <n v="1679"/>
    <x v="0"/>
    <n v="61155"/>
    <n v="61.2"/>
    <n v="26"/>
    <x v="1"/>
    <x v="1"/>
    <n v="95"/>
    <n v="113"/>
    <n v="59"/>
    <x v="0"/>
    <n v="0"/>
    <n v="59"/>
    <n v="0"/>
    <n v="43.5"/>
    <n v="43"/>
    <n v="2"/>
    <n v="65"/>
    <n v="63"/>
    <n v="11"/>
    <n v="46"/>
    <n v="92"/>
    <n v="21"/>
    <n v="46"/>
    <n v="46"/>
  </r>
  <r>
    <n v="2109"/>
    <x v="7"/>
    <n v="38871"/>
    <n v="38.9"/>
    <n v="6"/>
    <x v="3"/>
    <x v="1"/>
    <n v="8"/>
    <n v="113"/>
    <n v="67"/>
    <x v="0"/>
    <n v="0"/>
    <n v="67"/>
    <n v="0"/>
    <n v="31.3"/>
    <n v="55"/>
    <n v="6"/>
    <n v="4"/>
    <n v="66"/>
    <n v="38"/>
    <n v="10"/>
    <n v="41"/>
    <n v="55"/>
    <n v="23"/>
    <n v="15"/>
  </r>
  <r>
    <n v="2186"/>
    <x v="3"/>
    <n v="48027"/>
    <n v="48"/>
    <n v="3"/>
    <x v="3"/>
    <x v="0"/>
    <n v="51"/>
    <n v="113"/>
    <n v="4"/>
    <x v="0"/>
    <n v="0"/>
    <n v="4"/>
    <n v="0"/>
    <n v="33.700000000000003"/>
    <n v="2"/>
    <n v="32"/>
    <n v="4"/>
    <n v="64"/>
    <n v="93"/>
    <n v="2"/>
    <n v="69"/>
    <n v="1"/>
    <n v="19"/>
    <n v="51"/>
  </r>
  <r>
    <n v="2205"/>
    <x v="9"/>
    <n v="90628"/>
    <n v="90.6"/>
    <n v="24"/>
    <x v="1"/>
    <x v="3"/>
    <n v="36"/>
    <n v="113"/>
    <n v="93"/>
    <x v="1"/>
    <n v="0"/>
    <n v="0"/>
    <n v="93"/>
    <n v="46.2"/>
    <n v="87"/>
    <n v="9"/>
    <n v="6"/>
    <n v="84"/>
    <n v="78"/>
    <n v="9"/>
    <n v="31"/>
    <n v="91"/>
    <n v="4"/>
    <n v="63"/>
  </r>
  <r>
    <n v="2311"/>
    <x v="16"/>
    <n v="68966"/>
    <n v="69"/>
    <n v="22"/>
    <x v="2"/>
    <x v="0"/>
    <n v="79"/>
    <n v="113"/>
    <n v="15"/>
    <x v="2"/>
    <n v="15"/>
    <n v="0"/>
    <n v="0"/>
    <n v="46.3"/>
    <n v="39"/>
    <n v="12"/>
    <n v="78"/>
    <n v="76"/>
    <n v="25"/>
    <n v="86"/>
    <n v="59"/>
    <n v="48"/>
    <n v="2"/>
    <n v="38"/>
  </r>
  <r>
    <n v="2394"/>
    <x v="18"/>
    <n v="120150"/>
    <n v="120.2"/>
    <n v="14"/>
    <x v="0"/>
    <x v="1"/>
    <n v="76"/>
    <n v="113"/>
    <n v="18"/>
    <x v="2"/>
    <n v="18"/>
    <n v="0"/>
    <n v="0"/>
    <n v="27.9"/>
    <n v="34"/>
    <n v="78"/>
    <n v="19"/>
    <n v="4"/>
    <n v="7"/>
    <n v="14"/>
    <n v="9"/>
    <n v="77"/>
    <n v="6"/>
    <n v="31"/>
  </r>
  <r>
    <n v="2481"/>
    <x v="5"/>
    <n v="111301"/>
    <n v="111.3"/>
    <n v="15"/>
    <x v="0"/>
    <x v="1"/>
    <n v="47"/>
    <n v="113"/>
    <n v="57"/>
    <x v="0"/>
    <n v="0"/>
    <n v="57"/>
    <n v="0"/>
    <n v="54"/>
    <n v="62"/>
    <n v="29"/>
    <n v="84"/>
    <n v="55"/>
    <n v="49"/>
    <n v="99"/>
    <n v="28"/>
    <n v="53"/>
    <n v="68"/>
    <n v="13"/>
  </r>
  <r>
    <n v="2552"/>
    <x v="5"/>
    <n v="50387"/>
    <n v="50.4"/>
    <n v="18"/>
    <x v="2"/>
    <x v="3"/>
    <n v="2"/>
    <n v="113"/>
    <n v="63"/>
    <x v="0"/>
    <n v="0"/>
    <n v="63"/>
    <n v="0"/>
    <n v="23.8"/>
    <n v="36"/>
    <n v="43"/>
    <n v="12"/>
    <n v="15"/>
    <n v="57"/>
    <n v="1"/>
    <n v="2"/>
    <n v="23"/>
    <n v="44"/>
    <n v="5"/>
  </r>
  <r>
    <n v="2609"/>
    <x v="3"/>
    <n v="88561"/>
    <n v="88.6"/>
    <n v="22"/>
    <x v="2"/>
    <x v="3"/>
    <n v="16"/>
    <n v="113"/>
    <n v="51"/>
    <x v="0"/>
    <n v="0"/>
    <n v="51"/>
    <n v="0"/>
    <n v="67.599999999999994"/>
    <n v="56"/>
    <n v="99"/>
    <n v="3"/>
    <n v="91"/>
    <n v="84"/>
    <n v="42"/>
    <n v="88"/>
    <n v="65"/>
    <n v="89"/>
    <n v="59"/>
  </r>
  <r>
    <n v="2807"/>
    <x v="19"/>
    <n v="62235"/>
    <n v="62.2"/>
    <n v="5"/>
    <x v="3"/>
    <x v="0"/>
    <n v="2"/>
    <n v="113"/>
    <n v="54"/>
    <x v="0"/>
    <n v="0"/>
    <n v="54"/>
    <n v="0"/>
    <n v="43.6"/>
    <n v="58"/>
    <n v="47"/>
    <n v="85"/>
    <n v="66"/>
    <n v="78"/>
    <n v="12"/>
    <n v="5"/>
    <n v="3"/>
    <n v="15"/>
    <n v="67"/>
  </r>
  <r>
    <n v="2847"/>
    <x v="14"/>
    <n v="50543"/>
    <n v="50.5"/>
    <n v="14"/>
    <x v="0"/>
    <x v="3"/>
    <n v="69"/>
    <n v="113"/>
    <n v="47"/>
    <x v="0"/>
    <n v="0"/>
    <n v="47"/>
    <n v="0"/>
    <n v="42.7"/>
    <n v="7"/>
    <n v="47"/>
    <n v="35"/>
    <n v="55"/>
    <n v="13"/>
    <n v="72"/>
    <n v="79"/>
    <n v="39"/>
    <n v="18"/>
    <n v="62"/>
  </r>
  <r>
    <n v="2879"/>
    <x v="7"/>
    <n v="39597"/>
    <n v="39.6"/>
    <n v="29"/>
    <x v="1"/>
    <x v="3"/>
    <n v="53"/>
    <n v="113"/>
    <n v="45"/>
    <x v="0"/>
    <n v="0"/>
    <n v="45"/>
    <n v="0"/>
    <n v="33.1"/>
    <n v="2"/>
    <n v="9"/>
    <n v="14"/>
    <n v="3"/>
    <n v="76"/>
    <n v="61"/>
    <n v="73"/>
    <n v="81"/>
    <n v="9"/>
    <n v="3"/>
  </r>
  <r>
    <n v="22"/>
    <x v="14"/>
    <n v="49508"/>
    <n v="49.5"/>
    <n v="27"/>
    <x v="1"/>
    <x v="0"/>
    <n v="22"/>
    <n v="112"/>
    <n v="33"/>
    <x v="0"/>
    <n v="0"/>
    <n v="33"/>
    <n v="0"/>
    <n v="46.6"/>
    <n v="5"/>
    <n v="53"/>
    <n v="54"/>
    <n v="64"/>
    <n v="73"/>
    <n v="98"/>
    <n v="52"/>
    <n v="32"/>
    <n v="8"/>
    <n v="27"/>
  </r>
  <r>
    <n v="369"/>
    <x v="8"/>
    <n v="99444"/>
    <n v="99.4"/>
    <n v="21"/>
    <x v="2"/>
    <x v="1"/>
    <n v="63"/>
    <n v="112"/>
    <n v="8"/>
    <x v="2"/>
    <n v="8"/>
    <n v="0"/>
    <n v="0"/>
    <n v="48.4"/>
    <n v="98"/>
    <n v="19"/>
    <n v="45"/>
    <n v="49"/>
    <n v="81"/>
    <n v="1"/>
    <n v="43"/>
    <n v="63"/>
    <n v="22"/>
    <n v="63"/>
  </r>
  <r>
    <n v="428"/>
    <x v="18"/>
    <n v="34792"/>
    <n v="34.799999999999997"/>
    <n v="14"/>
    <x v="0"/>
    <x v="0"/>
    <n v="12"/>
    <n v="112"/>
    <n v="28"/>
    <x v="2"/>
    <n v="28"/>
    <n v="0"/>
    <n v="0"/>
    <n v="50.8"/>
    <n v="21"/>
    <n v="74"/>
    <n v="87"/>
    <n v="52"/>
    <n v="67"/>
    <n v="82"/>
    <n v="26"/>
    <n v="3"/>
    <n v="0"/>
    <n v="96"/>
  </r>
  <r>
    <n v="545"/>
    <x v="17"/>
    <n v="52394"/>
    <n v="52.4"/>
    <n v="29"/>
    <x v="1"/>
    <x v="3"/>
    <n v="4"/>
    <n v="112"/>
    <n v="89"/>
    <x v="1"/>
    <n v="0"/>
    <n v="0"/>
    <n v="89"/>
    <n v="54.4"/>
    <n v="5"/>
    <n v="36"/>
    <n v="28"/>
    <n v="64"/>
    <n v="69"/>
    <n v="87"/>
    <n v="34"/>
    <n v="77"/>
    <n v="56"/>
    <n v="88"/>
  </r>
  <r>
    <n v="556"/>
    <x v="11"/>
    <n v="124238"/>
    <n v="124.2"/>
    <n v="4"/>
    <x v="3"/>
    <x v="2"/>
    <n v="59"/>
    <n v="112"/>
    <n v="86"/>
    <x v="1"/>
    <n v="0"/>
    <n v="0"/>
    <n v="86"/>
    <n v="58.7"/>
    <n v="7"/>
    <n v="63"/>
    <n v="95"/>
    <n v="54"/>
    <n v="72"/>
    <n v="56"/>
    <n v="85"/>
    <n v="93"/>
    <n v="18"/>
    <n v="44"/>
  </r>
  <r>
    <n v="835"/>
    <x v="11"/>
    <n v="75076"/>
    <n v="75.099999999999994"/>
    <n v="18"/>
    <x v="2"/>
    <x v="2"/>
    <n v="71"/>
    <n v="112"/>
    <n v="86"/>
    <x v="1"/>
    <n v="0"/>
    <n v="0"/>
    <n v="86"/>
    <n v="40.700000000000003"/>
    <n v="71"/>
    <n v="29"/>
    <n v="32"/>
    <n v="44"/>
    <n v="31"/>
    <n v="98"/>
    <n v="81"/>
    <n v="16"/>
    <n v="1"/>
    <n v="4"/>
  </r>
  <r>
    <n v="945"/>
    <x v="1"/>
    <n v="49450"/>
    <n v="49.5"/>
    <n v="20"/>
    <x v="2"/>
    <x v="2"/>
    <n v="6"/>
    <n v="112"/>
    <n v="76"/>
    <x v="1"/>
    <n v="0"/>
    <n v="0"/>
    <n v="76"/>
    <n v="41.5"/>
    <n v="56"/>
    <n v="96"/>
    <n v="88"/>
    <n v="4"/>
    <n v="29"/>
    <n v="23"/>
    <n v="53"/>
    <n v="11"/>
    <n v="55"/>
    <n v="0"/>
  </r>
  <r>
    <n v="1087"/>
    <x v="17"/>
    <n v="86776"/>
    <n v="86.8"/>
    <n v="9"/>
    <x v="0"/>
    <x v="2"/>
    <n v="3"/>
    <n v="112"/>
    <n v="79"/>
    <x v="1"/>
    <n v="0"/>
    <n v="0"/>
    <n v="79"/>
    <n v="46.3"/>
    <n v="39"/>
    <n v="54"/>
    <n v="9"/>
    <n v="74"/>
    <n v="4"/>
    <n v="48"/>
    <n v="97"/>
    <n v="34"/>
    <n v="65"/>
    <n v="39"/>
  </r>
  <r>
    <n v="1173"/>
    <x v="6"/>
    <n v="75939"/>
    <n v="75.900000000000006"/>
    <n v="26"/>
    <x v="1"/>
    <x v="1"/>
    <n v="7"/>
    <n v="112"/>
    <n v="94"/>
    <x v="1"/>
    <n v="0"/>
    <n v="0"/>
    <n v="94"/>
    <n v="47.5"/>
    <n v="31"/>
    <n v="58"/>
    <n v="95"/>
    <n v="65"/>
    <n v="67"/>
    <n v="18"/>
    <n v="49"/>
    <n v="37"/>
    <n v="47"/>
    <n v="8"/>
  </r>
  <r>
    <n v="1319"/>
    <x v="14"/>
    <n v="128525"/>
    <n v="128.5"/>
    <n v="0"/>
    <x v="3"/>
    <x v="1"/>
    <n v="5"/>
    <n v="112"/>
    <n v="43"/>
    <x v="0"/>
    <n v="0"/>
    <n v="43"/>
    <n v="0"/>
    <n v="55.8"/>
    <n v="68"/>
    <n v="46"/>
    <n v="44"/>
    <n v="86"/>
    <n v="5"/>
    <n v="88"/>
    <n v="85"/>
    <n v="51"/>
    <n v="49"/>
    <n v="36"/>
  </r>
  <r>
    <n v="1327"/>
    <x v="7"/>
    <n v="138322"/>
    <n v="138.30000000000001"/>
    <n v="14"/>
    <x v="0"/>
    <x v="2"/>
    <n v="43"/>
    <n v="112"/>
    <n v="31"/>
    <x v="0"/>
    <n v="0"/>
    <n v="31"/>
    <n v="0"/>
    <n v="36.700000000000003"/>
    <n v="4"/>
    <n v="15"/>
    <n v="54"/>
    <n v="84"/>
    <n v="52"/>
    <n v="4"/>
    <n v="3"/>
    <n v="61"/>
    <n v="33"/>
    <n v="57"/>
  </r>
  <r>
    <n v="1408"/>
    <x v="18"/>
    <n v="62380"/>
    <n v="62.4"/>
    <n v="2"/>
    <x v="3"/>
    <x v="3"/>
    <n v="29"/>
    <n v="112"/>
    <n v="1"/>
    <x v="2"/>
    <n v="1"/>
    <n v="0"/>
    <n v="0"/>
    <n v="41"/>
    <n v="22"/>
    <n v="7"/>
    <n v="75"/>
    <n v="51"/>
    <n v="24"/>
    <n v="56"/>
    <n v="35"/>
    <n v="84"/>
    <n v="53"/>
    <n v="3"/>
  </r>
  <r>
    <n v="1487"/>
    <x v="18"/>
    <n v="128664"/>
    <n v="128.69999999999999"/>
    <n v="25"/>
    <x v="1"/>
    <x v="1"/>
    <n v="89"/>
    <n v="112"/>
    <n v="15"/>
    <x v="2"/>
    <n v="15"/>
    <n v="0"/>
    <n v="0"/>
    <n v="39.1"/>
    <n v="67"/>
    <n v="18"/>
    <n v="46"/>
    <n v="51"/>
    <n v="1"/>
    <n v="3"/>
    <n v="75"/>
    <n v="53"/>
    <n v="33"/>
    <n v="44"/>
  </r>
  <r>
    <n v="1571"/>
    <x v="1"/>
    <n v="126509"/>
    <n v="126.5"/>
    <n v="11"/>
    <x v="0"/>
    <x v="2"/>
    <n v="24"/>
    <n v="112"/>
    <n v="81"/>
    <x v="1"/>
    <n v="0"/>
    <n v="0"/>
    <n v="81"/>
    <n v="53.2"/>
    <n v="91"/>
    <n v="49"/>
    <n v="51"/>
    <n v="42"/>
    <n v="79"/>
    <n v="42"/>
    <n v="27"/>
    <n v="86"/>
    <n v="6"/>
    <n v="59"/>
  </r>
  <r>
    <n v="1899"/>
    <x v="3"/>
    <n v="123947"/>
    <n v="123.9"/>
    <n v="12"/>
    <x v="0"/>
    <x v="3"/>
    <n v="67"/>
    <n v="112"/>
    <n v="67"/>
    <x v="0"/>
    <n v="0"/>
    <n v="67"/>
    <n v="0"/>
    <n v="55.4"/>
    <n v="52"/>
    <n v="47"/>
    <n v="21"/>
    <n v="76"/>
    <n v="14"/>
    <n v="49"/>
    <n v="42"/>
    <n v="66"/>
    <n v="92"/>
    <n v="95"/>
  </r>
  <r>
    <n v="1944"/>
    <x v="9"/>
    <n v="91295"/>
    <n v="91.3"/>
    <n v="20"/>
    <x v="2"/>
    <x v="0"/>
    <n v="92"/>
    <n v="112"/>
    <n v="88"/>
    <x v="1"/>
    <n v="0"/>
    <n v="0"/>
    <n v="88"/>
    <n v="44.9"/>
    <n v="34"/>
    <n v="19"/>
    <n v="26"/>
    <n v="53"/>
    <n v="28"/>
    <n v="54"/>
    <n v="71"/>
    <n v="73"/>
    <n v="16"/>
    <n v="75"/>
  </r>
  <r>
    <n v="1947"/>
    <x v="16"/>
    <n v="36826"/>
    <n v="36.799999999999997"/>
    <n v="12"/>
    <x v="0"/>
    <x v="2"/>
    <n v="69"/>
    <n v="112"/>
    <n v="16"/>
    <x v="2"/>
    <n v="16"/>
    <n v="0"/>
    <n v="0"/>
    <n v="53.1"/>
    <n v="24"/>
    <n v="43"/>
    <n v="87"/>
    <n v="84"/>
    <n v="94"/>
    <n v="31"/>
    <n v="39"/>
    <n v="2"/>
    <n v="94"/>
    <n v="33"/>
  </r>
  <r>
    <n v="2146"/>
    <x v="0"/>
    <n v="64574"/>
    <n v="64.599999999999994"/>
    <n v="6"/>
    <x v="3"/>
    <x v="3"/>
    <n v="77"/>
    <n v="112"/>
    <n v="45"/>
    <x v="0"/>
    <n v="0"/>
    <n v="45"/>
    <n v="0"/>
    <n v="61.8"/>
    <n v="19"/>
    <n v="63"/>
    <n v="89"/>
    <n v="65"/>
    <n v="81"/>
    <n v="52"/>
    <n v="72"/>
    <n v="9"/>
    <n v="77"/>
    <n v="91"/>
  </r>
  <r>
    <n v="2147"/>
    <x v="6"/>
    <n v="106334"/>
    <n v="106.3"/>
    <n v="15"/>
    <x v="0"/>
    <x v="1"/>
    <n v="9"/>
    <n v="112"/>
    <n v="92"/>
    <x v="1"/>
    <n v="0"/>
    <n v="0"/>
    <n v="92"/>
    <n v="49.9"/>
    <n v="4"/>
    <n v="66"/>
    <n v="85"/>
    <n v="17"/>
    <n v="66"/>
    <n v="82"/>
    <n v="29"/>
    <n v="41"/>
    <n v="57"/>
    <n v="52"/>
  </r>
  <r>
    <n v="2210"/>
    <x v="4"/>
    <n v="123004"/>
    <n v="123"/>
    <n v="16"/>
    <x v="2"/>
    <x v="0"/>
    <n v="79"/>
    <n v="112"/>
    <n v="33"/>
    <x v="0"/>
    <n v="0"/>
    <n v="33"/>
    <n v="0"/>
    <n v="40.799999999999997"/>
    <n v="84"/>
    <n v="19"/>
    <n v="98"/>
    <n v="38"/>
    <n v="62"/>
    <n v="8"/>
    <n v="34"/>
    <n v="8"/>
    <n v="48"/>
    <n v="9"/>
  </r>
  <r>
    <n v="2301"/>
    <x v="16"/>
    <n v="58353"/>
    <n v="58.4"/>
    <n v="24"/>
    <x v="1"/>
    <x v="2"/>
    <n v="45"/>
    <n v="112"/>
    <n v="2"/>
    <x v="2"/>
    <n v="2"/>
    <n v="0"/>
    <n v="0"/>
    <n v="64.400000000000006"/>
    <n v="39"/>
    <n v="86"/>
    <n v="65"/>
    <n v="89"/>
    <n v="91"/>
    <n v="17"/>
    <n v="68"/>
    <n v="32"/>
    <n v="84"/>
    <n v="73"/>
  </r>
  <r>
    <n v="2359"/>
    <x v="15"/>
    <n v="47054"/>
    <n v="47.1"/>
    <n v="5"/>
    <x v="3"/>
    <x v="2"/>
    <n v="69"/>
    <n v="112"/>
    <n v="42"/>
    <x v="0"/>
    <n v="0"/>
    <n v="42"/>
    <n v="0"/>
    <n v="54.5"/>
    <n v="35"/>
    <n v="57"/>
    <n v="72"/>
    <n v="41"/>
    <n v="14"/>
    <n v="46"/>
    <n v="96"/>
    <n v="21"/>
    <n v="65"/>
    <n v="98"/>
  </r>
  <r>
    <n v="2560"/>
    <x v="6"/>
    <n v="40013"/>
    <n v="40"/>
    <n v="21"/>
    <x v="2"/>
    <x v="1"/>
    <n v="97"/>
    <n v="112"/>
    <n v="83"/>
    <x v="1"/>
    <n v="0"/>
    <n v="0"/>
    <n v="83"/>
    <n v="48.9"/>
    <n v="89"/>
    <n v="42"/>
    <n v="56"/>
    <n v="86"/>
    <n v="39"/>
    <n v="77"/>
    <n v="26"/>
    <n v="7"/>
    <n v="51"/>
    <n v="16"/>
  </r>
  <r>
    <n v="2859"/>
    <x v="3"/>
    <n v="122276"/>
    <n v="122.3"/>
    <n v="7"/>
    <x v="3"/>
    <x v="2"/>
    <n v="92"/>
    <n v="112"/>
    <n v="35"/>
    <x v="0"/>
    <n v="0"/>
    <n v="35"/>
    <n v="0"/>
    <n v="46.5"/>
    <n v="21"/>
    <n v="45"/>
    <n v="5"/>
    <n v="27"/>
    <n v="7"/>
    <n v="92"/>
    <n v="93"/>
    <n v="52"/>
    <n v="31"/>
    <n v="92"/>
  </r>
  <r>
    <n v="2864"/>
    <x v="17"/>
    <n v="48476"/>
    <n v="48.5"/>
    <n v="6"/>
    <x v="3"/>
    <x v="1"/>
    <n v="55"/>
    <n v="112"/>
    <n v="77"/>
    <x v="1"/>
    <n v="0"/>
    <n v="0"/>
    <n v="77"/>
    <n v="60.4"/>
    <n v="9"/>
    <n v="74"/>
    <n v="61"/>
    <n v="94"/>
    <n v="99"/>
    <n v="85"/>
    <n v="99"/>
    <n v="65"/>
    <n v="9"/>
    <n v="9"/>
  </r>
  <r>
    <n v="2922"/>
    <x v="7"/>
    <n v="87487"/>
    <n v="87.5"/>
    <n v="3"/>
    <x v="3"/>
    <x v="2"/>
    <n v="68"/>
    <n v="112"/>
    <n v="34"/>
    <x v="0"/>
    <n v="0"/>
    <n v="34"/>
    <n v="0"/>
    <n v="40.9"/>
    <n v="67"/>
    <n v="45"/>
    <n v="71"/>
    <n v="84"/>
    <n v="4"/>
    <n v="65"/>
    <n v="1"/>
    <n v="38"/>
    <n v="1"/>
    <n v="33"/>
  </r>
  <r>
    <n v="2"/>
    <x v="2"/>
    <n v="133355"/>
    <n v="133.4"/>
    <n v="20"/>
    <x v="2"/>
    <x v="2"/>
    <n v="62"/>
    <n v="111"/>
    <n v="5"/>
    <x v="2"/>
    <n v="5"/>
    <n v="0"/>
    <n v="0"/>
    <n v="39"/>
    <n v="2"/>
    <n v="52"/>
    <n v="4"/>
    <n v="5"/>
    <n v="97"/>
    <n v="23"/>
    <n v="9"/>
    <n v="62"/>
    <n v="38"/>
    <n v="98"/>
  </r>
  <r>
    <n v="41"/>
    <x v="19"/>
    <n v="111317"/>
    <n v="111.3"/>
    <n v="27"/>
    <x v="1"/>
    <x v="2"/>
    <n v="98"/>
    <n v="111"/>
    <n v="55"/>
    <x v="0"/>
    <n v="0"/>
    <n v="55"/>
    <n v="0"/>
    <n v="39.799999999999997"/>
    <n v="55"/>
    <n v="9"/>
    <n v="73"/>
    <n v="55"/>
    <n v="45"/>
    <n v="91"/>
    <n v="3"/>
    <n v="52"/>
    <n v="7"/>
    <n v="8"/>
  </r>
  <r>
    <n v="223"/>
    <x v="15"/>
    <n v="103788"/>
    <n v="103.8"/>
    <n v="17"/>
    <x v="2"/>
    <x v="0"/>
    <n v="73"/>
    <n v="111"/>
    <n v="57"/>
    <x v="0"/>
    <n v="0"/>
    <n v="57"/>
    <n v="0"/>
    <n v="63.5"/>
    <n v="8"/>
    <n v="95"/>
    <n v="84"/>
    <n v="81"/>
    <n v="82"/>
    <n v="93"/>
    <n v="54"/>
    <n v="2"/>
    <n v="62"/>
    <n v="74"/>
  </r>
  <r>
    <n v="229"/>
    <x v="12"/>
    <n v="46322"/>
    <n v="46.3"/>
    <n v="29"/>
    <x v="1"/>
    <x v="2"/>
    <n v="44"/>
    <n v="111"/>
    <n v="36"/>
    <x v="0"/>
    <n v="0"/>
    <n v="36"/>
    <n v="0"/>
    <n v="40.200000000000003"/>
    <n v="67"/>
    <n v="18"/>
    <n v="69"/>
    <n v="23"/>
    <n v="12"/>
    <n v="17"/>
    <n v="0"/>
    <n v="72"/>
    <n v="73"/>
    <n v="51"/>
  </r>
  <r>
    <n v="272"/>
    <x v="18"/>
    <n v="84710"/>
    <n v="84.7"/>
    <n v="21"/>
    <x v="2"/>
    <x v="0"/>
    <n v="23"/>
    <n v="111"/>
    <n v="11"/>
    <x v="2"/>
    <n v="11"/>
    <n v="0"/>
    <n v="0"/>
    <n v="51.2"/>
    <n v="58"/>
    <n v="36"/>
    <n v="82"/>
    <n v="82"/>
    <n v="48"/>
    <n v="35"/>
    <n v="36"/>
    <n v="81"/>
    <n v="33"/>
    <n v="21"/>
  </r>
  <r>
    <n v="304"/>
    <x v="7"/>
    <n v="143880"/>
    <n v="143.9"/>
    <n v="18"/>
    <x v="2"/>
    <x v="3"/>
    <n v="0"/>
    <n v="111"/>
    <n v="55"/>
    <x v="0"/>
    <n v="0"/>
    <n v="55"/>
    <n v="0"/>
    <n v="32.299999999999997"/>
    <n v="46"/>
    <n v="4"/>
    <n v="46"/>
    <n v="41"/>
    <n v="73"/>
    <n v="14"/>
    <n v="2"/>
    <n v="18"/>
    <n v="26"/>
    <n v="53"/>
  </r>
  <r>
    <n v="354"/>
    <x v="19"/>
    <n v="95603"/>
    <n v="95.6"/>
    <n v="28"/>
    <x v="1"/>
    <x v="3"/>
    <n v="4"/>
    <n v="111"/>
    <n v="62"/>
    <x v="0"/>
    <n v="0"/>
    <n v="62"/>
    <n v="0"/>
    <n v="45.1"/>
    <n v="3"/>
    <n v="96"/>
    <n v="54"/>
    <n v="62"/>
    <n v="68"/>
    <n v="67"/>
    <n v="51"/>
    <n v="43"/>
    <n v="5"/>
    <n v="2"/>
  </r>
  <r>
    <n v="552"/>
    <x v="2"/>
    <n v="51573"/>
    <n v="51.6"/>
    <n v="17"/>
    <x v="2"/>
    <x v="2"/>
    <n v="2"/>
    <n v="111"/>
    <n v="7"/>
    <x v="2"/>
    <n v="7"/>
    <n v="0"/>
    <n v="0"/>
    <n v="45.3"/>
    <n v="39"/>
    <n v="71"/>
    <n v="66"/>
    <n v="62"/>
    <n v="28"/>
    <n v="38"/>
    <n v="1"/>
    <n v="72"/>
    <n v="5"/>
    <n v="71"/>
  </r>
  <r>
    <n v="560"/>
    <x v="0"/>
    <n v="82870"/>
    <n v="82.9"/>
    <n v="8"/>
    <x v="0"/>
    <x v="3"/>
    <n v="33"/>
    <n v="111"/>
    <n v="65"/>
    <x v="0"/>
    <n v="0"/>
    <n v="65"/>
    <n v="0"/>
    <n v="38.9"/>
    <n v="2"/>
    <n v="44"/>
    <n v="22"/>
    <n v="39"/>
    <n v="42"/>
    <n v="75"/>
    <n v="9"/>
    <n v="51"/>
    <n v="56"/>
    <n v="49"/>
  </r>
  <r>
    <n v="706"/>
    <x v="7"/>
    <n v="40196"/>
    <n v="40.200000000000003"/>
    <n v="16"/>
    <x v="2"/>
    <x v="1"/>
    <n v="6"/>
    <n v="111"/>
    <n v="51"/>
    <x v="0"/>
    <n v="0"/>
    <n v="51"/>
    <n v="0"/>
    <n v="34.6"/>
    <n v="9"/>
    <n v="45"/>
    <n v="10"/>
    <n v="84"/>
    <n v="89"/>
    <n v="82"/>
    <n v="1"/>
    <n v="23"/>
    <n v="0"/>
    <n v="3"/>
  </r>
  <r>
    <n v="866"/>
    <x v="8"/>
    <n v="134294"/>
    <n v="134.30000000000001"/>
    <n v="23"/>
    <x v="1"/>
    <x v="0"/>
    <n v="35"/>
    <n v="111"/>
    <n v="26"/>
    <x v="2"/>
    <n v="26"/>
    <n v="0"/>
    <n v="0"/>
    <n v="47.3"/>
    <n v="18"/>
    <n v="42"/>
    <n v="39"/>
    <n v="51"/>
    <n v="81"/>
    <n v="55"/>
    <n v="85"/>
    <n v="52"/>
    <n v="6"/>
    <n v="44"/>
  </r>
  <r>
    <n v="908"/>
    <x v="14"/>
    <n v="93410"/>
    <n v="93.4"/>
    <n v="4"/>
    <x v="3"/>
    <x v="3"/>
    <n v="42"/>
    <n v="111"/>
    <n v="6"/>
    <x v="0"/>
    <n v="0"/>
    <n v="6"/>
    <n v="0"/>
    <n v="48.7"/>
    <n v="55"/>
    <n v="63"/>
    <n v="94"/>
    <n v="3"/>
    <n v="36"/>
    <n v="72"/>
    <n v="61"/>
    <n v="18"/>
    <n v="38"/>
    <n v="47"/>
  </r>
  <r>
    <n v="1025"/>
    <x v="19"/>
    <n v="101156"/>
    <n v="101.2"/>
    <n v="10"/>
    <x v="0"/>
    <x v="3"/>
    <n v="4"/>
    <n v="111"/>
    <n v="62"/>
    <x v="0"/>
    <n v="0"/>
    <n v="62"/>
    <n v="0"/>
    <n v="54.6"/>
    <n v="44"/>
    <n v="55"/>
    <n v="8"/>
    <n v="61"/>
    <n v="22"/>
    <n v="61"/>
    <n v="63"/>
    <n v="73"/>
    <n v="62"/>
    <n v="97"/>
  </r>
  <r>
    <n v="1183"/>
    <x v="14"/>
    <n v="128770"/>
    <n v="128.80000000000001"/>
    <n v="11"/>
    <x v="0"/>
    <x v="0"/>
    <n v="15"/>
    <n v="111"/>
    <n v="5"/>
    <x v="0"/>
    <n v="0"/>
    <n v="5"/>
    <n v="0"/>
    <n v="44.3"/>
    <n v="1"/>
    <n v="4"/>
    <n v="51"/>
    <n v="83"/>
    <n v="8"/>
    <n v="35"/>
    <n v="82"/>
    <n v="65"/>
    <n v="29"/>
    <n v="85"/>
  </r>
  <r>
    <n v="1250"/>
    <x v="2"/>
    <n v="39495"/>
    <n v="39.5"/>
    <n v="3"/>
    <x v="3"/>
    <x v="3"/>
    <n v="5"/>
    <n v="111"/>
    <n v="8"/>
    <x v="2"/>
    <n v="8"/>
    <n v="0"/>
    <n v="0"/>
    <n v="54.7"/>
    <n v="8"/>
    <n v="45"/>
    <n v="1"/>
    <n v="73"/>
    <n v="97"/>
    <n v="57"/>
    <n v="24"/>
    <n v="84"/>
    <n v="85"/>
    <n v="73"/>
  </r>
  <r>
    <n v="1253"/>
    <x v="15"/>
    <n v="84104"/>
    <n v="84.1"/>
    <n v="12"/>
    <x v="0"/>
    <x v="0"/>
    <n v="2"/>
    <n v="111"/>
    <n v="63"/>
    <x v="0"/>
    <n v="0"/>
    <n v="63"/>
    <n v="0"/>
    <n v="43.5"/>
    <n v="24"/>
    <n v="22"/>
    <n v="61"/>
    <n v="82"/>
    <n v="25"/>
    <n v="93"/>
    <n v="93"/>
    <n v="2"/>
    <n v="26"/>
    <n v="7"/>
  </r>
  <r>
    <n v="1266"/>
    <x v="10"/>
    <n v="81224"/>
    <n v="81.2"/>
    <n v="2"/>
    <x v="3"/>
    <x v="2"/>
    <n v="45"/>
    <n v="111"/>
    <n v="43"/>
    <x v="0"/>
    <n v="0"/>
    <n v="43"/>
    <n v="0"/>
    <n v="58"/>
    <n v="77"/>
    <n v="97"/>
    <n v="94"/>
    <n v="27"/>
    <n v="23"/>
    <n v="96"/>
    <n v="46"/>
    <n v="21"/>
    <n v="71"/>
    <n v="28"/>
  </r>
  <r>
    <n v="1362"/>
    <x v="11"/>
    <n v="109870"/>
    <n v="109.9"/>
    <n v="14"/>
    <x v="0"/>
    <x v="3"/>
    <n v="55"/>
    <n v="111"/>
    <n v="88"/>
    <x v="1"/>
    <n v="0"/>
    <n v="0"/>
    <n v="88"/>
    <n v="39.5"/>
    <n v="32"/>
    <n v="7"/>
    <n v="53"/>
    <n v="67"/>
    <n v="84"/>
    <n v="18"/>
    <n v="61"/>
    <n v="5"/>
    <n v="1"/>
    <n v="67"/>
  </r>
  <r>
    <n v="1429"/>
    <x v="19"/>
    <n v="58385"/>
    <n v="58.4"/>
    <n v="3"/>
    <x v="3"/>
    <x v="1"/>
    <n v="7"/>
    <n v="111"/>
    <n v="32"/>
    <x v="0"/>
    <n v="0"/>
    <n v="32"/>
    <n v="0"/>
    <n v="48.1"/>
    <n v="65"/>
    <n v="12"/>
    <n v="95"/>
    <n v="86"/>
    <n v="2"/>
    <n v="78"/>
    <n v="64"/>
    <n v="5"/>
    <n v="6"/>
    <n v="68"/>
  </r>
  <r>
    <n v="1444"/>
    <x v="19"/>
    <n v="70680"/>
    <n v="70.7"/>
    <n v="19"/>
    <x v="2"/>
    <x v="3"/>
    <n v="4"/>
    <n v="111"/>
    <n v="59"/>
    <x v="0"/>
    <n v="0"/>
    <n v="59"/>
    <n v="0"/>
    <n v="41.2"/>
    <n v="37"/>
    <n v="22"/>
    <n v="54"/>
    <n v="83"/>
    <n v="32"/>
    <n v="25"/>
    <n v="28"/>
    <n v="95"/>
    <n v="36"/>
    <n v="0"/>
  </r>
  <r>
    <n v="1516"/>
    <x v="14"/>
    <n v="95609"/>
    <n v="95.6"/>
    <n v="26"/>
    <x v="1"/>
    <x v="1"/>
    <n v="61"/>
    <n v="111"/>
    <n v="6"/>
    <x v="0"/>
    <n v="0"/>
    <n v="6"/>
    <n v="0"/>
    <n v="38.799999999999997"/>
    <n v="23"/>
    <n v="17"/>
    <n v="76"/>
    <n v="34"/>
    <n v="14"/>
    <n v="31"/>
    <n v="36"/>
    <n v="97"/>
    <n v="7"/>
    <n v="53"/>
  </r>
  <r>
    <n v="1534"/>
    <x v="4"/>
    <n v="73906"/>
    <n v="73.900000000000006"/>
    <n v="21"/>
    <x v="2"/>
    <x v="2"/>
    <n v="62"/>
    <n v="111"/>
    <n v="39"/>
    <x v="0"/>
    <n v="0"/>
    <n v="39"/>
    <n v="0"/>
    <n v="47.1"/>
    <n v="47"/>
    <n v="86"/>
    <n v="17"/>
    <n v="2"/>
    <n v="65"/>
    <n v="5"/>
    <n v="98"/>
    <n v="61"/>
    <n v="47"/>
    <n v="43"/>
  </r>
  <r>
    <n v="1777"/>
    <x v="1"/>
    <n v="126939"/>
    <n v="126.9"/>
    <n v="9"/>
    <x v="0"/>
    <x v="1"/>
    <n v="5"/>
    <n v="111"/>
    <n v="82"/>
    <x v="1"/>
    <n v="0"/>
    <n v="0"/>
    <n v="82"/>
    <n v="24.8"/>
    <n v="57"/>
    <n v="11"/>
    <n v="43"/>
    <n v="28"/>
    <n v="9"/>
    <n v="19"/>
    <n v="6"/>
    <n v="2"/>
    <n v="18"/>
    <n v="55"/>
  </r>
  <r>
    <n v="1808"/>
    <x v="13"/>
    <n v="60837"/>
    <n v="60.8"/>
    <n v="5"/>
    <x v="3"/>
    <x v="3"/>
    <n v="67"/>
    <n v="111"/>
    <n v="23"/>
    <x v="2"/>
    <n v="23"/>
    <n v="0"/>
    <n v="0"/>
    <n v="69.099999999999994"/>
    <n v="27"/>
    <n v="98"/>
    <n v="86"/>
    <n v="75"/>
    <n v="3"/>
    <n v="59"/>
    <n v="71"/>
    <n v="85"/>
    <n v="95"/>
    <n v="92"/>
  </r>
  <r>
    <n v="2013"/>
    <x v="17"/>
    <n v="36934"/>
    <n v="36.9"/>
    <n v="3"/>
    <x v="3"/>
    <x v="2"/>
    <n v="67"/>
    <n v="111"/>
    <n v="88"/>
    <x v="1"/>
    <n v="0"/>
    <n v="0"/>
    <n v="88"/>
    <n v="59.1"/>
    <n v="73"/>
    <n v="86"/>
    <n v="92"/>
    <n v="78"/>
    <n v="23"/>
    <n v="46"/>
    <n v="64"/>
    <n v="54"/>
    <n v="16"/>
    <n v="59"/>
  </r>
  <r>
    <n v="2341"/>
    <x v="14"/>
    <n v="127760"/>
    <n v="127.8"/>
    <n v="27"/>
    <x v="1"/>
    <x v="1"/>
    <n v="61"/>
    <n v="111"/>
    <n v="61"/>
    <x v="0"/>
    <n v="0"/>
    <n v="61"/>
    <n v="0"/>
    <n v="53.7"/>
    <n v="82"/>
    <n v="3"/>
    <n v="73"/>
    <n v="78"/>
    <n v="7"/>
    <n v="71"/>
    <n v="4"/>
    <n v="44"/>
    <n v="82"/>
    <n v="93"/>
  </r>
  <r>
    <n v="2350"/>
    <x v="2"/>
    <n v="85983"/>
    <n v="86"/>
    <n v="11"/>
    <x v="0"/>
    <x v="0"/>
    <n v="63"/>
    <n v="111"/>
    <n v="12"/>
    <x v="2"/>
    <n v="12"/>
    <n v="0"/>
    <n v="0"/>
    <n v="31.3"/>
    <n v="41"/>
    <n v="37"/>
    <n v="17"/>
    <n v="48"/>
    <n v="39"/>
    <n v="18"/>
    <n v="45"/>
    <n v="42"/>
    <n v="13"/>
    <n v="13"/>
  </r>
  <r>
    <n v="2655"/>
    <x v="3"/>
    <n v="111546"/>
    <n v="111.5"/>
    <n v="6"/>
    <x v="3"/>
    <x v="2"/>
    <n v="9"/>
    <n v="111"/>
    <n v="54"/>
    <x v="0"/>
    <n v="0"/>
    <n v="54"/>
    <n v="0"/>
    <n v="23.1"/>
    <n v="33"/>
    <n v="14"/>
    <n v="8"/>
    <n v="46"/>
    <n v="73"/>
    <n v="2"/>
    <n v="7"/>
    <n v="18"/>
    <n v="11"/>
    <n v="19"/>
  </r>
  <r>
    <n v="2673"/>
    <x v="17"/>
    <n v="67648"/>
    <n v="67.599999999999994"/>
    <n v="25"/>
    <x v="1"/>
    <x v="1"/>
    <n v="65"/>
    <n v="111"/>
    <n v="77"/>
    <x v="1"/>
    <n v="0"/>
    <n v="0"/>
    <n v="77"/>
    <n v="54.6"/>
    <n v="56"/>
    <n v="71"/>
    <n v="58"/>
    <n v="68"/>
    <n v="26"/>
    <n v="83"/>
    <n v="45"/>
    <n v="99"/>
    <n v="2"/>
    <n v="38"/>
  </r>
  <r>
    <n v="2759"/>
    <x v="15"/>
    <n v="57217"/>
    <n v="57.2"/>
    <n v="16"/>
    <x v="2"/>
    <x v="3"/>
    <n v="59"/>
    <n v="111"/>
    <n v="51"/>
    <x v="0"/>
    <n v="0"/>
    <n v="51"/>
    <n v="0"/>
    <n v="50.1"/>
    <n v="63"/>
    <n v="17"/>
    <n v="68"/>
    <n v="34"/>
    <n v="45"/>
    <n v="33"/>
    <n v="47"/>
    <n v="62"/>
    <n v="84"/>
    <n v="48"/>
  </r>
  <r>
    <n v="2775"/>
    <x v="10"/>
    <n v="135953"/>
    <n v="136"/>
    <n v="15"/>
    <x v="0"/>
    <x v="1"/>
    <n v="91"/>
    <n v="111"/>
    <n v="48"/>
    <x v="0"/>
    <n v="0"/>
    <n v="48"/>
    <n v="0"/>
    <n v="54.3"/>
    <n v="74"/>
    <n v="92"/>
    <n v="68"/>
    <n v="21"/>
    <n v="82"/>
    <n v="95"/>
    <n v="41"/>
    <n v="7"/>
    <n v="52"/>
    <n v="11"/>
  </r>
  <r>
    <n v="2822"/>
    <x v="12"/>
    <n v="63489"/>
    <n v="63.5"/>
    <n v="20"/>
    <x v="2"/>
    <x v="2"/>
    <n v="33"/>
    <n v="111"/>
    <n v="66"/>
    <x v="0"/>
    <n v="0"/>
    <n v="66"/>
    <n v="0"/>
    <n v="32.799999999999997"/>
    <n v="63"/>
    <n v="36"/>
    <n v="99"/>
    <n v="19"/>
    <n v="52"/>
    <n v="8"/>
    <n v="0"/>
    <n v="7"/>
    <n v="27"/>
    <n v="17"/>
  </r>
  <r>
    <n v="7"/>
    <x v="10"/>
    <n v="107373"/>
    <n v="107.4"/>
    <n v="23"/>
    <x v="1"/>
    <x v="2"/>
    <n v="67"/>
    <n v="109"/>
    <n v="41"/>
    <x v="0"/>
    <n v="0"/>
    <n v="41"/>
    <n v="0"/>
    <n v="48.4"/>
    <n v="56"/>
    <n v="38"/>
    <n v="97"/>
    <n v="85"/>
    <n v="72"/>
    <n v="24"/>
    <n v="26"/>
    <n v="4"/>
    <n v="71"/>
    <n v="11"/>
  </r>
  <r>
    <n v="137"/>
    <x v="19"/>
    <n v="137539"/>
    <n v="137.5"/>
    <n v="9"/>
    <x v="0"/>
    <x v="1"/>
    <n v="89"/>
    <n v="109"/>
    <n v="46"/>
    <x v="0"/>
    <n v="0"/>
    <n v="46"/>
    <n v="0"/>
    <n v="40.5"/>
    <n v="41"/>
    <n v="7"/>
    <n v="0"/>
    <n v="62"/>
    <n v="36"/>
    <n v="79"/>
    <n v="9"/>
    <n v="59"/>
    <n v="48"/>
    <n v="64"/>
  </r>
  <r>
    <n v="246"/>
    <x v="16"/>
    <n v="35232"/>
    <n v="35.200000000000003"/>
    <n v="9"/>
    <x v="0"/>
    <x v="1"/>
    <n v="72"/>
    <n v="109"/>
    <n v="6"/>
    <x v="2"/>
    <n v="6"/>
    <n v="0"/>
    <n v="0"/>
    <n v="47.4"/>
    <n v="45"/>
    <n v="67"/>
    <n v="68"/>
    <n v="37"/>
    <n v="94"/>
    <n v="17"/>
    <n v="5"/>
    <n v="69"/>
    <n v="7"/>
    <n v="65"/>
  </r>
  <r>
    <n v="293"/>
    <x v="7"/>
    <n v="143857"/>
    <n v="143.9"/>
    <n v="28"/>
    <x v="1"/>
    <x v="1"/>
    <n v="81"/>
    <n v="109"/>
    <n v="37"/>
    <x v="0"/>
    <n v="0"/>
    <n v="37"/>
    <n v="0"/>
    <n v="48.3"/>
    <n v="2"/>
    <n v="36"/>
    <n v="55"/>
    <n v="84"/>
    <n v="13"/>
    <n v="8"/>
    <n v="86"/>
    <n v="15"/>
    <n v="85"/>
    <n v="99"/>
  </r>
  <r>
    <n v="430"/>
    <x v="4"/>
    <n v="35424"/>
    <n v="35.4"/>
    <n v="17"/>
    <x v="2"/>
    <x v="1"/>
    <n v="87"/>
    <n v="109"/>
    <n v="35"/>
    <x v="0"/>
    <n v="0"/>
    <n v="35"/>
    <n v="0"/>
    <n v="52.5"/>
    <n v="43"/>
    <n v="16"/>
    <n v="7"/>
    <n v="76"/>
    <n v="11"/>
    <n v="51"/>
    <n v="81"/>
    <n v="94"/>
    <n v="51"/>
    <n v="95"/>
  </r>
  <r>
    <n v="501"/>
    <x v="0"/>
    <n v="42516"/>
    <n v="42.5"/>
    <n v="19"/>
    <x v="2"/>
    <x v="1"/>
    <n v="27"/>
    <n v="109"/>
    <n v="5"/>
    <x v="0"/>
    <n v="0"/>
    <n v="5"/>
    <n v="0"/>
    <n v="40.4"/>
    <n v="2"/>
    <n v="93"/>
    <n v="8"/>
    <n v="69"/>
    <n v="79"/>
    <n v="8"/>
    <n v="14"/>
    <n v="45"/>
    <n v="83"/>
    <n v="3"/>
  </r>
  <r>
    <n v="519"/>
    <x v="13"/>
    <n v="86768"/>
    <n v="86.8"/>
    <n v="24"/>
    <x v="1"/>
    <x v="2"/>
    <n v="64"/>
    <n v="109"/>
    <n v="27"/>
    <x v="2"/>
    <n v="27"/>
    <n v="0"/>
    <n v="0"/>
    <n v="43.4"/>
    <n v="65"/>
    <n v="35"/>
    <n v="97"/>
    <n v="8"/>
    <n v="63"/>
    <n v="29"/>
    <n v="37"/>
    <n v="67"/>
    <n v="7"/>
    <n v="26"/>
  </r>
  <r>
    <n v="526"/>
    <x v="10"/>
    <n v="78926"/>
    <n v="78.900000000000006"/>
    <n v="28"/>
    <x v="1"/>
    <x v="1"/>
    <n v="18"/>
    <n v="109"/>
    <n v="52"/>
    <x v="0"/>
    <n v="0"/>
    <n v="52"/>
    <n v="0"/>
    <n v="37.200000000000003"/>
    <n v="74"/>
    <n v="81"/>
    <n v="13"/>
    <n v="2"/>
    <n v="69"/>
    <n v="3"/>
    <n v="63"/>
    <n v="15"/>
    <n v="47"/>
    <n v="5"/>
  </r>
  <r>
    <n v="738"/>
    <x v="18"/>
    <n v="133080"/>
    <n v="133.1"/>
    <n v="14"/>
    <x v="0"/>
    <x v="0"/>
    <n v="13"/>
    <n v="109"/>
    <n v="21"/>
    <x v="2"/>
    <n v="21"/>
    <n v="0"/>
    <n v="0"/>
    <n v="35.700000000000003"/>
    <n v="5"/>
    <n v="24"/>
    <n v="8"/>
    <n v="5"/>
    <n v="86"/>
    <n v="66"/>
    <n v="43"/>
    <n v="35"/>
    <n v="2"/>
    <n v="83"/>
  </r>
  <r>
    <n v="795"/>
    <x v="6"/>
    <n v="144507"/>
    <n v="144.5"/>
    <n v="9"/>
    <x v="0"/>
    <x v="1"/>
    <n v="56"/>
    <n v="109"/>
    <n v="79"/>
    <x v="1"/>
    <n v="0"/>
    <n v="0"/>
    <n v="79"/>
    <n v="32.200000000000003"/>
    <n v="28"/>
    <n v="27"/>
    <n v="17"/>
    <n v="33"/>
    <n v="2"/>
    <n v="63"/>
    <n v="57"/>
    <n v="38"/>
    <n v="33"/>
    <n v="24"/>
  </r>
  <r>
    <n v="911"/>
    <x v="10"/>
    <n v="130537"/>
    <n v="130.5"/>
    <n v="23"/>
    <x v="1"/>
    <x v="0"/>
    <n v="16"/>
    <n v="109"/>
    <n v="66"/>
    <x v="0"/>
    <n v="0"/>
    <n v="66"/>
    <n v="0"/>
    <n v="37.6"/>
    <n v="11"/>
    <n v="47"/>
    <n v="75"/>
    <n v="61"/>
    <n v="1"/>
    <n v="4"/>
    <n v="51"/>
    <n v="10"/>
    <n v="18"/>
    <n v="98"/>
  </r>
  <r>
    <n v="1320"/>
    <x v="10"/>
    <n v="41360"/>
    <n v="41.4"/>
    <n v="18"/>
    <x v="2"/>
    <x v="0"/>
    <n v="11"/>
    <n v="109"/>
    <n v="57"/>
    <x v="0"/>
    <n v="0"/>
    <n v="57"/>
    <n v="0"/>
    <n v="60.2"/>
    <n v="93"/>
    <n v="78"/>
    <n v="64"/>
    <n v="12"/>
    <n v="37"/>
    <n v="14"/>
    <n v="88"/>
    <n v="75"/>
    <n v="76"/>
    <n v="65"/>
  </r>
  <r>
    <n v="1508"/>
    <x v="2"/>
    <n v="84034"/>
    <n v="84"/>
    <n v="26"/>
    <x v="1"/>
    <x v="3"/>
    <n v="2"/>
    <n v="109"/>
    <n v="27"/>
    <x v="2"/>
    <n v="27"/>
    <n v="0"/>
    <n v="0"/>
    <n v="35.700000000000003"/>
    <n v="58"/>
    <n v="21"/>
    <n v="9"/>
    <n v="7"/>
    <n v="72"/>
    <n v="17"/>
    <n v="3"/>
    <n v="41"/>
    <n v="58"/>
    <n v="71"/>
  </r>
  <r>
    <n v="1615"/>
    <x v="12"/>
    <n v="90388"/>
    <n v="90.4"/>
    <n v="5"/>
    <x v="3"/>
    <x v="3"/>
    <n v="58"/>
    <n v="109"/>
    <n v="53"/>
    <x v="0"/>
    <n v="0"/>
    <n v="53"/>
    <n v="0"/>
    <n v="24.6"/>
    <n v="53"/>
    <n v="12"/>
    <n v="22"/>
    <n v="8"/>
    <n v="5"/>
    <n v="71"/>
    <n v="57"/>
    <n v="4"/>
    <n v="8"/>
    <n v="6"/>
  </r>
  <r>
    <n v="1760"/>
    <x v="13"/>
    <n v="78787"/>
    <n v="78.8"/>
    <n v="25"/>
    <x v="1"/>
    <x v="3"/>
    <n v="96"/>
    <n v="109"/>
    <n v="13"/>
    <x v="2"/>
    <n v="13"/>
    <n v="0"/>
    <n v="0"/>
    <n v="37.299999999999997"/>
    <n v="38"/>
    <n v="18"/>
    <n v="72"/>
    <n v="71"/>
    <n v="2"/>
    <n v="16"/>
    <n v="8"/>
    <n v="91"/>
    <n v="23"/>
    <n v="34"/>
  </r>
  <r>
    <n v="1784"/>
    <x v="8"/>
    <n v="55354"/>
    <n v="55.4"/>
    <n v="29"/>
    <x v="1"/>
    <x v="0"/>
    <n v="19"/>
    <n v="109"/>
    <n v="6"/>
    <x v="2"/>
    <n v="6"/>
    <n v="0"/>
    <n v="0"/>
    <n v="50.1"/>
    <n v="81"/>
    <n v="27"/>
    <n v="99"/>
    <n v="92"/>
    <n v="73"/>
    <n v="5"/>
    <n v="77"/>
    <n v="13"/>
    <n v="31"/>
    <n v="3"/>
  </r>
  <r>
    <n v="1885"/>
    <x v="8"/>
    <n v="114371"/>
    <n v="114.4"/>
    <n v="3"/>
    <x v="3"/>
    <x v="2"/>
    <n v="3"/>
    <n v="109"/>
    <n v="12"/>
    <x v="2"/>
    <n v="12"/>
    <n v="0"/>
    <n v="0"/>
    <n v="51.1"/>
    <n v="67"/>
    <n v="14"/>
    <n v="74"/>
    <n v="65"/>
    <n v="97"/>
    <n v="91"/>
    <n v="28"/>
    <n v="3"/>
    <n v="66"/>
    <n v="6"/>
  </r>
  <r>
    <n v="2115"/>
    <x v="4"/>
    <n v="117090"/>
    <n v="117.1"/>
    <n v="27"/>
    <x v="1"/>
    <x v="1"/>
    <n v="92"/>
    <n v="109"/>
    <n v="61"/>
    <x v="0"/>
    <n v="0"/>
    <n v="61"/>
    <n v="0"/>
    <n v="52"/>
    <n v="4"/>
    <n v="99"/>
    <n v="23"/>
    <n v="26"/>
    <n v="5"/>
    <n v="94"/>
    <n v="46"/>
    <n v="67"/>
    <n v="69"/>
    <n v="87"/>
  </r>
  <r>
    <n v="2125"/>
    <x v="1"/>
    <n v="84012"/>
    <n v="84"/>
    <n v="8"/>
    <x v="0"/>
    <x v="2"/>
    <n v="37"/>
    <n v="109"/>
    <n v="87"/>
    <x v="1"/>
    <n v="0"/>
    <n v="0"/>
    <n v="87"/>
    <n v="39.5"/>
    <n v="72"/>
    <n v="48"/>
    <n v="8"/>
    <n v="5"/>
    <n v="33"/>
    <n v="66"/>
    <n v="18"/>
    <n v="39"/>
    <n v="97"/>
    <n v="9"/>
  </r>
  <r>
    <n v="2479"/>
    <x v="2"/>
    <n v="129941"/>
    <n v="129.9"/>
    <n v="0"/>
    <x v="3"/>
    <x v="2"/>
    <n v="73"/>
    <n v="109"/>
    <n v="24"/>
    <x v="2"/>
    <n v="24"/>
    <n v="0"/>
    <n v="0"/>
    <n v="44.4"/>
    <n v="95"/>
    <n v="6"/>
    <n v="15"/>
    <n v="16"/>
    <n v="58"/>
    <n v="33"/>
    <n v="91"/>
    <n v="61"/>
    <n v="68"/>
    <n v="1"/>
  </r>
  <r>
    <n v="2488"/>
    <x v="8"/>
    <n v="144256"/>
    <n v="144.30000000000001"/>
    <n v="4"/>
    <x v="3"/>
    <x v="2"/>
    <n v="46"/>
    <n v="109"/>
    <n v="1"/>
    <x v="2"/>
    <n v="1"/>
    <n v="0"/>
    <n v="0"/>
    <n v="51.1"/>
    <n v="93"/>
    <n v="43"/>
    <n v="17"/>
    <n v="76"/>
    <n v="22"/>
    <n v="14"/>
    <n v="56"/>
    <n v="67"/>
    <n v="57"/>
    <n v="66"/>
  </r>
  <r>
    <n v="2514"/>
    <x v="15"/>
    <n v="97672"/>
    <n v="97.7"/>
    <n v="7"/>
    <x v="3"/>
    <x v="0"/>
    <n v="47"/>
    <n v="109"/>
    <n v="7"/>
    <x v="0"/>
    <n v="0"/>
    <n v="7"/>
    <n v="0"/>
    <n v="43.9"/>
    <n v="62"/>
    <n v="75"/>
    <n v="19"/>
    <n v="53"/>
    <n v="1"/>
    <n v="3"/>
    <n v="32"/>
    <n v="47"/>
    <n v="58"/>
    <n v="89"/>
  </r>
  <r>
    <n v="2532"/>
    <x v="4"/>
    <n v="100529"/>
    <n v="100.5"/>
    <n v="26"/>
    <x v="1"/>
    <x v="0"/>
    <n v="3"/>
    <n v="109"/>
    <n v="68"/>
    <x v="0"/>
    <n v="0"/>
    <n v="68"/>
    <n v="0"/>
    <n v="47.7"/>
    <n v="68"/>
    <n v="9"/>
    <n v="75"/>
    <n v="38"/>
    <n v="92"/>
    <n v="29"/>
    <n v="47"/>
    <n v="75"/>
    <n v="26"/>
    <n v="18"/>
  </r>
  <r>
    <n v="2592"/>
    <x v="15"/>
    <n v="114865"/>
    <n v="114.9"/>
    <n v="26"/>
    <x v="1"/>
    <x v="1"/>
    <n v="34"/>
    <n v="109"/>
    <n v="7"/>
    <x v="0"/>
    <n v="0"/>
    <n v="7"/>
    <n v="0"/>
    <n v="49.8"/>
    <n v="3"/>
    <n v="93"/>
    <n v="32"/>
    <n v="54"/>
    <n v="46"/>
    <n v="78"/>
    <n v="6"/>
    <n v="63"/>
    <n v="76"/>
    <n v="47"/>
  </r>
  <r>
    <n v="2672"/>
    <x v="13"/>
    <n v="76554"/>
    <n v="76.599999999999994"/>
    <n v="15"/>
    <x v="0"/>
    <x v="1"/>
    <n v="87"/>
    <n v="109"/>
    <n v="3"/>
    <x v="2"/>
    <n v="3"/>
    <n v="0"/>
    <n v="0"/>
    <n v="45.6"/>
    <n v="3"/>
    <n v="83"/>
    <n v="79"/>
    <n v="13"/>
    <n v="34"/>
    <n v="88"/>
    <n v="52"/>
    <n v="4"/>
    <n v="91"/>
    <n v="9"/>
  </r>
  <r>
    <n v="2777"/>
    <x v="14"/>
    <n v="147426"/>
    <n v="147.4"/>
    <n v="15"/>
    <x v="0"/>
    <x v="0"/>
    <n v="25"/>
    <n v="109"/>
    <n v="49"/>
    <x v="0"/>
    <n v="0"/>
    <n v="49"/>
    <n v="0"/>
    <n v="50"/>
    <n v="4"/>
    <n v="69"/>
    <n v="4"/>
    <n v="4"/>
    <n v="84"/>
    <n v="32"/>
    <n v="95"/>
    <n v="88"/>
    <n v="23"/>
    <n v="97"/>
  </r>
  <r>
    <n v="2798"/>
    <x v="12"/>
    <n v="132424"/>
    <n v="132.4"/>
    <n v="5"/>
    <x v="3"/>
    <x v="2"/>
    <n v="64"/>
    <n v="109"/>
    <n v="6"/>
    <x v="0"/>
    <n v="0"/>
    <n v="6"/>
    <n v="0"/>
    <n v="49.9"/>
    <n v="86"/>
    <n v="36"/>
    <n v="66"/>
    <n v="8"/>
    <n v="7"/>
    <n v="92"/>
    <n v="49"/>
    <n v="8"/>
    <n v="91"/>
    <n v="56"/>
  </r>
  <r>
    <n v="2924"/>
    <x v="3"/>
    <n v="38701"/>
    <n v="38.700000000000003"/>
    <n v="3"/>
    <x v="3"/>
    <x v="1"/>
    <n v="9"/>
    <n v="109"/>
    <n v="6"/>
    <x v="0"/>
    <n v="0"/>
    <n v="6"/>
    <n v="0"/>
    <n v="42.6"/>
    <n v="43"/>
    <n v="43"/>
    <n v="7"/>
    <n v="73"/>
    <n v="1"/>
    <n v="76"/>
    <n v="19"/>
    <n v="25"/>
    <n v="92"/>
    <n v="47"/>
  </r>
  <r>
    <n v="2981"/>
    <x v="13"/>
    <n v="87796"/>
    <n v="87.8"/>
    <n v="27"/>
    <x v="1"/>
    <x v="1"/>
    <n v="7"/>
    <n v="109"/>
    <n v="15"/>
    <x v="2"/>
    <n v="15"/>
    <n v="0"/>
    <n v="0"/>
    <n v="52.9"/>
    <n v="62"/>
    <n v="65"/>
    <n v="58"/>
    <n v="21"/>
    <n v="51"/>
    <n v="88"/>
    <n v="87"/>
    <n v="75"/>
    <n v="7"/>
    <n v="15"/>
  </r>
  <r>
    <n v="21"/>
    <x v="18"/>
    <n v="43403"/>
    <n v="43.4"/>
    <n v="1"/>
    <x v="3"/>
    <x v="1"/>
    <n v="9"/>
    <n v="108"/>
    <n v="6"/>
    <x v="2"/>
    <n v="6"/>
    <n v="0"/>
    <n v="0"/>
    <n v="37.9"/>
    <n v="47"/>
    <n v="54"/>
    <n v="29"/>
    <n v="59"/>
    <n v="3"/>
    <n v="4"/>
    <n v="82"/>
    <n v="36"/>
    <n v="13"/>
    <n v="52"/>
  </r>
  <r>
    <n v="65"/>
    <x v="11"/>
    <n v="83394"/>
    <n v="83.4"/>
    <n v="15"/>
    <x v="0"/>
    <x v="1"/>
    <n v="18"/>
    <n v="108"/>
    <n v="81"/>
    <x v="1"/>
    <n v="0"/>
    <n v="0"/>
    <n v="81"/>
    <n v="51.3"/>
    <n v="89"/>
    <n v="82"/>
    <n v="34"/>
    <n v="26"/>
    <n v="38"/>
    <n v="59"/>
    <n v="27"/>
    <n v="62"/>
    <n v="41"/>
    <n v="55"/>
  </r>
  <r>
    <n v="80"/>
    <x v="15"/>
    <n v="105758"/>
    <n v="105.8"/>
    <n v="24"/>
    <x v="1"/>
    <x v="0"/>
    <n v="59"/>
    <n v="108"/>
    <n v="34"/>
    <x v="0"/>
    <n v="0"/>
    <n v="34"/>
    <n v="0"/>
    <n v="61"/>
    <n v="88"/>
    <n v="27"/>
    <n v="13"/>
    <n v="89"/>
    <n v="96"/>
    <n v="86"/>
    <n v="81"/>
    <n v="66"/>
    <n v="55"/>
    <n v="9"/>
  </r>
  <r>
    <n v="116"/>
    <x v="6"/>
    <n v="39686"/>
    <n v="39.700000000000003"/>
    <n v="29"/>
    <x v="1"/>
    <x v="2"/>
    <n v="33"/>
    <n v="108"/>
    <n v="72"/>
    <x v="1"/>
    <n v="0"/>
    <n v="0"/>
    <n v="72"/>
    <n v="51.7"/>
    <n v="96"/>
    <n v="63"/>
    <n v="75"/>
    <n v="17"/>
    <n v="41"/>
    <n v="42"/>
    <n v="82"/>
    <n v="0"/>
    <n v="3"/>
    <n v="98"/>
  </r>
  <r>
    <n v="125"/>
    <x v="15"/>
    <n v="36548"/>
    <n v="36.5"/>
    <n v="21"/>
    <x v="2"/>
    <x v="0"/>
    <n v="79"/>
    <n v="108"/>
    <n v="57"/>
    <x v="0"/>
    <n v="0"/>
    <n v="57"/>
    <n v="0"/>
    <n v="33.5"/>
    <n v="19"/>
    <n v="62"/>
    <n v="32"/>
    <n v="83"/>
    <n v="63"/>
    <n v="2"/>
    <n v="6"/>
    <n v="4"/>
    <n v="37"/>
    <n v="27"/>
  </r>
  <r>
    <n v="353"/>
    <x v="13"/>
    <n v="59813"/>
    <n v="59.8"/>
    <n v="15"/>
    <x v="0"/>
    <x v="0"/>
    <n v="39"/>
    <n v="108"/>
    <n v="17"/>
    <x v="2"/>
    <n v="17"/>
    <n v="0"/>
    <n v="0"/>
    <n v="31.5"/>
    <n v="62"/>
    <n v="48"/>
    <n v="66"/>
    <n v="22"/>
    <n v="11"/>
    <n v="6"/>
    <n v="48"/>
    <n v="3"/>
    <n v="38"/>
    <n v="11"/>
  </r>
  <r>
    <n v="546"/>
    <x v="9"/>
    <n v="75482"/>
    <n v="75.5"/>
    <n v="17"/>
    <x v="2"/>
    <x v="2"/>
    <n v="52"/>
    <n v="108"/>
    <n v="89"/>
    <x v="1"/>
    <n v="0"/>
    <n v="0"/>
    <n v="89"/>
    <n v="52.5"/>
    <n v="96"/>
    <n v="7"/>
    <n v="5"/>
    <n v="94"/>
    <n v="53"/>
    <n v="61"/>
    <n v="48"/>
    <n v="9"/>
    <n v="77"/>
    <n v="75"/>
  </r>
  <r>
    <n v="933"/>
    <x v="11"/>
    <n v="42930"/>
    <n v="42.9"/>
    <n v="13"/>
    <x v="0"/>
    <x v="0"/>
    <n v="44"/>
    <n v="108"/>
    <n v="83"/>
    <x v="1"/>
    <n v="0"/>
    <n v="0"/>
    <n v="83"/>
    <n v="33.799999999999997"/>
    <n v="33"/>
    <n v="54"/>
    <n v="96"/>
    <n v="21"/>
    <n v="65"/>
    <n v="4"/>
    <n v="7"/>
    <n v="55"/>
    <n v="1"/>
    <n v="2"/>
  </r>
  <r>
    <n v="975"/>
    <x v="4"/>
    <n v="143115"/>
    <n v="143.1"/>
    <n v="0"/>
    <x v="3"/>
    <x v="0"/>
    <n v="43"/>
    <n v="108"/>
    <n v="6"/>
    <x v="0"/>
    <n v="0"/>
    <n v="6"/>
    <n v="0"/>
    <n v="53.1"/>
    <n v="27"/>
    <n v="89"/>
    <n v="98"/>
    <n v="49"/>
    <n v="94"/>
    <n v="0"/>
    <n v="89"/>
    <n v="31"/>
    <n v="31"/>
    <n v="23"/>
  </r>
  <r>
    <n v="1019"/>
    <x v="7"/>
    <n v="64477"/>
    <n v="64.5"/>
    <n v="20"/>
    <x v="2"/>
    <x v="0"/>
    <n v="63"/>
    <n v="108"/>
    <n v="69"/>
    <x v="0"/>
    <n v="0"/>
    <n v="69"/>
    <n v="0"/>
    <n v="27.8"/>
    <n v="89"/>
    <n v="41"/>
    <n v="37"/>
    <n v="3"/>
    <n v="15"/>
    <n v="14"/>
    <n v="13"/>
    <n v="11"/>
    <n v="24"/>
    <n v="31"/>
  </r>
  <r>
    <n v="1085"/>
    <x v="11"/>
    <n v="116195"/>
    <n v="116.2"/>
    <n v="15"/>
    <x v="0"/>
    <x v="1"/>
    <n v="33"/>
    <n v="108"/>
    <n v="78"/>
    <x v="1"/>
    <n v="0"/>
    <n v="0"/>
    <n v="78"/>
    <n v="57.9"/>
    <n v="61"/>
    <n v="97"/>
    <n v="67"/>
    <n v="36"/>
    <n v="94"/>
    <n v="57"/>
    <n v="13"/>
    <n v="5"/>
    <n v="65"/>
    <n v="84"/>
  </r>
  <r>
    <n v="1172"/>
    <x v="9"/>
    <n v="113698"/>
    <n v="113.7"/>
    <n v="3"/>
    <x v="3"/>
    <x v="2"/>
    <n v="84"/>
    <n v="108"/>
    <n v="92"/>
    <x v="1"/>
    <n v="0"/>
    <n v="0"/>
    <n v="92"/>
    <n v="38.299999999999997"/>
    <n v="48"/>
    <n v="93"/>
    <n v="35"/>
    <n v="72"/>
    <n v="3"/>
    <n v="0"/>
    <n v="38"/>
    <n v="74"/>
    <n v="15"/>
    <n v="5"/>
  </r>
  <r>
    <n v="1187"/>
    <x v="10"/>
    <n v="139950"/>
    <n v="140"/>
    <n v="28"/>
    <x v="1"/>
    <x v="3"/>
    <n v="3"/>
    <n v="108"/>
    <n v="52"/>
    <x v="0"/>
    <n v="0"/>
    <n v="52"/>
    <n v="0"/>
    <n v="57.6"/>
    <n v="49"/>
    <n v="72"/>
    <n v="32"/>
    <n v="78"/>
    <n v="18"/>
    <n v="78"/>
    <n v="66"/>
    <n v="68"/>
    <n v="48"/>
    <n v="67"/>
  </r>
  <r>
    <n v="1430"/>
    <x v="7"/>
    <n v="148297"/>
    <n v="148.30000000000001"/>
    <n v="29"/>
    <x v="1"/>
    <x v="0"/>
    <n v="77"/>
    <n v="108"/>
    <n v="63"/>
    <x v="0"/>
    <n v="0"/>
    <n v="63"/>
    <n v="0"/>
    <n v="51.9"/>
    <n v="99"/>
    <n v="3"/>
    <n v="12"/>
    <n v="73"/>
    <n v="98"/>
    <n v="12"/>
    <n v="43"/>
    <n v="6"/>
    <n v="78"/>
    <n v="95"/>
  </r>
  <r>
    <n v="1473"/>
    <x v="16"/>
    <n v="115733"/>
    <n v="115.7"/>
    <n v="8"/>
    <x v="0"/>
    <x v="3"/>
    <n v="43"/>
    <n v="108"/>
    <n v="12"/>
    <x v="2"/>
    <n v="12"/>
    <n v="0"/>
    <n v="0"/>
    <n v="41.2"/>
    <n v="54"/>
    <n v="95"/>
    <n v="31"/>
    <n v="31"/>
    <n v="48"/>
    <n v="52"/>
    <n v="0"/>
    <n v="62"/>
    <n v="10"/>
    <n v="29"/>
  </r>
  <r>
    <n v="1500"/>
    <x v="6"/>
    <n v="49728"/>
    <n v="49.7"/>
    <n v="6"/>
    <x v="3"/>
    <x v="0"/>
    <n v="91"/>
    <n v="108"/>
    <n v="72"/>
    <x v="1"/>
    <n v="0"/>
    <n v="0"/>
    <n v="72"/>
    <n v="38.4"/>
    <n v="58"/>
    <n v="15"/>
    <n v="3"/>
    <n v="12"/>
    <n v="78"/>
    <n v="76"/>
    <n v="6"/>
    <n v="21"/>
    <n v="74"/>
    <n v="41"/>
  </r>
  <r>
    <n v="1501"/>
    <x v="12"/>
    <n v="79108"/>
    <n v="79.099999999999994"/>
    <n v="13"/>
    <x v="0"/>
    <x v="1"/>
    <n v="42"/>
    <n v="108"/>
    <n v="33"/>
    <x v="0"/>
    <n v="0"/>
    <n v="33"/>
    <n v="0"/>
    <n v="36.700000000000003"/>
    <n v="14"/>
    <n v="66"/>
    <n v="52"/>
    <n v="16"/>
    <n v="54"/>
    <n v="91"/>
    <n v="2"/>
    <n v="64"/>
    <n v="7"/>
    <n v="1"/>
  </r>
  <r>
    <n v="1531"/>
    <x v="13"/>
    <n v="80852"/>
    <n v="80.900000000000006"/>
    <n v="23"/>
    <x v="1"/>
    <x v="2"/>
    <n v="11"/>
    <n v="108"/>
    <n v="7"/>
    <x v="2"/>
    <n v="7"/>
    <n v="0"/>
    <n v="0"/>
    <n v="36.700000000000003"/>
    <n v="6"/>
    <n v="85"/>
    <n v="5"/>
    <n v="8"/>
    <n v="39"/>
    <n v="16"/>
    <n v="18"/>
    <n v="92"/>
    <n v="11"/>
    <n v="87"/>
  </r>
  <r>
    <n v="1696"/>
    <x v="9"/>
    <n v="55143"/>
    <n v="55.1"/>
    <n v="2"/>
    <x v="3"/>
    <x v="3"/>
    <n v="19"/>
    <n v="108"/>
    <n v="85"/>
    <x v="1"/>
    <n v="0"/>
    <n v="0"/>
    <n v="85"/>
    <n v="28.7"/>
    <n v="29"/>
    <n v="7"/>
    <n v="4"/>
    <n v="19"/>
    <n v="18"/>
    <n v="52"/>
    <n v="67"/>
    <n v="8"/>
    <n v="58"/>
    <n v="25"/>
  </r>
  <r>
    <n v="1733"/>
    <x v="2"/>
    <n v="141930"/>
    <n v="141.9"/>
    <n v="5"/>
    <x v="3"/>
    <x v="0"/>
    <n v="2"/>
    <n v="108"/>
    <n v="26"/>
    <x v="2"/>
    <n v="26"/>
    <n v="0"/>
    <n v="0"/>
    <n v="45.3"/>
    <n v="38"/>
    <n v="4"/>
    <n v="71"/>
    <n v="93"/>
    <n v="72"/>
    <n v="58"/>
    <n v="23"/>
    <n v="2"/>
    <n v="69"/>
    <n v="23"/>
  </r>
  <r>
    <n v="1768"/>
    <x v="2"/>
    <n v="81880"/>
    <n v="81.900000000000006"/>
    <n v="3"/>
    <x v="3"/>
    <x v="3"/>
    <n v="52"/>
    <n v="108"/>
    <n v="24"/>
    <x v="2"/>
    <n v="24"/>
    <n v="0"/>
    <n v="0"/>
    <n v="49.4"/>
    <n v="23"/>
    <n v="29"/>
    <n v="57"/>
    <n v="98"/>
    <n v="22"/>
    <n v="99"/>
    <n v="71"/>
    <n v="83"/>
    <n v="9"/>
    <n v="3"/>
  </r>
  <r>
    <n v="1861"/>
    <x v="8"/>
    <n v="148915"/>
    <n v="148.9"/>
    <n v="21"/>
    <x v="2"/>
    <x v="0"/>
    <n v="98"/>
    <n v="108"/>
    <n v="26"/>
    <x v="2"/>
    <n v="26"/>
    <n v="0"/>
    <n v="0"/>
    <n v="59.2"/>
    <n v="96"/>
    <n v="69"/>
    <n v="33"/>
    <n v="31"/>
    <n v="7"/>
    <n v="43"/>
    <n v="92"/>
    <n v="48"/>
    <n v="91"/>
    <n v="82"/>
  </r>
  <r>
    <n v="1886"/>
    <x v="16"/>
    <n v="133027"/>
    <n v="133"/>
    <n v="2"/>
    <x v="3"/>
    <x v="3"/>
    <n v="12"/>
    <n v="108"/>
    <n v="28"/>
    <x v="2"/>
    <n v="28"/>
    <n v="0"/>
    <n v="0"/>
    <n v="39.299999999999997"/>
    <n v="91"/>
    <n v="15"/>
    <n v="38"/>
    <n v="4"/>
    <n v="47"/>
    <n v="75"/>
    <n v="79"/>
    <n v="5"/>
    <n v="1"/>
    <n v="38"/>
  </r>
  <r>
    <n v="1906"/>
    <x v="9"/>
    <n v="111808"/>
    <n v="111.8"/>
    <n v="4"/>
    <x v="3"/>
    <x v="1"/>
    <n v="62"/>
    <n v="108"/>
    <n v="75"/>
    <x v="1"/>
    <n v="0"/>
    <n v="0"/>
    <n v="75"/>
    <n v="34.6"/>
    <n v="8"/>
    <n v="4"/>
    <n v="81"/>
    <n v="3"/>
    <n v="66"/>
    <n v="8"/>
    <n v="25"/>
    <n v="72"/>
    <n v="28"/>
    <n v="51"/>
  </r>
  <r>
    <n v="1967"/>
    <x v="18"/>
    <n v="92188"/>
    <n v="92.2"/>
    <n v="24"/>
    <x v="1"/>
    <x v="3"/>
    <n v="25"/>
    <n v="108"/>
    <n v="22"/>
    <x v="2"/>
    <n v="22"/>
    <n v="0"/>
    <n v="0"/>
    <n v="45.3"/>
    <n v="31"/>
    <n v="69"/>
    <n v="34"/>
    <n v="63"/>
    <n v="63"/>
    <n v="28"/>
    <n v="64"/>
    <n v="38"/>
    <n v="34"/>
    <n v="29"/>
  </r>
  <r>
    <n v="2261"/>
    <x v="18"/>
    <n v="53553"/>
    <n v="53.6"/>
    <n v="8"/>
    <x v="0"/>
    <x v="0"/>
    <n v="67"/>
    <n v="108"/>
    <n v="28"/>
    <x v="2"/>
    <n v="28"/>
    <n v="0"/>
    <n v="0"/>
    <n v="50.4"/>
    <n v="63"/>
    <n v="91"/>
    <n v="1"/>
    <n v="89"/>
    <n v="72"/>
    <n v="17"/>
    <n v="26"/>
    <n v="54"/>
    <n v="12"/>
    <n v="79"/>
  </r>
  <r>
    <n v="2320"/>
    <x v="10"/>
    <n v="126923"/>
    <n v="126.9"/>
    <n v="28"/>
    <x v="1"/>
    <x v="2"/>
    <n v="64"/>
    <n v="108"/>
    <n v="39"/>
    <x v="0"/>
    <n v="0"/>
    <n v="39"/>
    <n v="0"/>
    <n v="62.8"/>
    <n v="36"/>
    <n v="91"/>
    <n v="47"/>
    <n v="59"/>
    <n v="94"/>
    <n v="47"/>
    <n v="39"/>
    <n v="89"/>
    <n v="91"/>
    <n v="35"/>
  </r>
  <r>
    <n v="2407"/>
    <x v="7"/>
    <n v="76509"/>
    <n v="76.5"/>
    <n v="27"/>
    <x v="1"/>
    <x v="3"/>
    <n v="26"/>
    <n v="108"/>
    <n v="52"/>
    <x v="0"/>
    <n v="0"/>
    <n v="52"/>
    <n v="0"/>
    <n v="37.799999999999997"/>
    <n v="27"/>
    <n v="69"/>
    <n v="89"/>
    <n v="4"/>
    <n v="42"/>
    <n v="59"/>
    <n v="59"/>
    <n v="2"/>
    <n v="21"/>
    <n v="6"/>
  </r>
  <r>
    <n v="2463"/>
    <x v="14"/>
    <n v="84503"/>
    <n v="84.5"/>
    <n v="2"/>
    <x v="3"/>
    <x v="0"/>
    <n v="81"/>
    <n v="108"/>
    <n v="56"/>
    <x v="0"/>
    <n v="0"/>
    <n v="56"/>
    <n v="0"/>
    <n v="34.1"/>
    <n v="4"/>
    <n v="37"/>
    <n v="26"/>
    <n v="15"/>
    <n v="39"/>
    <n v="35"/>
    <n v="73"/>
    <n v="6"/>
    <n v="91"/>
    <n v="15"/>
  </r>
  <r>
    <n v="2649"/>
    <x v="18"/>
    <n v="126765"/>
    <n v="126.8"/>
    <n v="21"/>
    <x v="2"/>
    <x v="0"/>
    <n v="3"/>
    <n v="108"/>
    <n v="2"/>
    <x v="2"/>
    <n v="2"/>
    <n v="0"/>
    <n v="0"/>
    <n v="66.900000000000006"/>
    <n v="79"/>
    <n v="95"/>
    <n v="36"/>
    <n v="44"/>
    <n v="67"/>
    <n v="97"/>
    <n v="89"/>
    <n v="67"/>
    <n v="86"/>
    <n v="9"/>
  </r>
  <r>
    <n v="2828"/>
    <x v="4"/>
    <n v="68011"/>
    <n v="68"/>
    <n v="25"/>
    <x v="1"/>
    <x v="3"/>
    <n v="2"/>
    <n v="108"/>
    <n v="58"/>
    <x v="0"/>
    <n v="0"/>
    <n v="58"/>
    <n v="0"/>
    <n v="49.6"/>
    <n v="86"/>
    <n v="65"/>
    <n v="69"/>
    <n v="61"/>
    <n v="99"/>
    <n v="26"/>
    <n v="27"/>
    <n v="13"/>
    <n v="49"/>
    <n v="1"/>
  </r>
  <r>
    <n v="82"/>
    <x v="15"/>
    <n v="31591"/>
    <n v="31.6"/>
    <n v="7"/>
    <x v="3"/>
    <x v="3"/>
    <n v="68"/>
    <n v="107"/>
    <n v="41"/>
    <x v="0"/>
    <n v="0"/>
    <n v="41"/>
    <n v="0"/>
    <n v="62.6"/>
    <n v="88"/>
    <n v="8"/>
    <n v="66"/>
    <n v="85"/>
    <n v="87"/>
    <n v="71"/>
    <n v="84"/>
    <n v="7"/>
    <n v="68"/>
    <n v="62"/>
  </r>
  <r>
    <n v="119"/>
    <x v="14"/>
    <n v="120373"/>
    <n v="120.4"/>
    <n v="2"/>
    <x v="3"/>
    <x v="2"/>
    <n v="79"/>
    <n v="107"/>
    <n v="53"/>
    <x v="0"/>
    <n v="0"/>
    <n v="53"/>
    <n v="0"/>
    <n v="39.200000000000003"/>
    <n v="39"/>
    <n v="5"/>
    <n v="4"/>
    <n v="54"/>
    <n v="63"/>
    <n v="67"/>
    <n v="53"/>
    <n v="72"/>
    <n v="14"/>
    <n v="21"/>
  </r>
  <r>
    <n v="165"/>
    <x v="6"/>
    <n v="89156"/>
    <n v="89.2"/>
    <n v="18"/>
    <x v="2"/>
    <x v="3"/>
    <n v="88"/>
    <n v="107"/>
    <n v="71"/>
    <x v="1"/>
    <n v="0"/>
    <n v="0"/>
    <n v="71"/>
    <n v="52"/>
    <n v="68"/>
    <n v="4"/>
    <n v="45"/>
    <n v="93"/>
    <n v="17"/>
    <n v="39"/>
    <n v="73"/>
    <n v="88"/>
    <n v="67"/>
    <n v="26"/>
  </r>
  <r>
    <n v="271"/>
    <x v="2"/>
    <n v="133243"/>
    <n v="133.19999999999999"/>
    <n v="6"/>
    <x v="3"/>
    <x v="3"/>
    <n v="17"/>
    <n v="107"/>
    <n v="12"/>
    <x v="2"/>
    <n v="12"/>
    <n v="0"/>
    <n v="0"/>
    <n v="55.4"/>
    <n v="94"/>
    <n v="82"/>
    <n v="98"/>
    <n v="26"/>
    <n v="97"/>
    <n v="43"/>
    <n v="35"/>
    <n v="5"/>
    <n v="5"/>
    <n v="69"/>
  </r>
  <r>
    <n v="439"/>
    <x v="15"/>
    <n v="122103"/>
    <n v="122.1"/>
    <n v="8"/>
    <x v="0"/>
    <x v="3"/>
    <n v="2"/>
    <n v="107"/>
    <n v="56"/>
    <x v="0"/>
    <n v="0"/>
    <n v="56"/>
    <n v="0"/>
    <n v="39.799999999999997"/>
    <n v="3"/>
    <n v="46"/>
    <n v="28"/>
    <n v="37"/>
    <n v="16"/>
    <n v="89"/>
    <n v="1"/>
    <n v="88"/>
    <n v="57"/>
    <n v="33"/>
  </r>
  <r>
    <n v="701"/>
    <x v="9"/>
    <n v="135301"/>
    <n v="135.30000000000001"/>
    <n v="25"/>
    <x v="1"/>
    <x v="3"/>
    <n v="6"/>
    <n v="107"/>
    <n v="92"/>
    <x v="1"/>
    <n v="0"/>
    <n v="0"/>
    <n v="92"/>
    <n v="54"/>
    <n v="48"/>
    <n v="8"/>
    <n v="56"/>
    <n v="33"/>
    <n v="15"/>
    <n v="85"/>
    <n v="52"/>
    <n v="93"/>
    <n v="81"/>
    <n v="69"/>
  </r>
  <r>
    <n v="703"/>
    <x v="0"/>
    <n v="148977"/>
    <n v="149"/>
    <n v="29"/>
    <x v="1"/>
    <x v="2"/>
    <n v="42"/>
    <n v="107"/>
    <n v="45"/>
    <x v="0"/>
    <n v="0"/>
    <n v="45"/>
    <n v="0"/>
    <n v="44.5"/>
    <n v="94"/>
    <n v="5"/>
    <n v="67"/>
    <n v="89"/>
    <n v="8"/>
    <n v="18"/>
    <n v="3"/>
    <n v="72"/>
    <n v="8"/>
    <n v="81"/>
  </r>
  <r>
    <n v="709"/>
    <x v="5"/>
    <n v="123249"/>
    <n v="123.2"/>
    <n v="23"/>
    <x v="1"/>
    <x v="3"/>
    <n v="49"/>
    <n v="107"/>
    <n v="59"/>
    <x v="0"/>
    <n v="0"/>
    <n v="59"/>
    <n v="0"/>
    <n v="41.9"/>
    <n v="11"/>
    <n v="75"/>
    <n v="14"/>
    <n v="7"/>
    <n v="98"/>
    <n v="96"/>
    <n v="6"/>
    <n v="44"/>
    <n v="19"/>
    <n v="49"/>
  </r>
  <r>
    <n v="739"/>
    <x v="3"/>
    <n v="123012"/>
    <n v="123"/>
    <n v="20"/>
    <x v="2"/>
    <x v="2"/>
    <n v="31"/>
    <n v="107"/>
    <n v="4"/>
    <x v="0"/>
    <n v="0"/>
    <n v="4"/>
    <n v="0"/>
    <n v="48.4"/>
    <n v="5"/>
    <n v="81"/>
    <n v="47"/>
    <n v="95"/>
    <n v="85"/>
    <n v="33"/>
    <n v="4"/>
    <n v="42"/>
    <n v="63"/>
    <n v="29"/>
  </r>
  <r>
    <n v="830"/>
    <x v="9"/>
    <n v="62556"/>
    <n v="62.6"/>
    <n v="27"/>
    <x v="1"/>
    <x v="3"/>
    <n v="36"/>
    <n v="107"/>
    <n v="91"/>
    <x v="1"/>
    <n v="0"/>
    <n v="0"/>
    <n v="91"/>
    <n v="35.200000000000003"/>
    <n v="69"/>
    <n v="2"/>
    <n v="34"/>
    <n v="14"/>
    <n v="23"/>
    <n v="91"/>
    <n v="4"/>
    <n v="22"/>
    <n v="31"/>
    <n v="62"/>
  </r>
  <r>
    <n v="1154"/>
    <x v="17"/>
    <n v="40244"/>
    <n v="40.200000000000003"/>
    <n v="20"/>
    <x v="2"/>
    <x v="2"/>
    <n v="62"/>
    <n v="107"/>
    <n v="74"/>
    <x v="1"/>
    <n v="0"/>
    <n v="0"/>
    <n v="74"/>
    <n v="60.6"/>
    <n v="43"/>
    <n v="34"/>
    <n v="95"/>
    <n v="24"/>
    <n v="47"/>
    <n v="94"/>
    <n v="79"/>
    <n v="96"/>
    <n v="61"/>
    <n v="33"/>
  </r>
  <r>
    <n v="1234"/>
    <x v="9"/>
    <n v="45432"/>
    <n v="45.4"/>
    <n v="11"/>
    <x v="0"/>
    <x v="1"/>
    <n v="44"/>
    <n v="107"/>
    <n v="82"/>
    <x v="1"/>
    <n v="0"/>
    <n v="0"/>
    <n v="82"/>
    <n v="57.9"/>
    <n v="64"/>
    <n v="18"/>
    <n v="54"/>
    <n v="45"/>
    <n v="46"/>
    <n v="47"/>
    <n v="88"/>
    <n v="82"/>
    <n v="63"/>
    <n v="72"/>
  </r>
  <r>
    <n v="1380"/>
    <x v="17"/>
    <n v="100278"/>
    <n v="100.3"/>
    <n v="28"/>
    <x v="1"/>
    <x v="3"/>
    <n v="5"/>
    <n v="107"/>
    <n v="88"/>
    <x v="1"/>
    <n v="0"/>
    <n v="0"/>
    <n v="88"/>
    <n v="38.4"/>
    <n v="78"/>
    <n v="27"/>
    <n v="15"/>
    <n v="29"/>
    <n v="51"/>
    <n v="34"/>
    <n v="57"/>
    <n v="5"/>
    <n v="51"/>
    <n v="37"/>
  </r>
  <r>
    <n v="1472"/>
    <x v="17"/>
    <n v="68907"/>
    <n v="68.900000000000006"/>
    <n v="8"/>
    <x v="0"/>
    <x v="0"/>
    <n v="5"/>
    <n v="107"/>
    <n v="93"/>
    <x v="1"/>
    <n v="0"/>
    <n v="0"/>
    <n v="93"/>
    <n v="32.9"/>
    <n v="29"/>
    <n v="15"/>
    <n v="35"/>
    <n v="79"/>
    <n v="8"/>
    <n v="6"/>
    <n v="14"/>
    <n v="44"/>
    <n v="97"/>
    <n v="2"/>
  </r>
  <r>
    <n v="1533"/>
    <x v="18"/>
    <n v="118816"/>
    <n v="118.8"/>
    <n v="24"/>
    <x v="1"/>
    <x v="3"/>
    <n v="36"/>
    <n v="107"/>
    <n v="11"/>
    <x v="2"/>
    <n v="11"/>
    <n v="0"/>
    <n v="0"/>
    <n v="38.5"/>
    <n v="44"/>
    <n v="28"/>
    <n v="12"/>
    <n v="32"/>
    <n v="85"/>
    <n v="38"/>
    <n v="75"/>
    <n v="18"/>
    <n v="42"/>
    <n v="11"/>
  </r>
  <r>
    <n v="1566"/>
    <x v="19"/>
    <n v="74511"/>
    <n v="74.5"/>
    <n v="14"/>
    <x v="0"/>
    <x v="2"/>
    <n v="37"/>
    <n v="107"/>
    <n v="62"/>
    <x v="0"/>
    <n v="0"/>
    <n v="62"/>
    <n v="0"/>
    <n v="39.6"/>
    <n v="44"/>
    <n v="96"/>
    <n v="27"/>
    <n v="74"/>
    <n v="42"/>
    <n v="49"/>
    <n v="8"/>
    <n v="3"/>
    <n v="1"/>
    <n v="52"/>
  </r>
  <r>
    <n v="1622"/>
    <x v="7"/>
    <n v="104767"/>
    <n v="104.8"/>
    <n v="24"/>
    <x v="1"/>
    <x v="0"/>
    <n v="86"/>
    <n v="107"/>
    <n v="55"/>
    <x v="0"/>
    <n v="0"/>
    <n v="55"/>
    <n v="0"/>
    <n v="48.2"/>
    <n v="93"/>
    <n v="16"/>
    <n v="54"/>
    <n v="6"/>
    <n v="36"/>
    <n v="15"/>
    <n v="19"/>
    <n v="93"/>
    <n v="61"/>
    <n v="89"/>
  </r>
  <r>
    <n v="1629"/>
    <x v="18"/>
    <n v="80724"/>
    <n v="80.7"/>
    <n v="18"/>
    <x v="2"/>
    <x v="0"/>
    <n v="99"/>
    <n v="107"/>
    <n v="9"/>
    <x v="2"/>
    <n v="9"/>
    <n v="0"/>
    <n v="0"/>
    <n v="50.4"/>
    <n v="16"/>
    <n v="76"/>
    <n v="59"/>
    <n v="55"/>
    <n v="47"/>
    <n v="73"/>
    <n v="86"/>
    <n v="3"/>
    <n v="22"/>
    <n v="67"/>
  </r>
  <r>
    <n v="1640"/>
    <x v="11"/>
    <n v="147257"/>
    <n v="147.30000000000001"/>
    <n v="23"/>
    <x v="1"/>
    <x v="1"/>
    <n v="91"/>
    <n v="107"/>
    <n v="75"/>
    <x v="1"/>
    <n v="0"/>
    <n v="0"/>
    <n v="75"/>
    <n v="38.6"/>
    <n v="12"/>
    <n v="52"/>
    <n v="55"/>
    <n v="33"/>
    <n v="63"/>
    <n v="7"/>
    <n v="15"/>
    <n v="55"/>
    <n v="6"/>
    <n v="88"/>
  </r>
  <r>
    <n v="1998"/>
    <x v="5"/>
    <n v="45231"/>
    <n v="45.2"/>
    <n v="0"/>
    <x v="3"/>
    <x v="1"/>
    <n v="1"/>
    <n v="107"/>
    <n v="55"/>
    <x v="0"/>
    <n v="0"/>
    <n v="55"/>
    <n v="0"/>
    <n v="54.4"/>
    <n v="3"/>
    <n v="73"/>
    <n v="38"/>
    <n v="72"/>
    <n v="14"/>
    <n v="91"/>
    <n v="88"/>
    <n v="15"/>
    <n v="94"/>
    <n v="56"/>
  </r>
  <r>
    <n v="2048"/>
    <x v="4"/>
    <n v="101452"/>
    <n v="101.5"/>
    <n v="2"/>
    <x v="3"/>
    <x v="1"/>
    <n v="42"/>
    <n v="107"/>
    <n v="69"/>
    <x v="0"/>
    <n v="0"/>
    <n v="69"/>
    <n v="0"/>
    <n v="36"/>
    <n v="8"/>
    <n v="46"/>
    <n v="4"/>
    <n v="82"/>
    <n v="9"/>
    <n v="91"/>
    <n v="38"/>
    <n v="3"/>
    <n v="45"/>
    <n v="34"/>
  </r>
  <r>
    <n v="2051"/>
    <x v="14"/>
    <n v="146084"/>
    <n v="146.1"/>
    <n v="22"/>
    <x v="2"/>
    <x v="1"/>
    <n v="66"/>
    <n v="107"/>
    <n v="43"/>
    <x v="0"/>
    <n v="0"/>
    <n v="43"/>
    <n v="0"/>
    <n v="32.5"/>
    <n v="34"/>
    <n v="4"/>
    <n v="29"/>
    <n v="71"/>
    <n v="65"/>
    <n v="44"/>
    <n v="4"/>
    <n v="37"/>
    <n v="28"/>
    <n v="9"/>
  </r>
  <r>
    <n v="2263"/>
    <x v="14"/>
    <n v="48803"/>
    <n v="48.8"/>
    <n v="27"/>
    <x v="1"/>
    <x v="2"/>
    <n v="52"/>
    <n v="107"/>
    <n v="3"/>
    <x v="2"/>
    <n v="3"/>
    <n v="0"/>
    <n v="0"/>
    <n v="37.200000000000003"/>
    <n v="98"/>
    <n v="3"/>
    <n v="8"/>
    <n v="85"/>
    <n v="15"/>
    <n v="2"/>
    <n v="49"/>
    <n v="13"/>
    <n v="98"/>
    <n v="1"/>
  </r>
  <r>
    <n v="2417"/>
    <x v="5"/>
    <n v="120094"/>
    <n v="120.1"/>
    <n v="25"/>
    <x v="1"/>
    <x v="2"/>
    <n v="66"/>
    <n v="107"/>
    <n v="69"/>
    <x v="0"/>
    <n v="0"/>
    <n v="69"/>
    <n v="0"/>
    <n v="39.4"/>
    <n v="2"/>
    <n v="17"/>
    <n v="86"/>
    <n v="29"/>
    <n v="33"/>
    <n v="55"/>
    <n v="38"/>
    <n v="29"/>
    <n v="92"/>
    <n v="13"/>
  </r>
  <r>
    <n v="2519"/>
    <x v="6"/>
    <n v="133462"/>
    <n v="133.5"/>
    <n v="6"/>
    <x v="3"/>
    <x v="3"/>
    <n v="26"/>
    <n v="107"/>
    <n v="87"/>
    <x v="1"/>
    <n v="0"/>
    <n v="0"/>
    <n v="87"/>
    <n v="41.8"/>
    <n v="21"/>
    <n v="72"/>
    <n v="59"/>
    <n v="61"/>
    <n v="31"/>
    <n v="16"/>
    <n v="62"/>
    <n v="59"/>
    <n v="34"/>
    <n v="3"/>
  </r>
  <r>
    <n v="2547"/>
    <x v="6"/>
    <n v="72971"/>
    <n v="73"/>
    <n v="9"/>
    <x v="0"/>
    <x v="1"/>
    <n v="1"/>
    <n v="107"/>
    <n v="8"/>
    <x v="1"/>
    <n v="0"/>
    <n v="0"/>
    <n v="8"/>
    <n v="26.4"/>
    <n v="3"/>
    <n v="43"/>
    <n v="28"/>
    <n v="7"/>
    <n v="29"/>
    <n v="29"/>
    <n v="36"/>
    <n v="37"/>
    <n v="43"/>
    <n v="9"/>
  </r>
  <r>
    <n v="2627"/>
    <x v="18"/>
    <n v="147129"/>
    <n v="147.1"/>
    <n v="29"/>
    <x v="1"/>
    <x v="2"/>
    <n v="35"/>
    <n v="107"/>
    <n v="13"/>
    <x v="2"/>
    <n v="13"/>
    <n v="0"/>
    <n v="0"/>
    <n v="54.9"/>
    <n v="68"/>
    <n v="51"/>
    <n v="71"/>
    <n v="43"/>
    <n v="88"/>
    <n v="38"/>
    <n v="31"/>
    <n v="56"/>
    <n v="51"/>
    <n v="52"/>
  </r>
  <r>
    <n v="2663"/>
    <x v="3"/>
    <n v="42623"/>
    <n v="42.6"/>
    <n v="8"/>
    <x v="0"/>
    <x v="2"/>
    <n v="53"/>
    <n v="107"/>
    <n v="63"/>
    <x v="0"/>
    <n v="0"/>
    <n v="63"/>
    <n v="0"/>
    <n v="56.2"/>
    <n v="49"/>
    <n v="41"/>
    <n v="61"/>
    <n v="66"/>
    <n v="75"/>
    <n v="67"/>
    <n v="75"/>
    <n v="67"/>
    <n v="48"/>
    <n v="13"/>
  </r>
  <r>
    <n v="2728"/>
    <x v="2"/>
    <n v="120027"/>
    <n v="120"/>
    <n v="21"/>
    <x v="2"/>
    <x v="3"/>
    <n v="25"/>
    <n v="107"/>
    <n v="2"/>
    <x v="2"/>
    <n v="2"/>
    <n v="0"/>
    <n v="0"/>
    <n v="33.1"/>
    <n v="57"/>
    <n v="8"/>
    <n v="67"/>
    <n v="38"/>
    <n v="88"/>
    <n v="53"/>
    <n v="8"/>
    <n v="1"/>
    <n v="7"/>
    <n v="4"/>
  </r>
  <r>
    <n v="2756"/>
    <x v="10"/>
    <n v="57287"/>
    <n v="57.3"/>
    <n v="28"/>
    <x v="1"/>
    <x v="3"/>
    <n v="32"/>
    <n v="107"/>
    <n v="36"/>
    <x v="0"/>
    <n v="0"/>
    <n v="36"/>
    <n v="0"/>
    <n v="32.299999999999997"/>
    <n v="43"/>
    <n v="9"/>
    <n v="10"/>
    <n v="36"/>
    <n v="15"/>
    <n v="31"/>
    <n v="33"/>
    <n v="64"/>
    <n v="5"/>
    <n v="77"/>
  </r>
  <r>
    <n v="2805"/>
    <x v="12"/>
    <n v="77089"/>
    <n v="77.099999999999994"/>
    <n v="24"/>
    <x v="1"/>
    <x v="0"/>
    <n v="45"/>
    <n v="107"/>
    <n v="35"/>
    <x v="0"/>
    <n v="0"/>
    <n v="35"/>
    <n v="0"/>
    <n v="36.700000000000003"/>
    <n v="46"/>
    <n v="4"/>
    <n v="4"/>
    <n v="66"/>
    <n v="95"/>
    <n v="78"/>
    <n v="47"/>
    <n v="6"/>
    <n v="5"/>
    <n v="16"/>
  </r>
  <r>
    <n v="2835"/>
    <x v="7"/>
    <n v="138614"/>
    <n v="138.6"/>
    <n v="29"/>
    <x v="1"/>
    <x v="3"/>
    <n v="77"/>
    <n v="107"/>
    <n v="59"/>
    <x v="0"/>
    <n v="0"/>
    <n v="59"/>
    <n v="0"/>
    <n v="53.3"/>
    <n v="65"/>
    <n v="46"/>
    <n v="38"/>
    <n v="94"/>
    <n v="97"/>
    <n v="65"/>
    <n v="2"/>
    <n v="45"/>
    <n v="5"/>
    <n v="76"/>
  </r>
  <r>
    <n v="2872"/>
    <x v="4"/>
    <n v="43669"/>
    <n v="43.7"/>
    <n v="12"/>
    <x v="0"/>
    <x v="0"/>
    <n v="9"/>
    <n v="107"/>
    <n v="61"/>
    <x v="0"/>
    <n v="0"/>
    <n v="61"/>
    <n v="0"/>
    <n v="43.3"/>
    <n v="91"/>
    <n v="24"/>
    <n v="58"/>
    <n v="48"/>
    <n v="77"/>
    <n v="38"/>
    <n v="71"/>
    <n v="4"/>
    <n v="11"/>
    <n v="11"/>
  </r>
  <r>
    <n v="2894"/>
    <x v="11"/>
    <n v="106620"/>
    <n v="106.6"/>
    <n v="10"/>
    <x v="0"/>
    <x v="0"/>
    <n v="79"/>
    <n v="107"/>
    <n v="94"/>
    <x v="1"/>
    <n v="0"/>
    <n v="0"/>
    <n v="94"/>
    <n v="42.9"/>
    <n v="1"/>
    <n v="82"/>
    <n v="51"/>
    <n v="52"/>
    <n v="52"/>
    <n v="33"/>
    <n v="32"/>
    <n v="63"/>
    <n v="4"/>
    <n v="59"/>
  </r>
  <r>
    <n v="19"/>
    <x v="9"/>
    <n v="148015"/>
    <n v="148"/>
    <n v="2"/>
    <x v="3"/>
    <x v="2"/>
    <n v="17"/>
    <n v="106"/>
    <n v="93"/>
    <x v="1"/>
    <n v="0"/>
    <n v="0"/>
    <n v="93"/>
    <n v="46.1"/>
    <n v="7"/>
    <n v="57"/>
    <n v="1"/>
    <n v="62"/>
    <n v="99"/>
    <n v="14"/>
    <n v="52"/>
    <n v="88"/>
    <n v="74"/>
    <n v="7"/>
  </r>
  <r>
    <n v="138"/>
    <x v="2"/>
    <n v="46087"/>
    <n v="46.1"/>
    <n v="4"/>
    <x v="3"/>
    <x v="1"/>
    <n v="58"/>
    <n v="106"/>
    <n v="19"/>
    <x v="2"/>
    <n v="19"/>
    <n v="0"/>
    <n v="0"/>
    <n v="32.200000000000003"/>
    <n v="6"/>
    <n v="68"/>
    <n v="8"/>
    <n v="27"/>
    <n v="83"/>
    <n v="5"/>
    <n v="8"/>
    <n v="6"/>
    <n v="33"/>
    <n v="78"/>
  </r>
  <r>
    <n v="172"/>
    <x v="14"/>
    <n v="107487"/>
    <n v="107.5"/>
    <n v="19"/>
    <x v="2"/>
    <x v="0"/>
    <n v="58"/>
    <n v="106"/>
    <n v="34"/>
    <x v="0"/>
    <n v="0"/>
    <n v="34"/>
    <n v="0"/>
    <n v="45.8"/>
    <n v="17"/>
    <n v="97"/>
    <n v="23"/>
    <n v="98"/>
    <n v="53"/>
    <n v="14"/>
    <n v="1"/>
    <n v="21"/>
    <n v="93"/>
    <n v="41"/>
  </r>
  <r>
    <n v="219"/>
    <x v="18"/>
    <n v="143557"/>
    <n v="143.6"/>
    <n v="2"/>
    <x v="3"/>
    <x v="1"/>
    <n v="37"/>
    <n v="106"/>
    <n v="16"/>
    <x v="2"/>
    <n v="16"/>
    <n v="0"/>
    <n v="0"/>
    <n v="35.9"/>
    <n v="67"/>
    <n v="58"/>
    <n v="53"/>
    <n v="25"/>
    <n v="0"/>
    <n v="17"/>
    <n v="12"/>
    <n v="45"/>
    <n v="61"/>
    <n v="21"/>
  </r>
  <r>
    <n v="320"/>
    <x v="1"/>
    <n v="47065"/>
    <n v="47.1"/>
    <n v="6"/>
    <x v="3"/>
    <x v="0"/>
    <n v="78"/>
    <n v="106"/>
    <n v="77"/>
    <x v="1"/>
    <n v="0"/>
    <n v="0"/>
    <n v="77"/>
    <n v="40.5"/>
    <n v="69"/>
    <n v="57"/>
    <n v="8"/>
    <n v="74"/>
    <n v="61"/>
    <n v="49"/>
    <n v="13"/>
    <n v="26"/>
    <n v="42"/>
    <n v="6"/>
  </r>
  <r>
    <n v="406"/>
    <x v="15"/>
    <n v="104854"/>
    <n v="104.9"/>
    <n v="8"/>
    <x v="0"/>
    <x v="3"/>
    <n v="35"/>
    <n v="106"/>
    <n v="4"/>
    <x v="0"/>
    <n v="0"/>
    <n v="4"/>
    <n v="0"/>
    <n v="54"/>
    <n v="92"/>
    <n v="27"/>
    <n v="9"/>
    <n v="1"/>
    <n v="66"/>
    <n v="91"/>
    <n v="17"/>
    <n v="97"/>
    <n v="45"/>
    <n v="95"/>
  </r>
  <r>
    <n v="653"/>
    <x v="17"/>
    <n v="105481"/>
    <n v="105.5"/>
    <n v="14"/>
    <x v="0"/>
    <x v="1"/>
    <n v="8"/>
    <n v="106"/>
    <n v="7"/>
    <x v="0"/>
    <n v="0"/>
    <n v="7"/>
    <n v="0"/>
    <n v="49.1"/>
    <n v="43"/>
    <n v="41"/>
    <n v="11"/>
    <n v="68"/>
    <n v="7"/>
    <n v="72"/>
    <n v="73"/>
    <n v="0"/>
    <n v="95"/>
    <n v="81"/>
  </r>
  <r>
    <n v="872"/>
    <x v="17"/>
    <n v="85215"/>
    <n v="85.2"/>
    <n v="21"/>
    <x v="2"/>
    <x v="0"/>
    <n v="31"/>
    <n v="106"/>
    <n v="83"/>
    <x v="1"/>
    <n v="0"/>
    <n v="0"/>
    <n v="83"/>
    <n v="51.4"/>
    <n v="82"/>
    <n v="98"/>
    <n v="41"/>
    <n v="76"/>
    <n v="1"/>
    <n v="78"/>
    <n v="37"/>
    <n v="4"/>
    <n v="36"/>
    <n v="61"/>
  </r>
  <r>
    <n v="965"/>
    <x v="9"/>
    <n v="43140"/>
    <n v="43.1"/>
    <n v="13"/>
    <x v="0"/>
    <x v="2"/>
    <n v="6"/>
    <n v="106"/>
    <n v="8"/>
    <x v="1"/>
    <n v="0"/>
    <n v="0"/>
    <n v="8"/>
    <n v="51"/>
    <n v="43"/>
    <n v="23"/>
    <n v="46"/>
    <n v="95"/>
    <n v="85"/>
    <n v="15"/>
    <n v="3"/>
    <n v="93"/>
    <n v="53"/>
    <n v="54"/>
  </r>
  <r>
    <n v="977"/>
    <x v="7"/>
    <n v="123304"/>
    <n v="123.3"/>
    <n v="23"/>
    <x v="1"/>
    <x v="3"/>
    <n v="93"/>
    <n v="106"/>
    <n v="4"/>
    <x v="0"/>
    <n v="0"/>
    <n v="4"/>
    <n v="0"/>
    <n v="41.6"/>
    <n v="21"/>
    <n v="14"/>
    <n v="42"/>
    <n v="14"/>
    <n v="42"/>
    <n v="15"/>
    <n v="66"/>
    <n v="79"/>
    <n v="55"/>
    <n v="68"/>
  </r>
  <r>
    <n v="1074"/>
    <x v="12"/>
    <n v="142398"/>
    <n v="142.4"/>
    <n v="26"/>
    <x v="1"/>
    <x v="3"/>
    <n v="3"/>
    <n v="106"/>
    <n v="57"/>
    <x v="0"/>
    <n v="0"/>
    <n v="57"/>
    <n v="0"/>
    <n v="41.3"/>
    <n v="3"/>
    <n v="47"/>
    <n v="6"/>
    <n v="19"/>
    <n v="56"/>
    <n v="87"/>
    <n v="88"/>
    <n v="7"/>
    <n v="42"/>
    <n v="58"/>
  </r>
  <r>
    <n v="1126"/>
    <x v="12"/>
    <n v="147882"/>
    <n v="147.9"/>
    <n v="3"/>
    <x v="3"/>
    <x v="0"/>
    <n v="3"/>
    <n v="106"/>
    <n v="4"/>
    <x v="0"/>
    <n v="0"/>
    <n v="4"/>
    <n v="0"/>
    <n v="31.4"/>
    <n v="7"/>
    <n v="73"/>
    <n v="3"/>
    <n v="45"/>
    <n v="13"/>
    <n v="8"/>
    <n v="57"/>
    <n v="9"/>
    <n v="5"/>
    <n v="94"/>
  </r>
  <r>
    <n v="1298"/>
    <x v="4"/>
    <n v="55734"/>
    <n v="55.7"/>
    <n v="17"/>
    <x v="2"/>
    <x v="2"/>
    <n v="1"/>
    <n v="106"/>
    <n v="35"/>
    <x v="0"/>
    <n v="0"/>
    <n v="35"/>
    <n v="0"/>
    <n v="36.4"/>
    <n v="21"/>
    <n v="17"/>
    <n v="7"/>
    <n v="67"/>
    <n v="46"/>
    <n v="83"/>
    <n v="1"/>
    <n v="14"/>
    <n v="31"/>
    <n v="77"/>
  </r>
  <r>
    <n v="1365"/>
    <x v="14"/>
    <n v="128960"/>
    <n v="129"/>
    <n v="7"/>
    <x v="3"/>
    <x v="3"/>
    <n v="52"/>
    <n v="106"/>
    <n v="59"/>
    <x v="0"/>
    <n v="0"/>
    <n v="59"/>
    <n v="0"/>
    <n v="53.6"/>
    <n v="83"/>
    <n v="65"/>
    <n v="56"/>
    <n v="37"/>
    <n v="14"/>
    <n v="96"/>
    <n v="46"/>
    <n v="57"/>
    <n v="75"/>
    <n v="7"/>
  </r>
  <r>
    <n v="1831"/>
    <x v="3"/>
    <n v="94043"/>
    <n v="94"/>
    <n v="5"/>
    <x v="3"/>
    <x v="2"/>
    <n v="9"/>
    <n v="106"/>
    <n v="67"/>
    <x v="0"/>
    <n v="0"/>
    <n v="67"/>
    <n v="0"/>
    <n v="43.8"/>
    <n v="18"/>
    <n v="79"/>
    <n v="6"/>
    <n v="88"/>
    <n v="67"/>
    <n v="37"/>
    <n v="19"/>
    <n v="82"/>
    <n v="6"/>
    <n v="36"/>
  </r>
  <r>
    <n v="1927"/>
    <x v="0"/>
    <n v="149028"/>
    <n v="149"/>
    <n v="19"/>
    <x v="2"/>
    <x v="2"/>
    <n v="65"/>
    <n v="106"/>
    <n v="5"/>
    <x v="0"/>
    <n v="0"/>
    <n v="5"/>
    <n v="0"/>
    <n v="64.7"/>
    <n v="65"/>
    <n v="75"/>
    <n v="55"/>
    <n v="94"/>
    <n v="98"/>
    <n v="10"/>
    <n v="67"/>
    <n v="93"/>
    <n v="4"/>
    <n v="86"/>
  </r>
  <r>
    <n v="2043"/>
    <x v="12"/>
    <n v="141257"/>
    <n v="141.30000000000001"/>
    <n v="29"/>
    <x v="1"/>
    <x v="0"/>
    <n v="2"/>
    <n v="106"/>
    <n v="44"/>
    <x v="0"/>
    <n v="0"/>
    <n v="44"/>
    <n v="0"/>
    <n v="42.6"/>
    <n v="64"/>
    <n v="54"/>
    <n v="26"/>
    <n v="16"/>
    <n v="4"/>
    <n v="99"/>
    <n v="44"/>
    <n v="75"/>
    <n v="6"/>
    <n v="38"/>
  </r>
  <r>
    <n v="2200"/>
    <x v="8"/>
    <n v="40704"/>
    <n v="40.700000000000003"/>
    <n v="23"/>
    <x v="1"/>
    <x v="2"/>
    <n v="39"/>
    <n v="106"/>
    <n v="12"/>
    <x v="2"/>
    <n v="12"/>
    <n v="0"/>
    <n v="0"/>
    <n v="46.8"/>
    <n v="49"/>
    <n v="33"/>
    <n v="2"/>
    <n v="65"/>
    <n v="67"/>
    <n v="83"/>
    <n v="87"/>
    <n v="7"/>
    <n v="69"/>
    <n v="6"/>
  </r>
  <r>
    <n v="2284"/>
    <x v="11"/>
    <n v="45590"/>
    <n v="45.6"/>
    <n v="11"/>
    <x v="0"/>
    <x v="2"/>
    <n v="11"/>
    <n v="106"/>
    <n v="82"/>
    <x v="1"/>
    <n v="0"/>
    <n v="0"/>
    <n v="82"/>
    <n v="50.9"/>
    <n v="68"/>
    <n v="6"/>
    <n v="12"/>
    <n v="66"/>
    <n v="61"/>
    <n v="53"/>
    <n v="4"/>
    <n v="95"/>
    <n v="85"/>
    <n v="59"/>
  </r>
  <r>
    <n v="2540"/>
    <x v="7"/>
    <n v="124752"/>
    <n v="124.8"/>
    <n v="29"/>
    <x v="1"/>
    <x v="2"/>
    <n v="94"/>
    <n v="106"/>
    <n v="3"/>
    <x v="2"/>
    <n v="3"/>
    <n v="0"/>
    <n v="0"/>
    <n v="41.6"/>
    <n v="87"/>
    <n v="28"/>
    <n v="5"/>
    <n v="2"/>
    <n v="3"/>
    <n v="69"/>
    <n v="43"/>
    <n v="63"/>
    <n v="82"/>
    <n v="34"/>
  </r>
  <r>
    <n v="2653"/>
    <x v="10"/>
    <n v="74838"/>
    <n v="74.8"/>
    <n v="15"/>
    <x v="0"/>
    <x v="3"/>
    <n v="55"/>
    <n v="106"/>
    <n v="45"/>
    <x v="0"/>
    <n v="0"/>
    <n v="45"/>
    <n v="0"/>
    <n v="33.4"/>
    <n v="12"/>
    <n v="22"/>
    <n v="77"/>
    <n v="27"/>
    <n v="0"/>
    <n v="10"/>
    <n v="21"/>
    <n v="66"/>
    <n v="93"/>
    <n v="6"/>
  </r>
  <r>
    <n v="24"/>
    <x v="15"/>
    <n v="33343"/>
    <n v="33.299999999999997"/>
    <n v="28"/>
    <x v="1"/>
    <x v="1"/>
    <n v="74"/>
    <n v="105"/>
    <n v="54"/>
    <x v="0"/>
    <n v="0"/>
    <n v="54"/>
    <n v="0"/>
    <n v="29.4"/>
    <n v="42"/>
    <n v="25"/>
    <n v="36"/>
    <n v="76"/>
    <n v="1"/>
    <n v="12"/>
    <n v="5"/>
    <n v="4"/>
    <n v="86"/>
    <n v="7"/>
  </r>
  <r>
    <n v="94"/>
    <x v="17"/>
    <n v="54826"/>
    <n v="54.8"/>
    <n v="6"/>
    <x v="3"/>
    <x v="3"/>
    <n v="66"/>
    <n v="105"/>
    <n v="85"/>
    <x v="1"/>
    <n v="0"/>
    <n v="0"/>
    <n v="85"/>
    <n v="49.6"/>
    <n v="78"/>
    <n v="48"/>
    <n v="4"/>
    <n v="16"/>
    <n v="44"/>
    <n v="72"/>
    <n v="59"/>
    <n v="65"/>
    <n v="48"/>
    <n v="62"/>
  </r>
  <r>
    <n v="113"/>
    <x v="0"/>
    <n v="46014"/>
    <n v="46"/>
    <n v="2"/>
    <x v="3"/>
    <x v="2"/>
    <n v="61"/>
    <n v="105"/>
    <n v="39"/>
    <x v="0"/>
    <n v="0"/>
    <n v="39"/>
    <n v="0"/>
    <n v="41.1"/>
    <n v="39"/>
    <n v="59"/>
    <n v="5"/>
    <n v="99"/>
    <n v="14"/>
    <n v="7"/>
    <n v="4"/>
    <n v="43"/>
    <n v="72"/>
    <n v="69"/>
  </r>
  <r>
    <n v="198"/>
    <x v="18"/>
    <n v="74605"/>
    <n v="74.599999999999994"/>
    <n v="21"/>
    <x v="2"/>
    <x v="3"/>
    <n v="76"/>
    <n v="105"/>
    <n v="1"/>
    <x v="2"/>
    <n v="1"/>
    <n v="0"/>
    <n v="0"/>
    <n v="51.7"/>
    <n v="46"/>
    <n v="56"/>
    <n v="86"/>
    <n v="48"/>
    <n v="9"/>
    <n v="67"/>
    <n v="14"/>
    <n v="99"/>
    <n v="53"/>
    <n v="39"/>
  </r>
  <r>
    <n v="668"/>
    <x v="4"/>
    <n v="87410"/>
    <n v="87.4"/>
    <n v="12"/>
    <x v="0"/>
    <x v="0"/>
    <n v="46"/>
    <n v="105"/>
    <n v="68"/>
    <x v="0"/>
    <n v="0"/>
    <n v="68"/>
    <n v="0"/>
    <n v="31.3"/>
    <n v="10"/>
    <n v="24"/>
    <n v="73"/>
    <n v="38"/>
    <n v="1"/>
    <n v="1"/>
    <n v="46"/>
    <n v="49"/>
    <n v="2"/>
    <n v="69"/>
  </r>
  <r>
    <n v="689"/>
    <x v="0"/>
    <n v="58152"/>
    <n v="58.2"/>
    <n v="13"/>
    <x v="0"/>
    <x v="3"/>
    <n v="82"/>
    <n v="105"/>
    <n v="48"/>
    <x v="0"/>
    <n v="0"/>
    <n v="48"/>
    <n v="0"/>
    <n v="51.7"/>
    <n v="29"/>
    <n v="3"/>
    <n v="38"/>
    <n v="84"/>
    <n v="97"/>
    <n v="44"/>
    <n v="39"/>
    <n v="85"/>
    <n v="43"/>
    <n v="55"/>
  </r>
  <r>
    <n v="811"/>
    <x v="9"/>
    <n v="142770"/>
    <n v="142.80000000000001"/>
    <n v="22"/>
    <x v="2"/>
    <x v="3"/>
    <n v="32"/>
    <n v="105"/>
    <n v="74"/>
    <x v="1"/>
    <n v="0"/>
    <n v="0"/>
    <n v="74"/>
    <n v="46.2"/>
    <n v="45"/>
    <n v="88"/>
    <n v="42"/>
    <n v="84"/>
    <n v="59"/>
    <n v="19"/>
    <n v="58"/>
    <n v="51"/>
    <n v="4"/>
    <n v="12"/>
  </r>
  <r>
    <n v="881"/>
    <x v="12"/>
    <n v="85416"/>
    <n v="85.4"/>
    <n v="27"/>
    <x v="1"/>
    <x v="1"/>
    <n v="26"/>
    <n v="105"/>
    <n v="48"/>
    <x v="0"/>
    <n v="0"/>
    <n v="48"/>
    <n v="0"/>
    <n v="52.7"/>
    <n v="2"/>
    <n v="82"/>
    <n v="88"/>
    <n v="68"/>
    <n v="54"/>
    <n v="96"/>
    <n v="12"/>
    <n v="74"/>
    <n v="13"/>
    <n v="38"/>
  </r>
  <r>
    <n v="916"/>
    <x v="13"/>
    <n v="40715"/>
    <n v="40.700000000000003"/>
    <n v="11"/>
    <x v="0"/>
    <x v="3"/>
    <n v="53"/>
    <n v="105"/>
    <n v="28"/>
    <x v="2"/>
    <n v="28"/>
    <n v="0"/>
    <n v="0"/>
    <n v="37.700000000000003"/>
    <n v="62"/>
    <n v="3"/>
    <n v="3"/>
    <n v="5"/>
    <n v="87"/>
    <n v="79"/>
    <n v="96"/>
    <n v="7"/>
    <n v="27"/>
    <n v="8"/>
  </r>
  <r>
    <n v="999"/>
    <x v="2"/>
    <n v="108944"/>
    <n v="108.9"/>
    <n v="24"/>
    <x v="1"/>
    <x v="2"/>
    <n v="43"/>
    <n v="105"/>
    <n v="26"/>
    <x v="2"/>
    <n v="26"/>
    <n v="0"/>
    <n v="0"/>
    <n v="42.6"/>
    <n v="8"/>
    <n v="1"/>
    <n v="93"/>
    <n v="11"/>
    <n v="63"/>
    <n v="67"/>
    <n v="68"/>
    <n v="27"/>
    <n v="33"/>
    <n v="55"/>
  </r>
  <r>
    <n v="1304"/>
    <x v="16"/>
    <n v="74344"/>
    <n v="74.3"/>
    <n v="20"/>
    <x v="2"/>
    <x v="0"/>
    <n v="37"/>
    <n v="105"/>
    <n v="24"/>
    <x v="2"/>
    <n v="24"/>
    <n v="0"/>
    <n v="0"/>
    <n v="36.200000000000003"/>
    <n v="41"/>
    <n v="10"/>
    <n v="3"/>
    <n v="98"/>
    <n v="2"/>
    <n v="11"/>
    <n v="75"/>
    <n v="7"/>
    <n v="81"/>
    <n v="34"/>
  </r>
  <r>
    <n v="1330"/>
    <x v="2"/>
    <n v="57774"/>
    <n v="57.8"/>
    <n v="12"/>
    <x v="0"/>
    <x v="0"/>
    <n v="0"/>
    <n v="105"/>
    <n v="11"/>
    <x v="2"/>
    <n v="11"/>
    <n v="0"/>
    <n v="0"/>
    <n v="56.1"/>
    <n v="75"/>
    <n v="45"/>
    <n v="68"/>
    <n v="85"/>
    <n v="54"/>
    <n v="34"/>
    <n v="77"/>
    <n v="27"/>
    <n v="89"/>
    <n v="7"/>
  </r>
  <r>
    <n v="1370"/>
    <x v="4"/>
    <n v="48050"/>
    <n v="48.1"/>
    <n v="29"/>
    <x v="1"/>
    <x v="0"/>
    <n v="68"/>
    <n v="105"/>
    <n v="57"/>
    <x v="0"/>
    <n v="0"/>
    <n v="57"/>
    <n v="0"/>
    <n v="35.200000000000003"/>
    <n v="52"/>
    <n v="69"/>
    <n v="4"/>
    <n v="37"/>
    <n v="21"/>
    <n v="1"/>
    <n v="23"/>
    <n v="19"/>
    <n v="97"/>
    <n v="29"/>
  </r>
  <r>
    <n v="1513"/>
    <x v="17"/>
    <n v="49691"/>
    <n v="49.7"/>
    <n v="26"/>
    <x v="1"/>
    <x v="3"/>
    <n v="7"/>
    <n v="105"/>
    <n v="72"/>
    <x v="1"/>
    <n v="0"/>
    <n v="0"/>
    <n v="72"/>
    <n v="27.7"/>
    <n v="35"/>
    <n v="5"/>
    <n v="48"/>
    <n v="91"/>
    <n v="0"/>
    <n v="27"/>
    <n v="8"/>
    <n v="1"/>
    <n v="1"/>
    <n v="61"/>
  </r>
  <r>
    <n v="1518"/>
    <x v="15"/>
    <n v="141463"/>
    <n v="141.5"/>
    <n v="18"/>
    <x v="2"/>
    <x v="3"/>
    <n v="63"/>
    <n v="105"/>
    <n v="53"/>
    <x v="0"/>
    <n v="0"/>
    <n v="53"/>
    <n v="0"/>
    <n v="50.2"/>
    <n v="3"/>
    <n v="64"/>
    <n v="83"/>
    <n v="10"/>
    <n v="84"/>
    <n v="56"/>
    <n v="19"/>
    <n v="68"/>
    <n v="94"/>
    <n v="21"/>
  </r>
  <r>
    <n v="1521"/>
    <x v="11"/>
    <n v="137046"/>
    <n v="137"/>
    <n v="19"/>
    <x v="2"/>
    <x v="3"/>
    <n v="57"/>
    <n v="105"/>
    <n v="8"/>
    <x v="1"/>
    <n v="0"/>
    <n v="0"/>
    <n v="8"/>
    <n v="50.1"/>
    <n v="84"/>
    <n v="0"/>
    <n v="52"/>
    <n v="22"/>
    <n v="74"/>
    <n v="4"/>
    <n v="83"/>
    <n v="84"/>
    <n v="83"/>
    <n v="15"/>
  </r>
  <r>
    <n v="1546"/>
    <x v="7"/>
    <n v="81011"/>
    <n v="81"/>
    <n v="0"/>
    <x v="3"/>
    <x v="2"/>
    <n v="97"/>
    <n v="105"/>
    <n v="48"/>
    <x v="0"/>
    <n v="0"/>
    <n v="48"/>
    <n v="0"/>
    <n v="34.1"/>
    <n v="33"/>
    <n v="66"/>
    <n v="23"/>
    <n v="1"/>
    <n v="3"/>
    <n v="29"/>
    <n v="4"/>
    <n v="55"/>
    <n v="29"/>
    <n v="98"/>
  </r>
  <r>
    <n v="1781"/>
    <x v="19"/>
    <n v="134230"/>
    <n v="134.19999999999999"/>
    <n v="21"/>
    <x v="2"/>
    <x v="3"/>
    <n v="11"/>
    <n v="105"/>
    <n v="36"/>
    <x v="0"/>
    <n v="0"/>
    <n v="36"/>
    <n v="0"/>
    <n v="51.6"/>
    <n v="94"/>
    <n v="0"/>
    <n v="76"/>
    <n v="28"/>
    <n v="85"/>
    <n v="6"/>
    <n v="95"/>
    <n v="1"/>
    <n v="79"/>
    <n v="52"/>
  </r>
  <r>
    <n v="1924"/>
    <x v="18"/>
    <n v="85124"/>
    <n v="85.1"/>
    <n v="18"/>
    <x v="2"/>
    <x v="3"/>
    <n v="37"/>
    <n v="105"/>
    <n v="13"/>
    <x v="2"/>
    <n v="13"/>
    <n v="0"/>
    <n v="0"/>
    <n v="46.3"/>
    <n v="35"/>
    <n v="61"/>
    <n v="49"/>
    <n v="72"/>
    <n v="56"/>
    <n v="8"/>
    <n v="44"/>
    <n v="49"/>
    <n v="67"/>
    <n v="22"/>
  </r>
  <r>
    <n v="2052"/>
    <x v="2"/>
    <n v="99619"/>
    <n v="99.6"/>
    <n v="27"/>
    <x v="1"/>
    <x v="1"/>
    <n v="32"/>
    <n v="105"/>
    <n v="24"/>
    <x v="2"/>
    <n v="24"/>
    <n v="0"/>
    <n v="0"/>
    <n v="52.6"/>
    <n v="4"/>
    <n v="94"/>
    <n v="83"/>
    <n v="98"/>
    <n v="88"/>
    <n v="62"/>
    <n v="6"/>
    <n v="13"/>
    <n v="72"/>
    <n v="6"/>
  </r>
  <r>
    <n v="2069"/>
    <x v="5"/>
    <n v="54559"/>
    <n v="54.6"/>
    <n v="20"/>
    <x v="2"/>
    <x v="3"/>
    <n v="69"/>
    <n v="105"/>
    <n v="44"/>
    <x v="0"/>
    <n v="0"/>
    <n v="44"/>
    <n v="0"/>
    <n v="46.9"/>
    <n v="84"/>
    <n v="86"/>
    <n v="5"/>
    <n v="4"/>
    <n v="3"/>
    <n v="84"/>
    <n v="18"/>
    <n v="67"/>
    <n v="36"/>
    <n v="82"/>
  </r>
  <r>
    <n v="2099"/>
    <x v="8"/>
    <n v="144547"/>
    <n v="144.5"/>
    <n v="28"/>
    <x v="1"/>
    <x v="1"/>
    <n v="98"/>
    <n v="105"/>
    <n v="28"/>
    <x v="2"/>
    <n v="28"/>
    <n v="0"/>
    <n v="0"/>
    <n v="41.5"/>
    <n v="81"/>
    <n v="67"/>
    <n v="35"/>
    <n v="3"/>
    <n v="64"/>
    <n v="43"/>
    <n v="8"/>
    <n v="76"/>
    <n v="31"/>
    <n v="7"/>
  </r>
  <r>
    <n v="2195"/>
    <x v="9"/>
    <n v="84150"/>
    <n v="84.2"/>
    <n v="23"/>
    <x v="1"/>
    <x v="0"/>
    <n v="97"/>
    <n v="105"/>
    <n v="78"/>
    <x v="1"/>
    <n v="0"/>
    <n v="0"/>
    <n v="78"/>
    <n v="50.3"/>
    <n v="1"/>
    <n v="54"/>
    <n v="86"/>
    <n v="87"/>
    <n v="6"/>
    <n v="39"/>
    <n v="65"/>
    <n v="76"/>
    <n v="41"/>
    <n v="48"/>
  </r>
  <r>
    <n v="2206"/>
    <x v="5"/>
    <n v="95162"/>
    <n v="95.2"/>
    <n v="25"/>
    <x v="1"/>
    <x v="2"/>
    <n v="43"/>
    <n v="105"/>
    <n v="44"/>
    <x v="0"/>
    <n v="0"/>
    <n v="44"/>
    <n v="0"/>
    <n v="49.7"/>
    <n v="79"/>
    <n v="63"/>
    <n v="69"/>
    <n v="23"/>
    <n v="97"/>
    <n v="66"/>
    <n v="2"/>
    <n v="75"/>
    <n v="17"/>
    <n v="6"/>
  </r>
  <r>
    <n v="2266"/>
    <x v="10"/>
    <n v="38996"/>
    <n v="39"/>
    <n v="20"/>
    <x v="2"/>
    <x v="3"/>
    <n v="2"/>
    <n v="105"/>
    <n v="52"/>
    <x v="0"/>
    <n v="0"/>
    <n v="52"/>
    <n v="0"/>
    <n v="27.1"/>
    <n v="8"/>
    <n v="46"/>
    <n v="46"/>
    <n v="32"/>
    <n v="28"/>
    <n v="22"/>
    <n v="1"/>
    <n v="0"/>
    <n v="59"/>
    <n v="29"/>
  </r>
  <r>
    <n v="2391"/>
    <x v="11"/>
    <n v="47639"/>
    <n v="47.6"/>
    <n v="21"/>
    <x v="2"/>
    <x v="0"/>
    <n v="68"/>
    <n v="105"/>
    <n v="87"/>
    <x v="1"/>
    <n v="0"/>
    <n v="0"/>
    <n v="87"/>
    <n v="44.5"/>
    <n v="64"/>
    <n v="78"/>
    <n v="24"/>
    <n v="43"/>
    <n v="15"/>
    <n v="43"/>
    <n v="7"/>
    <n v="69"/>
    <n v="71"/>
    <n v="31"/>
  </r>
  <r>
    <n v="2758"/>
    <x v="13"/>
    <n v="126600"/>
    <n v="126.6"/>
    <n v="19"/>
    <x v="2"/>
    <x v="3"/>
    <n v="54"/>
    <n v="105"/>
    <n v="21"/>
    <x v="2"/>
    <n v="21"/>
    <n v="0"/>
    <n v="0"/>
    <n v="59.7"/>
    <n v="51"/>
    <n v="26"/>
    <n v="86"/>
    <n v="66"/>
    <n v="86"/>
    <n v="28"/>
    <n v="64"/>
    <n v="71"/>
    <n v="38"/>
    <n v="81"/>
  </r>
  <r>
    <n v="2772"/>
    <x v="0"/>
    <n v="70544"/>
    <n v="70.5"/>
    <n v="1"/>
    <x v="3"/>
    <x v="2"/>
    <n v="1"/>
    <n v="105"/>
    <n v="5"/>
    <x v="0"/>
    <n v="0"/>
    <n v="5"/>
    <n v="0"/>
    <n v="57.5"/>
    <n v="5"/>
    <n v="63"/>
    <n v="94"/>
    <n v="4"/>
    <n v="89"/>
    <n v="81"/>
    <n v="16"/>
    <n v="79"/>
    <n v="52"/>
    <n v="92"/>
  </r>
  <r>
    <n v="45"/>
    <x v="1"/>
    <n v="109714"/>
    <n v="109.7"/>
    <n v="28"/>
    <x v="1"/>
    <x v="2"/>
    <n v="99"/>
    <n v="104"/>
    <n v="93"/>
    <x v="1"/>
    <n v="0"/>
    <n v="0"/>
    <n v="93"/>
    <n v="48.7"/>
    <n v="24"/>
    <n v="76"/>
    <n v="53"/>
    <n v="72"/>
    <n v="6"/>
    <n v="15"/>
    <n v="13"/>
    <n v="69"/>
    <n v="84"/>
    <n v="75"/>
  </r>
  <r>
    <n v="61"/>
    <x v="15"/>
    <n v="132547"/>
    <n v="132.5"/>
    <n v="21"/>
    <x v="2"/>
    <x v="2"/>
    <n v="86"/>
    <n v="104"/>
    <n v="37"/>
    <x v="0"/>
    <n v="0"/>
    <n v="37"/>
    <n v="0"/>
    <n v="35.5"/>
    <n v="3"/>
    <n v="31"/>
    <n v="4"/>
    <n v="43"/>
    <n v="8"/>
    <n v="35"/>
    <n v="47"/>
    <n v="62"/>
    <n v="38"/>
    <n v="84"/>
  </r>
  <r>
    <n v="101"/>
    <x v="14"/>
    <n v="113310"/>
    <n v="113.3"/>
    <n v="14"/>
    <x v="0"/>
    <x v="1"/>
    <n v="56"/>
    <n v="104"/>
    <n v="31"/>
    <x v="0"/>
    <n v="0"/>
    <n v="31"/>
    <n v="0"/>
    <n v="31.1"/>
    <n v="99"/>
    <n v="12"/>
    <n v="23"/>
    <n v="5"/>
    <n v="64"/>
    <n v="22"/>
    <n v="18"/>
    <n v="9"/>
    <n v="1"/>
    <n v="58"/>
  </r>
  <r>
    <n v="134"/>
    <x v="15"/>
    <n v="50567"/>
    <n v="50.6"/>
    <n v="11"/>
    <x v="0"/>
    <x v="0"/>
    <n v="73"/>
    <n v="104"/>
    <n v="54"/>
    <x v="0"/>
    <n v="0"/>
    <n v="54"/>
    <n v="0"/>
    <n v="47"/>
    <n v="51"/>
    <n v="3"/>
    <n v="57"/>
    <n v="69"/>
    <n v="87"/>
    <n v="64"/>
    <n v="76"/>
    <n v="16"/>
    <n v="46"/>
    <n v="1"/>
  </r>
  <r>
    <n v="235"/>
    <x v="3"/>
    <n v="32581"/>
    <n v="32.6"/>
    <n v="5"/>
    <x v="3"/>
    <x v="2"/>
    <n v="39"/>
    <n v="104"/>
    <n v="69"/>
    <x v="0"/>
    <n v="0"/>
    <n v="69"/>
    <n v="0"/>
    <n v="28.8"/>
    <n v="7"/>
    <n v="65"/>
    <n v="7"/>
    <n v="38"/>
    <n v="8"/>
    <n v="43"/>
    <n v="10"/>
    <n v="56"/>
    <n v="32"/>
    <n v="22"/>
  </r>
  <r>
    <n v="397"/>
    <x v="12"/>
    <n v="122282"/>
    <n v="122.3"/>
    <n v="0"/>
    <x v="3"/>
    <x v="1"/>
    <n v="51"/>
    <n v="104"/>
    <n v="4"/>
    <x v="0"/>
    <n v="0"/>
    <n v="4"/>
    <n v="0"/>
    <n v="51.3"/>
    <n v="77"/>
    <n v="75"/>
    <n v="59"/>
    <n v="21"/>
    <n v="1"/>
    <n v="6"/>
    <n v="59"/>
    <n v="83"/>
    <n v="86"/>
    <n v="46"/>
  </r>
  <r>
    <n v="447"/>
    <x v="16"/>
    <n v="81040"/>
    <n v="81"/>
    <n v="14"/>
    <x v="0"/>
    <x v="3"/>
    <n v="85"/>
    <n v="104"/>
    <n v="25"/>
    <x v="2"/>
    <n v="25"/>
    <n v="0"/>
    <n v="0"/>
    <n v="29.4"/>
    <n v="51"/>
    <n v="6"/>
    <n v="38"/>
    <n v="44"/>
    <n v="14"/>
    <n v="1"/>
    <n v="54"/>
    <n v="9"/>
    <n v="3"/>
    <n v="74"/>
  </r>
  <r>
    <n v="464"/>
    <x v="4"/>
    <n v="86862"/>
    <n v="86.9"/>
    <n v="1"/>
    <x v="3"/>
    <x v="0"/>
    <n v="21"/>
    <n v="104"/>
    <n v="59"/>
    <x v="0"/>
    <n v="0"/>
    <n v="59"/>
    <n v="0"/>
    <n v="64.2"/>
    <n v="63"/>
    <n v="47"/>
    <n v="96"/>
    <n v="68"/>
    <n v="91"/>
    <n v="73"/>
    <n v="74"/>
    <n v="8"/>
    <n v="36"/>
    <n v="86"/>
  </r>
  <r>
    <n v="494"/>
    <x v="2"/>
    <n v="94204"/>
    <n v="94.2"/>
    <n v="25"/>
    <x v="1"/>
    <x v="0"/>
    <n v="59"/>
    <n v="104"/>
    <n v="5"/>
    <x v="2"/>
    <n v="5"/>
    <n v="0"/>
    <n v="0"/>
    <n v="51"/>
    <n v="7"/>
    <n v="29"/>
    <n v="88"/>
    <n v="15"/>
    <n v="71"/>
    <n v="97"/>
    <n v="79"/>
    <n v="24"/>
    <n v="91"/>
    <n v="9"/>
  </r>
  <r>
    <n v="651"/>
    <x v="8"/>
    <n v="102828"/>
    <n v="102.8"/>
    <n v="1"/>
    <x v="3"/>
    <x v="0"/>
    <n v="54"/>
    <n v="104"/>
    <n v="17"/>
    <x v="2"/>
    <n v="17"/>
    <n v="0"/>
    <n v="0"/>
    <n v="37.200000000000003"/>
    <n v="13"/>
    <n v="5"/>
    <n v="17"/>
    <n v="13"/>
    <n v="93"/>
    <n v="6"/>
    <n v="66"/>
    <n v="4"/>
    <n v="91"/>
    <n v="64"/>
  </r>
  <r>
    <n v="719"/>
    <x v="14"/>
    <n v="127427"/>
    <n v="127.4"/>
    <n v="21"/>
    <x v="2"/>
    <x v="0"/>
    <n v="34"/>
    <n v="104"/>
    <n v="57"/>
    <x v="0"/>
    <n v="0"/>
    <n v="57"/>
    <n v="0"/>
    <n v="51.7"/>
    <n v="63"/>
    <n v="46"/>
    <n v="56"/>
    <n v="28"/>
    <n v="2"/>
    <n v="63"/>
    <n v="25"/>
    <n v="67"/>
    <n v="75"/>
    <n v="92"/>
  </r>
  <r>
    <n v="817"/>
    <x v="19"/>
    <n v="118078"/>
    <n v="118.1"/>
    <n v="13"/>
    <x v="0"/>
    <x v="2"/>
    <n v="7"/>
    <n v="104"/>
    <n v="66"/>
    <x v="0"/>
    <n v="0"/>
    <n v="66"/>
    <n v="0"/>
    <n v="53.9"/>
    <n v="68"/>
    <n v="25"/>
    <n v="57"/>
    <n v="94"/>
    <n v="72"/>
    <n v="69"/>
    <n v="97"/>
    <n v="8"/>
    <n v="14"/>
    <n v="35"/>
  </r>
  <r>
    <n v="1004"/>
    <x v="15"/>
    <n v="62795"/>
    <n v="62.8"/>
    <n v="20"/>
    <x v="2"/>
    <x v="0"/>
    <n v="19"/>
    <n v="104"/>
    <n v="41"/>
    <x v="0"/>
    <n v="0"/>
    <n v="41"/>
    <n v="0"/>
    <n v="44.6"/>
    <n v="32"/>
    <n v="35"/>
    <n v="6"/>
    <n v="99"/>
    <n v="3"/>
    <n v="66"/>
    <n v="37"/>
    <n v="65"/>
    <n v="36"/>
    <n v="67"/>
  </r>
  <r>
    <n v="1012"/>
    <x v="0"/>
    <n v="145874"/>
    <n v="145.9"/>
    <n v="13"/>
    <x v="0"/>
    <x v="2"/>
    <n v="52"/>
    <n v="104"/>
    <n v="51"/>
    <x v="0"/>
    <n v="0"/>
    <n v="51"/>
    <n v="0"/>
    <n v="38.6"/>
    <n v="1"/>
    <n v="0"/>
    <n v="1"/>
    <n v="1"/>
    <n v="7"/>
    <n v="2"/>
    <n v="89"/>
    <n v="93"/>
    <n v="98"/>
    <n v="94"/>
  </r>
  <r>
    <n v="1026"/>
    <x v="1"/>
    <n v="127417"/>
    <n v="127.4"/>
    <n v="6"/>
    <x v="3"/>
    <x v="2"/>
    <n v="95"/>
    <n v="104"/>
    <n v="87"/>
    <x v="1"/>
    <n v="0"/>
    <n v="0"/>
    <n v="87"/>
    <n v="27.6"/>
    <n v="1"/>
    <n v="38"/>
    <n v="77"/>
    <n v="71"/>
    <n v="4"/>
    <n v="55"/>
    <n v="9"/>
    <n v="10"/>
    <n v="9"/>
    <n v="2"/>
  </r>
  <r>
    <n v="1052"/>
    <x v="0"/>
    <n v="66640"/>
    <n v="66.599999999999994"/>
    <n v="11"/>
    <x v="0"/>
    <x v="0"/>
    <n v="74"/>
    <n v="104"/>
    <n v="33"/>
    <x v="0"/>
    <n v="0"/>
    <n v="33"/>
    <n v="0"/>
    <n v="49.9"/>
    <n v="93"/>
    <n v="46"/>
    <n v="36"/>
    <n v="63"/>
    <n v="67"/>
    <n v="21"/>
    <n v="84"/>
    <n v="29"/>
    <n v="19"/>
    <n v="41"/>
  </r>
  <r>
    <n v="1113"/>
    <x v="2"/>
    <n v="81899"/>
    <n v="81.900000000000006"/>
    <n v="17"/>
    <x v="2"/>
    <x v="3"/>
    <n v="42"/>
    <n v="104"/>
    <n v="19"/>
    <x v="2"/>
    <n v="19"/>
    <n v="0"/>
    <n v="0"/>
    <n v="27.4"/>
    <n v="6"/>
    <n v="64"/>
    <n v="27"/>
    <n v="4"/>
    <n v="4"/>
    <n v="77"/>
    <n v="84"/>
    <n v="2"/>
    <n v="2"/>
    <n v="4"/>
  </r>
  <r>
    <n v="1201"/>
    <x v="6"/>
    <n v="57987"/>
    <n v="58"/>
    <n v="28"/>
    <x v="1"/>
    <x v="1"/>
    <n v="59"/>
    <n v="104"/>
    <n v="81"/>
    <x v="1"/>
    <n v="0"/>
    <n v="0"/>
    <n v="81"/>
    <n v="47.1"/>
    <n v="97"/>
    <n v="56"/>
    <n v="25"/>
    <n v="23"/>
    <n v="61"/>
    <n v="52"/>
    <n v="1"/>
    <n v="83"/>
    <n v="7"/>
    <n v="66"/>
  </r>
  <r>
    <n v="1225"/>
    <x v="9"/>
    <n v="112283"/>
    <n v="112.3"/>
    <n v="22"/>
    <x v="2"/>
    <x v="2"/>
    <n v="3"/>
    <n v="104"/>
    <n v="93"/>
    <x v="1"/>
    <n v="0"/>
    <n v="0"/>
    <n v="93"/>
    <n v="43.6"/>
    <n v="6"/>
    <n v="97"/>
    <n v="14"/>
    <n v="57"/>
    <n v="8"/>
    <n v="53"/>
    <n v="9"/>
    <n v="58"/>
    <n v="61"/>
    <n v="73"/>
  </r>
  <r>
    <n v="1239"/>
    <x v="11"/>
    <n v="95199"/>
    <n v="95.2"/>
    <n v="20"/>
    <x v="2"/>
    <x v="2"/>
    <n v="4"/>
    <n v="104"/>
    <n v="86"/>
    <x v="1"/>
    <n v="0"/>
    <n v="0"/>
    <n v="86"/>
    <n v="39.5"/>
    <n v="92"/>
    <n v="18"/>
    <n v="3"/>
    <n v="98"/>
    <n v="37"/>
    <n v="2"/>
    <n v="15"/>
    <n v="3"/>
    <n v="99"/>
    <n v="28"/>
  </r>
  <r>
    <n v="1249"/>
    <x v="7"/>
    <n v="114116"/>
    <n v="114.1"/>
    <n v="1"/>
    <x v="3"/>
    <x v="3"/>
    <n v="83"/>
    <n v="104"/>
    <n v="51"/>
    <x v="0"/>
    <n v="0"/>
    <n v="51"/>
    <n v="0"/>
    <n v="50.6"/>
    <n v="7"/>
    <n v="86"/>
    <n v="94"/>
    <n v="54"/>
    <n v="15"/>
    <n v="88"/>
    <n v="4"/>
    <n v="81"/>
    <n v="68"/>
    <n v="9"/>
  </r>
  <r>
    <n v="1257"/>
    <x v="7"/>
    <n v="84232"/>
    <n v="84.2"/>
    <n v="19"/>
    <x v="2"/>
    <x v="3"/>
    <n v="68"/>
    <n v="104"/>
    <n v="62"/>
    <x v="0"/>
    <n v="0"/>
    <n v="62"/>
    <n v="0"/>
    <n v="57.5"/>
    <n v="65"/>
    <n v="88"/>
    <n v="38"/>
    <n v="59"/>
    <n v="87"/>
    <n v="21"/>
    <n v="49"/>
    <n v="96"/>
    <n v="47"/>
    <n v="25"/>
  </r>
  <r>
    <n v="1260"/>
    <x v="5"/>
    <n v="141038"/>
    <n v="141"/>
    <n v="14"/>
    <x v="0"/>
    <x v="2"/>
    <n v="86"/>
    <n v="104"/>
    <n v="42"/>
    <x v="0"/>
    <n v="0"/>
    <n v="42"/>
    <n v="0"/>
    <n v="40.4"/>
    <n v="35"/>
    <n v="34"/>
    <n v="33"/>
    <n v="24"/>
    <n v="61"/>
    <n v="9"/>
    <n v="31"/>
    <n v="19"/>
    <n v="84"/>
    <n v="74"/>
  </r>
  <r>
    <n v="1545"/>
    <x v="4"/>
    <n v="147982"/>
    <n v="148"/>
    <n v="28"/>
    <x v="1"/>
    <x v="0"/>
    <n v="52"/>
    <n v="104"/>
    <n v="43"/>
    <x v="0"/>
    <n v="0"/>
    <n v="43"/>
    <n v="0"/>
    <n v="56.4"/>
    <n v="18"/>
    <n v="77"/>
    <n v="4"/>
    <n v="51"/>
    <n v="64"/>
    <n v="91"/>
    <n v="71"/>
    <n v="5"/>
    <n v="84"/>
    <n v="99"/>
  </r>
  <r>
    <n v="1757"/>
    <x v="15"/>
    <n v="32414"/>
    <n v="32.4"/>
    <n v="16"/>
    <x v="2"/>
    <x v="0"/>
    <n v="84"/>
    <n v="104"/>
    <n v="6"/>
    <x v="0"/>
    <n v="0"/>
    <n v="6"/>
    <n v="0"/>
    <n v="39.4"/>
    <n v="79"/>
    <n v="51"/>
    <n v="54"/>
    <n v="2"/>
    <n v="24"/>
    <n v="9"/>
    <n v="84"/>
    <n v="1"/>
    <n v="87"/>
    <n v="3"/>
  </r>
  <r>
    <n v="1764"/>
    <x v="9"/>
    <n v="100182"/>
    <n v="100.2"/>
    <n v="12"/>
    <x v="0"/>
    <x v="2"/>
    <n v="78"/>
    <n v="104"/>
    <n v="76"/>
    <x v="1"/>
    <n v="0"/>
    <n v="0"/>
    <n v="76"/>
    <n v="47.1"/>
    <n v="35"/>
    <n v="89"/>
    <n v="6"/>
    <n v="59"/>
    <n v="37"/>
    <n v="39"/>
    <n v="88"/>
    <n v="85"/>
    <n v="6"/>
    <n v="27"/>
  </r>
  <r>
    <n v="1802"/>
    <x v="5"/>
    <n v="146298"/>
    <n v="146.30000000000001"/>
    <n v="6"/>
    <x v="3"/>
    <x v="0"/>
    <n v="64"/>
    <n v="104"/>
    <n v="54"/>
    <x v="0"/>
    <n v="0"/>
    <n v="54"/>
    <n v="0"/>
    <n v="43.3"/>
    <n v="68"/>
    <n v="17"/>
    <n v="3"/>
    <n v="74"/>
    <n v="16"/>
    <n v="34"/>
    <n v="67"/>
    <n v="94"/>
    <n v="8"/>
    <n v="52"/>
  </r>
  <r>
    <n v="1874"/>
    <x v="7"/>
    <n v="90475"/>
    <n v="90.5"/>
    <n v="2"/>
    <x v="3"/>
    <x v="3"/>
    <n v="12"/>
    <n v="104"/>
    <n v="59"/>
    <x v="0"/>
    <n v="0"/>
    <n v="59"/>
    <n v="0"/>
    <n v="45.3"/>
    <n v="55"/>
    <n v="95"/>
    <n v="1"/>
    <n v="72"/>
    <n v="82"/>
    <n v="7"/>
    <n v="39"/>
    <n v="39"/>
    <n v="59"/>
    <n v="4"/>
  </r>
  <r>
    <n v="2149"/>
    <x v="19"/>
    <n v="72434"/>
    <n v="72.400000000000006"/>
    <n v="10"/>
    <x v="0"/>
    <x v="1"/>
    <n v="72"/>
    <n v="104"/>
    <n v="63"/>
    <x v="0"/>
    <n v="0"/>
    <n v="63"/>
    <n v="0"/>
    <n v="43.1"/>
    <n v="51"/>
    <n v="54"/>
    <n v="5"/>
    <n v="67"/>
    <n v="27"/>
    <n v="2"/>
    <n v="7"/>
    <n v="96"/>
    <n v="35"/>
    <n v="87"/>
  </r>
  <r>
    <n v="2362"/>
    <x v="7"/>
    <n v="41928"/>
    <n v="41.9"/>
    <n v="7"/>
    <x v="3"/>
    <x v="0"/>
    <n v="31"/>
    <n v="104"/>
    <n v="34"/>
    <x v="0"/>
    <n v="0"/>
    <n v="34"/>
    <n v="0"/>
    <n v="29.7"/>
    <n v="23"/>
    <n v="75"/>
    <n v="18"/>
    <n v="14"/>
    <n v="29"/>
    <n v="37"/>
    <n v="33"/>
    <n v="37"/>
    <n v="14"/>
    <n v="17"/>
  </r>
  <r>
    <n v="2647"/>
    <x v="17"/>
    <n v="124093"/>
    <n v="124.1"/>
    <n v="12"/>
    <x v="0"/>
    <x v="0"/>
    <n v="77"/>
    <n v="104"/>
    <n v="93"/>
    <x v="1"/>
    <n v="0"/>
    <n v="0"/>
    <n v="93"/>
    <n v="61.1"/>
    <n v="59"/>
    <n v="85"/>
    <n v="84"/>
    <n v="92"/>
    <n v="7"/>
    <n v="58"/>
    <n v="47"/>
    <n v="49"/>
    <n v="46"/>
    <n v="84"/>
  </r>
  <r>
    <n v="2744"/>
    <x v="0"/>
    <n v="110560"/>
    <n v="110.6"/>
    <n v="25"/>
    <x v="1"/>
    <x v="0"/>
    <n v="92"/>
    <n v="104"/>
    <n v="4"/>
    <x v="0"/>
    <n v="0"/>
    <n v="4"/>
    <n v="0"/>
    <n v="43.1"/>
    <n v="6"/>
    <n v="88"/>
    <n v="48"/>
    <n v="74"/>
    <n v="1"/>
    <n v="49"/>
    <n v="33"/>
    <n v="3"/>
    <n v="78"/>
    <n v="51"/>
  </r>
  <r>
    <n v="2746"/>
    <x v="6"/>
    <n v="36276"/>
    <n v="36.299999999999997"/>
    <n v="16"/>
    <x v="2"/>
    <x v="3"/>
    <n v="51"/>
    <n v="104"/>
    <n v="87"/>
    <x v="1"/>
    <n v="0"/>
    <n v="0"/>
    <n v="87"/>
    <n v="59.6"/>
    <n v="76"/>
    <n v="7"/>
    <n v="85"/>
    <n v="22"/>
    <n v="57"/>
    <n v="36"/>
    <n v="96"/>
    <n v="44"/>
    <n v="96"/>
    <n v="77"/>
  </r>
  <r>
    <n v="2801"/>
    <x v="10"/>
    <n v="56257"/>
    <n v="56.3"/>
    <n v="4"/>
    <x v="3"/>
    <x v="0"/>
    <n v="65"/>
    <n v="104"/>
    <n v="57"/>
    <x v="0"/>
    <n v="0"/>
    <n v="57"/>
    <n v="0"/>
    <n v="27.2"/>
    <n v="36"/>
    <n v="21"/>
    <n v="2"/>
    <n v="6"/>
    <n v="16"/>
    <n v="4"/>
    <n v="21"/>
    <n v="66"/>
    <n v="62"/>
    <n v="38"/>
  </r>
  <r>
    <n v="2933"/>
    <x v="5"/>
    <n v="36210"/>
    <n v="36.200000000000003"/>
    <n v="4"/>
    <x v="3"/>
    <x v="1"/>
    <n v="6"/>
    <n v="104"/>
    <n v="54"/>
    <x v="0"/>
    <n v="0"/>
    <n v="54"/>
    <n v="0"/>
    <n v="55.1"/>
    <n v="66"/>
    <n v="97"/>
    <n v="75"/>
    <n v="18"/>
    <n v="47"/>
    <n v="68"/>
    <n v="18"/>
    <n v="93"/>
    <n v="8"/>
    <n v="61"/>
  </r>
  <r>
    <n v="2950"/>
    <x v="5"/>
    <n v="84566"/>
    <n v="84.6"/>
    <n v="25"/>
    <x v="1"/>
    <x v="0"/>
    <n v="68"/>
    <n v="104"/>
    <n v="31"/>
    <x v="0"/>
    <n v="0"/>
    <n v="31"/>
    <n v="0"/>
    <n v="49.4"/>
    <n v="67"/>
    <n v="62"/>
    <n v="8"/>
    <n v="75"/>
    <n v="52"/>
    <n v="2"/>
    <n v="56"/>
    <n v="6"/>
    <n v="92"/>
    <n v="74"/>
  </r>
  <r>
    <n v="2957"/>
    <x v="19"/>
    <n v="138321"/>
    <n v="138.30000000000001"/>
    <n v="8"/>
    <x v="0"/>
    <x v="2"/>
    <n v="54"/>
    <n v="104"/>
    <n v="39"/>
    <x v="0"/>
    <n v="0"/>
    <n v="39"/>
    <n v="0"/>
    <n v="39.9"/>
    <n v="12"/>
    <n v="54"/>
    <n v="12"/>
    <n v="35"/>
    <n v="19"/>
    <n v="71"/>
    <n v="87"/>
    <n v="58"/>
    <n v="41"/>
    <n v="10"/>
  </r>
  <r>
    <n v="2969"/>
    <x v="17"/>
    <n v="140979"/>
    <n v="141"/>
    <n v="22"/>
    <x v="2"/>
    <x v="2"/>
    <n v="31"/>
    <n v="104"/>
    <n v="75"/>
    <x v="1"/>
    <n v="0"/>
    <n v="0"/>
    <n v="75"/>
    <n v="46.3"/>
    <n v="15"/>
    <n v="94"/>
    <n v="55"/>
    <n v="0"/>
    <n v="79"/>
    <n v="69"/>
    <n v="33"/>
    <n v="46"/>
    <n v="45"/>
    <n v="27"/>
  </r>
  <r>
    <n v="350"/>
    <x v="1"/>
    <n v="108518"/>
    <n v="108.5"/>
    <n v="28"/>
    <x v="1"/>
    <x v="2"/>
    <n v="55"/>
    <n v="103"/>
    <n v="75"/>
    <x v="1"/>
    <n v="0"/>
    <n v="0"/>
    <n v="75"/>
    <n v="55.2"/>
    <n v="17"/>
    <n v="92"/>
    <n v="33"/>
    <n v="37"/>
    <n v="76"/>
    <n v="34"/>
    <n v="95"/>
    <n v="74"/>
    <n v="6"/>
    <n v="88"/>
  </r>
  <r>
    <n v="358"/>
    <x v="3"/>
    <n v="59709"/>
    <n v="59.7"/>
    <n v="9"/>
    <x v="0"/>
    <x v="0"/>
    <n v="93"/>
    <n v="103"/>
    <n v="4"/>
    <x v="0"/>
    <n v="0"/>
    <n v="4"/>
    <n v="0"/>
    <n v="32.5"/>
    <n v="5"/>
    <n v="73"/>
    <n v="12"/>
    <n v="3"/>
    <n v="53"/>
    <n v="56"/>
    <n v="6"/>
    <n v="17"/>
    <n v="38"/>
    <n v="62"/>
  </r>
  <r>
    <n v="658"/>
    <x v="5"/>
    <n v="144300"/>
    <n v="144.30000000000001"/>
    <n v="13"/>
    <x v="0"/>
    <x v="2"/>
    <n v="27"/>
    <n v="103"/>
    <n v="63"/>
    <x v="0"/>
    <n v="0"/>
    <n v="63"/>
    <n v="0"/>
    <n v="52.9"/>
    <n v="4"/>
    <n v="72"/>
    <n v="88"/>
    <n v="22"/>
    <n v="81"/>
    <n v="76"/>
    <n v="36"/>
    <n v="99"/>
    <n v="26"/>
    <n v="25"/>
  </r>
  <r>
    <n v="664"/>
    <x v="10"/>
    <n v="56926"/>
    <n v="56.9"/>
    <n v="15"/>
    <x v="0"/>
    <x v="3"/>
    <n v="91"/>
    <n v="103"/>
    <n v="36"/>
    <x v="0"/>
    <n v="0"/>
    <n v="36"/>
    <n v="0"/>
    <n v="46.8"/>
    <n v="37"/>
    <n v="72"/>
    <n v="17"/>
    <n v="59"/>
    <n v="7"/>
    <n v="34"/>
    <n v="69"/>
    <n v="88"/>
    <n v="47"/>
    <n v="38"/>
  </r>
  <r>
    <n v="690"/>
    <x v="12"/>
    <n v="95063"/>
    <n v="95.1"/>
    <n v="3"/>
    <x v="3"/>
    <x v="2"/>
    <n v="74"/>
    <n v="103"/>
    <n v="62"/>
    <x v="0"/>
    <n v="0"/>
    <n v="62"/>
    <n v="0"/>
    <n v="36.700000000000003"/>
    <n v="78"/>
    <n v="22"/>
    <n v="72"/>
    <n v="8"/>
    <n v="35"/>
    <n v="17"/>
    <n v="0"/>
    <n v="45"/>
    <n v="35"/>
    <n v="55"/>
  </r>
  <r>
    <n v="756"/>
    <x v="6"/>
    <n v="64297"/>
    <n v="64.3"/>
    <n v="16"/>
    <x v="2"/>
    <x v="1"/>
    <n v="84"/>
    <n v="103"/>
    <n v="75"/>
    <x v="1"/>
    <n v="0"/>
    <n v="0"/>
    <n v="75"/>
    <n v="56.8"/>
    <n v="52"/>
    <n v="56"/>
    <n v="74"/>
    <n v="22"/>
    <n v="37"/>
    <n v="36"/>
    <n v="96"/>
    <n v="44"/>
    <n v="76"/>
    <n v="75"/>
  </r>
  <r>
    <n v="836"/>
    <x v="7"/>
    <n v="91743"/>
    <n v="91.7"/>
    <n v="6"/>
    <x v="3"/>
    <x v="0"/>
    <n v="11"/>
    <n v="103"/>
    <n v="64"/>
    <x v="0"/>
    <n v="0"/>
    <n v="64"/>
    <n v="0"/>
    <n v="53.8"/>
    <n v="74"/>
    <n v="22"/>
    <n v="4"/>
    <n v="51"/>
    <n v="81"/>
    <n v="84"/>
    <n v="91"/>
    <n v="51"/>
    <n v="69"/>
    <n v="11"/>
  </r>
  <r>
    <n v="842"/>
    <x v="14"/>
    <n v="32665"/>
    <n v="32.700000000000003"/>
    <n v="17"/>
    <x v="2"/>
    <x v="2"/>
    <n v="92"/>
    <n v="103"/>
    <n v="34"/>
    <x v="0"/>
    <n v="0"/>
    <n v="34"/>
    <n v="0"/>
    <n v="48.3"/>
    <n v="59"/>
    <n v="78"/>
    <n v="9"/>
    <n v="17"/>
    <n v="1"/>
    <n v="59"/>
    <n v="89"/>
    <n v="67"/>
    <n v="98"/>
    <n v="6"/>
  </r>
  <r>
    <n v="893"/>
    <x v="18"/>
    <n v="61478"/>
    <n v="61.5"/>
    <n v="7"/>
    <x v="3"/>
    <x v="0"/>
    <n v="42"/>
    <n v="103"/>
    <n v="8"/>
    <x v="2"/>
    <n v="8"/>
    <n v="0"/>
    <n v="0"/>
    <n v="55.3"/>
    <n v="99"/>
    <n v="3"/>
    <n v="63"/>
    <n v="58"/>
    <n v="79"/>
    <n v="29"/>
    <n v="76"/>
    <n v="38"/>
    <n v="41"/>
    <n v="67"/>
  </r>
  <r>
    <n v="919"/>
    <x v="7"/>
    <n v="70154"/>
    <n v="70.2"/>
    <n v="27"/>
    <x v="1"/>
    <x v="2"/>
    <n v="38"/>
    <n v="103"/>
    <n v="68"/>
    <x v="0"/>
    <n v="0"/>
    <n v="68"/>
    <n v="0"/>
    <n v="43.2"/>
    <n v="68"/>
    <n v="65"/>
    <n v="71"/>
    <n v="92"/>
    <n v="25"/>
    <n v="61"/>
    <n v="4"/>
    <n v="1"/>
    <n v="13"/>
    <n v="32"/>
  </r>
  <r>
    <n v="920"/>
    <x v="17"/>
    <n v="93576"/>
    <n v="93.6"/>
    <n v="13"/>
    <x v="0"/>
    <x v="1"/>
    <n v="82"/>
    <n v="103"/>
    <n v="78"/>
    <x v="1"/>
    <n v="0"/>
    <n v="0"/>
    <n v="78"/>
    <n v="41.9"/>
    <n v="66"/>
    <n v="72"/>
    <n v="56"/>
    <n v="6"/>
    <n v="17"/>
    <n v="29"/>
    <n v="28"/>
    <n v="67"/>
    <n v="2"/>
    <n v="76"/>
  </r>
  <r>
    <n v="921"/>
    <x v="8"/>
    <n v="127294"/>
    <n v="127.3"/>
    <n v="11"/>
    <x v="0"/>
    <x v="2"/>
    <n v="31"/>
    <n v="103"/>
    <n v="1"/>
    <x v="2"/>
    <n v="1"/>
    <n v="0"/>
    <n v="0"/>
    <n v="61.6"/>
    <n v="88"/>
    <n v="9"/>
    <n v="44"/>
    <n v="85"/>
    <n v="62"/>
    <n v="29"/>
    <n v="42"/>
    <n v="71"/>
    <n v="97"/>
    <n v="89"/>
  </r>
  <r>
    <n v="937"/>
    <x v="1"/>
    <n v="105355"/>
    <n v="105.4"/>
    <n v="9"/>
    <x v="0"/>
    <x v="1"/>
    <n v="69"/>
    <n v="103"/>
    <n v="81"/>
    <x v="1"/>
    <n v="0"/>
    <n v="0"/>
    <n v="81"/>
    <n v="40"/>
    <n v="39"/>
    <n v="84"/>
    <n v="22"/>
    <n v="73"/>
    <n v="76"/>
    <n v="42"/>
    <n v="3"/>
    <n v="47"/>
    <n v="9"/>
    <n v="5"/>
  </r>
  <r>
    <n v="952"/>
    <x v="5"/>
    <n v="44234"/>
    <n v="44.2"/>
    <n v="4"/>
    <x v="3"/>
    <x v="0"/>
    <n v="34"/>
    <n v="103"/>
    <n v="56"/>
    <x v="0"/>
    <n v="0"/>
    <n v="56"/>
    <n v="0"/>
    <n v="45.5"/>
    <n v="8"/>
    <n v="49"/>
    <n v="36"/>
    <n v="87"/>
    <n v="88"/>
    <n v="7"/>
    <n v="66"/>
    <n v="73"/>
    <n v="37"/>
    <n v="4"/>
  </r>
  <r>
    <n v="987"/>
    <x v="4"/>
    <n v="112124"/>
    <n v="112.1"/>
    <n v="0"/>
    <x v="3"/>
    <x v="1"/>
    <n v="65"/>
    <n v="103"/>
    <n v="39"/>
    <x v="0"/>
    <n v="0"/>
    <n v="39"/>
    <n v="0"/>
    <n v="47"/>
    <n v="2"/>
    <n v="91"/>
    <n v="26"/>
    <n v="28"/>
    <n v="41"/>
    <n v="14"/>
    <n v="51"/>
    <n v="67"/>
    <n v="79"/>
    <n v="71"/>
  </r>
  <r>
    <n v="1167"/>
    <x v="11"/>
    <n v="42391"/>
    <n v="42.4"/>
    <n v="10"/>
    <x v="0"/>
    <x v="1"/>
    <n v="87"/>
    <n v="103"/>
    <n v="79"/>
    <x v="1"/>
    <n v="0"/>
    <n v="0"/>
    <n v="79"/>
    <n v="46.5"/>
    <n v="27"/>
    <n v="59"/>
    <n v="15"/>
    <n v="25"/>
    <n v="29"/>
    <n v="61"/>
    <n v="37"/>
    <n v="51"/>
    <n v="65"/>
    <n v="96"/>
  </r>
  <r>
    <n v="1169"/>
    <x v="19"/>
    <n v="147420"/>
    <n v="147.4"/>
    <n v="27"/>
    <x v="1"/>
    <x v="2"/>
    <n v="59"/>
    <n v="103"/>
    <n v="68"/>
    <x v="0"/>
    <n v="0"/>
    <n v="68"/>
    <n v="0"/>
    <n v="37.1"/>
    <n v="73"/>
    <n v="93"/>
    <n v="22"/>
    <n v="31"/>
    <n v="7"/>
    <n v="5"/>
    <n v="87"/>
    <n v="33"/>
    <n v="13"/>
    <n v="7"/>
  </r>
  <r>
    <n v="1190"/>
    <x v="6"/>
    <n v="48456"/>
    <n v="48.5"/>
    <n v="27"/>
    <x v="1"/>
    <x v="3"/>
    <n v="79"/>
    <n v="103"/>
    <n v="84"/>
    <x v="1"/>
    <n v="0"/>
    <n v="0"/>
    <n v="84"/>
    <n v="52.2"/>
    <n v="5"/>
    <n v="26"/>
    <n v="64"/>
    <n v="86"/>
    <n v="92"/>
    <n v="5"/>
    <n v="55"/>
    <n v="83"/>
    <n v="54"/>
    <n v="52"/>
  </r>
  <r>
    <n v="1520"/>
    <x v="4"/>
    <n v="127976"/>
    <n v="128"/>
    <n v="9"/>
    <x v="0"/>
    <x v="1"/>
    <n v="29"/>
    <n v="103"/>
    <n v="64"/>
    <x v="0"/>
    <n v="0"/>
    <n v="64"/>
    <n v="0"/>
    <n v="48"/>
    <n v="7"/>
    <n v="8"/>
    <n v="56"/>
    <n v="64"/>
    <n v="21"/>
    <n v="75"/>
    <n v="65"/>
    <n v="92"/>
    <n v="17"/>
    <n v="75"/>
  </r>
  <r>
    <n v="1548"/>
    <x v="5"/>
    <n v="139014"/>
    <n v="139"/>
    <n v="10"/>
    <x v="0"/>
    <x v="2"/>
    <n v="39"/>
    <n v="103"/>
    <n v="44"/>
    <x v="0"/>
    <n v="0"/>
    <n v="44"/>
    <n v="0"/>
    <n v="49.5"/>
    <n v="6"/>
    <n v="98"/>
    <n v="10"/>
    <n v="77"/>
    <n v="4"/>
    <n v="49"/>
    <n v="36"/>
    <n v="99"/>
    <n v="71"/>
    <n v="45"/>
  </r>
  <r>
    <n v="1594"/>
    <x v="9"/>
    <n v="34852"/>
    <n v="34.9"/>
    <n v="19"/>
    <x v="2"/>
    <x v="1"/>
    <n v="8"/>
    <n v="103"/>
    <n v="9"/>
    <x v="1"/>
    <n v="0"/>
    <n v="0"/>
    <n v="9"/>
    <n v="53.9"/>
    <n v="8"/>
    <n v="89"/>
    <n v="58"/>
    <n v="95"/>
    <n v="15"/>
    <n v="99"/>
    <n v="64"/>
    <n v="57"/>
    <n v="52"/>
    <n v="2"/>
  </r>
  <r>
    <n v="1669"/>
    <x v="4"/>
    <n v="71918"/>
    <n v="71.900000000000006"/>
    <n v="15"/>
    <x v="0"/>
    <x v="2"/>
    <n v="13"/>
    <n v="103"/>
    <n v="57"/>
    <x v="0"/>
    <n v="0"/>
    <n v="57"/>
    <n v="0"/>
    <n v="44.8"/>
    <n v="6"/>
    <n v="7"/>
    <n v="87"/>
    <n v="46"/>
    <n v="46"/>
    <n v="94"/>
    <n v="32"/>
    <n v="9"/>
    <n v="97"/>
    <n v="24"/>
  </r>
  <r>
    <n v="1674"/>
    <x v="7"/>
    <n v="145131"/>
    <n v="145.1"/>
    <n v="19"/>
    <x v="2"/>
    <x v="1"/>
    <n v="64"/>
    <n v="103"/>
    <n v="52"/>
    <x v="0"/>
    <n v="0"/>
    <n v="52"/>
    <n v="0"/>
    <n v="51"/>
    <n v="79"/>
    <n v="19"/>
    <n v="98"/>
    <n v="44"/>
    <n v="95"/>
    <n v="38"/>
    <n v="6"/>
    <n v="45"/>
    <n v="68"/>
    <n v="18"/>
  </r>
  <r>
    <n v="1734"/>
    <x v="15"/>
    <n v="65976"/>
    <n v="66"/>
    <n v="2"/>
    <x v="3"/>
    <x v="0"/>
    <n v="47"/>
    <n v="103"/>
    <n v="6"/>
    <x v="0"/>
    <n v="0"/>
    <n v="6"/>
    <n v="0"/>
    <n v="67.599999999999994"/>
    <n v="78"/>
    <n v="64"/>
    <n v="94"/>
    <n v="98"/>
    <n v="95"/>
    <n v="82"/>
    <n v="71"/>
    <n v="66"/>
    <n v="1"/>
    <n v="27"/>
  </r>
  <r>
    <n v="1783"/>
    <x v="5"/>
    <n v="52772"/>
    <n v="52.8"/>
    <n v="29"/>
    <x v="1"/>
    <x v="2"/>
    <n v="1"/>
    <n v="103"/>
    <n v="39"/>
    <x v="0"/>
    <n v="0"/>
    <n v="39"/>
    <n v="0"/>
    <n v="43.3"/>
    <n v="32"/>
    <n v="2"/>
    <n v="75"/>
    <n v="95"/>
    <n v="22"/>
    <n v="34"/>
    <n v="21"/>
    <n v="93"/>
    <n v="1"/>
    <n v="58"/>
  </r>
  <r>
    <n v="1788"/>
    <x v="14"/>
    <n v="42061"/>
    <n v="42.1"/>
    <n v="5"/>
    <x v="3"/>
    <x v="1"/>
    <n v="32"/>
    <n v="103"/>
    <n v="64"/>
    <x v="0"/>
    <n v="0"/>
    <n v="64"/>
    <n v="0"/>
    <n v="48.1"/>
    <n v="95"/>
    <n v="2"/>
    <n v="35"/>
    <n v="67"/>
    <n v="53"/>
    <n v="94"/>
    <n v="2"/>
    <n v="44"/>
    <n v="67"/>
    <n v="22"/>
  </r>
  <r>
    <n v="1840"/>
    <x v="16"/>
    <n v="144846"/>
    <n v="144.80000000000001"/>
    <n v="21"/>
    <x v="2"/>
    <x v="2"/>
    <n v="35"/>
    <n v="103"/>
    <n v="2"/>
    <x v="2"/>
    <n v="2"/>
    <n v="0"/>
    <n v="0"/>
    <n v="40.700000000000003"/>
    <n v="61"/>
    <n v="73"/>
    <n v="66"/>
    <n v="7"/>
    <n v="46"/>
    <n v="66"/>
    <n v="3"/>
    <n v="31"/>
    <n v="12"/>
    <n v="42"/>
  </r>
  <r>
    <n v="1841"/>
    <x v="16"/>
    <n v="90254"/>
    <n v="90.3"/>
    <n v="8"/>
    <x v="0"/>
    <x v="0"/>
    <n v="29"/>
    <n v="103"/>
    <n v="24"/>
    <x v="2"/>
    <n v="24"/>
    <n v="0"/>
    <n v="0"/>
    <n v="30.8"/>
    <n v="1"/>
    <n v="9"/>
    <n v="39"/>
    <n v="87"/>
    <n v="4"/>
    <n v="15"/>
    <n v="32"/>
    <n v="35"/>
    <n v="85"/>
    <n v="1"/>
  </r>
  <r>
    <n v="1948"/>
    <x v="16"/>
    <n v="113899"/>
    <n v="113.9"/>
    <n v="28"/>
    <x v="1"/>
    <x v="3"/>
    <n v="91"/>
    <n v="103"/>
    <n v="19"/>
    <x v="2"/>
    <n v="19"/>
    <n v="0"/>
    <n v="0"/>
    <n v="35.6"/>
    <n v="18"/>
    <n v="5"/>
    <n v="92"/>
    <n v="56"/>
    <n v="26"/>
    <n v="3"/>
    <n v="34"/>
    <n v="57"/>
    <n v="4"/>
    <n v="61"/>
  </r>
  <r>
    <n v="1959"/>
    <x v="4"/>
    <n v="74329"/>
    <n v="74.3"/>
    <n v="5"/>
    <x v="3"/>
    <x v="3"/>
    <n v="73"/>
    <n v="103"/>
    <n v="47"/>
    <x v="0"/>
    <n v="0"/>
    <n v="47"/>
    <n v="0"/>
    <n v="46.2"/>
    <n v="69"/>
    <n v="4"/>
    <n v="22"/>
    <n v="62"/>
    <n v="85"/>
    <n v="38"/>
    <n v="26"/>
    <n v="52"/>
    <n v="62"/>
    <n v="42"/>
  </r>
  <r>
    <n v="2027"/>
    <x v="4"/>
    <n v="105650"/>
    <n v="105.7"/>
    <n v="5"/>
    <x v="3"/>
    <x v="3"/>
    <n v="57"/>
    <n v="103"/>
    <n v="61"/>
    <x v="0"/>
    <n v="0"/>
    <n v="61"/>
    <n v="0"/>
    <n v="47.3"/>
    <n v="93"/>
    <n v="33"/>
    <n v="21"/>
    <n v="4"/>
    <n v="44"/>
    <n v="4"/>
    <n v="86"/>
    <n v="10"/>
    <n v="92"/>
    <n v="86"/>
  </r>
  <r>
    <n v="2044"/>
    <x v="4"/>
    <n v="33303"/>
    <n v="33.299999999999997"/>
    <n v="29"/>
    <x v="1"/>
    <x v="3"/>
    <n v="75"/>
    <n v="103"/>
    <n v="51"/>
    <x v="0"/>
    <n v="0"/>
    <n v="51"/>
    <n v="0"/>
    <n v="46.7"/>
    <n v="76"/>
    <n v="31"/>
    <n v="9"/>
    <n v="35"/>
    <n v="16"/>
    <n v="97"/>
    <n v="58"/>
    <n v="45"/>
    <n v="91"/>
    <n v="9"/>
  </r>
  <r>
    <n v="2083"/>
    <x v="8"/>
    <n v="132187"/>
    <n v="132.19999999999999"/>
    <n v="17"/>
    <x v="2"/>
    <x v="0"/>
    <n v="86"/>
    <n v="103"/>
    <n v="13"/>
    <x v="2"/>
    <n v="13"/>
    <n v="0"/>
    <n v="0"/>
    <n v="48.1"/>
    <n v="29"/>
    <n v="54"/>
    <n v="33"/>
    <n v="86"/>
    <n v="21"/>
    <n v="88"/>
    <n v="66"/>
    <n v="96"/>
    <n v="2"/>
    <n v="6"/>
  </r>
  <r>
    <n v="2144"/>
    <x v="14"/>
    <n v="126017"/>
    <n v="126"/>
    <n v="20"/>
    <x v="2"/>
    <x v="0"/>
    <n v="1"/>
    <n v="103"/>
    <n v="68"/>
    <x v="0"/>
    <n v="0"/>
    <n v="68"/>
    <n v="0"/>
    <n v="64"/>
    <n v="15"/>
    <n v="57"/>
    <n v="96"/>
    <n v="86"/>
    <n v="85"/>
    <n v="82"/>
    <n v="31"/>
    <n v="89"/>
    <n v="94"/>
    <n v="5"/>
  </r>
  <r>
    <n v="2159"/>
    <x v="18"/>
    <n v="140549"/>
    <n v="140.5"/>
    <n v="1"/>
    <x v="3"/>
    <x v="0"/>
    <n v="87"/>
    <n v="103"/>
    <n v="17"/>
    <x v="2"/>
    <n v="17"/>
    <n v="0"/>
    <n v="0"/>
    <n v="48"/>
    <n v="72"/>
    <n v="21"/>
    <n v="79"/>
    <n v="43"/>
    <n v="13"/>
    <n v="12"/>
    <n v="16"/>
    <n v="89"/>
    <n v="99"/>
    <n v="36"/>
  </r>
  <r>
    <n v="2267"/>
    <x v="19"/>
    <n v="79210"/>
    <n v="79.2"/>
    <n v="8"/>
    <x v="0"/>
    <x v="1"/>
    <n v="68"/>
    <n v="103"/>
    <n v="67"/>
    <x v="0"/>
    <n v="0"/>
    <n v="67"/>
    <n v="0"/>
    <n v="57.2"/>
    <n v="83"/>
    <n v="73"/>
    <n v="13"/>
    <n v="67"/>
    <n v="69"/>
    <n v="76"/>
    <n v="26"/>
    <n v="64"/>
    <n v="62"/>
    <n v="39"/>
  </r>
  <r>
    <n v="2403"/>
    <x v="6"/>
    <n v="34123"/>
    <n v="34.1"/>
    <n v="16"/>
    <x v="2"/>
    <x v="3"/>
    <n v="83"/>
    <n v="103"/>
    <n v="72"/>
    <x v="1"/>
    <n v="0"/>
    <n v="0"/>
    <n v="72"/>
    <n v="50.4"/>
    <n v="57"/>
    <n v="36"/>
    <n v="54"/>
    <n v="65"/>
    <n v="64"/>
    <n v="67"/>
    <n v="68"/>
    <n v="11"/>
    <n v="19"/>
    <n v="63"/>
  </r>
  <r>
    <n v="2873"/>
    <x v="0"/>
    <n v="61142"/>
    <n v="61.1"/>
    <n v="18"/>
    <x v="2"/>
    <x v="0"/>
    <n v="3"/>
    <n v="103"/>
    <n v="57"/>
    <x v="0"/>
    <n v="0"/>
    <n v="57"/>
    <n v="0"/>
    <n v="27.5"/>
    <n v="13"/>
    <n v="61"/>
    <n v="6"/>
    <n v="15"/>
    <n v="4"/>
    <n v="76"/>
    <n v="2"/>
    <n v="15"/>
    <n v="10"/>
    <n v="73"/>
  </r>
  <r>
    <n v="40"/>
    <x v="9"/>
    <n v="88017"/>
    <n v="88"/>
    <n v="21"/>
    <x v="2"/>
    <x v="0"/>
    <n v="77"/>
    <n v="102"/>
    <n v="91"/>
    <x v="1"/>
    <n v="0"/>
    <n v="0"/>
    <n v="91"/>
    <n v="38.5"/>
    <n v="55"/>
    <n v="56"/>
    <n v="88"/>
    <n v="4"/>
    <n v="13"/>
    <n v="3"/>
    <n v="76"/>
    <n v="62"/>
    <n v="7"/>
    <n v="21"/>
  </r>
  <r>
    <n v="139"/>
    <x v="12"/>
    <n v="67861"/>
    <n v="67.900000000000006"/>
    <n v="20"/>
    <x v="2"/>
    <x v="2"/>
    <n v="79"/>
    <n v="102"/>
    <n v="48"/>
    <x v="0"/>
    <n v="0"/>
    <n v="48"/>
    <n v="0"/>
    <n v="36.9"/>
    <n v="15"/>
    <n v="33"/>
    <n v="43"/>
    <n v="9"/>
    <n v="22"/>
    <n v="6"/>
    <n v="74"/>
    <n v="10"/>
    <n v="93"/>
    <n v="64"/>
  </r>
  <r>
    <n v="141"/>
    <x v="3"/>
    <n v="36397"/>
    <n v="36.4"/>
    <n v="21"/>
    <x v="2"/>
    <x v="0"/>
    <n v="27"/>
    <n v="102"/>
    <n v="42"/>
    <x v="0"/>
    <n v="0"/>
    <n v="42"/>
    <n v="0"/>
    <n v="46.8"/>
    <n v="94"/>
    <n v="26"/>
    <n v="43"/>
    <n v="87"/>
    <n v="84"/>
    <n v="19"/>
    <n v="8"/>
    <n v="46"/>
    <n v="48"/>
    <n v="13"/>
  </r>
  <r>
    <n v="148"/>
    <x v="1"/>
    <n v="93870"/>
    <n v="93.9"/>
    <n v="3"/>
    <x v="3"/>
    <x v="2"/>
    <n v="76"/>
    <n v="102"/>
    <n v="75"/>
    <x v="1"/>
    <n v="0"/>
    <n v="0"/>
    <n v="75"/>
    <n v="56.3"/>
    <n v="88"/>
    <n v="88"/>
    <n v="87"/>
    <n v="24"/>
    <n v="45"/>
    <n v="98"/>
    <n v="77"/>
    <n v="3"/>
    <n v="7"/>
    <n v="46"/>
  </r>
  <r>
    <n v="318"/>
    <x v="3"/>
    <n v="49023"/>
    <n v="49"/>
    <n v="5"/>
    <x v="3"/>
    <x v="3"/>
    <n v="4"/>
    <n v="102"/>
    <n v="7"/>
    <x v="0"/>
    <n v="0"/>
    <n v="7"/>
    <n v="0"/>
    <n v="50.9"/>
    <n v="14"/>
    <n v="68"/>
    <n v="4"/>
    <n v="13"/>
    <n v="16"/>
    <n v="95"/>
    <n v="88"/>
    <n v="91"/>
    <n v="99"/>
    <n v="21"/>
  </r>
  <r>
    <n v="382"/>
    <x v="18"/>
    <n v="136802"/>
    <n v="136.80000000000001"/>
    <n v="23"/>
    <x v="1"/>
    <x v="0"/>
    <n v="69"/>
    <n v="102"/>
    <n v="3"/>
    <x v="2"/>
    <n v="3"/>
    <n v="0"/>
    <n v="0"/>
    <n v="51.3"/>
    <n v="61"/>
    <n v="37"/>
    <n v="77"/>
    <n v="17"/>
    <n v="38"/>
    <n v="35"/>
    <n v="43"/>
    <n v="78"/>
    <n v="48"/>
    <n v="79"/>
  </r>
  <r>
    <n v="456"/>
    <x v="5"/>
    <n v="85823"/>
    <n v="85.8"/>
    <n v="16"/>
    <x v="2"/>
    <x v="1"/>
    <n v="66"/>
    <n v="102"/>
    <n v="31"/>
    <x v="0"/>
    <n v="0"/>
    <n v="31"/>
    <n v="0"/>
    <n v="39"/>
    <n v="41"/>
    <n v="3"/>
    <n v="75"/>
    <n v="21"/>
    <n v="21"/>
    <n v="19"/>
    <n v="13"/>
    <n v="31"/>
    <n v="89"/>
    <n v="77"/>
  </r>
  <r>
    <n v="570"/>
    <x v="13"/>
    <n v="113184"/>
    <n v="113.2"/>
    <n v="12"/>
    <x v="0"/>
    <x v="1"/>
    <n v="4"/>
    <n v="102"/>
    <n v="15"/>
    <x v="2"/>
    <n v="15"/>
    <n v="0"/>
    <n v="0"/>
    <n v="36.9"/>
    <n v="3"/>
    <n v="8"/>
    <n v="27"/>
    <n v="72"/>
    <n v="21"/>
    <n v="25"/>
    <n v="34"/>
    <n v="59"/>
    <n v="45"/>
    <n v="75"/>
  </r>
  <r>
    <n v="984"/>
    <x v="14"/>
    <n v="108179"/>
    <n v="108.2"/>
    <n v="29"/>
    <x v="1"/>
    <x v="1"/>
    <n v="82"/>
    <n v="102"/>
    <n v="52"/>
    <x v="0"/>
    <n v="0"/>
    <n v="52"/>
    <n v="0"/>
    <n v="45.7"/>
    <n v="67"/>
    <n v="43"/>
    <n v="12"/>
    <n v="1"/>
    <n v="75"/>
    <n v="22"/>
    <n v="3"/>
    <n v="98"/>
    <n v="98"/>
    <n v="38"/>
  </r>
  <r>
    <n v="989"/>
    <x v="6"/>
    <n v="77080"/>
    <n v="77.099999999999994"/>
    <n v="11"/>
    <x v="0"/>
    <x v="0"/>
    <n v="1"/>
    <n v="102"/>
    <n v="88"/>
    <x v="1"/>
    <n v="0"/>
    <n v="0"/>
    <n v="88"/>
    <n v="36.6"/>
    <n v="7"/>
    <n v="45"/>
    <n v="52"/>
    <n v="52"/>
    <n v="69"/>
    <n v="5"/>
    <n v="71"/>
    <n v="58"/>
    <n v="2"/>
    <n v="5"/>
  </r>
  <r>
    <n v="1196"/>
    <x v="14"/>
    <n v="42857"/>
    <n v="42.9"/>
    <n v="5"/>
    <x v="3"/>
    <x v="3"/>
    <n v="76"/>
    <n v="102"/>
    <n v="56"/>
    <x v="0"/>
    <n v="0"/>
    <n v="56"/>
    <n v="0"/>
    <n v="54.3"/>
    <n v="41"/>
    <n v="53"/>
    <n v="51"/>
    <n v="71"/>
    <n v="41"/>
    <n v="1"/>
    <n v="79"/>
    <n v="68"/>
    <n v="95"/>
    <n v="43"/>
  </r>
  <r>
    <n v="1361"/>
    <x v="12"/>
    <n v="58401"/>
    <n v="58.4"/>
    <n v="4"/>
    <x v="3"/>
    <x v="1"/>
    <n v="94"/>
    <n v="102"/>
    <n v="51"/>
    <x v="0"/>
    <n v="0"/>
    <n v="51"/>
    <n v="0"/>
    <n v="46.5"/>
    <n v="6"/>
    <n v="27"/>
    <n v="38"/>
    <n v="55"/>
    <n v="94"/>
    <n v="64"/>
    <n v="33"/>
    <n v="1"/>
    <n v="98"/>
    <n v="49"/>
  </r>
  <r>
    <n v="1418"/>
    <x v="16"/>
    <n v="142697"/>
    <n v="142.69999999999999"/>
    <n v="16"/>
    <x v="2"/>
    <x v="2"/>
    <n v="1"/>
    <n v="102"/>
    <n v="19"/>
    <x v="2"/>
    <n v="19"/>
    <n v="0"/>
    <n v="0"/>
    <n v="41.4"/>
    <n v="28"/>
    <n v="99"/>
    <n v="34"/>
    <n v="21"/>
    <n v="11"/>
    <n v="38"/>
    <n v="69"/>
    <n v="23"/>
    <n v="77"/>
    <n v="14"/>
  </r>
  <r>
    <n v="1432"/>
    <x v="17"/>
    <n v="35877"/>
    <n v="35.9"/>
    <n v="0"/>
    <x v="3"/>
    <x v="3"/>
    <n v="91"/>
    <n v="102"/>
    <n v="94"/>
    <x v="1"/>
    <n v="0"/>
    <n v="0"/>
    <n v="94"/>
    <n v="53.1"/>
    <n v="98"/>
    <n v="6"/>
    <n v="88"/>
    <n v="10"/>
    <n v="85"/>
    <n v="66"/>
    <n v="85"/>
    <n v="8"/>
    <n v="63"/>
    <n v="22"/>
  </r>
  <r>
    <n v="1441"/>
    <x v="16"/>
    <n v="64303"/>
    <n v="64.3"/>
    <n v="17"/>
    <x v="2"/>
    <x v="0"/>
    <n v="87"/>
    <n v="102"/>
    <n v="28"/>
    <x v="2"/>
    <n v="28"/>
    <n v="0"/>
    <n v="0"/>
    <n v="29.2"/>
    <n v="6"/>
    <n v="11"/>
    <n v="6"/>
    <n v="35"/>
    <n v="46"/>
    <n v="33"/>
    <n v="4"/>
    <n v="82"/>
    <n v="59"/>
    <n v="10"/>
  </r>
  <r>
    <n v="1636"/>
    <x v="5"/>
    <n v="100880"/>
    <n v="100.9"/>
    <n v="21"/>
    <x v="2"/>
    <x v="0"/>
    <n v="24"/>
    <n v="102"/>
    <n v="37"/>
    <x v="0"/>
    <n v="0"/>
    <n v="37"/>
    <n v="0"/>
    <n v="54.8"/>
    <n v="28"/>
    <n v="52"/>
    <n v="74"/>
    <n v="9"/>
    <n v="3"/>
    <n v="93"/>
    <n v="43"/>
    <n v="94"/>
    <n v="99"/>
    <n v="53"/>
  </r>
  <r>
    <n v="1660"/>
    <x v="4"/>
    <n v="72412"/>
    <n v="72.400000000000006"/>
    <n v="21"/>
    <x v="2"/>
    <x v="0"/>
    <n v="39"/>
    <n v="102"/>
    <n v="48"/>
    <x v="0"/>
    <n v="0"/>
    <n v="48"/>
    <n v="0"/>
    <n v="49.1"/>
    <n v="57"/>
    <n v="73"/>
    <n v="77"/>
    <n v="65"/>
    <n v="2"/>
    <n v="4"/>
    <n v="7"/>
    <n v="45"/>
    <n v="97"/>
    <n v="64"/>
  </r>
  <r>
    <n v="1673"/>
    <x v="3"/>
    <n v="99201"/>
    <n v="99.2"/>
    <n v="3"/>
    <x v="3"/>
    <x v="2"/>
    <n v="57"/>
    <n v="102"/>
    <n v="56"/>
    <x v="0"/>
    <n v="0"/>
    <n v="56"/>
    <n v="0"/>
    <n v="66.2"/>
    <n v="54"/>
    <n v="65"/>
    <n v="91"/>
    <n v="99"/>
    <n v="71"/>
    <n v="93"/>
    <n v="86"/>
    <n v="3"/>
    <n v="93"/>
    <n v="7"/>
  </r>
  <r>
    <n v="1816"/>
    <x v="5"/>
    <n v="75040"/>
    <n v="75"/>
    <n v="4"/>
    <x v="3"/>
    <x v="3"/>
    <n v="5"/>
    <n v="102"/>
    <n v="55"/>
    <x v="0"/>
    <n v="0"/>
    <n v="55"/>
    <n v="0"/>
    <n v="50.4"/>
    <n v="69"/>
    <n v="65"/>
    <n v="59"/>
    <n v="16"/>
    <n v="21"/>
    <n v="26"/>
    <n v="92"/>
    <n v="76"/>
    <n v="55"/>
    <n v="25"/>
  </r>
  <r>
    <n v="1935"/>
    <x v="11"/>
    <n v="124845"/>
    <n v="124.8"/>
    <n v="15"/>
    <x v="0"/>
    <x v="2"/>
    <n v="33"/>
    <n v="102"/>
    <n v="94"/>
    <x v="1"/>
    <n v="0"/>
    <n v="0"/>
    <n v="94"/>
    <n v="16.5"/>
    <n v="22"/>
    <n v="5"/>
    <n v="62"/>
    <n v="14"/>
    <n v="4"/>
    <n v="1"/>
    <n v="32"/>
    <n v="7"/>
    <n v="8"/>
    <n v="10"/>
  </r>
  <r>
    <n v="1958"/>
    <x v="14"/>
    <n v="109133"/>
    <n v="109.1"/>
    <n v="24"/>
    <x v="1"/>
    <x v="2"/>
    <n v="48"/>
    <n v="102"/>
    <n v="31"/>
    <x v="0"/>
    <n v="0"/>
    <n v="31"/>
    <n v="0"/>
    <n v="46.8"/>
    <n v="3"/>
    <n v="35"/>
    <n v="56"/>
    <n v="56"/>
    <n v="71"/>
    <n v="72"/>
    <n v="24"/>
    <n v="77"/>
    <n v="2"/>
    <n v="72"/>
  </r>
  <r>
    <n v="1987"/>
    <x v="8"/>
    <n v="123606"/>
    <n v="123.6"/>
    <n v="9"/>
    <x v="0"/>
    <x v="3"/>
    <n v="34"/>
    <n v="102"/>
    <n v="18"/>
    <x v="2"/>
    <n v="18"/>
    <n v="0"/>
    <n v="0"/>
    <n v="35.9"/>
    <n v="21"/>
    <n v="78"/>
    <n v="3"/>
    <n v="58"/>
    <n v="27"/>
    <n v="43"/>
    <n v="21"/>
    <n v="63"/>
    <n v="43"/>
    <n v="2"/>
  </r>
  <r>
    <n v="2295"/>
    <x v="10"/>
    <n v="62656"/>
    <n v="62.7"/>
    <n v="1"/>
    <x v="3"/>
    <x v="1"/>
    <n v="73"/>
    <n v="102"/>
    <n v="62"/>
    <x v="0"/>
    <n v="0"/>
    <n v="62"/>
    <n v="0"/>
    <n v="34.6"/>
    <n v="7"/>
    <n v="24"/>
    <n v="53"/>
    <n v="56"/>
    <n v="45"/>
    <n v="18"/>
    <n v="22"/>
    <n v="28"/>
    <n v="1"/>
    <n v="92"/>
  </r>
  <r>
    <n v="2389"/>
    <x v="7"/>
    <n v="144438"/>
    <n v="144.4"/>
    <n v="4"/>
    <x v="3"/>
    <x v="1"/>
    <n v="86"/>
    <n v="102"/>
    <n v="5"/>
    <x v="0"/>
    <n v="0"/>
    <n v="5"/>
    <n v="0"/>
    <n v="53.7"/>
    <n v="22"/>
    <n v="59"/>
    <n v="95"/>
    <n v="8"/>
    <n v="75"/>
    <n v="87"/>
    <n v="99"/>
    <n v="33"/>
    <n v="36"/>
    <n v="23"/>
  </r>
  <r>
    <n v="2545"/>
    <x v="2"/>
    <n v="65504"/>
    <n v="65.5"/>
    <n v="14"/>
    <x v="0"/>
    <x v="3"/>
    <n v="56"/>
    <n v="102"/>
    <n v="18"/>
    <x v="2"/>
    <n v="18"/>
    <n v="0"/>
    <n v="0"/>
    <n v="59.4"/>
    <n v="82"/>
    <n v="99"/>
    <n v="63"/>
    <n v="38"/>
    <n v="22"/>
    <n v="2"/>
    <n v="86"/>
    <n v="99"/>
    <n v="7"/>
    <n v="96"/>
  </r>
  <r>
    <n v="2639"/>
    <x v="7"/>
    <n v="135636"/>
    <n v="135.6"/>
    <n v="22"/>
    <x v="2"/>
    <x v="1"/>
    <n v="9"/>
    <n v="102"/>
    <n v="57"/>
    <x v="0"/>
    <n v="0"/>
    <n v="57"/>
    <n v="0"/>
    <n v="47"/>
    <n v="53"/>
    <n v="43"/>
    <n v="6"/>
    <n v="39"/>
    <n v="28"/>
    <n v="71"/>
    <n v="87"/>
    <n v="29"/>
    <n v="71"/>
    <n v="43"/>
  </r>
  <r>
    <n v="2793"/>
    <x v="7"/>
    <n v="52901"/>
    <n v="52.9"/>
    <n v="8"/>
    <x v="0"/>
    <x v="3"/>
    <n v="74"/>
    <n v="102"/>
    <n v="67"/>
    <x v="0"/>
    <n v="0"/>
    <n v="67"/>
    <n v="0"/>
    <n v="41.1"/>
    <n v="65"/>
    <n v="21"/>
    <n v="16"/>
    <n v="37"/>
    <n v="35"/>
    <n v="41"/>
    <n v="18"/>
    <n v="98"/>
    <n v="15"/>
    <n v="65"/>
  </r>
  <r>
    <n v="2813"/>
    <x v="11"/>
    <n v="55564"/>
    <n v="55.6"/>
    <n v="25"/>
    <x v="1"/>
    <x v="1"/>
    <n v="87"/>
    <n v="102"/>
    <n v="88"/>
    <x v="1"/>
    <n v="0"/>
    <n v="0"/>
    <n v="88"/>
    <n v="61.3"/>
    <n v="56"/>
    <n v="81"/>
    <n v="84"/>
    <n v="23"/>
    <n v="46"/>
    <n v="63"/>
    <n v="98"/>
    <n v="68"/>
    <n v="9"/>
    <n v="85"/>
  </r>
  <r>
    <n v="2846"/>
    <x v="0"/>
    <n v="105764"/>
    <n v="105.8"/>
    <n v="13"/>
    <x v="0"/>
    <x v="3"/>
    <n v="13"/>
    <n v="102"/>
    <n v="39"/>
    <x v="0"/>
    <n v="0"/>
    <n v="39"/>
    <n v="0"/>
    <n v="42.1"/>
    <n v="8"/>
    <n v="22"/>
    <n v="78"/>
    <n v="54"/>
    <n v="19"/>
    <n v="2"/>
    <n v="36"/>
    <n v="36"/>
    <n v="74"/>
    <n v="92"/>
  </r>
  <r>
    <n v="2890"/>
    <x v="8"/>
    <n v="138109"/>
    <n v="138.1"/>
    <n v="18"/>
    <x v="2"/>
    <x v="3"/>
    <n v="37"/>
    <n v="102"/>
    <n v="9"/>
    <x v="2"/>
    <n v="9"/>
    <n v="0"/>
    <n v="0"/>
    <n v="69.599999999999994"/>
    <n v="74"/>
    <n v="56"/>
    <n v="44"/>
    <n v="95"/>
    <n v="89"/>
    <n v="66"/>
    <n v="92"/>
    <n v="56"/>
    <n v="83"/>
    <n v="41"/>
  </r>
  <r>
    <n v="10"/>
    <x v="1"/>
    <n v="85016"/>
    <n v="85"/>
    <n v="2"/>
    <x v="3"/>
    <x v="1"/>
    <n v="1"/>
    <n v="101"/>
    <n v="8"/>
    <x v="1"/>
    <n v="0"/>
    <n v="0"/>
    <n v="8"/>
    <n v="48.2"/>
    <n v="22"/>
    <n v="12"/>
    <n v="34"/>
    <n v="94"/>
    <n v="32"/>
    <n v="52"/>
    <n v="7"/>
    <n v="36"/>
    <n v="97"/>
    <n v="96"/>
  </r>
  <r>
    <n v="50"/>
    <x v="9"/>
    <n v="72101"/>
    <n v="72.099999999999994"/>
    <n v="3"/>
    <x v="3"/>
    <x v="1"/>
    <n v="43"/>
    <n v="101"/>
    <n v="76"/>
    <x v="1"/>
    <n v="0"/>
    <n v="0"/>
    <n v="76"/>
    <n v="32.700000000000003"/>
    <n v="11"/>
    <n v="61"/>
    <n v="29"/>
    <n v="58"/>
    <n v="15"/>
    <n v="48"/>
    <n v="53"/>
    <n v="5"/>
    <n v="34"/>
    <n v="13"/>
  </r>
  <r>
    <n v="186"/>
    <x v="16"/>
    <n v="119678"/>
    <n v="119.7"/>
    <n v="24"/>
    <x v="1"/>
    <x v="1"/>
    <n v="0"/>
    <n v="101"/>
    <n v="6"/>
    <x v="2"/>
    <n v="6"/>
    <n v="0"/>
    <n v="0"/>
    <n v="35.700000000000003"/>
    <n v="28"/>
    <n v="71"/>
    <n v="6"/>
    <n v="84"/>
    <n v="0"/>
    <n v="25"/>
    <n v="74"/>
    <n v="32"/>
    <n v="1"/>
    <n v="36"/>
  </r>
  <r>
    <n v="228"/>
    <x v="19"/>
    <n v="121683"/>
    <n v="121.7"/>
    <n v="13"/>
    <x v="0"/>
    <x v="2"/>
    <n v="35"/>
    <n v="101"/>
    <n v="68"/>
    <x v="0"/>
    <n v="0"/>
    <n v="68"/>
    <n v="0"/>
    <n v="53.1"/>
    <n v="88"/>
    <n v="1"/>
    <n v="39"/>
    <n v="55"/>
    <n v="5"/>
    <n v="19"/>
    <n v="86"/>
    <n v="68"/>
    <n v="84"/>
    <n v="86"/>
  </r>
  <r>
    <n v="647"/>
    <x v="13"/>
    <n v="127077"/>
    <n v="127.1"/>
    <n v="9"/>
    <x v="0"/>
    <x v="3"/>
    <n v="7"/>
    <n v="101"/>
    <n v="27"/>
    <x v="2"/>
    <n v="27"/>
    <n v="0"/>
    <n v="0"/>
    <n v="45.4"/>
    <n v="29"/>
    <n v="9"/>
    <n v="94"/>
    <n v="38"/>
    <n v="58"/>
    <n v="79"/>
    <n v="32"/>
    <n v="72"/>
    <n v="14"/>
    <n v="29"/>
  </r>
  <r>
    <n v="1051"/>
    <x v="6"/>
    <n v="144317"/>
    <n v="144.30000000000001"/>
    <n v="8"/>
    <x v="0"/>
    <x v="2"/>
    <n v="47"/>
    <n v="101"/>
    <n v="91"/>
    <x v="1"/>
    <n v="0"/>
    <n v="0"/>
    <n v="91"/>
    <n v="53.2"/>
    <n v="74"/>
    <n v="27"/>
    <n v="2"/>
    <n v="48"/>
    <n v="86"/>
    <n v="9"/>
    <n v="96"/>
    <n v="88"/>
    <n v="58"/>
    <n v="44"/>
  </r>
  <r>
    <n v="1118"/>
    <x v="5"/>
    <n v="115275"/>
    <n v="115.3"/>
    <n v="13"/>
    <x v="0"/>
    <x v="2"/>
    <n v="6"/>
    <n v="101"/>
    <n v="31"/>
    <x v="0"/>
    <n v="0"/>
    <n v="31"/>
    <n v="0"/>
    <n v="59.3"/>
    <n v="65"/>
    <n v="17"/>
    <n v="93"/>
    <n v="69"/>
    <n v="71"/>
    <n v="23"/>
    <n v="88"/>
    <n v="54"/>
    <n v="86"/>
    <n v="27"/>
  </r>
  <r>
    <n v="1140"/>
    <x v="14"/>
    <n v="104039"/>
    <n v="104"/>
    <n v="5"/>
    <x v="3"/>
    <x v="1"/>
    <n v="81"/>
    <n v="101"/>
    <n v="58"/>
    <x v="0"/>
    <n v="0"/>
    <n v="58"/>
    <n v="0"/>
    <n v="55.2"/>
    <n v="75"/>
    <n v="25"/>
    <n v="88"/>
    <n v="46"/>
    <n v="21"/>
    <n v="87"/>
    <n v="42"/>
    <n v="75"/>
    <n v="55"/>
    <n v="38"/>
  </r>
  <r>
    <n v="1195"/>
    <x v="4"/>
    <n v="94566"/>
    <n v="94.6"/>
    <n v="27"/>
    <x v="1"/>
    <x v="0"/>
    <n v="31"/>
    <n v="101"/>
    <n v="53"/>
    <x v="0"/>
    <n v="0"/>
    <n v="53"/>
    <n v="0"/>
    <n v="51.1"/>
    <n v="7"/>
    <n v="65"/>
    <n v="49"/>
    <n v="54"/>
    <n v="83"/>
    <n v="34"/>
    <n v="17"/>
    <n v="55"/>
    <n v="95"/>
    <n v="52"/>
  </r>
  <r>
    <n v="1369"/>
    <x v="12"/>
    <n v="131709"/>
    <n v="131.69999999999999"/>
    <n v="25"/>
    <x v="1"/>
    <x v="1"/>
    <n v="66"/>
    <n v="101"/>
    <n v="59"/>
    <x v="0"/>
    <n v="0"/>
    <n v="59"/>
    <n v="0"/>
    <n v="43.5"/>
    <n v="33"/>
    <n v="63"/>
    <n v="72"/>
    <n v="14"/>
    <n v="14"/>
    <n v="72"/>
    <n v="43"/>
    <n v="89"/>
    <n v="31"/>
    <n v="4"/>
  </r>
  <r>
    <n v="1517"/>
    <x v="0"/>
    <n v="34590"/>
    <n v="34.6"/>
    <n v="20"/>
    <x v="2"/>
    <x v="2"/>
    <n v="9"/>
    <n v="101"/>
    <n v="66"/>
    <x v="0"/>
    <n v="0"/>
    <n v="66"/>
    <n v="0"/>
    <n v="31.6"/>
    <n v="4"/>
    <n v="23"/>
    <n v="23"/>
    <n v="66"/>
    <n v="5"/>
    <n v="66"/>
    <n v="69"/>
    <n v="2"/>
    <n v="5"/>
    <n v="53"/>
  </r>
  <r>
    <n v="1647"/>
    <x v="8"/>
    <n v="37160"/>
    <n v="37.200000000000003"/>
    <n v="9"/>
    <x v="0"/>
    <x v="0"/>
    <n v="85"/>
    <n v="101"/>
    <n v="17"/>
    <x v="2"/>
    <n v="17"/>
    <n v="0"/>
    <n v="0"/>
    <n v="50.2"/>
    <n v="34"/>
    <n v="18"/>
    <n v="94"/>
    <n v="32"/>
    <n v="8"/>
    <n v="72"/>
    <n v="79"/>
    <n v="94"/>
    <n v="62"/>
    <n v="9"/>
  </r>
  <r>
    <n v="1759"/>
    <x v="2"/>
    <n v="55976"/>
    <n v="56"/>
    <n v="17"/>
    <x v="2"/>
    <x v="3"/>
    <n v="11"/>
    <n v="101"/>
    <n v="18"/>
    <x v="2"/>
    <n v="18"/>
    <n v="0"/>
    <n v="0"/>
    <n v="51.4"/>
    <n v="97"/>
    <n v="65"/>
    <n v="29"/>
    <n v="24"/>
    <n v="13"/>
    <n v="76"/>
    <n v="69"/>
    <n v="61"/>
    <n v="4"/>
    <n v="76"/>
  </r>
  <r>
    <n v="1894"/>
    <x v="13"/>
    <n v="67877"/>
    <n v="67.900000000000006"/>
    <n v="22"/>
    <x v="2"/>
    <x v="2"/>
    <n v="36"/>
    <n v="101"/>
    <n v="17"/>
    <x v="2"/>
    <n v="17"/>
    <n v="0"/>
    <n v="0"/>
    <n v="56.2"/>
    <n v="6"/>
    <n v="96"/>
    <n v="89"/>
    <n v="11"/>
    <n v="27"/>
    <n v="83"/>
    <n v="82"/>
    <n v="28"/>
    <n v="73"/>
    <n v="67"/>
  </r>
  <r>
    <n v="1930"/>
    <x v="0"/>
    <n v="105125"/>
    <n v="105.1"/>
    <n v="29"/>
    <x v="1"/>
    <x v="3"/>
    <n v="6"/>
    <n v="101"/>
    <n v="33"/>
    <x v="0"/>
    <n v="0"/>
    <n v="33"/>
    <n v="0"/>
    <n v="28.9"/>
    <n v="36"/>
    <n v="3"/>
    <n v="18"/>
    <n v="11"/>
    <n v="8"/>
    <n v="35"/>
    <n v="8"/>
    <n v="27"/>
    <n v="68"/>
    <n v="75"/>
  </r>
  <r>
    <n v="1952"/>
    <x v="15"/>
    <n v="44433"/>
    <n v="44.4"/>
    <n v="0"/>
    <x v="3"/>
    <x v="1"/>
    <n v="5"/>
    <n v="101"/>
    <n v="44"/>
    <x v="0"/>
    <n v="0"/>
    <n v="44"/>
    <n v="0"/>
    <n v="43.2"/>
    <n v="86"/>
    <n v="32"/>
    <n v="9"/>
    <n v="3"/>
    <n v="72"/>
    <n v="66"/>
    <n v="19"/>
    <n v="11"/>
    <n v="66"/>
    <n v="68"/>
  </r>
  <r>
    <n v="1979"/>
    <x v="2"/>
    <n v="135050"/>
    <n v="135.1"/>
    <n v="21"/>
    <x v="2"/>
    <x v="3"/>
    <n v="96"/>
    <n v="101"/>
    <n v="15"/>
    <x v="2"/>
    <n v="15"/>
    <n v="0"/>
    <n v="0"/>
    <n v="42.1"/>
    <n v="16"/>
    <n v="42"/>
    <n v="3"/>
    <n v="9"/>
    <n v="97"/>
    <n v="26"/>
    <n v="69"/>
    <n v="9"/>
    <n v="91"/>
    <n v="59"/>
  </r>
  <r>
    <n v="2090"/>
    <x v="1"/>
    <n v="113764"/>
    <n v="113.8"/>
    <n v="20"/>
    <x v="2"/>
    <x v="3"/>
    <n v="41"/>
    <n v="101"/>
    <n v="72"/>
    <x v="1"/>
    <n v="0"/>
    <n v="0"/>
    <n v="72"/>
    <n v="46.1"/>
    <n v="51"/>
    <n v="96"/>
    <n v="98"/>
    <n v="53"/>
    <n v="52"/>
    <n v="29"/>
    <n v="10"/>
    <n v="27"/>
    <n v="45"/>
    <n v="0"/>
  </r>
  <r>
    <n v="2190"/>
    <x v="14"/>
    <n v="117275"/>
    <n v="117.3"/>
    <n v="27"/>
    <x v="1"/>
    <x v="1"/>
    <n v="6"/>
    <n v="101"/>
    <n v="34"/>
    <x v="0"/>
    <n v="0"/>
    <n v="34"/>
    <n v="0"/>
    <n v="52.6"/>
    <n v="96"/>
    <n v="24"/>
    <n v="93"/>
    <n v="83"/>
    <n v="55"/>
    <n v="34"/>
    <n v="86"/>
    <n v="15"/>
    <n v="18"/>
    <n v="22"/>
  </r>
  <r>
    <n v="2330"/>
    <x v="11"/>
    <n v="56745"/>
    <n v="56.7"/>
    <n v="1"/>
    <x v="3"/>
    <x v="2"/>
    <n v="62"/>
    <n v="101"/>
    <n v="78"/>
    <x v="1"/>
    <n v="0"/>
    <n v="0"/>
    <n v="78"/>
    <n v="53.8"/>
    <n v="64"/>
    <n v="91"/>
    <n v="1"/>
    <n v="13"/>
    <n v="12"/>
    <n v="92"/>
    <n v="66"/>
    <n v="95"/>
    <n v="58"/>
    <n v="46"/>
  </r>
  <r>
    <n v="2399"/>
    <x v="6"/>
    <n v="41311"/>
    <n v="41.3"/>
    <n v="3"/>
    <x v="3"/>
    <x v="2"/>
    <n v="31"/>
    <n v="101"/>
    <n v="72"/>
    <x v="1"/>
    <n v="0"/>
    <n v="0"/>
    <n v="72"/>
    <n v="50.1"/>
    <n v="35"/>
    <n v="67"/>
    <n v="92"/>
    <n v="4"/>
    <n v="56"/>
    <n v="64"/>
    <n v="7"/>
    <n v="34"/>
    <n v="68"/>
    <n v="74"/>
  </r>
  <r>
    <n v="2435"/>
    <x v="1"/>
    <n v="57476"/>
    <n v="57.5"/>
    <n v="5"/>
    <x v="3"/>
    <x v="2"/>
    <n v="13"/>
    <n v="101"/>
    <n v="76"/>
    <x v="1"/>
    <n v="0"/>
    <n v="0"/>
    <n v="76"/>
    <n v="42"/>
    <n v="88"/>
    <n v="17"/>
    <n v="2"/>
    <n v="45"/>
    <n v="99"/>
    <n v="63"/>
    <n v="35"/>
    <n v="2"/>
    <n v="48"/>
    <n v="21"/>
  </r>
  <r>
    <n v="2546"/>
    <x v="12"/>
    <n v="115692"/>
    <n v="115.7"/>
    <n v="16"/>
    <x v="2"/>
    <x v="1"/>
    <n v="63"/>
    <n v="101"/>
    <n v="49"/>
    <x v="0"/>
    <n v="0"/>
    <n v="49"/>
    <n v="0"/>
    <n v="49.7"/>
    <n v="63"/>
    <n v="31"/>
    <n v="64"/>
    <n v="67"/>
    <n v="84"/>
    <n v="73"/>
    <n v="32"/>
    <n v="45"/>
    <n v="12"/>
    <n v="26"/>
  </r>
  <r>
    <n v="2596"/>
    <x v="14"/>
    <n v="128259"/>
    <n v="128.30000000000001"/>
    <n v="26"/>
    <x v="1"/>
    <x v="3"/>
    <n v="37"/>
    <n v="101"/>
    <n v="61"/>
    <x v="0"/>
    <n v="0"/>
    <n v="61"/>
    <n v="0"/>
    <n v="35.6"/>
    <n v="5"/>
    <n v="78"/>
    <n v="12"/>
    <n v="6"/>
    <n v="16"/>
    <n v="77"/>
    <n v="76"/>
    <n v="14"/>
    <n v="3"/>
    <n v="69"/>
  </r>
  <r>
    <n v="2605"/>
    <x v="3"/>
    <n v="101621"/>
    <n v="101.6"/>
    <n v="7"/>
    <x v="3"/>
    <x v="3"/>
    <n v="22"/>
    <n v="101"/>
    <n v="37"/>
    <x v="0"/>
    <n v="0"/>
    <n v="37"/>
    <n v="0"/>
    <n v="56.4"/>
    <n v="36"/>
    <n v="75"/>
    <n v="81"/>
    <n v="8"/>
    <n v="7"/>
    <n v="54"/>
    <n v="55"/>
    <n v="95"/>
    <n v="88"/>
    <n v="65"/>
  </r>
  <r>
    <n v="2608"/>
    <x v="1"/>
    <n v="130213"/>
    <n v="130.19999999999999"/>
    <n v="10"/>
    <x v="0"/>
    <x v="2"/>
    <n v="14"/>
    <n v="101"/>
    <n v="72"/>
    <x v="1"/>
    <n v="0"/>
    <n v="0"/>
    <n v="72"/>
    <n v="41.7"/>
    <n v="24"/>
    <n v="58"/>
    <n v="74"/>
    <n v="1"/>
    <n v="21"/>
    <n v="99"/>
    <n v="34"/>
    <n v="28"/>
    <n v="9"/>
    <n v="69"/>
  </r>
  <r>
    <n v="2631"/>
    <x v="14"/>
    <n v="91138"/>
    <n v="91.1"/>
    <n v="28"/>
    <x v="1"/>
    <x v="0"/>
    <n v="2"/>
    <n v="101"/>
    <n v="62"/>
    <x v="0"/>
    <n v="0"/>
    <n v="62"/>
    <n v="0"/>
    <n v="46.3"/>
    <n v="88"/>
    <n v="87"/>
    <n v="94"/>
    <n v="13"/>
    <n v="4"/>
    <n v="11"/>
    <n v="6"/>
    <n v="56"/>
    <n v="67"/>
    <n v="37"/>
  </r>
  <r>
    <n v="2914"/>
    <x v="18"/>
    <n v="113092"/>
    <n v="113.1"/>
    <n v="23"/>
    <x v="1"/>
    <x v="1"/>
    <n v="41"/>
    <n v="101"/>
    <n v="26"/>
    <x v="2"/>
    <n v="26"/>
    <n v="0"/>
    <n v="0"/>
    <n v="54"/>
    <n v="66"/>
    <n v="46"/>
    <n v="95"/>
    <n v="21"/>
    <n v="29"/>
    <n v="91"/>
    <n v="85"/>
    <n v="13"/>
    <n v="93"/>
    <n v="1"/>
  </r>
  <r>
    <n v="25"/>
    <x v="18"/>
    <n v="125435"/>
    <n v="125.4"/>
    <n v="15"/>
    <x v="0"/>
    <x v="2"/>
    <n v="1"/>
    <n v="99"/>
    <n v="17"/>
    <x v="2"/>
    <n v="17"/>
    <n v="0"/>
    <n v="0"/>
    <n v="38.6"/>
    <n v="17"/>
    <n v="43"/>
    <n v="4"/>
    <n v="62"/>
    <n v="64"/>
    <n v="5"/>
    <n v="37"/>
    <n v="63"/>
    <n v="5"/>
    <n v="86"/>
  </r>
  <r>
    <n v="536"/>
    <x v="14"/>
    <n v="84165"/>
    <n v="84.2"/>
    <n v="10"/>
    <x v="0"/>
    <x v="2"/>
    <n v="46"/>
    <n v="99"/>
    <n v="31"/>
    <x v="0"/>
    <n v="0"/>
    <n v="31"/>
    <n v="0"/>
    <n v="62"/>
    <n v="2"/>
    <n v="83"/>
    <n v="83"/>
    <n v="29"/>
    <n v="87"/>
    <n v="77"/>
    <n v="42"/>
    <n v="75"/>
    <n v="96"/>
    <n v="46"/>
  </r>
  <r>
    <n v="721"/>
    <x v="8"/>
    <n v="43686"/>
    <n v="43.7"/>
    <n v="3"/>
    <x v="3"/>
    <x v="1"/>
    <n v="12"/>
    <n v="99"/>
    <n v="21"/>
    <x v="2"/>
    <n v="21"/>
    <n v="0"/>
    <n v="0"/>
    <n v="53"/>
    <n v="83"/>
    <n v="68"/>
    <n v="7"/>
    <n v="31"/>
    <n v="29"/>
    <n v="92"/>
    <n v="87"/>
    <n v="37"/>
    <n v="7"/>
    <n v="89"/>
  </r>
  <r>
    <n v="736"/>
    <x v="4"/>
    <n v="133587"/>
    <n v="133.6"/>
    <n v="16"/>
    <x v="2"/>
    <x v="0"/>
    <n v="43"/>
    <n v="99"/>
    <n v="67"/>
    <x v="0"/>
    <n v="0"/>
    <n v="67"/>
    <n v="0"/>
    <n v="48.9"/>
    <n v="52"/>
    <n v="49"/>
    <n v="58"/>
    <n v="69"/>
    <n v="11"/>
    <n v="82"/>
    <n v="44"/>
    <n v="7"/>
    <n v="79"/>
    <n v="38"/>
  </r>
  <r>
    <n v="834"/>
    <x v="4"/>
    <n v="107593"/>
    <n v="107.6"/>
    <n v="25"/>
    <x v="1"/>
    <x v="3"/>
    <n v="86"/>
    <n v="99"/>
    <n v="53"/>
    <x v="0"/>
    <n v="0"/>
    <n v="53"/>
    <n v="0"/>
    <n v="37.700000000000003"/>
    <n v="57"/>
    <n v="41"/>
    <n v="19"/>
    <n v="75"/>
    <n v="13"/>
    <n v="1"/>
    <n v="71"/>
    <n v="21"/>
    <n v="31"/>
    <n v="48"/>
  </r>
  <r>
    <n v="869"/>
    <x v="16"/>
    <n v="48226"/>
    <n v="48.2"/>
    <n v="18"/>
    <x v="2"/>
    <x v="0"/>
    <n v="86"/>
    <n v="99"/>
    <n v="8"/>
    <x v="2"/>
    <n v="8"/>
    <n v="0"/>
    <n v="0"/>
    <n v="34"/>
    <n v="0"/>
    <n v="68"/>
    <n v="55"/>
    <n v="33"/>
    <n v="17"/>
    <n v="47"/>
    <n v="1"/>
    <n v="34"/>
    <n v="38"/>
    <n v="47"/>
  </r>
  <r>
    <n v="956"/>
    <x v="11"/>
    <n v="104861"/>
    <n v="104.9"/>
    <n v="0"/>
    <x v="3"/>
    <x v="0"/>
    <n v="39"/>
    <n v="99"/>
    <n v="77"/>
    <x v="1"/>
    <n v="0"/>
    <n v="0"/>
    <n v="77"/>
    <n v="51.6"/>
    <n v="77"/>
    <n v="39"/>
    <n v="73"/>
    <n v="21"/>
    <n v="38"/>
    <n v="1"/>
    <n v="76"/>
    <n v="63"/>
    <n v="82"/>
    <n v="46"/>
  </r>
  <r>
    <n v="1000"/>
    <x v="11"/>
    <n v="40886"/>
    <n v="40.9"/>
    <n v="21"/>
    <x v="2"/>
    <x v="3"/>
    <n v="85"/>
    <n v="99"/>
    <n v="91"/>
    <x v="1"/>
    <n v="0"/>
    <n v="0"/>
    <n v="91"/>
    <n v="70.3"/>
    <n v="41"/>
    <n v="98"/>
    <n v="77"/>
    <n v="97"/>
    <n v="51"/>
    <n v="47"/>
    <n v="76"/>
    <n v="88"/>
    <n v="96"/>
    <n v="32"/>
  </r>
  <r>
    <n v="1235"/>
    <x v="10"/>
    <n v="102964"/>
    <n v="103"/>
    <n v="5"/>
    <x v="3"/>
    <x v="1"/>
    <n v="74"/>
    <n v="99"/>
    <n v="43"/>
    <x v="0"/>
    <n v="0"/>
    <n v="43"/>
    <n v="0"/>
    <n v="27.3"/>
    <n v="14"/>
    <n v="8"/>
    <n v="4"/>
    <n v="16"/>
    <n v="3"/>
    <n v="73"/>
    <n v="25"/>
    <n v="37"/>
    <n v="82"/>
    <n v="11"/>
  </r>
  <r>
    <n v="1248"/>
    <x v="3"/>
    <n v="87109"/>
    <n v="87.1"/>
    <n v="10"/>
    <x v="0"/>
    <x v="3"/>
    <n v="9"/>
    <n v="99"/>
    <n v="55"/>
    <x v="0"/>
    <n v="0"/>
    <n v="55"/>
    <n v="0"/>
    <n v="38.1"/>
    <n v="7"/>
    <n v="21"/>
    <n v="34"/>
    <n v="37"/>
    <n v="68"/>
    <n v="53"/>
    <n v="38"/>
    <n v="45"/>
    <n v="1"/>
    <n v="77"/>
  </r>
  <r>
    <n v="1490"/>
    <x v="7"/>
    <n v="135309"/>
    <n v="135.30000000000001"/>
    <n v="5"/>
    <x v="3"/>
    <x v="2"/>
    <n v="99"/>
    <n v="99"/>
    <n v="63"/>
    <x v="0"/>
    <n v="0"/>
    <n v="63"/>
    <n v="0"/>
    <n v="30.2"/>
    <n v="81"/>
    <n v="7"/>
    <n v="9"/>
    <n v="66"/>
    <n v="26"/>
    <n v="66"/>
    <n v="14"/>
    <n v="4"/>
    <n v="1"/>
    <n v="28"/>
  </r>
  <r>
    <n v="1628"/>
    <x v="11"/>
    <n v="67333"/>
    <n v="67.3"/>
    <n v="10"/>
    <x v="0"/>
    <x v="1"/>
    <n v="12"/>
    <n v="99"/>
    <n v="73"/>
    <x v="1"/>
    <n v="0"/>
    <n v="0"/>
    <n v="73"/>
    <n v="59.6"/>
    <n v="88"/>
    <n v="71"/>
    <n v="24"/>
    <n v="89"/>
    <n v="64"/>
    <n v="95"/>
    <n v="98"/>
    <n v="0"/>
    <n v="12"/>
    <n v="55"/>
  </r>
  <r>
    <n v="1672"/>
    <x v="2"/>
    <n v="83433"/>
    <n v="83.4"/>
    <n v="4"/>
    <x v="3"/>
    <x v="3"/>
    <n v="73"/>
    <n v="99"/>
    <n v="7"/>
    <x v="2"/>
    <n v="7"/>
    <n v="0"/>
    <n v="0"/>
    <n v="62.1"/>
    <n v="89"/>
    <n v="89"/>
    <n v="32"/>
    <n v="91"/>
    <n v="76"/>
    <n v="4"/>
    <n v="33"/>
    <n v="98"/>
    <n v="71"/>
    <n v="38"/>
  </r>
  <r>
    <n v="1836"/>
    <x v="0"/>
    <n v="38290"/>
    <n v="38.299999999999997"/>
    <n v="27"/>
    <x v="1"/>
    <x v="2"/>
    <n v="27"/>
    <n v="99"/>
    <n v="58"/>
    <x v="0"/>
    <n v="0"/>
    <n v="58"/>
    <n v="0"/>
    <n v="45.5"/>
    <n v="1"/>
    <n v="64"/>
    <n v="54"/>
    <n v="22"/>
    <n v="75"/>
    <n v="3"/>
    <n v="28"/>
    <n v="47"/>
    <n v="68"/>
    <n v="93"/>
  </r>
  <r>
    <n v="1870"/>
    <x v="18"/>
    <n v="48246"/>
    <n v="48.2"/>
    <n v="10"/>
    <x v="0"/>
    <x v="1"/>
    <n v="72"/>
    <n v="99"/>
    <n v="5"/>
    <x v="2"/>
    <n v="5"/>
    <n v="0"/>
    <n v="0"/>
    <n v="45.2"/>
    <n v="23"/>
    <n v="71"/>
    <n v="3"/>
    <n v="92"/>
    <n v="71"/>
    <n v="29"/>
    <n v="52"/>
    <n v="67"/>
    <n v="19"/>
    <n v="25"/>
  </r>
  <r>
    <n v="1891"/>
    <x v="6"/>
    <n v="43174"/>
    <n v="43.2"/>
    <n v="1"/>
    <x v="3"/>
    <x v="2"/>
    <n v="22"/>
    <n v="99"/>
    <n v="81"/>
    <x v="1"/>
    <n v="0"/>
    <n v="0"/>
    <n v="81"/>
    <n v="59.5"/>
    <n v="92"/>
    <n v="36"/>
    <n v="94"/>
    <n v="46"/>
    <n v="96"/>
    <n v="74"/>
    <n v="83"/>
    <n v="1"/>
    <n v="59"/>
    <n v="14"/>
  </r>
  <r>
    <n v="1922"/>
    <x v="10"/>
    <n v="46775"/>
    <n v="46.8"/>
    <n v="29"/>
    <x v="1"/>
    <x v="2"/>
    <n v="11"/>
    <n v="99"/>
    <n v="48"/>
    <x v="0"/>
    <n v="0"/>
    <n v="48"/>
    <n v="0"/>
    <n v="44.5"/>
    <n v="22"/>
    <n v="3"/>
    <n v="97"/>
    <n v="29"/>
    <n v="21"/>
    <n v="54"/>
    <n v="67"/>
    <n v="73"/>
    <n v="75"/>
    <n v="4"/>
  </r>
  <r>
    <n v="2021"/>
    <x v="12"/>
    <n v="140263"/>
    <n v="140.30000000000001"/>
    <n v="12"/>
    <x v="0"/>
    <x v="1"/>
    <n v="4"/>
    <n v="99"/>
    <n v="4"/>
    <x v="0"/>
    <n v="0"/>
    <n v="4"/>
    <n v="0"/>
    <n v="46"/>
    <n v="69"/>
    <n v="65"/>
    <n v="54"/>
    <n v="35"/>
    <n v="85"/>
    <n v="71"/>
    <n v="27"/>
    <n v="5"/>
    <n v="16"/>
    <n v="33"/>
  </r>
  <r>
    <n v="2112"/>
    <x v="11"/>
    <n v="116472"/>
    <n v="116.5"/>
    <n v="13"/>
    <x v="0"/>
    <x v="3"/>
    <n v="27"/>
    <n v="99"/>
    <n v="93"/>
    <x v="1"/>
    <n v="0"/>
    <n v="0"/>
    <n v="93"/>
    <n v="58.3"/>
    <n v="71"/>
    <n v="68"/>
    <n v="73"/>
    <n v="66"/>
    <n v="76"/>
    <n v="19"/>
    <n v="18"/>
    <n v="36"/>
    <n v="85"/>
    <n v="71"/>
  </r>
  <r>
    <n v="2114"/>
    <x v="19"/>
    <n v="51747"/>
    <n v="51.7"/>
    <n v="19"/>
    <x v="2"/>
    <x v="0"/>
    <n v="67"/>
    <n v="99"/>
    <n v="57"/>
    <x v="0"/>
    <n v="0"/>
    <n v="57"/>
    <n v="0"/>
    <n v="55.9"/>
    <n v="82"/>
    <n v="69"/>
    <n v="62"/>
    <n v="85"/>
    <n v="9"/>
    <n v="39"/>
    <n v="17"/>
    <n v="82"/>
    <n v="21"/>
    <n v="93"/>
  </r>
  <r>
    <n v="2447"/>
    <x v="4"/>
    <n v="40270"/>
    <n v="40.299999999999997"/>
    <n v="19"/>
    <x v="2"/>
    <x v="1"/>
    <n v="51"/>
    <n v="99"/>
    <n v="62"/>
    <x v="0"/>
    <n v="0"/>
    <n v="62"/>
    <n v="0"/>
    <n v="55.9"/>
    <n v="14"/>
    <n v="65"/>
    <n v="48"/>
    <n v="74"/>
    <n v="3"/>
    <n v="59"/>
    <n v="56"/>
    <n v="84"/>
    <n v="68"/>
    <n v="88"/>
  </r>
  <r>
    <n v="2502"/>
    <x v="10"/>
    <n v="138460"/>
    <n v="138.5"/>
    <n v="20"/>
    <x v="2"/>
    <x v="0"/>
    <n v="65"/>
    <n v="99"/>
    <n v="6"/>
    <x v="0"/>
    <n v="0"/>
    <n v="6"/>
    <n v="0"/>
    <n v="33.200000000000003"/>
    <n v="43"/>
    <n v="13"/>
    <n v="87"/>
    <n v="8"/>
    <n v="19"/>
    <n v="28"/>
    <n v="10"/>
    <n v="42"/>
    <n v="5"/>
    <n v="77"/>
  </r>
  <r>
    <n v="2524"/>
    <x v="9"/>
    <n v="59737"/>
    <n v="59.7"/>
    <n v="15"/>
    <x v="0"/>
    <x v="0"/>
    <n v="92"/>
    <n v="99"/>
    <n v="9"/>
    <x v="1"/>
    <n v="0"/>
    <n v="0"/>
    <n v="9"/>
    <n v="51.5"/>
    <n v="41"/>
    <n v="44"/>
    <n v="85"/>
    <n v="11"/>
    <n v="56"/>
    <n v="73"/>
    <n v="75"/>
    <n v="59"/>
    <n v="45"/>
    <n v="26"/>
  </r>
  <r>
    <n v="2587"/>
    <x v="9"/>
    <n v="34677"/>
    <n v="34.700000000000003"/>
    <n v="0"/>
    <x v="3"/>
    <x v="3"/>
    <n v="94"/>
    <n v="99"/>
    <n v="72"/>
    <x v="1"/>
    <n v="0"/>
    <n v="0"/>
    <n v="72"/>
    <n v="32.700000000000003"/>
    <n v="83"/>
    <n v="57"/>
    <n v="6"/>
    <n v="45"/>
    <n v="43"/>
    <n v="15"/>
    <n v="42"/>
    <n v="28"/>
    <n v="7"/>
    <n v="1"/>
  </r>
  <r>
    <n v="2645"/>
    <x v="9"/>
    <n v="132676"/>
    <n v="132.69999999999999"/>
    <n v="23"/>
    <x v="1"/>
    <x v="3"/>
    <n v="34"/>
    <n v="99"/>
    <n v="91"/>
    <x v="1"/>
    <n v="0"/>
    <n v="0"/>
    <n v="91"/>
    <n v="43.3"/>
    <n v="64"/>
    <n v="46"/>
    <n v="16"/>
    <n v="94"/>
    <n v="33"/>
    <n v="1"/>
    <n v="56"/>
    <n v="41"/>
    <n v="59"/>
    <n v="23"/>
  </r>
  <r>
    <n v="2690"/>
    <x v="8"/>
    <n v="35143"/>
    <n v="35.1"/>
    <n v="10"/>
    <x v="0"/>
    <x v="1"/>
    <n v="19"/>
    <n v="99"/>
    <n v="18"/>
    <x v="2"/>
    <n v="18"/>
    <n v="0"/>
    <n v="0"/>
    <n v="48"/>
    <n v="62"/>
    <n v="87"/>
    <n v="3"/>
    <n v="98"/>
    <n v="85"/>
    <n v="4"/>
    <n v="23"/>
    <n v="7"/>
    <n v="23"/>
    <n v="88"/>
  </r>
  <r>
    <n v="2762"/>
    <x v="3"/>
    <n v="67631"/>
    <n v="67.599999999999994"/>
    <n v="21"/>
    <x v="2"/>
    <x v="3"/>
    <n v="6"/>
    <n v="99"/>
    <n v="32"/>
    <x v="0"/>
    <n v="0"/>
    <n v="32"/>
    <n v="0"/>
    <n v="46.5"/>
    <n v="52"/>
    <n v="56"/>
    <n v="69"/>
    <n v="10"/>
    <n v="42"/>
    <n v="51"/>
    <n v="8"/>
    <n v="83"/>
    <n v="1"/>
    <n v="93"/>
  </r>
  <r>
    <n v="2837"/>
    <x v="18"/>
    <n v="90486"/>
    <n v="90.5"/>
    <n v="8"/>
    <x v="0"/>
    <x v="3"/>
    <n v="62"/>
    <n v="99"/>
    <n v="5"/>
    <x v="2"/>
    <n v="5"/>
    <n v="0"/>
    <n v="0"/>
    <n v="41.9"/>
    <n v="26"/>
    <n v="11"/>
    <n v="66"/>
    <n v="25"/>
    <n v="45"/>
    <n v="35"/>
    <n v="14"/>
    <n v="96"/>
    <n v="93"/>
    <n v="8"/>
  </r>
  <r>
    <n v="2897"/>
    <x v="9"/>
    <n v="49826"/>
    <n v="49.8"/>
    <n v="9"/>
    <x v="0"/>
    <x v="3"/>
    <n v="35"/>
    <n v="99"/>
    <n v="85"/>
    <x v="1"/>
    <n v="0"/>
    <n v="0"/>
    <n v="85"/>
    <n v="52.1"/>
    <n v="83"/>
    <n v="66"/>
    <n v="37"/>
    <n v="42"/>
    <n v="5"/>
    <n v="92"/>
    <n v="9"/>
    <n v="58"/>
    <n v="87"/>
    <n v="42"/>
  </r>
  <r>
    <n v="2935"/>
    <x v="10"/>
    <n v="72428"/>
    <n v="72.400000000000006"/>
    <n v="9"/>
    <x v="0"/>
    <x v="0"/>
    <n v="23"/>
    <n v="99"/>
    <n v="47"/>
    <x v="0"/>
    <n v="0"/>
    <n v="47"/>
    <n v="0"/>
    <n v="66.900000000000006"/>
    <n v="98"/>
    <n v="95"/>
    <n v="39"/>
    <n v="79"/>
    <n v="64"/>
    <n v="24"/>
    <n v="93"/>
    <n v="26"/>
    <n v="87"/>
    <n v="64"/>
  </r>
  <r>
    <n v="2936"/>
    <x v="16"/>
    <n v="42199"/>
    <n v="42.2"/>
    <n v="0"/>
    <x v="3"/>
    <x v="0"/>
    <n v="84"/>
    <n v="99"/>
    <n v="26"/>
    <x v="2"/>
    <n v="26"/>
    <n v="0"/>
    <n v="0"/>
    <n v="69.599999999999994"/>
    <n v="55"/>
    <n v="98"/>
    <n v="66"/>
    <n v="37"/>
    <n v="76"/>
    <n v="51"/>
    <n v="81"/>
    <n v="83"/>
    <n v="62"/>
    <n v="87"/>
  </r>
  <r>
    <n v="2945"/>
    <x v="2"/>
    <n v="45285"/>
    <n v="45.3"/>
    <n v="9"/>
    <x v="0"/>
    <x v="1"/>
    <n v="65"/>
    <n v="99"/>
    <n v="26"/>
    <x v="2"/>
    <n v="26"/>
    <n v="0"/>
    <n v="0"/>
    <n v="45.7"/>
    <n v="9"/>
    <n v="78"/>
    <n v="94"/>
    <n v="98"/>
    <n v="25"/>
    <n v="18"/>
    <n v="45"/>
    <n v="10"/>
    <n v="9"/>
    <n v="71"/>
  </r>
  <r>
    <n v="2976"/>
    <x v="5"/>
    <n v="72408"/>
    <n v="72.400000000000006"/>
    <n v="29"/>
    <x v="1"/>
    <x v="0"/>
    <n v="21"/>
    <n v="99"/>
    <n v="33"/>
    <x v="0"/>
    <n v="0"/>
    <n v="33"/>
    <n v="0"/>
    <n v="40.5"/>
    <n v="56"/>
    <n v="5"/>
    <n v="41"/>
    <n v="4"/>
    <n v="88"/>
    <n v="8"/>
    <n v="63"/>
    <n v="57"/>
    <n v="69"/>
    <n v="14"/>
  </r>
  <r>
    <n v="2988"/>
    <x v="4"/>
    <n v="34970"/>
    <n v="35"/>
    <n v="6"/>
    <x v="3"/>
    <x v="0"/>
    <n v="91"/>
    <n v="99"/>
    <n v="67"/>
    <x v="0"/>
    <n v="0"/>
    <n v="67"/>
    <n v="0"/>
    <n v="48.6"/>
    <n v="74"/>
    <n v="99"/>
    <n v="87"/>
    <n v="41"/>
    <n v="76"/>
    <n v="47"/>
    <n v="23"/>
    <n v="24"/>
    <n v="4"/>
    <n v="11"/>
  </r>
  <r>
    <n v="47"/>
    <x v="17"/>
    <n v="37561"/>
    <n v="37.6"/>
    <n v="2"/>
    <x v="3"/>
    <x v="3"/>
    <n v="65"/>
    <n v="98"/>
    <n v="85"/>
    <x v="1"/>
    <n v="0"/>
    <n v="0"/>
    <n v="85"/>
    <n v="41.6"/>
    <n v="74"/>
    <n v="56"/>
    <n v="59"/>
    <n v="56"/>
    <n v="38"/>
    <n v="34"/>
    <n v="9"/>
    <n v="61"/>
    <n v="24"/>
    <n v="5"/>
  </r>
  <r>
    <n v="76"/>
    <x v="10"/>
    <n v="59629"/>
    <n v="59.6"/>
    <n v="16"/>
    <x v="2"/>
    <x v="1"/>
    <n v="4"/>
    <n v="98"/>
    <n v="55"/>
    <x v="0"/>
    <n v="0"/>
    <n v="55"/>
    <n v="0"/>
    <n v="51.9"/>
    <n v="87"/>
    <n v="98"/>
    <n v="77"/>
    <n v="42"/>
    <n v="42"/>
    <n v="74"/>
    <n v="24"/>
    <n v="11"/>
    <n v="35"/>
    <n v="29"/>
  </r>
  <r>
    <n v="102"/>
    <x v="18"/>
    <n v="55611"/>
    <n v="55.6"/>
    <n v="9"/>
    <x v="0"/>
    <x v="1"/>
    <n v="4"/>
    <n v="98"/>
    <n v="22"/>
    <x v="2"/>
    <n v="22"/>
    <n v="0"/>
    <n v="0"/>
    <n v="37.9"/>
    <n v="2"/>
    <n v="32"/>
    <n v="97"/>
    <n v="58"/>
    <n v="25"/>
    <n v="52"/>
    <n v="34"/>
    <n v="53"/>
    <n v="13"/>
    <n v="13"/>
  </r>
  <r>
    <n v="273"/>
    <x v="5"/>
    <n v="38848"/>
    <n v="38.799999999999997"/>
    <n v="5"/>
    <x v="3"/>
    <x v="2"/>
    <n v="47"/>
    <n v="98"/>
    <n v="64"/>
    <x v="0"/>
    <n v="0"/>
    <n v="64"/>
    <n v="0"/>
    <n v="50.8"/>
    <n v="22"/>
    <n v="38"/>
    <n v="81"/>
    <n v="82"/>
    <n v="38"/>
    <n v="46"/>
    <n v="3"/>
    <n v="93"/>
    <n v="12"/>
    <n v="93"/>
  </r>
  <r>
    <n v="319"/>
    <x v="18"/>
    <n v="34758"/>
    <n v="34.799999999999997"/>
    <n v="18"/>
    <x v="2"/>
    <x v="2"/>
    <n v="67"/>
    <n v="98"/>
    <n v="15"/>
    <x v="2"/>
    <n v="15"/>
    <n v="0"/>
    <n v="0"/>
    <n v="42.6"/>
    <n v="36"/>
    <n v="59"/>
    <n v="58"/>
    <n v="16"/>
    <n v="47"/>
    <n v="55"/>
    <n v="57"/>
    <n v="21"/>
    <n v="74"/>
    <n v="3"/>
  </r>
  <r>
    <n v="485"/>
    <x v="8"/>
    <n v="48320"/>
    <n v="48.3"/>
    <n v="10"/>
    <x v="0"/>
    <x v="1"/>
    <n v="8"/>
    <n v="98"/>
    <n v="8"/>
    <x v="2"/>
    <n v="8"/>
    <n v="0"/>
    <n v="0"/>
    <n v="67.2"/>
    <n v="24"/>
    <n v="93"/>
    <n v="86"/>
    <n v="71"/>
    <n v="48"/>
    <n v="52"/>
    <n v="98"/>
    <n v="97"/>
    <n v="22"/>
    <n v="81"/>
  </r>
  <r>
    <n v="504"/>
    <x v="13"/>
    <n v="31695"/>
    <n v="31.7"/>
    <n v="19"/>
    <x v="2"/>
    <x v="2"/>
    <n v="43"/>
    <n v="98"/>
    <n v="21"/>
    <x v="2"/>
    <n v="21"/>
    <n v="0"/>
    <n v="0"/>
    <n v="38.799999999999997"/>
    <n v="2"/>
    <n v="65"/>
    <n v="62"/>
    <n v="31"/>
    <n v="9"/>
    <n v="9"/>
    <n v="92"/>
    <n v="69"/>
    <n v="13"/>
    <n v="36"/>
  </r>
  <r>
    <n v="507"/>
    <x v="16"/>
    <n v="60615"/>
    <n v="60.6"/>
    <n v="18"/>
    <x v="2"/>
    <x v="3"/>
    <n v="41"/>
    <n v="98"/>
    <n v="7"/>
    <x v="2"/>
    <n v="7"/>
    <n v="0"/>
    <n v="0"/>
    <n v="52.2"/>
    <n v="28"/>
    <n v="32"/>
    <n v="95"/>
    <n v="28"/>
    <n v="46"/>
    <n v="67"/>
    <n v="16"/>
    <n v="49"/>
    <n v="74"/>
    <n v="87"/>
  </r>
  <r>
    <n v="626"/>
    <x v="19"/>
    <n v="140190"/>
    <n v="140.19999999999999"/>
    <n v="17"/>
    <x v="2"/>
    <x v="3"/>
    <n v="13"/>
    <n v="98"/>
    <n v="61"/>
    <x v="0"/>
    <n v="0"/>
    <n v="61"/>
    <n v="0"/>
    <n v="46.2"/>
    <n v="26"/>
    <n v="48"/>
    <n v="99"/>
    <n v="69"/>
    <n v="84"/>
    <n v="41"/>
    <n v="77"/>
    <n v="4"/>
    <n v="12"/>
    <n v="2"/>
  </r>
  <r>
    <n v="731"/>
    <x v="1"/>
    <n v="72628"/>
    <n v="72.599999999999994"/>
    <n v="8"/>
    <x v="0"/>
    <x v="3"/>
    <n v="92"/>
    <n v="98"/>
    <n v="86"/>
    <x v="1"/>
    <n v="0"/>
    <n v="0"/>
    <n v="86"/>
    <n v="48.1"/>
    <n v="83"/>
    <n v="36"/>
    <n v="43"/>
    <n v="41"/>
    <n v="37"/>
    <n v="93"/>
    <n v="83"/>
    <n v="11"/>
    <n v="11"/>
    <n v="43"/>
  </r>
  <r>
    <n v="753"/>
    <x v="8"/>
    <n v="45233"/>
    <n v="45.2"/>
    <n v="16"/>
    <x v="2"/>
    <x v="1"/>
    <n v="68"/>
    <n v="98"/>
    <n v="9"/>
    <x v="2"/>
    <n v="9"/>
    <n v="0"/>
    <n v="0"/>
    <n v="40.9"/>
    <n v="32"/>
    <n v="22"/>
    <n v="88"/>
    <n v="48"/>
    <n v="56"/>
    <n v="59"/>
    <n v="64"/>
    <n v="5"/>
    <n v="2"/>
    <n v="33"/>
  </r>
  <r>
    <n v="761"/>
    <x v="11"/>
    <n v="137252"/>
    <n v="137.30000000000001"/>
    <n v="23"/>
    <x v="1"/>
    <x v="0"/>
    <n v="97"/>
    <n v="98"/>
    <n v="88"/>
    <x v="1"/>
    <n v="0"/>
    <n v="0"/>
    <n v="88"/>
    <n v="45.7"/>
    <n v="37"/>
    <n v="18"/>
    <n v="44"/>
    <n v="17"/>
    <n v="98"/>
    <n v="1"/>
    <n v="59"/>
    <n v="63"/>
    <n v="54"/>
    <n v="66"/>
  </r>
  <r>
    <n v="775"/>
    <x v="7"/>
    <n v="136081"/>
    <n v="136.1"/>
    <n v="29"/>
    <x v="1"/>
    <x v="1"/>
    <n v="84"/>
    <n v="98"/>
    <n v="51"/>
    <x v="0"/>
    <n v="0"/>
    <n v="51"/>
    <n v="0"/>
    <n v="42.1"/>
    <n v="3"/>
    <n v="49"/>
    <n v="13"/>
    <n v="96"/>
    <n v="8"/>
    <n v="67"/>
    <n v="54"/>
    <n v="79"/>
    <n v="49"/>
    <n v="3"/>
  </r>
  <r>
    <n v="810"/>
    <x v="9"/>
    <n v="30594"/>
    <n v="30.6"/>
    <n v="25"/>
    <x v="1"/>
    <x v="3"/>
    <n v="28"/>
    <n v="98"/>
    <n v="71"/>
    <x v="1"/>
    <n v="0"/>
    <n v="0"/>
    <n v="71"/>
    <n v="54.6"/>
    <n v="82"/>
    <n v="99"/>
    <n v="41"/>
    <n v="1"/>
    <n v="17"/>
    <n v="65"/>
    <n v="61"/>
    <n v="79"/>
    <n v="25"/>
    <n v="76"/>
  </r>
  <r>
    <n v="828"/>
    <x v="10"/>
    <n v="45819"/>
    <n v="45.8"/>
    <n v="24"/>
    <x v="1"/>
    <x v="2"/>
    <n v="62"/>
    <n v="98"/>
    <n v="46"/>
    <x v="0"/>
    <n v="0"/>
    <n v="46"/>
    <n v="0"/>
    <n v="44.7"/>
    <n v="99"/>
    <n v="82"/>
    <n v="43"/>
    <n v="73"/>
    <n v="27"/>
    <n v="1"/>
    <n v="35"/>
    <n v="4"/>
    <n v="2"/>
    <n v="81"/>
  </r>
  <r>
    <n v="844"/>
    <x v="13"/>
    <n v="128560"/>
    <n v="128.6"/>
    <n v="24"/>
    <x v="1"/>
    <x v="3"/>
    <n v="71"/>
    <n v="98"/>
    <n v="2"/>
    <x v="2"/>
    <n v="2"/>
    <n v="0"/>
    <n v="0"/>
    <n v="47.8"/>
    <n v="99"/>
    <n v="6"/>
    <n v="79"/>
    <n v="73"/>
    <n v="7"/>
    <n v="72"/>
    <n v="45"/>
    <n v="47"/>
    <n v="47"/>
    <n v="3"/>
  </r>
  <r>
    <n v="914"/>
    <x v="14"/>
    <n v="71716"/>
    <n v="71.7"/>
    <n v="0"/>
    <x v="3"/>
    <x v="0"/>
    <n v="15"/>
    <n v="98"/>
    <n v="52"/>
    <x v="0"/>
    <n v="0"/>
    <n v="52"/>
    <n v="0"/>
    <n v="36.9"/>
    <n v="49"/>
    <n v="8"/>
    <n v="67"/>
    <n v="13"/>
    <n v="35"/>
    <n v="34"/>
    <n v="57"/>
    <n v="29"/>
    <n v="12"/>
    <n v="65"/>
  </r>
  <r>
    <n v="966"/>
    <x v="4"/>
    <n v="104362"/>
    <n v="104.4"/>
    <n v="11"/>
    <x v="0"/>
    <x v="2"/>
    <n v="31"/>
    <n v="98"/>
    <n v="69"/>
    <x v="0"/>
    <n v="0"/>
    <n v="69"/>
    <n v="0"/>
    <n v="29.1"/>
    <n v="67"/>
    <n v="15"/>
    <n v="13"/>
    <n v="2"/>
    <n v="77"/>
    <n v="3"/>
    <n v="2"/>
    <n v="94"/>
    <n v="17"/>
    <n v="1"/>
  </r>
  <r>
    <n v="1283"/>
    <x v="13"/>
    <n v="139418"/>
    <n v="139.4"/>
    <n v="27"/>
    <x v="1"/>
    <x v="0"/>
    <n v="4"/>
    <n v="98"/>
    <n v="26"/>
    <x v="2"/>
    <n v="26"/>
    <n v="0"/>
    <n v="0"/>
    <n v="54.9"/>
    <n v="49"/>
    <n v="55"/>
    <n v="2"/>
    <n v="79"/>
    <n v="36"/>
    <n v="96"/>
    <n v="99"/>
    <n v="92"/>
    <n v="8"/>
    <n v="33"/>
  </r>
  <r>
    <n v="1306"/>
    <x v="14"/>
    <n v="131388"/>
    <n v="131.4"/>
    <n v="29"/>
    <x v="1"/>
    <x v="0"/>
    <n v="34"/>
    <n v="98"/>
    <n v="57"/>
    <x v="0"/>
    <n v="0"/>
    <n v="57"/>
    <n v="0"/>
    <n v="39.799999999999997"/>
    <n v="5"/>
    <n v="91"/>
    <n v="61"/>
    <n v="4"/>
    <n v="11"/>
    <n v="75"/>
    <n v="72"/>
    <n v="15"/>
    <n v="6"/>
    <n v="58"/>
  </r>
  <r>
    <n v="1397"/>
    <x v="2"/>
    <n v="137020"/>
    <n v="137"/>
    <n v="23"/>
    <x v="1"/>
    <x v="2"/>
    <n v="53"/>
    <n v="98"/>
    <n v="22"/>
    <x v="2"/>
    <n v="22"/>
    <n v="0"/>
    <n v="0"/>
    <n v="45.9"/>
    <n v="95"/>
    <n v="11"/>
    <n v="83"/>
    <n v="58"/>
    <n v="15"/>
    <n v="3"/>
    <n v="48"/>
    <n v="69"/>
    <n v="24"/>
    <n v="53"/>
  </r>
  <r>
    <n v="1525"/>
    <x v="16"/>
    <n v="144365"/>
    <n v="144.4"/>
    <n v="15"/>
    <x v="0"/>
    <x v="2"/>
    <n v="19"/>
    <n v="98"/>
    <n v="7"/>
    <x v="2"/>
    <n v="7"/>
    <n v="0"/>
    <n v="0"/>
    <n v="37.1"/>
    <n v="7"/>
    <n v="52"/>
    <n v="5"/>
    <n v="3"/>
    <n v="9"/>
    <n v="9"/>
    <n v="87"/>
    <n v="38"/>
    <n v="88"/>
    <n v="73"/>
  </r>
  <r>
    <n v="1591"/>
    <x v="7"/>
    <n v="71397"/>
    <n v="71.400000000000006"/>
    <n v="15"/>
    <x v="0"/>
    <x v="1"/>
    <n v="7"/>
    <n v="98"/>
    <n v="49"/>
    <x v="0"/>
    <n v="0"/>
    <n v="49"/>
    <n v="0"/>
    <n v="47.8"/>
    <n v="31"/>
    <n v="93"/>
    <n v="28"/>
    <n v="29"/>
    <n v="23"/>
    <n v="15"/>
    <n v="36"/>
    <n v="68"/>
    <n v="74"/>
    <n v="81"/>
  </r>
  <r>
    <n v="1667"/>
    <x v="7"/>
    <n v="105069"/>
    <n v="105.1"/>
    <n v="12"/>
    <x v="0"/>
    <x v="3"/>
    <n v="82"/>
    <n v="98"/>
    <n v="6"/>
    <x v="0"/>
    <n v="0"/>
    <n v="6"/>
    <n v="0"/>
    <n v="47.3"/>
    <n v="2"/>
    <n v="93"/>
    <n v="77"/>
    <n v="39"/>
    <n v="38"/>
    <n v="1"/>
    <n v="82"/>
    <n v="77"/>
    <n v="63"/>
    <n v="1"/>
  </r>
  <r>
    <n v="1684"/>
    <x v="7"/>
    <n v="116949"/>
    <n v="116.9"/>
    <n v="11"/>
    <x v="0"/>
    <x v="1"/>
    <n v="29"/>
    <n v="98"/>
    <n v="65"/>
    <x v="0"/>
    <n v="0"/>
    <n v="65"/>
    <n v="0"/>
    <n v="34.9"/>
    <n v="4"/>
    <n v="98"/>
    <n v="99"/>
    <n v="6"/>
    <n v="33"/>
    <n v="22"/>
    <n v="28"/>
    <n v="5"/>
    <n v="48"/>
    <n v="6"/>
  </r>
  <r>
    <n v="1699"/>
    <x v="19"/>
    <n v="56107"/>
    <n v="56.1"/>
    <n v="24"/>
    <x v="1"/>
    <x v="1"/>
    <n v="73"/>
    <n v="98"/>
    <n v="52"/>
    <x v="0"/>
    <n v="0"/>
    <n v="52"/>
    <n v="0"/>
    <n v="63.5"/>
    <n v="84"/>
    <n v="21"/>
    <n v="99"/>
    <n v="9"/>
    <n v="29"/>
    <n v="89"/>
    <n v="75"/>
    <n v="93"/>
    <n v="69"/>
    <n v="67"/>
  </r>
  <r>
    <n v="1758"/>
    <x v="10"/>
    <n v="140419"/>
    <n v="140.4"/>
    <n v="14"/>
    <x v="0"/>
    <x v="2"/>
    <n v="29"/>
    <n v="98"/>
    <n v="46"/>
    <x v="0"/>
    <n v="0"/>
    <n v="46"/>
    <n v="0"/>
    <n v="43.9"/>
    <n v="93"/>
    <n v="4"/>
    <n v="68"/>
    <n v="85"/>
    <n v="96"/>
    <n v="18"/>
    <n v="53"/>
    <n v="4"/>
    <n v="5"/>
    <n v="13"/>
  </r>
  <r>
    <n v="2081"/>
    <x v="14"/>
    <n v="71503"/>
    <n v="71.5"/>
    <n v="10"/>
    <x v="0"/>
    <x v="1"/>
    <n v="39"/>
    <n v="98"/>
    <n v="48"/>
    <x v="0"/>
    <n v="0"/>
    <n v="48"/>
    <n v="0"/>
    <n v="44.8"/>
    <n v="53"/>
    <n v="6"/>
    <n v="71"/>
    <n v="52"/>
    <n v="68"/>
    <n v="34"/>
    <n v="94"/>
    <n v="6"/>
    <n v="55"/>
    <n v="9"/>
  </r>
  <r>
    <n v="2140"/>
    <x v="3"/>
    <n v="123497"/>
    <n v="123.5"/>
    <n v="20"/>
    <x v="2"/>
    <x v="3"/>
    <n v="48"/>
    <n v="98"/>
    <n v="55"/>
    <x v="0"/>
    <n v="0"/>
    <n v="55"/>
    <n v="0"/>
    <n v="41.7"/>
    <n v="48"/>
    <n v="97"/>
    <n v="29"/>
    <n v="87"/>
    <n v="1"/>
    <n v="6"/>
    <n v="65"/>
    <n v="77"/>
    <n v="5"/>
    <n v="2"/>
  </r>
  <r>
    <n v="2175"/>
    <x v="2"/>
    <n v="38794"/>
    <n v="38.799999999999997"/>
    <n v="6"/>
    <x v="3"/>
    <x v="2"/>
    <n v="5"/>
    <n v="98"/>
    <n v="28"/>
    <x v="2"/>
    <n v="28"/>
    <n v="0"/>
    <n v="0"/>
    <n v="50.9"/>
    <n v="79"/>
    <n v="37"/>
    <n v="6"/>
    <n v="64"/>
    <n v="83"/>
    <n v="66"/>
    <n v="43"/>
    <n v="12"/>
    <n v="91"/>
    <n v="28"/>
  </r>
  <r>
    <n v="2316"/>
    <x v="5"/>
    <n v="93615"/>
    <n v="93.6"/>
    <n v="16"/>
    <x v="2"/>
    <x v="1"/>
    <n v="1"/>
    <n v="98"/>
    <n v="35"/>
    <x v="0"/>
    <n v="0"/>
    <n v="35"/>
    <n v="0"/>
    <n v="54.4"/>
    <n v="18"/>
    <n v="48"/>
    <n v="87"/>
    <n v="84"/>
    <n v="97"/>
    <n v="48"/>
    <n v="55"/>
    <n v="82"/>
    <n v="7"/>
    <n v="18"/>
  </r>
  <r>
    <n v="2369"/>
    <x v="14"/>
    <n v="97173"/>
    <n v="97.2"/>
    <n v="3"/>
    <x v="3"/>
    <x v="1"/>
    <n v="7"/>
    <n v="98"/>
    <n v="67"/>
    <x v="0"/>
    <n v="0"/>
    <n v="67"/>
    <n v="0"/>
    <n v="38.1"/>
    <n v="49"/>
    <n v="6"/>
    <n v="23"/>
    <n v="58"/>
    <n v="9"/>
    <n v="42"/>
    <n v="33"/>
    <n v="82"/>
    <n v="11"/>
    <n v="68"/>
  </r>
  <r>
    <n v="2441"/>
    <x v="15"/>
    <n v="44835"/>
    <n v="44.8"/>
    <n v="8"/>
    <x v="0"/>
    <x v="3"/>
    <n v="23"/>
    <n v="98"/>
    <n v="48"/>
    <x v="0"/>
    <n v="0"/>
    <n v="48"/>
    <n v="0"/>
    <n v="46.6"/>
    <n v="69"/>
    <n v="0"/>
    <n v="59"/>
    <n v="61"/>
    <n v="75"/>
    <n v="89"/>
    <n v="44"/>
    <n v="34"/>
    <n v="1"/>
    <n v="34"/>
  </r>
  <r>
    <n v="2544"/>
    <x v="18"/>
    <n v="43096"/>
    <n v="43.1"/>
    <n v="26"/>
    <x v="1"/>
    <x v="2"/>
    <n v="63"/>
    <n v="98"/>
    <n v="3"/>
    <x v="2"/>
    <n v="3"/>
    <n v="0"/>
    <n v="0"/>
    <n v="49.2"/>
    <n v="39"/>
    <n v="96"/>
    <n v="4"/>
    <n v="68"/>
    <n v="64"/>
    <n v="9"/>
    <n v="74"/>
    <n v="21"/>
    <n v="39"/>
    <n v="78"/>
  </r>
  <r>
    <n v="2617"/>
    <x v="10"/>
    <n v="129721"/>
    <n v="129.69999999999999"/>
    <n v="14"/>
    <x v="0"/>
    <x v="3"/>
    <n v="12"/>
    <n v="98"/>
    <n v="48"/>
    <x v="0"/>
    <n v="0"/>
    <n v="48"/>
    <n v="0"/>
    <n v="17.399999999999999"/>
    <n v="42"/>
    <n v="38"/>
    <n v="5"/>
    <n v="7"/>
    <n v="4"/>
    <n v="6"/>
    <n v="2"/>
    <n v="28"/>
    <n v="17"/>
    <n v="25"/>
  </r>
  <r>
    <n v="2736"/>
    <x v="5"/>
    <n v="82025"/>
    <n v="82"/>
    <n v="10"/>
    <x v="0"/>
    <x v="2"/>
    <n v="66"/>
    <n v="98"/>
    <n v="68"/>
    <x v="0"/>
    <n v="0"/>
    <n v="68"/>
    <n v="0"/>
    <n v="53.8"/>
    <n v="61"/>
    <n v="61"/>
    <n v="99"/>
    <n v="9"/>
    <n v="28"/>
    <n v="66"/>
    <n v="32"/>
    <n v="35"/>
    <n v="89"/>
    <n v="58"/>
  </r>
  <r>
    <n v="2779"/>
    <x v="16"/>
    <n v="107863"/>
    <n v="107.9"/>
    <n v="15"/>
    <x v="0"/>
    <x v="2"/>
    <n v="87"/>
    <n v="98"/>
    <n v="29"/>
    <x v="2"/>
    <n v="29"/>
    <n v="0"/>
    <n v="0"/>
    <n v="40.9"/>
    <n v="19"/>
    <n v="11"/>
    <n v="6"/>
    <n v="38"/>
    <n v="34"/>
    <n v="73"/>
    <n v="15"/>
    <n v="78"/>
    <n v="36"/>
    <n v="99"/>
  </r>
  <r>
    <n v="2800"/>
    <x v="2"/>
    <n v="41151"/>
    <n v="41.2"/>
    <n v="22"/>
    <x v="2"/>
    <x v="1"/>
    <n v="57"/>
    <n v="98"/>
    <n v="13"/>
    <x v="2"/>
    <n v="13"/>
    <n v="0"/>
    <n v="0"/>
    <n v="37.799999999999997"/>
    <n v="55"/>
    <n v="57"/>
    <n v="9"/>
    <n v="7"/>
    <n v="83"/>
    <n v="77"/>
    <n v="28"/>
    <n v="21"/>
    <n v="26"/>
    <n v="15"/>
  </r>
  <r>
    <n v="2818"/>
    <x v="3"/>
    <n v="65120"/>
    <n v="65.099999999999994"/>
    <n v="7"/>
    <x v="3"/>
    <x v="0"/>
    <n v="18"/>
    <n v="98"/>
    <n v="38"/>
    <x v="0"/>
    <n v="0"/>
    <n v="38"/>
    <n v="0"/>
    <n v="52.3"/>
    <n v="7"/>
    <n v="8"/>
    <n v="95"/>
    <n v="2"/>
    <n v="66"/>
    <n v="92"/>
    <n v="25"/>
    <n v="93"/>
    <n v="39"/>
    <n v="96"/>
  </r>
  <r>
    <n v="2827"/>
    <x v="18"/>
    <n v="104010"/>
    <n v="104"/>
    <n v="16"/>
    <x v="2"/>
    <x v="3"/>
    <n v="35"/>
    <n v="98"/>
    <n v="12"/>
    <x v="2"/>
    <n v="12"/>
    <n v="0"/>
    <n v="0"/>
    <n v="38.299999999999997"/>
    <n v="63"/>
    <n v="26"/>
    <n v="77"/>
    <n v="51"/>
    <n v="9"/>
    <n v="63"/>
    <n v="57"/>
    <n v="34"/>
    <n v="1"/>
    <n v="2"/>
  </r>
  <r>
    <n v="351"/>
    <x v="5"/>
    <n v="93752"/>
    <n v="93.8"/>
    <n v="12"/>
    <x v="0"/>
    <x v="0"/>
    <n v="26"/>
    <n v="97"/>
    <n v="39"/>
    <x v="0"/>
    <n v="0"/>
    <n v="39"/>
    <n v="0"/>
    <n v="61.4"/>
    <n v="74"/>
    <n v="92"/>
    <n v="42"/>
    <n v="34"/>
    <n v="96"/>
    <n v="44"/>
    <n v="49"/>
    <n v="35"/>
    <n v="91"/>
    <n v="57"/>
  </r>
  <r>
    <n v="599"/>
    <x v="6"/>
    <n v="82136"/>
    <n v="82.1"/>
    <n v="2"/>
    <x v="3"/>
    <x v="3"/>
    <n v="38"/>
    <n v="97"/>
    <n v="86"/>
    <x v="1"/>
    <n v="0"/>
    <n v="0"/>
    <n v="86"/>
    <n v="41.1"/>
    <n v="91"/>
    <n v="42"/>
    <n v="78"/>
    <n v="27"/>
    <n v="7"/>
    <n v="0"/>
    <n v="87"/>
    <n v="3"/>
    <n v="71"/>
    <n v="5"/>
  </r>
  <r>
    <n v="625"/>
    <x v="17"/>
    <n v="79004"/>
    <n v="79"/>
    <n v="28"/>
    <x v="1"/>
    <x v="3"/>
    <n v="57"/>
    <n v="97"/>
    <n v="82"/>
    <x v="1"/>
    <n v="0"/>
    <n v="0"/>
    <n v="82"/>
    <n v="31.2"/>
    <n v="73"/>
    <n v="9"/>
    <n v="67"/>
    <n v="9"/>
    <n v="6"/>
    <n v="14"/>
    <n v="72"/>
    <n v="44"/>
    <n v="4"/>
    <n v="14"/>
  </r>
  <r>
    <n v="679"/>
    <x v="14"/>
    <n v="39695"/>
    <n v="39.700000000000003"/>
    <n v="6"/>
    <x v="3"/>
    <x v="2"/>
    <n v="35"/>
    <n v="97"/>
    <n v="43"/>
    <x v="0"/>
    <n v="0"/>
    <n v="43"/>
    <n v="0"/>
    <n v="48"/>
    <n v="11"/>
    <n v="15"/>
    <n v="3"/>
    <n v="47"/>
    <n v="95"/>
    <n v="12"/>
    <n v="95"/>
    <n v="73"/>
    <n v="64"/>
    <n v="65"/>
  </r>
  <r>
    <n v="793"/>
    <x v="10"/>
    <n v="93908"/>
    <n v="93.9"/>
    <n v="22"/>
    <x v="2"/>
    <x v="3"/>
    <n v="67"/>
    <n v="97"/>
    <n v="44"/>
    <x v="0"/>
    <n v="0"/>
    <n v="44"/>
    <n v="0"/>
    <n v="53.9"/>
    <n v="86"/>
    <n v="85"/>
    <n v="2"/>
    <n v="61"/>
    <n v="37"/>
    <n v="42"/>
    <n v="83"/>
    <n v="31"/>
    <n v="94"/>
    <n v="18"/>
  </r>
  <r>
    <n v="906"/>
    <x v="12"/>
    <n v="109841"/>
    <n v="109.8"/>
    <n v="8"/>
    <x v="0"/>
    <x v="2"/>
    <n v="26"/>
    <n v="97"/>
    <n v="39"/>
    <x v="0"/>
    <n v="0"/>
    <n v="39"/>
    <n v="0"/>
    <n v="54.2"/>
    <n v="59"/>
    <n v="92"/>
    <n v="75"/>
    <n v="67"/>
    <n v="58"/>
    <n v="49"/>
    <n v="19"/>
    <n v="89"/>
    <n v="25"/>
    <n v="9"/>
  </r>
  <r>
    <n v="1068"/>
    <x v="8"/>
    <n v="94274"/>
    <n v="94.3"/>
    <n v="3"/>
    <x v="3"/>
    <x v="1"/>
    <n v="98"/>
    <n v="97"/>
    <n v="27"/>
    <x v="2"/>
    <n v="27"/>
    <n v="0"/>
    <n v="0"/>
    <n v="49.1"/>
    <n v="85"/>
    <n v="51"/>
    <n v="71"/>
    <n v="19"/>
    <n v="69"/>
    <n v="27"/>
    <n v="83"/>
    <n v="8"/>
    <n v="77"/>
    <n v="1"/>
  </r>
  <r>
    <n v="1224"/>
    <x v="18"/>
    <n v="121814"/>
    <n v="121.8"/>
    <n v="0"/>
    <x v="3"/>
    <x v="1"/>
    <n v="51"/>
    <n v="97"/>
    <n v="24"/>
    <x v="2"/>
    <n v="24"/>
    <n v="0"/>
    <n v="0"/>
    <n v="50.9"/>
    <n v="83"/>
    <n v="75"/>
    <n v="14"/>
    <n v="62"/>
    <n v="8"/>
    <n v="69"/>
    <n v="38"/>
    <n v="13"/>
    <n v="86"/>
    <n v="61"/>
  </r>
  <r>
    <n v="1307"/>
    <x v="13"/>
    <n v="146649"/>
    <n v="146.6"/>
    <n v="9"/>
    <x v="0"/>
    <x v="1"/>
    <n v="14"/>
    <n v="97"/>
    <n v="13"/>
    <x v="2"/>
    <n v="13"/>
    <n v="0"/>
    <n v="0"/>
    <n v="41.8"/>
    <n v="93"/>
    <n v="22"/>
    <n v="73"/>
    <n v="52"/>
    <n v="1"/>
    <n v="52"/>
    <n v="1"/>
    <n v="66"/>
    <n v="57"/>
    <n v="1"/>
  </r>
  <r>
    <n v="1313"/>
    <x v="17"/>
    <n v="118598"/>
    <n v="118.6"/>
    <n v="7"/>
    <x v="3"/>
    <x v="0"/>
    <n v="66"/>
    <n v="97"/>
    <n v="82"/>
    <x v="1"/>
    <n v="0"/>
    <n v="0"/>
    <n v="82"/>
    <n v="41.7"/>
    <n v="13"/>
    <n v="81"/>
    <n v="62"/>
    <n v="14"/>
    <n v="37"/>
    <n v="81"/>
    <n v="57"/>
    <n v="11"/>
    <n v="37"/>
    <n v="24"/>
  </r>
  <r>
    <n v="1333"/>
    <x v="2"/>
    <n v="107365"/>
    <n v="107.4"/>
    <n v="22"/>
    <x v="2"/>
    <x v="2"/>
    <n v="78"/>
    <n v="97"/>
    <n v="24"/>
    <x v="2"/>
    <n v="24"/>
    <n v="0"/>
    <n v="0"/>
    <n v="52.3"/>
    <n v="93"/>
    <n v="74"/>
    <n v="31"/>
    <n v="56"/>
    <n v="91"/>
    <n v="45"/>
    <n v="68"/>
    <n v="47"/>
    <n v="12"/>
    <n v="6"/>
  </r>
  <r>
    <n v="1421"/>
    <x v="17"/>
    <n v="53115"/>
    <n v="53.1"/>
    <n v="16"/>
    <x v="2"/>
    <x v="3"/>
    <n v="89"/>
    <n v="97"/>
    <n v="91"/>
    <x v="1"/>
    <n v="0"/>
    <n v="0"/>
    <n v="91"/>
    <n v="45.9"/>
    <n v="33"/>
    <n v="34"/>
    <n v="9"/>
    <n v="43"/>
    <n v="79"/>
    <n v="24"/>
    <n v="95"/>
    <n v="57"/>
    <n v="76"/>
    <n v="9"/>
  </r>
  <r>
    <n v="1752"/>
    <x v="17"/>
    <n v="135454"/>
    <n v="135.5"/>
    <n v="16"/>
    <x v="2"/>
    <x v="2"/>
    <n v="19"/>
    <n v="97"/>
    <n v="91"/>
    <x v="1"/>
    <n v="0"/>
    <n v="0"/>
    <n v="91"/>
    <n v="45"/>
    <n v="87"/>
    <n v="5"/>
    <n v="16"/>
    <n v="28"/>
    <n v="59"/>
    <n v="36"/>
    <n v="84"/>
    <n v="72"/>
    <n v="1"/>
    <n v="62"/>
  </r>
  <r>
    <n v="1809"/>
    <x v="4"/>
    <n v="66742"/>
    <n v="66.7"/>
    <n v="3"/>
    <x v="3"/>
    <x v="1"/>
    <n v="6"/>
    <n v="97"/>
    <n v="43"/>
    <x v="0"/>
    <n v="0"/>
    <n v="43"/>
    <n v="0"/>
    <n v="59.1"/>
    <n v="37"/>
    <n v="37"/>
    <n v="97"/>
    <n v="23"/>
    <n v="82"/>
    <n v="71"/>
    <n v="1"/>
    <n v="99"/>
    <n v="76"/>
    <n v="68"/>
  </r>
  <r>
    <n v="1977"/>
    <x v="4"/>
    <n v="104263"/>
    <n v="104.3"/>
    <n v="4"/>
    <x v="3"/>
    <x v="1"/>
    <n v="2"/>
    <n v="97"/>
    <n v="61"/>
    <x v="0"/>
    <n v="0"/>
    <n v="61"/>
    <n v="0"/>
    <n v="52.1"/>
    <n v="86"/>
    <n v="82"/>
    <n v="42"/>
    <n v="73"/>
    <n v="29"/>
    <n v="6"/>
    <n v="68"/>
    <n v="65"/>
    <n v="8"/>
    <n v="62"/>
  </r>
  <r>
    <n v="2491"/>
    <x v="19"/>
    <n v="64897"/>
    <n v="64.900000000000006"/>
    <n v="11"/>
    <x v="0"/>
    <x v="3"/>
    <n v="91"/>
    <n v="97"/>
    <n v="36"/>
    <x v="0"/>
    <n v="0"/>
    <n v="36"/>
    <n v="0"/>
    <n v="44.4"/>
    <n v="18"/>
    <n v="38"/>
    <n v="21"/>
    <n v="8"/>
    <n v="67"/>
    <n v="58"/>
    <n v="29"/>
    <n v="78"/>
    <n v="78"/>
    <n v="49"/>
  </r>
  <r>
    <n v="2586"/>
    <x v="1"/>
    <n v="31234"/>
    <n v="31.2"/>
    <n v="28"/>
    <x v="1"/>
    <x v="1"/>
    <n v="31"/>
    <n v="97"/>
    <n v="76"/>
    <x v="1"/>
    <n v="0"/>
    <n v="0"/>
    <n v="76"/>
    <n v="42.8"/>
    <n v="17"/>
    <n v="49"/>
    <n v="74"/>
    <n v="22"/>
    <n v="91"/>
    <n v="17"/>
    <n v="56"/>
    <n v="78"/>
    <n v="21"/>
    <n v="3"/>
  </r>
  <r>
    <n v="2590"/>
    <x v="10"/>
    <n v="62953"/>
    <n v="63"/>
    <n v="29"/>
    <x v="1"/>
    <x v="1"/>
    <n v="26"/>
    <n v="97"/>
    <n v="56"/>
    <x v="0"/>
    <n v="0"/>
    <n v="56"/>
    <n v="0"/>
    <n v="46.1"/>
    <n v="78"/>
    <n v="8"/>
    <n v="71"/>
    <n v="74"/>
    <n v="56"/>
    <n v="21"/>
    <n v="54"/>
    <n v="5"/>
    <n v="48"/>
    <n v="46"/>
  </r>
  <r>
    <n v="2802"/>
    <x v="16"/>
    <n v="136933"/>
    <n v="136.9"/>
    <n v="16"/>
    <x v="2"/>
    <x v="0"/>
    <n v="21"/>
    <n v="97"/>
    <n v="29"/>
    <x v="2"/>
    <n v="29"/>
    <n v="0"/>
    <n v="0"/>
    <n v="48.7"/>
    <n v="27"/>
    <n v="19"/>
    <n v="22"/>
    <n v="71"/>
    <n v="91"/>
    <n v="8"/>
    <n v="75"/>
    <n v="49"/>
    <n v="83"/>
    <n v="42"/>
  </r>
  <r>
    <n v="2947"/>
    <x v="10"/>
    <n v="90993"/>
    <n v="91"/>
    <n v="17"/>
    <x v="2"/>
    <x v="3"/>
    <n v="65"/>
    <n v="97"/>
    <n v="54"/>
    <x v="0"/>
    <n v="0"/>
    <n v="54"/>
    <n v="0"/>
    <n v="44.1"/>
    <n v="4"/>
    <n v="46"/>
    <n v="56"/>
    <n v="49"/>
    <n v="85"/>
    <n v="31"/>
    <n v="88"/>
    <n v="4"/>
    <n v="69"/>
    <n v="9"/>
  </r>
  <r>
    <n v="36"/>
    <x v="10"/>
    <n v="59703"/>
    <n v="59.7"/>
    <n v="25"/>
    <x v="1"/>
    <x v="0"/>
    <n v="19"/>
    <n v="96"/>
    <n v="44"/>
    <x v="0"/>
    <n v="0"/>
    <n v="44"/>
    <n v="0"/>
    <n v="51.9"/>
    <n v="58"/>
    <n v="8"/>
    <n v="97"/>
    <n v="99"/>
    <n v="7"/>
    <n v="54"/>
    <n v="31"/>
    <n v="81"/>
    <n v="68"/>
    <n v="16"/>
  </r>
  <r>
    <n v="71"/>
    <x v="0"/>
    <n v="30060"/>
    <n v="30.1"/>
    <n v="10"/>
    <x v="0"/>
    <x v="2"/>
    <n v="6"/>
    <n v="96"/>
    <n v="33"/>
    <x v="0"/>
    <n v="0"/>
    <n v="33"/>
    <n v="0"/>
    <n v="46.3"/>
    <n v="8"/>
    <n v="0"/>
    <n v="97"/>
    <n v="1"/>
    <n v="1"/>
    <n v="31"/>
    <n v="81"/>
    <n v="96"/>
    <n v="79"/>
    <n v="69"/>
  </r>
  <r>
    <n v="176"/>
    <x v="13"/>
    <n v="104965"/>
    <n v="105"/>
    <n v="24"/>
    <x v="1"/>
    <x v="0"/>
    <n v="79"/>
    <n v="96"/>
    <n v="23"/>
    <x v="2"/>
    <n v="23"/>
    <n v="0"/>
    <n v="0"/>
    <n v="42.5"/>
    <n v="15"/>
    <n v="85"/>
    <n v="71"/>
    <n v="91"/>
    <n v="13"/>
    <n v="59"/>
    <n v="6"/>
    <n v="35"/>
    <n v="46"/>
    <n v="4"/>
  </r>
  <r>
    <n v="362"/>
    <x v="5"/>
    <n v="76097"/>
    <n v="76.099999999999994"/>
    <n v="23"/>
    <x v="1"/>
    <x v="1"/>
    <n v="75"/>
    <n v="96"/>
    <n v="64"/>
    <x v="0"/>
    <n v="0"/>
    <n v="64"/>
    <n v="0"/>
    <n v="46.6"/>
    <n v="11"/>
    <n v="26"/>
    <n v="83"/>
    <n v="38"/>
    <n v="98"/>
    <n v="47"/>
    <n v="79"/>
    <n v="4"/>
    <n v="42"/>
    <n v="38"/>
  </r>
  <r>
    <n v="396"/>
    <x v="8"/>
    <n v="63785"/>
    <n v="63.8"/>
    <n v="18"/>
    <x v="2"/>
    <x v="2"/>
    <n v="44"/>
    <n v="96"/>
    <n v="25"/>
    <x v="2"/>
    <n v="25"/>
    <n v="0"/>
    <n v="0"/>
    <n v="26.5"/>
    <n v="6"/>
    <n v="65"/>
    <n v="10"/>
    <n v="7"/>
    <n v="22"/>
    <n v="41"/>
    <n v="35"/>
    <n v="2"/>
    <n v="9"/>
    <n v="68"/>
  </r>
  <r>
    <n v="502"/>
    <x v="18"/>
    <n v="54722"/>
    <n v="54.7"/>
    <n v="22"/>
    <x v="2"/>
    <x v="1"/>
    <n v="27"/>
    <n v="96"/>
    <n v="27"/>
    <x v="2"/>
    <n v="27"/>
    <n v="0"/>
    <n v="0"/>
    <n v="36.799999999999997"/>
    <n v="46"/>
    <n v="56"/>
    <n v="4"/>
    <n v="46"/>
    <n v="2"/>
    <n v="28"/>
    <n v="44"/>
    <n v="63"/>
    <n v="45"/>
    <n v="34"/>
  </r>
  <r>
    <n v="513"/>
    <x v="3"/>
    <n v="99918"/>
    <n v="99.9"/>
    <n v="19"/>
    <x v="2"/>
    <x v="0"/>
    <n v="79"/>
    <n v="96"/>
    <n v="37"/>
    <x v="0"/>
    <n v="0"/>
    <n v="37"/>
    <n v="0"/>
    <n v="58.6"/>
    <n v="27"/>
    <n v="51"/>
    <n v="15"/>
    <n v="61"/>
    <n v="57"/>
    <n v="71"/>
    <n v="94"/>
    <n v="91"/>
    <n v="95"/>
    <n v="24"/>
  </r>
  <r>
    <n v="688"/>
    <x v="18"/>
    <n v="138347"/>
    <n v="138.30000000000001"/>
    <n v="21"/>
    <x v="2"/>
    <x v="0"/>
    <n v="78"/>
    <n v="96"/>
    <n v="22"/>
    <x v="2"/>
    <n v="22"/>
    <n v="0"/>
    <n v="0"/>
    <n v="35.6"/>
    <n v="39"/>
    <n v="16"/>
    <n v="4"/>
    <n v="58"/>
    <n v="95"/>
    <n v="7"/>
    <n v="51"/>
    <n v="33"/>
    <n v="51"/>
    <n v="2"/>
  </r>
  <r>
    <n v="781"/>
    <x v="17"/>
    <n v="141597"/>
    <n v="141.6"/>
    <n v="26"/>
    <x v="1"/>
    <x v="0"/>
    <n v="74"/>
    <n v="96"/>
    <n v="84"/>
    <x v="1"/>
    <n v="0"/>
    <n v="0"/>
    <n v="84"/>
    <n v="43.9"/>
    <n v="69"/>
    <n v="59"/>
    <n v="88"/>
    <n v="36"/>
    <n v="3"/>
    <n v="21"/>
    <n v="4"/>
    <n v="4"/>
    <n v="87"/>
    <n v="68"/>
  </r>
  <r>
    <n v="924"/>
    <x v="8"/>
    <n v="119779"/>
    <n v="119.8"/>
    <n v="1"/>
    <x v="3"/>
    <x v="0"/>
    <n v="1"/>
    <n v="96"/>
    <n v="6"/>
    <x v="2"/>
    <n v="6"/>
    <n v="0"/>
    <n v="0"/>
    <n v="49"/>
    <n v="91"/>
    <n v="52"/>
    <n v="7"/>
    <n v="11"/>
    <n v="38"/>
    <n v="94"/>
    <n v="69"/>
    <n v="87"/>
    <n v="37"/>
    <n v="4"/>
  </r>
  <r>
    <n v="998"/>
    <x v="15"/>
    <n v="140441"/>
    <n v="140.4"/>
    <n v="22"/>
    <x v="2"/>
    <x v="1"/>
    <n v="16"/>
    <n v="96"/>
    <n v="54"/>
    <x v="0"/>
    <n v="0"/>
    <n v="54"/>
    <n v="0"/>
    <n v="36.200000000000003"/>
    <n v="49"/>
    <n v="49"/>
    <n v="8"/>
    <n v="19"/>
    <n v="32"/>
    <n v="42"/>
    <n v="59"/>
    <n v="86"/>
    <n v="16"/>
    <n v="2"/>
  </r>
  <r>
    <n v="1021"/>
    <x v="11"/>
    <n v="112915"/>
    <n v="112.9"/>
    <n v="15"/>
    <x v="0"/>
    <x v="1"/>
    <n v="13"/>
    <n v="96"/>
    <n v="77"/>
    <x v="1"/>
    <n v="0"/>
    <n v="0"/>
    <n v="77"/>
    <n v="63"/>
    <n v="35"/>
    <n v="9"/>
    <n v="43"/>
    <n v="98"/>
    <n v="33"/>
    <n v="88"/>
    <n v="84"/>
    <n v="95"/>
    <n v="79"/>
    <n v="66"/>
  </r>
  <r>
    <n v="1022"/>
    <x v="11"/>
    <n v="103251"/>
    <n v="103.3"/>
    <n v="9"/>
    <x v="0"/>
    <x v="2"/>
    <n v="8"/>
    <n v="96"/>
    <n v="95"/>
    <x v="1"/>
    <n v="0"/>
    <n v="0"/>
    <n v="95"/>
    <n v="79.599999999999994"/>
    <n v="77"/>
    <n v="96"/>
    <n v="78"/>
    <n v="87"/>
    <n v="71"/>
    <n v="76"/>
    <n v="52"/>
    <n v="92"/>
    <n v="83"/>
    <n v="84"/>
  </r>
  <r>
    <n v="1083"/>
    <x v="18"/>
    <n v="143352"/>
    <n v="143.4"/>
    <n v="14"/>
    <x v="0"/>
    <x v="0"/>
    <n v="97"/>
    <n v="96"/>
    <n v="29"/>
    <x v="2"/>
    <n v="29"/>
    <n v="0"/>
    <n v="0"/>
    <n v="36.4"/>
    <n v="2"/>
    <n v="9"/>
    <n v="1"/>
    <n v="55"/>
    <n v="42"/>
    <n v="53"/>
    <n v="55"/>
    <n v="39"/>
    <n v="10"/>
    <n v="98"/>
  </r>
  <r>
    <n v="1105"/>
    <x v="8"/>
    <n v="111606"/>
    <n v="111.6"/>
    <n v="11"/>
    <x v="0"/>
    <x v="0"/>
    <n v="79"/>
    <n v="96"/>
    <n v="1"/>
    <x v="2"/>
    <n v="1"/>
    <n v="0"/>
    <n v="0"/>
    <n v="44"/>
    <n v="21"/>
    <n v="15"/>
    <n v="55"/>
    <n v="92"/>
    <n v="99"/>
    <n v="29"/>
    <n v="7"/>
    <n v="6"/>
    <n v="49"/>
    <n v="67"/>
  </r>
  <r>
    <n v="1111"/>
    <x v="0"/>
    <n v="119937"/>
    <n v="119.9"/>
    <n v="16"/>
    <x v="2"/>
    <x v="2"/>
    <n v="54"/>
    <n v="96"/>
    <n v="48"/>
    <x v="0"/>
    <n v="0"/>
    <n v="48"/>
    <n v="0"/>
    <n v="56.5"/>
    <n v="43"/>
    <n v="53"/>
    <n v="27"/>
    <n v="93"/>
    <n v="49"/>
    <n v="84"/>
    <n v="48"/>
    <n v="72"/>
    <n v="34"/>
    <n v="62"/>
  </r>
  <r>
    <n v="1220"/>
    <x v="19"/>
    <n v="130965"/>
    <n v="131"/>
    <n v="29"/>
    <x v="1"/>
    <x v="1"/>
    <n v="51"/>
    <n v="96"/>
    <n v="7"/>
    <x v="0"/>
    <n v="0"/>
    <n v="7"/>
    <n v="0"/>
    <n v="53.1"/>
    <n v="61"/>
    <n v="79"/>
    <n v="33"/>
    <n v="83"/>
    <n v="62"/>
    <n v="7"/>
    <n v="29"/>
    <n v="55"/>
    <n v="63"/>
    <n v="59"/>
  </r>
  <r>
    <n v="1223"/>
    <x v="15"/>
    <n v="104900"/>
    <n v="104.9"/>
    <n v="16"/>
    <x v="2"/>
    <x v="2"/>
    <n v="35"/>
    <n v="96"/>
    <n v="36"/>
    <x v="0"/>
    <n v="0"/>
    <n v="36"/>
    <n v="0"/>
    <n v="34.799999999999997"/>
    <n v="4"/>
    <n v="1"/>
    <n v="53"/>
    <n v="1"/>
    <n v="79"/>
    <n v="57"/>
    <n v="72"/>
    <n v="42"/>
    <n v="38"/>
    <n v="1"/>
  </r>
  <r>
    <n v="1270"/>
    <x v="11"/>
    <n v="137251"/>
    <n v="137.30000000000001"/>
    <n v="25"/>
    <x v="1"/>
    <x v="1"/>
    <n v="61"/>
    <n v="96"/>
    <n v="72"/>
    <x v="1"/>
    <n v="0"/>
    <n v="0"/>
    <n v="72"/>
    <n v="40.200000000000003"/>
    <n v="10"/>
    <n v="55"/>
    <n v="7"/>
    <n v="41"/>
    <n v="55"/>
    <n v="94"/>
    <n v="17"/>
    <n v="29"/>
    <n v="15"/>
    <n v="79"/>
  </r>
  <r>
    <n v="1348"/>
    <x v="13"/>
    <n v="92845"/>
    <n v="92.8"/>
    <n v="22"/>
    <x v="2"/>
    <x v="1"/>
    <n v="24"/>
    <n v="96"/>
    <n v="1"/>
    <x v="2"/>
    <n v="1"/>
    <n v="0"/>
    <n v="0"/>
    <n v="44.3"/>
    <n v="58"/>
    <n v="48"/>
    <n v="52"/>
    <n v="13"/>
    <n v="52"/>
    <n v="5"/>
    <n v="88"/>
    <n v="34"/>
    <n v="86"/>
    <n v="7"/>
  </r>
  <r>
    <n v="1469"/>
    <x v="13"/>
    <n v="99368"/>
    <n v="99.4"/>
    <n v="19"/>
    <x v="2"/>
    <x v="3"/>
    <n v="79"/>
    <n v="96"/>
    <n v="5"/>
    <x v="2"/>
    <n v="5"/>
    <n v="0"/>
    <n v="0"/>
    <n v="47.7"/>
    <n v="17"/>
    <n v="74"/>
    <n v="75"/>
    <n v="97"/>
    <n v="19"/>
    <n v="12"/>
    <n v="14"/>
    <n v="18"/>
    <n v="53"/>
    <n v="98"/>
  </r>
  <r>
    <n v="1532"/>
    <x v="15"/>
    <n v="135857"/>
    <n v="135.9"/>
    <n v="4"/>
    <x v="3"/>
    <x v="1"/>
    <n v="4"/>
    <n v="96"/>
    <n v="63"/>
    <x v="0"/>
    <n v="0"/>
    <n v="63"/>
    <n v="0"/>
    <n v="67.099999999999994"/>
    <n v="73"/>
    <n v="49"/>
    <n v="86"/>
    <n v="12"/>
    <n v="91"/>
    <n v="85"/>
    <n v="71"/>
    <n v="82"/>
    <n v="54"/>
    <n v="68"/>
  </r>
  <r>
    <n v="1643"/>
    <x v="11"/>
    <n v="137729"/>
    <n v="137.69999999999999"/>
    <n v="26"/>
    <x v="1"/>
    <x v="0"/>
    <n v="45"/>
    <n v="96"/>
    <n v="87"/>
    <x v="1"/>
    <n v="0"/>
    <n v="0"/>
    <n v="87"/>
    <n v="46.7"/>
    <n v="25"/>
    <n v="75"/>
    <n v="15"/>
    <n v="4"/>
    <n v="66"/>
    <n v="83"/>
    <n v="79"/>
    <n v="72"/>
    <n v="36"/>
    <n v="12"/>
  </r>
  <r>
    <n v="1776"/>
    <x v="5"/>
    <n v="37769"/>
    <n v="37.799999999999997"/>
    <n v="22"/>
    <x v="2"/>
    <x v="2"/>
    <n v="41"/>
    <n v="96"/>
    <n v="33"/>
    <x v="0"/>
    <n v="0"/>
    <n v="33"/>
    <n v="0"/>
    <n v="45.7"/>
    <n v="27"/>
    <n v="85"/>
    <n v="74"/>
    <n v="56"/>
    <n v="48"/>
    <n v="26"/>
    <n v="47"/>
    <n v="6"/>
    <n v="71"/>
    <n v="17"/>
  </r>
  <r>
    <n v="2007"/>
    <x v="17"/>
    <n v="128875"/>
    <n v="128.9"/>
    <n v="7"/>
    <x v="3"/>
    <x v="0"/>
    <n v="54"/>
    <n v="96"/>
    <n v="78"/>
    <x v="1"/>
    <n v="0"/>
    <n v="0"/>
    <n v="78"/>
    <n v="47.6"/>
    <n v="79"/>
    <n v="9"/>
    <n v="97"/>
    <n v="12"/>
    <n v="77"/>
    <n v="37"/>
    <n v="87"/>
    <n v="7"/>
    <n v="37"/>
    <n v="34"/>
  </r>
  <r>
    <n v="2271"/>
    <x v="5"/>
    <n v="78416"/>
    <n v="78.400000000000006"/>
    <n v="13"/>
    <x v="0"/>
    <x v="0"/>
    <n v="18"/>
    <n v="96"/>
    <n v="48"/>
    <x v="0"/>
    <n v="0"/>
    <n v="48"/>
    <n v="0"/>
    <n v="45"/>
    <n v="87"/>
    <n v="97"/>
    <n v="26"/>
    <n v="7"/>
    <n v="65"/>
    <n v="5"/>
    <n v="57"/>
    <n v="5"/>
    <n v="78"/>
    <n v="23"/>
  </r>
  <r>
    <n v="2312"/>
    <x v="19"/>
    <n v="95490"/>
    <n v="95.5"/>
    <n v="17"/>
    <x v="2"/>
    <x v="1"/>
    <n v="9"/>
    <n v="96"/>
    <n v="7"/>
    <x v="0"/>
    <n v="0"/>
    <n v="7"/>
    <n v="0"/>
    <n v="48.1"/>
    <n v="72"/>
    <n v="55"/>
    <n v="53"/>
    <n v="4"/>
    <n v="96"/>
    <n v="93"/>
    <n v="68"/>
    <n v="1"/>
    <n v="21"/>
    <n v="18"/>
  </r>
  <r>
    <n v="2487"/>
    <x v="0"/>
    <n v="106145"/>
    <n v="106.1"/>
    <n v="25"/>
    <x v="1"/>
    <x v="1"/>
    <n v="43"/>
    <n v="96"/>
    <n v="51"/>
    <x v="0"/>
    <n v="0"/>
    <n v="51"/>
    <n v="0"/>
    <n v="52.9"/>
    <n v="97"/>
    <n v="9"/>
    <n v="61"/>
    <n v="4"/>
    <n v="61"/>
    <n v="9"/>
    <n v="71"/>
    <n v="39"/>
    <n v="84"/>
    <n v="94"/>
  </r>
  <r>
    <n v="2702"/>
    <x v="6"/>
    <n v="111912"/>
    <n v="111.9"/>
    <n v="10"/>
    <x v="0"/>
    <x v="2"/>
    <n v="51"/>
    <n v="96"/>
    <n v="86"/>
    <x v="1"/>
    <n v="0"/>
    <n v="0"/>
    <n v="86"/>
    <n v="47.8"/>
    <n v="25"/>
    <n v="21"/>
    <n v="81"/>
    <n v="7"/>
    <n v="77"/>
    <n v="12"/>
    <n v="22"/>
    <n v="58"/>
    <n v="86"/>
    <n v="89"/>
  </r>
  <r>
    <n v="2881"/>
    <x v="6"/>
    <n v="63434"/>
    <n v="63.4"/>
    <n v="27"/>
    <x v="1"/>
    <x v="3"/>
    <n v="54"/>
    <n v="96"/>
    <n v="78"/>
    <x v="1"/>
    <n v="0"/>
    <n v="0"/>
    <n v="78"/>
    <n v="39"/>
    <n v="83"/>
    <n v="5"/>
    <n v="9"/>
    <n v="3"/>
    <n v="97"/>
    <n v="98"/>
    <n v="25"/>
    <n v="17"/>
    <n v="5"/>
    <n v="48"/>
  </r>
  <r>
    <n v="2903"/>
    <x v="3"/>
    <n v="54996"/>
    <n v="55"/>
    <n v="12"/>
    <x v="0"/>
    <x v="0"/>
    <n v="59"/>
    <n v="96"/>
    <n v="41"/>
    <x v="0"/>
    <n v="0"/>
    <n v="41"/>
    <n v="0"/>
    <n v="34.9"/>
    <n v="91"/>
    <n v="21"/>
    <n v="28"/>
    <n v="5"/>
    <n v="28"/>
    <n v="92"/>
    <n v="19"/>
    <n v="2"/>
    <n v="6"/>
    <n v="57"/>
  </r>
  <r>
    <n v="2906"/>
    <x v="18"/>
    <n v="126681"/>
    <n v="126.7"/>
    <n v="18"/>
    <x v="2"/>
    <x v="1"/>
    <n v="32"/>
    <n v="96"/>
    <n v="21"/>
    <x v="2"/>
    <n v="21"/>
    <n v="0"/>
    <n v="0"/>
    <n v="53.7"/>
    <n v="51"/>
    <n v="63"/>
    <n v="89"/>
    <n v="17"/>
    <n v="12"/>
    <n v="5"/>
    <n v="98"/>
    <n v="6"/>
    <n v="99"/>
    <n v="97"/>
  </r>
  <r>
    <n v="2927"/>
    <x v="18"/>
    <n v="128725"/>
    <n v="128.69999999999999"/>
    <n v="7"/>
    <x v="3"/>
    <x v="3"/>
    <n v="5"/>
    <n v="96"/>
    <n v="21"/>
    <x v="2"/>
    <n v="21"/>
    <n v="0"/>
    <n v="0"/>
    <n v="36.9"/>
    <n v="74"/>
    <n v="14"/>
    <n v="17"/>
    <n v="47"/>
    <n v="10"/>
    <n v="36"/>
    <n v="43"/>
    <n v="43"/>
    <n v="8"/>
    <n v="77"/>
  </r>
  <r>
    <n v="100"/>
    <x v="14"/>
    <n v="106619"/>
    <n v="106.6"/>
    <n v="29"/>
    <x v="1"/>
    <x v="1"/>
    <n v="15"/>
    <n v="95"/>
    <n v="54"/>
    <x v="0"/>
    <n v="0"/>
    <n v="54"/>
    <n v="0"/>
    <n v="53.8"/>
    <n v="95"/>
    <n v="25"/>
    <n v="36"/>
    <n v="38"/>
    <n v="61"/>
    <n v="36"/>
    <n v="53"/>
    <n v="78"/>
    <n v="71"/>
    <n v="45"/>
  </r>
  <r>
    <n v="170"/>
    <x v="5"/>
    <n v="123547"/>
    <n v="123.5"/>
    <n v="1"/>
    <x v="3"/>
    <x v="1"/>
    <n v="38"/>
    <n v="95"/>
    <n v="53"/>
    <x v="0"/>
    <n v="0"/>
    <n v="53"/>
    <n v="0"/>
    <n v="36.700000000000003"/>
    <n v="76"/>
    <n v="1"/>
    <n v="89"/>
    <n v="1"/>
    <n v="37"/>
    <n v="3"/>
    <n v="39"/>
    <n v="53"/>
    <n v="51"/>
    <n v="17"/>
  </r>
  <r>
    <n v="400"/>
    <x v="13"/>
    <n v="68104"/>
    <n v="68.099999999999994"/>
    <n v="10"/>
    <x v="0"/>
    <x v="1"/>
    <n v="35"/>
    <n v="95"/>
    <n v="22"/>
    <x v="2"/>
    <n v="22"/>
    <n v="0"/>
    <n v="0"/>
    <n v="48.1"/>
    <n v="33"/>
    <n v="25"/>
    <n v="63"/>
    <n v="2"/>
    <n v="72"/>
    <n v="51"/>
    <n v="61"/>
    <n v="63"/>
    <n v="53"/>
    <n v="58"/>
  </r>
  <r>
    <n v="615"/>
    <x v="7"/>
    <n v="117052"/>
    <n v="117.1"/>
    <n v="8"/>
    <x v="0"/>
    <x v="2"/>
    <n v="54"/>
    <n v="95"/>
    <n v="48"/>
    <x v="0"/>
    <n v="0"/>
    <n v="48"/>
    <n v="0"/>
    <n v="36.200000000000003"/>
    <n v="9"/>
    <n v="72"/>
    <n v="21"/>
    <n v="2"/>
    <n v="41"/>
    <n v="23"/>
    <n v="58"/>
    <n v="37"/>
    <n v="45"/>
    <n v="54"/>
  </r>
  <r>
    <n v="864"/>
    <x v="18"/>
    <n v="90985"/>
    <n v="91"/>
    <n v="20"/>
    <x v="2"/>
    <x v="2"/>
    <n v="21"/>
    <n v="95"/>
    <n v="9"/>
    <x v="2"/>
    <n v="9"/>
    <n v="0"/>
    <n v="0"/>
    <n v="52"/>
    <n v="96"/>
    <n v="78"/>
    <n v="74"/>
    <n v="69"/>
    <n v="42"/>
    <n v="92"/>
    <n v="7"/>
    <n v="8"/>
    <n v="22"/>
    <n v="32"/>
  </r>
  <r>
    <n v="1054"/>
    <x v="13"/>
    <n v="53655"/>
    <n v="53.7"/>
    <n v="12"/>
    <x v="0"/>
    <x v="2"/>
    <n v="44"/>
    <n v="95"/>
    <n v="14"/>
    <x v="2"/>
    <n v="14"/>
    <n v="0"/>
    <n v="0"/>
    <n v="31.9"/>
    <n v="2"/>
    <n v="52"/>
    <n v="34"/>
    <n v="0"/>
    <n v="31"/>
    <n v="28"/>
    <n v="39"/>
    <n v="13"/>
    <n v="51"/>
    <n v="69"/>
  </r>
  <r>
    <n v="1055"/>
    <x v="4"/>
    <n v="102264"/>
    <n v="102.3"/>
    <n v="4"/>
    <x v="3"/>
    <x v="2"/>
    <n v="93"/>
    <n v="95"/>
    <n v="57"/>
    <x v="0"/>
    <n v="0"/>
    <n v="57"/>
    <n v="0"/>
    <n v="63.4"/>
    <n v="27"/>
    <n v="41"/>
    <n v="71"/>
    <n v="51"/>
    <n v="93"/>
    <n v="74"/>
    <n v="56"/>
    <n v="89"/>
    <n v="67"/>
    <n v="65"/>
  </r>
  <r>
    <n v="1175"/>
    <x v="16"/>
    <n v="125941"/>
    <n v="125.9"/>
    <n v="7"/>
    <x v="3"/>
    <x v="3"/>
    <n v="24"/>
    <n v="95"/>
    <n v="8"/>
    <x v="2"/>
    <n v="8"/>
    <n v="0"/>
    <n v="0"/>
    <n v="58.1"/>
    <n v="4"/>
    <n v="32"/>
    <n v="27"/>
    <n v="41"/>
    <n v="96"/>
    <n v="52"/>
    <n v="55"/>
    <n v="94"/>
    <n v="92"/>
    <n v="88"/>
  </r>
  <r>
    <n v="1367"/>
    <x v="7"/>
    <n v="121703"/>
    <n v="121.7"/>
    <n v="15"/>
    <x v="0"/>
    <x v="3"/>
    <n v="9"/>
    <n v="95"/>
    <n v="46"/>
    <x v="0"/>
    <n v="0"/>
    <n v="46"/>
    <n v="0"/>
    <n v="44.2"/>
    <n v="4"/>
    <n v="36"/>
    <n v="85"/>
    <n v="76"/>
    <n v="22"/>
    <n v="41"/>
    <n v="2"/>
    <n v="95"/>
    <n v="6"/>
    <n v="75"/>
  </r>
  <r>
    <n v="1385"/>
    <x v="10"/>
    <n v="30318"/>
    <n v="30.3"/>
    <n v="10"/>
    <x v="0"/>
    <x v="0"/>
    <n v="3"/>
    <n v="95"/>
    <n v="52"/>
    <x v="0"/>
    <n v="0"/>
    <n v="52"/>
    <n v="0"/>
    <n v="43.2"/>
    <n v="8"/>
    <n v="73"/>
    <n v="96"/>
    <n v="78"/>
    <n v="3"/>
    <n v="64"/>
    <n v="67"/>
    <n v="10"/>
    <n v="14"/>
    <n v="19"/>
  </r>
  <r>
    <n v="1448"/>
    <x v="1"/>
    <n v="74741"/>
    <n v="74.7"/>
    <n v="12"/>
    <x v="0"/>
    <x v="2"/>
    <n v="19"/>
    <n v="95"/>
    <n v="94"/>
    <x v="1"/>
    <n v="0"/>
    <n v="0"/>
    <n v="94"/>
    <n v="47.2"/>
    <n v="78"/>
    <n v="13"/>
    <n v="85"/>
    <n v="94"/>
    <n v="28"/>
    <n v="33"/>
    <n v="13"/>
    <n v="34"/>
    <n v="67"/>
    <n v="27"/>
  </r>
  <r>
    <n v="1449"/>
    <x v="13"/>
    <n v="114153"/>
    <n v="114.2"/>
    <n v="20"/>
    <x v="2"/>
    <x v="1"/>
    <n v="34"/>
    <n v="95"/>
    <n v="19"/>
    <x v="2"/>
    <n v="19"/>
    <n v="0"/>
    <n v="0"/>
    <n v="32.9"/>
    <n v="68"/>
    <n v="6"/>
    <n v="47"/>
    <n v="27"/>
    <n v="95"/>
    <n v="36"/>
    <n v="1"/>
    <n v="4"/>
    <n v="27"/>
    <n v="18"/>
  </r>
  <r>
    <n v="1713"/>
    <x v="3"/>
    <n v="138480"/>
    <n v="138.5"/>
    <n v="27"/>
    <x v="1"/>
    <x v="0"/>
    <n v="12"/>
    <n v="95"/>
    <n v="47"/>
    <x v="0"/>
    <n v="0"/>
    <n v="47"/>
    <n v="0"/>
    <n v="47.7"/>
    <n v="34"/>
    <n v="0"/>
    <n v="89"/>
    <n v="78"/>
    <n v="65"/>
    <n v="13"/>
    <n v="38"/>
    <n v="92"/>
    <n v="62"/>
    <n v="6"/>
  </r>
  <r>
    <n v="1789"/>
    <x v="14"/>
    <n v="76350"/>
    <n v="76.400000000000006"/>
    <n v="12"/>
    <x v="0"/>
    <x v="1"/>
    <n v="8"/>
    <n v="95"/>
    <n v="57"/>
    <x v="0"/>
    <n v="0"/>
    <n v="57"/>
    <n v="0"/>
    <n v="53.8"/>
    <n v="27"/>
    <n v="7"/>
    <n v="96"/>
    <n v="91"/>
    <n v="93"/>
    <n v="98"/>
    <n v="18"/>
    <n v="16"/>
    <n v="3"/>
    <n v="89"/>
  </r>
  <r>
    <n v="1820"/>
    <x v="1"/>
    <n v="62146"/>
    <n v="62.1"/>
    <n v="26"/>
    <x v="1"/>
    <x v="3"/>
    <n v="88"/>
    <n v="95"/>
    <n v="74"/>
    <x v="1"/>
    <n v="0"/>
    <n v="0"/>
    <n v="74"/>
    <n v="52"/>
    <n v="84"/>
    <n v="28"/>
    <n v="5"/>
    <n v="13"/>
    <n v="61"/>
    <n v="61"/>
    <n v="26"/>
    <n v="73"/>
    <n v="77"/>
    <n v="92"/>
  </r>
  <r>
    <n v="1879"/>
    <x v="17"/>
    <n v="73302"/>
    <n v="73.3"/>
    <n v="10"/>
    <x v="0"/>
    <x v="1"/>
    <n v="24"/>
    <n v="95"/>
    <n v="9"/>
    <x v="1"/>
    <n v="0"/>
    <n v="0"/>
    <n v="9"/>
    <n v="52.5"/>
    <n v="45"/>
    <n v="95"/>
    <n v="15"/>
    <n v="85"/>
    <n v="25"/>
    <n v="93"/>
    <n v="23"/>
    <n v="75"/>
    <n v="6"/>
    <n v="63"/>
  </r>
  <r>
    <n v="2026"/>
    <x v="14"/>
    <n v="105253"/>
    <n v="105.3"/>
    <n v="19"/>
    <x v="2"/>
    <x v="1"/>
    <n v="79"/>
    <n v="95"/>
    <n v="57"/>
    <x v="0"/>
    <n v="0"/>
    <n v="57"/>
    <n v="0"/>
    <n v="43.7"/>
    <n v="78"/>
    <n v="27"/>
    <n v="6"/>
    <n v="41"/>
    <n v="14"/>
    <n v="28"/>
    <n v="95"/>
    <n v="85"/>
    <n v="59"/>
    <n v="4"/>
  </r>
  <r>
    <n v="2056"/>
    <x v="17"/>
    <n v="84255"/>
    <n v="84.3"/>
    <n v="1"/>
    <x v="3"/>
    <x v="1"/>
    <n v="61"/>
    <n v="95"/>
    <n v="85"/>
    <x v="1"/>
    <n v="0"/>
    <n v="0"/>
    <n v="85"/>
    <n v="41"/>
    <n v="55"/>
    <n v="8"/>
    <n v="75"/>
    <n v="77"/>
    <n v="5"/>
    <n v="35"/>
    <n v="93"/>
    <n v="5"/>
    <n v="15"/>
    <n v="42"/>
  </r>
  <r>
    <n v="2111"/>
    <x v="14"/>
    <n v="107418"/>
    <n v="107.4"/>
    <n v="10"/>
    <x v="0"/>
    <x v="0"/>
    <n v="5"/>
    <n v="95"/>
    <n v="61"/>
    <x v="0"/>
    <n v="0"/>
    <n v="61"/>
    <n v="0"/>
    <n v="41.7"/>
    <n v="8"/>
    <n v="79"/>
    <n v="11"/>
    <n v="21"/>
    <n v="52"/>
    <n v="46"/>
    <n v="99"/>
    <n v="59"/>
    <n v="33"/>
    <n v="9"/>
  </r>
  <r>
    <n v="2128"/>
    <x v="2"/>
    <n v="31757"/>
    <n v="31.8"/>
    <n v="21"/>
    <x v="2"/>
    <x v="0"/>
    <n v="39"/>
    <n v="95"/>
    <n v="25"/>
    <x v="2"/>
    <n v="25"/>
    <n v="0"/>
    <n v="0"/>
    <n v="32.200000000000003"/>
    <n v="3"/>
    <n v="78"/>
    <n v="67"/>
    <n v="24"/>
    <n v="52"/>
    <n v="5"/>
    <n v="38"/>
    <n v="17"/>
    <n v="2"/>
    <n v="36"/>
  </r>
  <r>
    <n v="2233"/>
    <x v="11"/>
    <n v="37589"/>
    <n v="37.6"/>
    <n v="18"/>
    <x v="2"/>
    <x v="0"/>
    <n v="5"/>
    <n v="95"/>
    <n v="9"/>
    <x v="1"/>
    <n v="0"/>
    <n v="0"/>
    <n v="9"/>
    <n v="36.299999999999997"/>
    <n v="5"/>
    <n v="9"/>
    <n v="2"/>
    <n v="69"/>
    <n v="53"/>
    <n v="88"/>
    <n v="5"/>
    <n v="22"/>
    <n v="81"/>
    <n v="29"/>
  </r>
  <r>
    <n v="2398"/>
    <x v="9"/>
    <n v="132916"/>
    <n v="132.9"/>
    <n v="27"/>
    <x v="1"/>
    <x v="2"/>
    <n v="3"/>
    <n v="95"/>
    <n v="88"/>
    <x v="1"/>
    <n v="0"/>
    <n v="0"/>
    <n v="88"/>
    <n v="45.8"/>
    <n v="96"/>
    <n v="54"/>
    <n v="81"/>
    <n v="46"/>
    <n v="4"/>
    <n v="89"/>
    <n v="29"/>
    <n v="14"/>
    <n v="10"/>
    <n v="35"/>
  </r>
  <r>
    <n v="2571"/>
    <x v="10"/>
    <n v="126847"/>
    <n v="126.8"/>
    <n v="29"/>
    <x v="1"/>
    <x v="1"/>
    <n v="73"/>
    <n v="95"/>
    <n v="51"/>
    <x v="0"/>
    <n v="0"/>
    <n v="51"/>
    <n v="0"/>
    <n v="62.4"/>
    <n v="7"/>
    <n v="81"/>
    <n v="66"/>
    <n v="98"/>
    <n v="82"/>
    <n v="78"/>
    <n v="85"/>
    <n v="28"/>
    <n v="43"/>
    <n v="56"/>
  </r>
  <r>
    <n v="2745"/>
    <x v="16"/>
    <n v="115236"/>
    <n v="115.2"/>
    <n v="23"/>
    <x v="1"/>
    <x v="1"/>
    <n v="81"/>
    <n v="95"/>
    <n v="5"/>
    <x v="2"/>
    <n v="5"/>
    <n v="0"/>
    <n v="0"/>
    <n v="48.4"/>
    <n v="94"/>
    <n v="26"/>
    <n v="83"/>
    <n v="82"/>
    <n v="16"/>
    <n v="47"/>
    <n v="4"/>
    <n v="35"/>
    <n v="73"/>
    <n v="24"/>
  </r>
  <r>
    <n v="2952"/>
    <x v="2"/>
    <n v="75357"/>
    <n v="75.400000000000006"/>
    <n v="9"/>
    <x v="0"/>
    <x v="2"/>
    <n v="33"/>
    <n v="95"/>
    <n v="3"/>
    <x v="2"/>
    <n v="3"/>
    <n v="0"/>
    <n v="0"/>
    <n v="51.4"/>
    <n v="92"/>
    <n v="98"/>
    <n v="43"/>
    <n v="8"/>
    <n v="87"/>
    <n v="4"/>
    <n v="27"/>
    <n v="88"/>
    <n v="39"/>
    <n v="28"/>
  </r>
  <r>
    <n v="178"/>
    <x v="11"/>
    <n v="88954"/>
    <n v="89"/>
    <n v="0"/>
    <x v="3"/>
    <x v="1"/>
    <n v="56"/>
    <n v="94"/>
    <n v="85"/>
    <x v="1"/>
    <n v="0"/>
    <n v="0"/>
    <n v="85"/>
    <n v="57.4"/>
    <n v="92"/>
    <n v="36"/>
    <n v="73"/>
    <n v="89"/>
    <n v="46"/>
    <n v="44"/>
    <n v="6"/>
    <n v="59"/>
    <n v="81"/>
    <n v="48"/>
  </r>
  <r>
    <n v="179"/>
    <x v="8"/>
    <n v="78456"/>
    <n v="78.5"/>
    <n v="7"/>
    <x v="3"/>
    <x v="2"/>
    <n v="85"/>
    <n v="94"/>
    <n v="26"/>
    <x v="2"/>
    <n v="26"/>
    <n v="0"/>
    <n v="0"/>
    <n v="55.4"/>
    <n v="89"/>
    <n v="6"/>
    <n v="88"/>
    <n v="45"/>
    <n v="51"/>
    <n v="63"/>
    <n v="93"/>
    <n v="2"/>
    <n v="48"/>
    <n v="69"/>
  </r>
  <r>
    <n v="203"/>
    <x v="7"/>
    <n v="138125"/>
    <n v="138.1"/>
    <n v="2"/>
    <x v="3"/>
    <x v="0"/>
    <n v="6"/>
    <n v="94"/>
    <n v="41"/>
    <x v="0"/>
    <n v="0"/>
    <n v="41"/>
    <n v="0"/>
    <n v="58.1"/>
    <n v="62"/>
    <n v="99"/>
    <n v="39"/>
    <n v="57"/>
    <n v="42"/>
    <n v="85"/>
    <n v="9"/>
    <n v="88"/>
    <n v="97"/>
    <n v="3"/>
  </r>
  <r>
    <n v="281"/>
    <x v="4"/>
    <n v="64785"/>
    <n v="64.8"/>
    <n v="12"/>
    <x v="0"/>
    <x v="1"/>
    <n v="57"/>
    <n v="94"/>
    <n v="62"/>
    <x v="0"/>
    <n v="0"/>
    <n v="62"/>
    <n v="0"/>
    <n v="35.200000000000003"/>
    <n v="72"/>
    <n v="69"/>
    <n v="34"/>
    <n v="8"/>
    <n v="5"/>
    <n v="16"/>
    <n v="34"/>
    <n v="8"/>
    <n v="23"/>
    <n v="83"/>
  </r>
  <r>
    <n v="341"/>
    <x v="17"/>
    <n v="103531"/>
    <n v="103.5"/>
    <n v="2"/>
    <x v="3"/>
    <x v="3"/>
    <n v="36"/>
    <n v="94"/>
    <n v="94"/>
    <x v="1"/>
    <n v="0"/>
    <n v="0"/>
    <n v="94"/>
    <n v="67.900000000000006"/>
    <n v="81"/>
    <n v="74"/>
    <n v="54"/>
    <n v="84"/>
    <n v="34"/>
    <n v="71"/>
    <n v="99"/>
    <n v="31"/>
    <n v="67"/>
    <n v="84"/>
  </r>
  <r>
    <n v="385"/>
    <x v="15"/>
    <n v="104755"/>
    <n v="104.8"/>
    <n v="6"/>
    <x v="3"/>
    <x v="2"/>
    <n v="97"/>
    <n v="94"/>
    <n v="43"/>
    <x v="0"/>
    <n v="0"/>
    <n v="43"/>
    <n v="0"/>
    <n v="38.799999999999997"/>
    <n v="53"/>
    <n v="69"/>
    <n v="27"/>
    <n v="74"/>
    <n v="5"/>
    <n v="5"/>
    <n v="39"/>
    <n v="35"/>
    <n v="32"/>
    <n v="49"/>
  </r>
  <r>
    <n v="418"/>
    <x v="6"/>
    <n v="148623"/>
    <n v="148.6"/>
    <n v="11"/>
    <x v="0"/>
    <x v="0"/>
    <n v="35"/>
    <n v="94"/>
    <n v="72"/>
    <x v="1"/>
    <n v="0"/>
    <n v="0"/>
    <n v="72"/>
    <n v="31.1"/>
    <n v="58"/>
    <n v="6"/>
    <n v="74"/>
    <n v="3"/>
    <n v="54"/>
    <n v="5"/>
    <n v="7"/>
    <n v="6"/>
    <n v="91"/>
    <n v="7"/>
  </r>
  <r>
    <n v="528"/>
    <x v="9"/>
    <n v="30671"/>
    <n v="30.7"/>
    <n v="9"/>
    <x v="0"/>
    <x v="1"/>
    <n v="62"/>
    <n v="94"/>
    <n v="75"/>
    <x v="1"/>
    <n v="0"/>
    <n v="0"/>
    <n v="75"/>
    <n v="40.299999999999997"/>
    <n v="65"/>
    <n v="15"/>
    <n v="55"/>
    <n v="53"/>
    <n v="73"/>
    <n v="6"/>
    <n v="89"/>
    <n v="7"/>
    <n v="22"/>
    <n v="18"/>
  </r>
  <r>
    <n v="542"/>
    <x v="4"/>
    <n v="47040"/>
    <n v="47"/>
    <n v="4"/>
    <x v="3"/>
    <x v="0"/>
    <n v="97"/>
    <n v="94"/>
    <n v="64"/>
    <x v="0"/>
    <n v="0"/>
    <n v="64"/>
    <n v="0"/>
    <n v="52.4"/>
    <n v="57"/>
    <n v="16"/>
    <n v="69"/>
    <n v="51"/>
    <n v="65"/>
    <n v="89"/>
    <n v="44"/>
    <n v="9"/>
    <n v="75"/>
    <n v="49"/>
  </r>
  <r>
    <n v="849"/>
    <x v="3"/>
    <n v="33743"/>
    <n v="33.700000000000003"/>
    <n v="23"/>
    <x v="1"/>
    <x v="3"/>
    <n v="69"/>
    <n v="94"/>
    <n v="45"/>
    <x v="0"/>
    <n v="0"/>
    <n v="45"/>
    <n v="0"/>
    <n v="50.2"/>
    <n v="77"/>
    <n v="52"/>
    <n v="7"/>
    <n v="89"/>
    <n v="92"/>
    <n v="28"/>
    <n v="19"/>
    <n v="26"/>
    <n v="75"/>
    <n v="37"/>
  </r>
  <r>
    <n v="884"/>
    <x v="14"/>
    <n v="97519"/>
    <n v="97.5"/>
    <n v="26"/>
    <x v="1"/>
    <x v="1"/>
    <n v="57"/>
    <n v="94"/>
    <n v="52"/>
    <x v="0"/>
    <n v="0"/>
    <n v="52"/>
    <n v="0"/>
    <n v="37.9"/>
    <n v="52"/>
    <n v="86"/>
    <n v="65"/>
    <n v="19"/>
    <n v="6"/>
    <n v="42"/>
    <n v="2"/>
    <n v="32"/>
    <n v="37"/>
    <n v="38"/>
  </r>
  <r>
    <n v="1123"/>
    <x v="17"/>
    <n v="87304"/>
    <n v="87.3"/>
    <n v="26"/>
    <x v="1"/>
    <x v="3"/>
    <n v="65"/>
    <n v="94"/>
    <n v="76"/>
    <x v="1"/>
    <n v="0"/>
    <n v="0"/>
    <n v="76"/>
    <n v="37.4"/>
    <n v="33"/>
    <n v="34"/>
    <n v="96"/>
    <n v="8"/>
    <n v="46"/>
    <n v="2"/>
    <n v="81"/>
    <n v="16"/>
    <n v="21"/>
    <n v="37"/>
  </r>
  <r>
    <n v="1246"/>
    <x v="12"/>
    <n v="143268"/>
    <n v="143.30000000000001"/>
    <n v="17"/>
    <x v="2"/>
    <x v="3"/>
    <n v="41"/>
    <n v="94"/>
    <n v="32"/>
    <x v="0"/>
    <n v="0"/>
    <n v="32"/>
    <n v="0"/>
    <n v="37.200000000000003"/>
    <n v="14"/>
    <n v="39"/>
    <n v="7"/>
    <n v="5"/>
    <n v="33"/>
    <n v="7"/>
    <n v="79"/>
    <n v="19"/>
    <n v="73"/>
    <n v="96"/>
  </r>
  <r>
    <n v="1254"/>
    <x v="7"/>
    <n v="81179"/>
    <n v="81.2"/>
    <n v="29"/>
    <x v="1"/>
    <x v="3"/>
    <n v="71"/>
    <n v="94"/>
    <n v="37"/>
    <x v="0"/>
    <n v="0"/>
    <n v="37"/>
    <n v="0"/>
    <n v="37"/>
    <n v="46"/>
    <n v="61"/>
    <n v="33"/>
    <n v="51"/>
    <n v="13"/>
    <n v="45"/>
    <n v="9"/>
    <n v="5"/>
    <n v="86"/>
    <n v="21"/>
  </r>
  <r>
    <n v="1729"/>
    <x v="14"/>
    <n v="40603"/>
    <n v="40.6"/>
    <n v="24"/>
    <x v="1"/>
    <x v="1"/>
    <n v="49"/>
    <n v="94"/>
    <n v="42"/>
    <x v="0"/>
    <n v="0"/>
    <n v="42"/>
    <n v="0"/>
    <n v="37.9"/>
    <n v="38"/>
    <n v="35"/>
    <n v="65"/>
    <n v="12"/>
    <n v="9"/>
    <n v="66"/>
    <n v="55"/>
    <n v="43"/>
    <n v="15"/>
    <n v="41"/>
  </r>
  <r>
    <n v="1735"/>
    <x v="0"/>
    <n v="81356"/>
    <n v="81.400000000000006"/>
    <n v="7"/>
    <x v="3"/>
    <x v="1"/>
    <n v="14"/>
    <n v="94"/>
    <n v="36"/>
    <x v="0"/>
    <n v="0"/>
    <n v="36"/>
    <n v="0"/>
    <n v="45.6"/>
    <n v="9"/>
    <n v="81"/>
    <n v="7"/>
    <n v="25"/>
    <n v="82"/>
    <n v="8"/>
    <n v="95"/>
    <n v="10"/>
    <n v="98"/>
    <n v="41"/>
  </r>
  <r>
    <n v="1754"/>
    <x v="9"/>
    <n v="55036"/>
    <n v="55"/>
    <n v="21"/>
    <x v="2"/>
    <x v="1"/>
    <n v="44"/>
    <n v="94"/>
    <n v="83"/>
    <x v="1"/>
    <n v="0"/>
    <n v="0"/>
    <n v="83"/>
    <n v="40.799999999999997"/>
    <n v="7"/>
    <n v="37"/>
    <n v="86"/>
    <n v="3"/>
    <n v="44"/>
    <n v="51"/>
    <n v="61"/>
    <n v="28"/>
    <n v="43"/>
    <n v="48"/>
  </r>
  <r>
    <n v="1797"/>
    <x v="0"/>
    <n v="79696"/>
    <n v="79.7"/>
    <n v="28"/>
    <x v="1"/>
    <x v="2"/>
    <n v="31"/>
    <n v="94"/>
    <n v="44"/>
    <x v="0"/>
    <n v="0"/>
    <n v="44"/>
    <n v="0"/>
    <n v="52.9"/>
    <n v="65"/>
    <n v="47"/>
    <n v="96"/>
    <n v="35"/>
    <n v="74"/>
    <n v="26"/>
    <n v="51"/>
    <n v="55"/>
    <n v="33"/>
    <n v="47"/>
  </r>
  <r>
    <n v="1818"/>
    <x v="15"/>
    <n v="64118"/>
    <n v="64.099999999999994"/>
    <n v="5"/>
    <x v="3"/>
    <x v="2"/>
    <n v="28"/>
    <n v="94"/>
    <n v="45"/>
    <x v="0"/>
    <n v="0"/>
    <n v="45"/>
    <n v="0"/>
    <n v="25.2"/>
    <n v="74"/>
    <n v="6"/>
    <n v="65"/>
    <n v="21"/>
    <n v="33"/>
    <n v="2"/>
    <n v="11"/>
    <n v="27"/>
    <n v="7"/>
    <n v="6"/>
  </r>
  <r>
    <n v="2017"/>
    <x v="8"/>
    <n v="125946"/>
    <n v="125.9"/>
    <n v="8"/>
    <x v="0"/>
    <x v="1"/>
    <n v="17"/>
    <n v="94"/>
    <n v="29"/>
    <x v="2"/>
    <n v="29"/>
    <n v="0"/>
    <n v="0"/>
    <n v="45.8"/>
    <n v="3"/>
    <n v="16"/>
    <n v="78"/>
    <n v="13"/>
    <n v="27"/>
    <n v="45"/>
    <n v="94"/>
    <n v="18"/>
    <n v="92"/>
    <n v="72"/>
  </r>
  <r>
    <n v="2053"/>
    <x v="9"/>
    <n v="49830"/>
    <n v="49.8"/>
    <n v="29"/>
    <x v="1"/>
    <x v="2"/>
    <n v="69"/>
    <n v="94"/>
    <n v="83"/>
    <x v="1"/>
    <n v="0"/>
    <n v="0"/>
    <n v="83"/>
    <n v="53.7"/>
    <n v="4"/>
    <n v="72"/>
    <n v="88"/>
    <n v="84"/>
    <n v="79"/>
    <n v="1"/>
    <n v="91"/>
    <n v="27"/>
    <n v="89"/>
    <n v="2"/>
  </r>
  <r>
    <n v="2247"/>
    <x v="9"/>
    <n v="31981"/>
    <n v="32"/>
    <n v="7"/>
    <x v="3"/>
    <x v="3"/>
    <n v="95"/>
    <n v="94"/>
    <n v="71"/>
    <x v="1"/>
    <n v="0"/>
    <n v="0"/>
    <n v="71"/>
    <n v="39.700000000000003"/>
    <n v="58"/>
    <n v="2"/>
    <n v="1"/>
    <n v="76"/>
    <n v="15"/>
    <n v="94"/>
    <n v="59"/>
    <n v="9"/>
    <n v="22"/>
    <n v="61"/>
  </r>
  <r>
    <n v="2388"/>
    <x v="16"/>
    <n v="126080"/>
    <n v="126.1"/>
    <n v="1"/>
    <x v="3"/>
    <x v="1"/>
    <n v="29"/>
    <n v="94"/>
    <n v="14"/>
    <x v="2"/>
    <n v="14"/>
    <n v="0"/>
    <n v="0"/>
    <n v="52.9"/>
    <n v="77"/>
    <n v="26"/>
    <n v="86"/>
    <n v="23"/>
    <n v="36"/>
    <n v="45"/>
    <n v="29"/>
    <n v="77"/>
    <n v="41"/>
    <n v="89"/>
  </r>
  <r>
    <n v="2397"/>
    <x v="1"/>
    <n v="66598"/>
    <n v="66.599999999999994"/>
    <n v="8"/>
    <x v="0"/>
    <x v="2"/>
    <n v="59"/>
    <n v="94"/>
    <n v="77"/>
    <x v="1"/>
    <n v="0"/>
    <n v="0"/>
    <n v="77"/>
    <n v="48.3"/>
    <n v="33"/>
    <n v="24"/>
    <n v="2"/>
    <n v="59"/>
    <n v="51"/>
    <n v="73"/>
    <n v="31"/>
    <n v="46"/>
    <n v="68"/>
    <n v="96"/>
  </r>
  <r>
    <n v="2600"/>
    <x v="1"/>
    <n v="97004"/>
    <n v="97"/>
    <n v="8"/>
    <x v="0"/>
    <x v="0"/>
    <n v="18"/>
    <n v="94"/>
    <n v="78"/>
    <x v="1"/>
    <n v="0"/>
    <n v="0"/>
    <n v="78"/>
    <n v="55.1"/>
    <n v="43"/>
    <n v="25"/>
    <n v="97"/>
    <n v="31"/>
    <n v="65"/>
    <n v="14"/>
    <n v="82"/>
    <n v="54"/>
    <n v="98"/>
    <n v="42"/>
  </r>
  <r>
    <n v="2747"/>
    <x v="19"/>
    <n v="111779"/>
    <n v="111.8"/>
    <n v="22"/>
    <x v="2"/>
    <x v="0"/>
    <n v="49"/>
    <n v="94"/>
    <n v="51"/>
    <x v="0"/>
    <n v="0"/>
    <n v="51"/>
    <n v="0"/>
    <n v="44.5"/>
    <n v="29"/>
    <n v="9"/>
    <n v="79"/>
    <n v="8"/>
    <n v="43"/>
    <n v="7"/>
    <n v="68"/>
    <n v="37"/>
    <n v="87"/>
    <n v="78"/>
  </r>
  <r>
    <n v="2998"/>
    <x v="4"/>
    <n v="61325"/>
    <n v="61.3"/>
    <n v="23"/>
    <x v="1"/>
    <x v="3"/>
    <n v="64"/>
    <n v="94"/>
    <n v="39"/>
    <x v="0"/>
    <n v="0"/>
    <n v="39"/>
    <n v="0"/>
    <n v="42.2"/>
    <n v="28"/>
    <n v="62"/>
    <n v="73"/>
    <n v="21"/>
    <n v="96"/>
    <n v="1"/>
    <n v="7"/>
    <n v="29"/>
    <n v="48"/>
    <n v="57"/>
  </r>
  <r>
    <n v="90"/>
    <x v="13"/>
    <n v="41536"/>
    <n v="41.5"/>
    <n v="29"/>
    <x v="1"/>
    <x v="2"/>
    <n v="69"/>
    <n v="93"/>
    <n v="1"/>
    <x v="2"/>
    <n v="1"/>
    <n v="0"/>
    <n v="0"/>
    <n v="27.2"/>
    <n v="49"/>
    <n v="6"/>
    <n v="58"/>
    <n v="27"/>
    <n v="8"/>
    <n v="31"/>
    <n v="46"/>
    <n v="1"/>
    <n v="7"/>
    <n v="39"/>
  </r>
  <r>
    <n v="225"/>
    <x v="0"/>
    <n v="34458"/>
    <n v="34.5"/>
    <n v="26"/>
    <x v="1"/>
    <x v="1"/>
    <n v="71"/>
    <n v="93"/>
    <n v="48"/>
    <x v="0"/>
    <n v="0"/>
    <n v="48"/>
    <n v="0"/>
    <n v="33.6"/>
    <n v="65"/>
    <n v="94"/>
    <n v="6"/>
    <n v="82"/>
    <n v="29"/>
    <n v="44"/>
    <n v="2"/>
    <n v="3"/>
    <n v="5"/>
    <n v="6"/>
  </r>
  <r>
    <n v="391"/>
    <x v="4"/>
    <n v="100601"/>
    <n v="100.6"/>
    <n v="0"/>
    <x v="3"/>
    <x v="0"/>
    <n v="4"/>
    <n v="93"/>
    <n v="53"/>
    <x v="0"/>
    <n v="0"/>
    <n v="53"/>
    <n v="0"/>
    <n v="38.5"/>
    <n v="0"/>
    <n v="26"/>
    <n v="52"/>
    <n v="72"/>
    <n v="17"/>
    <n v="55"/>
    <n v="71"/>
    <n v="44"/>
    <n v="3"/>
    <n v="45"/>
  </r>
  <r>
    <n v="459"/>
    <x v="4"/>
    <n v="103889"/>
    <n v="103.9"/>
    <n v="10"/>
    <x v="0"/>
    <x v="0"/>
    <n v="62"/>
    <n v="93"/>
    <n v="42"/>
    <x v="0"/>
    <n v="0"/>
    <n v="42"/>
    <n v="0"/>
    <n v="20.399999999999999"/>
    <n v="6"/>
    <n v="5"/>
    <n v="9"/>
    <n v="3"/>
    <n v="5"/>
    <n v="6"/>
    <n v="6"/>
    <n v="72"/>
    <n v="23"/>
    <n v="69"/>
  </r>
  <r>
    <n v="696"/>
    <x v="7"/>
    <n v="89300"/>
    <n v="89.3"/>
    <n v="11"/>
    <x v="0"/>
    <x v="1"/>
    <n v="4"/>
    <n v="93"/>
    <n v="32"/>
    <x v="0"/>
    <n v="0"/>
    <n v="32"/>
    <n v="0"/>
    <n v="33"/>
    <n v="1"/>
    <n v="66"/>
    <n v="65"/>
    <n v="3"/>
    <n v="0"/>
    <n v="8"/>
    <n v="76"/>
    <n v="58"/>
    <n v="4"/>
    <n v="49"/>
  </r>
  <r>
    <n v="837"/>
    <x v="19"/>
    <n v="80924"/>
    <n v="80.900000000000006"/>
    <n v="10"/>
    <x v="0"/>
    <x v="2"/>
    <n v="25"/>
    <n v="93"/>
    <n v="55"/>
    <x v="0"/>
    <n v="0"/>
    <n v="55"/>
    <n v="0"/>
    <n v="22.2"/>
    <n v="26"/>
    <n v="5"/>
    <n v="1"/>
    <n v="2"/>
    <n v="1"/>
    <n v="11"/>
    <n v="24"/>
    <n v="22"/>
    <n v="99"/>
    <n v="31"/>
  </r>
  <r>
    <n v="928"/>
    <x v="9"/>
    <n v="115823"/>
    <n v="115.8"/>
    <n v="29"/>
    <x v="1"/>
    <x v="3"/>
    <n v="84"/>
    <n v="93"/>
    <n v="86"/>
    <x v="1"/>
    <n v="0"/>
    <n v="0"/>
    <n v="86"/>
    <n v="48.9"/>
    <n v="18"/>
    <n v="56"/>
    <n v="98"/>
    <n v="52"/>
    <n v="93"/>
    <n v="41"/>
    <n v="10"/>
    <n v="58"/>
    <n v="4"/>
    <n v="59"/>
  </r>
  <r>
    <n v="1210"/>
    <x v="15"/>
    <n v="138809"/>
    <n v="138.80000000000001"/>
    <n v="19"/>
    <x v="2"/>
    <x v="0"/>
    <n v="82"/>
    <n v="93"/>
    <n v="34"/>
    <x v="0"/>
    <n v="0"/>
    <n v="34"/>
    <n v="0"/>
    <n v="65.8"/>
    <n v="98"/>
    <n v="51"/>
    <n v="63"/>
    <n v="67"/>
    <n v="36"/>
    <n v="75"/>
    <n v="87"/>
    <n v="39"/>
    <n v="66"/>
    <n v="76"/>
  </r>
  <r>
    <n v="1359"/>
    <x v="1"/>
    <n v="105477"/>
    <n v="105.5"/>
    <n v="19"/>
    <x v="2"/>
    <x v="0"/>
    <n v="97"/>
    <n v="93"/>
    <n v="76"/>
    <x v="1"/>
    <n v="0"/>
    <n v="0"/>
    <n v="76"/>
    <n v="46.8"/>
    <n v="18"/>
    <n v="10"/>
    <n v="75"/>
    <n v="41"/>
    <n v="83"/>
    <n v="55"/>
    <n v="32"/>
    <n v="74"/>
    <n v="75"/>
    <n v="5"/>
  </r>
  <r>
    <n v="1427"/>
    <x v="12"/>
    <n v="122983"/>
    <n v="123"/>
    <n v="27"/>
    <x v="1"/>
    <x v="3"/>
    <n v="92"/>
    <n v="93"/>
    <n v="42"/>
    <x v="0"/>
    <n v="0"/>
    <n v="42"/>
    <n v="0"/>
    <n v="41.2"/>
    <n v="64"/>
    <n v="42"/>
    <n v="59"/>
    <n v="42"/>
    <n v="15"/>
    <n v="47"/>
    <n v="69"/>
    <n v="8"/>
    <n v="49"/>
    <n v="17"/>
  </r>
  <r>
    <n v="1568"/>
    <x v="0"/>
    <n v="131277"/>
    <n v="131.30000000000001"/>
    <n v="18"/>
    <x v="2"/>
    <x v="3"/>
    <n v="71"/>
    <n v="93"/>
    <n v="59"/>
    <x v="0"/>
    <n v="0"/>
    <n v="59"/>
    <n v="0"/>
    <n v="37.200000000000003"/>
    <n v="14"/>
    <n v="16"/>
    <n v="16"/>
    <n v="89"/>
    <n v="8"/>
    <n v="8"/>
    <n v="23"/>
    <n v="47"/>
    <n v="92"/>
    <n v="59"/>
  </r>
  <r>
    <n v="1692"/>
    <x v="2"/>
    <n v="106789"/>
    <n v="106.8"/>
    <n v="20"/>
    <x v="2"/>
    <x v="2"/>
    <n v="16"/>
    <n v="93"/>
    <n v="15"/>
    <x v="2"/>
    <n v="15"/>
    <n v="0"/>
    <n v="0"/>
    <n v="49.1"/>
    <n v="72"/>
    <n v="19"/>
    <n v="82"/>
    <n v="33"/>
    <n v="44"/>
    <n v="77"/>
    <n v="63"/>
    <n v="31"/>
    <n v="39"/>
    <n v="31"/>
  </r>
  <r>
    <n v="2040"/>
    <x v="17"/>
    <n v="131298"/>
    <n v="131.30000000000001"/>
    <n v="25"/>
    <x v="1"/>
    <x v="1"/>
    <n v="55"/>
    <n v="93"/>
    <n v="73"/>
    <x v="1"/>
    <n v="0"/>
    <n v="0"/>
    <n v="73"/>
    <n v="58"/>
    <n v="21"/>
    <n v="88"/>
    <n v="87"/>
    <n v="3"/>
    <n v="69"/>
    <n v="55"/>
    <n v="94"/>
    <n v="91"/>
    <n v="58"/>
    <n v="14"/>
  </r>
  <r>
    <n v="2430"/>
    <x v="0"/>
    <n v="62611"/>
    <n v="62.6"/>
    <n v="3"/>
    <x v="3"/>
    <x v="2"/>
    <n v="93"/>
    <n v="93"/>
    <n v="66"/>
    <x v="0"/>
    <n v="0"/>
    <n v="66"/>
    <n v="0"/>
    <n v="43.3"/>
    <n v="29"/>
    <n v="13"/>
    <n v="3"/>
    <n v="6"/>
    <n v="85"/>
    <n v="39"/>
    <n v="91"/>
    <n v="24"/>
    <n v="69"/>
    <n v="74"/>
  </r>
  <r>
    <n v="2460"/>
    <x v="8"/>
    <n v="137271"/>
    <n v="137.30000000000001"/>
    <n v="4"/>
    <x v="3"/>
    <x v="2"/>
    <n v="47"/>
    <n v="93"/>
    <n v="25"/>
    <x v="2"/>
    <n v="25"/>
    <n v="0"/>
    <n v="0"/>
    <n v="45"/>
    <n v="95"/>
    <n v="33"/>
    <n v="48"/>
    <n v="71"/>
    <n v="9"/>
    <n v="49"/>
    <n v="11"/>
    <n v="37"/>
    <n v="55"/>
    <n v="42"/>
  </r>
  <r>
    <n v="2506"/>
    <x v="4"/>
    <n v="73489"/>
    <n v="73.5"/>
    <n v="2"/>
    <x v="3"/>
    <x v="3"/>
    <n v="32"/>
    <n v="93"/>
    <n v="34"/>
    <x v="0"/>
    <n v="0"/>
    <n v="34"/>
    <n v="0"/>
    <n v="33"/>
    <n v="10"/>
    <n v="76"/>
    <n v="62"/>
    <n v="59"/>
    <n v="5"/>
    <n v="26"/>
    <n v="23"/>
    <n v="55"/>
    <n v="7"/>
    <n v="7"/>
  </r>
  <r>
    <n v="2518"/>
    <x v="1"/>
    <n v="113499"/>
    <n v="113.5"/>
    <n v="6"/>
    <x v="3"/>
    <x v="3"/>
    <n v="17"/>
    <n v="93"/>
    <n v="94"/>
    <x v="1"/>
    <n v="0"/>
    <n v="0"/>
    <n v="94"/>
    <n v="68.400000000000006"/>
    <n v="9"/>
    <n v="59"/>
    <n v="92"/>
    <n v="95"/>
    <n v="85"/>
    <n v="86"/>
    <n v="65"/>
    <n v="22"/>
    <n v="73"/>
    <n v="98"/>
  </r>
  <r>
    <n v="2542"/>
    <x v="6"/>
    <n v="75018"/>
    <n v="75"/>
    <n v="16"/>
    <x v="2"/>
    <x v="1"/>
    <n v="55"/>
    <n v="93"/>
    <n v="83"/>
    <x v="1"/>
    <n v="0"/>
    <n v="0"/>
    <n v="83"/>
    <n v="48.3"/>
    <n v="66"/>
    <n v="99"/>
    <n v="78"/>
    <n v="54"/>
    <n v="77"/>
    <n v="48"/>
    <n v="31"/>
    <n v="26"/>
    <n v="4"/>
    <n v="0"/>
  </r>
  <r>
    <n v="2588"/>
    <x v="4"/>
    <n v="125288"/>
    <n v="125.3"/>
    <n v="8"/>
    <x v="0"/>
    <x v="3"/>
    <n v="92"/>
    <n v="93"/>
    <n v="37"/>
    <x v="0"/>
    <n v="0"/>
    <n v="37"/>
    <n v="0"/>
    <n v="72"/>
    <n v="79"/>
    <n v="85"/>
    <n v="21"/>
    <n v="71"/>
    <n v="62"/>
    <n v="75"/>
    <n v="79"/>
    <n v="66"/>
    <n v="96"/>
    <n v="86"/>
  </r>
  <r>
    <n v="2616"/>
    <x v="19"/>
    <n v="135959"/>
    <n v="136"/>
    <n v="29"/>
    <x v="1"/>
    <x v="1"/>
    <n v="43"/>
    <n v="93"/>
    <n v="52"/>
    <x v="0"/>
    <n v="0"/>
    <n v="52"/>
    <n v="0"/>
    <n v="24.4"/>
    <n v="4"/>
    <n v="2"/>
    <n v="2"/>
    <n v="6"/>
    <n v="26"/>
    <n v="14"/>
    <n v="2"/>
    <n v="84"/>
    <n v="97"/>
    <n v="7"/>
  </r>
  <r>
    <n v="2696"/>
    <x v="3"/>
    <n v="68191"/>
    <n v="68.2"/>
    <n v="7"/>
    <x v="3"/>
    <x v="1"/>
    <n v="15"/>
    <n v="93"/>
    <n v="4"/>
    <x v="0"/>
    <n v="0"/>
    <n v="4"/>
    <n v="0"/>
    <n v="34.9"/>
    <n v="89"/>
    <n v="69"/>
    <n v="74"/>
    <n v="4"/>
    <n v="6"/>
    <n v="5"/>
    <n v="17"/>
    <n v="5"/>
    <n v="68"/>
    <n v="12"/>
  </r>
  <r>
    <n v="2706"/>
    <x v="6"/>
    <n v="62864"/>
    <n v="62.9"/>
    <n v="29"/>
    <x v="1"/>
    <x v="3"/>
    <n v="71"/>
    <n v="93"/>
    <n v="92"/>
    <x v="1"/>
    <n v="0"/>
    <n v="0"/>
    <n v="92"/>
    <n v="62.1"/>
    <n v="63"/>
    <n v="96"/>
    <n v="28"/>
    <n v="94"/>
    <n v="61"/>
    <n v="75"/>
    <n v="9"/>
    <n v="55"/>
    <n v="86"/>
    <n v="54"/>
  </r>
  <r>
    <n v="2941"/>
    <x v="17"/>
    <n v="134065"/>
    <n v="134.1"/>
    <n v="29"/>
    <x v="1"/>
    <x v="2"/>
    <n v="33"/>
    <n v="93"/>
    <n v="76"/>
    <x v="1"/>
    <n v="0"/>
    <n v="0"/>
    <n v="76"/>
    <n v="40.4"/>
    <n v="51"/>
    <n v="71"/>
    <n v="61"/>
    <n v="34"/>
    <n v="82"/>
    <n v="11"/>
    <n v="14"/>
    <n v="4"/>
    <n v="7"/>
    <n v="69"/>
  </r>
  <r>
    <n v="2980"/>
    <x v="1"/>
    <n v="70840"/>
    <n v="70.8"/>
    <n v="17"/>
    <x v="2"/>
    <x v="3"/>
    <n v="6"/>
    <n v="93"/>
    <n v="72"/>
    <x v="1"/>
    <n v="0"/>
    <n v="0"/>
    <n v="72"/>
    <n v="57.8"/>
    <n v="74"/>
    <n v="82"/>
    <n v="4"/>
    <n v="38"/>
    <n v="56"/>
    <n v="61"/>
    <n v="58"/>
    <n v="69"/>
    <n v="97"/>
    <n v="39"/>
  </r>
  <r>
    <n v="33"/>
    <x v="9"/>
    <n v="102124"/>
    <n v="102.1"/>
    <n v="11"/>
    <x v="0"/>
    <x v="0"/>
    <n v="56"/>
    <n v="92"/>
    <n v="93"/>
    <x v="1"/>
    <n v="0"/>
    <n v="0"/>
    <n v="93"/>
    <n v="33.6"/>
    <n v="11"/>
    <n v="49"/>
    <n v="1"/>
    <n v="47"/>
    <n v="6"/>
    <n v="12"/>
    <n v="12"/>
    <n v="65"/>
    <n v="75"/>
    <n v="58"/>
  </r>
  <r>
    <n v="67"/>
    <x v="19"/>
    <n v="53752"/>
    <n v="53.8"/>
    <n v="21"/>
    <x v="2"/>
    <x v="3"/>
    <n v="65"/>
    <n v="92"/>
    <n v="35"/>
    <x v="0"/>
    <n v="0"/>
    <n v="35"/>
    <n v="0"/>
    <n v="42.1"/>
    <n v="9"/>
    <n v="69"/>
    <n v="68"/>
    <n v="82"/>
    <n v="53"/>
    <n v="82"/>
    <n v="5"/>
    <n v="7"/>
    <n v="41"/>
    <n v="5"/>
  </r>
  <r>
    <n v="112"/>
    <x v="4"/>
    <n v="140641"/>
    <n v="140.6"/>
    <n v="23"/>
    <x v="1"/>
    <x v="3"/>
    <n v="82"/>
    <n v="92"/>
    <n v="57"/>
    <x v="0"/>
    <n v="0"/>
    <n v="57"/>
    <n v="0"/>
    <n v="36.9"/>
    <n v="1"/>
    <n v="62"/>
    <n v="45"/>
    <n v="59"/>
    <n v="17"/>
    <n v="74"/>
    <n v="86"/>
    <n v="22"/>
    <n v="1"/>
    <n v="2"/>
  </r>
  <r>
    <n v="308"/>
    <x v="19"/>
    <n v="107463"/>
    <n v="107.5"/>
    <n v="21"/>
    <x v="2"/>
    <x v="2"/>
    <n v="47"/>
    <n v="92"/>
    <n v="7"/>
    <x v="0"/>
    <n v="0"/>
    <n v="7"/>
    <n v="0"/>
    <n v="36.799999999999997"/>
    <n v="1"/>
    <n v="9"/>
    <n v="15"/>
    <n v="79"/>
    <n v="62"/>
    <n v="34"/>
    <n v="87"/>
    <n v="1"/>
    <n v="23"/>
    <n v="57"/>
  </r>
  <r>
    <n v="444"/>
    <x v="9"/>
    <n v="72578"/>
    <n v="72.599999999999994"/>
    <n v="15"/>
    <x v="0"/>
    <x v="2"/>
    <n v="35"/>
    <n v="92"/>
    <n v="8"/>
    <x v="1"/>
    <n v="0"/>
    <n v="0"/>
    <n v="8"/>
    <n v="27.7"/>
    <n v="67"/>
    <n v="22"/>
    <n v="22"/>
    <n v="73"/>
    <n v="5"/>
    <n v="42"/>
    <n v="17"/>
    <n v="19"/>
    <n v="1"/>
    <n v="9"/>
  </r>
  <r>
    <n v="478"/>
    <x v="6"/>
    <n v="90107"/>
    <n v="90.1"/>
    <n v="9"/>
    <x v="0"/>
    <x v="0"/>
    <n v="86"/>
    <n v="92"/>
    <n v="72"/>
    <x v="1"/>
    <n v="0"/>
    <n v="0"/>
    <n v="72"/>
    <n v="35.6"/>
    <n v="44"/>
    <n v="23"/>
    <n v="29"/>
    <n v="77"/>
    <n v="8"/>
    <n v="83"/>
    <n v="43"/>
    <n v="6"/>
    <n v="9"/>
    <n v="34"/>
  </r>
  <r>
    <n v="491"/>
    <x v="5"/>
    <n v="136153"/>
    <n v="136.19999999999999"/>
    <n v="25"/>
    <x v="1"/>
    <x v="3"/>
    <n v="32"/>
    <n v="92"/>
    <n v="39"/>
    <x v="0"/>
    <n v="0"/>
    <n v="39"/>
    <n v="0"/>
    <n v="30.7"/>
    <n v="2"/>
    <n v="4"/>
    <n v="64"/>
    <n v="26"/>
    <n v="5"/>
    <n v="23"/>
    <n v="8"/>
    <n v="85"/>
    <n v="48"/>
    <n v="42"/>
  </r>
  <r>
    <n v="591"/>
    <x v="4"/>
    <n v="70741"/>
    <n v="70.7"/>
    <n v="18"/>
    <x v="2"/>
    <x v="1"/>
    <n v="34"/>
    <n v="92"/>
    <n v="5"/>
    <x v="0"/>
    <n v="0"/>
    <n v="5"/>
    <n v="0"/>
    <n v="44.3"/>
    <n v="48"/>
    <n v="27"/>
    <n v="3"/>
    <n v="61"/>
    <n v="4"/>
    <n v="3"/>
    <n v="87"/>
    <n v="75"/>
    <n v="86"/>
    <n v="49"/>
  </r>
  <r>
    <n v="598"/>
    <x v="16"/>
    <n v="71628"/>
    <n v="71.599999999999994"/>
    <n v="19"/>
    <x v="2"/>
    <x v="2"/>
    <n v="85"/>
    <n v="92"/>
    <n v="7"/>
    <x v="2"/>
    <n v="7"/>
    <n v="0"/>
    <n v="0"/>
    <n v="48.3"/>
    <n v="0"/>
    <n v="52"/>
    <n v="34"/>
    <n v="10"/>
    <n v="77"/>
    <n v="76"/>
    <n v="96"/>
    <n v="89"/>
    <n v="32"/>
    <n v="17"/>
  </r>
  <r>
    <n v="600"/>
    <x v="0"/>
    <n v="74440"/>
    <n v="74.400000000000006"/>
    <n v="7"/>
    <x v="3"/>
    <x v="2"/>
    <n v="5"/>
    <n v="92"/>
    <n v="38"/>
    <x v="0"/>
    <n v="0"/>
    <n v="38"/>
    <n v="0"/>
    <n v="42.5"/>
    <n v="33"/>
    <n v="73"/>
    <n v="67"/>
    <n v="7"/>
    <n v="75"/>
    <n v="5"/>
    <n v="54"/>
    <n v="26"/>
    <n v="59"/>
    <n v="26"/>
  </r>
  <r>
    <n v="913"/>
    <x v="7"/>
    <n v="99074"/>
    <n v="99.1"/>
    <n v="21"/>
    <x v="2"/>
    <x v="3"/>
    <n v="63"/>
    <n v="92"/>
    <n v="52"/>
    <x v="0"/>
    <n v="0"/>
    <n v="52"/>
    <n v="0"/>
    <n v="62.7"/>
    <n v="21"/>
    <n v="69"/>
    <n v="96"/>
    <n v="46"/>
    <n v="52"/>
    <n v="24"/>
    <n v="89"/>
    <n v="97"/>
    <n v="79"/>
    <n v="54"/>
  </r>
  <r>
    <n v="967"/>
    <x v="15"/>
    <n v="73030"/>
    <n v="73"/>
    <n v="5"/>
    <x v="3"/>
    <x v="2"/>
    <n v="24"/>
    <n v="92"/>
    <n v="67"/>
    <x v="0"/>
    <n v="0"/>
    <n v="67"/>
    <n v="0"/>
    <n v="42.2"/>
    <n v="88"/>
    <n v="46"/>
    <n v="41"/>
    <n v="56"/>
    <n v="24"/>
    <n v="5"/>
    <n v="94"/>
    <n v="19"/>
    <n v="2"/>
    <n v="47"/>
  </r>
  <r>
    <n v="1371"/>
    <x v="13"/>
    <n v="38338"/>
    <n v="38.299999999999997"/>
    <n v="20"/>
    <x v="2"/>
    <x v="2"/>
    <n v="83"/>
    <n v="92"/>
    <n v="16"/>
    <x v="2"/>
    <n v="16"/>
    <n v="0"/>
    <n v="0"/>
    <n v="40.299999999999997"/>
    <n v="44"/>
    <n v="42"/>
    <n v="33"/>
    <n v="29"/>
    <n v="88"/>
    <n v="16"/>
    <n v="18"/>
    <n v="57"/>
    <n v="34"/>
    <n v="42"/>
  </r>
  <r>
    <n v="1379"/>
    <x v="12"/>
    <n v="117464"/>
    <n v="117.5"/>
    <n v="9"/>
    <x v="0"/>
    <x v="1"/>
    <n v="51"/>
    <n v="92"/>
    <n v="48"/>
    <x v="0"/>
    <n v="0"/>
    <n v="48"/>
    <n v="0"/>
    <n v="40.6"/>
    <n v="9"/>
    <n v="79"/>
    <n v="13"/>
    <n v="61"/>
    <n v="10"/>
    <n v="6"/>
    <n v="79"/>
    <n v="77"/>
    <n v="35"/>
    <n v="37"/>
  </r>
  <r>
    <n v="1405"/>
    <x v="4"/>
    <n v="131471"/>
    <n v="131.5"/>
    <n v="4"/>
    <x v="3"/>
    <x v="3"/>
    <n v="98"/>
    <n v="92"/>
    <n v="38"/>
    <x v="0"/>
    <n v="0"/>
    <n v="38"/>
    <n v="0"/>
    <n v="46.5"/>
    <n v="52"/>
    <n v="65"/>
    <n v="32"/>
    <n v="71"/>
    <n v="98"/>
    <n v="9"/>
    <n v="29"/>
    <n v="33"/>
    <n v="37"/>
    <n v="39"/>
  </r>
  <r>
    <n v="1597"/>
    <x v="6"/>
    <n v="99282"/>
    <n v="99.3"/>
    <n v="2"/>
    <x v="3"/>
    <x v="3"/>
    <n v="28"/>
    <n v="92"/>
    <n v="8"/>
    <x v="1"/>
    <n v="0"/>
    <n v="0"/>
    <n v="8"/>
    <n v="72.5"/>
    <n v="85"/>
    <n v="77"/>
    <n v="59"/>
    <n v="27"/>
    <n v="94"/>
    <n v="65"/>
    <n v="97"/>
    <n v="58"/>
    <n v="82"/>
    <n v="81"/>
  </r>
  <r>
    <n v="1909"/>
    <x v="1"/>
    <n v="39304"/>
    <n v="39.299999999999997"/>
    <n v="25"/>
    <x v="1"/>
    <x v="1"/>
    <n v="3"/>
    <n v="92"/>
    <n v="87"/>
    <x v="1"/>
    <n v="0"/>
    <n v="0"/>
    <n v="87"/>
    <n v="45.8"/>
    <n v="21"/>
    <n v="36"/>
    <n v="78"/>
    <n v="64"/>
    <n v="33"/>
    <n v="66"/>
    <n v="77"/>
    <n v="59"/>
    <n v="24"/>
    <n v="0"/>
  </r>
  <r>
    <n v="1981"/>
    <x v="11"/>
    <n v="34965"/>
    <n v="35"/>
    <n v="8"/>
    <x v="0"/>
    <x v="0"/>
    <n v="33"/>
    <n v="92"/>
    <n v="82"/>
    <x v="1"/>
    <n v="0"/>
    <n v="0"/>
    <n v="82"/>
    <n v="50"/>
    <n v="93"/>
    <n v="11"/>
    <n v="52"/>
    <n v="37"/>
    <n v="99"/>
    <n v="86"/>
    <n v="44"/>
    <n v="10"/>
    <n v="51"/>
    <n v="17"/>
  </r>
  <r>
    <n v="1995"/>
    <x v="9"/>
    <n v="107171"/>
    <n v="107.2"/>
    <n v="21"/>
    <x v="2"/>
    <x v="1"/>
    <n v="2"/>
    <n v="92"/>
    <n v="87"/>
    <x v="1"/>
    <n v="0"/>
    <n v="0"/>
    <n v="87"/>
    <n v="50.2"/>
    <n v="52"/>
    <n v="6"/>
    <n v="33"/>
    <n v="18"/>
    <n v="81"/>
    <n v="91"/>
    <n v="51"/>
    <n v="31"/>
    <n v="51"/>
    <n v="88"/>
  </r>
  <r>
    <n v="2141"/>
    <x v="1"/>
    <n v="71147"/>
    <n v="71.099999999999994"/>
    <n v="16"/>
    <x v="2"/>
    <x v="2"/>
    <n v="27"/>
    <n v="92"/>
    <n v="83"/>
    <x v="1"/>
    <n v="0"/>
    <n v="0"/>
    <n v="83"/>
    <n v="47.8"/>
    <n v="63"/>
    <n v="85"/>
    <n v="91"/>
    <n v="46"/>
    <n v="9"/>
    <n v="8"/>
    <n v="48"/>
    <n v="55"/>
    <n v="6"/>
    <n v="67"/>
  </r>
  <r>
    <n v="2569"/>
    <x v="11"/>
    <n v="147600"/>
    <n v="147.6"/>
    <n v="8"/>
    <x v="0"/>
    <x v="3"/>
    <n v="19"/>
    <n v="92"/>
    <n v="82"/>
    <x v="1"/>
    <n v="0"/>
    <n v="0"/>
    <n v="82"/>
    <n v="54.4"/>
    <n v="5"/>
    <n v="52"/>
    <n v="22"/>
    <n v="52"/>
    <n v="48"/>
    <n v="21"/>
    <n v="99"/>
    <n v="87"/>
    <n v="89"/>
    <n v="69"/>
  </r>
  <r>
    <n v="2726"/>
    <x v="18"/>
    <n v="94127"/>
    <n v="94.1"/>
    <n v="13"/>
    <x v="0"/>
    <x v="3"/>
    <n v="18"/>
    <n v="92"/>
    <n v="23"/>
    <x v="2"/>
    <n v="23"/>
    <n v="0"/>
    <n v="0"/>
    <n v="35.799999999999997"/>
    <n v="27"/>
    <n v="44"/>
    <n v="93"/>
    <n v="3"/>
    <n v="79"/>
    <n v="16"/>
    <n v="18"/>
    <n v="46"/>
    <n v="23"/>
    <n v="9"/>
  </r>
  <r>
    <n v="2731"/>
    <x v="7"/>
    <n v="87803"/>
    <n v="87.8"/>
    <n v="1"/>
    <x v="3"/>
    <x v="1"/>
    <n v="65"/>
    <n v="92"/>
    <n v="58"/>
    <x v="0"/>
    <n v="0"/>
    <n v="58"/>
    <n v="0"/>
    <n v="38.700000000000003"/>
    <n v="75"/>
    <n v="78"/>
    <n v="5"/>
    <n v="79"/>
    <n v="3"/>
    <n v="68"/>
    <n v="24"/>
    <n v="27"/>
    <n v="9"/>
    <n v="19"/>
  </r>
  <r>
    <n v="2810"/>
    <x v="7"/>
    <n v="94314"/>
    <n v="94.3"/>
    <n v="10"/>
    <x v="0"/>
    <x v="0"/>
    <n v="6"/>
    <n v="92"/>
    <n v="38"/>
    <x v="0"/>
    <n v="0"/>
    <n v="38"/>
    <n v="0"/>
    <n v="40.700000000000003"/>
    <n v="79"/>
    <n v="58"/>
    <n v="36"/>
    <n v="29"/>
    <n v="56"/>
    <n v="43"/>
    <n v="6"/>
    <n v="67"/>
    <n v="5"/>
    <n v="28"/>
  </r>
  <r>
    <n v="2883"/>
    <x v="0"/>
    <n v="80626"/>
    <n v="80.599999999999994"/>
    <n v="29"/>
    <x v="1"/>
    <x v="3"/>
    <n v="59"/>
    <n v="92"/>
    <n v="33"/>
    <x v="0"/>
    <n v="0"/>
    <n v="33"/>
    <n v="0"/>
    <n v="38.700000000000003"/>
    <n v="6"/>
    <n v="1"/>
    <n v="21"/>
    <n v="78"/>
    <n v="4"/>
    <n v="65"/>
    <n v="95"/>
    <n v="17"/>
    <n v="42"/>
    <n v="58"/>
  </r>
  <r>
    <n v="2955"/>
    <x v="5"/>
    <n v="84887"/>
    <n v="84.9"/>
    <n v="26"/>
    <x v="1"/>
    <x v="0"/>
    <n v="32"/>
    <n v="92"/>
    <n v="67"/>
    <x v="0"/>
    <n v="0"/>
    <n v="67"/>
    <n v="0"/>
    <n v="39.5"/>
    <n v="71"/>
    <n v="33"/>
    <n v="18"/>
    <n v="62"/>
    <n v="66"/>
    <n v="48"/>
    <n v="21"/>
    <n v="3"/>
    <n v="27"/>
    <n v="46"/>
  </r>
  <r>
    <n v="56"/>
    <x v="4"/>
    <n v="50103"/>
    <n v="50.1"/>
    <n v="4"/>
    <x v="3"/>
    <x v="3"/>
    <n v="49"/>
    <n v="91"/>
    <n v="61"/>
    <x v="0"/>
    <n v="0"/>
    <n v="61"/>
    <n v="0"/>
    <n v="42"/>
    <n v="1"/>
    <n v="6"/>
    <n v="57"/>
    <n v="72"/>
    <n v="6"/>
    <n v="83"/>
    <n v="96"/>
    <n v="34"/>
    <n v="23"/>
    <n v="42"/>
  </r>
  <r>
    <n v="144"/>
    <x v="19"/>
    <n v="133864"/>
    <n v="133.9"/>
    <n v="20"/>
    <x v="2"/>
    <x v="3"/>
    <n v="53"/>
    <n v="91"/>
    <n v="44"/>
    <x v="0"/>
    <n v="0"/>
    <n v="44"/>
    <n v="0"/>
    <n v="46.9"/>
    <n v="9"/>
    <n v="2"/>
    <n v="66"/>
    <n v="96"/>
    <n v="56"/>
    <n v="94"/>
    <n v="5"/>
    <n v="42"/>
    <n v="26"/>
    <n v="73"/>
  </r>
  <r>
    <n v="147"/>
    <x v="16"/>
    <n v="98673"/>
    <n v="98.7"/>
    <n v="9"/>
    <x v="0"/>
    <x v="3"/>
    <n v="46"/>
    <n v="91"/>
    <n v="21"/>
    <x v="2"/>
    <n v="21"/>
    <n v="0"/>
    <n v="0"/>
    <n v="36.700000000000003"/>
    <n v="55"/>
    <n v="6"/>
    <n v="51"/>
    <n v="81"/>
    <n v="46"/>
    <n v="5"/>
    <n v="79"/>
    <n v="2"/>
    <n v="26"/>
    <n v="16"/>
  </r>
  <r>
    <n v="473"/>
    <x v="15"/>
    <n v="41586"/>
    <n v="41.6"/>
    <n v="23"/>
    <x v="1"/>
    <x v="0"/>
    <n v="27"/>
    <n v="91"/>
    <n v="66"/>
    <x v="0"/>
    <n v="0"/>
    <n v="66"/>
    <n v="0"/>
    <n v="40"/>
    <n v="9"/>
    <n v="69"/>
    <n v="86"/>
    <n v="9"/>
    <n v="86"/>
    <n v="32"/>
    <n v="18"/>
    <n v="24"/>
    <n v="42"/>
    <n v="25"/>
  </r>
  <r>
    <n v="559"/>
    <x v="10"/>
    <n v="72215"/>
    <n v="72.2"/>
    <n v="8"/>
    <x v="0"/>
    <x v="2"/>
    <n v="88"/>
    <n v="91"/>
    <n v="42"/>
    <x v="0"/>
    <n v="0"/>
    <n v="42"/>
    <n v="0"/>
    <n v="34.5"/>
    <n v="1"/>
    <n v="57"/>
    <n v="4"/>
    <n v="37"/>
    <n v="18"/>
    <n v="43"/>
    <n v="98"/>
    <n v="3"/>
    <n v="6"/>
    <n v="78"/>
  </r>
  <r>
    <n v="723"/>
    <x v="5"/>
    <n v="91404"/>
    <n v="91.4"/>
    <n v="6"/>
    <x v="3"/>
    <x v="3"/>
    <n v="83"/>
    <n v="91"/>
    <n v="51"/>
    <x v="0"/>
    <n v="0"/>
    <n v="51"/>
    <n v="0"/>
    <n v="36.700000000000003"/>
    <n v="3"/>
    <n v="67"/>
    <n v="4"/>
    <n v="45"/>
    <n v="87"/>
    <n v="46"/>
    <n v="2"/>
    <n v="23"/>
    <n v="48"/>
    <n v="42"/>
  </r>
  <r>
    <n v="786"/>
    <x v="2"/>
    <n v="139419"/>
    <n v="139.4"/>
    <n v="4"/>
    <x v="3"/>
    <x v="2"/>
    <n v="39"/>
    <n v="91"/>
    <n v="9"/>
    <x v="2"/>
    <n v="9"/>
    <n v="0"/>
    <n v="0"/>
    <n v="41.1"/>
    <n v="2"/>
    <n v="13"/>
    <n v="65"/>
    <n v="8"/>
    <n v="99"/>
    <n v="35"/>
    <n v="6"/>
    <n v="94"/>
    <n v="17"/>
    <n v="72"/>
  </r>
  <r>
    <n v="788"/>
    <x v="9"/>
    <n v="140349"/>
    <n v="140.30000000000001"/>
    <n v="14"/>
    <x v="0"/>
    <x v="3"/>
    <n v="53"/>
    <n v="91"/>
    <n v="77"/>
    <x v="1"/>
    <n v="0"/>
    <n v="0"/>
    <n v="77"/>
    <n v="41.4"/>
    <n v="13"/>
    <n v="82"/>
    <n v="10"/>
    <n v="33"/>
    <n v="38"/>
    <n v="62"/>
    <n v="72"/>
    <n v="39"/>
    <n v="9"/>
    <n v="56"/>
  </r>
  <r>
    <n v="912"/>
    <x v="9"/>
    <n v="118627"/>
    <n v="118.6"/>
    <n v="16"/>
    <x v="2"/>
    <x v="1"/>
    <n v="2"/>
    <n v="91"/>
    <n v="85"/>
    <x v="1"/>
    <n v="0"/>
    <n v="0"/>
    <n v="85"/>
    <n v="37.299999999999997"/>
    <n v="21"/>
    <n v="29"/>
    <n v="85"/>
    <n v="10"/>
    <n v="32"/>
    <n v="15"/>
    <n v="79"/>
    <n v="6"/>
    <n v="1"/>
    <n v="95"/>
  </r>
  <r>
    <n v="941"/>
    <x v="9"/>
    <n v="77259"/>
    <n v="77.3"/>
    <n v="23"/>
    <x v="1"/>
    <x v="3"/>
    <n v="23"/>
    <n v="91"/>
    <n v="88"/>
    <x v="1"/>
    <n v="0"/>
    <n v="0"/>
    <n v="88"/>
    <n v="42.5"/>
    <n v="11"/>
    <n v="27"/>
    <n v="5"/>
    <n v="43"/>
    <n v="83"/>
    <n v="2"/>
    <n v="68"/>
    <n v="93"/>
    <n v="24"/>
    <n v="69"/>
  </r>
  <r>
    <n v="1428"/>
    <x v="18"/>
    <n v="93815"/>
    <n v="93.8"/>
    <n v="3"/>
    <x v="3"/>
    <x v="1"/>
    <n v="79"/>
    <n v="91"/>
    <n v="22"/>
    <x v="2"/>
    <n v="22"/>
    <n v="0"/>
    <n v="0"/>
    <n v="25.2"/>
    <n v="51"/>
    <n v="24"/>
    <n v="8"/>
    <n v="8"/>
    <n v="52"/>
    <n v="21"/>
    <n v="7"/>
    <n v="5"/>
    <n v="5"/>
    <n v="71"/>
  </r>
  <r>
    <n v="1653"/>
    <x v="0"/>
    <n v="41367"/>
    <n v="41.4"/>
    <n v="11"/>
    <x v="0"/>
    <x v="0"/>
    <n v="66"/>
    <n v="91"/>
    <n v="5"/>
    <x v="0"/>
    <n v="0"/>
    <n v="5"/>
    <n v="0"/>
    <n v="46.8"/>
    <n v="97"/>
    <n v="66"/>
    <n v="9"/>
    <n v="18"/>
    <n v="48"/>
    <n v="91"/>
    <n v="32"/>
    <n v="97"/>
    <n v="1"/>
    <n v="9"/>
  </r>
  <r>
    <n v="1724"/>
    <x v="14"/>
    <n v="52792"/>
    <n v="52.8"/>
    <n v="6"/>
    <x v="3"/>
    <x v="1"/>
    <n v="47"/>
    <n v="91"/>
    <n v="39"/>
    <x v="0"/>
    <n v="0"/>
    <n v="39"/>
    <n v="0"/>
    <n v="53.1"/>
    <n v="39"/>
    <n v="53"/>
    <n v="53"/>
    <n v="76"/>
    <n v="36"/>
    <n v="72"/>
    <n v="58"/>
    <n v="96"/>
    <n v="39"/>
    <n v="9"/>
  </r>
  <r>
    <n v="1795"/>
    <x v="10"/>
    <n v="52474"/>
    <n v="52.5"/>
    <n v="27"/>
    <x v="1"/>
    <x v="3"/>
    <n v="17"/>
    <n v="91"/>
    <n v="34"/>
    <x v="0"/>
    <n v="0"/>
    <n v="34"/>
    <n v="0"/>
    <n v="46.3"/>
    <n v="24"/>
    <n v="38"/>
    <n v="54"/>
    <n v="23"/>
    <n v="23"/>
    <n v="78"/>
    <n v="96"/>
    <n v="32"/>
    <n v="69"/>
    <n v="26"/>
  </r>
  <r>
    <n v="1938"/>
    <x v="19"/>
    <n v="71702"/>
    <n v="71.7"/>
    <n v="8"/>
    <x v="0"/>
    <x v="0"/>
    <n v="35"/>
    <n v="91"/>
    <n v="35"/>
    <x v="0"/>
    <n v="0"/>
    <n v="35"/>
    <n v="0"/>
    <n v="39.4"/>
    <n v="75"/>
    <n v="6"/>
    <n v="36"/>
    <n v="17"/>
    <n v="59"/>
    <n v="78"/>
    <n v="31"/>
    <n v="3"/>
    <n v="21"/>
    <n v="68"/>
  </r>
  <r>
    <n v="1962"/>
    <x v="19"/>
    <n v="81454"/>
    <n v="81.5"/>
    <n v="18"/>
    <x v="2"/>
    <x v="1"/>
    <n v="96"/>
    <n v="91"/>
    <n v="39"/>
    <x v="0"/>
    <n v="0"/>
    <n v="39"/>
    <n v="0"/>
    <n v="35.200000000000003"/>
    <n v="2"/>
    <n v="24"/>
    <n v="7"/>
    <n v="91"/>
    <n v="9"/>
    <n v="55"/>
    <n v="7"/>
    <n v="28"/>
    <n v="57"/>
    <n v="72"/>
  </r>
  <r>
    <n v="1985"/>
    <x v="11"/>
    <n v="99458"/>
    <n v="99.5"/>
    <n v="16"/>
    <x v="2"/>
    <x v="0"/>
    <n v="85"/>
    <n v="91"/>
    <n v="94"/>
    <x v="1"/>
    <n v="0"/>
    <n v="0"/>
    <n v="94"/>
    <n v="43.1"/>
    <n v="22"/>
    <n v="42"/>
    <n v="38"/>
    <n v="93"/>
    <n v="29"/>
    <n v="47"/>
    <n v="19"/>
    <n v="52"/>
    <n v="86"/>
    <n v="3"/>
  </r>
  <r>
    <n v="2100"/>
    <x v="8"/>
    <n v="85133"/>
    <n v="85.1"/>
    <n v="18"/>
    <x v="2"/>
    <x v="3"/>
    <n v="32"/>
    <n v="91"/>
    <n v="27"/>
    <x v="2"/>
    <n v="27"/>
    <n v="0"/>
    <n v="0"/>
    <n v="31.4"/>
    <n v="36"/>
    <n v="29"/>
    <n v="35"/>
    <n v="21"/>
    <n v="54"/>
    <n v="15"/>
    <n v="82"/>
    <n v="23"/>
    <n v="6"/>
    <n v="13"/>
  </r>
  <r>
    <n v="2179"/>
    <x v="10"/>
    <n v="130854"/>
    <n v="130.9"/>
    <n v="10"/>
    <x v="0"/>
    <x v="3"/>
    <n v="21"/>
    <n v="91"/>
    <n v="38"/>
    <x v="0"/>
    <n v="0"/>
    <n v="38"/>
    <n v="0"/>
    <n v="49.1"/>
    <n v="7"/>
    <n v="12"/>
    <n v="95"/>
    <n v="9"/>
    <n v="94"/>
    <n v="83"/>
    <n v="68"/>
    <n v="91"/>
    <n v="14"/>
    <n v="18"/>
  </r>
  <r>
    <n v="2192"/>
    <x v="12"/>
    <n v="95635"/>
    <n v="95.6"/>
    <n v="1"/>
    <x v="3"/>
    <x v="2"/>
    <n v="27"/>
    <n v="91"/>
    <n v="59"/>
    <x v="0"/>
    <n v="0"/>
    <n v="59"/>
    <n v="0"/>
    <n v="35.700000000000003"/>
    <n v="1"/>
    <n v="76"/>
    <n v="11"/>
    <n v="91"/>
    <n v="28"/>
    <n v="58"/>
    <n v="12"/>
    <n v="27"/>
    <n v="4"/>
    <n v="49"/>
  </r>
  <r>
    <n v="2252"/>
    <x v="8"/>
    <n v="65357"/>
    <n v="65.400000000000006"/>
    <n v="3"/>
    <x v="3"/>
    <x v="0"/>
    <n v="1"/>
    <n v="91"/>
    <n v="11"/>
    <x v="2"/>
    <n v="11"/>
    <n v="0"/>
    <n v="0"/>
    <n v="38.6"/>
    <n v="68"/>
    <n v="19"/>
    <n v="84"/>
    <n v="27"/>
    <n v="39"/>
    <n v="3"/>
    <n v="64"/>
    <n v="1"/>
    <n v="48"/>
    <n v="33"/>
  </r>
  <r>
    <n v="2282"/>
    <x v="4"/>
    <n v="135071"/>
    <n v="135.1"/>
    <n v="26"/>
    <x v="1"/>
    <x v="1"/>
    <n v="86"/>
    <n v="91"/>
    <n v="49"/>
    <x v="0"/>
    <n v="0"/>
    <n v="49"/>
    <n v="0"/>
    <n v="22.4"/>
    <n v="85"/>
    <n v="9"/>
    <n v="39"/>
    <n v="4"/>
    <n v="5"/>
    <n v="11"/>
    <n v="1"/>
    <n v="42"/>
    <n v="3"/>
    <n v="25"/>
  </r>
  <r>
    <n v="2304"/>
    <x v="9"/>
    <n v="73105"/>
    <n v="73.099999999999994"/>
    <n v="23"/>
    <x v="1"/>
    <x v="2"/>
    <n v="53"/>
    <n v="91"/>
    <n v="86"/>
    <x v="1"/>
    <n v="0"/>
    <n v="0"/>
    <n v="86"/>
    <n v="63.5"/>
    <n v="27"/>
    <n v="35"/>
    <n v="99"/>
    <n v="64"/>
    <n v="87"/>
    <n v="81"/>
    <n v="65"/>
    <n v="84"/>
    <n v="29"/>
    <n v="64"/>
  </r>
  <r>
    <n v="2413"/>
    <x v="12"/>
    <n v="68211"/>
    <n v="68.2"/>
    <n v="4"/>
    <x v="3"/>
    <x v="2"/>
    <n v="2"/>
    <n v="91"/>
    <n v="52"/>
    <x v="0"/>
    <n v="0"/>
    <n v="52"/>
    <n v="0"/>
    <n v="31.1"/>
    <n v="18"/>
    <n v="28"/>
    <n v="78"/>
    <n v="42"/>
    <n v="0"/>
    <n v="5"/>
    <n v="44"/>
    <n v="6"/>
    <n v="17"/>
    <n v="73"/>
  </r>
  <r>
    <n v="2451"/>
    <x v="14"/>
    <n v="67098"/>
    <n v="67.099999999999994"/>
    <n v="17"/>
    <x v="2"/>
    <x v="3"/>
    <n v="48"/>
    <n v="91"/>
    <n v="49"/>
    <x v="0"/>
    <n v="0"/>
    <n v="49"/>
    <n v="0"/>
    <n v="45"/>
    <n v="11"/>
    <n v="11"/>
    <n v="96"/>
    <n v="98"/>
    <n v="43"/>
    <n v="79"/>
    <n v="66"/>
    <n v="12"/>
    <n v="3"/>
    <n v="31"/>
  </r>
  <r>
    <n v="2466"/>
    <x v="14"/>
    <n v="66492"/>
    <n v="66.5"/>
    <n v="3"/>
    <x v="3"/>
    <x v="1"/>
    <n v="1"/>
    <n v="91"/>
    <n v="59"/>
    <x v="0"/>
    <n v="0"/>
    <n v="59"/>
    <n v="0"/>
    <n v="49"/>
    <n v="83"/>
    <n v="6"/>
    <n v="68"/>
    <n v="29"/>
    <n v="7"/>
    <n v="49"/>
    <n v="16"/>
    <n v="74"/>
    <n v="74"/>
    <n v="84"/>
  </r>
  <r>
    <n v="2471"/>
    <x v="8"/>
    <n v="101721"/>
    <n v="101.7"/>
    <n v="9"/>
    <x v="0"/>
    <x v="3"/>
    <n v="22"/>
    <n v="91"/>
    <n v="15"/>
    <x v="2"/>
    <n v="15"/>
    <n v="0"/>
    <n v="0"/>
    <n v="40.5"/>
    <n v="13"/>
    <n v="99"/>
    <n v="28"/>
    <n v="72"/>
    <n v="22"/>
    <n v="88"/>
    <n v="39"/>
    <n v="9"/>
    <n v="34"/>
    <n v="1"/>
  </r>
  <r>
    <n v="2687"/>
    <x v="13"/>
    <n v="93742"/>
    <n v="93.7"/>
    <n v="18"/>
    <x v="2"/>
    <x v="0"/>
    <n v="96"/>
    <n v="91"/>
    <n v="23"/>
    <x v="2"/>
    <n v="23"/>
    <n v="0"/>
    <n v="0"/>
    <n v="24.7"/>
    <n v="21"/>
    <n v="7"/>
    <n v="1"/>
    <n v="13"/>
    <n v="43"/>
    <n v="1"/>
    <n v="46"/>
    <n v="52"/>
    <n v="62"/>
    <n v="1"/>
  </r>
  <r>
    <n v="2718"/>
    <x v="19"/>
    <n v="122928"/>
    <n v="122.9"/>
    <n v="23"/>
    <x v="1"/>
    <x v="3"/>
    <n v="5"/>
    <n v="91"/>
    <n v="67"/>
    <x v="0"/>
    <n v="0"/>
    <n v="67"/>
    <n v="0"/>
    <n v="58.3"/>
    <n v="61"/>
    <n v="29"/>
    <n v="56"/>
    <n v="99"/>
    <n v="85"/>
    <n v="28"/>
    <n v="95"/>
    <n v="98"/>
    <n v="23"/>
    <n v="9"/>
  </r>
  <r>
    <n v="2771"/>
    <x v="14"/>
    <n v="52989"/>
    <n v="53"/>
    <n v="20"/>
    <x v="2"/>
    <x v="2"/>
    <n v="62"/>
    <n v="91"/>
    <n v="57"/>
    <x v="0"/>
    <n v="0"/>
    <n v="57"/>
    <n v="0"/>
    <n v="52.9"/>
    <n v="96"/>
    <n v="52"/>
    <n v="94"/>
    <n v="64"/>
    <n v="48"/>
    <n v="64"/>
    <n v="6"/>
    <n v="42"/>
    <n v="56"/>
    <n v="7"/>
  </r>
  <r>
    <n v="2956"/>
    <x v="16"/>
    <n v="34008"/>
    <n v="34"/>
    <n v="18"/>
    <x v="2"/>
    <x v="1"/>
    <n v="85"/>
    <n v="91"/>
    <n v="25"/>
    <x v="2"/>
    <n v="25"/>
    <n v="0"/>
    <n v="0"/>
    <n v="67.8"/>
    <n v="99"/>
    <n v="72"/>
    <n v="73"/>
    <n v="91"/>
    <n v="34"/>
    <n v="1"/>
    <n v="99"/>
    <n v="49"/>
    <n v="79"/>
    <n v="81"/>
  </r>
  <r>
    <n v="2961"/>
    <x v="10"/>
    <n v="67088"/>
    <n v="67.099999999999994"/>
    <n v="22"/>
    <x v="2"/>
    <x v="3"/>
    <n v="39"/>
    <n v="91"/>
    <n v="57"/>
    <x v="0"/>
    <n v="0"/>
    <n v="57"/>
    <n v="0"/>
    <n v="60.6"/>
    <n v="28"/>
    <n v="84"/>
    <n v="21"/>
    <n v="79"/>
    <n v="85"/>
    <n v="19"/>
    <n v="81"/>
    <n v="71"/>
    <n v="87"/>
    <n v="51"/>
  </r>
  <r>
    <n v="2987"/>
    <x v="9"/>
    <n v="80258"/>
    <n v="80.3"/>
    <n v="12"/>
    <x v="0"/>
    <x v="0"/>
    <n v="2"/>
    <n v="91"/>
    <n v="88"/>
    <x v="1"/>
    <n v="0"/>
    <n v="0"/>
    <n v="88"/>
    <n v="38.299999999999997"/>
    <n v="71"/>
    <n v="97"/>
    <n v="19"/>
    <n v="2"/>
    <n v="32"/>
    <n v="15"/>
    <n v="55"/>
    <n v="9"/>
    <n v="69"/>
    <n v="14"/>
  </r>
  <r>
    <n v="2992"/>
    <x v="15"/>
    <n v="39421"/>
    <n v="39.4"/>
    <n v="10"/>
    <x v="0"/>
    <x v="3"/>
    <n v="85"/>
    <n v="91"/>
    <n v="52"/>
    <x v="0"/>
    <n v="0"/>
    <n v="52"/>
    <n v="0"/>
    <n v="33.6"/>
    <n v="1"/>
    <n v="15"/>
    <n v="64"/>
    <n v="56"/>
    <n v="2"/>
    <n v="24"/>
    <n v="34"/>
    <n v="72"/>
    <n v="61"/>
    <n v="7"/>
  </r>
  <r>
    <n v="17"/>
    <x v="8"/>
    <n v="36893"/>
    <n v="36.9"/>
    <n v="29"/>
    <x v="1"/>
    <x v="0"/>
    <n v="97"/>
    <n v="89"/>
    <n v="27"/>
    <x v="2"/>
    <n v="27"/>
    <n v="0"/>
    <n v="0"/>
    <n v="42.3"/>
    <n v="63"/>
    <n v="79"/>
    <n v="5"/>
    <n v="58"/>
    <n v="49"/>
    <n v="2"/>
    <n v="72"/>
    <n v="28"/>
    <n v="2"/>
    <n v="65"/>
  </r>
  <r>
    <n v="108"/>
    <x v="6"/>
    <n v="57598"/>
    <n v="57.6"/>
    <n v="11"/>
    <x v="0"/>
    <x v="2"/>
    <n v="48"/>
    <n v="89"/>
    <n v="84"/>
    <x v="1"/>
    <n v="0"/>
    <n v="0"/>
    <n v="84"/>
    <n v="53.8"/>
    <n v="75"/>
    <n v="72"/>
    <n v="52"/>
    <n v="82"/>
    <n v="43"/>
    <n v="9"/>
    <n v="7"/>
    <n v="95"/>
    <n v="65"/>
    <n v="38"/>
  </r>
  <r>
    <n v="207"/>
    <x v="1"/>
    <n v="118691"/>
    <n v="118.7"/>
    <n v="22"/>
    <x v="2"/>
    <x v="2"/>
    <n v="93"/>
    <n v="89"/>
    <n v="84"/>
    <x v="1"/>
    <n v="0"/>
    <n v="0"/>
    <n v="84"/>
    <n v="36.299999999999997"/>
    <n v="53"/>
    <n v="59"/>
    <n v="6"/>
    <n v="36"/>
    <n v="72"/>
    <n v="2"/>
    <n v="2"/>
    <n v="1"/>
    <n v="44"/>
    <n v="88"/>
  </r>
  <r>
    <n v="215"/>
    <x v="15"/>
    <n v="136464"/>
    <n v="136.5"/>
    <n v="16"/>
    <x v="2"/>
    <x v="2"/>
    <n v="2"/>
    <n v="89"/>
    <n v="38"/>
    <x v="0"/>
    <n v="0"/>
    <n v="38"/>
    <n v="0"/>
    <n v="49.6"/>
    <n v="41"/>
    <n v="93"/>
    <n v="43"/>
    <n v="88"/>
    <n v="61"/>
    <n v="25"/>
    <n v="36"/>
    <n v="8"/>
    <n v="33"/>
    <n v="68"/>
  </r>
  <r>
    <n v="297"/>
    <x v="16"/>
    <n v="50245"/>
    <n v="50.2"/>
    <n v="1"/>
    <x v="3"/>
    <x v="0"/>
    <n v="61"/>
    <n v="89"/>
    <n v="11"/>
    <x v="2"/>
    <n v="11"/>
    <n v="0"/>
    <n v="0"/>
    <n v="41"/>
    <n v="9"/>
    <n v="31"/>
    <n v="1"/>
    <n v="18"/>
    <n v="99"/>
    <n v="44"/>
    <n v="53"/>
    <n v="87"/>
    <n v="10"/>
    <n v="58"/>
  </r>
  <r>
    <n v="355"/>
    <x v="19"/>
    <n v="118150"/>
    <n v="118.2"/>
    <n v="14"/>
    <x v="0"/>
    <x v="3"/>
    <n v="33"/>
    <n v="89"/>
    <n v="36"/>
    <x v="0"/>
    <n v="0"/>
    <n v="36"/>
    <n v="0"/>
    <n v="61.5"/>
    <n v="74"/>
    <n v="86"/>
    <n v="94"/>
    <n v="49"/>
    <n v="7"/>
    <n v="86"/>
    <n v="42"/>
    <n v="31"/>
    <n v="94"/>
    <n v="52"/>
  </r>
  <r>
    <n v="360"/>
    <x v="0"/>
    <n v="39327"/>
    <n v="39.299999999999997"/>
    <n v="7"/>
    <x v="3"/>
    <x v="2"/>
    <n v="77"/>
    <n v="89"/>
    <n v="5"/>
    <x v="0"/>
    <n v="0"/>
    <n v="5"/>
    <n v="0"/>
    <n v="57.6"/>
    <n v="86"/>
    <n v="75"/>
    <n v="81"/>
    <n v="14"/>
    <n v="7"/>
    <n v="89"/>
    <n v="39"/>
    <n v="29"/>
    <n v="72"/>
    <n v="84"/>
  </r>
  <r>
    <n v="763"/>
    <x v="6"/>
    <n v="33145"/>
    <n v="33.1"/>
    <n v="9"/>
    <x v="0"/>
    <x v="3"/>
    <n v="69"/>
    <n v="89"/>
    <n v="79"/>
    <x v="1"/>
    <n v="0"/>
    <n v="0"/>
    <n v="79"/>
    <n v="52"/>
    <n v="46"/>
    <n v="18"/>
    <n v="63"/>
    <n v="36"/>
    <n v="85"/>
    <n v="76"/>
    <n v="61"/>
    <n v="36"/>
    <n v="21"/>
    <n v="78"/>
  </r>
  <r>
    <n v="879"/>
    <x v="13"/>
    <n v="77969"/>
    <n v="78"/>
    <n v="6"/>
    <x v="3"/>
    <x v="0"/>
    <n v="5"/>
    <n v="89"/>
    <n v="17"/>
    <x v="2"/>
    <n v="17"/>
    <n v="0"/>
    <n v="0"/>
    <n v="41.5"/>
    <n v="79"/>
    <n v="48"/>
    <n v="78"/>
    <n v="43"/>
    <n v="25"/>
    <n v="33"/>
    <n v="8"/>
    <n v="5"/>
    <n v="15"/>
    <n v="81"/>
  </r>
  <r>
    <n v="949"/>
    <x v="2"/>
    <n v="117351"/>
    <n v="117.4"/>
    <n v="15"/>
    <x v="0"/>
    <x v="3"/>
    <n v="31"/>
    <n v="89"/>
    <n v="14"/>
    <x v="2"/>
    <n v="14"/>
    <n v="0"/>
    <n v="0"/>
    <n v="39.1"/>
    <n v="83"/>
    <n v="4"/>
    <n v="31"/>
    <n v="68"/>
    <n v="57"/>
    <n v="44"/>
    <n v="54"/>
    <n v="2"/>
    <n v="43"/>
    <n v="5"/>
  </r>
  <r>
    <n v="1098"/>
    <x v="11"/>
    <n v="108156"/>
    <n v="108.2"/>
    <n v="8"/>
    <x v="0"/>
    <x v="1"/>
    <n v="87"/>
    <n v="89"/>
    <n v="79"/>
    <x v="1"/>
    <n v="0"/>
    <n v="0"/>
    <n v="79"/>
    <n v="45.9"/>
    <n v="54"/>
    <n v="96"/>
    <n v="9"/>
    <n v="47"/>
    <n v="7"/>
    <n v="58"/>
    <n v="69"/>
    <n v="83"/>
    <n v="3"/>
    <n v="33"/>
  </r>
  <r>
    <n v="1141"/>
    <x v="10"/>
    <n v="33974"/>
    <n v="34"/>
    <n v="17"/>
    <x v="2"/>
    <x v="3"/>
    <n v="58"/>
    <n v="89"/>
    <n v="34"/>
    <x v="0"/>
    <n v="0"/>
    <n v="34"/>
    <n v="0"/>
    <n v="51.5"/>
    <n v="9"/>
    <n v="4"/>
    <n v="86"/>
    <n v="36"/>
    <n v="64"/>
    <n v="92"/>
    <n v="15"/>
    <n v="57"/>
    <n v="76"/>
    <n v="76"/>
  </r>
  <r>
    <n v="1228"/>
    <x v="7"/>
    <n v="127155"/>
    <n v="127.2"/>
    <n v="3"/>
    <x v="3"/>
    <x v="2"/>
    <n v="75"/>
    <n v="89"/>
    <n v="66"/>
    <x v="0"/>
    <n v="0"/>
    <n v="66"/>
    <n v="0"/>
    <n v="42.4"/>
    <n v="18"/>
    <n v="29"/>
    <n v="55"/>
    <n v="32"/>
    <n v="42"/>
    <n v="49"/>
    <n v="86"/>
    <n v="52"/>
    <n v="36"/>
    <n v="25"/>
  </r>
  <r>
    <n v="1287"/>
    <x v="15"/>
    <n v="139732"/>
    <n v="139.69999999999999"/>
    <n v="15"/>
    <x v="0"/>
    <x v="2"/>
    <n v="98"/>
    <n v="89"/>
    <n v="64"/>
    <x v="0"/>
    <n v="0"/>
    <n v="64"/>
    <n v="0"/>
    <n v="49.9"/>
    <n v="99"/>
    <n v="98"/>
    <n v="43"/>
    <n v="49"/>
    <n v="3"/>
    <n v="31"/>
    <n v="49"/>
    <n v="2"/>
    <n v="71"/>
    <n v="54"/>
  </r>
  <r>
    <n v="1434"/>
    <x v="9"/>
    <n v="123758"/>
    <n v="123.8"/>
    <n v="18"/>
    <x v="2"/>
    <x v="3"/>
    <n v="64"/>
    <n v="89"/>
    <n v="83"/>
    <x v="1"/>
    <n v="0"/>
    <n v="0"/>
    <n v="83"/>
    <n v="46.9"/>
    <n v="55"/>
    <n v="4"/>
    <n v="46"/>
    <n v="21"/>
    <n v="61"/>
    <n v="76"/>
    <n v="43"/>
    <n v="98"/>
    <n v="6"/>
    <n v="59"/>
  </r>
  <r>
    <n v="1564"/>
    <x v="2"/>
    <n v="118635"/>
    <n v="118.6"/>
    <n v="10"/>
    <x v="0"/>
    <x v="2"/>
    <n v="92"/>
    <n v="89"/>
    <n v="16"/>
    <x v="2"/>
    <n v="16"/>
    <n v="0"/>
    <n v="0"/>
    <n v="47.8"/>
    <n v="7"/>
    <n v="66"/>
    <n v="38"/>
    <n v="41"/>
    <n v="35"/>
    <n v="24"/>
    <n v="46"/>
    <n v="69"/>
    <n v="74"/>
    <n v="78"/>
  </r>
  <r>
    <n v="1604"/>
    <x v="0"/>
    <n v="87564"/>
    <n v="87.6"/>
    <n v="27"/>
    <x v="1"/>
    <x v="2"/>
    <n v="66"/>
    <n v="89"/>
    <n v="44"/>
    <x v="0"/>
    <n v="0"/>
    <n v="44"/>
    <n v="0"/>
    <n v="51.5"/>
    <n v="43"/>
    <n v="74"/>
    <n v="5"/>
    <n v="81"/>
    <n v="75"/>
    <n v="2"/>
    <n v="63"/>
    <n v="44"/>
    <n v="46"/>
    <n v="82"/>
  </r>
  <r>
    <n v="1616"/>
    <x v="8"/>
    <n v="133323"/>
    <n v="133.30000000000001"/>
    <n v="3"/>
    <x v="3"/>
    <x v="3"/>
    <n v="9"/>
    <n v="89"/>
    <n v="2"/>
    <x v="2"/>
    <n v="2"/>
    <n v="0"/>
    <n v="0"/>
    <n v="40.799999999999997"/>
    <n v="58"/>
    <n v="54"/>
    <n v="34"/>
    <n v="71"/>
    <n v="83"/>
    <n v="35"/>
    <n v="9"/>
    <n v="3"/>
    <n v="14"/>
    <n v="47"/>
  </r>
  <r>
    <n v="1641"/>
    <x v="5"/>
    <n v="141706"/>
    <n v="141.69999999999999"/>
    <n v="18"/>
    <x v="2"/>
    <x v="0"/>
    <n v="67"/>
    <n v="89"/>
    <n v="46"/>
    <x v="0"/>
    <n v="0"/>
    <n v="46"/>
    <n v="0"/>
    <n v="63.7"/>
    <n v="76"/>
    <n v="5"/>
    <n v="73"/>
    <n v="51"/>
    <n v="59"/>
    <n v="76"/>
    <n v="61"/>
    <n v="62"/>
    <n v="79"/>
    <n v="95"/>
  </r>
  <r>
    <n v="1646"/>
    <x v="6"/>
    <n v="123258"/>
    <n v="123.3"/>
    <n v="17"/>
    <x v="2"/>
    <x v="3"/>
    <n v="26"/>
    <n v="89"/>
    <n v="83"/>
    <x v="1"/>
    <n v="0"/>
    <n v="0"/>
    <n v="83"/>
    <n v="59.4"/>
    <n v="89"/>
    <n v="87"/>
    <n v="57"/>
    <n v="22"/>
    <n v="4"/>
    <n v="98"/>
    <n v="61"/>
    <n v="78"/>
    <n v="45"/>
    <n v="53"/>
  </r>
  <r>
    <n v="1662"/>
    <x v="8"/>
    <n v="108872"/>
    <n v="108.9"/>
    <n v="16"/>
    <x v="2"/>
    <x v="1"/>
    <n v="27"/>
    <n v="89"/>
    <n v="17"/>
    <x v="2"/>
    <n v="17"/>
    <n v="0"/>
    <n v="0"/>
    <n v="47"/>
    <n v="8"/>
    <n v="84"/>
    <n v="12"/>
    <n v="48"/>
    <n v="38"/>
    <n v="51"/>
    <n v="89"/>
    <n v="99"/>
    <n v="2"/>
    <n v="39"/>
  </r>
  <r>
    <n v="1839"/>
    <x v="16"/>
    <n v="132708"/>
    <n v="132.69999999999999"/>
    <n v="28"/>
    <x v="1"/>
    <x v="1"/>
    <n v="7"/>
    <n v="89"/>
    <n v="26"/>
    <x v="2"/>
    <n v="26"/>
    <n v="0"/>
    <n v="0"/>
    <n v="46"/>
    <n v="42"/>
    <n v="26"/>
    <n v="10"/>
    <n v="87"/>
    <n v="55"/>
    <n v="56"/>
    <n v="1"/>
    <n v="98"/>
    <n v="81"/>
    <n v="4"/>
  </r>
  <r>
    <n v="1849"/>
    <x v="11"/>
    <n v="104035"/>
    <n v="104"/>
    <n v="19"/>
    <x v="2"/>
    <x v="0"/>
    <n v="77"/>
    <n v="89"/>
    <n v="88"/>
    <x v="1"/>
    <n v="0"/>
    <n v="0"/>
    <n v="88"/>
    <n v="42.9"/>
    <n v="58"/>
    <n v="71"/>
    <n v="6"/>
    <n v="3"/>
    <n v="38"/>
    <n v="69"/>
    <n v="22"/>
    <n v="43"/>
    <n v="98"/>
    <n v="21"/>
  </r>
  <r>
    <n v="1968"/>
    <x v="0"/>
    <n v="43606"/>
    <n v="43.6"/>
    <n v="29"/>
    <x v="1"/>
    <x v="1"/>
    <n v="93"/>
    <n v="89"/>
    <n v="32"/>
    <x v="0"/>
    <n v="0"/>
    <n v="32"/>
    <n v="0"/>
    <n v="44.5"/>
    <n v="71"/>
    <n v="29"/>
    <n v="25"/>
    <n v="32"/>
    <n v="72"/>
    <n v="82"/>
    <n v="59"/>
    <n v="32"/>
    <n v="31"/>
    <n v="12"/>
  </r>
  <r>
    <n v="1990"/>
    <x v="4"/>
    <n v="117178"/>
    <n v="117.2"/>
    <n v="4"/>
    <x v="3"/>
    <x v="2"/>
    <n v="21"/>
    <n v="89"/>
    <n v="64"/>
    <x v="0"/>
    <n v="0"/>
    <n v="64"/>
    <n v="0"/>
    <n v="35.299999999999997"/>
    <n v="22"/>
    <n v="81"/>
    <n v="28"/>
    <n v="3"/>
    <n v="11"/>
    <n v="75"/>
    <n v="26"/>
    <n v="65"/>
    <n v="7"/>
    <n v="35"/>
  </r>
  <r>
    <n v="1993"/>
    <x v="8"/>
    <n v="79216"/>
    <n v="79.2"/>
    <n v="21"/>
    <x v="2"/>
    <x v="0"/>
    <n v="7"/>
    <n v="89"/>
    <n v="21"/>
    <x v="2"/>
    <n v="21"/>
    <n v="0"/>
    <n v="0"/>
    <n v="48.6"/>
    <n v="61"/>
    <n v="48"/>
    <n v="94"/>
    <n v="2"/>
    <n v="71"/>
    <n v="41"/>
    <n v="71"/>
    <n v="68"/>
    <n v="1"/>
    <n v="29"/>
  </r>
  <r>
    <n v="2120"/>
    <x v="16"/>
    <n v="134839"/>
    <n v="134.80000000000001"/>
    <n v="24"/>
    <x v="1"/>
    <x v="3"/>
    <n v="24"/>
    <n v="89"/>
    <n v="7"/>
    <x v="2"/>
    <n v="7"/>
    <n v="0"/>
    <n v="0"/>
    <n v="53.6"/>
    <n v="67"/>
    <n v="82"/>
    <n v="66"/>
    <n v="42"/>
    <n v="29"/>
    <n v="41"/>
    <n v="42"/>
    <n v="67"/>
    <n v="93"/>
    <n v="7"/>
  </r>
  <r>
    <n v="2171"/>
    <x v="19"/>
    <n v="65878"/>
    <n v="65.900000000000006"/>
    <n v="27"/>
    <x v="1"/>
    <x v="1"/>
    <n v="66"/>
    <n v="89"/>
    <n v="57"/>
    <x v="0"/>
    <n v="0"/>
    <n v="57"/>
    <n v="0"/>
    <n v="58.8"/>
    <n v="98"/>
    <n v="65"/>
    <n v="34"/>
    <n v="29"/>
    <n v="96"/>
    <n v="19"/>
    <n v="81"/>
    <n v="47"/>
    <n v="44"/>
    <n v="75"/>
  </r>
  <r>
    <n v="2235"/>
    <x v="11"/>
    <n v="55090"/>
    <n v="55.1"/>
    <n v="8"/>
    <x v="0"/>
    <x v="0"/>
    <n v="68"/>
    <n v="89"/>
    <n v="73"/>
    <x v="1"/>
    <n v="0"/>
    <n v="0"/>
    <n v="73"/>
    <n v="36.299999999999997"/>
    <n v="5"/>
    <n v="89"/>
    <n v="47"/>
    <n v="2"/>
    <n v="9"/>
    <n v="94"/>
    <n v="74"/>
    <n v="31"/>
    <n v="3"/>
    <n v="9"/>
  </r>
  <r>
    <n v="2322"/>
    <x v="18"/>
    <n v="49546"/>
    <n v="49.5"/>
    <n v="5"/>
    <x v="3"/>
    <x v="1"/>
    <n v="22"/>
    <n v="89"/>
    <n v="26"/>
    <x v="2"/>
    <n v="26"/>
    <n v="0"/>
    <n v="0"/>
    <n v="48.7"/>
    <n v="15"/>
    <n v="43"/>
    <n v="93"/>
    <n v="5"/>
    <n v="73"/>
    <n v="83"/>
    <n v="2"/>
    <n v="22"/>
    <n v="76"/>
    <n v="75"/>
  </r>
  <r>
    <n v="2433"/>
    <x v="5"/>
    <n v="125640"/>
    <n v="125.6"/>
    <n v="2"/>
    <x v="3"/>
    <x v="1"/>
    <n v="29"/>
    <n v="89"/>
    <n v="5"/>
    <x v="0"/>
    <n v="0"/>
    <n v="5"/>
    <n v="0"/>
    <n v="39.700000000000003"/>
    <n v="17"/>
    <n v="39"/>
    <n v="39"/>
    <n v="29"/>
    <n v="10"/>
    <n v="7"/>
    <n v="64"/>
    <n v="17"/>
    <n v="84"/>
    <n v="91"/>
  </r>
  <r>
    <n v="2470"/>
    <x v="5"/>
    <n v="68197"/>
    <n v="68.2"/>
    <n v="23"/>
    <x v="1"/>
    <x v="1"/>
    <n v="87"/>
    <n v="89"/>
    <n v="62"/>
    <x v="0"/>
    <n v="0"/>
    <n v="62"/>
    <n v="0"/>
    <n v="30"/>
    <n v="26"/>
    <n v="66"/>
    <n v="1"/>
    <n v="2"/>
    <n v="1"/>
    <n v="32"/>
    <n v="3"/>
    <n v="63"/>
    <n v="32"/>
    <n v="74"/>
  </r>
  <r>
    <n v="2630"/>
    <x v="0"/>
    <n v="85753"/>
    <n v="85.8"/>
    <n v="3"/>
    <x v="3"/>
    <x v="1"/>
    <n v="55"/>
    <n v="89"/>
    <n v="33"/>
    <x v="0"/>
    <n v="0"/>
    <n v="33"/>
    <n v="0"/>
    <n v="44.6"/>
    <n v="57"/>
    <n v="79"/>
    <n v="56"/>
    <n v="28"/>
    <n v="26"/>
    <n v="24"/>
    <n v="98"/>
    <n v="4"/>
    <n v="32"/>
    <n v="42"/>
  </r>
  <r>
    <n v="2723"/>
    <x v="11"/>
    <n v="63445"/>
    <n v="63.4"/>
    <n v="14"/>
    <x v="0"/>
    <x v="2"/>
    <n v="52"/>
    <n v="89"/>
    <n v="89"/>
    <x v="1"/>
    <n v="0"/>
    <n v="0"/>
    <n v="89"/>
    <n v="57.4"/>
    <n v="83"/>
    <n v="68"/>
    <n v="47"/>
    <n v="22"/>
    <n v="85"/>
    <n v="34"/>
    <n v="36"/>
    <n v="92"/>
    <n v="98"/>
    <n v="9"/>
  </r>
  <r>
    <n v="2767"/>
    <x v="17"/>
    <n v="56108"/>
    <n v="56.1"/>
    <n v="28"/>
    <x v="1"/>
    <x v="1"/>
    <n v="28"/>
    <n v="89"/>
    <n v="76"/>
    <x v="1"/>
    <n v="0"/>
    <n v="0"/>
    <n v="76"/>
    <n v="60.2"/>
    <n v="54"/>
    <n v="71"/>
    <n v="8"/>
    <n v="92"/>
    <n v="36"/>
    <n v="93"/>
    <n v="62"/>
    <n v="39"/>
    <n v="89"/>
    <n v="58"/>
  </r>
  <r>
    <n v="2789"/>
    <x v="10"/>
    <n v="65630"/>
    <n v="65.599999999999994"/>
    <n v="6"/>
    <x v="3"/>
    <x v="3"/>
    <n v="48"/>
    <n v="89"/>
    <n v="6"/>
    <x v="0"/>
    <n v="0"/>
    <n v="6"/>
    <n v="0"/>
    <n v="36.9"/>
    <n v="56"/>
    <n v="71"/>
    <n v="15"/>
    <n v="73"/>
    <n v="46"/>
    <n v="3"/>
    <n v="23"/>
    <n v="3"/>
    <n v="46"/>
    <n v="33"/>
  </r>
  <r>
    <n v="2876"/>
    <x v="10"/>
    <n v="99191"/>
    <n v="99.2"/>
    <n v="17"/>
    <x v="2"/>
    <x v="3"/>
    <n v="29"/>
    <n v="89"/>
    <n v="69"/>
    <x v="0"/>
    <n v="0"/>
    <n v="69"/>
    <n v="0"/>
    <n v="44.1"/>
    <n v="76"/>
    <n v="44"/>
    <n v="53"/>
    <n v="63"/>
    <n v="5"/>
    <n v="41"/>
    <n v="36"/>
    <n v="17"/>
    <n v="97"/>
    <n v="9"/>
  </r>
  <r>
    <n v="106"/>
    <x v="1"/>
    <n v="143942"/>
    <n v="143.9"/>
    <n v="18"/>
    <x v="2"/>
    <x v="0"/>
    <n v="87"/>
    <n v="88"/>
    <n v="77"/>
    <x v="1"/>
    <n v="0"/>
    <n v="0"/>
    <n v="77"/>
    <n v="47.6"/>
    <n v="65"/>
    <n v="33"/>
    <n v="63"/>
    <n v="61"/>
    <n v="56"/>
    <n v="38"/>
    <n v="55"/>
    <n v="6"/>
    <n v="55"/>
    <n v="44"/>
  </r>
  <r>
    <n v="130"/>
    <x v="4"/>
    <n v="91063"/>
    <n v="91.1"/>
    <n v="7"/>
    <x v="3"/>
    <x v="3"/>
    <n v="62"/>
    <n v="88"/>
    <n v="38"/>
    <x v="0"/>
    <n v="0"/>
    <n v="38"/>
    <n v="0"/>
    <n v="50.4"/>
    <n v="12"/>
    <n v="62"/>
    <n v="77"/>
    <n v="64"/>
    <n v="53"/>
    <n v="4"/>
    <n v="97"/>
    <n v="8"/>
    <n v="29"/>
    <n v="98"/>
  </r>
  <r>
    <n v="312"/>
    <x v="13"/>
    <n v="112508"/>
    <n v="112.5"/>
    <n v="28"/>
    <x v="1"/>
    <x v="3"/>
    <n v="48"/>
    <n v="88"/>
    <n v="26"/>
    <x v="2"/>
    <n v="26"/>
    <n v="0"/>
    <n v="0"/>
    <n v="43.8"/>
    <n v="15"/>
    <n v="51"/>
    <n v="6"/>
    <n v="7"/>
    <n v="57"/>
    <n v="57"/>
    <n v="88"/>
    <n v="56"/>
    <n v="96"/>
    <n v="5"/>
  </r>
  <r>
    <n v="347"/>
    <x v="9"/>
    <n v="34321"/>
    <n v="34.299999999999997"/>
    <n v="29"/>
    <x v="1"/>
    <x v="0"/>
    <n v="81"/>
    <n v="88"/>
    <n v="73"/>
    <x v="1"/>
    <n v="0"/>
    <n v="0"/>
    <n v="73"/>
    <n v="27.3"/>
    <n v="2"/>
    <n v="24"/>
    <n v="3"/>
    <n v="64"/>
    <n v="6"/>
    <n v="7"/>
    <n v="36"/>
    <n v="82"/>
    <n v="2"/>
    <n v="47"/>
  </r>
  <r>
    <n v="433"/>
    <x v="0"/>
    <n v="58400"/>
    <n v="58.4"/>
    <n v="20"/>
    <x v="2"/>
    <x v="2"/>
    <n v="97"/>
    <n v="88"/>
    <n v="4"/>
    <x v="0"/>
    <n v="0"/>
    <n v="4"/>
    <n v="0"/>
    <n v="45"/>
    <n v="24"/>
    <n v="46"/>
    <n v="76"/>
    <n v="21"/>
    <n v="71"/>
    <n v="2"/>
    <n v="42"/>
    <n v="78"/>
    <n v="34"/>
    <n v="56"/>
  </r>
  <r>
    <n v="443"/>
    <x v="19"/>
    <n v="98519"/>
    <n v="98.5"/>
    <n v="27"/>
    <x v="1"/>
    <x v="2"/>
    <n v="81"/>
    <n v="88"/>
    <n v="32"/>
    <x v="0"/>
    <n v="0"/>
    <n v="32"/>
    <n v="0"/>
    <n v="35"/>
    <n v="18"/>
    <n v="96"/>
    <n v="7"/>
    <n v="35"/>
    <n v="5"/>
    <n v="49"/>
    <n v="0"/>
    <n v="5"/>
    <n v="38"/>
    <n v="97"/>
  </r>
  <r>
    <n v="741"/>
    <x v="15"/>
    <n v="33811"/>
    <n v="33.799999999999997"/>
    <n v="3"/>
    <x v="3"/>
    <x v="2"/>
    <n v="55"/>
    <n v="88"/>
    <n v="36"/>
    <x v="0"/>
    <n v="0"/>
    <n v="36"/>
    <n v="0"/>
    <n v="51.3"/>
    <n v="64"/>
    <n v="54"/>
    <n v="27"/>
    <n v="48"/>
    <n v="75"/>
    <n v="21"/>
    <n v="29"/>
    <n v="35"/>
    <n v="75"/>
    <n v="85"/>
  </r>
  <r>
    <n v="833"/>
    <x v="12"/>
    <n v="38699"/>
    <n v="38.700000000000003"/>
    <n v="3"/>
    <x v="3"/>
    <x v="1"/>
    <n v="10"/>
    <n v="88"/>
    <n v="54"/>
    <x v="0"/>
    <n v="0"/>
    <n v="54"/>
    <n v="0"/>
    <n v="30.4"/>
    <n v="86"/>
    <n v="12"/>
    <n v="69"/>
    <n v="41"/>
    <n v="21"/>
    <n v="4"/>
    <n v="8"/>
    <n v="7"/>
    <n v="25"/>
    <n v="31"/>
  </r>
  <r>
    <n v="875"/>
    <x v="1"/>
    <n v="133185"/>
    <n v="133.19999999999999"/>
    <n v="18"/>
    <x v="2"/>
    <x v="3"/>
    <n v="1"/>
    <n v="88"/>
    <n v="94"/>
    <x v="1"/>
    <n v="0"/>
    <n v="0"/>
    <n v="94"/>
    <n v="57.1"/>
    <n v="59"/>
    <n v="34"/>
    <n v="63"/>
    <n v="91"/>
    <n v="27"/>
    <n v="51"/>
    <n v="96"/>
    <n v="17"/>
    <n v="72"/>
    <n v="61"/>
  </r>
  <r>
    <n v="888"/>
    <x v="16"/>
    <n v="91134"/>
    <n v="91.1"/>
    <n v="17"/>
    <x v="2"/>
    <x v="0"/>
    <n v="39"/>
    <n v="88"/>
    <n v="5"/>
    <x v="2"/>
    <n v="5"/>
    <n v="0"/>
    <n v="0"/>
    <n v="39.9"/>
    <n v="46"/>
    <n v="3"/>
    <n v="57"/>
    <n v="51"/>
    <n v="84"/>
    <n v="58"/>
    <n v="32"/>
    <n v="52"/>
    <n v="7"/>
    <n v="9"/>
  </r>
  <r>
    <n v="935"/>
    <x v="10"/>
    <n v="86422"/>
    <n v="86.4"/>
    <n v="12"/>
    <x v="0"/>
    <x v="0"/>
    <n v="28"/>
    <n v="88"/>
    <n v="34"/>
    <x v="0"/>
    <n v="0"/>
    <n v="34"/>
    <n v="0"/>
    <n v="45.3"/>
    <n v="11"/>
    <n v="73"/>
    <n v="94"/>
    <n v="61"/>
    <n v="72"/>
    <n v="76"/>
    <n v="26"/>
    <n v="5"/>
    <n v="0"/>
    <n v="35"/>
  </r>
  <r>
    <n v="1131"/>
    <x v="15"/>
    <n v="118670"/>
    <n v="118.7"/>
    <n v="29"/>
    <x v="1"/>
    <x v="3"/>
    <n v="53"/>
    <n v="88"/>
    <n v="36"/>
    <x v="0"/>
    <n v="0"/>
    <n v="36"/>
    <n v="0"/>
    <n v="47.5"/>
    <n v="98"/>
    <n v="37"/>
    <n v="63"/>
    <n v="49"/>
    <n v="14"/>
    <n v="6"/>
    <n v="63"/>
    <n v="25"/>
    <n v="24"/>
    <n v="96"/>
  </r>
  <r>
    <n v="1171"/>
    <x v="14"/>
    <n v="69140"/>
    <n v="69.099999999999994"/>
    <n v="2"/>
    <x v="3"/>
    <x v="2"/>
    <n v="59"/>
    <n v="88"/>
    <n v="43"/>
    <x v="0"/>
    <n v="0"/>
    <n v="43"/>
    <n v="0"/>
    <n v="54.6"/>
    <n v="86"/>
    <n v="87"/>
    <n v="58"/>
    <n v="52"/>
    <n v="82"/>
    <n v="75"/>
    <n v="4"/>
    <n v="8"/>
    <n v="77"/>
    <n v="17"/>
  </r>
  <r>
    <n v="1293"/>
    <x v="19"/>
    <n v="138613"/>
    <n v="138.6"/>
    <n v="9"/>
    <x v="0"/>
    <x v="2"/>
    <n v="28"/>
    <n v="88"/>
    <n v="56"/>
    <x v="0"/>
    <n v="0"/>
    <n v="56"/>
    <n v="0"/>
    <n v="29.6"/>
    <n v="33"/>
    <n v="88"/>
    <n v="11"/>
    <n v="4"/>
    <n v="21"/>
    <n v="29"/>
    <n v="11"/>
    <n v="7"/>
    <n v="76"/>
    <n v="16"/>
  </r>
  <r>
    <n v="1317"/>
    <x v="16"/>
    <n v="55642"/>
    <n v="55.6"/>
    <n v="3"/>
    <x v="3"/>
    <x v="0"/>
    <n v="82"/>
    <n v="88"/>
    <n v="23"/>
    <x v="2"/>
    <n v="23"/>
    <n v="0"/>
    <n v="0"/>
    <n v="30.6"/>
    <n v="4"/>
    <n v="23"/>
    <n v="34"/>
    <n v="7"/>
    <n v="33"/>
    <n v="46"/>
    <n v="96"/>
    <n v="31"/>
    <n v="9"/>
    <n v="23"/>
  </r>
  <r>
    <n v="1467"/>
    <x v="8"/>
    <n v="126492"/>
    <n v="126.5"/>
    <n v="12"/>
    <x v="0"/>
    <x v="1"/>
    <n v="8"/>
    <n v="88"/>
    <n v="28"/>
    <x v="2"/>
    <n v="28"/>
    <n v="0"/>
    <n v="0"/>
    <n v="34.5"/>
    <n v="34"/>
    <n v="71"/>
    <n v="1"/>
    <n v="44"/>
    <n v="5"/>
    <n v="76"/>
    <n v="29"/>
    <n v="26"/>
    <n v="3"/>
    <n v="56"/>
  </r>
  <r>
    <n v="1608"/>
    <x v="5"/>
    <n v="121396"/>
    <n v="121.4"/>
    <n v="16"/>
    <x v="2"/>
    <x v="2"/>
    <n v="31"/>
    <n v="88"/>
    <n v="5"/>
    <x v="0"/>
    <n v="0"/>
    <n v="5"/>
    <n v="0"/>
    <n v="43.1"/>
    <n v="2"/>
    <n v="8"/>
    <n v="26"/>
    <n v="55"/>
    <n v="77"/>
    <n v="69"/>
    <n v="57"/>
    <n v="4"/>
    <n v="87"/>
    <n v="46"/>
  </r>
  <r>
    <n v="1688"/>
    <x v="17"/>
    <n v="126621"/>
    <n v="126.6"/>
    <n v="13"/>
    <x v="0"/>
    <x v="1"/>
    <n v="55"/>
    <n v="88"/>
    <n v="73"/>
    <x v="1"/>
    <n v="0"/>
    <n v="0"/>
    <n v="73"/>
    <n v="69.8"/>
    <n v="77"/>
    <n v="93"/>
    <n v="95"/>
    <n v="67"/>
    <n v="41"/>
    <n v="48"/>
    <n v="66"/>
    <n v="82"/>
    <n v="37"/>
    <n v="92"/>
  </r>
  <r>
    <n v="1702"/>
    <x v="13"/>
    <n v="81038"/>
    <n v="81"/>
    <n v="25"/>
    <x v="1"/>
    <x v="0"/>
    <n v="7"/>
    <n v="88"/>
    <n v="26"/>
    <x v="2"/>
    <n v="26"/>
    <n v="0"/>
    <n v="0"/>
    <n v="29.3"/>
    <n v="8"/>
    <n v="58"/>
    <n v="7"/>
    <n v="48"/>
    <n v="26"/>
    <n v="33"/>
    <n v="7"/>
    <n v="29"/>
    <n v="4"/>
    <n v="73"/>
  </r>
  <r>
    <n v="1710"/>
    <x v="0"/>
    <n v="35973"/>
    <n v="36"/>
    <n v="2"/>
    <x v="3"/>
    <x v="1"/>
    <n v="53"/>
    <n v="88"/>
    <n v="45"/>
    <x v="0"/>
    <n v="0"/>
    <n v="45"/>
    <n v="0"/>
    <n v="35.5"/>
    <n v="19"/>
    <n v="51"/>
    <n v="44"/>
    <n v="27"/>
    <n v="16"/>
    <n v="31"/>
    <n v="51"/>
    <n v="6"/>
    <n v="15"/>
    <n v="95"/>
  </r>
  <r>
    <n v="1741"/>
    <x v="6"/>
    <n v="116030"/>
    <n v="116"/>
    <n v="1"/>
    <x v="3"/>
    <x v="3"/>
    <n v="79"/>
    <n v="88"/>
    <n v="95"/>
    <x v="1"/>
    <n v="0"/>
    <n v="0"/>
    <n v="95"/>
    <n v="48.9"/>
    <n v="95"/>
    <n v="1"/>
    <n v="9"/>
    <n v="68"/>
    <n v="5"/>
    <n v="58"/>
    <n v="84"/>
    <n v="95"/>
    <n v="56"/>
    <n v="18"/>
  </r>
  <r>
    <n v="1822"/>
    <x v="6"/>
    <n v="110449"/>
    <n v="110.4"/>
    <n v="21"/>
    <x v="2"/>
    <x v="1"/>
    <n v="47"/>
    <n v="88"/>
    <n v="75"/>
    <x v="1"/>
    <n v="0"/>
    <n v="0"/>
    <n v="75"/>
    <n v="43.7"/>
    <n v="15"/>
    <n v="79"/>
    <n v="47"/>
    <n v="79"/>
    <n v="7"/>
    <n v="19"/>
    <n v="51"/>
    <n v="44"/>
    <n v="42"/>
    <n v="54"/>
  </r>
  <r>
    <n v="1901"/>
    <x v="16"/>
    <n v="44316"/>
    <n v="44.3"/>
    <n v="28"/>
    <x v="1"/>
    <x v="3"/>
    <n v="62"/>
    <n v="88"/>
    <n v="22"/>
    <x v="2"/>
    <n v="22"/>
    <n v="0"/>
    <n v="0"/>
    <n v="45.2"/>
    <n v="66"/>
    <n v="1"/>
    <n v="47"/>
    <n v="74"/>
    <n v="5"/>
    <n v="78"/>
    <n v="45"/>
    <n v="98"/>
    <n v="29"/>
    <n v="9"/>
  </r>
  <r>
    <n v="2102"/>
    <x v="18"/>
    <n v="82990"/>
    <n v="83"/>
    <n v="27"/>
    <x v="1"/>
    <x v="1"/>
    <n v="1"/>
    <n v="88"/>
    <n v="3"/>
    <x v="2"/>
    <n v="3"/>
    <n v="0"/>
    <n v="0"/>
    <n v="58.1"/>
    <n v="57"/>
    <n v="62"/>
    <n v="47"/>
    <n v="66"/>
    <n v="96"/>
    <n v="59"/>
    <n v="7"/>
    <n v="49"/>
    <n v="99"/>
    <n v="39"/>
  </r>
  <r>
    <n v="2331"/>
    <x v="5"/>
    <n v="94558"/>
    <n v="94.6"/>
    <n v="25"/>
    <x v="1"/>
    <x v="1"/>
    <n v="16"/>
    <n v="88"/>
    <n v="49"/>
    <x v="0"/>
    <n v="0"/>
    <n v="49"/>
    <n v="0"/>
    <n v="20.7"/>
    <n v="3"/>
    <n v="37"/>
    <n v="8"/>
    <n v="2"/>
    <n v="34"/>
    <n v="8"/>
    <n v="18"/>
    <n v="35"/>
    <n v="6"/>
    <n v="56"/>
  </r>
  <r>
    <n v="2454"/>
    <x v="11"/>
    <n v="112802"/>
    <n v="112.8"/>
    <n v="7"/>
    <x v="3"/>
    <x v="0"/>
    <n v="96"/>
    <n v="88"/>
    <n v="75"/>
    <x v="1"/>
    <n v="0"/>
    <n v="0"/>
    <n v="75"/>
    <n v="44.6"/>
    <n v="29"/>
    <n v="49"/>
    <n v="81"/>
    <n v="72"/>
    <n v="79"/>
    <n v="38"/>
    <n v="25"/>
    <n v="2"/>
    <n v="63"/>
    <n v="8"/>
  </r>
  <r>
    <n v="2478"/>
    <x v="2"/>
    <n v="34273"/>
    <n v="34.299999999999997"/>
    <n v="13"/>
    <x v="0"/>
    <x v="2"/>
    <n v="64"/>
    <n v="88"/>
    <n v="9"/>
    <x v="2"/>
    <n v="9"/>
    <n v="0"/>
    <n v="0"/>
    <n v="55.4"/>
    <n v="89"/>
    <n v="87"/>
    <n v="86"/>
    <n v="39"/>
    <n v="6"/>
    <n v="11"/>
    <n v="28"/>
    <n v="22"/>
    <n v="87"/>
    <n v="99"/>
  </r>
  <r>
    <n v="2598"/>
    <x v="4"/>
    <n v="136766"/>
    <n v="136.80000000000001"/>
    <n v="3"/>
    <x v="3"/>
    <x v="3"/>
    <n v="17"/>
    <n v="88"/>
    <n v="51"/>
    <x v="0"/>
    <n v="0"/>
    <n v="51"/>
    <n v="0"/>
    <n v="55.3"/>
    <n v="1"/>
    <n v="57"/>
    <n v="2"/>
    <n v="89"/>
    <n v="92"/>
    <n v="73"/>
    <n v="47"/>
    <n v="25"/>
    <n v="74"/>
    <n v="93"/>
  </r>
  <r>
    <n v="2750"/>
    <x v="17"/>
    <n v="108256"/>
    <n v="108.3"/>
    <n v="23"/>
    <x v="1"/>
    <x v="3"/>
    <n v="64"/>
    <n v="88"/>
    <n v="82"/>
    <x v="1"/>
    <n v="0"/>
    <n v="0"/>
    <n v="82"/>
    <n v="48.3"/>
    <n v="85"/>
    <n v="16"/>
    <n v="23"/>
    <n v="51"/>
    <n v="41"/>
    <n v="57"/>
    <n v="92"/>
    <n v="92"/>
    <n v="23"/>
    <n v="3"/>
  </r>
  <r>
    <n v="2814"/>
    <x v="12"/>
    <n v="35555"/>
    <n v="35.6"/>
    <n v="4"/>
    <x v="3"/>
    <x v="0"/>
    <n v="89"/>
    <n v="88"/>
    <n v="45"/>
    <x v="0"/>
    <n v="0"/>
    <n v="45"/>
    <n v="0"/>
    <n v="54.6"/>
    <n v="78"/>
    <n v="13"/>
    <n v="31"/>
    <n v="61"/>
    <n v="42"/>
    <n v="94"/>
    <n v="96"/>
    <n v="5"/>
    <n v="54"/>
    <n v="72"/>
  </r>
  <r>
    <n v="2885"/>
    <x v="14"/>
    <n v="30030"/>
    <n v="30"/>
    <n v="9"/>
    <x v="0"/>
    <x v="0"/>
    <n v="25"/>
    <n v="88"/>
    <n v="37"/>
    <x v="0"/>
    <n v="0"/>
    <n v="37"/>
    <n v="0"/>
    <n v="38.4"/>
    <n v="55"/>
    <n v="48"/>
    <n v="32"/>
    <n v="52"/>
    <n v="36"/>
    <n v="34"/>
    <n v="27"/>
    <n v="54"/>
    <n v="44"/>
    <n v="2"/>
  </r>
  <r>
    <n v="471"/>
    <x v="17"/>
    <n v="67909"/>
    <n v="67.900000000000006"/>
    <n v="8"/>
    <x v="0"/>
    <x v="1"/>
    <n v="2"/>
    <n v="87"/>
    <n v="83"/>
    <x v="1"/>
    <n v="0"/>
    <n v="0"/>
    <n v="83"/>
    <n v="53.3"/>
    <n v="73"/>
    <n v="11"/>
    <n v="41"/>
    <n v="49"/>
    <n v="54"/>
    <n v="82"/>
    <n v="17"/>
    <n v="81"/>
    <n v="69"/>
    <n v="56"/>
  </r>
  <r>
    <n v="531"/>
    <x v="14"/>
    <n v="144616"/>
    <n v="144.6"/>
    <n v="26"/>
    <x v="1"/>
    <x v="0"/>
    <n v="37"/>
    <n v="87"/>
    <n v="45"/>
    <x v="0"/>
    <n v="0"/>
    <n v="45"/>
    <n v="0"/>
    <n v="47.6"/>
    <n v="84"/>
    <n v="65"/>
    <n v="61"/>
    <n v="33"/>
    <n v="82"/>
    <n v="4"/>
    <n v="87"/>
    <n v="51"/>
    <n v="4"/>
    <n v="5"/>
  </r>
  <r>
    <n v="608"/>
    <x v="1"/>
    <n v="126805"/>
    <n v="126.8"/>
    <n v="15"/>
    <x v="0"/>
    <x v="0"/>
    <n v="8"/>
    <n v="87"/>
    <n v="8"/>
    <x v="1"/>
    <n v="0"/>
    <n v="0"/>
    <n v="8"/>
    <n v="45.9"/>
    <n v="1"/>
    <n v="91"/>
    <n v="9"/>
    <n v="65"/>
    <n v="41"/>
    <n v="41"/>
    <n v="68"/>
    <n v="7"/>
    <n v="59"/>
    <n v="77"/>
  </r>
  <r>
    <n v="687"/>
    <x v="11"/>
    <n v="70910"/>
    <n v="70.900000000000006"/>
    <n v="20"/>
    <x v="2"/>
    <x v="2"/>
    <n v="92"/>
    <n v="87"/>
    <n v="93"/>
    <x v="1"/>
    <n v="0"/>
    <n v="0"/>
    <n v="93"/>
    <n v="40.4"/>
    <n v="92"/>
    <n v="93"/>
    <n v="27"/>
    <n v="4"/>
    <n v="87"/>
    <n v="36"/>
    <n v="6"/>
    <n v="12"/>
    <n v="6"/>
    <n v="41"/>
  </r>
  <r>
    <n v="712"/>
    <x v="18"/>
    <n v="142109"/>
    <n v="142.1"/>
    <n v="8"/>
    <x v="0"/>
    <x v="0"/>
    <n v="94"/>
    <n v="87"/>
    <n v="6"/>
    <x v="2"/>
    <n v="6"/>
    <n v="0"/>
    <n v="0"/>
    <n v="44.1"/>
    <n v="76"/>
    <n v="7"/>
    <n v="6"/>
    <n v="49"/>
    <n v="3"/>
    <n v="62"/>
    <n v="42"/>
    <n v="56"/>
    <n v="43"/>
    <n v="97"/>
  </r>
  <r>
    <n v="718"/>
    <x v="4"/>
    <n v="133719"/>
    <n v="133.69999999999999"/>
    <n v="6"/>
    <x v="3"/>
    <x v="1"/>
    <n v="16"/>
    <n v="87"/>
    <n v="64"/>
    <x v="0"/>
    <n v="0"/>
    <n v="64"/>
    <n v="0"/>
    <n v="58.4"/>
    <n v="83"/>
    <n v="38"/>
    <n v="59"/>
    <n v="72"/>
    <n v="24"/>
    <n v="17"/>
    <n v="97"/>
    <n v="62"/>
    <n v="98"/>
    <n v="34"/>
  </r>
  <r>
    <n v="907"/>
    <x v="16"/>
    <n v="95197"/>
    <n v="95.2"/>
    <n v="6"/>
    <x v="3"/>
    <x v="1"/>
    <n v="18"/>
    <n v="87"/>
    <n v="6"/>
    <x v="2"/>
    <n v="6"/>
    <n v="0"/>
    <n v="0"/>
    <n v="37.9"/>
    <n v="14"/>
    <n v="17"/>
    <n v="5"/>
    <n v="66"/>
    <n v="84"/>
    <n v="37"/>
    <n v="87"/>
    <n v="21"/>
    <n v="33"/>
    <n v="15"/>
  </r>
  <r>
    <n v="1046"/>
    <x v="15"/>
    <n v="75643"/>
    <n v="75.599999999999994"/>
    <n v="9"/>
    <x v="0"/>
    <x v="2"/>
    <n v="58"/>
    <n v="87"/>
    <n v="44"/>
    <x v="0"/>
    <n v="0"/>
    <n v="44"/>
    <n v="0"/>
    <n v="57.1"/>
    <n v="67"/>
    <n v="39"/>
    <n v="26"/>
    <n v="4"/>
    <n v="81"/>
    <n v="97"/>
    <n v="64"/>
    <n v="78"/>
    <n v="53"/>
    <n v="62"/>
  </r>
  <r>
    <n v="1290"/>
    <x v="14"/>
    <n v="147230"/>
    <n v="147.19999999999999"/>
    <n v="13"/>
    <x v="0"/>
    <x v="2"/>
    <n v="5"/>
    <n v="87"/>
    <n v="6"/>
    <x v="0"/>
    <n v="0"/>
    <n v="6"/>
    <n v="0"/>
    <n v="39"/>
    <n v="87"/>
    <n v="88"/>
    <n v="23"/>
    <n v="9"/>
    <n v="34"/>
    <n v="31"/>
    <n v="73"/>
    <n v="3"/>
    <n v="5"/>
    <n v="37"/>
  </r>
  <r>
    <n v="1316"/>
    <x v="5"/>
    <n v="90359"/>
    <n v="90.4"/>
    <n v="15"/>
    <x v="0"/>
    <x v="3"/>
    <n v="68"/>
    <n v="87"/>
    <n v="59"/>
    <x v="0"/>
    <n v="0"/>
    <n v="59"/>
    <n v="0"/>
    <n v="45"/>
    <n v="41"/>
    <n v="63"/>
    <n v="77"/>
    <n v="55"/>
    <n v="54"/>
    <n v="9"/>
    <n v="41"/>
    <n v="55"/>
    <n v="46"/>
    <n v="9"/>
  </r>
  <r>
    <n v="1387"/>
    <x v="15"/>
    <n v="68790"/>
    <n v="68.8"/>
    <n v="3"/>
    <x v="3"/>
    <x v="2"/>
    <n v="65"/>
    <n v="87"/>
    <n v="43"/>
    <x v="0"/>
    <n v="0"/>
    <n v="43"/>
    <n v="0"/>
    <n v="47.6"/>
    <n v="93"/>
    <n v="87"/>
    <n v="47"/>
    <n v="35"/>
    <n v="71"/>
    <n v="31"/>
    <n v="12"/>
    <n v="31"/>
    <n v="43"/>
    <n v="26"/>
  </r>
  <r>
    <n v="1404"/>
    <x v="11"/>
    <n v="49638"/>
    <n v="49.6"/>
    <n v="16"/>
    <x v="2"/>
    <x v="1"/>
    <n v="41"/>
    <n v="87"/>
    <n v="83"/>
    <x v="1"/>
    <n v="0"/>
    <n v="0"/>
    <n v="83"/>
    <n v="49.9"/>
    <n v="45"/>
    <n v="89"/>
    <n v="7"/>
    <n v="9"/>
    <n v="71"/>
    <n v="97"/>
    <n v="64"/>
    <n v="96"/>
    <n v="16"/>
    <n v="5"/>
  </r>
  <r>
    <n v="1406"/>
    <x v="4"/>
    <n v="65319"/>
    <n v="65.3"/>
    <n v="25"/>
    <x v="1"/>
    <x v="1"/>
    <n v="76"/>
    <n v="87"/>
    <n v="65"/>
    <x v="0"/>
    <n v="0"/>
    <n v="65"/>
    <n v="0"/>
    <n v="51.1"/>
    <n v="93"/>
    <n v="2"/>
    <n v="99"/>
    <n v="71"/>
    <n v="52"/>
    <n v="39"/>
    <n v="52"/>
    <n v="32"/>
    <n v="62"/>
    <n v="9"/>
  </r>
  <r>
    <n v="1461"/>
    <x v="16"/>
    <n v="86439"/>
    <n v="86.4"/>
    <n v="20"/>
    <x v="2"/>
    <x v="0"/>
    <n v="53"/>
    <n v="87"/>
    <n v="5"/>
    <x v="2"/>
    <n v="5"/>
    <n v="0"/>
    <n v="0"/>
    <n v="51.2"/>
    <n v="58"/>
    <n v="82"/>
    <n v="4"/>
    <n v="0"/>
    <n v="73"/>
    <n v="68"/>
    <n v="41"/>
    <n v="66"/>
    <n v="95"/>
    <n v="25"/>
  </r>
  <r>
    <n v="1509"/>
    <x v="10"/>
    <n v="66419"/>
    <n v="66.400000000000006"/>
    <n v="17"/>
    <x v="2"/>
    <x v="3"/>
    <n v="35"/>
    <n v="87"/>
    <n v="38"/>
    <x v="0"/>
    <n v="0"/>
    <n v="38"/>
    <n v="0"/>
    <n v="49.5"/>
    <n v="96"/>
    <n v="46"/>
    <n v="57"/>
    <n v="45"/>
    <n v="25"/>
    <n v="81"/>
    <n v="3"/>
    <n v="69"/>
    <n v="59"/>
    <n v="14"/>
  </r>
  <r>
    <n v="1632"/>
    <x v="5"/>
    <n v="33687"/>
    <n v="33.700000000000003"/>
    <n v="15"/>
    <x v="0"/>
    <x v="1"/>
    <n v="64"/>
    <n v="87"/>
    <n v="64"/>
    <x v="0"/>
    <n v="0"/>
    <n v="64"/>
    <n v="0"/>
    <n v="47.4"/>
    <n v="63"/>
    <n v="22"/>
    <n v="34"/>
    <n v="85"/>
    <n v="39"/>
    <n v="54"/>
    <n v="65"/>
    <n v="35"/>
    <n v="29"/>
    <n v="48"/>
  </r>
  <r>
    <n v="1681"/>
    <x v="1"/>
    <n v="50746"/>
    <n v="50.7"/>
    <n v="12"/>
    <x v="0"/>
    <x v="3"/>
    <n v="95"/>
    <n v="87"/>
    <n v="95"/>
    <x v="1"/>
    <n v="0"/>
    <n v="0"/>
    <n v="95"/>
    <n v="44.5"/>
    <n v="54"/>
    <n v="24"/>
    <n v="19"/>
    <n v="14"/>
    <n v="45"/>
    <n v="2"/>
    <n v="45"/>
    <n v="99"/>
    <n v="67"/>
    <n v="76"/>
  </r>
  <r>
    <n v="1833"/>
    <x v="16"/>
    <n v="98393"/>
    <n v="98.4"/>
    <n v="29"/>
    <x v="1"/>
    <x v="1"/>
    <n v="66"/>
    <n v="87"/>
    <n v="22"/>
    <x v="2"/>
    <n v="22"/>
    <n v="0"/>
    <n v="0"/>
    <n v="45.2"/>
    <n v="25"/>
    <n v="2"/>
    <n v="95"/>
    <n v="2"/>
    <n v="82"/>
    <n v="17"/>
    <n v="39"/>
    <n v="82"/>
    <n v="21"/>
    <n v="87"/>
  </r>
  <r>
    <n v="1965"/>
    <x v="10"/>
    <n v="122850"/>
    <n v="122.9"/>
    <n v="11"/>
    <x v="0"/>
    <x v="1"/>
    <n v="37"/>
    <n v="87"/>
    <n v="6"/>
    <x v="0"/>
    <n v="0"/>
    <n v="6"/>
    <n v="0"/>
    <n v="30.9"/>
    <n v="3"/>
    <n v="12"/>
    <n v="26"/>
    <n v="39"/>
    <n v="5"/>
    <n v="48"/>
    <n v="74"/>
    <n v="51"/>
    <n v="7"/>
    <n v="44"/>
  </r>
  <r>
    <n v="2046"/>
    <x v="18"/>
    <n v="121751"/>
    <n v="121.8"/>
    <n v="12"/>
    <x v="0"/>
    <x v="3"/>
    <n v="23"/>
    <n v="87"/>
    <n v="15"/>
    <x v="2"/>
    <n v="15"/>
    <n v="0"/>
    <n v="0"/>
    <n v="48.7"/>
    <n v="96"/>
    <n v="41"/>
    <n v="22"/>
    <n v="63"/>
    <n v="43"/>
    <n v="25"/>
    <n v="72"/>
    <n v="19"/>
    <n v="63"/>
    <n v="43"/>
  </r>
  <r>
    <n v="2419"/>
    <x v="10"/>
    <n v="141579"/>
    <n v="141.6"/>
    <n v="13"/>
    <x v="0"/>
    <x v="2"/>
    <n v="8"/>
    <n v="87"/>
    <n v="36"/>
    <x v="0"/>
    <n v="0"/>
    <n v="36"/>
    <n v="0"/>
    <n v="51.1"/>
    <n v="17"/>
    <n v="99"/>
    <n v="73"/>
    <n v="45"/>
    <n v="26"/>
    <n v="2"/>
    <n v="67"/>
    <n v="96"/>
    <n v="11"/>
    <n v="75"/>
  </r>
  <r>
    <n v="2420"/>
    <x v="9"/>
    <n v="64907"/>
    <n v="64.900000000000006"/>
    <n v="10"/>
    <x v="0"/>
    <x v="2"/>
    <n v="79"/>
    <n v="87"/>
    <n v="88"/>
    <x v="1"/>
    <n v="0"/>
    <n v="0"/>
    <n v="88"/>
    <n v="60.9"/>
    <n v="93"/>
    <n v="62"/>
    <n v="92"/>
    <n v="24"/>
    <n v="98"/>
    <n v="87"/>
    <n v="11"/>
    <n v="41"/>
    <n v="93"/>
    <n v="8"/>
  </r>
  <r>
    <n v="2422"/>
    <x v="16"/>
    <n v="61937"/>
    <n v="61.9"/>
    <n v="1"/>
    <x v="3"/>
    <x v="1"/>
    <n v="54"/>
    <n v="87"/>
    <n v="27"/>
    <x v="2"/>
    <n v="27"/>
    <n v="0"/>
    <n v="0"/>
    <n v="33.799999999999997"/>
    <n v="79"/>
    <n v="8"/>
    <n v="7"/>
    <n v="54"/>
    <n v="1"/>
    <n v="56"/>
    <n v="19"/>
    <n v="71"/>
    <n v="28"/>
    <n v="15"/>
  </r>
  <r>
    <n v="2431"/>
    <x v="17"/>
    <n v="58419"/>
    <n v="58.4"/>
    <n v="26"/>
    <x v="1"/>
    <x v="2"/>
    <n v="3"/>
    <n v="87"/>
    <n v="71"/>
    <x v="1"/>
    <n v="0"/>
    <n v="0"/>
    <n v="71"/>
    <n v="49.2"/>
    <n v="9"/>
    <n v="95"/>
    <n v="74"/>
    <n v="73"/>
    <n v="24"/>
    <n v="7"/>
    <n v="8"/>
    <n v="56"/>
    <n v="68"/>
    <n v="78"/>
  </r>
  <r>
    <n v="2659"/>
    <x v="5"/>
    <n v="133970"/>
    <n v="134"/>
    <n v="23"/>
    <x v="1"/>
    <x v="3"/>
    <n v="51"/>
    <n v="87"/>
    <n v="48"/>
    <x v="0"/>
    <n v="0"/>
    <n v="48"/>
    <n v="0"/>
    <n v="31"/>
    <n v="9"/>
    <n v="18"/>
    <n v="81"/>
    <n v="2"/>
    <n v="92"/>
    <n v="5"/>
    <n v="23"/>
    <n v="0"/>
    <n v="56"/>
    <n v="24"/>
  </r>
  <r>
    <n v="2662"/>
    <x v="19"/>
    <n v="132025"/>
    <n v="132"/>
    <n v="3"/>
    <x v="3"/>
    <x v="0"/>
    <n v="55"/>
    <n v="87"/>
    <n v="65"/>
    <x v="0"/>
    <n v="0"/>
    <n v="65"/>
    <n v="0"/>
    <n v="50.8"/>
    <n v="32"/>
    <n v="15"/>
    <n v="64"/>
    <n v="4"/>
    <n v="38"/>
    <n v="81"/>
    <n v="3"/>
    <n v="93"/>
    <n v="96"/>
    <n v="82"/>
  </r>
  <r>
    <n v="2701"/>
    <x v="1"/>
    <n v="142113"/>
    <n v="142.1"/>
    <n v="11"/>
    <x v="0"/>
    <x v="0"/>
    <n v="43"/>
    <n v="87"/>
    <n v="85"/>
    <x v="1"/>
    <n v="0"/>
    <n v="0"/>
    <n v="85"/>
    <n v="35.299999999999997"/>
    <n v="6"/>
    <n v="69"/>
    <n v="78"/>
    <n v="4"/>
    <n v="17"/>
    <n v="3"/>
    <n v="64"/>
    <n v="27"/>
    <n v="46"/>
    <n v="39"/>
  </r>
  <r>
    <n v="2842"/>
    <x v="13"/>
    <n v="58465"/>
    <n v="58.5"/>
    <n v="0"/>
    <x v="3"/>
    <x v="1"/>
    <n v="53"/>
    <n v="87"/>
    <n v="17"/>
    <x v="2"/>
    <n v="17"/>
    <n v="0"/>
    <n v="0"/>
    <n v="24"/>
    <n v="32"/>
    <n v="12"/>
    <n v="3"/>
    <n v="67"/>
    <n v="5"/>
    <n v="38"/>
    <n v="4"/>
    <n v="36"/>
    <n v="9"/>
    <n v="34"/>
  </r>
  <r>
    <n v="2877"/>
    <x v="7"/>
    <n v="69537"/>
    <n v="69.5"/>
    <n v="25"/>
    <x v="1"/>
    <x v="3"/>
    <n v="96"/>
    <n v="87"/>
    <n v="4"/>
    <x v="0"/>
    <n v="0"/>
    <n v="4"/>
    <n v="0"/>
    <n v="45.1"/>
    <n v="96"/>
    <n v="8"/>
    <n v="66"/>
    <n v="61"/>
    <n v="36"/>
    <n v="64"/>
    <n v="73"/>
    <n v="3"/>
    <n v="12"/>
    <n v="32"/>
  </r>
  <r>
    <n v="2985"/>
    <x v="2"/>
    <n v="108275"/>
    <n v="108.3"/>
    <n v="22"/>
    <x v="2"/>
    <x v="1"/>
    <n v="56"/>
    <n v="87"/>
    <n v="1"/>
    <x v="2"/>
    <n v="1"/>
    <n v="0"/>
    <n v="0"/>
    <n v="51.9"/>
    <n v="95"/>
    <n v="63"/>
    <n v="6"/>
    <n v="6"/>
    <n v="94"/>
    <n v="71"/>
    <n v="1"/>
    <n v="62"/>
    <n v="42"/>
    <n v="79"/>
  </r>
  <r>
    <n v="44"/>
    <x v="17"/>
    <n v="134680"/>
    <n v="134.69999999999999"/>
    <n v="11"/>
    <x v="0"/>
    <x v="2"/>
    <n v="21"/>
    <n v="86"/>
    <n v="83"/>
    <x v="1"/>
    <n v="0"/>
    <n v="0"/>
    <n v="83"/>
    <n v="44.6"/>
    <n v="69"/>
    <n v="4"/>
    <n v="8"/>
    <n v="63"/>
    <n v="8"/>
    <n v="87"/>
    <n v="92"/>
    <n v="6"/>
    <n v="28"/>
    <n v="81"/>
  </r>
  <r>
    <n v="200"/>
    <x v="10"/>
    <n v="96155"/>
    <n v="96.2"/>
    <n v="18"/>
    <x v="2"/>
    <x v="0"/>
    <n v="73"/>
    <n v="86"/>
    <n v="58"/>
    <x v="0"/>
    <n v="0"/>
    <n v="58"/>
    <n v="0"/>
    <n v="57.5"/>
    <n v="4"/>
    <n v="95"/>
    <n v="97"/>
    <n v="39"/>
    <n v="85"/>
    <n v="77"/>
    <n v="31"/>
    <n v="23"/>
    <n v="46"/>
    <n v="78"/>
  </r>
  <r>
    <n v="449"/>
    <x v="10"/>
    <n v="59092"/>
    <n v="59.1"/>
    <n v="26"/>
    <x v="1"/>
    <x v="0"/>
    <n v="1"/>
    <n v="86"/>
    <n v="54"/>
    <x v="0"/>
    <n v="0"/>
    <n v="54"/>
    <n v="0"/>
    <n v="47.5"/>
    <n v="85"/>
    <n v="89"/>
    <n v="48"/>
    <n v="73"/>
    <n v="32"/>
    <n v="34"/>
    <n v="19"/>
    <n v="56"/>
    <n v="31"/>
    <n v="8"/>
  </r>
  <r>
    <n v="450"/>
    <x v="5"/>
    <n v="66613"/>
    <n v="66.599999999999994"/>
    <n v="23"/>
    <x v="1"/>
    <x v="3"/>
    <n v="71"/>
    <n v="86"/>
    <n v="33"/>
    <x v="0"/>
    <n v="0"/>
    <n v="33"/>
    <n v="0"/>
    <n v="52.9"/>
    <n v="43"/>
    <n v="44"/>
    <n v="67"/>
    <n v="32"/>
    <n v="68"/>
    <n v="87"/>
    <n v="24"/>
    <n v="98"/>
    <n v="39"/>
    <n v="27"/>
  </r>
  <r>
    <n v="548"/>
    <x v="5"/>
    <n v="147220"/>
    <n v="147.19999999999999"/>
    <n v="13"/>
    <x v="0"/>
    <x v="2"/>
    <n v="64"/>
    <n v="86"/>
    <n v="32"/>
    <x v="0"/>
    <n v="0"/>
    <n v="32"/>
    <n v="0"/>
    <n v="38.799999999999997"/>
    <n v="3"/>
    <n v="55"/>
    <n v="76"/>
    <n v="54"/>
    <n v="84"/>
    <n v="3"/>
    <n v="37"/>
    <n v="24"/>
    <n v="45"/>
    <n v="7"/>
  </r>
  <r>
    <n v="573"/>
    <x v="13"/>
    <n v="111214"/>
    <n v="111.2"/>
    <n v="12"/>
    <x v="0"/>
    <x v="0"/>
    <n v="77"/>
    <n v="86"/>
    <n v="1"/>
    <x v="2"/>
    <n v="1"/>
    <n v="0"/>
    <n v="0"/>
    <n v="37.6"/>
    <n v="64"/>
    <n v="33"/>
    <n v="86"/>
    <n v="12"/>
    <n v="43"/>
    <n v="4"/>
    <n v="94"/>
    <n v="15"/>
    <n v="1"/>
    <n v="24"/>
  </r>
  <r>
    <n v="663"/>
    <x v="0"/>
    <n v="101486"/>
    <n v="101.5"/>
    <n v="16"/>
    <x v="2"/>
    <x v="2"/>
    <n v="95"/>
    <n v="86"/>
    <n v="4"/>
    <x v="0"/>
    <n v="0"/>
    <n v="4"/>
    <n v="0"/>
    <n v="46.2"/>
    <n v="62"/>
    <n v="5"/>
    <n v="99"/>
    <n v="46"/>
    <n v="7"/>
    <n v="98"/>
    <n v="84"/>
    <n v="18"/>
    <n v="9"/>
    <n v="34"/>
  </r>
  <r>
    <n v="815"/>
    <x v="16"/>
    <n v="53795"/>
    <n v="53.8"/>
    <n v="7"/>
    <x v="3"/>
    <x v="3"/>
    <n v="65"/>
    <n v="86"/>
    <n v="11"/>
    <x v="2"/>
    <n v="11"/>
    <n v="0"/>
    <n v="0"/>
    <n v="45.9"/>
    <n v="47"/>
    <n v="56"/>
    <n v="14"/>
    <n v="56"/>
    <n v="32"/>
    <n v="39"/>
    <n v="28"/>
    <n v="93"/>
    <n v="68"/>
    <n v="26"/>
  </r>
  <r>
    <n v="1103"/>
    <x v="17"/>
    <n v="131442"/>
    <n v="131.4"/>
    <n v="13"/>
    <x v="0"/>
    <x v="0"/>
    <n v="89"/>
    <n v="86"/>
    <n v="86"/>
    <x v="1"/>
    <n v="0"/>
    <n v="0"/>
    <n v="86"/>
    <n v="48.1"/>
    <n v="23"/>
    <n v="56"/>
    <n v="79"/>
    <n v="87"/>
    <n v="11"/>
    <n v="36"/>
    <n v="64"/>
    <n v="3"/>
    <n v="69"/>
    <n v="53"/>
  </r>
  <r>
    <n v="1114"/>
    <x v="17"/>
    <n v="100390"/>
    <n v="100.4"/>
    <n v="3"/>
    <x v="3"/>
    <x v="3"/>
    <n v="81"/>
    <n v="86"/>
    <n v="82"/>
    <x v="1"/>
    <n v="0"/>
    <n v="0"/>
    <n v="82"/>
    <n v="50.7"/>
    <n v="29"/>
    <n v="6"/>
    <n v="72"/>
    <n v="45"/>
    <n v="87"/>
    <n v="52"/>
    <n v="14"/>
    <n v="62"/>
    <n v="46"/>
    <n v="94"/>
  </r>
  <r>
    <n v="1164"/>
    <x v="7"/>
    <n v="108267"/>
    <n v="108.3"/>
    <n v="16"/>
    <x v="2"/>
    <x v="0"/>
    <n v="3"/>
    <n v="86"/>
    <n v="6"/>
    <x v="0"/>
    <n v="0"/>
    <n v="6"/>
    <n v="0"/>
    <n v="46.4"/>
    <n v="95"/>
    <n v="38"/>
    <n v="87"/>
    <n v="39"/>
    <n v="18"/>
    <n v="0"/>
    <n v="33"/>
    <n v="38"/>
    <n v="95"/>
    <n v="21"/>
  </r>
  <r>
    <n v="1452"/>
    <x v="0"/>
    <n v="94274"/>
    <n v="94.3"/>
    <n v="10"/>
    <x v="0"/>
    <x v="2"/>
    <n v="14"/>
    <n v="86"/>
    <n v="49"/>
    <x v="0"/>
    <n v="0"/>
    <n v="49"/>
    <n v="0"/>
    <n v="56.8"/>
    <n v="42"/>
    <n v="43"/>
    <n v="44"/>
    <n v="99"/>
    <n v="19"/>
    <n v="77"/>
    <n v="55"/>
    <n v="41"/>
    <n v="63"/>
    <n v="85"/>
  </r>
  <r>
    <n v="1609"/>
    <x v="13"/>
    <n v="87454"/>
    <n v="87.5"/>
    <n v="15"/>
    <x v="0"/>
    <x v="2"/>
    <n v="27"/>
    <n v="86"/>
    <n v="29"/>
    <x v="2"/>
    <n v="29"/>
    <n v="0"/>
    <n v="0"/>
    <n v="37.700000000000003"/>
    <n v="24"/>
    <n v="1"/>
    <n v="7"/>
    <n v="5"/>
    <n v="64"/>
    <n v="33"/>
    <n v="69"/>
    <n v="6"/>
    <n v="86"/>
    <n v="82"/>
  </r>
  <r>
    <n v="1610"/>
    <x v="8"/>
    <n v="127216"/>
    <n v="127.2"/>
    <n v="7"/>
    <x v="3"/>
    <x v="3"/>
    <n v="94"/>
    <n v="86"/>
    <n v="15"/>
    <x v="2"/>
    <n v="15"/>
    <n v="0"/>
    <n v="0"/>
    <n v="32.9"/>
    <n v="75"/>
    <n v="13"/>
    <n v="31"/>
    <n v="12"/>
    <n v="45"/>
    <n v="55"/>
    <n v="21"/>
    <n v="3"/>
    <n v="72"/>
    <n v="2"/>
  </r>
  <r>
    <n v="1745"/>
    <x v="13"/>
    <n v="44703"/>
    <n v="44.7"/>
    <n v="3"/>
    <x v="3"/>
    <x v="2"/>
    <n v="56"/>
    <n v="86"/>
    <n v="9"/>
    <x v="2"/>
    <n v="9"/>
    <n v="0"/>
    <n v="0"/>
    <n v="66.7"/>
    <n v="47"/>
    <n v="73"/>
    <n v="62"/>
    <n v="73"/>
    <n v="79"/>
    <n v="44"/>
    <n v="52"/>
    <n v="99"/>
    <n v="97"/>
    <n v="41"/>
  </r>
  <r>
    <n v="1747"/>
    <x v="2"/>
    <n v="44756"/>
    <n v="44.8"/>
    <n v="11"/>
    <x v="0"/>
    <x v="1"/>
    <n v="2"/>
    <n v="86"/>
    <n v="29"/>
    <x v="2"/>
    <n v="29"/>
    <n v="0"/>
    <n v="0"/>
    <n v="39.1"/>
    <n v="98"/>
    <n v="22"/>
    <n v="7"/>
    <n v="27"/>
    <n v="4"/>
    <n v="44"/>
    <n v="62"/>
    <n v="9"/>
    <n v="33"/>
    <n v="85"/>
  </r>
  <r>
    <n v="1889"/>
    <x v="4"/>
    <n v="57154"/>
    <n v="57.2"/>
    <n v="15"/>
    <x v="0"/>
    <x v="2"/>
    <n v="36"/>
    <n v="86"/>
    <n v="42"/>
    <x v="0"/>
    <n v="0"/>
    <n v="42"/>
    <n v="0"/>
    <n v="38.5"/>
    <n v="55"/>
    <n v="13"/>
    <n v="4"/>
    <n v="9"/>
    <n v="93"/>
    <n v="8"/>
    <n v="55"/>
    <n v="54"/>
    <n v="37"/>
    <n v="57"/>
  </r>
  <r>
    <n v="1893"/>
    <x v="4"/>
    <n v="123335"/>
    <n v="123.3"/>
    <n v="22"/>
    <x v="2"/>
    <x v="2"/>
    <n v="26"/>
    <n v="86"/>
    <n v="5"/>
    <x v="0"/>
    <n v="0"/>
    <n v="5"/>
    <n v="0"/>
    <n v="35.700000000000003"/>
    <n v="79"/>
    <n v="17"/>
    <n v="11"/>
    <n v="15"/>
    <n v="22"/>
    <n v="6"/>
    <n v="93"/>
    <n v="32"/>
    <n v="18"/>
    <n v="64"/>
  </r>
  <r>
    <n v="2067"/>
    <x v="11"/>
    <n v="60210"/>
    <n v="60.2"/>
    <n v="29"/>
    <x v="1"/>
    <x v="3"/>
    <n v="61"/>
    <n v="86"/>
    <n v="73"/>
    <x v="1"/>
    <n v="0"/>
    <n v="0"/>
    <n v="73"/>
    <n v="47.4"/>
    <n v="44"/>
    <n v="74"/>
    <n v="96"/>
    <n v="37"/>
    <n v="54"/>
    <n v="85"/>
    <n v="33"/>
    <n v="14"/>
    <n v="28"/>
    <n v="9"/>
  </r>
  <r>
    <n v="2127"/>
    <x v="12"/>
    <n v="139055"/>
    <n v="139.1"/>
    <n v="22"/>
    <x v="2"/>
    <x v="3"/>
    <n v="14"/>
    <n v="86"/>
    <n v="33"/>
    <x v="0"/>
    <n v="0"/>
    <n v="33"/>
    <n v="0"/>
    <n v="32.799999999999997"/>
    <n v="24"/>
    <n v="66"/>
    <n v="1"/>
    <n v="6"/>
    <n v="77"/>
    <n v="17"/>
    <n v="18"/>
    <n v="3"/>
    <n v="51"/>
    <n v="65"/>
  </r>
  <r>
    <n v="2489"/>
    <x v="16"/>
    <n v="94322"/>
    <n v="94.3"/>
    <n v="12"/>
    <x v="0"/>
    <x v="0"/>
    <n v="48"/>
    <n v="86"/>
    <n v="29"/>
    <x v="2"/>
    <n v="29"/>
    <n v="0"/>
    <n v="0"/>
    <n v="43.7"/>
    <n v="5"/>
    <n v="3"/>
    <n v="94"/>
    <n v="98"/>
    <n v="82"/>
    <n v="8"/>
    <n v="56"/>
    <n v="4"/>
    <n v="81"/>
    <n v="6"/>
  </r>
  <r>
    <n v="2531"/>
    <x v="5"/>
    <n v="89151"/>
    <n v="89.2"/>
    <n v="8"/>
    <x v="0"/>
    <x v="2"/>
    <n v="8"/>
    <n v="86"/>
    <n v="5"/>
    <x v="0"/>
    <n v="0"/>
    <n v="5"/>
    <n v="0"/>
    <n v="51.2"/>
    <n v="43"/>
    <n v="28"/>
    <n v="29"/>
    <n v="63"/>
    <n v="72"/>
    <n v="58"/>
    <n v="98"/>
    <n v="94"/>
    <n v="1"/>
    <n v="26"/>
  </r>
  <r>
    <n v="2562"/>
    <x v="19"/>
    <n v="107011"/>
    <n v="107"/>
    <n v="24"/>
    <x v="1"/>
    <x v="3"/>
    <n v="72"/>
    <n v="86"/>
    <n v="5"/>
    <x v="0"/>
    <n v="0"/>
    <n v="5"/>
    <n v="0"/>
    <n v="60.3"/>
    <n v="73"/>
    <n v="73"/>
    <n v="42"/>
    <n v="54"/>
    <n v="92"/>
    <n v="63"/>
    <n v="64"/>
    <n v="78"/>
    <n v="12"/>
    <n v="52"/>
  </r>
  <r>
    <n v="2664"/>
    <x v="8"/>
    <n v="82913"/>
    <n v="82.9"/>
    <n v="27"/>
    <x v="1"/>
    <x v="0"/>
    <n v="77"/>
    <n v="86"/>
    <n v="12"/>
    <x v="2"/>
    <n v="12"/>
    <n v="0"/>
    <n v="0"/>
    <n v="45.6"/>
    <n v="49"/>
    <n v="79"/>
    <n v="64"/>
    <n v="4"/>
    <n v="48"/>
    <n v="99"/>
    <n v="35"/>
    <n v="44"/>
    <n v="29"/>
    <n v="5"/>
  </r>
  <r>
    <n v="2686"/>
    <x v="7"/>
    <n v="34383"/>
    <n v="34.4"/>
    <n v="24"/>
    <x v="1"/>
    <x v="3"/>
    <n v="5"/>
    <n v="86"/>
    <n v="35"/>
    <x v="0"/>
    <n v="0"/>
    <n v="35"/>
    <n v="0"/>
    <n v="49.4"/>
    <n v="29"/>
    <n v="98"/>
    <n v="35"/>
    <n v="42"/>
    <n v="1"/>
    <n v="72"/>
    <n v="41"/>
    <n v="1"/>
    <n v="97"/>
    <n v="78"/>
  </r>
  <r>
    <n v="46"/>
    <x v="4"/>
    <n v="97067"/>
    <n v="97.1"/>
    <n v="12"/>
    <x v="0"/>
    <x v="1"/>
    <n v="87"/>
    <n v="85"/>
    <n v="46"/>
    <x v="0"/>
    <n v="0"/>
    <n v="46"/>
    <n v="0"/>
    <n v="40"/>
    <n v="1"/>
    <n v="74"/>
    <n v="18"/>
    <n v="56"/>
    <n v="84"/>
    <n v="9"/>
    <n v="54"/>
    <n v="23"/>
    <n v="34"/>
    <n v="47"/>
  </r>
  <r>
    <n v="303"/>
    <x v="6"/>
    <n v="115489"/>
    <n v="115.5"/>
    <n v="27"/>
    <x v="1"/>
    <x v="3"/>
    <n v="58"/>
    <n v="85"/>
    <n v="9"/>
    <x v="1"/>
    <n v="0"/>
    <n v="0"/>
    <n v="9"/>
    <n v="33.1"/>
    <n v="47"/>
    <n v="8"/>
    <n v="17"/>
    <n v="6"/>
    <n v="5"/>
    <n v="11"/>
    <n v="11"/>
    <n v="94"/>
    <n v="87"/>
    <n v="45"/>
  </r>
  <r>
    <n v="345"/>
    <x v="18"/>
    <n v="124598"/>
    <n v="124.6"/>
    <n v="14"/>
    <x v="0"/>
    <x v="3"/>
    <n v="95"/>
    <n v="85"/>
    <n v="6"/>
    <x v="2"/>
    <n v="6"/>
    <n v="0"/>
    <n v="0"/>
    <n v="50.1"/>
    <n v="18"/>
    <n v="39"/>
    <n v="95"/>
    <n v="14"/>
    <n v="76"/>
    <n v="11"/>
    <n v="98"/>
    <n v="38"/>
    <n v="78"/>
    <n v="34"/>
  </r>
  <r>
    <n v="372"/>
    <x v="18"/>
    <n v="49177"/>
    <n v="49.2"/>
    <n v="0"/>
    <x v="3"/>
    <x v="3"/>
    <n v="17"/>
    <n v="85"/>
    <n v="15"/>
    <x v="2"/>
    <n v="15"/>
    <n v="0"/>
    <n v="0"/>
    <n v="33.4"/>
    <n v="6"/>
    <n v="58"/>
    <n v="88"/>
    <n v="15"/>
    <n v="6"/>
    <n v="66"/>
    <n v="42"/>
    <n v="7"/>
    <n v="41"/>
    <n v="5"/>
  </r>
  <r>
    <n v="476"/>
    <x v="2"/>
    <n v="78825"/>
    <n v="78.8"/>
    <n v="21"/>
    <x v="2"/>
    <x v="0"/>
    <n v="37"/>
    <n v="85"/>
    <n v="19"/>
    <x v="2"/>
    <n v="19"/>
    <n v="0"/>
    <n v="0"/>
    <n v="49.7"/>
    <n v="7"/>
    <n v="79"/>
    <n v="22"/>
    <n v="68"/>
    <n v="8"/>
    <n v="56"/>
    <n v="74"/>
    <n v="66"/>
    <n v="36"/>
    <n v="81"/>
  </r>
  <r>
    <n v="538"/>
    <x v="6"/>
    <n v="57757"/>
    <n v="57.8"/>
    <n v="2"/>
    <x v="3"/>
    <x v="1"/>
    <n v="63"/>
    <n v="85"/>
    <n v="77"/>
    <x v="1"/>
    <n v="0"/>
    <n v="0"/>
    <n v="77"/>
    <n v="49.6"/>
    <n v="39"/>
    <n v="34"/>
    <n v="83"/>
    <n v="27"/>
    <n v="73"/>
    <n v="9"/>
    <n v="95"/>
    <n v="62"/>
    <n v="71"/>
    <n v="3"/>
  </r>
  <r>
    <n v="585"/>
    <x v="6"/>
    <n v="131126"/>
    <n v="131.1"/>
    <n v="12"/>
    <x v="0"/>
    <x v="0"/>
    <n v="9"/>
    <n v="85"/>
    <n v="84"/>
    <x v="1"/>
    <n v="0"/>
    <n v="0"/>
    <n v="84"/>
    <n v="33.1"/>
    <n v="36"/>
    <n v="13"/>
    <n v="59"/>
    <n v="53"/>
    <n v="2"/>
    <n v="45"/>
    <n v="8"/>
    <n v="59"/>
    <n v="1"/>
    <n v="55"/>
  </r>
  <r>
    <n v="627"/>
    <x v="6"/>
    <n v="51071"/>
    <n v="51.1"/>
    <n v="6"/>
    <x v="3"/>
    <x v="2"/>
    <n v="85"/>
    <n v="85"/>
    <n v="86"/>
    <x v="1"/>
    <n v="0"/>
    <n v="0"/>
    <n v="86"/>
    <n v="47.3"/>
    <n v="71"/>
    <n v="59"/>
    <n v="36"/>
    <n v="58"/>
    <n v="34"/>
    <n v="8"/>
    <n v="99"/>
    <n v="13"/>
    <n v="7"/>
    <n v="88"/>
  </r>
  <r>
    <n v="631"/>
    <x v="12"/>
    <n v="54578"/>
    <n v="54.6"/>
    <n v="27"/>
    <x v="1"/>
    <x v="1"/>
    <n v="65"/>
    <n v="85"/>
    <n v="67"/>
    <x v="0"/>
    <n v="0"/>
    <n v="67"/>
    <n v="0"/>
    <n v="34.200000000000003"/>
    <n v="13"/>
    <n v="67"/>
    <n v="0"/>
    <n v="92"/>
    <n v="11"/>
    <n v="9"/>
    <n v="33"/>
    <n v="37"/>
    <n v="21"/>
    <n v="59"/>
  </r>
  <r>
    <n v="735"/>
    <x v="16"/>
    <n v="127425"/>
    <n v="127.4"/>
    <n v="29"/>
    <x v="1"/>
    <x v="1"/>
    <n v="61"/>
    <n v="85"/>
    <n v="13"/>
    <x v="2"/>
    <n v="13"/>
    <n v="0"/>
    <n v="0"/>
    <n v="44.9"/>
    <n v="4"/>
    <n v="15"/>
    <n v="92"/>
    <n v="10"/>
    <n v="78"/>
    <n v="29"/>
    <n v="4"/>
    <n v="74"/>
    <n v="97"/>
    <n v="46"/>
  </r>
  <r>
    <n v="755"/>
    <x v="9"/>
    <n v="108766"/>
    <n v="108.8"/>
    <n v="18"/>
    <x v="2"/>
    <x v="0"/>
    <n v="14"/>
    <n v="85"/>
    <n v="8"/>
    <x v="1"/>
    <n v="0"/>
    <n v="0"/>
    <n v="8"/>
    <n v="49.2"/>
    <n v="51"/>
    <n v="93"/>
    <n v="87"/>
    <n v="13"/>
    <n v="17"/>
    <n v="36"/>
    <n v="29"/>
    <n v="61"/>
    <n v="9"/>
    <n v="96"/>
  </r>
  <r>
    <n v="766"/>
    <x v="17"/>
    <n v="81142"/>
    <n v="81.099999999999994"/>
    <n v="16"/>
    <x v="2"/>
    <x v="0"/>
    <n v="59"/>
    <n v="85"/>
    <n v="82"/>
    <x v="1"/>
    <n v="0"/>
    <n v="0"/>
    <n v="82"/>
    <n v="28.4"/>
    <n v="6"/>
    <n v="47"/>
    <n v="7"/>
    <n v="43"/>
    <n v="2"/>
    <n v="21"/>
    <n v="1"/>
    <n v="3"/>
    <n v="75"/>
    <n v="79"/>
  </r>
  <r>
    <n v="846"/>
    <x v="8"/>
    <n v="90521"/>
    <n v="90.5"/>
    <n v="1"/>
    <x v="3"/>
    <x v="1"/>
    <n v="6"/>
    <n v="85"/>
    <n v="16"/>
    <x v="2"/>
    <n v="16"/>
    <n v="0"/>
    <n v="0"/>
    <n v="45.8"/>
    <n v="6"/>
    <n v="8"/>
    <n v="24"/>
    <n v="46"/>
    <n v="48"/>
    <n v="56"/>
    <n v="82"/>
    <n v="69"/>
    <n v="66"/>
    <n v="53"/>
  </r>
  <r>
    <n v="901"/>
    <x v="9"/>
    <n v="37804"/>
    <n v="37.799999999999997"/>
    <n v="10"/>
    <x v="0"/>
    <x v="0"/>
    <n v="45"/>
    <n v="85"/>
    <n v="91"/>
    <x v="1"/>
    <n v="0"/>
    <n v="0"/>
    <n v="91"/>
    <n v="32.6"/>
    <n v="76"/>
    <n v="32"/>
    <n v="1"/>
    <n v="7"/>
    <n v="9"/>
    <n v="58"/>
    <n v="5"/>
    <n v="34"/>
    <n v="75"/>
    <n v="29"/>
  </r>
  <r>
    <n v="939"/>
    <x v="3"/>
    <n v="113187"/>
    <n v="113.2"/>
    <n v="14"/>
    <x v="0"/>
    <x v="0"/>
    <n v="51"/>
    <n v="85"/>
    <n v="37"/>
    <x v="0"/>
    <n v="0"/>
    <n v="37"/>
    <n v="0"/>
    <n v="53.4"/>
    <n v="0"/>
    <n v="51"/>
    <n v="56"/>
    <n v="82"/>
    <n v="5"/>
    <n v="92"/>
    <n v="63"/>
    <n v="84"/>
    <n v="15"/>
    <n v="86"/>
  </r>
  <r>
    <n v="954"/>
    <x v="11"/>
    <n v="72320"/>
    <n v="72.3"/>
    <n v="6"/>
    <x v="3"/>
    <x v="1"/>
    <n v="9"/>
    <n v="85"/>
    <n v="94"/>
    <x v="1"/>
    <n v="0"/>
    <n v="0"/>
    <n v="94"/>
    <n v="38.799999999999997"/>
    <n v="64"/>
    <n v="79"/>
    <n v="7"/>
    <n v="21"/>
    <n v="7"/>
    <n v="73"/>
    <n v="51"/>
    <n v="7"/>
    <n v="48"/>
    <n v="31"/>
  </r>
  <r>
    <n v="958"/>
    <x v="3"/>
    <n v="89630"/>
    <n v="89.6"/>
    <n v="13"/>
    <x v="0"/>
    <x v="1"/>
    <n v="32"/>
    <n v="85"/>
    <n v="38"/>
    <x v="0"/>
    <n v="0"/>
    <n v="38"/>
    <n v="0"/>
    <n v="26.5"/>
    <n v="45"/>
    <n v="5"/>
    <n v="3"/>
    <n v="53"/>
    <n v="47"/>
    <n v="10"/>
    <n v="39"/>
    <n v="39"/>
    <n v="5"/>
    <n v="19"/>
  </r>
  <r>
    <n v="1008"/>
    <x v="17"/>
    <n v="87225"/>
    <n v="87.2"/>
    <n v="4"/>
    <x v="3"/>
    <x v="2"/>
    <n v="17"/>
    <n v="85"/>
    <n v="89"/>
    <x v="1"/>
    <n v="0"/>
    <n v="0"/>
    <n v="89"/>
    <n v="46.7"/>
    <n v="3"/>
    <n v="67"/>
    <n v="82"/>
    <n v="93"/>
    <n v="88"/>
    <n v="32"/>
    <n v="59"/>
    <n v="8"/>
    <n v="26"/>
    <n v="9"/>
  </r>
  <r>
    <n v="1009"/>
    <x v="9"/>
    <n v="37466"/>
    <n v="37.5"/>
    <n v="7"/>
    <x v="3"/>
    <x v="2"/>
    <n v="88"/>
    <n v="85"/>
    <n v="84"/>
    <x v="1"/>
    <n v="0"/>
    <n v="0"/>
    <n v="84"/>
    <n v="43.1"/>
    <n v="43"/>
    <n v="46"/>
    <n v="97"/>
    <n v="3"/>
    <n v="63"/>
    <n v="42"/>
    <n v="6"/>
    <n v="49"/>
    <n v="81"/>
    <n v="1"/>
  </r>
  <r>
    <n v="1027"/>
    <x v="19"/>
    <n v="60066"/>
    <n v="60.1"/>
    <n v="13"/>
    <x v="0"/>
    <x v="2"/>
    <n v="92"/>
    <n v="85"/>
    <n v="59"/>
    <x v="0"/>
    <n v="0"/>
    <n v="59"/>
    <n v="0"/>
    <n v="44.4"/>
    <n v="44"/>
    <n v="66"/>
    <n v="34"/>
    <n v="32"/>
    <n v="42"/>
    <n v="15"/>
    <n v="83"/>
    <n v="35"/>
    <n v="4"/>
    <n v="89"/>
  </r>
  <r>
    <n v="1130"/>
    <x v="8"/>
    <n v="43760"/>
    <n v="43.8"/>
    <n v="26"/>
    <x v="1"/>
    <x v="3"/>
    <n v="29"/>
    <n v="85"/>
    <n v="17"/>
    <x v="2"/>
    <n v="17"/>
    <n v="0"/>
    <n v="0"/>
    <n v="46"/>
    <n v="42"/>
    <n v="13"/>
    <n v="16"/>
    <n v="34"/>
    <n v="56"/>
    <n v="59"/>
    <n v="49"/>
    <n v="74"/>
    <n v="74"/>
    <n v="43"/>
  </r>
  <r>
    <n v="1170"/>
    <x v="4"/>
    <n v="120299"/>
    <n v="120.3"/>
    <n v="5"/>
    <x v="3"/>
    <x v="1"/>
    <n v="16"/>
    <n v="85"/>
    <n v="63"/>
    <x v="0"/>
    <n v="0"/>
    <n v="63"/>
    <n v="0"/>
    <n v="40.200000000000003"/>
    <n v="38"/>
    <n v="61"/>
    <n v="5"/>
    <n v="72"/>
    <n v="16"/>
    <n v="92"/>
    <n v="64"/>
    <n v="27"/>
    <n v="12"/>
    <n v="15"/>
  </r>
  <r>
    <n v="1691"/>
    <x v="3"/>
    <n v="107413"/>
    <n v="107.4"/>
    <n v="21"/>
    <x v="2"/>
    <x v="0"/>
    <n v="7"/>
    <n v="85"/>
    <n v="48"/>
    <x v="0"/>
    <n v="0"/>
    <n v="48"/>
    <n v="0"/>
    <n v="55.2"/>
    <n v="56"/>
    <n v="69"/>
    <n v="24"/>
    <n v="84"/>
    <n v="72"/>
    <n v="23"/>
    <n v="97"/>
    <n v="66"/>
    <n v="45"/>
    <n v="16"/>
  </r>
  <r>
    <n v="1765"/>
    <x v="7"/>
    <n v="128757"/>
    <n v="128.80000000000001"/>
    <n v="14"/>
    <x v="0"/>
    <x v="2"/>
    <n v="41"/>
    <n v="85"/>
    <n v="34"/>
    <x v="0"/>
    <n v="0"/>
    <n v="34"/>
    <n v="0"/>
    <n v="40.9"/>
    <n v="54"/>
    <n v="3"/>
    <n v="66"/>
    <n v="32"/>
    <n v="43"/>
    <n v="5"/>
    <n v="99"/>
    <n v="51"/>
    <n v="2"/>
    <n v="54"/>
  </r>
  <r>
    <n v="1902"/>
    <x v="9"/>
    <n v="112142"/>
    <n v="112.1"/>
    <n v="7"/>
    <x v="3"/>
    <x v="2"/>
    <n v="54"/>
    <n v="85"/>
    <n v="76"/>
    <x v="1"/>
    <n v="0"/>
    <n v="0"/>
    <n v="76"/>
    <n v="63.7"/>
    <n v="67"/>
    <n v="38"/>
    <n v="63"/>
    <n v="78"/>
    <n v="76"/>
    <n v="38"/>
    <n v="57"/>
    <n v="45"/>
    <n v="87"/>
    <n v="88"/>
  </r>
  <r>
    <n v="2079"/>
    <x v="4"/>
    <n v="135341"/>
    <n v="135.30000000000001"/>
    <n v="14"/>
    <x v="0"/>
    <x v="1"/>
    <n v="89"/>
    <n v="85"/>
    <n v="57"/>
    <x v="0"/>
    <n v="0"/>
    <n v="57"/>
    <n v="0"/>
    <n v="41.2"/>
    <n v="12"/>
    <n v="74"/>
    <n v="17"/>
    <n v="69"/>
    <n v="42"/>
    <n v="93"/>
    <n v="46"/>
    <n v="3"/>
    <n v="48"/>
    <n v="8"/>
  </r>
  <r>
    <n v="2214"/>
    <x v="2"/>
    <n v="137541"/>
    <n v="137.5"/>
    <n v="1"/>
    <x v="3"/>
    <x v="3"/>
    <n v="98"/>
    <n v="85"/>
    <n v="8"/>
    <x v="2"/>
    <n v="8"/>
    <n v="0"/>
    <n v="0"/>
    <n v="31.8"/>
    <n v="66"/>
    <n v="3"/>
    <n v="48"/>
    <n v="27"/>
    <n v="47"/>
    <n v="2"/>
    <n v="5"/>
    <n v="2"/>
    <n v="62"/>
    <n v="56"/>
  </r>
  <r>
    <n v="2294"/>
    <x v="2"/>
    <n v="113453"/>
    <n v="113.5"/>
    <n v="18"/>
    <x v="2"/>
    <x v="2"/>
    <n v="42"/>
    <n v="85"/>
    <n v="7"/>
    <x v="2"/>
    <n v="7"/>
    <n v="0"/>
    <n v="0"/>
    <n v="38.700000000000003"/>
    <n v="2"/>
    <n v="64"/>
    <n v="5"/>
    <n v="7"/>
    <n v="54"/>
    <n v="5"/>
    <n v="51"/>
    <n v="96"/>
    <n v="31"/>
    <n v="72"/>
  </r>
  <r>
    <n v="2424"/>
    <x v="2"/>
    <n v="75337"/>
    <n v="75.3"/>
    <n v="2"/>
    <x v="3"/>
    <x v="3"/>
    <n v="23"/>
    <n v="85"/>
    <n v="18"/>
    <x v="2"/>
    <n v="18"/>
    <n v="0"/>
    <n v="0"/>
    <n v="54.6"/>
    <n v="7"/>
    <n v="96"/>
    <n v="14"/>
    <n v="68"/>
    <n v="23"/>
    <n v="22"/>
    <n v="63"/>
    <n v="78"/>
    <n v="98"/>
    <n v="77"/>
  </r>
  <r>
    <n v="2437"/>
    <x v="6"/>
    <n v="139240"/>
    <n v="139.19999999999999"/>
    <n v="10"/>
    <x v="0"/>
    <x v="2"/>
    <n v="68"/>
    <n v="85"/>
    <n v="92"/>
    <x v="1"/>
    <n v="0"/>
    <n v="0"/>
    <n v="92"/>
    <n v="49.2"/>
    <n v="51"/>
    <n v="65"/>
    <n v="5"/>
    <n v="45"/>
    <n v="85"/>
    <n v="29"/>
    <n v="4"/>
    <n v="88"/>
    <n v="83"/>
    <n v="37"/>
  </r>
  <r>
    <n v="2868"/>
    <x v="2"/>
    <n v="69802"/>
    <n v="69.8"/>
    <n v="9"/>
    <x v="0"/>
    <x v="0"/>
    <n v="58"/>
    <n v="85"/>
    <n v="19"/>
    <x v="2"/>
    <n v="19"/>
    <n v="0"/>
    <n v="0"/>
    <n v="51"/>
    <n v="99"/>
    <n v="7"/>
    <n v="87"/>
    <n v="31"/>
    <n v="47"/>
    <n v="74"/>
    <n v="91"/>
    <n v="1"/>
    <n v="66"/>
    <n v="7"/>
  </r>
  <r>
    <n v="268"/>
    <x v="9"/>
    <n v="148360"/>
    <n v="148.4"/>
    <n v="1"/>
    <x v="3"/>
    <x v="1"/>
    <n v="18"/>
    <n v="84"/>
    <n v="81"/>
    <x v="1"/>
    <n v="0"/>
    <n v="0"/>
    <n v="81"/>
    <n v="36.700000000000003"/>
    <n v="83"/>
    <n v="12"/>
    <n v="73"/>
    <n v="53"/>
    <n v="29"/>
    <n v="49"/>
    <n v="3"/>
    <n v="6"/>
    <n v="43"/>
    <n v="16"/>
  </r>
  <r>
    <n v="589"/>
    <x v="7"/>
    <n v="98232"/>
    <n v="98.2"/>
    <n v="12"/>
    <x v="0"/>
    <x v="2"/>
    <n v="3"/>
    <n v="84"/>
    <n v="69"/>
    <x v="0"/>
    <n v="0"/>
    <n v="69"/>
    <n v="0"/>
    <n v="53.4"/>
    <n v="87"/>
    <n v="33"/>
    <n v="59"/>
    <n v="85"/>
    <n v="44"/>
    <n v="2"/>
    <n v="7"/>
    <n v="51"/>
    <n v="97"/>
    <n v="69"/>
  </r>
  <r>
    <n v="646"/>
    <x v="11"/>
    <n v="76798"/>
    <n v="76.8"/>
    <n v="0"/>
    <x v="3"/>
    <x v="3"/>
    <n v="2"/>
    <n v="84"/>
    <n v="82"/>
    <x v="1"/>
    <n v="0"/>
    <n v="0"/>
    <n v="82"/>
    <n v="39.1"/>
    <n v="33"/>
    <n v="75"/>
    <n v="33"/>
    <n v="14"/>
    <n v="4"/>
    <n v="98"/>
    <n v="23"/>
    <n v="61"/>
    <n v="43"/>
    <n v="7"/>
  </r>
  <r>
    <n v="673"/>
    <x v="8"/>
    <n v="139588"/>
    <n v="139.6"/>
    <n v="26"/>
    <x v="1"/>
    <x v="2"/>
    <n v="66"/>
    <n v="84"/>
    <n v="22"/>
    <x v="2"/>
    <n v="22"/>
    <n v="0"/>
    <n v="0"/>
    <n v="61.9"/>
    <n v="2"/>
    <n v="74"/>
    <n v="49"/>
    <n v="81"/>
    <n v="95"/>
    <n v="93"/>
    <n v="91"/>
    <n v="51"/>
    <n v="36"/>
    <n v="47"/>
  </r>
  <r>
    <n v="752"/>
    <x v="0"/>
    <n v="83013"/>
    <n v="83"/>
    <n v="15"/>
    <x v="0"/>
    <x v="0"/>
    <n v="25"/>
    <n v="84"/>
    <n v="48"/>
    <x v="0"/>
    <n v="0"/>
    <n v="48"/>
    <n v="0"/>
    <n v="43.8"/>
    <n v="19"/>
    <n v="22"/>
    <n v="27"/>
    <n v="45"/>
    <n v="65"/>
    <n v="86"/>
    <n v="29"/>
    <n v="18"/>
    <n v="38"/>
    <n v="89"/>
  </r>
  <r>
    <n v="768"/>
    <x v="12"/>
    <n v="124410"/>
    <n v="124.4"/>
    <n v="0"/>
    <x v="3"/>
    <x v="3"/>
    <n v="17"/>
    <n v="84"/>
    <n v="46"/>
    <x v="0"/>
    <n v="0"/>
    <n v="46"/>
    <n v="0"/>
    <n v="46.9"/>
    <n v="35"/>
    <n v="76"/>
    <n v="1"/>
    <n v="35"/>
    <n v="84"/>
    <n v="7"/>
    <n v="94"/>
    <n v="99"/>
    <n v="9"/>
    <n v="29"/>
  </r>
  <r>
    <n v="803"/>
    <x v="12"/>
    <n v="122313"/>
    <n v="122.3"/>
    <n v="25"/>
    <x v="1"/>
    <x v="3"/>
    <n v="95"/>
    <n v="84"/>
    <n v="48"/>
    <x v="0"/>
    <n v="0"/>
    <n v="48"/>
    <n v="0"/>
    <n v="42"/>
    <n v="71"/>
    <n v="59"/>
    <n v="32"/>
    <n v="55"/>
    <n v="73"/>
    <n v="4"/>
    <n v="1"/>
    <n v="46"/>
    <n v="13"/>
    <n v="66"/>
  </r>
  <r>
    <n v="820"/>
    <x v="6"/>
    <n v="105569"/>
    <n v="105.6"/>
    <n v="0"/>
    <x v="3"/>
    <x v="0"/>
    <n v="37"/>
    <n v="84"/>
    <n v="76"/>
    <x v="1"/>
    <n v="0"/>
    <n v="0"/>
    <n v="76"/>
    <n v="40.4"/>
    <n v="58"/>
    <n v="96"/>
    <n v="2"/>
    <n v="1"/>
    <n v="12"/>
    <n v="78"/>
    <n v="35"/>
    <n v="22"/>
    <n v="35"/>
    <n v="65"/>
  </r>
  <r>
    <n v="821"/>
    <x v="8"/>
    <n v="45782"/>
    <n v="45.8"/>
    <n v="19"/>
    <x v="2"/>
    <x v="0"/>
    <n v="74"/>
    <n v="84"/>
    <n v="16"/>
    <x v="2"/>
    <n v="16"/>
    <n v="0"/>
    <n v="0"/>
    <n v="34.9"/>
    <n v="1"/>
    <n v="7"/>
    <n v="46"/>
    <n v="3"/>
    <n v="61"/>
    <n v="4"/>
    <n v="12"/>
    <n v="87"/>
    <n v="57"/>
    <n v="71"/>
  </r>
  <r>
    <n v="931"/>
    <x v="17"/>
    <n v="109023"/>
    <n v="109"/>
    <n v="28"/>
    <x v="1"/>
    <x v="0"/>
    <n v="0"/>
    <n v="84"/>
    <n v="94"/>
    <x v="1"/>
    <n v="0"/>
    <n v="0"/>
    <n v="94"/>
    <n v="27.8"/>
    <n v="69"/>
    <n v="4"/>
    <n v="19"/>
    <n v="36"/>
    <n v="17"/>
    <n v="11"/>
    <n v="91"/>
    <n v="10"/>
    <n v="16"/>
    <n v="5"/>
  </r>
  <r>
    <n v="993"/>
    <x v="14"/>
    <n v="30637"/>
    <n v="30.6"/>
    <n v="8"/>
    <x v="0"/>
    <x v="1"/>
    <n v="74"/>
    <n v="84"/>
    <n v="45"/>
    <x v="0"/>
    <n v="0"/>
    <n v="45"/>
    <n v="0"/>
    <n v="59"/>
    <n v="51"/>
    <n v="36"/>
    <n v="78"/>
    <n v="97"/>
    <n v="58"/>
    <n v="45"/>
    <n v="22"/>
    <n v="65"/>
    <n v="69"/>
    <n v="69"/>
  </r>
  <r>
    <n v="994"/>
    <x v="11"/>
    <n v="62209"/>
    <n v="62.2"/>
    <n v="27"/>
    <x v="1"/>
    <x v="3"/>
    <n v="9"/>
    <n v="84"/>
    <n v="89"/>
    <x v="1"/>
    <n v="0"/>
    <n v="0"/>
    <n v="89"/>
    <n v="41.1"/>
    <n v="76"/>
    <n v="65"/>
    <n v="39"/>
    <n v="61"/>
    <n v="4"/>
    <n v="76"/>
    <n v="1"/>
    <n v="4"/>
    <n v="1"/>
    <n v="84"/>
  </r>
  <r>
    <n v="997"/>
    <x v="6"/>
    <n v="52505"/>
    <n v="52.5"/>
    <n v="0"/>
    <x v="3"/>
    <x v="3"/>
    <n v="69"/>
    <n v="84"/>
    <n v="73"/>
    <x v="1"/>
    <n v="0"/>
    <n v="0"/>
    <n v="73"/>
    <n v="56"/>
    <n v="57"/>
    <n v="58"/>
    <n v="95"/>
    <n v="44"/>
    <n v="69"/>
    <n v="57"/>
    <n v="18"/>
    <n v="59"/>
    <n v="54"/>
    <n v="49"/>
  </r>
  <r>
    <n v="1089"/>
    <x v="8"/>
    <n v="120351"/>
    <n v="120.4"/>
    <n v="1"/>
    <x v="3"/>
    <x v="0"/>
    <n v="43"/>
    <n v="84"/>
    <n v="13"/>
    <x v="2"/>
    <n v="13"/>
    <n v="0"/>
    <n v="0"/>
    <n v="38.9"/>
    <n v="54"/>
    <n v="19"/>
    <n v="54"/>
    <n v="28"/>
    <n v="29"/>
    <n v="74"/>
    <n v="3"/>
    <n v="38"/>
    <n v="41"/>
    <n v="49"/>
  </r>
  <r>
    <n v="1101"/>
    <x v="0"/>
    <n v="59552"/>
    <n v="59.6"/>
    <n v="1"/>
    <x v="3"/>
    <x v="2"/>
    <n v="88"/>
    <n v="84"/>
    <n v="45"/>
    <x v="0"/>
    <n v="0"/>
    <n v="45"/>
    <n v="0"/>
    <n v="29.8"/>
    <n v="67"/>
    <n v="49"/>
    <n v="9"/>
    <n v="39"/>
    <n v="9"/>
    <n v="19"/>
    <n v="1"/>
    <n v="18"/>
    <n v="33"/>
    <n v="54"/>
  </r>
  <r>
    <n v="1132"/>
    <x v="11"/>
    <n v="80806"/>
    <n v="80.8"/>
    <n v="19"/>
    <x v="2"/>
    <x v="3"/>
    <n v="3"/>
    <n v="84"/>
    <n v="85"/>
    <x v="1"/>
    <n v="0"/>
    <n v="0"/>
    <n v="85"/>
    <n v="34.4"/>
    <n v="33"/>
    <n v="3"/>
    <n v="44"/>
    <n v="11"/>
    <n v="62"/>
    <n v="62"/>
    <n v="4"/>
    <n v="29"/>
    <n v="41"/>
    <n v="55"/>
  </r>
  <r>
    <n v="1139"/>
    <x v="13"/>
    <n v="82723"/>
    <n v="82.7"/>
    <n v="29"/>
    <x v="1"/>
    <x v="2"/>
    <n v="4"/>
    <n v="84"/>
    <n v="15"/>
    <x v="2"/>
    <n v="15"/>
    <n v="0"/>
    <n v="0"/>
    <n v="61.5"/>
    <n v="99"/>
    <n v="21"/>
    <n v="54"/>
    <n v="99"/>
    <n v="79"/>
    <n v="99"/>
    <n v="97"/>
    <n v="49"/>
    <n v="7"/>
    <n v="11"/>
  </r>
  <r>
    <n v="1236"/>
    <x v="4"/>
    <n v="127677"/>
    <n v="127.7"/>
    <n v="13"/>
    <x v="0"/>
    <x v="0"/>
    <n v="64"/>
    <n v="84"/>
    <n v="35"/>
    <x v="0"/>
    <n v="0"/>
    <n v="35"/>
    <n v="0"/>
    <n v="21.6"/>
    <n v="9"/>
    <n v="34"/>
    <n v="14"/>
    <n v="27"/>
    <n v="5"/>
    <n v="6"/>
    <n v="15"/>
    <n v="76"/>
    <n v="22"/>
    <n v="8"/>
  </r>
  <r>
    <n v="1685"/>
    <x v="4"/>
    <n v="88204"/>
    <n v="88.2"/>
    <n v="14"/>
    <x v="0"/>
    <x v="2"/>
    <n v="5"/>
    <n v="84"/>
    <n v="55"/>
    <x v="0"/>
    <n v="0"/>
    <n v="55"/>
    <n v="0"/>
    <n v="46.2"/>
    <n v="84"/>
    <n v="6"/>
    <n v="97"/>
    <n v="1"/>
    <n v="51"/>
    <n v="56"/>
    <n v="14"/>
    <n v="92"/>
    <n v="47"/>
    <n v="14"/>
  </r>
  <r>
    <n v="1706"/>
    <x v="5"/>
    <n v="97323"/>
    <n v="97.3"/>
    <n v="19"/>
    <x v="2"/>
    <x v="0"/>
    <n v="61"/>
    <n v="84"/>
    <n v="42"/>
    <x v="0"/>
    <n v="0"/>
    <n v="42"/>
    <n v="0"/>
    <n v="43.4"/>
    <n v="21"/>
    <n v="41"/>
    <n v="2"/>
    <n v="96"/>
    <n v="15"/>
    <n v="91"/>
    <n v="43"/>
    <n v="38"/>
    <n v="23"/>
    <n v="64"/>
  </r>
  <r>
    <n v="1791"/>
    <x v="19"/>
    <n v="37084"/>
    <n v="37.1"/>
    <n v="11"/>
    <x v="0"/>
    <x v="0"/>
    <n v="97"/>
    <n v="84"/>
    <n v="35"/>
    <x v="0"/>
    <n v="0"/>
    <n v="35"/>
    <n v="0"/>
    <n v="45.5"/>
    <n v="51"/>
    <n v="12"/>
    <n v="49"/>
    <n v="27"/>
    <n v="49"/>
    <n v="95"/>
    <n v="29"/>
    <n v="99"/>
    <n v="23"/>
    <n v="21"/>
  </r>
  <r>
    <n v="1807"/>
    <x v="13"/>
    <n v="102006"/>
    <n v="102"/>
    <n v="17"/>
    <x v="2"/>
    <x v="0"/>
    <n v="14"/>
    <n v="84"/>
    <n v="25"/>
    <x v="2"/>
    <n v="25"/>
    <n v="0"/>
    <n v="0"/>
    <n v="55.3"/>
    <n v="2"/>
    <n v="53"/>
    <n v="75"/>
    <n v="24"/>
    <n v="92"/>
    <n v="87"/>
    <n v="25"/>
    <n v="99"/>
    <n v="67"/>
    <n v="29"/>
  </r>
  <r>
    <n v="1814"/>
    <x v="15"/>
    <n v="68319"/>
    <n v="68.3"/>
    <n v="6"/>
    <x v="3"/>
    <x v="3"/>
    <n v="43"/>
    <n v="84"/>
    <n v="54"/>
    <x v="0"/>
    <n v="0"/>
    <n v="54"/>
    <n v="0"/>
    <n v="32.799999999999997"/>
    <n v="7"/>
    <n v="2"/>
    <n v="19"/>
    <n v="96"/>
    <n v="59"/>
    <n v="39"/>
    <n v="8"/>
    <n v="53"/>
    <n v="24"/>
    <n v="21"/>
  </r>
  <r>
    <n v="1823"/>
    <x v="15"/>
    <n v="142691"/>
    <n v="142.69999999999999"/>
    <n v="18"/>
    <x v="2"/>
    <x v="3"/>
    <n v="31"/>
    <n v="84"/>
    <n v="51"/>
    <x v="0"/>
    <n v="0"/>
    <n v="51"/>
    <n v="0"/>
    <n v="41.3"/>
    <n v="31"/>
    <n v="89"/>
    <n v="44"/>
    <n v="29"/>
    <n v="16"/>
    <n v="67"/>
    <n v="3"/>
    <n v="45"/>
    <n v="55"/>
    <n v="34"/>
  </r>
  <r>
    <n v="1832"/>
    <x v="16"/>
    <n v="110270"/>
    <n v="110.3"/>
    <n v="21"/>
    <x v="2"/>
    <x v="1"/>
    <n v="83"/>
    <n v="84"/>
    <n v="7"/>
    <x v="2"/>
    <n v="7"/>
    <n v="0"/>
    <n v="0"/>
    <n v="43.6"/>
    <n v="91"/>
    <n v="39"/>
    <n v="35"/>
    <n v="2"/>
    <n v="9"/>
    <n v="22"/>
    <n v="64"/>
    <n v="88"/>
    <n v="3"/>
    <n v="83"/>
  </r>
  <r>
    <n v="1871"/>
    <x v="11"/>
    <n v="86470"/>
    <n v="86.5"/>
    <n v="11"/>
    <x v="0"/>
    <x v="3"/>
    <n v="92"/>
    <n v="84"/>
    <n v="8"/>
    <x v="1"/>
    <n v="0"/>
    <n v="0"/>
    <n v="8"/>
    <n v="53.2"/>
    <n v="19"/>
    <n v="59"/>
    <n v="74"/>
    <n v="44"/>
    <n v="75"/>
    <n v="3"/>
    <n v="71"/>
    <n v="26"/>
    <n v="78"/>
    <n v="83"/>
  </r>
  <r>
    <n v="1955"/>
    <x v="10"/>
    <n v="102593"/>
    <n v="102.6"/>
    <n v="22"/>
    <x v="2"/>
    <x v="3"/>
    <n v="15"/>
    <n v="84"/>
    <n v="32"/>
    <x v="0"/>
    <n v="0"/>
    <n v="32"/>
    <n v="0"/>
    <n v="44.2"/>
    <n v="44"/>
    <n v="6"/>
    <n v="94"/>
    <n v="63"/>
    <n v="62"/>
    <n v="37"/>
    <n v="13"/>
    <n v="45"/>
    <n v="6"/>
    <n v="72"/>
  </r>
  <r>
    <n v="1957"/>
    <x v="11"/>
    <n v="53665"/>
    <n v="53.7"/>
    <n v="21"/>
    <x v="2"/>
    <x v="1"/>
    <n v="43"/>
    <n v="84"/>
    <n v="75"/>
    <x v="1"/>
    <n v="0"/>
    <n v="0"/>
    <n v="75"/>
    <n v="52.5"/>
    <n v="6"/>
    <n v="95"/>
    <n v="36"/>
    <n v="88"/>
    <n v="15"/>
    <n v="94"/>
    <n v="35"/>
    <n v="38"/>
    <n v="46"/>
    <n v="72"/>
  </r>
  <r>
    <n v="2219"/>
    <x v="13"/>
    <n v="64091"/>
    <n v="64.099999999999994"/>
    <n v="8"/>
    <x v="0"/>
    <x v="3"/>
    <n v="26"/>
    <n v="84"/>
    <n v="9"/>
    <x v="2"/>
    <n v="9"/>
    <n v="0"/>
    <n v="0"/>
    <n v="39"/>
    <n v="4"/>
    <n v="9"/>
    <n v="22"/>
    <n v="68"/>
    <n v="14"/>
    <n v="35"/>
    <n v="32"/>
    <n v="94"/>
    <n v="43"/>
    <n v="69"/>
  </r>
  <r>
    <n v="2363"/>
    <x v="13"/>
    <n v="140177"/>
    <n v="140.19999999999999"/>
    <n v="24"/>
    <x v="1"/>
    <x v="0"/>
    <n v="4"/>
    <n v="84"/>
    <n v="25"/>
    <x v="2"/>
    <n v="25"/>
    <n v="0"/>
    <n v="0"/>
    <n v="50.3"/>
    <n v="53"/>
    <n v="58"/>
    <n v="56"/>
    <n v="4"/>
    <n v="98"/>
    <n v="4"/>
    <n v="22"/>
    <n v="28"/>
    <n v="88"/>
    <n v="92"/>
  </r>
  <r>
    <n v="2642"/>
    <x v="19"/>
    <n v="104336"/>
    <n v="104.3"/>
    <n v="21"/>
    <x v="2"/>
    <x v="3"/>
    <n v="21"/>
    <n v="84"/>
    <n v="44"/>
    <x v="0"/>
    <n v="0"/>
    <n v="44"/>
    <n v="0"/>
    <n v="46.9"/>
    <n v="45"/>
    <n v="42"/>
    <n v="67"/>
    <n v="34"/>
    <n v="66"/>
    <n v="55"/>
    <n v="5"/>
    <n v="92"/>
    <n v="18"/>
    <n v="45"/>
  </r>
  <r>
    <n v="2667"/>
    <x v="18"/>
    <n v="110381"/>
    <n v="110.4"/>
    <n v="9"/>
    <x v="0"/>
    <x v="0"/>
    <n v="35"/>
    <n v="84"/>
    <n v="26"/>
    <x v="2"/>
    <n v="26"/>
    <n v="0"/>
    <n v="0"/>
    <n v="32.299999999999997"/>
    <n v="23"/>
    <n v="9"/>
    <n v="6"/>
    <n v="69"/>
    <n v="29"/>
    <n v="6"/>
    <n v="78"/>
    <n v="35"/>
    <n v="53"/>
    <n v="15"/>
  </r>
  <r>
    <n v="2683"/>
    <x v="18"/>
    <n v="90924"/>
    <n v="90.9"/>
    <n v="11"/>
    <x v="0"/>
    <x v="2"/>
    <n v="46"/>
    <n v="84"/>
    <n v="16"/>
    <x v="2"/>
    <n v="16"/>
    <n v="0"/>
    <n v="0"/>
    <n v="47.5"/>
    <n v="46"/>
    <n v="14"/>
    <n v="18"/>
    <n v="85"/>
    <n v="16"/>
    <n v="67"/>
    <n v="42"/>
    <n v="97"/>
    <n v="7"/>
    <n v="83"/>
  </r>
  <r>
    <n v="2708"/>
    <x v="13"/>
    <n v="120061"/>
    <n v="120.1"/>
    <n v="26"/>
    <x v="1"/>
    <x v="0"/>
    <n v="9"/>
    <n v="84"/>
    <n v="12"/>
    <x v="2"/>
    <n v="12"/>
    <n v="0"/>
    <n v="0"/>
    <n v="49.3"/>
    <n v="45"/>
    <n v="26"/>
    <n v="34"/>
    <n v="91"/>
    <n v="33"/>
    <n v="79"/>
    <n v="63"/>
    <n v="34"/>
    <n v="82"/>
    <n v="6"/>
  </r>
  <r>
    <n v="2892"/>
    <x v="0"/>
    <n v="133988"/>
    <n v="134"/>
    <n v="7"/>
    <x v="3"/>
    <x v="3"/>
    <n v="18"/>
    <n v="84"/>
    <n v="37"/>
    <x v="0"/>
    <n v="0"/>
    <n v="37"/>
    <n v="0"/>
    <n v="61.9"/>
    <n v="91"/>
    <n v="27"/>
    <n v="44"/>
    <n v="89"/>
    <n v="55"/>
    <n v="93"/>
    <n v="93"/>
    <n v="46"/>
    <n v="58"/>
    <n v="23"/>
  </r>
  <r>
    <n v="2940"/>
    <x v="1"/>
    <n v="79584"/>
    <n v="79.599999999999994"/>
    <n v="15"/>
    <x v="0"/>
    <x v="0"/>
    <n v="55"/>
    <n v="84"/>
    <n v="71"/>
    <x v="1"/>
    <n v="0"/>
    <n v="0"/>
    <n v="71"/>
    <n v="47"/>
    <n v="17"/>
    <n v="6"/>
    <n v="51"/>
    <n v="76"/>
    <n v="83"/>
    <n v="4"/>
    <n v="1"/>
    <n v="79"/>
    <n v="55"/>
    <n v="98"/>
  </r>
  <r>
    <n v="2959"/>
    <x v="8"/>
    <n v="105755"/>
    <n v="105.8"/>
    <n v="27"/>
    <x v="1"/>
    <x v="1"/>
    <n v="37"/>
    <n v="84"/>
    <n v="3"/>
    <x v="2"/>
    <n v="3"/>
    <n v="0"/>
    <n v="0"/>
    <n v="54.8"/>
    <n v="96"/>
    <n v="82"/>
    <n v="47"/>
    <n v="26"/>
    <n v="92"/>
    <n v="27"/>
    <n v="52"/>
    <n v="25"/>
    <n v="97"/>
    <n v="4"/>
  </r>
  <r>
    <n v="192"/>
    <x v="15"/>
    <n v="112594"/>
    <n v="112.6"/>
    <n v="24"/>
    <x v="1"/>
    <x v="1"/>
    <n v="74"/>
    <n v="83"/>
    <n v="66"/>
    <x v="0"/>
    <n v="0"/>
    <n v="66"/>
    <n v="0"/>
    <n v="37.799999999999997"/>
    <n v="27"/>
    <n v="72"/>
    <n v="88"/>
    <n v="4"/>
    <n v="4"/>
    <n v="76"/>
    <n v="45"/>
    <n v="27"/>
    <n v="22"/>
    <n v="13"/>
  </r>
  <r>
    <n v="252"/>
    <x v="10"/>
    <n v="105831"/>
    <n v="105.8"/>
    <n v="22"/>
    <x v="2"/>
    <x v="3"/>
    <n v="8"/>
    <n v="83"/>
    <n v="42"/>
    <x v="0"/>
    <n v="0"/>
    <n v="42"/>
    <n v="0"/>
    <n v="32.200000000000003"/>
    <n v="23"/>
    <n v="13"/>
    <n v="26"/>
    <n v="36"/>
    <n v="67"/>
    <n v="6"/>
    <n v="21"/>
    <n v="81"/>
    <n v="15"/>
    <n v="34"/>
  </r>
  <r>
    <n v="285"/>
    <x v="10"/>
    <n v="82347"/>
    <n v="82.3"/>
    <n v="28"/>
    <x v="1"/>
    <x v="3"/>
    <n v="44"/>
    <n v="83"/>
    <n v="46"/>
    <x v="0"/>
    <n v="0"/>
    <n v="46"/>
    <n v="0"/>
    <n v="41.7"/>
    <n v="53"/>
    <n v="16"/>
    <n v="57"/>
    <n v="81"/>
    <n v="76"/>
    <n v="15"/>
    <n v="15"/>
    <n v="27"/>
    <n v="36"/>
    <n v="41"/>
  </r>
  <r>
    <n v="356"/>
    <x v="6"/>
    <n v="31996"/>
    <n v="32"/>
    <n v="3"/>
    <x v="3"/>
    <x v="0"/>
    <n v="12"/>
    <n v="83"/>
    <n v="9"/>
    <x v="1"/>
    <n v="0"/>
    <n v="0"/>
    <n v="9"/>
    <n v="48.8"/>
    <n v="6"/>
    <n v="39"/>
    <n v="47"/>
    <n v="85"/>
    <n v="34"/>
    <n v="87"/>
    <n v="9"/>
    <n v="78"/>
    <n v="85"/>
    <n v="18"/>
  </r>
  <r>
    <n v="380"/>
    <x v="8"/>
    <n v="54502"/>
    <n v="54.5"/>
    <n v="15"/>
    <x v="0"/>
    <x v="2"/>
    <n v="94"/>
    <n v="83"/>
    <n v="19"/>
    <x v="2"/>
    <n v="19"/>
    <n v="0"/>
    <n v="0"/>
    <n v="47"/>
    <n v="91"/>
    <n v="1"/>
    <n v="81"/>
    <n v="95"/>
    <n v="9"/>
    <n v="16"/>
    <n v="96"/>
    <n v="54"/>
    <n v="1"/>
    <n v="26"/>
  </r>
  <r>
    <n v="497"/>
    <x v="7"/>
    <n v="128336"/>
    <n v="128.30000000000001"/>
    <n v="7"/>
    <x v="3"/>
    <x v="1"/>
    <n v="35"/>
    <n v="83"/>
    <n v="49"/>
    <x v="0"/>
    <n v="0"/>
    <n v="49"/>
    <n v="0"/>
    <n v="35.9"/>
    <n v="88"/>
    <n v="4"/>
    <n v="8"/>
    <n v="37"/>
    <n v="85"/>
    <n v="8"/>
    <n v="35"/>
    <n v="69"/>
    <n v="16"/>
    <n v="9"/>
  </r>
  <r>
    <n v="553"/>
    <x v="8"/>
    <n v="79984"/>
    <n v="80"/>
    <n v="28"/>
    <x v="1"/>
    <x v="1"/>
    <n v="32"/>
    <n v="83"/>
    <n v="6"/>
    <x v="2"/>
    <n v="6"/>
    <n v="0"/>
    <n v="0"/>
    <n v="38.4"/>
    <n v="34"/>
    <n v="8"/>
    <n v="9"/>
    <n v="52"/>
    <n v="46"/>
    <n v="3"/>
    <n v="88"/>
    <n v="1"/>
    <n v="94"/>
    <n v="49"/>
  </r>
  <r>
    <n v="623"/>
    <x v="16"/>
    <n v="43769"/>
    <n v="43.8"/>
    <n v="2"/>
    <x v="3"/>
    <x v="0"/>
    <n v="23"/>
    <n v="83"/>
    <n v="1"/>
    <x v="2"/>
    <n v="1"/>
    <n v="0"/>
    <n v="0"/>
    <n v="29.9"/>
    <n v="49"/>
    <n v="2"/>
    <n v="67"/>
    <n v="52"/>
    <n v="9"/>
    <n v="16"/>
    <n v="8"/>
    <n v="79"/>
    <n v="13"/>
    <n v="4"/>
  </r>
  <r>
    <n v="628"/>
    <x v="0"/>
    <n v="97913"/>
    <n v="97.9"/>
    <n v="15"/>
    <x v="0"/>
    <x v="1"/>
    <n v="65"/>
    <n v="83"/>
    <n v="46"/>
    <x v="0"/>
    <n v="0"/>
    <n v="46"/>
    <n v="0"/>
    <n v="47.7"/>
    <n v="26"/>
    <n v="34"/>
    <n v="41"/>
    <n v="72"/>
    <n v="51"/>
    <n v="94"/>
    <n v="4"/>
    <n v="5"/>
    <n v="58"/>
    <n v="92"/>
  </r>
  <r>
    <n v="659"/>
    <x v="13"/>
    <n v="80908"/>
    <n v="80.900000000000006"/>
    <n v="14"/>
    <x v="0"/>
    <x v="1"/>
    <n v="43"/>
    <n v="83"/>
    <n v="9"/>
    <x v="2"/>
    <n v="9"/>
    <n v="0"/>
    <n v="0"/>
    <n v="53.7"/>
    <n v="77"/>
    <n v="79"/>
    <n v="57"/>
    <n v="96"/>
    <n v="32"/>
    <n v="22"/>
    <n v="68"/>
    <n v="76"/>
    <n v="22"/>
    <n v="8"/>
  </r>
  <r>
    <n v="748"/>
    <x v="10"/>
    <n v="135900"/>
    <n v="135.9"/>
    <n v="8"/>
    <x v="0"/>
    <x v="3"/>
    <n v="78"/>
    <n v="83"/>
    <n v="43"/>
    <x v="0"/>
    <n v="0"/>
    <n v="43"/>
    <n v="0"/>
    <n v="55.4"/>
    <n v="56"/>
    <n v="86"/>
    <n v="22"/>
    <n v="94"/>
    <n v="6"/>
    <n v="99"/>
    <n v="9"/>
    <n v="13"/>
    <n v="83"/>
    <n v="86"/>
  </r>
  <r>
    <n v="850"/>
    <x v="0"/>
    <n v="111256"/>
    <n v="111.3"/>
    <n v="7"/>
    <x v="3"/>
    <x v="2"/>
    <n v="1"/>
    <n v="83"/>
    <n v="35"/>
    <x v="0"/>
    <n v="0"/>
    <n v="35"/>
    <n v="0"/>
    <n v="35.1"/>
    <n v="16"/>
    <n v="68"/>
    <n v="2"/>
    <n v="12"/>
    <n v="84"/>
    <n v="84"/>
    <n v="33"/>
    <n v="9"/>
    <n v="7"/>
    <n v="36"/>
  </r>
  <r>
    <n v="887"/>
    <x v="18"/>
    <n v="112201"/>
    <n v="112.2"/>
    <n v="21"/>
    <x v="2"/>
    <x v="0"/>
    <n v="35"/>
    <n v="83"/>
    <n v="24"/>
    <x v="2"/>
    <n v="24"/>
    <n v="0"/>
    <n v="0"/>
    <n v="37.5"/>
    <n v="45"/>
    <n v="21"/>
    <n v="2"/>
    <n v="86"/>
    <n v="68"/>
    <n v="55"/>
    <n v="4"/>
    <n v="43"/>
    <n v="6"/>
    <n v="45"/>
  </r>
  <r>
    <n v="1263"/>
    <x v="8"/>
    <n v="39157"/>
    <n v="39.200000000000003"/>
    <n v="6"/>
    <x v="3"/>
    <x v="3"/>
    <n v="12"/>
    <n v="83"/>
    <n v="23"/>
    <x v="2"/>
    <n v="23"/>
    <n v="0"/>
    <n v="0"/>
    <n v="32.5"/>
    <n v="61"/>
    <n v="12"/>
    <n v="16"/>
    <n v="64"/>
    <n v="81"/>
    <n v="35"/>
    <n v="6"/>
    <n v="17"/>
    <n v="31"/>
    <n v="2"/>
  </r>
  <r>
    <n v="1321"/>
    <x v="17"/>
    <n v="135190"/>
    <n v="135.19999999999999"/>
    <n v="10"/>
    <x v="0"/>
    <x v="3"/>
    <n v="15"/>
    <n v="83"/>
    <n v="73"/>
    <x v="1"/>
    <n v="0"/>
    <n v="0"/>
    <n v="73"/>
    <n v="30.5"/>
    <n v="72"/>
    <n v="16"/>
    <n v="7"/>
    <n v="69"/>
    <n v="46"/>
    <n v="14"/>
    <n v="31"/>
    <n v="32"/>
    <n v="7"/>
    <n v="11"/>
  </r>
  <r>
    <n v="1336"/>
    <x v="14"/>
    <n v="95265"/>
    <n v="95.3"/>
    <n v="6"/>
    <x v="3"/>
    <x v="1"/>
    <n v="16"/>
    <n v="83"/>
    <n v="31"/>
    <x v="0"/>
    <n v="0"/>
    <n v="31"/>
    <n v="0"/>
    <n v="44.5"/>
    <n v="12"/>
    <n v="45"/>
    <n v="82"/>
    <n v="77"/>
    <n v="24"/>
    <n v="15"/>
    <n v="39"/>
    <n v="88"/>
    <n v="9"/>
    <n v="54"/>
  </r>
  <r>
    <n v="1864"/>
    <x v="19"/>
    <n v="137526"/>
    <n v="137.5"/>
    <n v="27"/>
    <x v="1"/>
    <x v="2"/>
    <n v="8"/>
    <n v="83"/>
    <n v="44"/>
    <x v="0"/>
    <n v="0"/>
    <n v="44"/>
    <n v="0"/>
    <n v="39.299999999999997"/>
    <n v="34"/>
    <n v="5"/>
    <n v="7"/>
    <n v="77"/>
    <n v="39"/>
    <n v="66"/>
    <n v="72"/>
    <n v="3"/>
    <n v="1"/>
    <n v="89"/>
  </r>
  <r>
    <n v="1996"/>
    <x v="8"/>
    <n v="30443"/>
    <n v="30.4"/>
    <n v="21"/>
    <x v="2"/>
    <x v="2"/>
    <n v="86"/>
    <n v="83"/>
    <n v="23"/>
    <x v="2"/>
    <n v="23"/>
    <n v="0"/>
    <n v="0"/>
    <n v="58"/>
    <n v="65"/>
    <n v="57"/>
    <n v="53"/>
    <n v="55"/>
    <n v="85"/>
    <n v="92"/>
    <n v="11"/>
    <n v="57"/>
    <n v="92"/>
    <n v="13"/>
  </r>
  <r>
    <n v="2009"/>
    <x v="8"/>
    <n v="138298"/>
    <n v="138.30000000000001"/>
    <n v="2"/>
    <x v="3"/>
    <x v="3"/>
    <n v="17"/>
    <n v="83"/>
    <n v="7"/>
    <x v="2"/>
    <n v="7"/>
    <n v="0"/>
    <n v="0"/>
    <n v="42.2"/>
    <n v="89"/>
    <n v="2"/>
    <n v="76"/>
    <n v="35"/>
    <n v="47"/>
    <n v="29"/>
    <n v="7"/>
    <n v="84"/>
    <n v="29"/>
    <n v="24"/>
  </r>
  <r>
    <n v="2107"/>
    <x v="6"/>
    <n v="83242"/>
    <n v="83.2"/>
    <n v="19"/>
    <x v="2"/>
    <x v="1"/>
    <n v="73"/>
    <n v="83"/>
    <n v="71"/>
    <x v="1"/>
    <n v="0"/>
    <n v="0"/>
    <n v="71"/>
    <n v="41.2"/>
    <n v="21"/>
    <n v="41"/>
    <n v="74"/>
    <n v="1"/>
    <n v="81"/>
    <n v="10"/>
    <n v="79"/>
    <n v="47"/>
    <n v="57"/>
    <n v="1"/>
  </r>
  <r>
    <n v="2133"/>
    <x v="9"/>
    <n v="54524"/>
    <n v="54.5"/>
    <n v="19"/>
    <x v="2"/>
    <x v="0"/>
    <n v="55"/>
    <n v="83"/>
    <n v="72"/>
    <x v="1"/>
    <n v="0"/>
    <n v="0"/>
    <n v="72"/>
    <n v="43.7"/>
    <n v="7"/>
    <n v="76"/>
    <n v="62"/>
    <n v="72"/>
    <n v="69"/>
    <n v="13"/>
    <n v="15"/>
    <n v="25"/>
    <n v="4"/>
    <n v="94"/>
  </r>
  <r>
    <n v="2145"/>
    <x v="12"/>
    <n v="106548"/>
    <n v="106.5"/>
    <n v="14"/>
    <x v="0"/>
    <x v="3"/>
    <n v="41"/>
    <n v="83"/>
    <n v="38"/>
    <x v="0"/>
    <n v="0"/>
    <n v="38"/>
    <n v="0"/>
    <n v="27.3"/>
    <n v="62"/>
    <n v="56"/>
    <n v="46"/>
    <n v="1"/>
    <n v="8"/>
    <n v="17"/>
    <n v="11"/>
    <n v="62"/>
    <n v="4"/>
    <n v="6"/>
  </r>
  <r>
    <n v="2158"/>
    <x v="13"/>
    <n v="61171"/>
    <n v="61.2"/>
    <n v="13"/>
    <x v="0"/>
    <x v="0"/>
    <n v="12"/>
    <n v="83"/>
    <n v="17"/>
    <x v="2"/>
    <n v="17"/>
    <n v="0"/>
    <n v="0"/>
    <n v="44"/>
    <n v="1"/>
    <n v="3"/>
    <n v="6"/>
    <n v="54"/>
    <n v="34"/>
    <n v="89"/>
    <n v="56"/>
    <n v="76"/>
    <n v="69"/>
    <n v="52"/>
  </r>
  <r>
    <n v="2238"/>
    <x v="8"/>
    <n v="40892"/>
    <n v="40.9"/>
    <n v="19"/>
    <x v="2"/>
    <x v="2"/>
    <n v="5"/>
    <n v="83"/>
    <n v="14"/>
    <x v="2"/>
    <n v="14"/>
    <n v="0"/>
    <n v="0"/>
    <n v="52.1"/>
    <n v="26"/>
    <n v="6"/>
    <n v="79"/>
    <n v="62"/>
    <n v="83"/>
    <n v="5"/>
    <n v="98"/>
    <n v="96"/>
    <n v="27"/>
    <n v="39"/>
  </r>
  <r>
    <n v="2319"/>
    <x v="1"/>
    <n v="57254"/>
    <n v="57.3"/>
    <n v="8"/>
    <x v="0"/>
    <x v="0"/>
    <n v="58"/>
    <n v="83"/>
    <n v="84"/>
    <x v="1"/>
    <n v="0"/>
    <n v="0"/>
    <n v="84"/>
    <n v="38.1"/>
    <n v="17"/>
    <n v="2"/>
    <n v="57"/>
    <n v="52"/>
    <n v="69"/>
    <n v="65"/>
    <n v="9"/>
    <n v="46"/>
    <n v="1"/>
    <n v="63"/>
  </r>
  <r>
    <n v="2406"/>
    <x v="0"/>
    <n v="127550"/>
    <n v="127.6"/>
    <n v="15"/>
    <x v="0"/>
    <x v="0"/>
    <n v="11"/>
    <n v="83"/>
    <n v="4"/>
    <x v="0"/>
    <n v="0"/>
    <n v="4"/>
    <n v="0"/>
    <n v="38.299999999999997"/>
    <n v="3"/>
    <n v="41"/>
    <n v="3"/>
    <n v="0"/>
    <n v="79"/>
    <n v="31"/>
    <n v="57"/>
    <n v="3"/>
    <n v="93"/>
    <n v="73"/>
  </r>
  <r>
    <n v="2661"/>
    <x v="17"/>
    <n v="94605"/>
    <n v="94.6"/>
    <n v="27"/>
    <x v="1"/>
    <x v="3"/>
    <n v="8"/>
    <n v="83"/>
    <n v="84"/>
    <x v="1"/>
    <n v="0"/>
    <n v="0"/>
    <n v="84"/>
    <n v="50.7"/>
    <n v="7"/>
    <n v="74"/>
    <n v="7"/>
    <n v="8"/>
    <n v="88"/>
    <n v="76"/>
    <n v="84"/>
    <n v="35"/>
    <n v="34"/>
    <n v="94"/>
  </r>
  <r>
    <n v="2763"/>
    <x v="17"/>
    <n v="116425"/>
    <n v="116.4"/>
    <n v="27"/>
    <x v="1"/>
    <x v="3"/>
    <n v="34"/>
    <n v="83"/>
    <n v="94"/>
    <x v="1"/>
    <n v="0"/>
    <n v="0"/>
    <n v="94"/>
    <n v="46.4"/>
    <n v="98"/>
    <n v="97"/>
    <n v="7"/>
    <n v="11"/>
    <n v="39"/>
    <n v="29"/>
    <n v="71"/>
    <n v="49"/>
    <n v="62"/>
    <n v="1"/>
  </r>
  <r>
    <n v="2880"/>
    <x v="1"/>
    <n v="34096"/>
    <n v="34.1"/>
    <n v="4"/>
    <x v="3"/>
    <x v="3"/>
    <n v="64"/>
    <n v="83"/>
    <n v="76"/>
    <x v="1"/>
    <n v="0"/>
    <n v="0"/>
    <n v="76"/>
    <n v="20.399999999999999"/>
    <n v="21"/>
    <n v="4"/>
    <n v="19"/>
    <n v="14"/>
    <n v="36"/>
    <n v="61"/>
    <n v="15"/>
    <n v="4"/>
    <n v="3"/>
    <n v="27"/>
  </r>
  <r>
    <n v="2971"/>
    <x v="7"/>
    <n v="120236"/>
    <n v="120.2"/>
    <n v="7"/>
    <x v="3"/>
    <x v="3"/>
    <n v="89"/>
    <n v="83"/>
    <n v="55"/>
    <x v="0"/>
    <n v="0"/>
    <n v="55"/>
    <n v="0"/>
    <n v="49.7"/>
    <n v="33"/>
    <n v="79"/>
    <n v="47"/>
    <n v="34"/>
    <n v="42"/>
    <n v="9"/>
    <n v="87"/>
    <n v="96"/>
    <n v="48"/>
    <n v="22"/>
  </r>
  <r>
    <n v="2995"/>
    <x v="10"/>
    <n v="86686"/>
    <n v="86.7"/>
    <n v="18"/>
    <x v="2"/>
    <x v="1"/>
    <n v="91"/>
    <n v="83"/>
    <n v="47"/>
    <x v="0"/>
    <n v="0"/>
    <n v="47"/>
    <n v="0"/>
    <n v="48.7"/>
    <n v="8"/>
    <n v="96"/>
    <n v="9"/>
    <n v="77"/>
    <n v="54"/>
    <n v="6"/>
    <n v="0"/>
    <n v="94"/>
    <n v="74"/>
    <n v="69"/>
  </r>
  <r>
    <n v="30"/>
    <x v="14"/>
    <n v="102936"/>
    <n v="102.9"/>
    <n v="18"/>
    <x v="2"/>
    <x v="3"/>
    <n v="9"/>
    <n v="82"/>
    <n v="68"/>
    <x v="0"/>
    <n v="0"/>
    <n v="68"/>
    <n v="0"/>
    <n v="62.2"/>
    <n v="95"/>
    <n v="57"/>
    <n v="63"/>
    <n v="45"/>
    <n v="29"/>
    <n v="33"/>
    <n v="67"/>
    <n v="75"/>
    <n v="79"/>
    <n v="79"/>
  </r>
  <r>
    <n v="51"/>
    <x v="11"/>
    <n v="117958"/>
    <n v="118"/>
    <n v="9"/>
    <x v="0"/>
    <x v="1"/>
    <n v="99"/>
    <n v="82"/>
    <n v="9"/>
    <x v="1"/>
    <n v="0"/>
    <n v="0"/>
    <n v="9"/>
    <n v="57.1"/>
    <n v="25"/>
    <n v="68"/>
    <n v="76"/>
    <n v="6"/>
    <n v="47"/>
    <n v="41"/>
    <n v="35"/>
    <n v="93"/>
    <n v="83"/>
    <n v="97"/>
  </r>
  <r>
    <n v="53"/>
    <x v="18"/>
    <n v="30077"/>
    <n v="30.1"/>
    <n v="25"/>
    <x v="1"/>
    <x v="1"/>
    <n v="91"/>
    <n v="82"/>
    <n v="2"/>
    <x v="2"/>
    <n v="2"/>
    <n v="0"/>
    <n v="0"/>
    <n v="48.6"/>
    <n v="68"/>
    <n v="45"/>
    <n v="71"/>
    <n v="9"/>
    <n v="62"/>
    <n v="54"/>
    <n v="44"/>
    <n v="58"/>
    <n v="36"/>
    <n v="39"/>
  </r>
  <r>
    <n v="196"/>
    <x v="4"/>
    <n v="107240"/>
    <n v="107.2"/>
    <n v="25"/>
    <x v="1"/>
    <x v="0"/>
    <n v="85"/>
    <n v="82"/>
    <n v="41"/>
    <x v="0"/>
    <n v="0"/>
    <n v="41"/>
    <n v="0"/>
    <n v="65.8"/>
    <n v="98"/>
    <n v="53"/>
    <n v="91"/>
    <n v="16"/>
    <n v="64"/>
    <n v="81"/>
    <n v="95"/>
    <n v="34"/>
    <n v="72"/>
    <n v="54"/>
  </r>
  <r>
    <n v="295"/>
    <x v="10"/>
    <n v="91158"/>
    <n v="91.2"/>
    <n v="13"/>
    <x v="0"/>
    <x v="1"/>
    <n v="73"/>
    <n v="82"/>
    <n v="57"/>
    <x v="0"/>
    <n v="0"/>
    <n v="57"/>
    <n v="0"/>
    <n v="43"/>
    <n v="56"/>
    <n v="34"/>
    <n v="13"/>
    <n v="9"/>
    <n v="83"/>
    <n v="92"/>
    <n v="65"/>
    <n v="1"/>
    <n v="4"/>
    <n v="73"/>
  </r>
  <r>
    <n v="298"/>
    <x v="19"/>
    <n v="48624"/>
    <n v="48.6"/>
    <n v="25"/>
    <x v="1"/>
    <x v="1"/>
    <n v="48"/>
    <n v="82"/>
    <n v="5"/>
    <x v="0"/>
    <n v="0"/>
    <n v="5"/>
    <n v="0"/>
    <n v="49.4"/>
    <n v="86"/>
    <n v="59"/>
    <n v="69"/>
    <n v="36"/>
    <n v="74"/>
    <n v="67"/>
    <n v="12"/>
    <n v="57"/>
    <n v="26"/>
    <n v="8"/>
  </r>
  <r>
    <n v="307"/>
    <x v="1"/>
    <n v="111384"/>
    <n v="111.4"/>
    <n v="3"/>
    <x v="3"/>
    <x v="3"/>
    <n v="2"/>
    <n v="82"/>
    <n v="9"/>
    <x v="1"/>
    <n v="0"/>
    <n v="0"/>
    <n v="9"/>
    <n v="43.8"/>
    <n v="92"/>
    <n v="36"/>
    <n v="31"/>
    <n v="2"/>
    <n v="68"/>
    <n v="32"/>
    <n v="99"/>
    <n v="33"/>
    <n v="39"/>
    <n v="6"/>
  </r>
  <r>
    <n v="336"/>
    <x v="4"/>
    <n v="66993"/>
    <n v="67"/>
    <n v="3"/>
    <x v="3"/>
    <x v="1"/>
    <n v="51"/>
    <n v="82"/>
    <n v="54"/>
    <x v="0"/>
    <n v="0"/>
    <n v="54"/>
    <n v="0"/>
    <n v="34.4"/>
    <n v="10"/>
    <n v="44"/>
    <n v="92"/>
    <n v="35"/>
    <n v="5"/>
    <n v="2"/>
    <n v="42"/>
    <n v="22"/>
    <n v="0"/>
    <n v="92"/>
  </r>
  <r>
    <n v="389"/>
    <x v="13"/>
    <n v="119080"/>
    <n v="119.1"/>
    <n v="4"/>
    <x v="3"/>
    <x v="3"/>
    <n v="7"/>
    <n v="82"/>
    <n v="12"/>
    <x v="2"/>
    <n v="12"/>
    <n v="0"/>
    <n v="0"/>
    <n v="44.9"/>
    <n v="51"/>
    <n v="78"/>
    <n v="86"/>
    <n v="84"/>
    <n v="36"/>
    <n v="69"/>
    <n v="31"/>
    <n v="6"/>
    <n v="7"/>
    <n v="1"/>
  </r>
  <r>
    <n v="411"/>
    <x v="16"/>
    <n v="135585"/>
    <n v="135.6"/>
    <n v="13"/>
    <x v="0"/>
    <x v="1"/>
    <n v="35"/>
    <n v="82"/>
    <n v="25"/>
    <x v="2"/>
    <n v="25"/>
    <n v="0"/>
    <n v="0"/>
    <n v="42.8"/>
    <n v="68"/>
    <n v="3"/>
    <n v="46"/>
    <n v="1"/>
    <n v="9"/>
    <n v="94"/>
    <n v="98"/>
    <n v="87"/>
    <n v="17"/>
    <n v="5"/>
  </r>
  <r>
    <n v="467"/>
    <x v="6"/>
    <n v="53524"/>
    <n v="53.5"/>
    <n v="25"/>
    <x v="1"/>
    <x v="2"/>
    <n v="24"/>
    <n v="82"/>
    <n v="75"/>
    <x v="1"/>
    <n v="0"/>
    <n v="0"/>
    <n v="75"/>
    <n v="31.8"/>
    <n v="58"/>
    <n v="15"/>
    <n v="36"/>
    <n v="7"/>
    <n v="56"/>
    <n v="39"/>
    <n v="42"/>
    <n v="56"/>
    <n v="1"/>
    <n v="8"/>
  </r>
  <r>
    <n v="568"/>
    <x v="19"/>
    <n v="57167"/>
    <n v="57.2"/>
    <n v="19"/>
    <x v="2"/>
    <x v="1"/>
    <n v="48"/>
    <n v="82"/>
    <n v="64"/>
    <x v="0"/>
    <n v="0"/>
    <n v="64"/>
    <n v="0"/>
    <n v="54.5"/>
    <n v="3"/>
    <n v="66"/>
    <n v="14"/>
    <n v="69"/>
    <n v="91"/>
    <n v="61"/>
    <n v="56"/>
    <n v="96"/>
    <n v="63"/>
    <n v="26"/>
  </r>
  <r>
    <n v="632"/>
    <x v="15"/>
    <n v="83609"/>
    <n v="83.6"/>
    <n v="24"/>
    <x v="1"/>
    <x v="1"/>
    <n v="3"/>
    <n v="82"/>
    <n v="62"/>
    <x v="0"/>
    <n v="0"/>
    <n v="62"/>
    <n v="0"/>
    <n v="43.8"/>
    <n v="69"/>
    <n v="72"/>
    <n v="7"/>
    <n v="31"/>
    <n v="1"/>
    <n v="27"/>
    <n v="83"/>
    <n v="98"/>
    <n v="49"/>
    <n v="1"/>
  </r>
  <r>
    <n v="792"/>
    <x v="0"/>
    <n v="115333"/>
    <n v="115.3"/>
    <n v="1"/>
    <x v="3"/>
    <x v="3"/>
    <n v="29"/>
    <n v="82"/>
    <n v="57"/>
    <x v="0"/>
    <n v="0"/>
    <n v="57"/>
    <n v="0"/>
    <n v="55"/>
    <n v="56"/>
    <n v="16"/>
    <n v="31"/>
    <n v="9"/>
    <n v="69"/>
    <n v="99"/>
    <n v="77"/>
    <n v="94"/>
    <n v="22"/>
    <n v="77"/>
  </r>
  <r>
    <n v="1182"/>
    <x v="15"/>
    <n v="65963"/>
    <n v="66"/>
    <n v="15"/>
    <x v="0"/>
    <x v="3"/>
    <n v="18"/>
    <n v="82"/>
    <n v="32"/>
    <x v="0"/>
    <n v="0"/>
    <n v="32"/>
    <n v="0"/>
    <n v="56.9"/>
    <n v="95"/>
    <n v="58"/>
    <n v="81"/>
    <n v="42"/>
    <n v="9"/>
    <n v="48"/>
    <n v="57"/>
    <n v="49"/>
    <n v="73"/>
    <n v="57"/>
  </r>
  <r>
    <n v="1288"/>
    <x v="12"/>
    <n v="146332"/>
    <n v="146.30000000000001"/>
    <n v="27"/>
    <x v="1"/>
    <x v="3"/>
    <n v="81"/>
    <n v="82"/>
    <n v="5"/>
    <x v="0"/>
    <n v="0"/>
    <n v="5"/>
    <n v="0"/>
    <n v="53.9"/>
    <n v="75"/>
    <n v="19"/>
    <n v="3"/>
    <n v="85"/>
    <n v="14"/>
    <n v="89"/>
    <n v="91"/>
    <n v="46"/>
    <n v="81"/>
    <n v="36"/>
  </r>
  <r>
    <n v="1295"/>
    <x v="6"/>
    <n v="44436"/>
    <n v="44.4"/>
    <n v="10"/>
    <x v="0"/>
    <x v="0"/>
    <n v="4"/>
    <n v="82"/>
    <n v="84"/>
    <x v="1"/>
    <n v="0"/>
    <n v="0"/>
    <n v="84"/>
    <n v="47.7"/>
    <n v="72"/>
    <n v="55"/>
    <n v="79"/>
    <n v="28"/>
    <n v="18"/>
    <n v="5"/>
    <n v="57"/>
    <n v="69"/>
    <n v="33"/>
    <n v="61"/>
  </r>
  <r>
    <n v="1297"/>
    <x v="2"/>
    <n v="99269"/>
    <n v="99.3"/>
    <n v="3"/>
    <x v="3"/>
    <x v="0"/>
    <n v="74"/>
    <n v="82"/>
    <n v="8"/>
    <x v="2"/>
    <n v="8"/>
    <n v="0"/>
    <n v="0"/>
    <n v="26.5"/>
    <n v="72"/>
    <n v="3"/>
    <n v="17"/>
    <n v="15"/>
    <n v="31"/>
    <n v="59"/>
    <n v="36"/>
    <n v="2"/>
    <n v="1"/>
    <n v="29"/>
  </r>
  <r>
    <n v="1475"/>
    <x v="9"/>
    <n v="128203"/>
    <n v="128.19999999999999"/>
    <n v="12"/>
    <x v="0"/>
    <x v="3"/>
    <n v="29"/>
    <n v="82"/>
    <n v="7"/>
    <x v="0"/>
    <n v="0"/>
    <n v="7"/>
    <n v="0"/>
    <n v="59.8"/>
    <n v="73"/>
    <n v="71"/>
    <n v="65"/>
    <n v="88"/>
    <n v="9"/>
    <n v="56"/>
    <n v="68"/>
    <n v="1"/>
    <n v="85"/>
    <n v="82"/>
  </r>
  <r>
    <n v="1482"/>
    <x v="18"/>
    <n v="87392"/>
    <n v="87.4"/>
    <n v="26"/>
    <x v="1"/>
    <x v="3"/>
    <n v="85"/>
    <n v="82"/>
    <n v="13"/>
    <x v="2"/>
    <n v="13"/>
    <n v="0"/>
    <n v="0"/>
    <n v="46.8"/>
    <n v="53"/>
    <n v="65"/>
    <n v="2"/>
    <n v="91"/>
    <n v="65"/>
    <n v="63"/>
    <n v="9"/>
    <n v="91"/>
    <n v="14"/>
    <n v="15"/>
  </r>
  <r>
    <n v="1645"/>
    <x v="14"/>
    <n v="75487"/>
    <n v="75.5"/>
    <n v="2"/>
    <x v="3"/>
    <x v="1"/>
    <n v="9"/>
    <n v="82"/>
    <n v="55"/>
    <x v="0"/>
    <n v="0"/>
    <n v="55"/>
    <n v="0"/>
    <n v="48.8"/>
    <n v="89"/>
    <n v="84"/>
    <n v="25"/>
    <n v="13"/>
    <n v="19"/>
    <n v="97"/>
    <n v="55"/>
    <n v="18"/>
    <n v="84"/>
    <n v="4"/>
  </r>
  <r>
    <n v="1812"/>
    <x v="14"/>
    <n v="57788"/>
    <n v="57.8"/>
    <n v="14"/>
    <x v="0"/>
    <x v="2"/>
    <n v="68"/>
    <n v="82"/>
    <n v="35"/>
    <x v="0"/>
    <n v="0"/>
    <n v="35"/>
    <n v="0"/>
    <n v="47.4"/>
    <n v="62"/>
    <n v="22"/>
    <n v="68"/>
    <n v="84"/>
    <n v="12"/>
    <n v="44"/>
    <n v="44"/>
    <n v="63"/>
    <n v="33"/>
    <n v="42"/>
  </r>
  <r>
    <n v="2047"/>
    <x v="14"/>
    <n v="91557"/>
    <n v="91.6"/>
    <n v="13"/>
    <x v="0"/>
    <x v="0"/>
    <n v="95"/>
    <n v="82"/>
    <n v="44"/>
    <x v="0"/>
    <n v="0"/>
    <n v="44"/>
    <n v="0"/>
    <n v="39.6"/>
    <n v="87"/>
    <n v="13"/>
    <n v="11"/>
    <n v="28"/>
    <n v="59"/>
    <n v="38"/>
    <n v="61"/>
    <n v="16"/>
    <n v="26"/>
    <n v="57"/>
  </r>
  <r>
    <n v="2070"/>
    <x v="14"/>
    <n v="85099"/>
    <n v="85.1"/>
    <n v="9"/>
    <x v="0"/>
    <x v="0"/>
    <n v="32"/>
    <n v="82"/>
    <n v="43"/>
    <x v="0"/>
    <n v="0"/>
    <n v="43"/>
    <n v="0"/>
    <n v="50.1"/>
    <n v="79"/>
    <n v="71"/>
    <n v="32"/>
    <n v="49"/>
    <n v="8"/>
    <n v="83"/>
    <n v="27"/>
    <n v="89"/>
    <n v="6"/>
    <n v="57"/>
  </r>
  <r>
    <n v="2157"/>
    <x v="5"/>
    <n v="84026"/>
    <n v="84"/>
    <n v="19"/>
    <x v="2"/>
    <x v="3"/>
    <n v="76"/>
    <n v="82"/>
    <n v="45"/>
    <x v="0"/>
    <n v="0"/>
    <n v="45"/>
    <n v="0"/>
    <n v="49.3"/>
    <n v="49"/>
    <n v="51"/>
    <n v="21"/>
    <n v="67"/>
    <n v="69"/>
    <n v="14"/>
    <n v="53"/>
    <n v="61"/>
    <n v="19"/>
    <n v="89"/>
  </r>
  <r>
    <n v="2194"/>
    <x v="8"/>
    <n v="95888"/>
    <n v="95.9"/>
    <n v="15"/>
    <x v="0"/>
    <x v="1"/>
    <n v="68"/>
    <n v="82"/>
    <n v="14"/>
    <x v="2"/>
    <n v="14"/>
    <n v="0"/>
    <n v="0"/>
    <n v="41.8"/>
    <n v="13"/>
    <n v="58"/>
    <n v="34"/>
    <n v="68"/>
    <n v="74"/>
    <n v="58"/>
    <n v="28"/>
    <n v="51"/>
    <n v="25"/>
    <n v="9"/>
  </r>
  <r>
    <n v="2308"/>
    <x v="18"/>
    <n v="38499"/>
    <n v="38.5"/>
    <n v="9"/>
    <x v="0"/>
    <x v="3"/>
    <n v="47"/>
    <n v="82"/>
    <n v="15"/>
    <x v="2"/>
    <n v="15"/>
    <n v="0"/>
    <n v="0"/>
    <n v="50.1"/>
    <n v="71"/>
    <n v="52"/>
    <n v="1"/>
    <n v="92"/>
    <n v="7"/>
    <n v="94"/>
    <n v="3"/>
    <n v="77"/>
    <n v="53"/>
    <n v="51"/>
  </r>
  <r>
    <n v="2344"/>
    <x v="2"/>
    <n v="145386"/>
    <n v="145.4"/>
    <n v="21"/>
    <x v="2"/>
    <x v="3"/>
    <n v="88"/>
    <n v="82"/>
    <n v="21"/>
    <x v="2"/>
    <n v="21"/>
    <n v="0"/>
    <n v="0"/>
    <n v="40.299999999999997"/>
    <n v="61"/>
    <n v="58"/>
    <n v="53"/>
    <n v="18"/>
    <n v="28"/>
    <n v="52"/>
    <n v="79"/>
    <n v="43"/>
    <n v="2"/>
    <n v="9"/>
  </r>
  <r>
    <n v="2577"/>
    <x v="1"/>
    <n v="81428"/>
    <n v="81.400000000000006"/>
    <n v="5"/>
    <x v="3"/>
    <x v="3"/>
    <n v="56"/>
    <n v="82"/>
    <n v="82"/>
    <x v="1"/>
    <n v="0"/>
    <n v="0"/>
    <n v="82"/>
    <n v="55.3"/>
    <n v="94"/>
    <n v="69"/>
    <n v="36"/>
    <n v="10"/>
    <n v="35"/>
    <n v="81"/>
    <n v="78"/>
    <n v="72"/>
    <n v="67"/>
    <n v="11"/>
  </r>
  <r>
    <n v="2599"/>
    <x v="3"/>
    <n v="139097"/>
    <n v="139.1"/>
    <n v="23"/>
    <x v="1"/>
    <x v="0"/>
    <n v="47"/>
    <n v="82"/>
    <n v="44"/>
    <x v="0"/>
    <n v="0"/>
    <n v="44"/>
    <n v="0"/>
    <n v="56"/>
    <n v="41"/>
    <n v="95"/>
    <n v="26"/>
    <n v="49"/>
    <n v="95"/>
    <n v="48"/>
    <n v="86"/>
    <n v="6"/>
    <n v="95"/>
    <n v="19"/>
  </r>
  <r>
    <n v="2738"/>
    <x v="11"/>
    <n v="145614"/>
    <n v="145.6"/>
    <n v="28"/>
    <x v="1"/>
    <x v="1"/>
    <n v="82"/>
    <n v="82"/>
    <n v="72"/>
    <x v="1"/>
    <n v="0"/>
    <n v="0"/>
    <n v="72"/>
    <n v="47"/>
    <n v="18"/>
    <n v="95"/>
    <n v="93"/>
    <n v="22"/>
    <n v="55"/>
    <n v="14"/>
    <n v="67"/>
    <n v="19"/>
    <n v="5"/>
    <n v="82"/>
  </r>
  <r>
    <n v="2824"/>
    <x v="8"/>
    <n v="36902"/>
    <n v="36.9"/>
    <n v="13"/>
    <x v="0"/>
    <x v="3"/>
    <n v="85"/>
    <n v="82"/>
    <n v="6"/>
    <x v="2"/>
    <n v="6"/>
    <n v="0"/>
    <n v="0"/>
    <n v="41.4"/>
    <n v="42"/>
    <n v="97"/>
    <n v="8"/>
    <n v="3"/>
    <n v="87"/>
    <n v="47"/>
    <n v="36"/>
    <n v="35"/>
    <n v="6"/>
    <n v="53"/>
  </r>
  <r>
    <n v="187"/>
    <x v="5"/>
    <n v="62402"/>
    <n v="62.4"/>
    <n v="8"/>
    <x v="0"/>
    <x v="3"/>
    <n v="84"/>
    <n v="81"/>
    <n v="62"/>
    <x v="0"/>
    <n v="0"/>
    <n v="62"/>
    <n v="0"/>
    <n v="58.6"/>
    <n v="89"/>
    <n v="43"/>
    <n v="91"/>
    <n v="38"/>
    <n v="96"/>
    <n v="9"/>
    <n v="69"/>
    <n v="49"/>
    <n v="39"/>
    <n v="63"/>
  </r>
  <r>
    <n v="208"/>
    <x v="12"/>
    <n v="120453"/>
    <n v="120.5"/>
    <n v="14"/>
    <x v="0"/>
    <x v="0"/>
    <n v="19"/>
    <n v="81"/>
    <n v="59"/>
    <x v="0"/>
    <n v="0"/>
    <n v="59"/>
    <n v="0"/>
    <n v="43.3"/>
    <n v="64"/>
    <n v="42"/>
    <n v="76"/>
    <n v="61"/>
    <n v="9"/>
    <n v="82"/>
    <n v="25"/>
    <n v="27"/>
    <n v="13"/>
    <n v="34"/>
  </r>
  <r>
    <n v="212"/>
    <x v="2"/>
    <n v="122268"/>
    <n v="122.3"/>
    <n v="22"/>
    <x v="2"/>
    <x v="0"/>
    <n v="55"/>
    <n v="81"/>
    <n v="17"/>
    <x v="2"/>
    <n v="17"/>
    <n v="0"/>
    <n v="0"/>
    <n v="42.8"/>
    <n v="51"/>
    <n v="39"/>
    <n v="91"/>
    <n v="2"/>
    <n v="78"/>
    <n v="12"/>
    <n v="8"/>
    <n v="62"/>
    <n v="84"/>
    <n v="1"/>
  </r>
  <r>
    <n v="254"/>
    <x v="2"/>
    <n v="147904"/>
    <n v="147.9"/>
    <n v="0"/>
    <x v="3"/>
    <x v="1"/>
    <n v="46"/>
    <n v="81"/>
    <n v="26"/>
    <x v="2"/>
    <n v="26"/>
    <n v="0"/>
    <n v="0"/>
    <n v="54"/>
    <n v="6"/>
    <n v="42"/>
    <n v="46"/>
    <n v="73"/>
    <n v="57"/>
    <n v="67"/>
    <n v="78"/>
    <n v="86"/>
    <n v="31"/>
    <n v="54"/>
  </r>
  <r>
    <n v="386"/>
    <x v="10"/>
    <n v="134580"/>
    <n v="134.6"/>
    <n v="11"/>
    <x v="0"/>
    <x v="3"/>
    <n v="19"/>
    <n v="81"/>
    <n v="69"/>
    <x v="0"/>
    <n v="0"/>
    <n v="69"/>
    <n v="0"/>
    <n v="54.3"/>
    <n v="41"/>
    <n v="44"/>
    <n v="58"/>
    <n v="98"/>
    <n v="24"/>
    <n v="68"/>
    <n v="72"/>
    <n v="61"/>
    <n v="9"/>
    <n v="68"/>
  </r>
  <r>
    <n v="843"/>
    <x v="15"/>
    <n v="100739"/>
    <n v="100.7"/>
    <n v="14"/>
    <x v="0"/>
    <x v="0"/>
    <n v="81"/>
    <n v="81"/>
    <n v="69"/>
    <x v="0"/>
    <n v="0"/>
    <n v="69"/>
    <n v="0"/>
    <n v="59.4"/>
    <n v="29"/>
    <n v="89"/>
    <n v="88"/>
    <n v="76"/>
    <n v="56"/>
    <n v="12"/>
    <n v="53"/>
    <n v="36"/>
    <n v="79"/>
    <n v="76"/>
  </r>
  <r>
    <n v="876"/>
    <x v="17"/>
    <n v="107929"/>
    <n v="107.9"/>
    <n v="6"/>
    <x v="3"/>
    <x v="3"/>
    <n v="35"/>
    <n v="81"/>
    <n v="87"/>
    <x v="1"/>
    <n v="0"/>
    <n v="0"/>
    <n v="87"/>
    <n v="39.6"/>
    <n v="22"/>
    <n v="42"/>
    <n v="19"/>
    <n v="1"/>
    <n v="97"/>
    <n v="43"/>
    <n v="97"/>
    <n v="14"/>
    <n v="59"/>
    <n v="2"/>
  </r>
  <r>
    <n v="947"/>
    <x v="1"/>
    <n v="106970"/>
    <n v="107"/>
    <n v="29"/>
    <x v="1"/>
    <x v="2"/>
    <n v="51"/>
    <n v="81"/>
    <n v="81"/>
    <x v="1"/>
    <n v="0"/>
    <n v="0"/>
    <n v="81"/>
    <n v="38.700000000000003"/>
    <n v="19"/>
    <n v="64"/>
    <n v="5"/>
    <n v="1"/>
    <n v="2"/>
    <n v="48"/>
    <n v="89"/>
    <n v="57"/>
    <n v="68"/>
    <n v="34"/>
  </r>
  <r>
    <n v="1107"/>
    <x v="2"/>
    <n v="93878"/>
    <n v="93.9"/>
    <n v="11"/>
    <x v="0"/>
    <x v="3"/>
    <n v="2"/>
    <n v="81"/>
    <n v="17"/>
    <x v="2"/>
    <n v="17"/>
    <n v="0"/>
    <n v="0"/>
    <n v="45.9"/>
    <n v="19"/>
    <n v="93"/>
    <n v="59"/>
    <n v="12"/>
    <n v="18"/>
    <n v="95"/>
    <n v="74"/>
    <n v="73"/>
    <n v="7"/>
    <n v="9"/>
  </r>
  <r>
    <n v="1315"/>
    <x v="0"/>
    <n v="131633"/>
    <n v="131.6"/>
    <n v="28"/>
    <x v="1"/>
    <x v="1"/>
    <n v="18"/>
    <n v="81"/>
    <n v="61"/>
    <x v="0"/>
    <n v="0"/>
    <n v="61"/>
    <n v="0"/>
    <n v="52.9"/>
    <n v="45"/>
    <n v="88"/>
    <n v="15"/>
    <n v="51"/>
    <n v="65"/>
    <n v="52"/>
    <n v="89"/>
    <n v="99"/>
    <n v="12"/>
    <n v="13"/>
  </r>
  <r>
    <n v="1450"/>
    <x v="17"/>
    <n v="113110"/>
    <n v="113.1"/>
    <n v="11"/>
    <x v="0"/>
    <x v="1"/>
    <n v="85"/>
    <n v="81"/>
    <n v="84"/>
    <x v="1"/>
    <n v="0"/>
    <n v="0"/>
    <n v="84"/>
    <n v="43.4"/>
    <n v="73"/>
    <n v="4"/>
    <n v="7"/>
    <n v="23"/>
    <n v="88"/>
    <n v="82"/>
    <n v="9"/>
    <n v="22"/>
    <n v="77"/>
    <n v="49"/>
  </r>
  <r>
    <n v="1510"/>
    <x v="19"/>
    <n v="79357"/>
    <n v="79.400000000000006"/>
    <n v="4"/>
    <x v="3"/>
    <x v="1"/>
    <n v="66"/>
    <n v="81"/>
    <n v="41"/>
    <x v="0"/>
    <n v="0"/>
    <n v="41"/>
    <n v="0"/>
    <n v="48.4"/>
    <n v="6"/>
    <n v="77"/>
    <n v="88"/>
    <n v="82"/>
    <n v="47"/>
    <n v="53"/>
    <n v="24"/>
    <n v="17"/>
    <n v="82"/>
    <n v="8"/>
  </r>
  <r>
    <n v="1537"/>
    <x v="14"/>
    <n v="35659"/>
    <n v="35.700000000000003"/>
    <n v="1"/>
    <x v="3"/>
    <x v="1"/>
    <n v="81"/>
    <n v="81"/>
    <n v="46"/>
    <x v="0"/>
    <n v="0"/>
    <n v="46"/>
    <n v="0"/>
    <n v="39.6"/>
    <n v="7"/>
    <n v="92"/>
    <n v="9"/>
    <n v="86"/>
    <n v="79"/>
    <n v="32"/>
    <n v="36"/>
    <n v="5"/>
    <n v="2"/>
    <n v="48"/>
  </r>
  <r>
    <n v="1572"/>
    <x v="15"/>
    <n v="85308"/>
    <n v="85.3"/>
    <n v="18"/>
    <x v="2"/>
    <x v="0"/>
    <n v="72"/>
    <n v="81"/>
    <n v="31"/>
    <x v="0"/>
    <n v="0"/>
    <n v="31"/>
    <n v="0"/>
    <n v="38.9"/>
    <n v="81"/>
    <n v="13"/>
    <n v="72"/>
    <n v="8"/>
    <n v="38"/>
    <n v="6"/>
    <n v="52"/>
    <n v="65"/>
    <n v="17"/>
    <n v="37"/>
  </r>
  <r>
    <n v="1577"/>
    <x v="14"/>
    <n v="36588"/>
    <n v="36.6"/>
    <n v="14"/>
    <x v="0"/>
    <x v="0"/>
    <n v="54"/>
    <n v="81"/>
    <n v="5"/>
    <x v="0"/>
    <n v="0"/>
    <n v="5"/>
    <n v="0"/>
    <n v="45.3"/>
    <n v="22"/>
    <n v="5"/>
    <n v="78"/>
    <n v="64"/>
    <n v="34"/>
    <n v="5"/>
    <n v="87"/>
    <n v="17"/>
    <n v="93"/>
    <n v="48"/>
  </r>
  <r>
    <n v="1585"/>
    <x v="8"/>
    <n v="141176"/>
    <n v="141.19999999999999"/>
    <n v="2"/>
    <x v="3"/>
    <x v="0"/>
    <n v="45"/>
    <n v="81"/>
    <n v="26"/>
    <x v="2"/>
    <n v="26"/>
    <n v="0"/>
    <n v="0"/>
    <n v="57.4"/>
    <n v="57"/>
    <n v="81"/>
    <n v="49"/>
    <n v="75"/>
    <n v="87"/>
    <n v="39"/>
    <n v="1"/>
    <n v="25"/>
    <n v="91"/>
    <n v="69"/>
  </r>
  <r>
    <n v="1620"/>
    <x v="7"/>
    <n v="68463"/>
    <n v="68.5"/>
    <n v="5"/>
    <x v="3"/>
    <x v="0"/>
    <n v="78"/>
    <n v="81"/>
    <n v="58"/>
    <x v="0"/>
    <n v="0"/>
    <n v="58"/>
    <n v="0"/>
    <n v="53"/>
    <n v="93"/>
    <n v="46"/>
    <n v="24"/>
    <n v="92"/>
    <n v="47"/>
    <n v="41"/>
    <n v="35"/>
    <n v="42"/>
    <n v="67"/>
    <n v="43"/>
  </r>
  <r>
    <n v="1931"/>
    <x v="5"/>
    <n v="127071"/>
    <n v="127.1"/>
    <n v="20"/>
    <x v="2"/>
    <x v="3"/>
    <n v="66"/>
    <n v="81"/>
    <n v="41"/>
    <x v="0"/>
    <n v="0"/>
    <n v="41"/>
    <n v="0"/>
    <n v="46.8"/>
    <n v="81"/>
    <n v="98"/>
    <n v="77"/>
    <n v="52"/>
    <n v="44"/>
    <n v="54"/>
    <n v="46"/>
    <n v="5"/>
    <n v="2"/>
    <n v="9"/>
  </r>
  <r>
    <n v="1939"/>
    <x v="9"/>
    <n v="123068"/>
    <n v="123.1"/>
    <n v="25"/>
    <x v="1"/>
    <x v="3"/>
    <n v="1"/>
    <n v="81"/>
    <n v="72"/>
    <x v="1"/>
    <n v="0"/>
    <n v="0"/>
    <n v="72"/>
    <n v="48.6"/>
    <n v="32"/>
    <n v="41"/>
    <n v="92"/>
    <n v="8"/>
    <n v="78"/>
    <n v="4"/>
    <n v="81"/>
    <n v="51"/>
    <n v="4"/>
    <n v="95"/>
  </r>
  <r>
    <n v="2077"/>
    <x v="9"/>
    <n v="120811"/>
    <n v="120.8"/>
    <n v="25"/>
    <x v="1"/>
    <x v="3"/>
    <n v="5"/>
    <n v="81"/>
    <n v="87"/>
    <x v="1"/>
    <n v="0"/>
    <n v="0"/>
    <n v="87"/>
    <n v="30.5"/>
    <n v="14"/>
    <n v="3"/>
    <n v="6"/>
    <n v="47"/>
    <n v="21"/>
    <n v="9"/>
    <n v="41"/>
    <n v="35"/>
    <n v="54"/>
    <n v="75"/>
  </r>
  <r>
    <n v="2119"/>
    <x v="14"/>
    <n v="50647"/>
    <n v="50.6"/>
    <n v="20"/>
    <x v="2"/>
    <x v="1"/>
    <n v="2"/>
    <n v="81"/>
    <n v="35"/>
    <x v="0"/>
    <n v="0"/>
    <n v="35"/>
    <n v="0"/>
    <n v="40.4"/>
    <n v="15"/>
    <n v="29"/>
    <n v="7"/>
    <n v="24"/>
    <n v="96"/>
    <n v="31"/>
    <n v="16"/>
    <n v="72"/>
    <n v="83"/>
    <n v="31"/>
  </r>
  <r>
    <n v="2180"/>
    <x v="10"/>
    <n v="100286"/>
    <n v="100.3"/>
    <n v="28"/>
    <x v="1"/>
    <x v="1"/>
    <n v="24"/>
    <n v="81"/>
    <n v="53"/>
    <x v="0"/>
    <n v="0"/>
    <n v="53"/>
    <n v="0"/>
    <n v="44.3"/>
    <n v="3"/>
    <n v="38"/>
    <n v="25"/>
    <n v="61"/>
    <n v="99"/>
    <n v="52"/>
    <n v="43"/>
    <n v="37"/>
    <n v="78"/>
    <n v="7"/>
  </r>
  <r>
    <n v="2181"/>
    <x v="17"/>
    <n v="129646"/>
    <n v="129.6"/>
    <n v="20"/>
    <x v="2"/>
    <x v="0"/>
    <n v="42"/>
    <n v="81"/>
    <n v="94"/>
    <x v="1"/>
    <n v="0"/>
    <n v="0"/>
    <n v="94"/>
    <n v="47.7"/>
    <n v="94"/>
    <n v="64"/>
    <n v="2"/>
    <n v="75"/>
    <n v="34"/>
    <n v="39"/>
    <n v="16"/>
    <n v="52"/>
    <n v="74"/>
    <n v="27"/>
  </r>
  <r>
    <n v="2457"/>
    <x v="15"/>
    <n v="138629"/>
    <n v="138.6"/>
    <n v="15"/>
    <x v="0"/>
    <x v="2"/>
    <n v="37"/>
    <n v="81"/>
    <n v="36"/>
    <x v="0"/>
    <n v="0"/>
    <n v="36"/>
    <n v="0"/>
    <n v="50.5"/>
    <n v="62"/>
    <n v="56"/>
    <n v="43"/>
    <n v="86"/>
    <n v="62"/>
    <n v="26"/>
    <n v="37"/>
    <n v="15"/>
    <n v="59"/>
    <n v="59"/>
  </r>
  <r>
    <n v="2536"/>
    <x v="14"/>
    <n v="47928"/>
    <n v="47.9"/>
    <n v="17"/>
    <x v="2"/>
    <x v="1"/>
    <n v="78"/>
    <n v="81"/>
    <n v="32"/>
    <x v="0"/>
    <n v="0"/>
    <n v="32"/>
    <n v="0"/>
    <n v="33.799999999999997"/>
    <n v="18"/>
    <n v="61"/>
    <n v="2"/>
    <n v="79"/>
    <n v="9"/>
    <n v="5"/>
    <n v="71"/>
    <n v="46"/>
    <n v="31"/>
    <n v="16"/>
  </r>
  <r>
    <n v="2794"/>
    <x v="0"/>
    <n v="63144"/>
    <n v="63.1"/>
    <n v="24"/>
    <x v="1"/>
    <x v="2"/>
    <n v="41"/>
    <n v="81"/>
    <n v="45"/>
    <x v="0"/>
    <n v="0"/>
    <n v="45"/>
    <n v="0"/>
    <n v="57.8"/>
    <n v="5"/>
    <n v="6"/>
    <n v="58"/>
    <n v="63"/>
    <n v="84"/>
    <n v="89"/>
    <n v="74"/>
    <n v="8"/>
    <n v="96"/>
    <n v="95"/>
  </r>
  <r>
    <n v="2866"/>
    <x v="4"/>
    <n v="125798"/>
    <n v="125.8"/>
    <n v="4"/>
    <x v="3"/>
    <x v="0"/>
    <n v="31"/>
    <n v="81"/>
    <n v="4"/>
    <x v="0"/>
    <n v="0"/>
    <n v="4"/>
    <n v="0"/>
    <n v="35"/>
    <n v="24"/>
    <n v="3"/>
    <n v="96"/>
    <n v="6"/>
    <n v="11"/>
    <n v="59"/>
    <n v="23"/>
    <n v="31"/>
    <n v="8"/>
    <n v="89"/>
  </r>
  <r>
    <n v="34"/>
    <x v="6"/>
    <n v="91629"/>
    <n v="91.6"/>
    <n v="24"/>
    <x v="1"/>
    <x v="1"/>
    <n v="37"/>
    <n v="79"/>
    <n v="92"/>
    <x v="1"/>
    <n v="0"/>
    <n v="0"/>
    <n v="92"/>
    <n v="52.3"/>
    <n v="22"/>
    <n v="96"/>
    <n v="1"/>
    <n v="97"/>
    <n v="4"/>
    <n v="89"/>
    <n v="53"/>
    <n v="99"/>
    <n v="7"/>
    <n v="55"/>
  </r>
  <r>
    <n v="91"/>
    <x v="0"/>
    <n v="113309"/>
    <n v="113.3"/>
    <n v="14"/>
    <x v="0"/>
    <x v="3"/>
    <n v="6"/>
    <n v="79"/>
    <n v="58"/>
    <x v="0"/>
    <n v="0"/>
    <n v="58"/>
    <n v="0"/>
    <n v="42.1"/>
    <n v="86"/>
    <n v="78"/>
    <n v="4"/>
    <n v="48"/>
    <n v="1"/>
    <n v="24"/>
    <n v="99"/>
    <n v="14"/>
    <n v="5"/>
    <n v="62"/>
  </r>
  <r>
    <n v="160"/>
    <x v="2"/>
    <n v="53567"/>
    <n v="53.6"/>
    <n v="28"/>
    <x v="1"/>
    <x v="0"/>
    <n v="84"/>
    <n v="79"/>
    <n v="16"/>
    <x v="2"/>
    <n v="16"/>
    <n v="0"/>
    <n v="0"/>
    <n v="45.5"/>
    <n v="27"/>
    <n v="79"/>
    <n v="57"/>
    <n v="66"/>
    <n v="25"/>
    <n v="22"/>
    <n v="49"/>
    <n v="74"/>
    <n v="53"/>
    <n v="3"/>
  </r>
  <r>
    <n v="227"/>
    <x v="4"/>
    <n v="93059"/>
    <n v="93.1"/>
    <n v="18"/>
    <x v="2"/>
    <x v="1"/>
    <n v="11"/>
    <n v="79"/>
    <n v="42"/>
    <x v="0"/>
    <n v="0"/>
    <n v="42"/>
    <n v="0"/>
    <n v="58.1"/>
    <n v="25"/>
    <n v="52"/>
    <n v="54"/>
    <n v="36"/>
    <n v="35"/>
    <n v="83"/>
    <n v="79"/>
    <n v="31"/>
    <n v="91"/>
    <n v="95"/>
  </r>
  <r>
    <n v="290"/>
    <x v="7"/>
    <n v="78899"/>
    <n v="78.900000000000006"/>
    <n v="11"/>
    <x v="0"/>
    <x v="3"/>
    <n v="6"/>
    <n v="79"/>
    <n v="34"/>
    <x v="0"/>
    <n v="0"/>
    <n v="34"/>
    <n v="0"/>
    <n v="43.8"/>
    <n v="96"/>
    <n v="14"/>
    <n v="15"/>
    <n v="89"/>
    <n v="94"/>
    <n v="77"/>
    <n v="1"/>
    <n v="0"/>
    <n v="38"/>
    <n v="14"/>
  </r>
  <r>
    <n v="445"/>
    <x v="11"/>
    <n v="94280"/>
    <n v="94.3"/>
    <n v="18"/>
    <x v="2"/>
    <x v="0"/>
    <n v="89"/>
    <n v="79"/>
    <n v="78"/>
    <x v="1"/>
    <n v="0"/>
    <n v="0"/>
    <n v="78"/>
    <n v="51.9"/>
    <n v="12"/>
    <n v="39"/>
    <n v="4"/>
    <n v="92"/>
    <n v="67"/>
    <n v="99"/>
    <n v="88"/>
    <n v="47"/>
    <n v="52"/>
    <n v="19"/>
  </r>
  <r>
    <n v="762"/>
    <x v="15"/>
    <n v="31511"/>
    <n v="31.5"/>
    <n v="17"/>
    <x v="2"/>
    <x v="0"/>
    <n v="56"/>
    <n v="79"/>
    <n v="68"/>
    <x v="0"/>
    <n v="0"/>
    <n v="68"/>
    <n v="0"/>
    <n v="37.5"/>
    <n v="76"/>
    <n v="97"/>
    <n v="4"/>
    <n v="29"/>
    <n v="2"/>
    <n v="1"/>
    <n v="24"/>
    <n v="68"/>
    <n v="23"/>
    <n v="51"/>
  </r>
  <r>
    <n v="1039"/>
    <x v="9"/>
    <n v="100072"/>
    <n v="100.1"/>
    <n v="15"/>
    <x v="0"/>
    <x v="3"/>
    <n v="2"/>
    <n v="79"/>
    <n v="81"/>
    <x v="1"/>
    <n v="0"/>
    <n v="0"/>
    <n v="81"/>
    <n v="46.6"/>
    <n v="51"/>
    <n v="18"/>
    <n v="96"/>
    <n v="58"/>
    <n v="52"/>
    <n v="1"/>
    <n v="49"/>
    <n v="84"/>
    <n v="22"/>
    <n v="35"/>
  </r>
  <r>
    <n v="1104"/>
    <x v="19"/>
    <n v="126969"/>
    <n v="127"/>
    <n v="24"/>
    <x v="1"/>
    <x v="0"/>
    <n v="81"/>
    <n v="79"/>
    <n v="7"/>
    <x v="0"/>
    <n v="0"/>
    <n v="7"/>
    <n v="0"/>
    <n v="51.9"/>
    <n v="82"/>
    <n v="71"/>
    <n v="6"/>
    <n v="9"/>
    <n v="79"/>
    <n v="23"/>
    <n v="39"/>
    <n v="27"/>
    <n v="98"/>
    <n v="85"/>
  </r>
  <r>
    <n v="1160"/>
    <x v="8"/>
    <n v="114267"/>
    <n v="114.3"/>
    <n v="28"/>
    <x v="1"/>
    <x v="2"/>
    <n v="59"/>
    <n v="79"/>
    <n v="9"/>
    <x v="2"/>
    <n v="9"/>
    <n v="0"/>
    <n v="0"/>
    <n v="40.1"/>
    <n v="37"/>
    <n v="42"/>
    <n v="63"/>
    <n v="91"/>
    <n v="4"/>
    <n v="24"/>
    <n v="19"/>
    <n v="5"/>
    <n v="43"/>
    <n v="73"/>
  </r>
  <r>
    <n v="1460"/>
    <x v="5"/>
    <n v="116070"/>
    <n v="116.1"/>
    <n v="24"/>
    <x v="1"/>
    <x v="2"/>
    <n v="53"/>
    <n v="79"/>
    <n v="35"/>
    <x v="0"/>
    <n v="0"/>
    <n v="35"/>
    <n v="0"/>
    <n v="44.6"/>
    <n v="3"/>
    <n v="35"/>
    <n v="71"/>
    <n v="18"/>
    <n v="11"/>
    <n v="39"/>
    <n v="46"/>
    <n v="63"/>
    <n v="71"/>
    <n v="89"/>
  </r>
  <r>
    <n v="1576"/>
    <x v="3"/>
    <n v="131011"/>
    <n v="131"/>
    <n v="4"/>
    <x v="3"/>
    <x v="1"/>
    <n v="27"/>
    <n v="79"/>
    <n v="32"/>
    <x v="0"/>
    <n v="0"/>
    <n v="32"/>
    <n v="0"/>
    <n v="36.5"/>
    <n v="29"/>
    <n v="6"/>
    <n v="96"/>
    <n v="62"/>
    <n v="17"/>
    <n v="12"/>
    <n v="37"/>
    <n v="31"/>
    <n v="28"/>
    <n v="47"/>
  </r>
  <r>
    <n v="1624"/>
    <x v="3"/>
    <n v="34312"/>
    <n v="34.299999999999997"/>
    <n v="3"/>
    <x v="3"/>
    <x v="0"/>
    <n v="63"/>
    <n v="79"/>
    <n v="34"/>
    <x v="0"/>
    <n v="0"/>
    <n v="34"/>
    <n v="0"/>
    <n v="26.1"/>
    <n v="18"/>
    <n v="82"/>
    <n v="1"/>
    <n v="47"/>
    <n v="2"/>
    <n v="16"/>
    <n v="21"/>
    <n v="49"/>
    <n v="24"/>
    <n v="1"/>
  </r>
  <r>
    <n v="1682"/>
    <x v="13"/>
    <n v="104557"/>
    <n v="104.6"/>
    <n v="18"/>
    <x v="2"/>
    <x v="3"/>
    <n v="47"/>
    <n v="79"/>
    <n v="27"/>
    <x v="2"/>
    <n v="27"/>
    <n v="0"/>
    <n v="0"/>
    <n v="45.4"/>
    <n v="18"/>
    <n v="46"/>
    <n v="59"/>
    <n v="51"/>
    <n v="83"/>
    <n v="23"/>
    <n v="38"/>
    <n v="79"/>
    <n v="53"/>
    <n v="4"/>
  </r>
  <r>
    <n v="1723"/>
    <x v="4"/>
    <n v="63797"/>
    <n v="63.8"/>
    <n v="24"/>
    <x v="1"/>
    <x v="0"/>
    <n v="68"/>
    <n v="79"/>
    <n v="31"/>
    <x v="0"/>
    <n v="0"/>
    <n v="31"/>
    <n v="0"/>
    <n v="44.5"/>
    <n v="2"/>
    <n v="4"/>
    <n v="17"/>
    <n v="19"/>
    <n v="39"/>
    <n v="96"/>
    <n v="76"/>
    <n v="32"/>
    <n v="95"/>
    <n v="65"/>
  </r>
  <r>
    <n v="1731"/>
    <x v="19"/>
    <n v="149700"/>
    <n v="149.69999999999999"/>
    <n v="26"/>
    <x v="1"/>
    <x v="2"/>
    <n v="79"/>
    <n v="79"/>
    <n v="61"/>
    <x v="0"/>
    <n v="0"/>
    <n v="61"/>
    <n v="0"/>
    <n v="42.8"/>
    <n v="44"/>
    <n v="67"/>
    <n v="46"/>
    <n v="95"/>
    <n v="18"/>
    <n v="68"/>
    <n v="58"/>
    <n v="17"/>
    <n v="7"/>
    <n v="8"/>
  </r>
  <r>
    <n v="1842"/>
    <x v="16"/>
    <n v="51219"/>
    <n v="51.2"/>
    <n v="14"/>
    <x v="0"/>
    <x v="0"/>
    <n v="84"/>
    <n v="79"/>
    <n v="26"/>
    <x v="2"/>
    <n v="26"/>
    <n v="0"/>
    <n v="0"/>
    <n v="42.8"/>
    <n v="48"/>
    <n v="18"/>
    <n v="8"/>
    <n v="38"/>
    <n v="71"/>
    <n v="84"/>
    <n v="96"/>
    <n v="9"/>
    <n v="1"/>
    <n v="55"/>
  </r>
  <r>
    <n v="1882"/>
    <x v="19"/>
    <n v="31987"/>
    <n v="32"/>
    <n v="7"/>
    <x v="3"/>
    <x v="1"/>
    <n v="33"/>
    <n v="79"/>
    <n v="41"/>
    <x v="0"/>
    <n v="0"/>
    <n v="41"/>
    <n v="0"/>
    <n v="41.5"/>
    <n v="35"/>
    <n v="36"/>
    <n v="27"/>
    <n v="67"/>
    <n v="5"/>
    <n v="33"/>
    <n v="28"/>
    <n v="75"/>
    <n v="15"/>
    <n v="94"/>
  </r>
  <r>
    <n v="1905"/>
    <x v="9"/>
    <n v="53255"/>
    <n v="53.3"/>
    <n v="21"/>
    <x v="2"/>
    <x v="0"/>
    <n v="32"/>
    <n v="79"/>
    <n v="82"/>
    <x v="1"/>
    <n v="0"/>
    <n v="0"/>
    <n v="82"/>
    <n v="51.3"/>
    <n v="19"/>
    <n v="47"/>
    <n v="77"/>
    <n v="85"/>
    <n v="39"/>
    <n v="62"/>
    <n v="0"/>
    <n v="55"/>
    <n v="98"/>
    <n v="31"/>
  </r>
  <r>
    <n v="1954"/>
    <x v="5"/>
    <n v="128747"/>
    <n v="128.69999999999999"/>
    <n v="21"/>
    <x v="2"/>
    <x v="0"/>
    <n v="64"/>
    <n v="79"/>
    <n v="4"/>
    <x v="0"/>
    <n v="0"/>
    <n v="4"/>
    <n v="0"/>
    <n v="40"/>
    <n v="16"/>
    <n v="14"/>
    <n v="53"/>
    <n v="68"/>
    <n v="45"/>
    <n v="12"/>
    <n v="65"/>
    <n v="56"/>
    <n v="38"/>
    <n v="33"/>
  </r>
  <r>
    <n v="2050"/>
    <x v="2"/>
    <n v="81238"/>
    <n v="81.2"/>
    <n v="18"/>
    <x v="2"/>
    <x v="3"/>
    <n v="4"/>
    <n v="79"/>
    <n v="25"/>
    <x v="2"/>
    <n v="25"/>
    <n v="0"/>
    <n v="0"/>
    <n v="47.9"/>
    <n v="52"/>
    <n v="4"/>
    <n v="28"/>
    <n v="64"/>
    <n v="2"/>
    <n v="83"/>
    <n v="68"/>
    <n v="47"/>
    <n v="92"/>
    <n v="39"/>
  </r>
  <r>
    <n v="2199"/>
    <x v="4"/>
    <n v="30645"/>
    <n v="30.6"/>
    <n v="4"/>
    <x v="3"/>
    <x v="1"/>
    <n v="9"/>
    <n v="79"/>
    <n v="4"/>
    <x v="0"/>
    <n v="0"/>
    <n v="4"/>
    <n v="0"/>
    <n v="46.7"/>
    <n v="82"/>
    <n v="28"/>
    <n v="66"/>
    <n v="82"/>
    <n v="79"/>
    <n v="78"/>
    <n v="9"/>
    <n v="8"/>
    <n v="31"/>
    <n v="4"/>
  </r>
  <r>
    <n v="2395"/>
    <x v="6"/>
    <n v="42485"/>
    <n v="42.5"/>
    <n v="16"/>
    <x v="2"/>
    <x v="1"/>
    <n v="48"/>
    <n v="79"/>
    <n v="94"/>
    <x v="1"/>
    <n v="0"/>
    <n v="0"/>
    <n v="94"/>
    <n v="55.7"/>
    <n v="16"/>
    <n v="75"/>
    <n v="8"/>
    <n v="95"/>
    <n v="55"/>
    <n v="53"/>
    <n v="92"/>
    <n v="8"/>
    <n v="76"/>
    <n v="79"/>
  </r>
  <r>
    <n v="2563"/>
    <x v="10"/>
    <n v="116377"/>
    <n v="116.4"/>
    <n v="6"/>
    <x v="3"/>
    <x v="2"/>
    <n v="36"/>
    <n v="79"/>
    <n v="54"/>
    <x v="0"/>
    <n v="0"/>
    <n v="54"/>
    <n v="0"/>
    <n v="30.1"/>
    <n v="22"/>
    <n v="56"/>
    <n v="16"/>
    <n v="58"/>
    <n v="6"/>
    <n v="42"/>
    <n v="38"/>
    <n v="25"/>
    <n v="33"/>
    <n v="5"/>
  </r>
  <r>
    <n v="2618"/>
    <x v="16"/>
    <n v="98132"/>
    <n v="98.1"/>
    <n v="29"/>
    <x v="1"/>
    <x v="1"/>
    <n v="15"/>
    <n v="79"/>
    <n v="15"/>
    <x v="2"/>
    <n v="15"/>
    <n v="0"/>
    <n v="0"/>
    <n v="65"/>
    <n v="74"/>
    <n v="96"/>
    <n v="92"/>
    <n v="48"/>
    <n v="46"/>
    <n v="13"/>
    <n v="97"/>
    <n v="76"/>
    <n v="85"/>
    <n v="23"/>
  </r>
  <r>
    <n v="2689"/>
    <x v="11"/>
    <n v="55281"/>
    <n v="55.3"/>
    <n v="25"/>
    <x v="1"/>
    <x v="2"/>
    <n v="91"/>
    <n v="79"/>
    <n v="91"/>
    <x v="1"/>
    <n v="0"/>
    <n v="0"/>
    <n v="91"/>
    <n v="49.5"/>
    <n v="44"/>
    <n v="72"/>
    <n v="11"/>
    <n v="54"/>
    <n v="96"/>
    <n v="67"/>
    <n v="82"/>
    <n v="26"/>
    <n v="8"/>
    <n v="35"/>
  </r>
  <r>
    <n v="2742"/>
    <x v="15"/>
    <n v="32894"/>
    <n v="32.9"/>
    <n v="3"/>
    <x v="3"/>
    <x v="0"/>
    <n v="19"/>
    <n v="79"/>
    <n v="38"/>
    <x v="0"/>
    <n v="0"/>
    <n v="38"/>
    <n v="0"/>
    <n v="30.9"/>
    <n v="2"/>
    <n v="27"/>
    <n v="5"/>
    <n v="15"/>
    <n v="36"/>
    <n v="2"/>
    <n v="75"/>
    <n v="8"/>
    <n v="41"/>
    <n v="98"/>
  </r>
  <r>
    <n v="2753"/>
    <x v="17"/>
    <n v="130003"/>
    <n v="130"/>
    <n v="19"/>
    <x v="2"/>
    <x v="1"/>
    <n v="92"/>
    <n v="79"/>
    <n v="71"/>
    <x v="1"/>
    <n v="0"/>
    <n v="0"/>
    <n v="71"/>
    <n v="63.9"/>
    <n v="92"/>
    <n v="22"/>
    <n v="38"/>
    <n v="53"/>
    <n v="98"/>
    <n v="54"/>
    <n v="45"/>
    <n v="58"/>
    <n v="97"/>
    <n v="82"/>
  </r>
  <r>
    <n v="2787"/>
    <x v="6"/>
    <n v="58212"/>
    <n v="58.2"/>
    <n v="13"/>
    <x v="0"/>
    <x v="3"/>
    <n v="2"/>
    <n v="79"/>
    <n v="76"/>
    <x v="1"/>
    <n v="0"/>
    <n v="0"/>
    <n v="76"/>
    <n v="42.3"/>
    <n v="65"/>
    <n v="53"/>
    <n v="72"/>
    <n v="22"/>
    <n v="1"/>
    <n v="68"/>
    <n v="11"/>
    <n v="25"/>
    <n v="31"/>
    <n v="75"/>
  </r>
  <r>
    <n v="2817"/>
    <x v="15"/>
    <n v="114141"/>
    <n v="114.1"/>
    <n v="22"/>
    <x v="2"/>
    <x v="3"/>
    <n v="3"/>
    <n v="79"/>
    <n v="44"/>
    <x v="0"/>
    <n v="0"/>
    <n v="44"/>
    <n v="0"/>
    <n v="51.6"/>
    <n v="46"/>
    <n v="68"/>
    <n v="46"/>
    <n v="59"/>
    <n v="6"/>
    <n v="37"/>
    <n v="93"/>
    <n v="96"/>
    <n v="58"/>
    <n v="7"/>
  </r>
  <r>
    <n v="2900"/>
    <x v="17"/>
    <n v="33388"/>
    <n v="33.4"/>
    <n v="3"/>
    <x v="3"/>
    <x v="2"/>
    <n v="48"/>
    <n v="79"/>
    <n v="89"/>
    <x v="1"/>
    <n v="0"/>
    <n v="0"/>
    <n v="89"/>
    <n v="41.3"/>
    <n v="85"/>
    <n v="78"/>
    <n v="15"/>
    <n v="34"/>
    <n v="21"/>
    <n v="4"/>
    <n v="74"/>
    <n v="43"/>
    <n v="28"/>
    <n v="31"/>
  </r>
  <r>
    <n v="342"/>
    <x v="12"/>
    <n v="53991"/>
    <n v="54"/>
    <n v="21"/>
    <x v="2"/>
    <x v="2"/>
    <n v="72"/>
    <n v="78"/>
    <n v="43"/>
    <x v="0"/>
    <n v="0"/>
    <n v="43"/>
    <n v="0"/>
    <n v="37.700000000000003"/>
    <n v="2"/>
    <n v="76"/>
    <n v="4"/>
    <n v="86"/>
    <n v="12"/>
    <n v="17"/>
    <n v="48"/>
    <n v="74"/>
    <n v="14"/>
    <n v="44"/>
  </r>
  <r>
    <n v="398"/>
    <x v="14"/>
    <n v="30229"/>
    <n v="30.2"/>
    <n v="28"/>
    <x v="1"/>
    <x v="3"/>
    <n v="95"/>
    <n v="78"/>
    <n v="46"/>
    <x v="0"/>
    <n v="0"/>
    <n v="46"/>
    <n v="0"/>
    <n v="58.3"/>
    <n v="93"/>
    <n v="34"/>
    <n v="91"/>
    <n v="98"/>
    <n v="66"/>
    <n v="82"/>
    <n v="75"/>
    <n v="7"/>
    <n v="31"/>
    <n v="6"/>
  </r>
  <r>
    <n v="488"/>
    <x v="17"/>
    <n v="64629"/>
    <n v="64.599999999999994"/>
    <n v="28"/>
    <x v="1"/>
    <x v="3"/>
    <n v="63"/>
    <n v="78"/>
    <n v="93"/>
    <x v="1"/>
    <n v="0"/>
    <n v="0"/>
    <n v="93"/>
    <n v="43.6"/>
    <n v="63"/>
    <n v="7"/>
    <n v="91"/>
    <n v="96"/>
    <n v="8"/>
    <n v="53"/>
    <n v="3"/>
    <n v="39"/>
    <n v="18"/>
    <n v="58"/>
  </r>
  <r>
    <n v="493"/>
    <x v="7"/>
    <n v="118444"/>
    <n v="118.4"/>
    <n v="8"/>
    <x v="0"/>
    <x v="3"/>
    <n v="38"/>
    <n v="78"/>
    <n v="59"/>
    <x v="0"/>
    <n v="0"/>
    <n v="59"/>
    <n v="0"/>
    <n v="44.4"/>
    <n v="86"/>
    <n v="65"/>
    <n v="51"/>
    <n v="16"/>
    <n v="5"/>
    <n v="45"/>
    <n v="5"/>
    <n v="57"/>
    <n v="38"/>
    <n v="76"/>
  </r>
  <r>
    <n v="621"/>
    <x v="9"/>
    <n v="128035"/>
    <n v="128"/>
    <n v="23"/>
    <x v="1"/>
    <x v="3"/>
    <n v="36"/>
    <n v="78"/>
    <n v="74"/>
    <x v="1"/>
    <n v="0"/>
    <n v="0"/>
    <n v="74"/>
    <n v="40.200000000000003"/>
    <n v="74"/>
    <n v="25"/>
    <n v="45"/>
    <n v="39"/>
    <n v="98"/>
    <n v="39"/>
    <n v="8"/>
    <n v="9"/>
    <n v="59"/>
    <n v="6"/>
  </r>
  <r>
    <n v="955"/>
    <x v="1"/>
    <n v="91196"/>
    <n v="91.2"/>
    <n v="11"/>
    <x v="0"/>
    <x v="0"/>
    <n v="73"/>
    <n v="78"/>
    <n v="88"/>
    <x v="1"/>
    <n v="0"/>
    <n v="0"/>
    <n v="88"/>
    <n v="33.700000000000003"/>
    <n v="38"/>
    <n v="77"/>
    <n v="14"/>
    <n v="2"/>
    <n v="69"/>
    <n v="56"/>
    <n v="2"/>
    <n v="9"/>
    <n v="28"/>
    <n v="42"/>
  </r>
  <r>
    <n v="1001"/>
    <x v="1"/>
    <n v="85744"/>
    <n v="85.7"/>
    <n v="21"/>
    <x v="2"/>
    <x v="1"/>
    <n v="53"/>
    <n v="78"/>
    <n v="92"/>
    <x v="1"/>
    <n v="0"/>
    <n v="0"/>
    <n v="92"/>
    <n v="43"/>
    <n v="61"/>
    <n v="0"/>
    <n v="81"/>
    <n v="33"/>
    <n v="32"/>
    <n v="38"/>
    <n v="63"/>
    <n v="44"/>
    <n v="63"/>
    <n v="15"/>
  </r>
  <r>
    <n v="1080"/>
    <x v="15"/>
    <n v="90639"/>
    <n v="90.6"/>
    <n v="23"/>
    <x v="1"/>
    <x v="0"/>
    <n v="17"/>
    <n v="78"/>
    <n v="51"/>
    <x v="0"/>
    <n v="0"/>
    <n v="51"/>
    <n v="0"/>
    <n v="31.8"/>
    <n v="28"/>
    <n v="21"/>
    <n v="9"/>
    <n v="16"/>
    <n v="77"/>
    <n v="72"/>
    <n v="5"/>
    <n v="2"/>
    <n v="56"/>
    <n v="32"/>
  </r>
  <r>
    <n v="1439"/>
    <x v="13"/>
    <n v="140998"/>
    <n v="141"/>
    <n v="9"/>
    <x v="0"/>
    <x v="1"/>
    <n v="77"/>
    <n v="78"/>
    <n v="5"/>
    <x v="2"/>
    <n v="5"/>
    <n v="0"/>
    <n v="0"/>
    <n v="55.2"/>
    <n v="12"/>
    <n v="88"/>
    <n v="84"/>
    <n v="3"/>
    <n v="29"/>
    <n v="79"/>
    <n v="94"/>
    <n v="78"/>
    <n v="61"/>
    <n v="24"/>
  </r>
  <r>
    <n v="1543"/>
    <x v="0"/>
    <n v="72928"/>
    <n v="72.900000000000006"/>
    <n v="8"/>
    <x v="0"/>
    <x v="1"/>
    <n v="74"/>
    <n v="78"/>
    <n v="45"/>
    <x v="0"/>
    <n v="0"/>
    <n v="45"/>
    <n v="0"/>
    <n v="51.1"/>
    <n v="2"/>
    <n v="97"/>
    <n v="52"/>
    <n v="9"/>
    <n v="35"/>
    <n v="86"/>
    <n v="5"/>
    <n v="98"/>
    <n v="91"/>
    <n v="36"/>
  </r>
  <r>
    <n v="1554"/>
    <x v="8"/>
    <n v="84756"/>
    <n v="84.8"/>
    <n v="28"/>
    <x v="1"/>
    <x v="2"/>
    <n v="1"/>
    <n v="78"/>
    <n v="12"/>
    <x v="2"/>
    <n v="12"/>
    <n v="0"/>
    <n v="0"/>
    <n v="49.4"/>
    <n v="93"/>
    <n v="49"/>
    <n v="11"/>
    <n v="29"/>
    <n v="87"/>
    <n v="85"/>
    <n v="9"/>
    <n v="39"/>
    <n v="64"/>
    <n v="28"/>
  </r>
  <r>
    <n v="1626"/>
    <x v="6"/>
    <n v="80102"/>
    <n v="80.099999999999994"/>
    <n v="23"/>
    <x v="1"/>
    <x v="3"/>
    <n v="9"/>
    <n v="78"/>
    <n v="77"/>
    <x v="1"/>
    <n v="0"/>
    <n v="0"/>
    <n v="77"/>
    <n v="52.7"/>
    <n v="19"/>
    <n v="32"/>
    <n v="4"/>
    <n v="65"/>
    <n v="99"/>
    <n v="63"/>
    <n v="36"/>
    <n v="67"/>
    <n v="57"/>
    <n v="85"/>
  </r>
  <r>
    <n v="1705"/>
    <x v="12"/>
    <n v="95217"/>
    <n v="95.2"/>
    <n v="16"/>
    <x v="2"/>
    <x v="0"/>
    <n v="66"/>
    <n v="78"/>
    <n v="63"/>
    <x v="0"/>
    <n v="0"/>
    <n v="63"/>
    <n v="0"/>
    <n v="51.2"/>
    <n v="31"/>
    <n v="99"/>
    <n v="61"/>
    <n v="84"/>
    <n v="7"/>
    <n v="35"/>
    <n v="74"/>
    <n v="66"/>
    <n v="19"/>
    <n v="36"/>
  </r>
  <r>
    <n v="1813"/>
    <x v="10"/>
    <n v="64712"/>
    <n v="64.7"/>
    <n v="19"/>
    <x v="2"/>
    <x v="2"/>
    <n v="65"/>
    <n v="78"/>
    <n v="62"/>
    <x v="0"/>
    <n v="0"/>
    <n v="62"/>
    <n v="0"/>
    <n v="47"/>
    <n v="67"/>
    <n v="65"/>
    <n v="42"/>
    <n v="96"/>
    <n v="27"/>
    <n v="58"/>
    <n v="31"/>
    <n v="74"/>
    <n v="5"/>
    <n v="5"/>
  </r>
  <r>
    <n v="1971"/>
    <x v="9"/>
    <n v="123309"/>
    <n v="123.3"/>
    <n v="25"/>
    <x v="1"/>
    <x v="1"/>
    <n v="7"/>
    <n v="78"/>
    <n v="71"/>
    <x v="1"/>
    <n v="0"/>
    <n v="0"/>
    <n v="71"/>
    <n v="41.4"/>
    <n v="1"/>
    <n v="35"/>
    <n v="19"/>
    <n v="27"/>
    <n v="82"/>
    <n v="16"/>
    <n v="78"/>
    <n v="68"/>
    <n v="33"/>
    <n v="55"/>
  </r>
  <r>
    <n v="2002"/>
    <x v="5"/>
    <n v="61917"/>
    <n v="61.9"/>
    <n v="10"/>
    <x v="0"/>
    <x v="3"/>
    <n v="8"/>
    <n v="78"/>
    <n v="41"/>
    <x v="0"/>
    <n v="0"/>
    <n v="41"/>
    <n v="0"/>
    <n v="58.6"/>
    <n v="83"/>
    <n v="15"/>
    <n v="62"/>
    <n v="96"/>
    <n v="84"/>
    <n v="6"/>
    <n v="32"/>
    <n v="14"/>
    <n v="95"/>
    <n v="99"/>
  </r>
  <r>
    <n v="2016"/>
    <x v="18"/>
    <n v="66738"/>
    <n v="66.7"/>
    <n v="18"/>
    <x v="2"/>
    <x v="1"/>
    <n v="51"/>
    <n v="78"/>
    <n v="12"/>
    <x v="2"/>
    <n v="12"/>
    <n v="0"/>
    <n v="0"/>
    <n v="43.8"/>
    <n v="2"/>
    <n v="69"/>
    <n v="78"/>
    <n v="3"/>
    <n v="59"/>
    <n v="78"/>
    <n v="38"/>
    <n v="43"/>
    <n v="36"/>
    <n v="32"/>
  </r>
  <r>
    <n v="2314"/>
    <x v="2"/>
    <n v="41808"/>
    <n v="41.8"/>
    <n v="24"/>
    <x v="1"/>
    <x v="0"/>
    <n v="7"/>
    <n v="78"/>
    <n v="3"/>
    <x v="2"/>
    <n v="3"/>
    <n v="0"/>
    <n v="0"/>
    <n v="52.6"/>
    <n v="95"/>
    <n v="74"/>
    <n v="97"/>
    <n v="11"/>
    <n v="28"/>
    <n v="25"/>
    <n v="7"/>
    <n v="97"/>
    <n v="6"/>
    <n v="86"/>
  </r>
  <r>
    <n v="2654"/>
    <x v="5"/>
    <n v="113253"/>
    <n v="113.3"/>
    <n v="10"/>
    <x v="0"/>
    <x v="3"/>
    <n v="89"/>
    <n v="78"/>
    <n v="39"/>
    <x v="0"/>
    <n v="0"/>
    <n v="39"/>
    <n v="0"/>
    <n v="41.2"/>
    <n v="10"/>
    <n v="21"/>
    <n v="67"/>
    <n v="95"/>
    <n v="9"/>
    <n v="44"/>
    <n v="64"/>
    <n v="53"/>
    <n v="35"/>
    <n v="14"/>
  </r>
  <r>
    <n v="2733"/>
    <x v="1"/>
    <n v="73307"/>
    <n v="73.3"/>
    <n v="20"/>
    <x v="2"/>
    <x v="2"/>
    <n v="4"/>
    <n v="78"/>
    <n v="85"/>
    <x v="1"/>
    <n v="0"/>
    <n v="0"/>
    <n v="85"/>
    <n v="53.8"/>
    <n v="94"/>
    <n v="13"/>
    <n v="8"/>
    <n v="54"/>
    <n v="53"/>
    <n v="96"/>
    <n v="61"/>
    <n v="83"/>
    <n v="51"/>
    <n v="25"/>
  </r>
  <r>
    <n v="2769"/>
    <x v="16"/>
    <n v="43077"/>
    <n v="43.1"/>
    <n v="5"/>
    <x v="3"/>
    <x v="1"/>
    <n v="29"/>
    <n v="78"/>
    <n v="6"/>
    <x v="2"/>
    <n v="6"/>
    <n v="0"/>
    <n v="0"/>
    <n v="35.4"/>
    <n v="12"/>
    <n v="52"/>
    <n v="58"/>
    <n v="82"/>
    <n v="6"/>
    <n v="36"/>
    <n v="2"/>
    <n v="36"/>
    <n v="35"/>
    <n v="35"/>
  </r>
  <r>
    <n v="2921"/>
    <x v="11"/>
    <n v="88215"/>
    <n v="88.2"/>
    <n v="5"/>
    <x v="3"/>
    <x v="2"/>
    <n v="4"/>
    <n v="78"/>
    <n v="74"/>
    <x v="1"/>
    <n v="0"/>
    <n v="0"/>
    <n v="74"/>
    <n v="24.7"/>
    <n v="32"/>
    <n v="61"/>
    <n v="5"/>
    <n v="71"/>
    <n v="33"/>
    <n v="12"/>
    <n v="16"/>
    <n v="8"/>
    <n v="1"/>
    <n v="8"/>
  </r>
  <r>
    <n v="70"/>
    <x v="4"/>
    <n v="124613"/>
    <n v="124.6"/>
    <n v="4"/>
    <x v="3"/>
    <x v="1"/>
    <n v="48"/>
    <n v="77"/>
    <n v="52"/>
    <x v="0"/>
    <n v="0"/>
    <n v="52"/>
    <n v="0"/>
    <n v="51.5"/>
    <n v="16"/>
    <n v="84"/>
    <n v="85"/>
    <n v="96"/>
    <n v="15"/>
    <n v="62"/>
    <n v="47"/>
    <n v="34"/>
    <n v="35"/>
    <n v="41"/>
  </r>
  <r>
    <n v="88"/>
    <x v="9"/>
    <n v="58602"/>
    <n v="58.6"/>
    <n v="19"/>
    <x v="2"/>
    <x v="1"/>
    <n v="4"/>
    <n v="77"/>
    <n v="95"/>
    <x v="1"/>
    <n v="0"/>
    <n v="0"/>
    <n v="95"/>
    <n v="50.9"/>
    <n v="41"/>
    <n v="89"/>
    <n v="23"/>
    <n v="21"/>
    <n v="3"/>
    <n v="65"/>
    <n v="37"/>
    <n v="86"/>
    <n v="47"/>
    <n v="97"/>
  </r>
  <r>
    <n v="457"/>
    <x v="18"/>
    <n v="123286"/>
    <n v="123.3"/>
    <n v="17"/>
    <x v="2"/>
    <x v="1"/>
    <n v="8"/>
    <n v="77"/>
    <n v="27"/>
    <x v="2"/>
    <n v="27"/>
    <n v="0"/>
    <n v="0"/>
    <n v="43.8"/>
    <n v="14"/>
    <n v="34"/>
    <n v="59"/>
    <n v="1"/>
    <n v="73"/>
    <n v="39"/>
    <n v="78"/>
    <n v="49"/>
    <n v="18"/>
    <n v="73"/>
  </r>
  <r>
    <n v="509"/>
    <x v="2"/>
    <n v="34507"/>
    <n v="34.5"/>
    <n v="20"/>
    <x v="2"/>
    <x v="0"/>
    <n v="89"/>
    <n v="77"/>
    <n v="26"/>
    <x v="2"/>
    <n v="26"/>
    <n v="0"/>
    <n v="0"/>
    <n v="44.7"/>
    <n v="52"/>
    <n v="46"/>
    <n v="31"/>
    <n v="58"/>
    <n v="73"/>
    <n v="41"/>
    <n v="63"/>
    <n v="7"/>
    <n v="71"/>
    <n v="5"/>
  </r>
  <r>
    <n v="516"/>
    <x v="5"/>
    <n v="39372"/>
    <n v="39.4"/>
    <n v="24"/>
    <x v="1"/>
    <x v="0"/>
    <n v="91"/>
    <n v="77"/>
    <n v="66"/>
    <x v="0"/>
    <n v="0"/>
    <n v="66"/>
    <n v="0"/>
    <n v="32.4"/>
    <n v="32"/>
    <n v="55"/>
    <n v="5"/>
    <n v="4"/>
    <n v="72"/>
    <n v="44"/>
    <n v="26"/>
    <n v="19"/>
    <n v="67"/>
    <n v="0"/>
  </r>
  <r>
    <n v="695"/>
    <x v="11"/>
    <n v="123878"/>
    <n v="123.9"/>
    <n v="5"/>
    <x v="3"/>
    <x v="0"/>
    <n v="76"/>
    <n v="77"/>
    <n v="82"/>
    <x v="1"/>
    <n v="0"/>
    <n v="0"/>
    <n v="82"/>
    <n v="38.1"/>
    <n v="82"/>
    <n v="27"/>
    <n v="19"/>
    <n v="68"/>
    <n v="53"/>
    <n v="51"/>
    <n v="26"/>
    <n v="3"/>
    <n v="41"/>
    <n v="11"/>
  </r>
  <r>
    <n v="743"/>
    <x v="16"/>
    <n v="113205"/>
    <n v="113.2"/>
    <n v="1"/>
    <x v="3"/>
    <x v="1"/>
    <n v="15"/>
    <n v="77"/>
    <n v="11"/>
    <x v="2"/>
    <n v="11"/>
    <n v="0"/>
    <n v="0"/>
    <n v="37.200000000000003"/>
    <n v="61"/>
    <n v="95"/>
    <n v="5"/>
    <n v="0"/>
    <n v="6"/>
    <n v="28"/>
    <n v="88"/>
    <n v="33"/>
    <n v="29"/>
    <n v="27"/>
  </r>
  <r>
    <n v="801"/>
    <x v="7"/>
    <n v="49359"/>
    <n v="49.4"/>
    <n v="26"/>
    <x v="1"/>
    <x v="0"/>
    <n v="9"/>
    <n v="77"/>
    <n v="41"/>
    <x v="0"/>
    <n v="0"/>
    <n v="41"/>
    <n v="0"/>
    <n v="47.3"/>
    <n v="3"/>
    <n v="61"/>
    <n v="44"/>
    <n v="73"/>
    <n v="89"/>
    <n v="67"/>
    <n v="2"/>
    <n v="93"/>
    <n v="26"/>
    <n v="15"/>
  </r>
  <r>
    <n v="825"/>
    <x v="14"/>
    <n v="60276"/>
    <n v="60.3"/>
    <n v="19"/>
    <x v="2"/>
    <x v="3"/>
    <n v="76"/>
    <n v="77"/>
    <n v="36"/>
    <x v="0"/>
    <n v="0"/>
    <n v="36"/>
    <n v="0"/>
    <n v="42.9"/>
    <n v="7"/>
    <n v="26"/>
    <n v="92"/>
    <n v="13"/>
    <n v="32"/>
    <n v="5"/>
    <n v="7"/>
    <n v="89"/>
    <n v="64"/>
    <n v="94"/>
  </r>
  <r>
    <n v="883"/>
    <x v="14"/>
    <n v="105955"/>
    <n v="106"/>
    <n v="11"/>
    <x v="0"/>
    <x v="0"/>
    <n v="57"/>
    <n v="77"/>
    <n v="46"/>
    <x v="0"/>
    <n v="0"/>
    <n v="46"/>
    <n v="0"/>
    <n v="47.1"/>
    <n v="4"/>
    <n v="18"/>
    <n v="0"/>
    <n v="85"/>
    <n v="72"/>
    <n v="69"/>
    <n v="55"/>
    <n v="7"/>
    <n v="94"/>
    <n v="67"/>
  </r>
  <r>
    <n v="885"/>
    <x v="4"/>
    <n v="74775"/>
    <n v="74.8"/>
    <n v="17"/>
    <x v="2"/>
    <x v="2"/>
    <n v="3"/>
    <n v="77"/>
    <n v="35"/>
    <x v="0"/>
    <n v="0"/>
    <n v="35"/>
    <n v="0"/>
    <n v="45.6"/>
    <n v="51"/>
    <n v="15"/>
    <n v="62"/>
    <n v="16"/>
    <n v="58"/>
    <n v="83"/>
    <n v="4"/>
    <n v="42"/>
    <n v="46"/>
    <n v="79"/>
  </r>
  <r>
    <n v="891"/>
    <x v="12"/>
    <n v="76413"/>
    <n v="76.400000000000006"/>
    <n v="18"/>
    <x v="2"/>
    <x v="0"/>
    <n v="9"/>
    <n v="77"/>
    <n v="67"/>
    <x v="0"/>
    <n v="0"/>
    <n v="67"/>
    <n v="0"/>
    <n v="46.3"/>
    <n v="83"/>
    <n v="98"/>
    <n v="32"/>
    <n v="24"/>
    <n v="33"/>
    <n v="95"/>
    <n v="33"/>
    <n v="57"/>
    <n v="4"/>
    <n v="4"/>
  </r>
  <r>
    <n v="1076"/>
    <x v="5"/>
    <n v="129821"/>
    <n v="129.80000000000001"/>
    <n v="29"/>
    <x v="1"/>
    <x v="3"/>
    <n v="19"/>
    <n v="77"/>
    <n v="56"/>
    <x v="0"/>
    <n v="0"/>
    <n v="56"/>
    <n v="0"/>
    <n v="47.7"/>
    <n v="47"/>
    <n v="86"/>
    <n v="34"/>
    <n v="27"/>
    <n v="98"/>
    <n v="91"/>
    <n v="3"/>
    <n v="77"/>
    <n v="11"/>
    <n v="3"/>
  </r>
  <r>
    <n v="1121"/>
    <x v="15"/>
    <n v="115442"/>
    <n v="115.4"/>
    <n v="3"/>
    <x v="3"/>
    <x v="0"/>
    <n v="67"/>
    <n v="77"/>
    <n v="35"/>
    <x v="0"/>
    <n v="0"/>
    <n v="35"/>
    <n v="0"/>
    <n v="31.5"/>
    <n v="2"/>
    <n v="11"/>
    <n v="29"/>
    <n v="55"/>
    <n v="6"/>
    <n v="14"/>
    <n v="18"/>
    <n v="63"/>
    <n v="62"/>
    <n v="55"/>
  </r>
  <r>
    <n v="1322"/>
    <x v="12"/>
    <n v="81747"/>
    <n v="81.7"/>
    <n v="21"/>
    <x v="2"/>
    <x v="1"/>
    <n v="48"/>
    <n v="77"/>
    <n v="45"/>
    <x v="0"/>
    <n v="0"/>
    <n v="45"/>
    <n v="0"/>
    <n v="38.299999999999997"/>
    <n v="35"/>
    <n v="6"/>
    <n v="47"/>
    <n v="99"/>
    <n v="3"/>
    <n v="74"/>
    <n v="55"/>
    <n v="33"/>
    <n v="9"/>
    <n v="22"/>
  </r>
  <r>
    <n v="1420"/>
    <x v="6"/>
    <n v="43065"/>
    <n v="43.1"/>
    <n v="18"/>
    <x v="2"/>
    <x v="2"/>
    <n v="55"/>
    <n v="77"/>
    <n v="73"/>
    <x v="1"/>
    <n v="0"/>
    <n v="0"/>
    <n v="73"/>
    <n v="41.9"/>
    <n v="92"/>
    <n v="36"/>
    <n v="31"/>
    <n v="86"/>
    <n v="6"/>
    <n v="17"/>
    <n v="42"/>
    <n v="93"/>
    <n v="9"/>
    <n v="7"/>
  </r>
  <r>
    <n v="1613"/>
    <x v="7"/>
    <n v="76887"/>
    <n v="76.900000000000006"/>
    <n v="18"/>
    <x v="2"/>
    <x v="2"/>
    <n v="77"/>
    <n v="77"/>
    <n v="57"/>
    <x v="0"/>
    <n v="0"/>
    <n v="57"/>
    <n v="0"/>
    <n v="52.2"/>
    <n v="35"/>
    <n v="57"/>
    <n v="38"/>
    <n v="3"/>
    <n v="86"/>
    <n v="75"/>
    <n v="35"/>
    <n v="43"/>
    <n v="69"/>
    <n v="81"/>
  </r>
  <r>
    <n v="1668"/>
    <x v="8"/>
    <n v="82692"/>
    <n v="82.7"/>
    <n v="9"/>
    <x v="0"/>
    <x v="1"/>
    <n v="46"/>
    <n v="77"/>
    <n v="16"/>
    <x v="2"/>
    <n v="16"/>
    <n v="0"/>
    <n v="0"/>
    <n v="48.2"/>
    <n v="23"/>
    <n v="35"/>
    <n v="65"/>
    <n v="89"/>
    <n v="39"/>
    <n v="69"/>
    <n v="13"/>
    <n v="54"/>
    <n v="92"/>
    <n v="3"/>
  </r>
  <r>
    <n v="1904"/>
    <x v="1"/>
    <n v="125756"/>
    <n v="125.8"/>
    <n v="16"/>
    <x v="2"/>
    <x v="1"/>
    <n v="85"/>
    <n v="77"/>
    <n v="91"/>
    <x v="1"/>
    <n v="0"/>
    <n v="0"/>
    <n v="91"/>
    <n v="32.200000000000003"/>
    <n v="43"/>
    <n v="6"/>
    <n v="79"/>
    <n v="4"/>
    <n v="82"/>
    <n v="14"/>
    <n v="36"/>
    <n v="47"/>
    <n v="9"/>
    <n v="2"/>
  </r>
  <r>
    <n v="2086"/>
    <x v="9"/>
    <n v="144499"/>
    <n v="144.5"/>
    <n v="1"/>
    <x v="3"/>
    <x v="3"/>
    <n v="99"/>
    <n v="77"/>
    <n v="91"/>
    <x v="1"/>
    <n v="0"/>
    <n v="0"/>
    <n v="91"/>
    <n v="46.3"/>
    <n v="41"/>
    <n v="75"/>
    <n v="2"/>
    <n v="81"/>
    <n v="8"/>
    <n v="27"/>
    <n v="82"/>
    <n v="75"/>
    <n v="5"/>
    <n v="67"/>
  </r>
  <r>
    <n v="2277"/>
    <x v="4"/>
    <n v="55482"/>
    <n v="55.5"/>
    <n v="13"/>
    <x v="0"/>
    <x v="1"/>
    <n v="3"/>
    <n v="77"/>
    <n v="56"/>
    <x v="0"/>
    <n v="0"/>
    <n v="56"/>
    <n v="0"/>
    <n v="46"/>
    <n v="39"/>
    <n v="14"/>
    <n v="7"/>
    <n v="79"/>
    <n v="68"/>
    <n v="41"/>
    <n v="9"/>
    <n v="41"/>
    <n v="71"/>
    <n v="91"/>
  </r>
  <r>
    <n v="2390"/>
    <x v="17"/>
    <n v="34844"/>
    <n v="34.799999999999997"/>
    <n v="22"/>
    <x v="2"/>
    <x v="2"/>
    <n v="14"/>
    <n v="77"/>
    <n v="77"/>
    <x v="1"/>
    <n v="0"/>
    <n v="0"/>
    <n v="77"/>
    <n v="50.3"/>
    <n v="37"/>
    <n v="42"/>
    <n v="56"/>
    <n v="95"/>
    <n v="25"/>
    <n v="78"/>
    <n v="68"/>
    <n v="12"/>
    <n v="81"/>
    <n v="9"/>
  </r>
  <r>
    <n v="2436"/>
    <x v="10"/>
    <n v="109398"/>
    <n v="109.4"/>
    <n v="18"/>
    <x v="2"/>
    <x v="2"/>
    <n v="58"/>
    <n v="77"/>
    <n v="33"/>
    <x v="0"/>
    <n v="0"/>
    <n v="33"/>
    <n v="0"/>
    <n v="53.2"/>
    <n v="76"/>
    <n v="59"/>
    <n v="84"/>
    <n v="26"/>
    <n v="65"/>
    <n v="12"/>
    <n v="29"/>
    <n v="66"/>
    <n v="83"/>
    <n v="32"/>
  </r>
  <r>
    <n v="2700"/>
    <x v="1"/>
    <n v="145427"/>
    <n v="145.4"/>
    <n v="7"/>
    <x v="3"/>
    <x v="3"/>
    <n v="78"/>
    <n v="77"/>
    <n v="82"/>
    <x v="1"/>
    <n v="0"/>
    <n v="0"/>
    <n v="82"/>
    <n v="46.8"/>
    <n v="88"/>
    <n v="2"/>
    <n v="58"/>
    <n v="23"/>
    <n v="6"/>
    <n v="91"/>
    <n v="82"/>
    <n v="19"/>
    <n v="84"/>
    <n v="15"/>
  </r>
  <r>
    <n v="2714"/>
    <x v="0"/>
    <n v="61973"/>
    <n v="62"/>
    <n v="11"/>
    <x v="0"/>
    <x v="1"/>
    <n v="45"/>
    <n v="77"/>
    <n v="67"/>
    <x v="0"/>
    <n v="0"/>
    <n v="67"/>
    <n v="0"/>
    <n v="45.8"/>
    <n v="55"/>
    <n v="58"/>
    <n v="1"/>
    <n v="65"/>
    <n v="31"/>
    <n v="51"/>
    <n v="53"/>
    <n v="59"/>
    <n v="82"/>
    <n v="3"/>
  </r>
  <r>
    <n v="2831"/>
    <x v="1"/>
    <n v="45281"/>
    <n v="45.3"/>
    <n v="15"/>
    <x v="0"/>
    <x v="1"/>
    <n v="6"/>
    <n v="77"/>
    <n v="92"/>
    <x v="1"/>
    <n v="0"/>
    <n v="0"/>
    <n v="92"/>
    <n v="37.9"/>
    <n v="48"/>
    <n v="6"/>
    <n v="65"/>
    <n v="7"/>
    <n v="2"/>
    <n v="94"/>
    <n v="27"/>
    <n v="38"/>
    <n v="68"/>
    <n v="24"/>
  </r>
  <r>
    <n v="2863"/>
    <x v="0"/>
    <n v="87657"/>
    <n v="87.7"/>
    <n v="18"/>
    <x v="2"/>
    <x v="3"/>
    <n v="95"/>
    <n v="77"/>
    <n v="57"/>
    <x v="0"/>
    <n v="0"/>
    <n v="57"/>
    <n v="0"/>
    <n v="24.5"/>
    <n v="4"/>
    <n v="0"/>
    <n v="3"/>
    <n v="45"/>
    <n v="56"/>
    <n v="1"/>
    <n v="4"/>
    <n v="4"/>
    <n v="65"/>
    <n v="63"/>
  </r>
  <r>
    <n v="2869"/>
    <x v="14"/>
    <n v="86832"/>
    <n v="86.8"/>
    <n v="18"/>
    <x v="2"/>
    <x v="3"/>
    <n v="6"/>
    <n v="77"/>
    <n v="38"/>
    <x v="0"/>
    <n v="0"/>
    <n v="38"/>
    <n v="0"/>
    <n v="51.1"/>
    <n v="27"/>
    <n v="62"/>
    <n v="15"/>
    <n v="72"/>
    <n v="42"/>
    <n v="35"/>
    <n v="81"/>
    <n v="51"/>
    <n v="38"/>
    <n v="88"/>
  </r>
  <r>
    <n v="81"/>
    <x v="0"/>
    <n v="55559"/>
    <n v="55.6"/>
    <n v="27"/>
    <x v="1"/>
    <x v="3"/>
    <n v="37"/>
    <n v="76"/>
    <n v="59"/>
    <x v="0"/>
    <n v="0"/>
    <n v="59"/>
    <n v="0"/>
    <n v="39"/>
    <n v="5"/>
    <n v="8"/>
    <n v="22"/>
    <n v="68"/>
    <n v="8"/>
    <n v="85"/>
    <n v="5"/>
    <n v="48"/>
    <n v="59"/>
    <n v="82"/>
  </r>
  <r>
    <n v="282"/>
    <x v="19"/>
    <n v="70149"/>
    <n v="70.099999999999994"/>
    <n v="12"/>
    <x v="0"/>
    <x v="3"/>
    <n v="3"/>
    <n v="76"/>
    <n v="41"/>
    <x v="0"/>
    <n v="0"/>
    <n v="41"/>
    <n v="0"/>
    <n v="52.1"/>
    <n v="28"/>
    <n v="4"/>
    <n v="93"/>
    <n v="21"/>
    <n v="42"/>
    <n v="1"/>
    <n v="86"/>
    <n v="73"/>
    <n v="95"/>
    <n v="78"/>
  </r>
  <r>
    <n v="510"/>
    <x v="16"/>
    <n v="58343"/>
    <n v="58.3"/>
    <n v="26"/>
    <x v="1"/>
    <x v="2"/>
    <n v="46"/>
    <n v="76"/>
    <n v="11"/>
    <x v="2"/>
    <n v="11"/>
    <n v="0"/>
    <n v="0"/>
    <n v="50.1"/>
    <n v="48"/>
    <n v="89"/>
    <n v="38"/>
    <n v="75"/>
    <n v="1"/>
    <n v="48"/>
    <n v="99"/>
    <n v="77"/>
    <n v="21"/>
    <n v="5"/>
  </r>
  <r>
    <n v="567"/>
    <x v="18"/>
    <n v="146004"/>
    <n v="146"/>
    <n v="26"/>
    <x v="1"/>
    <x v="2"/>
    <n v="8"/>
    <n v="76"/>
    <n v="5"/>
    <x v="2"/>
    <n v="5"/>
    <n v="0"/>
    <n v="0"/>
    <n v="39"/>
    <n v="4"/>
    <n v="91"/>
    <n v="35"/>
    <n v="41"/>
    <n v="2"/>
    <n v="27"/>
    <n v="8"/>
    <n v="62"/>
    <n v="75"/>
    <n v="45"/>
  </r>
  <r>
    <n v="624"/>
    <x v="15"/>
    <n v="103616"/>
    <n v="103.6"/>
    <n v="14"/>
    <x v="0"/>
    <x v="0"/>
    <n v="25"/>
    <n v="76"/>
    <n v="52"/>
    <x v="0"/>
    <n v="0"/>
    <n v="52"/>
    <n v="0"/>
    <n v="51.1"/>
    <n v="41"/>
    <n v="95"/>
    <n v="13"/>
    <n v="97"/>
    <n v="23"/>
    <n v="77"/>
    <n v="34"/>
    <n v="14"/>
    <n v="86"/>
    <n v="31"/>
  </r>
  <r>
    <n v="670"/>
    <x v="7"/>
    <n v="72460"/>
    <n v="72.5"/>
    <n v="12"/>
    <x v="0"/>
    <x v="3"/>
    <n v="6"/>
    <n v="76"/>
    <n v="51"/>
    <x v="0"/>
    <n v="0"/>
    <n v="51"/>
    <n v="0"/>
    <n v="59"/>
    <n v="52"/>
    <n v="92"/>
    <n v="55"/>
    <n v="58"/>
    <n v="4"/>
    <n v="95"/>
    <n v="78"/>
    <n v="29"/>
    <n v="84"/>
    <n v="43"/>
  </r>
  <r>
    <n v="691"/>
    <x v="9"/>
    <n v="125761"/>
    <n v="125.8"/>
    <n v="21"/>
    <x v="2"/>
    <x v="2"/>
    <n v="86"/>
    <n v="76"/>
    <n v="76"/>
    <x v="1"/>
    <n v="0"/>
    <n v="0"/>
    <n v="76"/>
    <n v="45.9"/>
    <n v="48"/>
    <n v="5"/>
    <n v="22"/>
    <n v="27"/>
    <n v="17"/>
    <n v="72"/>
    <n v="77"/>
    <n v="46"/>
    <n v="71"/>
    <n v="74"/>
  </r>
  <r>
    <n v="832"/>
    <x v="12"/>
    <n v="147067"/>
    <n v="147.1"/>
    <n v="23"/>
    <x v="1"/>
    <x v="2"/>
    <n v="93"/>
    <n v="76"/>
    <n v="43"/>
    <x v="0"/>
    <n v="0"/>
    <n v="43"/>
    <n v="0"/>
    <n v="30"/>
    <n v="46"/>
    <n v="93"/>
    <n v="9"/>
    <n v="9"/>
    <n v="13"/>
    <n v="5"/>
    <n v="11"/>
    <n v="35"/>
    <n v="15"/>
    <n v="64"/>
  </r>
  <r>
    <n v="980"/>
    <x v="8"/>
    <n v="132658"/>
    <n v="132.69999999999999"/>
    <n v="11"/>
    <x v="0"/>
    <x v="1"/>
    <n v="24"/>
    <n v="76"/>
    <n v="13"/>
    <x v="2"/>
    <n v="13"/>
    <n v="0"/>
    <n v="0"/>
    <n v="38.5"/>
    <n v="11"/>
    <n v="7"/>
    <n v="21"/>
    <n v="93"/>
    <n v="22"/>
    <n v="26"/>
    <n v="3"/>
    <n v="77"/>
    <n v="43"/>
    <n v="82"/>
  </r>
  <r>
    <n v="1255"/>
    <x v="16"/>
    <n v="120404"/>
    <n v="120.4"/>
    <n v="26"/>
    <x v="1"/>
    <x v="0"/>
    <n v="15"/>
    <n v="76"/>
    <n v="14"/>
    <x v="2"/>
    <n v="14"/>
    <n v="0"/>
    <n v="0"/>
    <n v="33.4"/>
    <n v="14"/>
    <n v="5"/>
    <n v="88"/>
    <n v="1"/>
    <n v="6"/>
    <n v="81"/>
    <n v="28"/>
    <n v="72"/>
    <n v="15"/>
    <n v="24"/>
  </r>
  <r>
    <n v="1275"/>
    <x v="5"/>
    <n v="38738"/>
    <n v="38.700000000000003"/>
    <n v="16"/>
    <x v="2"/>
    <x v="1"/>
    <n v="77"/>
    <n v="76"/>
    <n v="43"/>
    <x v="0"/>
    <n v="0"/>
    <n v="43"/>
    <n v="0"/>
    <n v="34.6"/>
    <n v="31"/>
    <n v="65"/>
    <n v="6"/>
    <n v="49"/>
    <n v="13"/>
    <n v="82"/>
    <n v="38"/>
    <n v="53"/>
    <n v="3"/>
    <n v="6"/>
  </r>
  <r>
    <n v="1324"/>
    <x v="9"/>
    <n v="145070"/>
    <n v="145.1"/>
    <n v="14"/>
    <x v="0"/>
    <x v="3"/>
    <n v="28"/>
    <n v="76"/>
    <n v="82"/>
    <x v="1"/>
    <n v="0"/>
    <n v="0"/>
    <n v="82"/>
    <n v="44.8"/>
    <n v="73"/>
    <n v="9"/>
    <n v="95"/>
    <n v="54"/>
    <n v="31"/>
    <n v="69"/>
    <n v="4"/>
    <n v="48"/>
    <n v="49"/>
    <n v="16"/>
  </r>
  <r>
    <n v="1373"/>
    <x v="4"/>
    <n v="147511"/>
    <n v="147.5"/>
    <n v="0"/>
    <x v="3"/>
    <x v="1"/>
    <n v="10"/>
    <n v="76"/>
    <n v="59"/>
    <x v="0"/>
    <n v="0"/>
    <n v="59"/>
    <n v="0"/>
    <n v="34.799999999999997"/>
    <n v="55"/>
    <n v="31"/>
    <n v="16"/>
    <n v="9"/>
    <n v="6"/>
    <n v="82"/>
    <n v="55"/>
    <n v="22"/>
    <n v="34"/>
    <n v="38"/>
  </r>
  <r>
    <n v="1442"/>
    <x v="18"/>
    <n v="89977"/>
    <n v="90"/>
    <n v="3"/>
    <x v="3"/>
    <x v="3"/>
    <n v="27"/>
    <n v="76"/>
    <n v="13"/>
    <x v="2"/>
    <n v="13"/>
    <n v="0"/>
    <n v="0"/>
    <n v="42.9"/>
    <n v="84"/>
    <n v="3"/>
    <n v="23"/>
    <n v="9"/>
    <n v="64"/>
    <n v="23"/>
    <n v="22"/>
    <n v="86"/>
    <n v="89"/>
    <n v="26"/>
  </r>
  <r>
    <n v="1529"/>
    <x v="3"/>
    <n v="105692"/>
    <n v="105.7"/>
    <n v="0"/>
    <x v="3"/>
    <x v="2"/>
    <n v="69"/>
    <n v="76"/>
    <n v="67"/>
    <x v="0"/>
    <n v="0"/>
    <n v="67"/>
    <n v="0"/>
    <n v="42"/>
    <n v="18"/>
    <n v="9"/>
    <n v="31"/>
    <n v="13"/>
    <n v="83"/>
    <n v="0"/>
    <n v="83"/>
    <n v="26"/>
    <n v="88"/>
    <n v="69"/>
  </r>
  <r>
    <n v="1715"/>
    <x v="13"/>
    <n v="118060"/>
    <n v="118.1"/>
    <n v="19"/>
    <x v="2"/>
    <x v="0"/>
    <n v="26"/>
    <n v="76"/>
    <n v="14"/>
    <x v="2"/>
    <n v="14"/>
    <n v="0"/>
    <n v="0"/>
    <n v="39.1"/>
    <n v="92"/>
    <n v="39"/>
    <n v="82"/>
    <n v="2"/>
    <n v="5"/>
    <n v="78"/>
    <n v="54"/>
    <n v="5"/>
    <n v="27"/>
    <n v="7"/>
  </r>
  <r>
    <n v="1844"/>
    <x v="9"/>
    <n v="63275"/>
    <n v="63.3"/>
    <n v="20"/>
    <x v="2"/>
    <x v="2"/>
    <n v="97"/>
    <n v="76"/>
    <n v="93"/>
    <x v="1"/>
    <n v="0"/>
    <n v="0"/>
    <n v="93"/>
    <n v="58.5"/>
    <n v="3"/>
    <n v="83"/>
    <n v="66"/>
    <n v="86"/>
    <n v="98"/>
    <n v="87"/>
    <n v="4"/>
    <n v="81"/>
    <n v="71"/>
    <n v="6"/>
  </r>
  <r>
    <n v="2005"/>
    <x v="17"/>
    <n v="43322"/>
    <n v="43.3"/>
    <n v="3"/>
    <x v="3"/>
    <x v="2"/>
    <n v="79"/>
    <n v="76"/>
    <n v="9"/>
    <x v="1"/>
    <n v="0"/>
    <n v="0"/>
    <n v="9"/>
    <n v="28.3"/>
    <n v="27"/>
    <n v="1"/>
    <n v="15"/>
    <n v="99"/>
    <n v="32"/>
    <n v="11"/>
    <n v="12"/>
    <n v="31"/>
    <n v="4"/>
    <n v="51"/>
  </r>
  <r>
    <n v="2168"/>
    <x v="7"/>
    <n v="104892"/>
    <n v="104.9"/>
    <n v="28"/>
    <x v="1"/>
    <x v="3"/>
    <n v="78"/>
    <n v="76"/>
    <n v="41"/>
    <x v="0"/>
    <n v="0"/>
    <n v="41"/>
    <n v="0"/>
    <n v="33.799999999999997"/>
    <n v="35"/>
    <n v="3"/>
    <n v="25"/>
    <n v="75"/>
    <n v="3"/>
    <n v="73"/>
    <n v="82"/>
    <n v="7"/>
    <n v="6"/>
    <n v="29"/>
  </r>
  <r>
    <n v="2333"/>
    <x v="0"/>
    <n v="125980"/>
    <n v="126"/>
    <n v="1"/>
    <x v="3"/>
    <x v="1"/>
    <n v="46"/>
    <n v="76"/>
    <n v="54"/>
    <x v="0"/>
    <n v="0"/>
    <n v="54"/>
    <n v="0"/>
    <n v="37.9"/>
    <n v="72"/>
    <n v="37"/>
    <n v="5"/>
    <n v="84"/>
    <n v="15"/>
    <n v="55"/>
    <n v="35"/>
    <n v="7"/>
    <n v="2"/>
    <n v="67"/>
  </r>
  <r>
    <n v="2446"/>
    <x v="15"/>
    <n v="120052"/>
    <n v="120.1"/>
    <n v="3"/>
    <x v="3"/>
    <x v="0"/>
    <n v="39"/>
    <n v="76"/>
    <n v="66"/>
    <x v="0"/>
    <n v="0"/>
    <n v="66"/>
    <n v="0"/>
    <n v="39"/>
    <n v="31"/>
    <n v="7"/>
    <n v="35"/>
    <n v="44"/>
    <n v="24"/>
    <n v="75"/>
    <n v="74"/>
    <n v="2"/>
    <n v="6"/>
    <n v="92"/>
  </r>
  <r>
    <n v="2467"/>
    <x v="4"/>
    <n v="52368"/>
    <n v="52.4"/>
    <n v="8"/>
    <x v="0"/>
    <x v="2"/>
    <n v="1"/>
    <n v="76"/>
    <n v="49"/>
    <x v="0"/>
    <n v="0"/>
    <n v="49"/>
    <n v="0"/>
    <n v="49.6"/>
    <n v="69"/>
    <n v="38"/>
    <n v="54"/>
    <n v="52"/>
    <n v="16"/>
    <n v="62"/>
    <n v="44"/>
    <n v="81"/>
    <n v="69"/>
    <n v="11"/>
  </r>
  <r>
    <n v="2521"/>
    <x v="17"/>
    <n v="99226"/>
    <n v="99.2"/>
    <n v="11"/>
    <x v="0"/>
    <x v="1"/>
    <n v="26"/>
    <n v="76"/>
    <n v="93"/>
    <x v="1"/>
    <n v="0"/>
    <n v="0"/>
    <n v="93"/>
    <n v="39.799999999999997"/>
    <n v="66"/>
    <n v="11"/>
    <n v="14"/>
    <n v="27"/>
    <n v="59"/>
    <n v="75"/>
    <n v="27"/>
    <n v="87"/>
    <n v="11"/>
    <n v="21"/>
  </r>
  <r>
    <n v="2684"/>
    <x v="10"/>
    <n v="135963"/>
    <n v="136"/>
    <n v="23"/>
    <x v="1"/>
    <x v="2"/>
    <n v="1"/>
    <n v="76"/>
    <n v="46"/>
    <x v="0"/>
    <n v="0"/>
    <n v="46"/>
    <n v="0"/>
    <n v="45.5"/>
    <n v="31"/>
    <n v="36"/>
    <n v="92"/>
    <n v="36"/>
    <n v="42"/>
    <n v="76"/>
    <n v="79"/>
    <n v="8"/>
    <n v="7"/>
    <n v="48"/>
  </r>
  <r>
    <n v="2721"/>
    <x v="12"/>
    <n v="92058"/>
    <n v="92.1"/>
    <n v="1"/>
    <x v="3"/>
    <x v="2"/>
    <n v="55"/>
    <n v="76"/>
    <n v="63"/>
    <x v="0"/>
    <n v="0"/>
    <n v="63"/>
    <n v="0"/>
    <n v="53.1"/>
    <n v="35"/>
    <n v="71"/>
    <n v="54"/>
    <n v="54"/>
    <n v="86"/>
    <n v="47"/>
    <n v="85"/>
    <n v="36"/>
    <n v="17"/>
    <n v="46"/>
  </r>
  <r>
    <n v="2766"/>
    <x v="7"/>
    <n v="119643"/>
    <n v="119.6"/>
    <n v="4"/>
    <x v="3"/>
    <x v="2"/>
    <n v="8"/>
    <n v="76"/>
    <n v="59"/>
    <x v="0"/>
    <n v="0"/>
    <n v="59"/>
    <n v="0"/>
    <n v="41.6"/>
    <n v="15"/>
    <n v="52"/>
    <n v="25"/>
    <n v="51"/>
    <n v="75"/>
    <n v="27"/>
    <n v="35"/>
    <n v="72"/>
    <n v="55"/>
    <n v="9"/>
  </r>
  <r>
    <n v="60"/>
    <x v="2"/>
    <n v="71914"/>
    <n v="71.900000000000006"/>
    <n v="11"/>
    <x v="0"/>
    <x v="3"/>
    <n v="91"/>
    <n v="75"/>
    <n v="19"/>
    <x v="2"/>
    <n v="19"/>
    <n v="0"/>
    <n v="0"/>
    <n v="39.6"/>
    <n v="17"/>
    <n v="3"/>
    <n v="31"/>
    <n v="78"/>
    <n v="28"/>
    <n v="22"/>
    <n v="21"/>
    <n v="52"/>
    <n v="98"/>
    <n v="46"/>
  </r>
  <r>
    <n v="143"/>
    <x v="12"/>
    <n v="122573"/>
    <n v="122.6"/>
    <n v="21"/>
    <x v="2"/>
    <x v="1"/>
    <n v="26"/>
    <n v="75"/>
    <n v="66"/>
    <x v="0"/>
    <n v="0"/>
    <n v="66"/>
    <n v="0"/>
    <n v="40.700000000000003"/>
    <n v="25"/>
    <n v="27"/>
    <n v="76"/>
    <n v="45"/>
    <n v="78"/>
    <n v="7"/>
    <n v="49"/>
    <n v="3"/>
    <n v="6"/>
    <n v="91"/>
  </r>
  <r>
    <n v="188"/>
    <x v="10"/>
    <n v="53478"/>
    <n v="53.5"/>
    <n v="9"/>
    <x v="0"/>
    <x v="0"/>
    <n v="14"/>
    <n v="75"/>
    <n v="65"/>
    <x v="0"/>
    <n v="0"/>
    <n v="65"/>
    <n v="0"/>
    <n v="37"/>
    <n v="18"/>
    <n v="28"/>
    <n v="13"/>
    <n v="68"/>
    <n v="94"/>
    <n v="27"/>
    <n v="48"/>
    <n v="63"/>
    <n v="10"/>
    <n v="1"/>
  </r>
  <r>
    <n v="534"/>
    <x v="9"/>
    <n v="116649"/>
    <n v="116.6"/>
    <n v="25"/>
    <x v="1"/>
    <x v="1"/>
    <n v="68"/>
    <n v="75"/>
    <n v="92"/>
    <x v="1"/>
    <n v="0"/>
    <n v="0"/>
    <n v="92"/>
    <n v="53.2"/>
    <n v="56"/>
    <n v="19"/>
    <n v="22"/>
    <n v="49"/>
    <n v="96"/>
    <n v="77"/>
    <n v="49"/>
    <n v="34"/>
    <n v="55"/>
    <n v="75"/>
  </r>
  <r>
    <n v="667"/>
    <x v="14"/>
    <n v="60540"/>
    <n v="60.5"/>
    <n v="11"/>
    <x v="0"/>
    <x v="3"/>
    <n v="8"/>
    <n v="75"/>
    <n v="58"/>
    <x v="0"/>
    <n v="0"/>
    <n v="58"/>
    <n v="0"/>
    <n v="46.4"/>
    <n v="41"/>
    <n v="88"/>
    <n v="3"/>
    <n v="1"/>
    <n v="3"/>
    <n v="58"/>
    <n v="38"/>
    <n v="53"/>
    <n v="88"/>
    <n v="91"/>
  </r>
  <r>
    <n v="794"/>
    <x v="9"/>
    <n v="41564"/>
    <n v="41.6"/>
    <n v="3"/>
    <x v="3"/>
    <x v="3"/>
    <n v="67"/>
    <n v="75"/>
    <n v="78"/>
    <x v="1"/>
    <n v="0"/>
    <n v="0"/>
    <n v="78"/>
    <n v="48.6"/>
    <n v="83"/>
    <n v="76"/>
    <n v="33"/>
    <n v="53"/>
    <n v="6"/>
    <n v="21"/>
    <n v="49"/>
    <n v="9"/>
    <n v="84"/>
    <n v="72"/>
  </r>
  <r>
    <n v="860"/>
    <x v="17"/>
    <n v="35280"/>
    <n v="35.299999999999997"/>
    <n v="20"/>
    <x v="2"/>
    <x v="0"/>
    <n v="44"/>
    <n v="75"/>
    <n v="89"/>
    <x v="1"/>
    <n v="0"/>
    <n v="0"/>
    <n v="89"/>
    <n v="45"/>
    <n v="63"/>
    <n v="77"/>
    <n v="32"/>
    <n v="74"/>
    <n v="86"/>
    <n v="35"/>
    <n v="34"/>
    <n v="9"/>
    <n v="5"/>
    <n v="35"/>
  </r>
  <r>
    <n v="902"/>
    <x v="11"/>
    <n v="40349"/>
    <n v="40.299999999999997"/>
    <n v="7"/>
    <x v="3"/>
    <x v="1"/>
    <n v="75"/>
    <n v="75"/>
    <n v="88"/>
    <x v="1"/>
    <n v="0"/>
    <n v="0"/>
    <n v="88"/>
    <n v="49.5"/>
    <n v="75"/>
    <n v="4"/>
    <n v="21"/>
    <n v="52"/>
    <n v="92"/>
    <n v="64"/>
    <n v="17"/>
    <n v="68"/>
    <n v="43"/>
    <n v="59"/>
  </r>
  <r>
    <n v="963"/>
    <x v="17"/>
    <n v="120153"/>
    <n v="120.2"/>
    <n v="20"/>
    <x v="2"/>
    <x v="0"/>
    <n v="46"/>
    <n v="75"/>
    <n v="79"/>
    <x v="1"/>
    <n v="0"/>
    <n v="0"/>
    <n v="79"/>
    <n v="47"/>
    <n v="8"/>
    <n v="83"/>
    <n v="3"/>
    <n v="47"/>
    <n v="87"/>
    <n v="5"/>
    <n v="89"/>
    <n v="22"/>
    <n v="68"/>
    <n v="58"/>
  </r>
  <r>
    <n v="1002"/>
    <x v="9"/>
    <n v="75778"/>
    <n v="75.8"/>
    <n v="29"/>
    <x v="1"/>
    <x v="3"/>
    <n v="73"/>
    <n v="75"/>
    <n v="88"/>
    <x v="1"/>
    <n v="0"/>
    <n v="0"/>
    <n v="88"/>
    <n v="37.299999999999997"/>
    <n v="58"/>
    <n v="11"/>
    <n v="18"/>
    <n v="4"/>
    <n v="81"/>
    <n v="55"/>
    <n v="32"/>
    <n v="13"/>
    <n v="48"/>
    <n v="53"/>
  </r>
  <r>
    <n v="1062"/>
    <x v="14"/>
    <n v="44537"/>
    <n v="44.5"/>
    <n v="21"/>
    <x v="2"/>
    <x v="3"/>
    <n v="23"/>
    <n v="75"/>
    <n v="51"/>
    <x v="0"/>
    <n v="0"/>
    <n v="51"/>
    <n v="0"/>
    <n v="64.900000000000006"/>
    <n v="58"/>
    <n v="91"/>
    <n v="39"/>
    <n v="93"/>
    <n v="65"/>
    <n v="91"/>
    <n v="83"/>
    <n v="69"/>
    <n v="36"/>
    <n v="24"/>
  </r>
  <r>
    <n v="1067"/>
    <x v="15"/>
    <n v="32251"/>
    <n v="32.299999999999997"/>
    <n v="9"/>
    <x v="0"/>
    <x v="0"/>
    <n v="68"/>
    <n v="75"/>
    <n v="5"/>
    <x v="0"/>
    <n v="0"/>
    <n v="5"/>
    <n v="0"/>
    <n v="27.7"/>
    <n v="75"/>
    <n v="56"/>
    <n v="8"/>
    <n v="19"/>
    <n v="22"/>
    <n v="26"/>
    <n v="57"/>
    <n v="5"/>
    <n v="2"/>
    <n v="7"/>
  </r>
  <r>
    <n v="1144"/>
    <x v="17"/>
    <n v="127065"/>
    <n v="127.1"/>
    <n v="3"/>
    <x v="3"/>
    <x v="3"/>
    <n v="56"/>
    <n v="75"/>
    <n v="76"/>
    <x v="1"/>
    <n v="0"/>
    <n v="0"/>
    <n v="76"/>
    <n v="66.599999999999994"/>
    <n v="99"/>
    <n v="76"/>
    <n v="84"/>
    <n v="57"/>
    <n v="87"/>
    <n v="65"/>
    <n v="95"/>
    <n v="28"/>
    <n v="6"/>
    <n v="69"/>
  </r>
  <r>
    <n v="1282"/>
    <x v="15"/>
    <n v="108104"/>
    <n v="108.1"/>
    <n v="26"/>
    <x v="1"/>
    <x v="3"/>
    <n v="1"/>
    <n v="75"/>
    <n v="41"/>
    <x v="0"/>
    <n v="0"/>
    <n v="41"/>
    <n v="0"/>
    <n v="66.3"/>
    <n v="98"/>
    <n v="67"/>
    <n v="93"/>
    <n v="83"/>
    <n v="58"/>
    <n v="68"/>
    <n v="62"/>
    <n v="67"/>
    <n v="26"/>
    <n v="41"/>
  </r>
  <r>
    <n v="1345"/>
    <x v="14"/>
    <n v="34286"/>
    <n v="34.299999999999997"/>
    <n v="3"/>
    <x v="3"/>
    <x v="2"/>
    <n v="82"/>
    <n v="75"/>
    <n v="47"/>
    <x v="0"/>
    <n v="0"/>
    <n v="47"/>
    <n v="0"/>
    <n v="43"/>
    <n v="65"/>
    <n v="16"/>
    <n v="74"/>
    <n v="69"/>
    <n v="54"/>
    <n v="57"/>
    <n v="11"/>
    <n v="44"/>
    <n v="9"/>
    <n v="31"/>
  </r>
  <r>
    <n v="1481"/>
    <x v="19"/>
    <n v="111115"/>
    <n v="111.1"/>
    <n v="14"/>
    <x v="0"/>
    <x v="0"/>
    <n v="12"/>
    <n v="75"/>
    <n v="63"/>
    <x v="0"/>
    <n v="0"/>
    <n v="63"/>
    <n v="0"/>
    <n v="47.6"/>
    <n v="47"/>
    <n v="92"/>
    <n v="79"/>
    <n v="29"/>
    <n v="85"/>
    <n v="12"/>
    <n v="4"/>
    <n v="61"/>
    <n v="34"/>
    <n v="33"/>
  </r>
  <r>
    <n v="1618"/>
    <x v="4"/>
    <n v="62676"/>
    <n v="62.7"/>
    <n v="4"/>
    <x v="3"/>
    <x v="2"/>
    <n v="16"/>
    <n v="75"/>
    <n v="66"/>
    <x v="0"/>
    <n v="0"/>
    <n v="66"/>
    <n v="0"/>
    <n v="52.3"/>
    <n v="97"/>
    <n v="95"/>
    <n v="19"/>
    <n v="9"/>
    <n v="14"/>
    <n v="51"/>
    <n v="64"/>
    <n v="46"/>
    <n v="95"/>
    <n v="33"/>
  </r>
  <r>
    <n v="1635"/>
    <x v="12"/>
    <n v="148222"/>
    <n v="148.19999999999999"/>
    <n v="2"/>
    <x v="3"/>
    <x v="2"/>
    <n v="8"/>
    <n v="75"/>
    <n v="32"/>
    <x v="0"/>
    <n v="0"/>
    <n v="32"/>
    <n v="0"/>
    <n v="39.1"/>
    <n v="4"/>
    <n v="82"/>
    <n v="13"/>
    <n v="67"/>
    <n v="0"/>
    <n v="11"/>
    <n v="35"/>
    <n v="8"/>
    <n v="85"/>
    <n v="86"/>
  </r>
  <r>
    <n v="1810"/>
    <x v="19"/>
    <n v="119131"/>
    <n v="119.1"/>
    <n v="10"/>
    <x v="0"/>
    <x v="2"/>
    <n v="56"/>
    <n v="75"/>
    <n v="31"/>
    <x v="0"/>
    <n v="0"/>
    <n v="31"/>
    <n v="0"/>
    <n v="52.4"/>
    <n v="84"/>
    <n v="9"/>
    <n v="16"/>
    <n v="79"/>
    <n v="74"/>
    <n v="18"/>
    <n v="42"/>
    <n v="42"/>
    <n v="76"/>
    <n v="84"/>
  </r>
  <r>
    <n v="2434"/>
    <x v="11"/>
    <n v="112654"/>
    <n v="112.7"/>
    <n v="15"/>
    <x v="0"/>
    <x v="1"/>
    <n v="82"/>
    <n v="75"/>
    <n v="74"/>
    <x v="1"/>
    <n v="0"/>
    <n v="0"/>
    <n v="74"/>
    <n v="34"/>
    <n v="32"/>
    <n v="34"/>
    <n v="4"/>
    <n v="37"/>
    <n v="41"/>
    <n v="71"/>
    <n v="25"/>
    <n v="2"/>
    <n v="49"/>
    <n v="45"/>
  </r>
  <r>
    <n v="2527"/>
    <x v="1"/>
    <n v="36534"/>
    <n v="36.5"/>
    <n v="24"/>
    <x v="1"/>
    <x v="1"/>
    <n v="8"/>
    <n v="75"/>
    <n v="71"/>
    <x v="1"/>
    <n v="0"/>
    <n v="0"/>
    <n v="71"/>
    <n v="64.7"/>
    <n v="81"/>
    <n v="98"/>
    <n v="8"/>
    <n v="94"/>
    <n v="36"/>
    <n v="94"/>
    <n v="65"/>
    <n v="89"/>
    <n v="79"/>
    <n v="3"/>
  </r>
  <r>
    <n v="2857"/>
    <x v="11"/>
    <n v="33827"/>
    <n v="33.799999999999997"/>
    <n v="10"/>
    <x v="0"/>
    <x v="1"/>
    <n v="37"/>
    <n v="75"/>
    <n v="95"/>
    <x v="1"/>
    <n v="0"/>
    <n v="0"/>
    <n v="95"/>
    <n v="54.5"/>
    <n v="75"/>
    <n v="5"/>
    <n v="9"/>
    <n v="93"/>
    <n v="33"/>
    <n v="64"/>
    <n v="68"/>
    <n v="73"/>
    <n v="69"/>
    <n v="56"/>
  </r>
  <r>
    <n v="2909"/>
    <x v="6"/>
    <n v="45002"/>
    <n v="45"/>
    <n v="5"/>
    <x v="3"/>
    <x v="2"/>
    <n v="35"/>
    <n v="75"/>
    <n v="8"/>
    <x v="1"/>
    <n v="0"/>
    <n v="0"/>
    <n v="8"/>
    <n v="49.9"/>
    <n v="16"/>
    <n v="32"/>
    <n v="78"/>
    <n v="22"/>
    <n v="95"/>
    <n v="49"/>
    <n v="11"/>
    <n v="94"/>
    <n v="46"/>
    <n v="56"/>
  </r>
  <r>
    <n v="2972"/>
    <x v="4"/>
    <n v="89550"/>
    <n v="89.6"/>
    <n v="7"/>
    <x v="3"/>
    <x v="0"/>
    <n v="45"/>
    <n v="75"/>
    <n v="32"/>
    <x v="0"/>
    <n v="0"/>
    <n v="32"/>
    <n v="0"/>
    <n v="49.7"/>
    <n v="89"/>
    <n v="8"/>
    <n v="83"/>
    <n v="44"/>
    <n v="75"/>
    <n v="58"/>
    <n v="37"/>
    <n v="84"/>
    <n v="10"/>
    <n v="9"/>
  </r>
  <r>
    <n v="64"/>
    <x v="11"/>
    <n v="131358"/>
    <n v="131.4"/>
    <n v="7"/>
    <x v="3"/>
    <x v="0"/>
    <n v="1"/>
    <n v="74"/>
    <n v="88"/>
    <x v="1"/>
    <n v="0"/>
    <n v="0"/>
    <n v="88"/>
    <n v="31.1"/>
    <n v="86"/>
    <n v="83"/>
    <n v="4"/>
    <n v="67"/>
    <n v="2"/>
    <n v="29"/>
    <n v="9"/>
    <n v="1"/>
    <n v="9"/>
    <n v="21"/>
  </r>
  <r>
    <n v="175"/>
    <x v="2"/>
    <n v="30340"/>
    <n v="30.3"/>
    <n v="13"/>
    <x v="0"/>
    <x v="3"/>
    <n v="68"/>
    <n v="74"/>
    <n v="26"/>
    <x v="2"/>
    <n v="26"/>
    <n v="0"/>
    <n v="0"/>
    <n v="41.1"/>
    <n v="54"/>
    <n v="17"/>
    <n v="58"/>
    <n v="10"/>
    <n v="15"/>
    <n v="82"/>
    <n v="21"/>
    <n v="78"/>
    <n v="73"/>
    <n v="3"/>
  </r>
  <r>
    <n v="222"/>
    <x v="8"/>
    <n v="74816"/>
    <n v="74.8"/>
    <n v="10"/>
    <x v="0"/>
    <x v="3"/>
    <n v="64"/>
    <n v="74"/>
    <n v="23"/>
    <x v="2"/>
    <n v="23"/>
    <n v="0"/>
    <n v="0"/>
    <n v="27.8"/>
    <n v="9"/>
    <n v="2"/>
    <n v="88"/>
    <n v="74"/>
    <n v="1"/>
    <n v="25"/>
    <n v="21"/>
    <n v="27"/>
    <n v="25"/>
    <n v="6"/>
  </r>
  <r>
    <n v="330"/>
    <x v="10"/>
    <n v="94173"/>
    <n v="94.2"/>
    <n v="23"/>
    <x v="1"/>
    <x v="0"/>
    <n v="23"/>
    <n v="74"/>
    <n v="42"/>
    <x v="0"/>
    <n v="0"/>
    <n v="42"/>
    <n v="0"/>
    <n v="38"/>
    <n v="6"/>
    <n v="18"/>
    <n v="1"/>
    <n v="45"/>
    <n v="8"/>
    <n v="68"/>
    <n v="24"/>
    <n v="94"/>
    <n v="87"/>
    <n v="29"/>
  </r>
  <r>
    <n v="574"/>
    <x v="17"/>
    <n v="139071"/>
    <n v="139.1"/>
    <n v="16"/>
    <x v="2"/>
    <x v="2"/>
    <n v="21"/>
    <n v="74"/>
    <n v="73"/>
    <x v="1"/>
    <n v="0"/>
    <n v="0"/>
    <n v="73"/>
    <n v="54.6"/>
    <n v="72"/>
    <n v="7"/>
    <n v="33"/>
    <n v="28"/>
    <n v="56"/>
    <n v="73"/>
    <n v="53"/>
    <n v="93"/>
    <n v="95"/>
    <n v="36"/>
  </r>
  <r>
    <n v="601"/>
    <x v="13"/>
    <n v="43453"/>
    <n v="43.5"/>
    <n v="7"/>
    <x v="3"/>
    <x v="2"/>
    <n v="31"/>
    <n v="74"/>
    <n v="12"/>
    <x v="2"/>
    <n v="12"/>
    <n v="0"/>
    <n v="0"/>
    <n v="56.5"/>
    <n v="9"/>
    <n v="64"/>
    <n v="73"/>
    <n v="92"/>
    <n v="91"/>
    <n v="74"/>
    <n v="2"/>
    <n v="84"/>
    <n v="2"/>
    <n v="74"/>
  </r>
  <r>
    <n v="809"/>
    <x v="16"/>
    <n v="51529"/>
    <n v="51.5"/>
    <n v="7"/>
    <x v="3"/>
    <x v="0"/>
    <n v="93"/>
    <n v="74"/>
    <n v="25"/>
    <x v="2"/>
    <n v="25"/>
    <n v="0"/>
    <n v="0"/>
    <n v="50.6"/>
    <n v="43"/>
    <n v="92"/>
    <n v="45"/>
    <n v="74"/>
    <n v="47"/>
    <n v="23"/>
    <n v="2"/>
    <n v="43"/>
    <n v="76"/>
    <n v="61"/>
  </r>
  <r>
    <n v="962"/>
    <x v="16"/>
    <n v="100683"/>
    <n v="100.7"/>
    <n v="3"/>
    <x v="3"/>
    <x v="3"/>
    <n v="41"/>
    <n v="74"/>
    <n v="8"/>
    <x v="2"/>
    <n v="8"/>
    <n v="0"/>
    <n v="0"/>
    <n v="53.7"/>
    <n v="86"/>
    <n v="56"/>
    <n v="86"/>
    <n v="83"/>
    <n v="28"/>
    <n v="55"/>
    <n v="8"/>
    <n v="92"/>
    <n v="4"/>
    <n v="39"/>
  </r>
  <r>
    <n v="1018"/>
    <x v="2"/>
    <n v="82167"/>
    <n v="82.2"/>
    <n v="21"/>
    <x v="2"/>
    <x v="2"/>
    <n v="2"/>
    <n v="74"/>
    <n v="11"/>
    <x v="2"/>
    <n v="11"/>
    <n v="0"/>
    <n v="0"/>
    <n v="39.200000000000003"/>
    <n v="4"/>
    <n v="65"/>
    <n v="44"/>
    <n v="78"/>
    <n v="72"/>
    <n v="13"/>
    <n v="5"/>
    <n v="88"/>
    <n v="8"/>
    <n v="15"/>
  </r>
  <r>
    <n v="1088"/>
    <x v="10"/>
    <n v="142192"/>
    <n v="142.19999999999999"/>
    <n v="18"/>
    <x v="2"/>
    <x v="1"/>
    <n v="85"/>
    <n v="74"/>
    <n v="58"/>
    <x v="0"/>
    <n v="0"/>
    <n v="58"/>
    <n v="0"/>
    <n v="57.3"/>
    <n v="7"/>
    <n v="96"/>
    <n v="35"/>
    <n v="83"/>
    <n v="32"/>
    <n v="63"/>
    <n v="98"/>
    <n v="88"/>
    <n v="16"/>
    <n v="55"/>
  </r>
  <r>
    <n v="1302"/>
    <x v="15"/>
    <n v="97635"/>
    <n v="97.6"/>
    <n v="18"/>
    <x v="2"/>
    <x v="1"/>
    <n v="35"/>
    <n v="74"/>
    <n v="33"/>
    <x v="0"/>
    <n v="0"/>
    <n v="33"/>
    <n v="0"/>
    <n v="47.6"/>
    <n v="53"/>
    <n v="89"/>
    <n v="51"/>
    <n v="74"/>
    <n v="3"/>
    <n v="45"/>
    <n v="32"/>
    <n v="11"/>
    <n v="42"/>
    <n v="76"/>
  </r>
  <r>
    <n v="1342"/>
    <x v="8"/>
    <n v="69215"/>
    <n v="69.2"/>
    <n v="7"/>
    <x v="3"/>
    <x v="3"/>
    <n v="19"/>
    <n v="74"/>
    <n v="25"/>
    <x v="2"/>
    <n v="25"/>
    <n v="0"/>
    <n v="0"/>
    <n v="38.6"/>
    <n v="9"/>
    <n v="44"/>
    <n v="2"/>
    <n v="35"/>
    <n v="7"/>
    <n v="9"/>
    <n v="89"/>
    <n v="91"/>
    <n v="1"/>
    <n v="99"/>
  </r>
  <r>
    <n v="1425"/>
    <x v="18"/>
    <n v="100529"/>
    <n v="100.5"/>
    <n v="27"/>
    <x v="1"/>
    <x v="0"/>
    <n v="58"/>
    <n v="74"/>
    <n v="27"/>
    <x v="2"/>
    <n v="27"/>
    <n v="0"/>
    <n v="0"/>
    <n v="35.9"/>
    <n v="5"/>
    <n v="2"/>
    <n v="75"/>
    <n v="71"/>
    <n v="29"/>
    <n v="6"/>
    <n v="86"/>
    <n v="31"/>
    <n v="2"/>
    <n v="52"/>
  </r>
  <r>
    <n v="1438"/>
    <x v="19"/>
    <n v="104041"/>
    <n v="104"/>
    <n v="19"/>
    <x v="2"/>
    <x v="1"/>
    <n v="98"/>
    <n v="74"/>
    <n v="64"/>
    <x v="0"/>
    <n v="0"/>
    <n v="64"/>
    <n v="0"/>
    <n v="54.1"/>
    <n v="62"/>
    <n v="82"/>
    <n v="65"/>
    <n v="42"/>
    <n v="23"/>
    <n v="7"/>
    <n v="54"/>
    <n v="99"/>
    <n v="74"/>
    <n v="33"/>
  </r>
  <r>
    <n v="1456"/>
    <x v="17"/>
    <n v="104901"/>
    <n v="104.9"/>
    <n v="5"/>
    <x v="3"/>
    <x v="3"/>
    <n v="93"/>
    <n v="74"/>
    <n v="91"/>
    <x v="1"/>
    <n v="0"/>
    <n v="0"/>
    <n v="91"/>
    <n v="52.2"/>
    <n v="67"/>
    <n v="58"/>
    <n v="84"/>
    <n v="29"/>
    <n v="79"/>
    <n v="31"/>
    <n v="79"/>
    <n v="45"/>
    <n v="12"/>
    <n v="38"/>
  </r>
  <r>
    <n v="1558"/>
    <x v="5"/>
    <n v="37011"/>
    <n v="37"/>
    <n v="4"/>
    <x v="3"/>
    <x v="3"/>
    <n v="46"/>
    <n v="74"/>
    <n v="48"/>
    <x v="0"/>
    <n v="0"/>
    <n v="48"/>
    <n v="0"/>
    <n v="47"/>
    <n v="95"/>
    <n v="21"/>
    <n v="18"/>
    <n v="24"/>
    <n v="55"/>
    <n v="93"/>
    <n v="57"/>
    <n v="24"/>
    <n v="44"/>
    <n v="39"/>
  </r>
  <r>
    <n v="1656"/>
    <x v="11"/>
    <n v="125504"/>
    <n v="125.5"/>
    <n v="14"/>
    <x v="0"/>
    <x v="1"/>
    <n v="97"/>
    <n v="74"/>
    <n v="93"/>
    <x v="1"/>
    <n v="0"/>
    <n v="0"/>
    <n v="93"/>
    <n v="59.9"/>
    <n v="58"/>
    <n v="12"/>
    <n v="47"/>
    <n v="95"/>
    <n v="42"/>
    <n v="86"/>
    <n v="26"/>
    <n v="57"/>
    <n v="84"/>
    <n v="92"/>
  </r>
  <r>
    <n v="1737"/>
    <x v="6"/>
    <n v="51625"/>
    <n v="51.6"/>
    <n v="1"/>
    <x v="3"/>
    <x v="0"/>
    <n v="61"/>
    <n v="74"/>
    <n v="75"/>
    <x v="1"/>
    <n v="0"/>
    <n v="0"/>
    <n v="75"/>
    <n v="43.3"/>
    <n v="87"/>
    <n v="73"/>
    <n v="21"/>
    <n v="62"/>
    <n v="45"/>
    <n v="16"/>
    <n v="53"/>
    <n v="28"/>
    <n v="1"/>
    <n v="47"/>
  </r>
  <r>
    <n v="1744"/>
    <x v="17"/>
    <n v="82573"/>
    <n v="82.6"/>
    <n v="24"/>
    <x v="1"/>
    <x v="1"/>
    <n v="95"/>
    <n v="74"/>
    <n v="89"/>
    <x v="1"/>
    <n v="0"/>
    <n v="0"/>
    <n v="89"/>
    <n v="41.9"/>
    <n v="29"/>
    <n v="71"/>
    <n v="7"/>
    <n v="18"/>
    <n v="6"/>
    <n v="86"/>
    <n v="38"/>
    <n v="71"/>
    <n v="67"/>
    <n v="26"/>
  </r>
  <r>
    <n v="1829"/>
    <x v="12"/>
    <n v="101160"/>
    <n v="101.2"/>
    <n v="3"/>
    <x v="3"/>
    <x v="1"/>
    <n v="0"/>
    <n v="74"/>
    <n v="32"/>
    <x v="0"/>
    <n v="0"/>
    <n v="32"/>
    <n v="0"/>
    <n v="39.1"/>
    <n v="11"/>
    <n v="53"/>
    <n v="4"/>
    <n v="18"/>
    <n v="23"/>
    <n v="66"/>
    <n v="47"/>
    <n v="46"/>
    <n v="77"/>
    <n v="46"/>
  </r>
  <r>
    <n v="1898"/>
    <x v="12"/>
    <n v="37317"/>
    <n v="37.299999999999997"/>
    <n v="0"/>
    <x v="3"/>
    <x v="1"/>
    <n v="62"/>
    <n v="74"/>
    <n v="59"/>
    <x v="0"/>
    <n v="0"/>
    <n v="59"/>
    <n v="0"/>
    <n v="56.1"/>
    <n v="61"/>
    <n v="75"/>
    <n v="75"/>
    <n v="2"/>
    <n v="0"/>
    <n v="37"/>
    <n v="92"/>
    <n v="58"/>
    <n v="73"/>
    <n v="88"/>
  </r>
  <r>
    <n v="1956"/>
    <x v="8"/>
    <n v="57706"/>
    <n v="57.7"/>
    <n v="12"/>
    <x v="0"/>
    <x v="3"/>
    <n v="26"/>
    <n v="74"/>
    <n v="19"/>
    <x v="2"/>
    <n v="19"/>
    <n v="0"/>
    <n v="0"/>
    <n v="59.1"/>
    <n v="57"/>
    <n v="22"/>
    <n v="59"/>
    <n v="35"/>
    <n v="64"/>
    <n v="29"/>
    <n v="59"/>
    <n v="77"/>
    <n v="98"/>
    <n v="91"/>
  </r>
  <r>
    <n v="2113"/>
    <x v="3"/>
    <n v="56025"/>
    <n v="56"/>
    <n v="28"/>
    <x v="1"/>
    <x v="1"/>
    <n v="2"/>
    <n v="74"/>
    <n v="62"/>
    <x v="0"/>
    <n v="0"/>
    <n v="62"/>
    <n v="0"/>
    <n v="56.5"/>
    <n v="24"/>
    <n v="73"/>
    <n v="18"/>
    <n v="61"/>
    <n v="63"/>
    <n v="75"/>
    <n v="44"/>
    <n v="63"/>
    <n v="49"/>
    <n v="95"/>
  </r>
  <r>
    <n v="2184"/>
    <x v="6"/>
    <n v="45485"/>
    <n v="45.5"/>
    <n v="4"/>
    <x v="3"/>
    <x v="2"/>
    <n v="17"/>
    <n v="74"/>
    <n v="89"/>
    <x v="1"/>
    <n v="0"/>
    <n v="0"/>
    <n v="89"/>
    <n v="48.8"/>
    <n v="17"/>
    <n v="42"/>
    <n v="25"/>
    <n v="55"/>
    <n v="99"/>
    <n v="85"/>
    <n v="27"/>
    <n v="37"/>
    <n v="92"/>
    <n v="9"/>
  </r>
  <r>
    <n v="2264"/>
    <x v="8"/>
    <n v="113192"/>
    <n v="113.2"/>
    <n v="28"/>
    <x v="1"/>
    <x v="1"/>
    <n v="83"/>
    <n v="74"/>
    <n v="28"/>
    <x v="2"/>
    <n v="28"/>
    <n v="0"/>
    <n v="0"/>
    <n v="27"/>
    <n v="31"/>
    <n v="7"/>
    <n v="1"/>
    <n v="28"/>
    <n v="47"/>
    <n v="0"/>
    <n v="58"/>
    <n v="33"/>
    <n v="39"/>
    <n v="26"/>
  </r>
  <r>
    <n v="2326"/>
    <x v="10"/>
    <n v="110094"/>
    <n v="110.1"/>
    <n v="10"/>
    <x v="0"/>
    <x v="2"/>
    <n v="13"/>
    <n v="74"/>
    <n v="57"/>
    <x v="0"/>
    <n v="0"/>
    <n v="57"/>
    <n v="0"/>
    <n v="53.8"/>
    <n v="58"/>
    <n v="76"/>
    <n v="74"/>
    <n v="85"/>
    <n v="38"/>
    <n v="35"/>
    <n v="83"/>
    <n v="24"/>
    <n v="46"/>
    <n v="19"/>
  </r>
  <r>
    <n v="2465"/>
    <x v="8"/>
    <n v="73281"/>
    <n v="73.3"/>
    <n v="15"/>
    <x v="0"/>
    <x v="1"/>
    <n v="1"/>
    <n v="74"/>
    <n v="14"/>
    <x v="2"/>
    <n v="14"/>
    <n v="0"/>
    <n v="0"/>
    <n v="27.5"/>
    <n v="4"/>
    <n v="14"/>
    <n v="32"/>
    <n v="31"/>
    <n v="8"/>
    <n v="84"/>
    <n v="19"/>
    <n v="12"/>
    <n v="63"/>
    <n v="8"/>
  </r>
  <r>
    <n v="2482"/>
    <x v="19"/>
    <n v="125325"/>
    <n v="125.3"/>
    <n v="25"/>
    <x v="1"/>
    <x v="2"/>
    <n v="8"/>
    <n v="74"/>
    <n v="5"/>
    <x v="0"/>
    <n v="0"/>
    <n v="5"/>
    <n v="0"/>
    <n v="66"/>
    <n v="63"/>
    <n v="67"/>
    <n v="73"/>
    <n v="87"/>
    <n v="39"/>
    <n v="71"/>
    <n v="73"/>
    <n v="3"/>
    <n v="97"/>
    <n v="87"/>
  </r>
  <r>
    <n v="2674"/>
    <x v="9"/>
    <n v="135718"/>
    <n v="135.69999999999999"/>
    <n v="4"/>
    <x v="3"/>
    <x v="0"/>
    <n v="56"/>
    <n v="74"/>
    <n v="88"/>
    <x v="1"/>
    <n v="0"/>
    <n v="0"/>
    <n v="88"/>
    <n v="44.7"/>
    <n v="88"/>
    <n v="21"/>
    <n v="16"/>
    <n v="88"/>
    <n v="36"/>
    <n v="43"/>
    <n v="22"/>
    <n v="43"/>
    <n v="23"/>
    <n v="67"/>
  </r>
  <r>
    <n v="2773"/>
    <x v="17"/>
    <n v="45580"/>
    <n v="45.6"/>
    <n v="4"/>
    <x v="3"/>
    <x v="1"/>
    <n v="13"/>
    <n v="74"/>
    <n v="71"/>
    <x v="1"/>
    <n v="0"/>
    <n v="0"/>
    <n v="71"/>
    <n v="33.1"/>
    <n v="32"/>
    <n v="28"/>
    <n v="42"/>
    <n v="46"/>
    <n v="14"/>
    <n v="62"/>
    <n v="22"/>
    <n v="12"/>
    <n v="71"/>
    <n v="2"/>
  </r>
  <r>
    <n v="2953"/>
    <x v="17"/>
    <n v="102730"/>
    <n v="102.7"/>
    <n v="21"/>
    <x v="2"/>
    <x v="2"/>
    <n v="38"/>
    <n v="74"/>
    <n v="7"/>
    <x v="0"/>
    <n v="0"/>
    <n v="7"/>
    <n v="0"/>
    <n v="34.4"/>
    <n v="17"/>
    <n v="88"/>
    <n v="8"/>
    <n v="41"/>
    <n v="46"/>
    <n v="78"/>
    <n v="25"/>
    <n v="31"/>
    <n v="1"/>
    <n v="9"/>
  </r>
  <r>
    <n v="2997"/>
    <x v="5"/>
    <n v="44363"/>
    <n v="44.4"/>
    <n v="29"/>
    <x v="1"/>
    <x v="2"/>
    <n v="65"/>
    <n v="74"/>
    <n v="35"/>
    <x v="0"/>
    <n v="0"/>
    <n v="35"/>
    <n v="0"/>
    <n v="38.9"/>
    <n v="23"/>
    <n v="48"/>
    <n v="5"/>
    <n v="88"/>
    <n v="56"/>
    <n v="29"/>
    <n v="69"/>
    <n v="8"/>
    <n v="61"/>
    <n v="2"/>
  </r>
  <r>
    <n v="54"/>
    <x v="5"/>
    <n v="148721"/>
    <n v="148.69999999999999"/>
    <n v="13"/>
    <x v="0"/>
    <x v="1"/>
    <n v="7"/>
    <n v="73"/>
    <n v="52"/>
    <x v="0"/>
    <n v="0"/>
    <n v="52"/>
    <n v="0"/>
    <n v="46.9"/>
    <n v="43"/>
    <n v="33"/>
    <n v="73"/>
    <n v="69"/>
    <n v="17"/>
    <n v="88"/>
    <n v="5"/>
    <n v="74"/>
    <n v="57"/>
    <n v="10"/>
  </r>
  <r>
    <n v="204"/>
    <x v="14"/>
    <n v="42602"/>
    <n v="42.6"/>
    <n v="10"/>
    <x v="0"/>
    <x v="2"/>
    <n v="75"/>
    <n v="73"/>
    <n v="68"/>
    <x v="0"/>
    <n v="0"/>
    <n v="68"/>
    <n v="0"/>
    <n v="45"/>
    <n v="15"/>
    <n v="68"/>
    <n v="22"/>
    <n v="43"/>
    <n v="72"/>
    <n v="56"/>
    <n v="43"/>
    <n v="33"/>
    <n v="84"/>
    <n v="14"/>
  </r>
  <r>
    <n v="259"/>
    <x v="5"/>
    <n v="103648"/>
    <n v="103.6"/>
    <n v="19"/>
    <x v="2"/>
    <x v="0"/>
    <n v="38"/>
    <n v="73"/>
    <n v="41"/>
    <x v="0"/>
    <n v="0"/>
    <n v="41"/>
    <n v="0"/>
    <n v="59"/>
    <n v="55"/>
    <n v="2"/>
    <n v="29"/>
    <n v="24"/>
    <n v="95"/>
    <n v="94"/>
    <n v="61"/>
    <n v="92"/>
    <n v="79"/>
    <n v="59"/>
  </r>
  <r>
    <n v="558"/>
    <x v="18"/>
    <n v="34023"/>
    <n v="34"/>
    <n v="14"/>
    <x v="0"/>
    <x v="1"/>
    <n v="84"/>
    <n v="73"/>
    <n v="27"/>
    <x v="2"/>
    <n v="27"/>
    <n v="0"/>
    <n v="0"/>
    <n v="44.3"/>
    <n v="3"/>
    <n v="91"/>
    <n v="12"/>
    <n v="65"/>
    <n v="25"/>
    <n v="84"/>
    <n v="51"/>
    <n v="14"/>
    <n v="57"/>
    <n v="41"/>
  </r>
  <r>
    <n v="685"/>
    <x v="12"/>
    <n v="108610"/>
    <n v="108.6"/>
    <n v="13"/>
    <x v="0"/>
    <x v="3"/>
    <n v="43"/>
    <n v="73"/>
    <n v="7"/>
    <x v="0"/>
    <n v="0"/>
    <n v="7"/>
    <n v="0"/>
    <n v="51.1"/>
    <n v="96"/>
    <n v="84"/>
    <n v="69"/>
    <n v="29"/>
    <n v="91"/>
    <n v="28"/>
    <n v="8"/>
    <n v="92"/>
    <n v="6"/>
    <n v="8"/>
  </r>
  <r>
    <n v="800"/>
    <x v="16"/>
    <n v="30511"/>
    <n v="30.5"/>
    <n v="18"/>
    <x v="2"/>
    <x v="3"/>
    <n v="67"/>
    <n v="73"/>
    <n v="13"/>
    <x v="2"/>
    <n v="13"/>
    <n v="0"/>
    <n v="0"/>
    <n v="49.1"/>
    <n v="96"/>
    <n v="35"/>
    <n v="35"/>
    <n v="6"/>
    <n v="97"/>
    <n v="98"/>
    <n v="58"/>
    <n v="0"/>
    <n v="9"/>
    <n v="57"/>
  </r>
  <r>
    <n v="942"/>
    <x v="7"/>
    <n v="48225"/>
    <n v="48.2"/>
    <n v="11"/>
    <x v="0"/>
    <x v="1"/>
    <n v="96"/>
    <n v="73"/>
    <n v="34"/>
    <x v="0"/>
    <n v="0"/>
    <n v="34"/>
    <n v="0"/>
    <n v="43.6"/>
    <n v="15"/>
    <n v="7"/>
    <n v="73"/>
    <n v="67"/>
    <n v="34"/>
    <n v="17"/>
    <n v="58"/>
    <n v="48"/>
    <n v="73"/>
    <n v="44"/>
  </r>
  <r>
    <n v="1147"/>
    <x v="10"/>
    <n v="102816"/>
    <n v="102.8"/>
    <n v="5"/>
    <x v="3"/>
    <x v="0"/>
    <n v="91"/>
    <n v="73"/>
    <n v="58"/>
    <x v="0"/>
    <n v="0"/>
    <n v="58"/>
    <n v="0"/>
    <n v="46.5"/>
    <n v="55"/>
    <n v="54"/>
    <n v="72"/>
    <n v="21"/>
    <n v="16"/>
    <n v="65"/>
    <n v="29"/>
    <n v="97"/>
    <n v="45"/>
    <n v="11"/>
  </r>
  <r>
    <n v="1153"/>
    <x v="4"/>
    <n v="73815"/>
    <n v="73.8"/>
    <n v="28"/>
    <x v="1"/>
    <x v="2"/>
    <n v="26"/>
    <n v="73"/>
    <n v="46"/>
    <x v="0"/>
    <n v="0"/>
    <n v="46"/>
    <n v="0"/>
    <n v="36"/>
    <n v="59"/>
    <n v="55"/>
    <n v="24"/>
    <n v="89"/>
    <n v="11"/>
    <n v="4"/>
    <n v="6"/>
    <n v="12"/>
    <n v="5"/>
    <n v="95"/>
  </r>
  <r>
    <n v="1423"/>
    <x v="9"/>
    <n v="30234"/>
    <n v="30.2"/>
    <n v="18"/>
    <x v="2"/>
    <x v="2"/>
    <n v="71"/>
    <n v="73"/>
    <n v="8"/>
    <x v="1"/>
    <n v="0"/>
    <n v="0"/>
    <n v="8"/>
    <n v="32.6"/>
    <n v="3"/>
    <n v="14"/>
    <n v="32"/>
    <n v="34"/>
    <n v="9"/>
    <n v="74"/>
    <n v="97"/>
    <n v="6"/>
    <n v="24"/>
    <n v="33"/>
  </r>
  <r>
    <n v="1465"/>
    <x v="19"/>
    <n v="105352"/>
    <n v="105.4"/>
    <n v="4"/>
    <x v="3"/>
    <x v="3"/>
    <n v="41"/>
    <n v="73"/>
    <n v="65"/>
    <x v="0"/>
    <n v="0"/>
    <n v="65"/>
    <n v="0"/>
    <n v="34.299999999999997"/>
    <n v="16"/>
    <n v="63"/>
    <n v="92"/>
    <n v="67"/>
    <n v="2"/>
    <n v="15"/>
    <n v="25"/>
    <n v="39"/>
    <n v="16"/>
    <n v="8"/>
  </r>
  <r>
    <n v="1828"/>
    <x v="16"/>
    <n v="149401"/>
    <n v="149.4"/>
    <n v="18"/>
    <x v="2"/>
    <x v="1"/>
    <n v="92"/>
    <n v="73"/>
    <n v="3"/>
    <x v="2"/>
    <n v="3"/>
    <n v="0"/>
    <n v="0"/>
    <n v="65"/>
    <n v="68"/>
    <n v="44"/>
    <n v="92"/>
    <n v="79"/>
    <n v="43"/>
    <n v="7"/>
    <n v="87"/>
    <n v="77"/>
    <n v="79"/>
    <n v="74"/>
  </r>
  <r>
    <n v="1838"/>
    <x v="3"/>
    <n v="73532"/>
    <n v="73.5"/>
    <n v="24"/>
    <x v="1"/>
    <x v="3"/>
    <n v="25"/>
    <n v="73"/>
    <n v="65"/>
    <x v="0"/>
    <n v="0"/>
    <n v="65"/>
    <n v="0"/>
    <n v="51.2"/>
    <n v="8"/>
    <n v="41"/>
    <n v="82"/>
    <n v="81"/>
    <n v="14"/>
    <n v="49"/>
    <n v="48"/>
    <n v="32"/>
    <n v="92"/>
    <n v="65"/>
  </r>
  <r>
    <n v="1860"/>
    <x v="12"/>
    <n v="89397"/>
    <n v="89.4"/>
    <n v="11"/>
    <x v="0"/>
    <x v="0"/>
    <n v="77"/>
    <n v="73"/>
    <n v="65"/>
    <x v="0"/>
    <n v="0"/>
    <n v="65"/>
    <n v="0"/>
    <n v="32.700000000000003"/>
    <n v="7"/>
    <n v="41"/>
    <n v="8"/>
    <n v="92"/>
    <n v="4"/>
    <n v="15"/>
    <n v="92"/>
    <n v="58"/>
    <n v="8"/>
    <n v="2"/>
  </r>
  <r>
    <n v="2049"/>
    <x v="15"/>
    <n v="70508"/>
    <n v="70.5"/>
    <n v="10"/>
    <x v="0"/>
    <x v="3"/>
    <n v="91"/>
    <n v="73"/>
    <n v="53"/>
    <x v="0"/>
    <n v="0"/>
    <n v="53"/>
    <n v="0"/>
    <n v="40.9"/>
    <n v="36"/>
    <n v="66"/>
    <n v="56"/>
    <n v="92"/>
    <n v="1"/>
    <n v="22"/>
    <n v="77"/>
    <n v="37"/>
    <n v="17"/>
    <n v="5"/>
  </r>
  <r>
    <n v="2065"/>
    <x v="13"/>
    <n v="106286"/>
    <n v="106.3"/>
    <n v="1"/>
    <x v="3"/>
    <x v="3"/>
    <n v="34"/>
    <n v="73"/>
    <n v="21"/>
    <x v="2"/>
    <n v="21"/>
    <n v="0"/>
    <n v="0"/>
    <n v="32.4"/>
    <n v="4"/>
    <n v="18"/>
    <n v="29"/>
    <n v="68"/>
    <n v="88"/>
    <n v="8"/>
    <n v="18"/>
    <n v="57"/>
    <n v="3"/>
    <n v="31"/>
  </r>
  <r>
    <n v="2201"/>
    <x v="12"/>
    <n v="62256"/>
    <n v="62.3"/>
    <n v="7"/>
    <x v="3"/>
    <x v="0"/>
    <n v="81"/>
    <n v="73"/>
    <n v="44"/>
    <x v="0"/>
    <n v="0"/>
    <n v="44"/>
    <n v="0"/>
    <n v="43.6"/>
    <n v="15"/>
    <n v="2"/>
    <n v="78"/>
    <n v="26"/>
    <n v="45"/>
    <n v="15"/>
    <n v="68"/>
    <n v="73"/>
    <n v="36"/>
    <n v="78"/>
  </r>
  <r>
    <n v="2551"/>
    <x v="3"/>
    <n v="69029"/>
    <n v="69"/>
    <n v="23"/>
    <x v="1"/>
    <x v="1"/>
    <n v="61"/>
    <n v="73"/>
    <n v="6"/>
    <x v="0"/>
    <n v="0"/>
    <n v="6"/>
    <n v="0"/>
    <n v="45.4"/>
    <n v="51"/>
    <n v="22"/>
    <n v="49"/>
    <n v="0"/>
    <n v="86"/>
    <n v="1"/>
    <n v="1"/>
    <n v="61"/>
    <n v="97"/>
    <n v="86"/>
  </r>
  <r>
    <n v="2625"/>
    <x v="19"/>
    <n v="144947"/>
    <n v="144.9"/>
    <n v="14"/>
    <x v="0"/>
    <x v="3"/>
    <n v="71"/>
    <n v="73"/>
    <n v="52"/>
    <x v="0"/>
    <n v="0"/>
    <n v="52"/>
    <n v="0"/>
    <n v="32.799999999999997"/>
    <n v="11"/>
    <n v="3"/>
    <n v="72"/>
    <n v="3"/>
    <n v="15"/>
    <n v="1"/>
    <n v="57"/>
    <n v="97"/>
    <n v="48"/>
    <n v="21"/>
  </r>
  <r>
    <n v="2784"/>
    <x v="11"/>
    <n v="130709"/>
    <n v="130.69999999999999"/>
    <n v="29"/>
    <x v="1"/>
    <x v="0"/>
    <n v="32"/>
    <n v="73"/>
    <n v="94"/>
    <x v="1"/>
    <n v="0"/>
    <n v="0"/>
    <n v="94"/>
    <n v="39.9"/>
    <n v="43"/>
    <n v="0"/>
    <n v="84"/>
    <n v="6"/>
    <n v="17"/>
    <n v="3"/>
    <n v="29"/>
    <n v="93"/>
    <n v="93"/>
    <n v="31"/>
  </r>
  <r>
    <n v="2882"/>
    <x v="5"/>
    <n v="81358"/>
    <n v="81.400000000000006"/>
    <n v="29"/>
    <x v="1"/>
    <x v="0"/>
    <n v="53"/>
    <n v="73"/>
    <n v="35"/>
    <x v="0"/>
    <n v="0"/>
    <n v="35"/>
    <n v="0"/>
    <n v="47.7"/>
    <n v="57"/>
    <n v="93"/>
    <n v="14"/>
    <n v="7"/>
    <n v="44"/>
    <n v="29"/>
    <n v="85"/>
    <n v="46"/>
    <n v="58"/>
    <n v="44"/>
  </r>
  <r>
    <n v="2949"/>
    <x v="6"/>
    <n v="84853"/>
    <n v="84.9"/>
    <n v="25"/>
    <x v="1"/>
    <x v="0"/>
    <n v="47"/>
    <n v="73"/>
    <n v="78"/>
    <x v="1"/>
    <n v="0"/>
    <n v="0"/>
    <n v="78"/>
    <n v="43.2"/>
    <n v="85"/>
    <n v="15"/>
    <n v="63"/>
    <n v="1"/>
    <n v="25"/>
    <n v="59"/>
    <n v="46"/>
    <n v="49"/>
    <n v="66"/>
    <n v="23"/>
  </r>
  <r>
    <n v="16"/>
    <x v="19"/>
    <n v="32869"/>
    <n v="32.9"/>
    <n v="2"/>
    <x v="3"/>
    <x v="1"/>
    <n v="65"/>
    <n v="72"/>
    <n v="58"/>
    <x v="0"/>
    <n v="0"/>
    <n v="58"/>
    <n v="0"/>
    <n v="47.8"/>
    <n v="24"/>
    <n v="33"/>
    <n v="75"/>
    <n v="65"/>
    <n v="85"/>
    <n v="66"/>
    <n v="57"/>
    <n v="9"/>
    <n v="37"/>
    <n v="27"/>
  </r>
  <r>
    <n v="209"/>
    <x v="7"/>
    <n v="37214"/>
    <n v="37.200000000000003"/>
    <n v="21"/>
    <x v="2"/>
    <x v="2"/>
    <n v="41"/>
    <n v="72"/>
    <n v="6"/>
    <x v="0"/>
    <n v="0"/>
    <n v="6"/>
    <n v="0"/>
    <n v="39.4"/>
    <n v="54"/>
    <n v="15"/>
    <n v="38"/>
    <n v="41"/>
    <n v="75"/>
    <n v="2"/>
    <n v="27"/>
    <n v="52"/>
    <n v="27"/>
    <n v="63"/>
  </r>
  <r>
    <n v="276"/>
    <x v="13"/>
    <n v="39343"/>
    <n v="39.299999999999997"/>
    <n v="13"/>
    <x v="0"/>
    <x v="2"/>
    <n v="28"/>
    <n v="72"/>
    <n v="12"/>
    <x v="2"/>
    <n v="12"/>
    <n v="0"/>
    <n v="0"/>
    <n v="44.1"/>
    <n v="56"/>
    <n v="3"/>
    <n v="91"/>
    <n v="16"/>
    <n v="22"/>
    <n v="52"/>
    <n v="71"/>
    <n v="1"/>
    <n v="32"/>
    <n v="97"/>
  </r>
  <r>
    <n v="284"/>
    <x v="14"/>
    <n v="46524"/>
    <n v="46.5"/>
    <n v="29"/>
    <x v="1"/>
    <x v="1"/>
    <n v="16"/>
    <n v="72"/>
    <n v="43"/>
    <x v="0"/>
    <n v="0"/>
    <n v="43"/>
    <n v="0"/>
    <n v="28.7"/>
    <n v="26"/>
    <n v="9"/>
    <n v="9"/>
    <n v="19"/>
    <n v="5"/>
    <n v="63"/>
    <n v="29"/>
    <n v="28"/>
    <n v="33"/>
    <n v="66"/>
  </r>
  <r>
    <n v="310"/>
    <x v="9"/>
    <n v="59793"/>
    <n v="59.8"/>
    <n v="28"/>
    <x v="1"/>
    <x v="2"/>
    <n v="7"/>
    <n v="72"/>
    <n v="93"/>
    <x v="1"/>
    <n v="0"/>
    <n v="0"/>
    <n v="93"/>
    <n v="31.4"/>
    <n v="47"/>
    <n v="45"/>
    <n v="1"/>
    <n v="25"/>
    <n v="87"/>
    <n v="16"/>
    <n v="42"/>
    <n v="1"/>
    <n v="48"/>
    <n v="2"/>
  </r>
  <r>
    <n v="394"/>
    <x v="3"/>
    <n v="45994"/>
    <n v="46"/>
    <n v="15"/>
    <x v="0"/>
    <x v="3"/>
    <n v="10"/>
    <n v="72"/>
    <n v="34"/>
    <x v="0"/>
    <n v="0"/>
    <n v="34"/>
    <n v="0"/>
    <n v="54"/>
    <n v="59"/>
    <n v="49"/>
    <n v="52"/>
    <n v="67"/>
    <n v="27"/>
    <n v="91"/>
    <n v="44"/>
    <n v="13"/>
    <n v="74"/>
    <n v="64"/>
  </r>
  <r>
    <n v="395"/>
    <x v="18"/>
    <n v="66701"/>
    <n v="66.7"/>
    <n v="25"/>
    <x v="1"/>
    <x v="1"/>
    <n v="62"/>
    <n v="72"/>
    <n v="16"/>
    <x v="2"/>
    <n v="16"/>
    <n v="0"/>
    <n v="0"/>
    <n v="57.2"/>
    <n v="9"/>
    <n v="13"/>
    <n v="39"/>
    <n v="82"/>
    <n v="97"/>
    <n v="45"/>
    <n v="51"/>
    <n v="57"/>
    <n v="93"/>
    <n v="86"/>
  </r>
  <r>
    <n v="614"/>
    <x v="4"/>
    <n v="110146"/>
    <n v="110.1"/>
    <n v="21"/>
    <x v="2"/>
    <x v="2"/>
    <n v="67"/>
    <n v="72"/>
    <n v="31"/>
    <x v="0"/>
    <n v="0"/>
    <n v="31"/>
    <n v="0"/>
    <n v="42.6"/>
    <n v="41"/>
    <n v="29"/>
    <n v="81"/>
    <n v="8"/>
    <n v="46"/>
    <n v="61"/>
    <n v="6"/>
    <n v="83"/>
    <n v="43"/>
    <n v="28"/>
  </r>
  <r>
    <n v="648"/>
    <x v="17"/>
    <n v="145088"/>
    <n v="145.1"/>
    <n v="12"/>
    <x v="0"/>
    <x v="3"/>
    <n v="81"/>
    <n v="72"/>
    <n v="88"/>
    <x v="1"/>
    <n v="0"/>
    <n v="0"/>
    <n v="88"/>
    <n v="61.3"/>
    <n v="94"/>
    <n v="53"/>
    <n v="54"/>
    <n v="46"/>
    <n v="33"/>
    <n v="48"/>
    <n v="6"/>
    <n v="99"/>
    <n v="94"/>
    <n v="86"/>
  </r>
  <r>
    <n v="694"/>
    <x v="9"/>
    <n v="51730"/>
    <n v="51.7"/>
    <n v="25"/>
    <x v="1"/>
    <x v="1"/>
    <n v="77"/>
    <n v="72"/>
    <n v="77"/>
    <x v="1"/>
    <n v="0"/>
    <n v="0"/>
    <n v="77"/>
    <n v="59.2"/>
    <n v="24"/>
    <n v="99"/>
    <n v="2"/>
    <n v="58"/>
    <n v="93"/>
    <n v="15"/>
    <n v="97"/>
    <n v="95"/>
    <n v="88"/>
    <n v="21"/>
  </r>
  <r>
    <n v="747"/>
    <x v="4"/>
    <n v="50758"/>
    <n v="50.8"/>
    <n v="26"/>
    <x v="1"/>
    <x v="0"/>
    <n v="79"/>
    <n v="72"/>
    <n v="33"/>
    <x v="0"/>
    <n v="0"/>
    <n v="33"/>
    <n v="0"/>
    <n v="49"/>
    <n v="53"/>
    <n v="6"/>
    <n v="77"/>
    <n v="72"/>
    <n v="88"/>
    <n v="64"/>
    <n v="7"/>
    <n v="25"/>
    <n v="81"/>
    <n v="17"/>
  </r>
  <r>
    <n v="1094"/>
    <x v="14"/>
    <n v="97986"/>
    <n v="98"/>
    <n v="4"/>
    <x v="3"/>
    <x v="1"/>
    <n v="93"/>
    <n v="72"/>
    <n v="58"/>
    <x v="0"/>
    <n v="0"/>
    <n v="58"/>
    <n v="0"/>
    <n v="55.9"/>
    <n v="71"/>
    <n v="92"/>
    <n v="71"/>
    <n v="58"/>
    <n v="9"/>
    <n v="83"/>
    <n v="72"/>
    <n v="3"/>
    <n v="37"/>
    <n v="63"/>
  </r>
  <r>
    <n v="1119"/>
    <x v="9"/>
    <n v="81408"/>
    <n v="81.400000000000006"/>
    <n v="2"/>
    <x v="3"/>
    <x v="1"/>
    <n v="39"/>
    <n v="72"/>
    <n v="89"/>
    <x v="1"/>
    <n v="0"/>
    <n v="0"/>
    <n v="89"/>
    <n v="47.7"/>
    <n v="78"/>
    <n v="92"/>
    <n v="38"/>
    <n v="51"/>
    <n v="36"/>
    <n v="26"/>
    <n v="75"/>
    <n v="34"/>
    <n v="43"/>
    <n v="4"/>
  </r>
  <r>
    <n v="1233"/>
    <x v="4"/>
    <n v="44870"/>
    <n v="44.9"/>
    <n v="15"/>
    <x v="0"/>
    <x v="2"/>
    <n v="72"/>
    <n v="72"/>
    <n v="41"/>
    <x v="0"/>
    <n v="0"/>
    <n v="41"/>
    <n v="0"/>
    <n v="41.9"/>
    <n v="75"/>
    <n v="18"/>
    <n v="25"/>
    <n v="2"/>
    <n v="72"/>
    <n v="62"/>
    <n v="69"/>
    <n v="21"/>
    <n v="69"/>
    <n v="6"/>
  </r>
  <r>
    <n v="1310"/>
    <x v="9"/>
    <n v="134031"/>
    <n v="134"/>
    <n v="16"/>
    <x v="2"/>
    <x v="3"/>
    <n v="91"/>
    <n v="72"/>
    <n v="91"/>
    <x v="1"/>
    <n v="0"/>
    <n v="0"/>
    <n v="91"/>
    <n v="41.2"/>
    <n v="71"/>
    <n v="96"/>
    <n v="57"/>
    <n v="9"/>
    <n v="6"/>
    <n v="69"/>
    <n v="22"/>
    <n v="39"/>
    <n v="6"/>
    <n v="37"/>
  </r>
  <r>
    <n v="1363"/>
    <x v="18"/>
    <n v="93560"/>
    <n v="93.6"/>
    <n v="21"/>
    <x v="2"/>
    <x v="2"/>
    <n v="6"/>
    <n v="72"/>
    <n v="13"/>
    <x v="2"/>
    <n v="13"/>
    <n v="0"/>
    <n v="0"/>
    <n v="46.9"/>
    <n v="13"/>
    <n v="25"/>
    <n v="82"/>
    <n v="64"/>
    <n v="95"/>
    <n v="5"/>
    <n v="79"/>
    <n v="7"/>
    <n v="26"/>
    <n v="73"/>
  </r>
  <r>
    <n v="1383"/>
    <x v="15"/>
    <n v="99915"/>
    <n v="99.9"/>
    <n v="13"/>
    <x v="0"/>
    <x v="1"/>
    <n v="19"/>
    <n v="72"/>
    <n v="62"/>
    <x v="0"/>
    <n v="0"/>
    <n v="62"/>
    <n v="0"/>
    <n v="58.4"/>
    <n v="89"/>
    <n v="49"/>
    <n v="36"/>
    <n v="81"/>
    <n v="67"/>
    <n v="4"/>
    <n v="35"/>
    <n v="68"/>
    <n v="57"/>
    <n v="98"/>
  </r>
  <r>
    <n v="1435"/>
    <x v="19"/>
    <n v="86366"/>
    <n v="86.4"/>
    <n v="2"/>
    <x v="3"/>
    <x v="1"/>
    <n v="4"/>
    <n v="72"/>
    <n v="66"/>
    <x v="0"/>
    <n v="0"/>
    <n v="66"/>
    <n v="0"/>
    <n v="53.3"/>
    <n v="54"/>
    <n v="44"/>
    <n v="42"/>
    <n v="89"/>
    <n v="37"/>
    <n v="86"/>
    <n v="31"/>
    <n v="53"/>
    <n v="14"/>
    <n v="83"/>
  </r>
  <r>
    <n v="1555"/>
    <x v="8"/>
    <n v="67309"/>
    <n v="67.3"/>
    <n v="12"/>
    <x v="0"/>
    <x v="1"/>
    <n v="2"/>
    <n v="72"/>
    <n v="2"/>
    <x v="2"/>
    <n v="2"/>
    <n v="0"/>
    <n v="0"/>
    <n v="37.799999999999997"/>
    <n v="9"/>
    <n v="13"/>
    <n v="92"/>
    <n v="35"/>
    <n v="43"/>
    <n v="36"/>
    <n v="41"/>
    <n v="26"/>
    <n v="7"/>
    <n v="76"/>
  </r>
  <r>
    <n v="1617"/>
    <x v="11"/>
    <n v="119526"/>
    <n v="119.5"/>
    <n v="10"/>
    <x v="0"/>
    <x v="2"/>
    <n v="46"/>
    <n v="72"/>
    <n v="88"/>
    <x v="1"/>
    <n v="0"/>
    <n v="0"/>
    <n v="88"/>
    <n v="40.4"/>
    <n v="3"/>
    <n v="55"/>
    <n v="17"/>
    <n v="0"/>
    <n v="87"/>
    <n v="67"/>
    <n v="1"/>
    <n v="66"/>
    <n v="61"/>
    <n v="47"/>
  </r>
  <r>
    <n v="1627"/>
    <x v="17"/>
    <n v="106743"/>
    <n v="106.7"/>
    <n v="11"/>
    <x v="0"/>
    <x v="3"/>
    <n v="63"/>
    <n v="72"/>
    <n v="8"/>
    <x v="1"/>
    <n v="0"/>
    <n v="0"/>
    <n v="8"/>
    <n v="43.4"/>
    <n v="34"/>
    <n v="1"/>
    <n v="31"/>
    <n v="49"/>
    <n v="6"/>
    <n v="93"/>
    <n v="24"/>
    <n v="15"/>
    <n v="87"/>
    <n v="94"/>
  </r>
  <r>
    <n v="1798"/>
    <x v="5"/>
    <n v="82736"/>
    <n v="82.7"/>
    <n v="21"/>
    <x v="2"/>
    <x v="2"/>
    <n v="1"/>
    <n v="72"/>
    <n v="58"/>
    <x v="0"/>
    <n v="0"/>
    <n v="58"/>
    <n v="0"/>
    <n v="44.2"/>
    <n v="77"/>
    <n v="28"/>
    <n v="41"/>
    <n v="4"/>
    <n v="24"/>
    <n v="78"/>
    <n v="61"/>
    <n v="21"/>
    <n v="26"/>
    <n v="82"/>
  </r>
  <r>
    <n v="2031"/>
    <x v="1"/>
    <n v="85432"/>
    <n v="85.4"/>
    <n v="0"/>
    <x v="3"/>
    <x v="0"/>
    <n v="81"/>
    <n v="72"/>
    <n v="82"/>
    <x v="1"/>
    <n v="0"/>
    <n v="0"/>
    <n v="82"/>
    <n v="39.799999999999997"/>
    <n v="82"/>
    <n v="22"/>
    <n v="31"/>
    <n v="44"/>
    <n v="27"/>
    <n v="46"/>
    <n v="1"/>
    <n v="21"/>
    <n v="83"/>
    <n v="41"/>
  </r>
  <r>
    <n v="2217"/>
    <x v="2"/>
    <n v="72582"/>
    <n v="72.599999999999994"/>
    <n v="22"/>
    <x v="2"/>
    <x v="3"/>
    <n v="68"/>
    <n v="72"/>
    <n v="14"/>
    <x v="2"/>
    <n v="14"/>
    <n v="0"/>
    <n v="0"/>
    <n v="41.7"/>
    <n v="1"/>
    <n v="6"/>
    <n v="17"/>
    <n v="69"/>
    <n v="74"/>
    <n v="48"/>
    <n v="9"/>
    <n v="61"/>
    <n v="37"/>
    <n v="95"/>
  </r>
  <r>
    <n v="2257"/>
    <x v="1"/>
    <n v="85547"/>
    <n v="85.5"/>
    <n v="1"/>
    <x v="3"/>
    <x v="2"/>
    <n v="1"/>
    <n v="72"/>
    <n v="88"/>
    <x v="1"/>
    <n v="0"/>
    <n v="0"/>
    <n v="88"/>
    <n v="61.6"/>
    <n v="41"/>
    <n v="33"/>
    <n v="87"/>
    <n v="92"/>
    <n v="95"/>
    <n v="27"/>
    <n v="91"/>
    <n v="74"/>
    <n v="15"/>
    <n v="61"/>
  </r>
  <r>
    <n v="2258"/>
    <x v="12"/>
    <n v="117429"/>
    <n v="117.4"/>
    <n v="26"/>
    <x v="1"/>
    <x v="2"/>
    <n v="63"/>
    <n v="72"/>
    <n v="4"/>
    <x v="0"/>
    <n v="0"/>
    <n v="4"/>
    <n v="0"/>
    <n v="66.400000000000006"/>
    <n v="79"/>
    <n v="69"/>
    <n v="88"/>
    <n v="4"/>
    <n v="55"/>
    <n v="74"/>
    <n v="97"/>
    <n v="99"/>
    <n v="10"/>
    <n v="89"/>
  </r>
  <r>
    <n v="2280"/>
    <x v="12"/>
    <n v="66258"/>
    <n v="66.3"/>
    <n v="11"/>
    <x v="0"/>
    <x v="2"/>
    <n v="43"/>
    <n v="72"/>
    <n v="47"/>
    <x v="0"/>
    <n v="0"/>
    <n v="47"/>
    <n v="0"/>
    <n v="60.7"/>
    <n v="64"/>
    <n v="19"/>
    <n v="77"/>
    <n v="33"/>
    <n v="93"/>
    <n v="51"/>
    <n v="85"/>
    <n v="62"/>
    <n v="55"/>
    <n v="68"/>
  </r>
  <r>
    <n v="2306"/>
    <x v="7"/>
    <n v="97720"/>
    <n v="97.7"/>
    <n v="13"/>
    <x v="0"/>
    <x v="3"/>
    <n v="27"/>
    <n v="72"/>
    <n v="44"/>
    <x v="0"/>
    <n v="0"/>
    <n v="44"/>
    <n v="0"/>
    <n v="50"/>
    <n v="8"/>
    <n v="65"/>
    <n v="79"/>
    <n v="58"/>
    <n v="26"/>
    <n v="23"/>
    <n v="1"/>
    <n v="78"/>
    <n v="85"/>
    <n v="77"/>
  </r>
  <r>
    <n v="2382"/>
    <x v="0"/>
    <n v="113128"/>
    <n v="113.1"/>
    <n v="7"/>
    <x v="3"/>
    <x v="1"/>
    <n v="34"/>
    <n v="72"/>
    <n v="66"/>
    <x v="0"/>
    <n v="0"/>
    <n v="66"/>
    <n v="0"/>
    <n v="47.5"/>
    <n v="69"/>
    <n v="11"/>
    <n v="41"/>
    <n v="67"/>
    <n v="57"/>
    <n v="62"/>
    <n v="57"/>
    <n v="8"/>
    <n v="32"/>
    <n v="71"/>
  </r>
  <r>
    <n v="2462"/>
    <x v="5"/>
    <n v="87623"/>
    <n v="87.6"/>
    <n v="12"/>
    <x v="0"/>
    <x v="1"/>
    <n v="94"/>
    <n v="72"/>
    <n v="62"/>
    <x v="0"/>
    <n v="0"/>
    <n v="62"/>
    <n v="0"/>
    <n v="40.5"/>
    <n v="27"/>
    <n v="88"/>
    <n v="1"/>
    <n v="18"/>
    <n v="72"/>
    <n v="17"/>
    <n v="16"/>
    <n v="56"/>
    <n v="83"/>
    <n v="27"/>
  </r>
  <r>
    <n v="2510"/>
    <x v="10"/>
    <n v="77687"/>
    <n v="77.7"/>
    <n v="28"/>
    <x v="1"/>
    <x v="0"/>
    <n v="3"/>
    <n v="72"/>
    <n v="45"/>
    <x v="0"/>
    <n v="0"/>
    <n v="45"/>
    <n v="0"/>
    <n v="34"/>
    <n v="61"/>
    <n v="99"/>
    <n v="35"/>
    <n v="6"/>
    <n v="19"/>
    <n v="9"/>
    <n v="7"/>
    <n v="79"/>
    <n v="12"/>
    <n v="13"/>
  </r>
  <r>
    <n v="2559"/>
    <x v="10"/>
    <n v="41329"/>
    <n v="41.3"/>
    <n v="24"/>
    <x v="1"/>
    <x v="0"/>
    <n v="33"/>
    <n v="72"/>
    <n v="68"/>
    <x v="0"/>
    <n v="0"/>
    <n v="68"/>
    <n v="0"/>
    <n v="46.1"/>
    <n v="31"/>
    <n v="34"/>
    <n v="9"/>
    <n v="14"/>
    <n v="58"/>
    <n v="78"/>
    <n v="27"/>
    <n v="84"/>
    <n v="77"/>
    <n v="49"/>
  </r>
  <r>
    <n v="2580"/>
    <x v="15"/>
    <n v="62947"/>
    <n v="62.9"/>
    <n v="12"/>
    <x v="0"/>
    <x v="0"/>
    <n v="22"/>
    <n v="72"/>
    <n v="35"/>
    <x v="0"/>
    <n v="0"/>
    <n v="35"/>
    <n v="0"/>
    <n v="46.7"/>
    <n v="65"/>
    <n v="75"/>
    <n v="68"/>
    <n v="92"/>
    <n v="15"/>
    <n v="32"/>
    <n v="34"/>
    <n v="23"/>
    <n v="14"/>
    <n v="49"/>
  </r>
  <r>
    <n v="2622"/>
    <x v="4"/>
    <n v="107974"/>
    <n v="108"/>
    <n v="6"/>
    <x v="3"/>
    <x v="0"/>
    <n v="41"/>
    <n v="72"/>
    <n v="43"/>
    <x v="0"/>
    <n v="0"/>
    <n v="43"/>
    <n v="0"/>
    <n v="47.7"/>
    <n v="88"/>
    <n v="14"/>
    <n v="44"/>
    <n v="31"/>
    <n v="8"/>
    <n v="1"/>
    <n v="78"/>
    <n v="85"/>
    <n v="74"/>
    <n v="54"/>
  </r>
  <r>
    <n v="2675"/>
    <x v="9"/>
    <n v="53876"/>
    <n v="53.9"/>
    <n v="18"/>
    <x v="2"/>
    <x v="2"/>
    <n v="58"/>
    <n v="72"/>
    <n v="77"/>
    <x v="1"/>
    <n v="0"/>
    <n v="0"/>
    <n v="77"/>
    <n v="45.1"/>
    <n v="77"/>
    <n v="79"/>
    <n v="49"/>
    <n v="15"/>
    <n v="6"/>
    <n v="27"/>
    <n v="73"/>
    <n v="6"/>
    <n v="72"/>
    <n v="47"/>
  </r>
  <r>
    <n v="2698"/>
    <x v="5"/>
    <n v="114815"/>
    <n v="114.8"/>
    <n v="15"/>
    <x v="0"/>
    <x v="2"/>
    <n v="95"/>
    <n v="72"/>
    <n v="49"/>
    <x v="0"/>
    <n v="0"/>
    <n v="49"/>
    <n v="0"/>
    <n v="58.6"/>
    <n v="23"/>
    <n v="56"/>
    <n v="91"/>
    <n v="57"/>
    <n v="51"/>
    <n v="75"/>
    <n v="15"/>
    <n v="91"/>
    <n v="58"/>
    <n v="69"/>
  </r>
  <r>
    <n v="2851"/>
    <x v="3"/>
    <n v="91894"/>
    <n v="91.9"/>
    <n v="22"/>
    <x v="2"/>
    <x v="2"/>
    <n v="94"/>
    <n v="72"/>
    <n v="34"/>
    <x v="0"/>
    <n v="0"/>
    <n v="34"/>
    <n v="0"/>
    <n v="33"/>
    <n v="21"/>
    <n v="21"/>
    <n v="29"/>
    <n v="9"/>
    <n v="24"/>
    <n v="92"/>
    <n v="89"/>
    <n v="32"/>
    <n v="10"/>
    <n v="3"/>
  </r>
  <r>
    <n v="2895"/>
    <x v="9"/>
    <n v="80942"/>
    <n v="80.900000000000006"/>
    <n v="18"/>
    <x v="2"/>
    <x v="3"/>
    <n v="36"/>
    <n v="72"/>
    <n v="75"/>
    <x v="1"/>
    <n v="0"/>
    <n v="0"/>
    <n v="75"/>
    <n v="24.3"/>
    <n v="8"/>
    <n v="9"/>
    <n v="17"/>
    <n v="2"/>
    <n v="27"/>
    <n v="31"/>
    <n v="10"/>
    <n v="99"/>
    <n v="19"/>
    <n v="21"/>
  </r>
  <r>
    <n v="2920"/>
    <x v="2"/>
    <n v="39788"/>
    <n v="39.799999999999997"/>
    <n v="6"/>
    <x v="3"/>
    <x v="2"/>
    <n v="3"/>
    <n v="72"/>
    <n v="23"/>
    <x v="2"/>
    <n v="23"/>
    <n v="0"/>
    <n v="0"/>
    <n v="61.3"/>
    <n v="22"/>
    <n v="91"/>
    <n v="65"/>
    <n v="86"/>
    <n v="39"/>
    <n v="98"/>
    <n v="68"/>
    <n v="36"/>
    <n v="21"/>
    <n v="87"/>
  </r>
  <r>
    <n v="52"/>
    <x v="18"/>
    <n v="97444"/>
    <n v="97.4"/>
    <n v="23"/>
    <x v="1"/>
    <x v="1"/>
    <n v="99"/>
    <n v="71"/>
    <n v="14"/>
    <x v="2"/>
    <n v="14"/>
    <n v="0"/>
    <n v="0"/>
    <n v="54"/>
    <n v="93"/>
    <n v="72"/>
    <n v="5"/>
    <n v="78"/>
    <n v="83"/>
    <n v="75"/>
    <n v="8"/>
    <n v="83"/>
    <n v="19"/>
    <n v="24"/>
  </r>
  <r>
    <n v="368"/>
    <x v="19"/>
    <n v="112928"/>
    <n v="112.9"/>
    <n v="26"/>
    <x v="1"/>
    <x v="1"/>
    <n v="85"/>
    <n v="71"/>
    <n v="68"/>
    <x v="0"/>
    <n v="0"/>
    <n v="68"/>
    <n v="0"/>
    <n v="42.7"/>
    <n v="34"/>
    <n v="99"/>
    <n v="84"/>
    <n v="81"/>
    <n v="32"/>
    <n v="1"/>
    <n v="38"/>
    <n v="3"/>
    <n v="4"/>
    <n v="51"/>
  </r>
  <r>
    <n v="427"/>
    <x v="4"/>
    <n v="39752"/>
    <n v="39.799999999999997"/>
    <n v="1"/>
    <x v="3"/>
    <x v="1"/>
    <n v="77"/>
    <n v="71"/>
    <n v="43"/>
    <x v="0"/>
    <n v="0"/>
    <n v="43"/>
    <n v="0"/>
    <n v="53.7"/>
    <n v="82"/>
    <n v="54"/>
    <n v="86"/>
    <n v="21"/>
    <n v="61"/>
    <n v="8"/>
    <n v="64"/>
    <n v="76"/>
    <n v="58"/>
    <n v="27"/>
  </r>
  <r>
    <n v="592"/>
    <x v="6"/>
    <n v="76566"/>
    <n v="76.599999999999994"/>
    <n v="24"/>
    <x v="1"/>
    <x v="1"/>
    <n v="7"/>
    <n v="71"/>
    <n v="81"/>
    <x v="1"/>
    <n v="0"/>
    <n v="0"/>
    <n v="81"/>
    <n v="43.1"/>
    <n v="7"/>
    <n v="83"/>
    <n v="13"/>
    <n v="9"/>
    <n v="86"/>
    <n v="46"/>
    <n v="74"/>
    <n v="62"/>
    <n v="8"/>
    <n v="43"/>
  </r>
  <r>
    <n v="617"/>
    <x v="10"/>
    <n v="62009"/>
    <n v="62"/>
    <n v="14"/>
    <x v="0"/>
    <x v="2"/>
    <n v="5"/>
    <n v="71"/>
    <n v="32"/>
    <x v="0"/>
    <n v="0"/>
    <n v="32"/>
    <n v="0"/>
    <n v="38"/>
    <n v="33"/>
    <n v="14"/>
    <n v="71"/>
    <n v="53"/>
    <n v="14"/>
    <n v="1"/>
    <n v="81"/>
    <n v="18"/>
    <n v="61"/>
    <n v="34"/>
  </r>
  <r>
    <n v="674"/>
    <x v="14"/>
    <n v="97143"/>
    <n v="97.1"/>
    <n v="15"/>
    <x v="0"/>
    <x v="0"/>
    <n v="88"/>
    <n v="71"/>
    <n v="67"/>
    <x v="0"/>
    <n v="0"/>
    <n v="67"/>
    <n v="0"/>
    <n v="42.5"/>
    <n v="82"/>
    <n v="98"/>
    <n v="88"/>
    <n v="28"/>
    <n v="11"/>
    <n v="11"/>
    <n v="29"/>
    <n v="61"/>
    <n v="8"/>
    <n v="9"/>
  </r>
  <r>
    <n v="714"/>
    <x v="8"/>
    <n v="121903"/>
    <n v="121.9"/>
    <n v="0"/>
    <x v="3"/>
    <x v="3"/>
    <n v="96"/>
    <n v="71"/>
    <n v="13"/>
    <x v="2"/>
    <n v="13"/>
    <n v="0"/>
    <n v="0"/>
    <n v="47.7"/>
    <n v="77"/>
    <n v="87"/>
    <n v="52"/>
    <n v="99"/>
    <n v="1"/>
    <n v="3"/>
    <n v="62"/>
    <n v="47"/>
    <n v="12"/>
    <n v="37"/>
  </r>
  <r>
    <n v="943"/>
    <x v="16"/>
    <n v="101519"/>
    <n v="101.5"/>
    <n v="10"/>
    <x v="0"/>
    <x v="1"/>
    <n v="29"/>
    <n v="71"/>
    <n v="12"/>
    <x v="2"/>
    <n v="12"/>
    <n v="0"/>
    <n v="0"/>
    <n v="46.8"/>
    <n v="9"/>
    <n v="35"/>
    <n v="4"/>
    <n v="19"/>
    <n v="75"/>
    <n v="33"/>
    <n v="67"/>
    <n v="72"/>
    <n v="58"/>
    <n v="96"/>
  </r>
  <r>
    <n v="1078"/>
    <x v="17"/>
    <n v="57470"/>
    <n v="57.5"/>
    <n v="9"/>
    <x v="0"/>
    <x v="2"/>
    <n v="95"/>
    <n v="71"/>
    <n v="83"/>
    <x v="1"/>
    <n v="0"/>
    <n v="0"/>
    <n v="83"/>
    <n v="35.200000000000003"/>
    <n v="68"/>
    <n v="25"/>
    <n v="6"/>
    <n v="26"/>
    <n v="33"/>
    <n v="44"/>
    <n v="53"/>
    <n v="45"/>
    <n v="49"/>
    <n v="3"/>
  </r>
  <r>
    <n v="1090"/>
    <x v="1"/>
    <n v="50080"/>
    <n v="50.1"/>
    <n v="3"/>
    <x v="3"/>
    <x v="3"/>
    <n v="37"/>
    <n v="71"/>
    <n v="92"/>
    <x v="1"/>
    <n v="0"/>
    <n v="0"/>
    <n v="92"/>
    <n v="47.2"/>
    <n v="98"/>
    <n v="2"/>
    <n v="55"/>
    <n v="34"/>
    <n v="28"/>
    <n v="34"/>
    <n v="64"/>
    <n v="19"/>
    <n v="91"/>
    <n v="47"/>
  </r>
  <r>
    <n v="1454"/>
    <x v="13"/>
    <n v="131433"/>
    <n v="131.4"/>
    <n v="10"/>
    <x v="0"/>
    <x v="1"/>
    <n v="8"/>
    <n v="71"/>
    <n v="12"/>
    <x v="2"/>
    <n v="12"/>
    <n v="0"/>
    <n v="0"/>
    <n v="56.4"/>
    <n v="24"/>
    <n v="88"/>
    <n v="77"/>
    <n v="7"/>
    <n v="83"/>
    <n v="4"/>
    <n v="25"/>
    <n v="92"/>
    <n v="86"/>
    <n v="78"/>
  </r>
  <r>
    <n v="1740"/>
    <x v="5"/>
    <n v="94535"/>
    <n v="94.5"/>
    <n v="1"/>
    <x v="3"/>
    <x v="1"/>
    <n v="7"/>
    <n v="71"/>
    <n v="41"/>
    <x v="0"/>
    <n v="0"/>
    <n v="41"/>
    <n v="0"/>
    <n v="46.8"/>
    <n v="57"/>
    <n v="45"/>
    <n v="74"/>
    <n v="38"/>
    <n v="86"/>
    <n v="43"/>
    <n v="4"/>
    <n v="2"/>
    <n v="65"/>
    <n v="54"/>
  </r>
  <r>
    <n v="1786"/>
    <x v="14"/>
    <n v="38152"/>
    <n v="38.200000000000003"/>
    <n v="6"/>
    <x v="3"/>
    <x v="1"/>
    <n v="11"/>
    <n v="71"/>
    <n v="37"/>
    <x v="0"/>
    <n v="0"/>
    <n v="37"/>
    <n v="0"/>
    <n v="55"/>
    <n v="36"/>
    <n v="88"/>
    <n v="44"/>
    <n v="57"/>
    <n v="18"/>
    <n v="49"/>
    <n v="87"/>
    <n v="77"/>
    <n v="8"/>
    <n v="86"/>
  </r>
  <r>
    <n v="1876"/>
    <x v="4"/>
    <n v="74380"/>
    <n v="74.400000000000006"/>
    <n v="15"/>
    <x v="0"/>
    <x v="3"/>
    <n v="33"/>
    <n v="71"/>
    <n v="41"/>
    <x v="0"/>
    <n v="0"/>
    <n v="41"/>
    <n v="0"/>
    <n v="55.5"/>
    <n v="43"/>
    <n v="18"/>
    <n v="96"/>
    <n v="11"/>
    <n v="99"/>
    <n v="84"/>
    <n v="42"/>
    <n v="74"/>
    <n v="67"/>
    <n v="21"/>
  </r>
  <r>
    <n v="1917"/>
    <x v="8"/>
    <n v="129417"/>
    <n v="129.4"/>
    <n v="23"/>
    <x v="1"/>
    <x v="3"/>
    <n v="33"/>
    <n v="71"/>
    <n v="28"/>
    <x v="2"/>
    <n v="28"/>
    <n v="0"/>
    <n v="0"/>
    <n v="49.5"/>
    <n v="88"/>
    <n v="2"/>
    <n v="35"/>
    <n v="76"/>
    <n v="21"/>
    <n v="59"/>
    <n v="7"/>
    <n v="65"/>
    <n v="71"/>
    <n v="71"/>
  </r>
  <r>
    <n v="2074"/>
    <x v="13"/>
    <n v="72048"/>
    <n v="72"/>
    <n v="27"/>
    <x v="1"/>
    <x v="0"/>
    <n v="8"/>
    <n v="71"/>
    <n v="15"/>
    <x v="2"/>
    <n v="15"/>
    <n v="0"/>
    <n v="0"/>
    <n v="14.4"/>
    <n v="13"/>
    <n v="8"/>
    <n v="6"/>
    <n v="19"/>
    <n v="6"/>
    <n v="9"/>
    <n v="53"/>
    <n v="13"/>
    <n v="5"/>
    <n v="12"/>
  </r>
  <r>
    <n v="2160"/>
    <x v="1"/>
    <n v="120061"/>
    <n v="120.1"/>
    <n v="16"/>
    <x v="2"/>
    <x v="3"/>
    <n v="82"/>
    <n v="71"/>
    <n v="93"/>
    <x v="1"/>
    <n v="0"/>
    <n v="0"/>
    <n v="93"/>
    <n v="64.3"/>
    <n v="67"/>
    <n v="9"/>
    <n v="55"/>
    <n v="69"/>
    <n v="62"/>
    <n v="83"/>
    <n v="84"/>
    <n v="59"/>
    <n v="63"/>
    <n v="92"/>
  </r>
  <r>
    <n v="2164"/>
    <x v="16"/>
    <n v="129691"/>
    <n v="129.69999999999999"/>
    <n v="18"/>
    <x v="2"/>
    <x v="1"/>
    <n v="33"/>
    <n v="71"/>
    <n v="3"/>
    <x v="2"/>
    <n v="3"/>
    <n v="0"/>
    <n v="0"/>
    <n v="44.2"/>
    <n v="67"/>
    <n v="41"/>
    <n v="8"/>
    <n v="6"/>
    <n v="64"/>
    <n v="82"/>
    <n v="29"/>
    <n v="98"/>
    <n v="44"/>
    <n v="3"/>
  </r>
  <r>
    <n v="2297"/>
    <x v="11"/>
    <n v="52879"/>
    <n v="52.9"/>
    <n v="25"/>
    <x v="1"/>
    <x v="2"/>
    <n v="38"/>
    <n v="71"/>
    <n v="82"/>
    <x v="1"/>
    <n v="0"/>
    <n v="0"/>
    <n v="82"/>
    <n v="39.9"/>
    <n v="52"/>
    <n v="35"/>
    <n v="75"/>
    <n v="9"/>
    <n v="21"/>
    <n v="84"/>
    <n v="13"/>
    <n v="23"/>
    <n v="56"/>
    <n v="31"/>
  </r>
  <r>
    <n v="2327"/>
    <x v="5"/>
    <n v="126155"/>
    <n v="126.2"/>
    <n v="9"/>
    <x v="0"/>
    <x v="1"/>
    <n v="41"/>
    <n v="71"/>
    <n v="58"/>
    <x v="0"/>
    <n v="0"/>
    <n v="58"/>
    <n v="0"/>
    <n v="51.1"/>
    <n v="24"/>
    <n v="94"/>
    <n v="37"/>
    <n v="66"/>
    <n v="35"/>
    <n v="81"/>
    <n v="9"/>
    <n v="79"/>
    <n v="85"/>
    <n v="1"/>
  </r>
  <r>
    <n v="2370"/>
    <x v="7"/>
    <n v="44517"/>
    <n v="44.5"/>
    <n v="3"/>
    <x v="3"/>
    <x v="0"/>
    <n v="59"/>
    <n v="71"/>
    <n v="54"/>
    <x v="0"/>
    <n v="0"/>
    <n v="54"/>
    <n v="0"/>
    <n v="44.5"/>
    <n v="67"/>
    <n v="7"/>
    <n v="82"/>
    <n v="86"/>
    <n v="6"/>
    <n v="6"/>
    <n v="59"/>
    <n v="1"/>
    <n v="34"/>
    <n v="97"/>
  </r>
  <r>
    <n v="2386"/>
    <x v="0"/>
    <n v="85572"/>
    <n v="85.6"/>
    <n v="8"/>
    <x v="0"/>
    <x v="3"/>
    <n v="87"/>
    <n v="71"/>
    <n v="31"/>
    <x v="0"/>
    <n v="0"/>
    <n v="31"/>
    <n v="0"/>
    <n v="54.8"/>
    <n v="94"/>
    <n v="34"/>
    <n v="31"/>
    <n v="26"/>
    <n v="24"/>
    <n v="73"/>
    <n v="91"/>
    <n v="79"/>
    <n v="67"/>
    <n v="29"/>
  </r>
  <r>
    <n v="2511"/>
    <x v="6"/>
    <n v="40128"/>
    <n v="40.1"/>
    <n v="23"/>
    <x v="1"/>
    <x v="3"/>
    <n v="86"/>
    <n v="71"/>
    <n v="86"/>
    <x v="1"/>
    <n v="0"/>
    <n v="0"/>
    <n v="86"/>
    <n v="39.799999999999997"/>
    <n v="52"/>
    <n v="54"/>
    <n v="2"/>
    <n v="64"/>
    <n v="4"/>
    <n v="99"/>
    <n v="3"/>
    <n v="5"/>
    <n v="32"/>
    <n v="83"/>
  </r>
  <r>
    <n v="2716"/>
    <x v="13"/>
    <n v="73904"/>
    <n v="73.900000000000006"/>
    <n v="2"/>
    <x v="3"/>
    <x v="0"/>
    <n v="64"/>
    <n v="71"/>
    <n v="2"/>
    <x v="2"/>
    <n v="2"/>
    <n v="0"/>
    <n v="0"/>
    <n v="24.2"/>
    <n v="4"/>
    <n v="6"/>
    <n v="38"/>
    <n v="23"/>
    <n v="84"/>
    <n v="1"/>
    <n v="36"/>
    <n v="7"/>
    <n v="9"/>
    <n v="34"/>
  </r>
  <r>
    <n v="2809"/>
    <x v="19"/>
    <n v="96321"/>
    <n v="96.3"/>
    <n v="2"/>
    <x v="3"/>
    <x v="0"/>
    <n v="11"/>
    <n v="71"/>
    <n v="64"/>
    <x v="0"/>
    <n v="0"/>
    <n v="64"/>
    <n v="0"/>
    <n v="42.5"/>
    <n v="51"/>
    <n v="98"/>
    <n v="12"/>
    <n v="41"/>
    <n v="33"/>
    <n v="52"/>
    <n v="63"/>
    <n v="66"/>
    <n v="0"/>
    <n v="9"/>
  </r>
  <r>
    <n v="109"/>
    <x v="13"/>
    <n v="75379"/>
    <n v="75.400000000000006"/>
    <n v="20"/>
    <x v="2"/>
    <x v="0"/>
    <n v="48"/>
    <n v="69"/>
    <n v="9"/>
    <x v="2"/>
    <n v="9"/>
    <n v="0"/>
    <n v="0"/>
    <n v="56.8"/>
    <n v="62"/>
    <n v="52"/>
    <n v="67"/>
    <n v="93"/>
    <n v="53"/>
    <n v="58"/>
    <n v="9"/>
    <n v="72"/>
    <n v="4"/>
    <n v="98"/>
  </r>
  <r>
    <n v="313"/>
    <x v="7"/>
    <n v="97598"/>
    <n v="97.6"/>
    <n v="6"/>
    <x v="3"/>
    <x v="1"/>
    <n v="4"/>
    <n v="69"/>
    <n v="52"/>
    <x v="0"/>
    <n v="0"/>
    <n v="52"/>
    <n v="0"/>
    <n v="35.4"/>
    <n v="65"/>
    <n v="5"/>
    <n v="95"/>
    <n v="84"/>
    <n v="3"/>
    <n v="8"/>
    <n v="17"/>
    <n v="13"/>
    <n v="12"/>
    <n v="52"/>
  </r>
  <r>
    <n v="344"/>
    <x v="15"/>
    <n v="149391"/>
    <n v="149.4"/>
    <n v="18"/>
    <x v="2"/>
    <x v="0"/>
    <n v="7"/>
    <n v="69"/>
    <n v="48"/>
    <x v="0"/>
    <n v="0"/>
    <n v="48"/>
    <n v="0"/>
    <n v="48.6"/>
    <n v="83"/>
    <n v="65"/>
    <n v="41"/>
    <n v="66"/>
    <n v="12"/>
    <n v="4"/>
    <n v="79"/>
    <n v="22"/>
    <n v="19"/>
    <n v="95"/>
  </r>
  <r>
    <n v="407"/>
    <x v="0"/>
    <n v="35147"/>
    <n v="35.1"/>
    <n v="12"/>
    <x v="0"/>
    <x v="1"/>
    <n v="3"/>
    <n v="69"/>
    <n v="42"/>
    <x v="0"/>
    <n v="0"/>
    <n v="42"/>
    <n v="0"/>
    <n v="16.8"/>
    <n v="9"/>
    <n v="14"/>
    <n v="1"/>
    <n v="42"/>
    <n v="8"/>
    <n v="14"/>
    <n v="13"/>
    <n v="64"/>
    <n v="2"/>
    <n v="1"/>
  </r>
  <r>
    <n v="638"/>
    <x v="2"/>
    <n v="97696"/>
    <n v="97.7"/>
    <n v="20"/>
    <x v="2"/>
    <x v="1"/>
    <n v="53"/>
    <n v="69"/>
    <n v="16"/>
    <x v="2"/>
    <n v="16"/>
    <n v="0"/>
    <n v="0"/>
    <n v="50.7"/>
    <n v="55"/>
    <n v="68"/>
    <n v="61"/>
    <n v="39"/>
    <n v="27"/>
    <n v="17"/>
    <n v="69"/>
    <n v="65"/>
    <n v="69"/>
    <n v="37"/>
  </r>
  <r>
    <n v="671"/>
    <x v="3"/>
    <n v="130257"/>
    <n v="130.30000000000001"/>
    <n v="4"/>
    <x v="3"/>
    <x v="3"/>
    <n v="82"/>
    <n v="69"/>
    <n v="58"/>
    <x v="0"/>
    <n v="0"/>
    <n v="58"/>
    <n v="0"/>
    <n v="24.5"/>
    <n v="29"/>
    <n v="3"/>
    <n v="3"/>
    <n v="73"/>
    <n v="23"/>
    <n v="0"/>
    <n v="72"/>
    <n v="17"/>
    <n v="1"/>
    <n v="24"/>
  </r>
  <r>
    <n v="675"/>
    <x v="10"/>
    <n v="49798"/>
    <n v="49.8"/>
    <n v="14"/>
    <x v="0"/>
    <x v="2"/>
    <n v="1"/>
    <n v="69"/>
    <n v="34"/>
    <x v="0"/>
    <n v="0"/>
    <n v="34"/>
    <n v="0"/>
    <n v="35.299999999999997"/>
    <n v="36"/>
    <n v="5"/>
    <n v="4"/>
    <n v="35"/>
    <n v="18"/>
    <n v="65"/>
    <n v="46"/>
    <n v="5"/>
    <n v="43"/>
    <n v="96"/>
  </r>
  <r>
    <n v="677"/>
    <x v="9"/>
    <n v="46254"/>
    <n v="46.3"/>
    <n v="16"/>
    <x v="2"/>
    <x v="1"/>
    <n v="62"/>
    <n v="69"/>
    <n v="82"/>
    <x v="1"/>
    <n v="0"/>
    <n v="0"/>
    <n v="82"/>
    <n v="52.5"/>
    <n v="72"/>
    <n v="53"/>
    <n v="4"/>
    <n v="32"/>
    <n v="61"/>
    <n v="94"/>
    <n v="67"/>
    <n v="7"/>
    <n v="46"/>
    <n v="89"/>
  </r>
  <r>
    <n v="823"/>
    <x v="11"/>
    <n v="107865"/>
    <n v="107.9"/>
    <n v="2"/>
    <x v="3"/>
    <x v="3"/>
    <n v="59"/>
    <n v="69"/>
    <n v="92"/>
    <x v="1"/>
    <n v="0"/>
    <n v="0"/>
    <n v="92"/>
    <n v="45.1"/>
    <n v="81"/>
    <n v="52"/>
    <n v="72"/>
    <n v="37"/>
    <n v="4"/>
    <n v="9"/>
    <n v="13"/>
    <n v="95"/>
    <n v="57"/>
    <n v="31"/>
  </r>
  <r>
    <n v="940"/>
    <x v="11"/>
    <n v="44937"/>
    <n v="44.9"/>
    <n v="26"/>
    <x v="1"/>
    <x v="0"/>
    <n v="17"/>
    <n v="69"/>
    <n v="93"/>
    <x v="1"/>
    <n v="0"/>
    <n v="0"/>
    <n v="93"/>
    <n v="49.5"/>
    <n v="3"/>
    <n v="46"/>
    <n v="31"/>
    <n v="67"/>
    <n v="84"/>
    <n v="36"/>
    <n v="43"/>
    <n v="98"/>
    <n v="78"/>
    <n v="9"/>
  </r>
  <r>
    <n v="959"/>
    <x v="10"/>
    <n v="127435"/>
    <n v="127.4"/>
    <n v="3"/>
    <x v="3"/>
    <x v="2"/>
    <n v="57"/>
    <n v="69"/>
    <n v="62"/>
    <x v="0"/>
    <n v="0"/>
    <n v="62"/>
    <n v="0"/>
    <n v="43"/>
    <n v="3"/>
    <n v="98"/>
    <n v="87"/>
    <n v="58"/>
    <n v="11"/>
    <n v="22"/>
    <n v="28"/>
    <n v="24"/>
    <n v="5"/>
    <n v="94"/>
  </r>
  <r>
    <n v="1041"/>
    <x v="11"/>
    <n v="120088"/>
    <n v="120.1"/>
    <n v="5"/>
    <x v="3"/>
    <x v="2"/>
    <n v="78"/>
    <n v="69"/>
    <n v="87"/>
    <x v="1"/>
    <n v="0"/>
    <n v="0"/>
    <n v="87"/>
    <n v="43.1"/>
    <n v="6"/>
    <n v="18"/>
    <n v="27"/>
    <n v="41"/>
    <n v="7"/>
    <n v="64"/>
    <n v="53"/>
    <n v="77"/>
    <n v="76"/>
    <n v="62"/>
  </r>
  <r>
    <n v="1149"/>
    <x v="1"/>
    <n v="136657"/>
    <n v="136.69999999999999"/>
    <n v="8"/>
    <x v="0"/>
    <x v="2"/>
    <n v="16"/>
    <n v="69"/>
    <n v="93"/>
    <x v="1"/>
    <n v="0"/>
    <n v="0"/>
    <n v="93"/>
    <n v="42.1"/>
    <n v="71"/>
    <n v="15"/>
    <n v="39"/>
    <n v="6"/>
    <n v="43"/>
    <n v="78"/>
    <n v="55"/>
    <n v="65"/>
    <n v="33"/>
    <n v="16"/>
  </r>
  <r>
    <n v="1557"/>
    <x v="5"/>
    <n v="101880"/>
    <n v="101.9"/>
    <n v="10"/>
    <x v="0"/>
    <x v="2"/>
    <n v="43"/>
    <n v="69"/>
    <n v="51"/>
    <x v="0"/>
    <n v="0"/>
    <n v="51"/>
    <n v="0"/>
    <n v="50.8"/>
    <n v="3"/>
    <n v="52"/>
    <n v="59"/>
    <n v="36"/>
    <n v="76"/>
    <n v="14"/>
    <n v="88"/>
    <n v="96"/>
    <n v="0"/>
    <n v="84"/>
  </r>
  <r>
    <n v="1593"/>
    <x v="19"/>
    <n v="66911"/>
    <n v="66.900000000000006"/>
    <n v="11"/>
    <x v="0"/>
    <x v="1"/>
    <n v="86"/>
    <n v="69"/>
    <n v="4"/>
    <x v="0"/>
    <n v="0"/>
    <n v="4"/>
    <n v="0"/>
    <n v="31.6"/>
    <n v="6"/>
    <n v="15"/>
    <n v="15"/>
    <n v="2"/>
    <n v="29"/>
    <n v="81"/>
    <n v="92"/>
    <n v="41"/>
    <n v="13"/>
    <n v="22"/>
  </r>
  <r>
    <n v="1599"/>
    <x v="15"/>
    <n v="45573"/>
    <n v="45.6"/>
    <n v="2"/>
    <x v="3"/>
    <x v="1"/>
    <n v="68"/>
    <n v="69"/>
    <n v="57"/>
    <x v="0"/>
    <n v="0"/>
    <n v="57"/>
    <n v="0"/>
    <n v="43.3"/>
    <n v="39"/>
    <n v="8"/>
    <n v="4"/>
    <n v="67"/>
    <n v="65"/>
    <n v="94"/>
    <n v="71"/>
    <n v="8"/>
    <n v="9"/>
    <n v="68"/>
  </r>
  <r>
    <n v="1666"/>
    <x v="12"/>
    <n v="100043"/>
    <n v="100"/>
    <n v="26"/>
    <x v="1"/>
    <x v="3"/>
    <n v="46"/>
    <n v="69"/>
    <n v="64"/>
    <x v="0"/>
    <n v="0"/>
    <n v="64"/>
    <n v="0"/>
    <n v="45.9"/>
    <n v="84"/>
    <n v="24"/>
    <n v="32"/>
    <n v="7"/>
    <n v="74"/>
    <n v="66"/>
    <n v="10"/>
    <n v="87"/>
    <n v="42"/>
    <n v="33"/>
  </r>
  <r>
    <n v="2008"/>
    <x v="18"/>
    <n v="130901"/>
    <n v="130.9"/>
    <n v="27"/>
    <x v="1"/>
    <x v="3"/>
    <n v="99"/>
    <n v="69"/>
    <n v="21"/>
    <x v="2"/>
    <n v="21"/>
    <n v="0"/>
    <n v="0"/>
    <n v="37.6"/>
    <n v="54"/>
    <n v="15"/>
    <n v="17"/>
    <n v="99"/>
    <n v="45"/>
    <n v="13"/>
    <n v="21"/>
    <n v="27"/>
    <n v="51"/>
    <n v="34"/>
  </r>
  <r>
    <n v="2207"/>
    <x v="16"/>
    <n v="144009"/>
    <n v="144"/>
    <n v="2"/>
    <x v="3"/>
    <x v="3"/>
    <n v="55"/>
    <n v="69"/>
    <n v="14"/>
    <x v="2"/>
    <n v="14"/>
    <n v="0"/>
    <n v="0"/>
    <n v="52.3"/>
    <n v="95"/>
    <n v="29"/>
    <n v="16"/>
    <n v="99"/>
    <n v="3"/>
    <n v="68"/>
    <n v="23"/>
    <n v="55"/>
    <n v="39"/>
    <n v="96"/>
  </r>
  <r>
    <n v="2256"/>
    <x v="2"/>
    <n v="90273"/>
    <n v="90.3"/>
    <n v="25"/>
    <x v="1"/>
    <x v="0"/>
    <n v="38"/>
    <n v="69"/>
    <n v="17"/>
    <x v="2"/>
    <n v="17"/>
    <n v="0"/>
    <n v="0"/>
    <n v="50.4"/>
    <n v="93"/>
    <n v="17"/>
    <n v="85"/>
    <n v="42"/>
    <n v="14"/>
    <n v="85"/>
    <n v="97"/>
    <n v="29"/>
    <n v="3"/>
    <n v="39"/>
  </r>
  <r>
    <n v="2285"/>
    <x v="14"/>
    <n v="118035"/>
    <n v="118"/>
    <n v="16"/>
    <x v="2"/>
    <x v="0"/>
    <n v="78"/>
    <n v="69"/>
    <n v="58"/>
    <x v="0"/>
    <n v="0"/>
    <n v="58"/>
    <n v="0"/>
    <n v="60.8"/>
    <n v="86"/>
    <n v="96"/>
    <n v="47"/>
    <n v="97"/>
    <n v="41"/>
    <n v="22"/>
    <n v="51"/>
    <n v="65"/>
    <n v="46"/>
    <n v="57"/>
  </r>
  <r>
    <n v="2340"/>
    <x v="16"/>
    <n v="30733"/>
    <n v="30.7"/>
    <n v="7"/>
    <x v="3"/>
    <x v="0"/>
    <n v="89"/>
    <n v="69"/>
    <n v="19"/>
    <x v="2"/>
    <n v="19"/>
    <n v="0"/>
    <n v="0"/>
    <n v="73.3"/>
    <n v="96"/>
    <n v="64"/>
    <n v="44"/>
    <n v="72"/>
    <n v="82"/>
    <n v="59"/>
    <n v="87"/>
    <n v="51"/>
    <n v="83"/>
    <n v="95"/>
  </r>
  <r>
    <n v="2379"/>
    <x v="5"/>
    <n v="61232"/>
    <n v="61.2"/>
    <n v="15"/>
    <x v="0"/>
    <x v="3"/>
    <n v="79"/>
    <n v="69"/>
    <n v="44"/>
    <x v="0"/>
    <n v="0"/>
    <n v="44"/>
    <n v="0"/>
    <n v="39.9"/>
    <n v="39"/>
    <n v="92"/>
    <n v="66"/>
    <n v="4"/>
    <n v="1"/>
    <n v="2"/>
    <n v="32"/>
    <n v="48"/>
    <n v="84"/>
    <n v="31"/>
  </r>
  <r>
    <n v="2456"/>
    <x v="8"/>
    <n v="48609"/>
    <n v="48.6"/>
    <n v="0"/>
    <x v="3"/>
    <x v="2"/>
    <n v="45"/>
    <n v="69"/>
    <n v="12"/>
    <x v="2"/>
    <n v="12"/>
    <n v="0"/>
    <n v="0"/>
    <n v="41.3"/>
    <n v="36"/>
    <n v="79"/>
    <n v="99"/>
    <n v="18"/>
    <n v="34"/>
    <n v="28"/>
    <n v="4"/>
    <n v="22"/>
    <n v="9"/>
    <n v="84"/>
  </r>
  <r>
    <n v="2743"/>
    <x v="4"/>
    <n v="65714"/>
    <n v="65.7"/>
    <n v="11"/>
    <x v="0"/>
    <x v="1"/>
    <n v="74"/>
    <n v="69"/>
    <n v="63"/>
    <x v="0"/>
    <n v="0"/>
    <n v="63"/>
    <n v="0"/>
    <n v="42.2"/>
    <n v="95"/>
    <n v="24"/>
    <n v="69"/>
    <n v="75"/>
    <n v="31"/>
    <n v="48"/>
    <n v="1"/>
    <n v="17"/>
    <n v="6"/>
    <n v="56"/>
  </r>
  <r>
    <n v="2808"/>
    <x v="13"/>
    <n v="43739"/>
    <n v="43.7"/>
    <n v="17"/>
    <x v="2"/>
    <x v="2"/>
    <n v="75"/>
    <n v="69"/>
    <n v="14"/>
    <x v="2"/>
    <n v="14"/>
    <n v="0"/>
    <n v="0"/>
    <n v="77.7"/>
    <n v="89"/>
    <n v="94"/>
    <n v="92"/>
    <n v="82"/>
    <n v="69"/>
    <n v="91"/>
    <n v="71"/>
    <n v="95"/>
    <n v="2"/>
    <n v="92"/>
  </r>
  <r>
    <n v="2915"/>
    <x v="13"/>
    <n v="41430"/>
    <n v="41.4"/>
    <n v="13"/>
    <x v="0"/>
    <x v="2"/>
    <n v="28"/>
    <n v="69"/>
    <n v="16"/>
    <x v="2"/>
    <n v="16"/>
    <n v="0"/>
    <n v="0"/>
    <n v="47.1"/>
    <n v="9"/>
    <n v="79"/>
    <n v="97"/>
    <n v="54"/>
    <n v="51"/>
    <n v="1"/>
    <n v="18"/>
    <n v="5"/>
    <n v="75"/>
    <n v="82"/>
  </r>
  <r>
    <n v="4"/>
    <x v="7"/>
    <n v="136530"/>
    <n v="136.5"/>
    <n v="13"/>
    <x v="0"/>
    <x v="2"/>
    <n v="39"/>
    <n v="68"/>
    <n v="6"/>
    <x v="0"/>
    <n v="0"/>
    <n v="6"/>
    <n v="0"/>
    <n v="45.6"/>
    <n v="43"/>
    <n v="21"/>
    <n v="57"/>
    <n v="3"/>
    <n v="84"/>
    <n v="45"/>
    <n v="4"/>
    <n v="93"/>
    <n v="73"/>
    <n v="33"/>
  </r>
  <r>
    <n v="69"/>
    <x v="3"/>
    <n v="116145"/>
    <n v="116.1"/>
    <n v="27"/>
    <x v="1"/>
    <x v="3"/>
    <n v="96"/>
    <n v="68"/>
    <n v="34"/>
    <x v="0"/>
    <n v="0"/>
    <n v="34"/>
    <n v="0"/>
    <n v="63.1"/>
    <n v="77"/>
    <n v="7"/>
    <n v="84"/>
    <n v="44"/>
    <n v="92"/>
    <n v="72"/>
    <n v="61"/>
    <n v="95"/>
    <n v="4"/>
    <n v="95"/>
  </r>
  <r>
    <n v="73"/>
    <x v="17"/>
    <n v="67641"/>
    <n v="67.599999999999994"/>
    <n v="15"/>
    <x v="0"/>
    <x v="2"/>
    <n v="93"/>
    <n v="68"/>
    <n v="84"/>
    <x v="1"/>
    <n v="0"/>
    <n v="0"/>
    <n v="84"/>
    <n v="60.5"/>
    <n v="92"/>
    <n v="3"/>
    <n v="7"/>
    <n v="3"/>
    <n v="92"/>
    <n v="97"/>
    <n v="94"/>
    <n v="47"/>
    <n v="86"/>
    <n v="84"/>
  </r>
  <r>
    <n v="98"/>
    <x v="5"/>
    <n v="49975"/>
    <n v="50"/>
    <n v="3"/>
    <x v="3"/>
    <x v="1"/>
    <n v="91"/>
    <n v="68"/>
    <n v="4"/>
    <x v="0"/>
    <n v="0"/>
    <n v="4"/>
    <n v="0"/>
    <n v="55.2"/>
    <n v="97"/>
    <n v="18"/>
    <n v="85"/>
    <n v="49"/>
    <n v="25"/>
    <n v="87"/>
    <n v="45"/>
    <n v="51"/>
    <n v="36"/>
    <n v="59"/>
  </r>
  <r>
    <n v="315"/>
    <x v="15"/>
    <n v="108291"/>
    <n v="108.3"/>
    <n v="27"/>
    <x v="1"/>
    <x v="2"/>
    <n v="34"/>
    <n v="68"/>
    <n v="34"/>
    <x v="0"/>
    <n v="0"/>
    <n v="34"/>
    <n v="0"/>
    <n v="36.5"/>
    <n v="96"/>
    <n v="6"/>
    <n v="73"/>
    <n v="32"/>
    <n v="39"/>
    <n v="24"/>
    <n v="1"/>
    <n v="18"/>
    <n v="8"/>
    <n v="68"/>
  </r>
  <r>
    <n v="327"/>
    <x v="2"/>
    <n v="55363"/>
    <n v="55.4"/>
    <n v="11"/>
    <x v="0"/>
    <x v="0"/>
    <n v="5"/>
    <n v="68"/>
    <n v="29"/>
    <x v="2"/>
    <n v="29"/>
    <n v="0"/>
    <n v="0"/>
    <n v="35.200000000000003"/>
    <n v="43"/>
    <n v="63"/>
    <n v="73"/>
    <n v="37"/>
    <n v="15"/>
    <n v="21"/>
    <n v="31"/>
    <n v="64"/>
    <n v="4"/>
    <n v="1"/>
  </r>
  <r>
    <n v="371"/>
    <x v="15"/>
    <n v="123122"/>
    <n v="123.1"/>
    <n v="8"/>
    <x v="0"/>
    <x v="0"/>
    <n v="87"/>
    <n v="68"/>
    <n v="68"/>
    <x v="0"/>
    <n v="0"/>
    <n v="68"/>
    <n v="0"/>
    <n v="38.1"/>
    <n v="22"/>
    <n v="33"/>
    <n v="76"/>
    <n v="39"/>
    <n v="61"/>
    <n v="44"/>
    <n v="74"/>
    <n v="23"/>
    <n v="6"/>
    <n v="3"/>
  </r>
  <r>
    <n v="403"/>
    <x v="4"/>
    <n v="137648"/>
    <n v="137.6"/>
    <n v="22"/>
    <x v="2"/>
    <x v="2"/>
    <n v="63"/>
    <n v="68"/>
    <n v="34"/>
    <x v="0"/>
    <n v="0"/>
    <n v="34"/>
    <n v="0"/>
    <n v="56.4"/>
    <n v="81"/>
    <n v="58"/>
    <n v="62"/>
    <n v="78"/>
    <n v="7"/>
    <n v="83"/>
    <n v="6"/>
    <n v="75"/>
    <n v="85"/>
    <n v="29"/>
  </r>
  <r>
    <n v="409"/>
    <x v="18"/>
    <n v="133496"/>
    <n v="133.5"/>
    <n v="13"/>
    <x v="0"/>
    <x v="1"/>
    <n v="34"/>
    <n v="68"/>
    <n v="5"/>
    <x v="2"/>
    <n v="5"/>
    <n v="0"/>
    <n v="0"/>
    <n v="50.4"/>
    <n v="47"/>
    <n v="69"/>
    <n v="23"/>
    <n v="13"/>
    <n v="89"/>
    <n v="28"/>
    <n v="22"/>
    <n v="86"/>
    <n v="82"/>
    <n v="45"/>
  </r>
  <r>
    <n v="412"/>
    <x v="0"/>
    <n v="59545"/>
    <n v="59.5"/>
    <n v="17"/>
    <x v="2"/>
    <x v="0"/>
    <n v="91"/>
    <n v="68"/>
    <n v="3"/>
    <x v="2"/>
    <n v="3"/>
    <n v="0"/>
    <n v="0"/>
    <n v="50.3"/>
    <n v="81"/>
    <n v="8"/>
    <n v="41"/>
    <n v="68"/>
    <n v="24"/>
    <n v="8"/>
    <n v="77"/>
    <n v="63"/>
    <n v="99"/>
    <n v="34"/>
  </r>
  <r>
    <n v="662"/>
    <x v="1"/>
    <n v="106762"/>
    <n v="106.8"/>
    <n v="7"/>
    <x v="3"/>
    <x v="0"/>
    <n v="6"/>
    <n v="68"/>
    <n v="89"/>
    <x v="1"/>
    <n v="0"/>
    <n v="0"/>
    <n v="89"/>
    <n v="39.4"/>
    <n v="49"/>
    <n v="88"/>
    <n v="4"/>
    <n v="27"/>
    <n v="35"/>
    <n v="71"/>
    <n v="56"/>
    <n v="9"/>
    <n v="6"/>
    <n v="49"/>
  </r>
  <r>
    <n v="930"/>
    <x v="14"/>
    <n v="98560"/>
    <n v="98.6"/>
    <n v="23"/>
    <x v="1"/>
    <x v="0"/>
    <n v="86"/>
    <n v="68"/>
    <n v="52"/>
    <x v="0"/>
    <n v="0"/>
    <n v="52"/>
    <n v="0"/>
    <n v="58.2"/>
    <n v="95"/>
    <n v="63"/>
    <n v="82"/>
    <n v="65"/>
    <n v="84"/>
    <n v="94"/>
    <n v="27"/>
    <n v="17"/>
    <n v="48"/>
    <n v="7"/>
  </r>
  <r>
    <n v="936"/>
    <x v="8"/>
    <n v="69305"/>
    <n v="69.3"/>
    <n v="21"/>
    <x v="2"/>
    <x v="2"/>
    <n v="6"/>
    <n v="68"/>
    <n v="8"/>
    <x v="2"/>
    <n v="8"/>
    <n v="0"/>
    <n v="0"/>
    <n v="33.299999999999997"/>
    <n v="91"/>
    <n v="14"/>
    <n v="54"/>
    <n v="59"/>
    <n v="54"/>
    <n v="1"/>
    <n v="32"/>
    <n v="5"/>
    <n v="4"/>
    <n v="19"/>
  </r>
  <r>
    <n v="972"/>
    <x v="12"/>
    <n v="65098"/>
    <n v="65.099999999999994"/>
    <n v="10"/>
    <x v="0"/>
    <x v="2"/>
    <n v="22"/>
    <n v="68"/>
    <n v="31"/>
    <x v="0"/>
    <n v="0"/>
    <n v="31"/>
    <n v="0"/>
    <n v="42.1"/>
    <n v="21"/>
    <n v="52"/>
    <n v="54"/>
    <n v="25"/>
    <n v="7"/>
    <n v="74"/>
    <n v="76"/>
    <n v="10"/>
    <n v="9"/>
    <n v="93"/>
  </r>
  <r>
    <n v="983"/>
    <x v="13"/>
    <n v="122345"/>
    <n v="122.3"/>
    <n v="27"/>
    <x v="1"/>
    <x v="2"/>
    <n v="12"/>
    <n v="68"/>
    <n v="29"/>
    <x v="2"/>
    <n v="29"/>
    <n v="0"/>
    <n v="0"/>
    <n v="48.4"/>
    <n v="84"/>
    <n v="39"/>
    <n v="64"/>
    <n v="94"/>
    <n v="21"/>
    <n v="6"/>
    <n v="54"/>
    <n v="14"/>
    <n v="19"/>
    <n v="89"/>
  </r>
  <r>
    <n v="1013"/>
    <x v="19"/>
    <n v="60985"/>
    <n v="61"/>
    <n v="26"/>
    <x v="1"/>
    <x v="1"/>
    <n v="51"/>
    <n v="68"/>
    <n v="62"/>
    <x v="0"/>
    <n v="0"/>
    <n v="62"/>
    <n v="0"/>
    <n v="42.7"/>
    <n v="89"/>
    <n v="85"/>
    <n v="43"/>
    <n v="76"/>
    <n v="1"/>
    <n v="4"/>
    <n v="75"/>
    <n v="43"/>
    <n v="10"/>
    <n v="1"/>
  </r>
  <r>
    <n v="1086"/>
    <x v="3"/>
    <n v="91775"/>
    <n v="91.8"/>
    <n v="24"/>
    <x v="1"/>
    <x v="1"/>
    <n v="3"/>
    <n v="68"/>
    <n v="55"/>
    <x v="0"/>
    <n v="0"/>
    <n v="55"/>
    <n v="0"/>
    <n v="39.6"/>
    <n v="23"/>
    <n v="8"/>
    <n v="0"/>
    <n v="61"/>
    <n v="36"/>
    <n v="75"/>
    <n v="38"/>
    <n v="49"/>
    <n v="41"/>
    <n v="65"/>
  </r>
  <r>
    <n v="1151"/>
    <x v="7"/>
    <n v="93483"/>
    <n v="93.5"/>
    <n v="25"/>
    <x v="1"/>
    <x v="2"/>
    <n v="25"/>
    <n v="68"/>
    <n v="48"/>
    <x v="0"/>
    <n v="0"/>
    <n v="48"/>
    <n v="0"/>
    <n v="43.8"/>
    <n v="4"/>
    <n v="79"/>
    <n v="88"/>
    <n v="69"/>
    <n v="27"/>
    <n v="12"/>
    <n v="38"/>
    <n v="83"/>
    <n v="35"/>
    <n v="3"/>
  </r>
  <r>
    <n v="1158"/>
    <x v="10"/>
    <n v="92327"/>
    <n v="92.3"/>
    <n v="4"/>
    <x v="3"/>
    <x v="1"/>
    <n v="53"/>
    <n v="68"/>
    <n v="55"/>
    <x v="0"/>
    <n v="0"/>
    <n v="55"/>
    <n v="0"/>
    <n v="48.5"/>
    <n v="29"/>
    <n v="79"/>
    <n v="81"/>
    <n v="46"/>
    <n v="18"/>
    <n v="65"/>
    <n v="99"/>
    <n v="62"/>
    <n v="4"/>
    <n v="2"/>
  </r>
  <r>
    <n v="1447"/>
    <x v="12"/>
    <n v="114935"/>
    <n v="114.9"/>
    <n v="22"/>
    <x v="2"/>
    <x v="2"/>
    <n v="6"/>
    <n v="68"/>
    <n v="36"/>
    <x v="0"/>
    <n v="0"/>
    <n v="36"/>
    <n v="0"/>
    <n v="34.4"/>
    <n v="0"/>
    <n v="94"/>
    <n v="83"/>
    <n v="8"/>
    <n v="6"/>
    <n v="23"/>
    <n v="26"/>
    <n v="87"/>
    <n v="11"/>
    <n v="6"/>
  </r>
  <r>
    <n v="1664"/>
    <x v="1"/>
    <n v="48481"/>
    <n v="48.5"/>
    <n v="9"/>
    <x v="0"/>
    <x v="0"/>
    <n v="65"/>
    <n v="68"/>
    <n v="83"/>
    <x v="1"/>
    <n v="0"/>
    <n v="0"/>
    <n v="83"/>
    <n v="42.7"/>
    <n v="75"/>
    <n v="9"/>
    <n v="86"/>
    <n v="15"/>
    <n v="49"/>
    <n v="48"/>
    <n v="9"/>
    <n v="0"/>
    <n v="74"/>
    <n v="62"/>
  </r>
  <r>
    <n v="1708"/>
    <x v="16"/>
    <n v="48428"/>
    <n v="48.4"/>
    <n v="2"/>
    <x v="3"/>
    <x v="3"/>
    <n v="22"/>
    <n v="68"/>
    <n v="24"/>
    <x v="2"/>
    <n v="24"/>
    <n v="0"/>
    <n v="0"/>
    <n v="47.1"/>
    <n v="26"/>
    <n v="19"/>
    <n v="38"/>
    <n v="39"/>
    <n v="87"/>
    <n v="62"/>
    <n v="41"/>
    <n v="53"/>
    <n v="95"/>
    <n v="11"/>
  </r>
  <r>
    <n v="1753"/>
    <x v="2"/>
    <n v="55903"/>
    <n v="55.9"/>
    <n v="23"/>
    <x v="1"/>
    <x v="3"/>
    <n v="26"/>
    <n v="68"/>
    <n v="9"/>
    <x v="2"/>
    <n v="9"/>
    <n v="0"/>
    <n v="0"/>
    <n v="50.3"/>
    <n v="62"/>
    <n v="56"/>
    <n v="18"/>
    <n v="99"/>
    <n v="42"/>
    <n v="1"/>
    <n v="12"/>
    <n v="58"/>
    <n v="98"/>
    <n v="57"/>
  </r>
  <r>
    <n v="1803"/>
    <x v="3"/>
    <n v="144571"/>
    <n v="144.6"/>
    <n v="22"/>
    <x v="2"/>
    <x v="3"/>
    <n v="38"/>
    <n v="68"/>
    <n v="56"/>
    <x v="0"/>
    <n v="0"/>
    <n v="56"/>
    <n v="0"/>
    <n v="44.2"/>
    <n v="76"/>
    <n v="25"/>
    <n v="71"/>
    <n v="45"/>
    <n v="28"/>
    <n v="52"/>
    <n v="38"/>
    <n v="23"/>
    <n v="76"/>
    <n v="8"/>
  </r>
  <r>
    <n v="1888"/>
    <x v="17"/>
    <n v="67970"/>
    <n v="68"/>
    <n v="19"/>
    <x v="2"/>
    <x v="2"/>
    <n v="98"/>
    <n v="68"/>
    <n v="82"/>
    <x v="1"/>
    <n v="0"/>
    <n v="0"/>
    <n v="82"/>
    <n v="59.8"/>
    <n v="64"/>
    <n v="88"/>
    <n v="76"/>
    <n v="91"/>
    <n v="6"/>
    <n v="87"/>
    <n v="26"/>
    <n v="43"/>
    <n v="84"/>
    <n v="33"/>
  </r>
  <r>
    <n v="1988"/>
    <x v="4"/>
    <n v="149359"/>
    <n v="149.4"/>
    <n v="0"/>
    <x v="3"/>
    <x v="2"/>
    <n v="47"/>
    <n v="68"/>
    <n v="53"/>
    <x v="0"/>
    <n v="0"/>
    <n v="53"/>
    <n v="0"/>
    <n v="69.5"/>
    <n v="41"/>
    <n v="65"/>
    <n v="95"/>
    <n v="53"/>
    <n v="79"/>
    <n v="75"/>
    <n v="92"/>
    <n v="21"/>
    <n v="83"/>
    <n v="91"/>
  </r>
  <r>
    <n v="2038"/>
    <x v="3"/>
    <n v="120833"/>
    <n v="120.8"/>
    <n v="16"/>
    <x v="2"/>
    <x v="1"/>
    <n v="82"/>
    <n v="68"/>
    <n v="59"/>
    <x v="0"/>
    <n v="0"/>
    <n v="59"/>
    <n v="0"/>
    <n v="42.6"/>
    <n v="65"/>
    <n v="6"/>
    <n v="2"/>
    <n v="35"/>
    <n v="69"/>
    <n v="33"/>
    <n v="67"/>
    <n v="67"/>
    <n v="81"/>
    <n v="1"/>
  </r>
  <r>
    <n v="2039"/>
    <x v="15"/>
    <n v="77131"/>
    <n v="77.099999999999994"/>
    <n v="13"/>
    <x v="0"/>
    <x v="1"/>
    <n v="6"/>
    <n v="68"/>
    <n v="43"/>
    <x v="0"/>
    <n v="0"/>
    <n v="43"/>
    <n v="0"/>
    <n v="55.9"/>
    <n v="71"/>
    <n v="97"/>
    <n v="34"/>
    <n v="52"/>
    <n v="26"/>
    <n v="68"/>
    <n v="37"/>
    <n v="48"/>
    <n v="57"/>
    <n v="69"/>
  </r>
  <r>
    <n v="2060"/>
    <x v="17"/>
    <n v="127871"/>
    <n v="127.9"/>
    <n v="5"/>
    <x v="3"/>
    <x v="2"/>
    <n v="7"/>
    <n v="68"/>
    <n v="93"/>
    <x v="1"/>
    <n v="0"/>
    <n v="0"/>
    <n v="93"/>
    <n v="43"/>
    <n v="12"/>
    <n v="58"/>
    <n v="32"/>
    <n v="56"/>
    <n v="23"/>
    <n v="44"/>
    <n v="87"/>
    <n v="38"/>
    <n v="35"/>
    <n v="45"/>
  </r>
  <r>
    <n v="2076"/>
    <x v="9"/>
    <n v="105605"/>
    <n v="105.6"/>
    <n v="24"/>
    <x v="1"/>
    <x v="3"/>
    <n v="8"/>
    <n v="68"/>
    <n v="79"/>
    <x v="1"/>
    <n v="0"/>
    <n v="0"/>
    <n v="79"/>
    <n v="49.8"/>
    <n v="13"/>
    <n v="54"/>
    <n v="29"/>
    <n v="69"/>
    <n v="0"/>
    <n v="6"/>
    <n v="43"/>
    <n v="96"/>
    <n v="89"/>
    <n v="99"/>
  </r>
  <r>
    <n v="2610"/>
    <x v="2"/>
    <n v="132013"/>
    <n v="132"/>
    <n v="1"/>
    <x v="3"/>
    <x v="1"/>
    <n v="58"/>
    <n v="68"/>
    <n v="9"/>
    <x v="2"/>
    <n v="9"/>
    <n v="0"/>
    <n v="0"/>
    <n v="46.5"/>
    <n v="65"/>
    <n v="95"/>
    <n v="59"/>
    <n v="8"/>
    <n v="17"/>
    <n v="65"/>
    <n v="73"/>
    <n v="4"/>
    <n v="1"/>
    <n v="78"/>
  </r>
  <r>
    <n v="2624"/>
    <x v="2"/>
    <n v="89876"/>
    <n v="89.9"/>
    <n v="10"/>
    <x v="0"/>
    <x v="3"/>
    <n v="35"/>
    <n v="68"/>
    <n v="12"/>
    <x v="2"/>
    <n v="12"/>
    <n v="0"/>
    <n v="0"/>
    <n v="37.200000000000003"/>
    <n v="12"/>
    <n v="8"/>
    <n v="91"/>
    <n v="9"/>
    <n v="83"/>
    <n v="23"/>
    <n v="73"/>
    <n v="59"/>
    <n v="5"/>
    <n v="9"/>
  </r>
  <r>
    <n v="2635"/>
    <x v="4"/>
    <n v="101060"/>
    <n v="101.1"/>
    <n v="4"/>
    <x v="3"/>
    <x v="3"/>
    <n v="7"/>
    <n v="68"/>
    <n v="41"/>
    <x v="0"/>
    <n v="0"/>
    <n v="41"/>
    <n v="0"/>
    <n v="49.2"/>
    <n v="76"/>
    <n v="44"/>
    <n v="8"/>
    <n v="85"/>
    <n v="99"/>
    <n v="46"/>
    <n v="51"/>
    <n v="8"/>
    <n v="38"/>
    <n v="37"/>
  </r>
  <r>
    <n v="2650"/>
    <x v="2"/>
    <n v="121190"/>
    <n v="121.2"/>
    <n v="16"/>
    <x v="2"/>
    <x v="1"/>
    <n v="1"/>
    <n v="68"/>
    <n v="21"/>
    <x v="2"/>
    <n v="21"/>
    <n v="0"/>
    <n v="0"/>
    <n v="52.8"/>
    <n v="89"/>
    <n v="63"/>
    <n v="66"/>
    <n v="1"/>
    <n v="66"/>
    <n v="45"/>
    <n v="65"/>
    <n v="33"/>
    <n v="58"/>
    <n v="42"/>
  </r>
  <r>
    <n v="2669"/>
    <x v="5"/>
    <n v="35749"/>
    <n v="35.700000000000003"/>
    <n v="24"/>
    <x v="1"/>
    <x v="1"/>
    <n v="62"/>
    <n v="68"/>
    <n v="42"/>
    <x v="0"/>
    <n v="0"/>
    <n v="42"/>
    <n v="0"/>
    <n v="64"/>
    <n v="64"/>
    <n v="58"/>
    <n v="87"/>
    <n v="79"/>
    <n v="97"/>
    <n v="6"/>
    <n v="7"/>
    <n v="86"/>
    <n v="84"/>
    <n v="72"/>
  </r>
  <r>
    <n v="78"/>
    <x v="7"/>
    <n v="136506"/>
    <n v="136.5"/>
    <n v="29"/>
    <x v="1"/>
    <x v="2"/>
    <n v="61"/>
    <n v="67"/>
    <n v="7"/>
    <x v="0"/>
    <n v="0"/>
    <n v="7"/>
    <n v="0"/>
    <n v="45.4"/>
    <n v="23"/>
    <n v="94"/>
    <n v="65"/>
    <n v="61"/>
    <n v="51"/>
    <n v="23"/>
    <n v="18"/>
    <n v="22"/>
    <n v="19"/>
    <n v="78"/>
  </r>
  <r>
    <n v="107"/>
    <x v="10"/>
    <n v="109973"/>
    <n v="110"/>
    <n v="25"/>
    <x v="1"/>
    <x v="1"/>
    <n v="59"/>
    <n v="67"/>
    <n v="56"/>
    <x v="0"/>
    <n v="0"/>
    <n v="56"/>
    <n v="0"/>
    <n v="56.6"/>
    <n v="76"/>
    <n v="5"/>
    <n v="54"/>
    <n v="95"/>
    <n v="85"/>
    <n v="91"/>
    <n v="81"/>
    <n v="11"/>
    <n v="15"/>
    <n v="53"/>
  </r>
  <r>
    <n v="123"/>
    <x v="13"/>
    <n v="125694"/>
    <n v="125.7"/>
    <n v="8"/>
    <x v="0"/>
    <x v="2"/>
    <n v="43"/>
    <n v="67"/>
    <n v="7"/>
    <x v="2"/>
    <n v="7"/>
    <n v="0"/>
    <n v="0"/>
    <n v="40.200000000000003"/>
    <n v="78"/>
    <n v="27"/>
    <n v="18"/>
    <n v="69"/>
    <n v="62"/>
    <n v="63"/>
    <n v="23"/>
    <n v="23"/>
    <n v="22"/>
    <n v="17"/>
  </r>
  <r>
    <n v="257"/>
    <x v="18"/>
    <n v="110357"/>
    <n v="110.4"/>
    <n v="5"/>
    <x v="3"/>
    <x v="1"/>
    <n v="85"/>
    <n v="67"/>
    <n v="26"/>
    <x v="2"/>
    <n v="26"/>
    <n v="0"/>
    <n v="0"/>
    <n v="45.4"/>
    <n v="49"/>
    <n v="41"/>
    <n v="9"/>
    <n v="6"/>
    <n v="58"/>
    <n v="56"/>
    <n v="37"/>
    <n v="79"/>
    <n v="25"/>
    <n v="94"/>
  </r>
  <r>
    <n v="337"/>
    <x v="11"/>
    <n v="61551"/>
    <n v="61.6"/>
    <n v="21"/>
    <x v="2"/>
    <x v="0"/>
    <n v="74"/>
    <n v="67"/>
    <n v="73"/>
    <x v="1"/>
    <n v="0"/>
    <n v="0"/>
    <n v="73"/>
    <n v="48.4"/>
    <n v="7"/>
    <n v="72"/>
    <n v="93"/>
    <n v="43"/>
    <n v="12"/>
    <n v="51"/>
    <n v="35"/>
    <n v="37"/>
    <n v="62"/>
    <n v="72"/>
  </r>
  <r>
    <n v="499"/>
    <x v="2"/>
    <n v="60628"/>
    <n v="60.6"/>
    <n v="2"/>
    <x v="3"/>
    <x v="1"/>
    <n v="2"/>
    <n v="67"/>
    <n v="2"/>
    <x v="2"/>
    <n v="2"/>
    <n v="0"/>
    <n v="0"/>
    <n v="39.6"/>
    <n v="71"/>
    <n v="2"/>
    <n v="4"/>
    <n v="9"/>
    <n v="7"/>
    <n v="89"/>
    <n v="23"/>
    <n v="74"/>
    <n v="31"/>
    <n v="86"/>
  </r>
  <r>
    <n v="533"/>
    <x v="18"/>
    <n v="79047"/>
    <n v="79"/>
    <n v="21"/>
    <x v="2"/>
    <x v="2"/>
    <n v="69"/>
    <n v="67"/>
    <n v="12"/>
    <x v="2"/>
    <n v="12"/>
    <n v="0"/>
    <n v="0"/>
    <n v="47.3"/>
    <n v="21"/>
    <n v="6"/>
    <n v="5"/>
    <n v="87"/>
    <n v="95"/>
    <n v="4"/>
    <n v="51"/>
    <n v="97"/>
    <n v="28"/>
    <n v="79"/>
  </r>
  <r>
    <n v="551"/>
    <x v="17"/>
    <n v="120290"/>
    <n v="120.3"/>
    <n v="17"/>
    <x v="2"/>
    <x v="1"/>
    <n v="6"/>
    <n v="67"/>
    <n v="89"/>
    <x v="1"/>
    <n v="0"/>
    <n v="0"/>
    <n v="89"/>
    <n v="42.4"/>
    <n v="3"/>
    <n v="66"/>
    <n v="16"/>
    <n v="69"/>
    <n v="13"/>
    <n v="43"/>
    <n v="25"/>
    <n v="75"/>
    <n v="26"/>
    <n v="88"/>
  </r>
  <r>
    <n v="584"/>
    <x v="8"/>
    <n v="133457"/>
    <n v="133.5"/>
    <n v="6"/>
    <x v="3"/>
    <x v="2"/>
    <n v="16"/>
    <n v="67"/>
    <n v="24"/>
    <x v="2"/>
    <n v="24"/>
    <n v="0"/>
    <n v="0"/>
    <n v="41.6"/>
    <n v="2"/>
    <n v="56"/>
    <n v="38"/>
    <n v="51"/>
    <n v="56"/>
    <n v="31"/>
    <n v="3"/>
    <n v="73"/>
    <n v="87"/>
    <n v="19"/>
  </r>
  <r>
    <n v="744"/>
    <x v="14"/>
    <n v="100453"/>
    <n v="100.5"/>
    <n v="28"/>
    <x v="1"/>
    <x v="0"/>
    <n v="58"/>
    <n v="67"/>
    <n v="47"/>
    <x v="0"/>
    <n v="0"/>
    <n v="47"/>
    <n v="0"/>
    <n v="27.1"/>
    <n v="46"/>
    <n v="2"/>
    <n v="2"/>
    <n v="52"/>
    <n v="7"/>
    <n v="94"/>
    <n v="18"/>
    <n v="1"/>
    <n v="5"/>
    <n v="44"/>
  </r>
  <r>
    <n v="750"/>
    <x v="14"/>
    <n v="93115"/>
    <n v="93.1"/>
    <n v="10"/>
    <x v="0"/>
    <x v="1"/>
    <n v="7"/>
    <n v="67"/>
    <n v="42"/>
    <x v="0"/>
    <n v="0"/>
    <n v="42"/>
    <n v="0"/>
    <n v="44.7"/>
    <n v="32"/>
    <n v="66"/>
    <n v="62"/>
    <n v="49"/>
    <n v="21"/>
    <n v="38"/>
    <n v="54"/>
    <n v="47"/>
    <n v="13"/>
    <n v="65"/>
  </r>
  <r>
    <n v="779"/>
    <x v="0"/>
    <n v="104638"/>
    <n v="104.6"/>
    <n v="10"/>
    <x v="0"/>
    <x v="3"/>
    <n v="10"/>
    <n v="67"/>
    <n v="61"/>
    <x v="0"/>
    <n v="0"/>
    <n v="61"/>
    <n v="0"/>
    <n v="43.9"/>
    <n v="22"/>
    <n v="8"/>
    <n v="87"/>
    <n v="86"/>
    <n v="4"/>
    <n v="7"/>
    <n v="56"/>
    <n v="85"/>
    <n v="32"/>
    <n v="52"/>
  </r>
  <r>
    <n v="855"/>
    <x v="1"/>
    <n v="105656"/>
    <n v="105.7"/>
    <n v="22"/>
    <x v="2"/>
    <x v="0"/>
    <n v="84"/>
    <n v="67"/>
    <n v="72"/>
    <x v="1"/>
    <n v="0"/>
    <n v="0"/>
    <n v="72"/>
    <n v="50.2"/>
    <n v="4"/>
    <n v="58"/>
    <n v="85"/>
    <n v="97"/>
    <n v="44"/>
    <n v="6"/>
    <n v="75"/>
    <n v="57"/>
    <n v="45"/>
    <n v="31"/>
  </r>
  <r>
    <n v="910"/>
    <x v="18"/>
    <n v="67499"/>
    <n v="67.5"/>
    <n v="1"/>
    <x v="3"/>
    <x v="3"/>
    <n v="29"/>
    <n v="67"/>
    <n v="25"/>
    <x v="2"/>
    <n v="25"/>
    <n v="0"/>
    <n v="0"/>
    <n v="54.1"/>
    <n v="96"/>
    <n v="41"/>
    <n v="95"/>
    <n v="82"/>
    <n v="48"/>
    <n v="67"/>
    <n v="43"/>
    <n v="56"/>
    <n v="6"/>
    <n v="7"/>
  </r>
  <r>
    <n v="1044"/>
    <x v="8"/>
    <n v="82035"/>
    <n v="82"/>
    <n v="28"/>
    <x v="1"/>
    <x v="2"/>
    <n v="79"/>
    <n v="67"/>
    <n v="6"/>
    <x v="2"/>
    <n v="6"/>
    <n v="0"/>
    <n v="0"/>
    <n v="45.7"/>
    <n v="19"/>
    <n v="77"/>
    <n v="41"/>
    <n v="87"/>
    <n v="52"/>
    <n v="2"/>
    <n v="72"/>
    <n v="11"/>
    <n v="79"/>
    <n v="17"/>
  </r>
  <r>
    <n v="1204"/>
    <x v="12"/>
    <n v="113081"/>
    <n v="113.1"/>
    <n v="17"/>
    <x v="2"/>
    <x v="2"/>
    <n v="92"/>
    <n v="67"/>
    <n v="41"/>
    <x v="0"/>
    <n v="0"/>
    <n v="41"/>
    <n v="0"/>
    <n v="24"/>
    <n v="6"/>
    <n v="8"/>
    <n v="62"/>
    <n v="31"/>
    <n v="16"/>
    <n v="4"/>
    <n v="17"/>
    <n v="45"/>
    <n v="25"/>
    <n v="26"/>
  </r>
  <r>
    <n v="1252"/>
    <x v="3"/>
    <n v="117843"/>
    <n v="117.8"/>
    <n v="5"/>
    <x v="3"/>
    <x v="3"/>
    <n v="85"/>
    <n v="67"/>
    <n v="58"/>
    <x v="0"/>
    <n v="0"/>
    <n v="58"/>
    <n v="0"/>
    <n v="56.9"/>
    <n v="15"/>
    <n v="79"/>
    <n v="25"/>
    <n v="74"/>
    <n v="46"/>
    <n v="99"/>
    <n v="58"/>
    <n v="63"/>
    <n v="37"/>
    <n v="73"/>
  </r>
  <r>
    <n v="1395"/>
    <x v="9"/>
    <n v="94414"/>
    <n v="94.4"/>
    <n v="21"/>
    <x v="2"/>
    <x v="2"/>
    <n v="75"/>
    <n v="67"/>
    <n v="85"/>
    <x v="1"/>
    <n v="0"/>
    <n v="0"/>
    <n v="85"/>
    <n v="35"/>
    <n v="29"/>
    <n v="8"/>
    <n v="8"/>
    <n v="78"/>
    <n v="52"/>
    <n v="28"/>
    <n v="81"/>
    <n v="19"/>
    <n v="29"/>
    <n v="18"/>
  </r>
  <r>
    <n v="1486"/>
    <x v="7"/>
    <n v="142255"/>
    <n v="142.30000000000001"/>
    <n v="29"/>
    <x v="1"/>
    <x v="3"/>
    <n v="7"/>
    <n v="67"/>
    <n v="31"/>
    <x v="0"/>
    <n v="0"/>
    <n v="31"/>
    <n v="0"/>
    <n v="47.1"/>
    <n v="34"/>
    <n v="4"/>
    <n v="69"/>
    <n v="82"/>
    <n v="89"/>
    <n v="55"/>
    <n v="95"/>
    <n v="1"/>
    <n v="13"/>
    <n v="29"/>
  </r>
  <r>
    <n v="1506"/>
    <x v="0"/>
    <n v="78481"/>
    <n v="78.5"/>
    <n v="1"/>
    <x v="3"/>
    <x v="1"/>
    <n v="12"/>
    <n v="67"/>
    <n v="7"/>
    <x v="0"/>
    <n v="0"/>
    <n v="7"/>
    <n v="0"/>
    <n v="32.200000000000003"/>
    <n v="73"/>
    <n v="5"/>
    <n v="7"/>
    <n v="41"/>
    <n v="31"/>
    <n v="15"/>
    <n v="84"/>
    <n v="6"/>
    <n v="29"/>
    <n v="31"/>
  </r>
  <r>
    <n v="1804"/>
    <x v="7"/>
    <n v="112753"/>
    <n v="112.8"/>
    <n v="1"/>
    <x v="3"/>
    <x v="3"/>
    <n v="38"/>
    <n v="67"/>
    <n v="64"/>
    <x v="0"/>
    <n v="0"/>
    <n v="64"/>
    <n v="0"/>
    <n v="53.5"/>
    <n v="33"/>
    <n v="75"/>
    <n v="82"/>
    <n v="77"/>
    <n v="39"/>
    <n v="94"/>
    <n v="66"/>
    <n v="58"/>
    <n v="7"/>
    <n v="4"/>
  </r>
  <r>
    <n v="1903"/>
    <x v="1"/>
    <n v="124939"/>
    <n v="124.9"/>
    <n v="22"/>
    <x v="2"/>
    <x v="1"/>
    <n v="9"/>
    <n v="67"/>
    <n v="79"/>
    <x v="1"/>
    <n v="0"/>
    <n v="0"/>
    <n v="79"/>
    <n v="59.6"/>
    <n v="56"/>
    <n v="66"/>
    <n v="33"/>
    <n v="67"/>
    <n v="94"/>
    <n v="65"/>
    <n v="16"/>
    <n v="58"/>
    <n v="54"/>
    <n v="87"/>
  </r>
  <r>
    <n v="2097"/>
    <x v="3"/>
    <n v="138165"/>
    <n v="138.19999999999999"/>
    <n v="26"/>
    <x v="1"/>
    <x v="2"/>
    <n v="52"/>
    <n v="67"/>
    <n v="62"/>
    <x v="0"/>
    <n v="0"/>
    <n v="62"/>
    <n v="0"/>
    <n v="59.6"/>
    <n v="15"/>
    <n v="48"/>
    <n v="75"/>
    <n v="49"/>
    <n v="36"/>
    <n v="47"/>
    <n v="85"/>
    <n v="99"/>
    <n v="63"/>
    <n v="79"/>
  </r>
  <r>
    <n v="2223"/>
    <x v="1"/>
    <n v="92294"/>
    <n v="92.3"/>
    <n v="11"/>
    <x v="0"/>
    <x v="3"/>
    <n v="74"/>
    <n v="67"/>
    <n v="86"/>
    <x v="1"/>
    <n v="0"/>
    <n v="0"/>
    <n v="86"/>
    <n v="48.5"/>
    <n v="68"/>
    <n v="8"/>
    <n v="85"/>
    <n v="16"/>
    <n v="14"/>
    <n v="61"/>
    <n v="76"/>
    <n v="27"/>
    <n v="53"/>
    <n v="77"/>
  </r>
  <r>
    <n v="2234"/>
    <x v="6"/>
    <n v="119485"/>
    <n v="119.5"/>
    <n v="21"/>
    <x v="2"/>
    <x v="1"/>
    <n v="25"/>
    <n v="67"/>
    <n v="82"/>
    <x v="1"/>
    <n v="0"/>
    <n v="0"/>
    <n v="82"/>
    <n v="19.899999999999999"/>
    <n v="5"/>
    <n v="4"/>
    <n v="5"/>
    <n v="22"/>
    <n v="1"/>
    <n v="3"/>
    <n v="48"/>
    <n v="39"/>
    <n v="14"/>
    <n v="58"/>
  </r>
  <r>
    <n v="2246"/>
    <x v="13"/>
    <n v="149756"/>
    <n v="149.80000000000001"/>
    <n v="8"/>
    <x v="0"/>
    <x v="1"/>
    <n v="64"/>
    <n v="67"/>
    <n v="7"/>
    <x v="2"/>
    <n v="7"/>
    <n v="0"/>
    <n v="0"/>
    <n v="34.6"/>
    <n v="3"/>
    <n v="4"/>
    <n v="84"/>
    <n v="7"/>
    <n v="56"/>
    <n v="89"/>
    <n v="11"/>
    <n v="71"/>
    <n v="15"/>
    <n v="6"/>
  </r>
  <r>
    <n v="2255"/>
    <x v="16"/>
    <n v="79684"/>
    <n v="79.7"/>
    <n v="7"/>
    <x v="3"/>
    <x v="3"/>
    <n v="43"/>
    <n v="67"/>
    <n v="3"/>
    <x v="2"/>
    <n v="3"/>
    <n v="0"/>
    <n v="0"/>
    <n v="57.5"/>
    <n v="18"/>
    <n v="57"/>
    <n v="57"/>
    <n v="37"/>
    <n v="95"/>
    <n v="84"/>
    <n v="83"/>
    <n v="97"/>
    <n v="46"/>
    <n v="1"/>
  </r>
  <r>
    <n v="2305"/>
    <x v="11"/>
    <n v="147323"/>
    <n v="147.30000000000001"/>
    <n v="9"/>
    <x v="0"/>
    <x v="3"/>
    <n v="62"/>
    <n v="67"/>
    <n v="77"/>
    <x v="1"/>
    <n v="0"/>
    <n v="0"/>
    <n v="77"/>
    <n v="43.6"/>
    <n v="29"/>
    <n v="6"/>
    <n v="97"/>
    <n v="95"/>
    <n v="23"/>
    <n v="3"/>
    <n v="4"/>
    <n v="4"/>
    <n v="83"/>
    <n v="92"/>
  </r>
  <r>
    <n v="2317"/>
    <x v="18"/>
    <n v="81141"/>
    <n v="81.099999999999994"/>
    <n v="10"/>
    <x v="0"/>
    <x v="0"/>
    <n v="13"/>
    <n v="67"/>
    <n v="27"/>
    <x v="2"/>
    <n v="27"/>
    <n v="0"/>
    <n v="0"/>
    <n v="51.9"/>
    <n v="53"/>
    <n v="71"/>
    <n v="37"/>
    <n v="53"/>
    <n v="98"/>
    <n v="33"/>
    <n v="67"/>
    <n v="17"/>
    <n v="12"/>
    <n v="78"/>
  </r>
  <r>
    <n v="2357"/>
    <x v="18"/>
    <n v="89376"/>
    <n v="89.4"/>
    <n v="8"/>
    <x v="0"/>
    <x v="2"/>
    <n v="18"/>
    <n v="67"/>
    <n v="6"/>
    <x v="2"/>
    <n v="6"/>
    <n v="0"/>
    <n v="0"/>
    <n v="41.1"/>
    <n v="99"/>
    <n v="35"/>
    <n v="76"/>
    <n v="6"/>
    <n v="3"/>
    <n v="62"/>
    <n v="52"/>
    <n v="21"/>
    <n v="46"/>
    <n v="11"/>
  </r>
  <r>
    <n v="2440"/>
    <x v="13"/>
    <n v="104657"/>
    <n v="104.7"/>
    <n v="5"/>
    <x v="3"/>
    <x v="3"/>
    <n v="63"/>
    <n v="67"/>
    <n v="27"/>
    <x v="2"/>
    <n v="27"/>
    <n v="0"/>
    <n v="0"/>
    <n v="32.5"/>
    <n v="55"/>
    <n v="9"/>
    <n v="0"/>
    <n v="63"/>
    <n v="41"/>
    <n v="51"/>
    <n v="74"/>
    <n v="23"/>
    <n v="2"/>
    <n v="7"/>
  </r>
  <r>
    <n v="2473"/>
    <x v="11"/>
    <n v="143605"/>
    <n v="143.6"/>
    <n v="3"/>
    <x v="3"/>
    <x v="3"/>
    <n v="13"/>
    <n v="67"/>
    <n v="87"/>
    <x v="1"/>
    <n v="0"/>
    <n v="0"/>
    <n v="87"/>
    <n v="34.9"/>
    <n v="37"/>
    <n v="62"/>
    <n v="10"/>
    <n v="99"/>
    <n v="35"/>
    <n v="5"/>
    <n v="9"/>
    <n v="9"/>
    <n v="45"/>
    <n v="38"/>
  </r>
  <r>
    <n v="2594"/>
    <x v="3"/>
    <n v="53473"/>
    <n v="53.5"/>
    <n v="25"/>
    <x v="1"/>
    <x v="3"/>
    <n v="25"/>
    <n v="67"/>
    <n v="43"/>
    <x v="0"/>
    <n v="0"/>
    <n v="43"/>
    <n v="0"/>
    <n v="51.2"/>
    <n v="68"/>
    <n v="5"/>
    <n v="93"/>
    <n v="21"/>
    <n v="36"/>
    <n v="33"/>
    <n v="24"/>
    <n v="99"/>
    <n v="39"/>
    <n v="94"/>
  </r>
  <r>
    <n v="2646"/>
    <x v="10"/>
    <n v="54569"/>
    <n v="54.6"/>
    <n v="29"/>
    <x v="1"/>
    <x v="2"/>
    <n v="38"/>
    <n v="67"/>
    <n v="61"/>
    <x v="0"/>
    <n v="0"/>
    <n v="61"/>
    <n v="0"/>
    <n v="56.3"/>
    <n v="99"/>
    <n v="28"/>
    <n v="92"/>
    <n v="13"/>
    <n v="95"/>
    <n v="75"/>
    <n v="35"/>
    <n v="3"/>
    <n v="64"/>
    <n v="59"/>
  </r>
  <r>
    <n v="2875"/>
    <x v="7"/>
    <n v="50852"/>
    <n v="50.9"/>
    <n v="24"/>
    <x v="1"/>
    <x v="2"/>
    <n v="65"/>
    <n v="67"/>
    <n v="31"/>
    <x v="0"/>
    <n v="0"/>
    <n v="31"/>
    <n v="0"/>
    <n v="40.1"/>
    <n v="91"/>
    <n v="3"/>
    <n v="47"/>
    <n v="9"/>
    <n v="38"/>
    <n v="42"/>
    <n v="9"/>
    <n v="87"/>
    <n v="19"/>
    <n v="56"/>
  </r>
  <r>
    <n v="2891"/>
    <x v="2"/>
    <n v="86834"/>
    <n v="86.8"/>
    <n v="15"/>
    <x v="0"/>
    <x v="2"/>
    <n v="99"/>
    <n v="67"/>
    <n v="11"/>
    <x v="2"/>
    <n v="11"/>
    <n v="0"/>
    <n v="0"/>
    <n v="25.7"/>
    <n v="16"/>
    <n v="34"/>
    <n v="29"/>
    <n v="6"/>
    <n v="10"/>
    <n v="5"/>
    <n v="78"/>
    <n v="13"/>
    <n v="2"/>
    <n v="64"/>
  </r>
  <r>
    <n v="2911"/>
    <x v="17"/>
    <n v="117927"/>
    <n v="117.9"/>
    <n v="23"/>
    <x v="1"/>
    <x v="3"/>
    <n v="58"/>
    <n v="67"/>
    <n v="87"/>
    <x v="1"/>
    <n v="0"/>
    <n v="0"/>
    <n v="87"/>
    <n v="45.5"/>
    <n v="95"/>
    <n v="8"/>
    <n v="33"/>
    <n v="47"/>
    <n v="23"/>
    <n v="74"/>
    <n v="69"/>
    <n v="12"/>
    <n v="57"/>
    <n v="37"/>
  </r>
  <r>
    <n v="2986"/>
    <x v="9"/>
    <n v="32570"/>
    <n v="32.6"/>
    <n v="7"/>
    <x v="3"/>
    <x v="0"/>
    <n v="38"/>
    <n v="67"/>
    <n v="76"/>
    <x v="1"/>
    <n v="0"/>
    <n v="0"/>
    <n v="76"/>
    <n v="28.8"/>
    <n v="19"/>
    <n v="2"/>
    <n v="5"/>
    <n v="84"/>
    <n v="8"/>
    <n v="14"/>
    <n v="67"/>
    <n v="75"/>
    <n v="5"/>
    <n v="9"/>
  </r>
  <r>
    <n v="63"/>
    <x v="5"/>
    <n v="82603"/>
    <n v="82.6"/>
    <n v="0"/>
    <x v="3"/>
    <x v="1"/>
    <n v="3"/>
    <n v="66"/>
    <n v="59"/>
    <x v="0"/>
    <n v="0"/>
    <n v="59"/>
    <n v="0"/>
    <n v="27.5"/>
    <n v="66"/>
    <n v="3"/>
    <n v="22"/>
    <n v="23"/>
    <n v="67"/>
    <n v="2"/>
    <n v="1"/>
    <n v="8"/>
    <n v="18"/>
    <n v="65"/>
  </r>
  <r>
    <n v="238"/>
    <x v="6"/>
    <n v="65710"/>
    <n v="65.7"/>
    <n v="27"/>
    <x v="1"/>
    <x v="0"/>
    <n v="39"/>
    <n v="66"/>
    <n v="76"/>
    <x v="1"/>
    <n v="0"/>
    <n v="0"/>
    <n v="76"/>
    <n v="57.8"/>
    <n v="61"/>
    <n v="43"/>
    <n v="77"/>
    <n v="85"/>
    <n v="54"/>
    <n v="76"/>
    <n v="31"/>
    <n v="41"/>
    <n v="71"/>
    <n v="39"/>
  </r>
  <r>
    <n v="596"/>
    <x v="9"/>
    <n v="42938"/>
    <n v="42.9"/>
    <n v="26"/>
    <x v="1"/>
    <x v="0"/>
    <n v="5"/>
    <n v="66"/>
    <n v="79"/>
    <x v="1"/>
    <n v="0"/>
    <n v="0"/>
    <n v="79"/>
    <n v="48.3"/>
    <n v="32"/>
    <n v="59"/>
    <n v="7"/>
    <n v="83"/>
    <n v="56"/>
    <n v="67"/>
    <n v="7"/>
    <n v="29"/>
    <n v="47"/>
    <n v="96"/>
  </r>
  <r>
    <n v="831"/>
    <x v="2"/>
    <n v="88209"/>
    <n v="88.2"/>
    <n v="7"/>
    <x v="3"/>
    <x v="0"/>
    <n v="22"/>
    <n v="66"/>
    <n v="11"/>
    <x v="2"/>
    <n v="11"/>
    <n v="0"/>
    <n v="0"/>
    <n v="43.5"/>
    <n v="5"/>
    <n v="27"/>
    <n v="95"/>
    <n v="46"/>
    <n v="6"/>
    <n v="73"/>
    <n v="33"/>
    <n v="65"/>
    <n v="28"/>
    <n v="57"/>
  </r>
  <r>
    <n v="895"/>
    <x v="14"/>
    <n v="65319"/>
    <n v="65.3"/>
    <n v="18"/>
    <x v="2"/>
    <x v="1"/>
    <n v="1"/>
    <n v="66"/>
    <n v="33"/>
    <x v="0"/>
    <n v="0"/>
    <n v="33"/>
    <n v="0"/>
    <n v="54.3"/>
    <n v="38"/>
    <n v="84"/>
    <n v="91"/>
    <n v="7"/>
    <n v="63"/>
    <n v="68"/>
    <n v="53"/>
    <n v="67"/>
    <n v="23"/>
    <n v="49"/>
  </r>
  <r>
    <n v="1116"/>
    <x v="10"/>
    <n v="129878"/>
    <n v="129.9"/>
    <n v="15"/>
    <x v="0"/>
    <x v="0"/>
    <n v="6"/>
    <n v="66"/>
    <n v="42"/>
    <x v="0"/>
    <n v="0"/>
    <n v="42"/>
    <n v="0"/>
    <n v="50.2"/>
    <n v="61"/>
    <n v="55"/>
    <n v="78"/>
    <n v="27"/>
    <n v="65"/>
    <n v="29"/>
    <n v="59"/>
    <n v="61"/>
    <n v="12"/>
    <n v="55"/>
  </r>
  <r>
    <n v="1146"/>
    <x v="15"/>
    <n v="41039"/>
    <n v="41"/>
    <n v="9"/>
    <x v="0"/>
    <x v="2"/>
    <n v="5"/>
    <n v="66"/>
    <n v="46"/>
    <x v="0"/>
    <n v="0"/>
    <n v="46"/>
    <n v="0"/>
    <n v="47.5"/>
    <n v="23"/>
    <n v="34"/>
    <n v="10"/>
    <n v="83"/>
    <n v="88"/>
    <n v="94"/>
    <n v="34"/>
    <n v="3"/>
    <n v="23"/>
    <n v="83"/>
  </r>
  <r>
    <n v="1155"/>
    <x v="4"/>
    <n v="116483"/>
    <n v="116.5"/>
    <n v="5"/>
    <x v="3"/>
    <x v="1"/>
    <n v="29"/>
    <n v="66"/>
    <n v="58"/>
    <x v="0"/>
    <n v="0"/>
    <n v="58"/>
    <n v="0"/>
    <n v="63.6"/>
    <n v="64"/>
    <n v="88"/>
    <n v="96"/>
    <n v="86"/>
    <n v="6"/>
    <n v="66"/>
    <n v="78"/>
    <n v="98"/>
    <n v="37"/>
    <n v="17"/>
  </r>
  <r>
    <n v="1251"/>
    <x v="4"/>
    <n v="115380"/>
    <n v="115.4"/>
    <n v="12"/>
    <x v="0"/>
    <x v="2"/>
    <n v="87"/>
    <n v="66"/>
    <n v="67"/>
    <x v="0"/>
    <n v="0"/>
    <n v="67"/>
    <n v="0"/>
    <n v="56.2"/>
    <n v="95"/>
    <n v="87"/>
    <n v="25"/>
    <n v="86"/>
    <n v="5"/>
    <n v="59"/>
    <n v="84"/>
    <n v="3"/>
    <n v="36"/>
    <n v="82"/>
  </r>
  <r>
    <n v="1267"/>
    <x v="4"/>
    <n v="49517"/>
    <n v="49.5"/>
    <n v="21"/>
    <x v="2"/>
    <x v="0"/>
    <n v="88"/>
    <n v="66"/>
    <n v="33"/>
    <x v="0"/>
    <n v="0"/>
    <n v="33"/>
    <n v="0"/>
    <n v="49.1"/>
    <n v="27"/>
    <n v="61"/>
    <n v="12"/>
    <n v="47"/>
    <n v="63"/>
    <n v="85"/>
    <n v="23"/>
    <n v="82"/>
    <n v="23"/>
    <n v="68"/>
  </r>
  <r>
    <n v="1376"/>
    <x v="11"/>
    <n v="105165"/>
    <n v="105.2"/>
    <n v="6"/>
    <x v="3"/>
    <x v="0"/>
    <n v="41"/>
    <n v="66"/>
    <n v="83"/>
    <x v="1"/>
    <n v="0"/>
    <n v="0"/>
    <n v="83"/>
    <n v="52.4"/>
    <n v="29"/>
    <n v="21"/>
    <n v="59"/>
    <n v="92"/>
    <n v="84"/>
    <n v="18"/>
    <n v="77"/>
    <n v="23"/>
    <n v="29"/>
    <n v="92"/>
  </r>
  <r>
    <n v="1625"/>
    <x v="16"/>
    <n v="69794"/>
    <n v="69.8"/>
    <n v="21"/>
    <x v="2"/>
    <x v="0"/>
    <n v="54"/>
    <n v="66"/>
    <n v="17"/>
    <x v="2"/>
    <n v="17"/>
    <n v="0"/>
    <n v="0"/>
    <n v="31.4"/>
    <n v="7"/>
    <n v="58"/>
    <n v="34"/>
    <n v="1"/>
    <n v="18"/>
    <n v="35"/>
    <n v="81"/>
    <n v="17"/>
    <n v="11"/>
    <n v="52"/>
  </r>
  <r>
    <n v="1637"/>
    <x v="8"/>
    <n v="112056"/>
    <n v="112.1"/>
    <n v="19"/>
    <x v="2"/>
    <x v="1"/>
    <n v="79"/>
    <n v="66"/>
    <n v="11"/>
    <x v="2"/>
    <n v="11"/>
    <n v="0"/>
    <n v="0"/>
    <n v="43.8"/>
    <n v="78"/>
    <n v="43"/>
    <n v="2"/>
    <n v="65"/>
    <n v="73"/>
    <n v="13"/>
    <n v="28"/>
    <n v="22"/>
    <n v="38"/>
    <n v="76"/>
  </r>
  <r>
    <n v="1805"/>
    <x v="7"/>
    <n v="81716"/>
    <n v="81.7"/>
    <n v="26"/>
    <x v="1"/>
    <x v="3"/>
    <n v="88"/>
    <n v="66"/>
    <n v="47"/>
    <x v="0"/>
    <n v="0"/>
    <n v="47"/>
    <n v="0"/>
    <n v="36.799999999999997"/>
    <n v="41"/>
    <n v="36"/>
    <n v="56"/>
    <n v="10"/>
    <n v="26"/>
    <n v="7"/>
    <n v="76"/>
    <n v="58"/>
    <n v="1"/>
    <n v="57"/>
  </r>
  <r>
    <n v="2126"/>
    <x v="7"/>
    <n v="67470"/>
    <n v="67.5"/>
    <n v="10"/>
    <x v="0"/>
    <x v="1"/>
    <n v="9"/>
    <n v="66"/>
    <n v="54"/>
    <x v="0"/>
    <n v="0"/>
    <n v="54"/>
    <n v="0"/>
    <n v="64.099999999999994"/>
    <n v="44"/>
    <n v="55"/>
    <n v="88"/>
    <n v="82"/>
    <n v="89"/>
    <n v="62"/>
    <n v="49"/>
    <n v="46"/>
    <n v="74"/>
    <n v="52"/>
  </r>
  <r>
    <n v="2172"/>
    <x v="9"/>
    <n v="144742"/>
    <n v="144.69999999999999"/>
    <n v="13"/>
    <x v="0"/>
    <x v="2"/>
    <n v="78"/>
    <n v="66"/>
    <n v="8"/>
    <x v="1"/>
    <n v="0"/>
    <n v="0"/>
    <n v="8"/>
    <n v="44.6"/>
    <n v="42"/>
    <n v="1"/>
    <n v="44"/>
    <n v="81"/>
    <n v="3"/>
    <n v="43"/>
    <n v="96"/>
    <n v="3"/>
    <n v="59"/>
    <n v="74"/>
  </r>
  <r>
    <n v="2188"/>
    <x v="11"/>
    <n v="39160"/>
    <n v="39.200000000000003"/>
    <n v="26"/>
    <x v="1"/>
    <x v="2"/>
    <n v="1"/>
    <n v="66"/>
    <n v="92"/>
    <x v="1"/>
    <n v="0"/>
    <n v="0"/>
    <n v="92"/>
    <n v="64.400000000000006"/>
    <n v="12"/>
    <n v="38"/>
    <n v="73"/>
    <n v="79"/>
    <n v="95"/>
    <n v="79"/>
    <n v="84"/>
    <n v="95"/>
    <n v="55"/>
    <n v="34"/>
  </r>
  <r>
    <n v="2241"/>
    <x v="6"/>
    <n v="60805"/>
    <n v="60.8"/>
    <n v="20"/>
    <x v="2"/>
    <x v="0"/>
    <n v="31"/>
    <n v="66"/>
    <n v="79"/>
    <x v="1"/>
    <n v="0"/>
    <n v="0"/>
    <n v="79"/>
    <n v="41.6"/>
    <n v="54"/>
    <n v="2"/>
    <n v="95"/>
    <n v="9"/>
    <n v="3"/>
    <n v="56"/>
    <n v="79"/>
    <n v="25"/>
    <n v="52"/>
    <n v="41"/>
  </r>
  <r>
    <n v="2318"/>
    <x v="6"/>
    <n v="126705"/>
    <n v="126.7"/>
    <n v="27"/>
    <x v="1"/>
    <x v="3"/>
    <n v="67"/>
    <n v="66"/>
    <n v="76"/>
    <x v="1"/>
    <n v="0"/>
    <n v="0"/>
    <n v="76"/>
    <n v="53.6"/>
    <n v="91"/>
    <n v="29"/>
    <n v="82"/>
    <n v="29"/>
    <n v="94"/>
    <n v="91"/>
    <n v="4"/>
    <n v="77"/>
    <n v="17"/>
    <n v="22"/>
  </r>
  <r>
    <n v="2405"/>
    <x v="19"/>
    <n v="102433"/>
    <n v="102.4"/>
    <n v="29"/>
    <x v="1"/>
    <x v="3"/>
    <n v="64"/>
    <n v="66"/>
    <n v="42"/>
    <x v="0"/>
    <n v="0"/>
    <n v="42"/>
    <n v="0"/>
    <n v="34.799999999999997"/>
    <n v="33"/>
    <n v="9"/>
    <n v="69"/>
    <n v="6"/>
    <n v="59"/>
    <n v="48"/>
    <n v="54"/>
    <n v="1"/>
    <n v="1"/>
    <n v="68"/>
  </r>
  <r>
    <n v="2408"/>
    <x v="15"/>
    <n v="141075"/>
    <n v="141.1"/>
    <n v="11"/>
    <x v="0"/>
    <x v="1"/>
    <n v="65"/>
    <n v="66"/>
    <n v="43"/>
    <x v="0"/>
    <n v="0"/>
    <n v="43"/>
    <n v="0"/>
    <n v="57.6"/>
    <n v="33"/>
    <n v="82"/>
    <n v="19"/>
    <n v="55"/>
    <n v="78"/>
    <n v="83"/>
    <n v="67"/>
    <n v="3"/>
    <n v="82"/>
    <n v="74"/>
  </r>
  <r>
    <n v="2410"/>
    <x v="8"/>
    <n v="95311"/>
    <n v="95.3"/>
    <n v="28"/>
    <x v="1"/>
    <x v="1"/>
    <n v="91"/>
    <n v="66"/>
    <n v="22"/>
    <x v="2"/>
    <n v="22"/>
    <n v="0"/>
    <n v="0"/>
    <n v="57.2"/>
    <n v="87"/>
    <n v="31"/>
    <n v="83"/>
    <n v="33"/>
    <n v="79"/>
    <n v="7"/>
    <n v="66"/>
    <n v="68"/>
    <n v="49"/>
    <n v="69"/>
  </r>
  <r>
    <n v="2490"/>
    <x v="9"/>
    <n v="97504"/>
    <n v="97.5"/>
    <n v="3"/>
    <x v="3"/>
    <x v="0"/>
    <n v="49"/>
    <n v="66"/>
    <n v="87"/>
    <x v="1"/>
    <n v="0"/>
    <n v="0"/>
    <n v="87"/>
    <n v="32.1"/>
    <n v="82"/>
    <n v="7"/>
    <n v="44"/>
    <n v="88"/>
    <n v="14"/>
    <n v="26"/>
    <n v="49"/>
    <n v="6"/>
    <n v="1"/>
    <n v="4"/>
  </r>
  <r>
    <n v="2614"/>
    <x v="16"/>
    <n v="51798"/>
    <n v="51.8"/>
    <n v="0"/>
    <x v="3"/>
    <x v="2"/>
    <n v="8"/>
    <n v="66"/>
    <n v="27"/>
    <x v="2"/>
    <n v="27"/>
    <n v="0"/>
    <n v="0"/>
    <n v="59.4"/>
    <n v="55"/>
    <n v="35"/>
    <n v="93"/>
    <n v="96"/>
    <n v="33"/>
    <n v="87"/>
    <n v="68"/>
    <n v="27"/>
    <n v="94"/>
    <n v="6"/>
  </r>
  <r>
    <n v="2913"/>
    <x v="2"/>
    <n v="138560"/>
    <n v="138.6"/>
    <n v="16"/>
    <x v="2"/>
    <x v="3"/>
    <n v="24"/>
    <n v="66"/>
    <n v="11"/>
    <x v="2"/>
    <n v="11"/>
    <n v="0"/>
    <n v="0"/>
    <n v="38.9"/>
    <n v="23"/>
    <n v="97"/>
    <n v="64"/>
    <n v="17"/>
    <n v="49"/>
    <n v="18"/>
    <n v="61"/>
    <n v="34"/>
    <n v="2"/>
    <n v="24"/>
  </r>
  <r>
    <n v="128"/>
    <x v="16"/>
    <n v="37099"/>
    <n v="37.1"/>
    <n v="22"/>
    <x v="2"/>
    <x v="1"/>
    <n v="52"/>
    <n v="65"/>
    <n v="23"/>
    <x v="2"/>
    <n v="23"/>
    <n v="0"/>
    <n v="0"/>
    <n v="38.799999999999997"/>
    <n v="51"/>
    <n v="68"/>
    <n v="4"/>
    <n v="8"/>
    <n v="72"/>
    <n v="7"/>
    <n v="7"/>
    <n v="1"/>
    <n v="96"/>
    <n v="74"/>
  </r>
  <r>
    <n v="168"/>
    <x v="10"/>
    <n v="100194"/>
    <n v="100.2"/>
    <n v="21"/>
    <x v="2"/>
    <x v="1"/>
    <n v="12"/>
    <n v="65"/>
    <n v="37"/>
    <x v="0"/>
    <n v="0"/>
    <n v="37"/>
    <n v="0"/>
    <n v="63"/>
    <n v="64"/>
    <n v="74"/>
    <n v="53"/>
    <n v="83"/>
    <n v="99"/>
    <n v="82"/>
    <n v="69"/>
    <n v="53"/>
    <n v="45"/>
    <n v="8"/>
  </r>
  <r>
    <n v="173"/>
    <x v="14"/>
    <n v="107362"/>
    <n v="107.4"/>
    <n v="17"/>
    <x v="2"/>
    <x v="3"/>
    <n v="31"/>
    <n v="65"/>
    <n v="5"/>
    <x v="0"/>
    <n v="0"/>
    <n v="5"/>
    <n v="0"/>
    <n v="48.6"/>
    <n v="13"/>
    <n v="84"/>
    <n v="37"/>
    <n v="37"/>
    <n v="47"/>
    <n v="44"/>
    <n v="99"/>
    <n v="55"/>
    <n v="9"/>
    <n v="61"/>
  </r>
  <r>
    <n v="301"/>
    <x v="17"/>
    <n v="130211"/>
    <n v="130.19999999999999"/>
    <n v="5"/>
    <x v="3"/>
    <x v="0"/>
    <n v="65"/>
    <n v="65"/>
    <n v="94"/>
    <x v="1"/>
    <n v="0"/>
    <n v="0"/>
    <n v="94"/>
    <n v="47.7"/>
    <n v="54"/>
    <n v="14"/>
    <n v="89"/>
    <n v="7"/>
    <n v="91"/>
    <n v="10"/>
    <n v="7"/>
    <n v="77"/>
    <n v="34"/>
    <n v="94"/>
  </r>
  <r>
    <n v="346"/>
    <x v="9"/>
    <n v="89470"/>
    <n v="89.5"/>
    <n v="2"/>
    <x v="3"/>
    <x v="2"/>
    <n v="19"/>
    <n v="65"/>
    <n v="93"/>
    <x v="1"/>
    <n v="0"/>
    <n v="0"/>
    <n v="93"/>
    <n v="51.1"/>
    <n v="92"/>
    <n v="89"/>
    <n v="63"/>
    <n v="81"/>
    <n v="7"/>
    <n v="33"/>
    <n v="31"/>
    <n v="64"/>
    <n v="36"/>
    <n v="15"/>
  </r>
  <r>
    <n v="405"/>
    <x v="9"/>
    <n v="69451"/>
    <n v="69.5"/>
    <n v="3"/>
    <x v="3"/>
    <x v="0"/>
    <n v="91"/>
    <n v="65"/>
    <n v="86"/>
    <x v="1"/>
    <n v="0"/>
    <n v="0"/>
    <n v="86"/>
    <n v="48.5"/>
    <n v="23"/>
    <n v="16"/>
    <n v="68"/>
    <n v="59"/>
    <n v="75"/>
    <n v="31"/>
    <n v="45"/>
    <n v="41"/>
    <n v="98"/>
    <n v="29"/>
  </r>
  <r>
    <n v="565"/>
    <x v="2"/>
    <n v="140261"/>
    <n v="140.30000000000001"/>
    <n v="8"/>
    <x v="0"/>
    <x v="1"/>
    <n v="21"/>
    <n v="65"/>
    <n v="28"/>
    <x v="2"/>
    <n v="28"/>
    <n v="0"/>
    <n v="0"/>
    <n v="63.1"/>
    <n v="97"/>
    <n v="99"/>
    <n v="79"/>
    <n v="66"/>
    <n v="35"/>
    <n v="17"/>
    <n v="8"/>
    <n v="69"/>
    <n v="78"/>
    <n v="83"/>
  </r>
  <r>
    <n v="612"/>
    <x v="7"/>
    <n v="78542"/>
    <n v="78.5"/>
    <n v="25"/>
    <x v="1"/>
    <x v="3"/>
    <n v="86"/>
    <n v="65"/>
    <n v="48"/>
    <x v="0"/>
    <n v="0"/>
    <n v="48"/>
    <n v="0"/>
    <n v="55.3"/>
    <n v="41"/>
    <n v="69"/>
    <n v="25"/>
    <n v="64"/>
    <n v="88"/>
    <n v="42"/>
    <n v="91"/>
    <n v="99"/>
    <n v="11"/>
    <n v="23"/>
  </r>
  <r>
    <n v="968"/>
    <x v="16"/>
    <n v="54400"/>
    <n v="54.4"/>
    <n v="18"/>
    <x v="2"/>
    <x v="2"/>
    <n v="2"/>
    <n v="65"/>
    <n v="14"/>
    <x v="2"/>
    <n v="14"/>
    <n v="0"/>
    <n v="0"/>
    <n v="45.9"/>
    <n v="68"/>
    <n v="23"/>
    <n v="42"/>
    <n v="56"/>
    <n v="89"/>
    <n v="33"/>
    <n v="13"/>
    <n v="49"/>
    <n v="75"/>
    <n v="11"/>
  </r>
  <r>
    <n v="1148"/>
    <x v="4"/>
    <n v="133722"/>
    <n v="133.69999999999999"/>
    <n v="9"/>
    <x v="0"/>
    <x v="0"/>
    <n v="31"/>
    <n v="65"/>
    <n v="47"/>
    <x v="0"/>
    <n v="0"/>
    <n v="47"/>
    <n v="0"/>
    <n v="48.3"/>
    <n v="96"/>
    <n v="41"/>
    <n v="35"/>
    <n v="44"/>
    <n v="1"/>
    <n v="13"/>
    <n v="85"/>
    <n v="98"/>
    <n v="16"/>
    <n v="54"/>
  </r>
  <r>
    <n v="1179"/>
    <x v="15"/>
    <n v="119257"/>
    <n v="119.3"/>
    <n v="5"/>
    <x v="3"/>
    <x v="0"/>
    <n v="22"/>
    <n v="65"/>
    <n v="42"/>
    <x v="0"/>
    <n v="0"/>
    <n v="42"/>
    <n v="0"/>
    <n v="38.200000000000003"/>
    <n v="72"/>
    <n v="16"/>
    <n v="52"/>
    <n v="27"/>
    <n v="83"/>
    <n v="1"/>
    <n v="22"/>
    <n v="61"/>
    <n v="1"/>
    <n v="47"/>
  </r>
  <r>
    <n v="1325"/>
    <x v="11"/>
    <n v="98688"/>
    <n v="98.7"/>
    <n v="8"/>
    <x v="0"/>
    <x v="3"/>
    <n v="8"/>
    <n v="65"/>
    <n v="79"/>
    <x v="1"/>
    <n v="0"/>
    <n v="0"/>
    <n v="79"/>
    <n v="49.3"/>
    <n v="1"/>
    <n v="85"/>
    <n v="32"/>
    <n v="44"/>
    <n v="32"/>
    <n v="31"/>
    <n v="75"/>
    <n v="75"/>
    <n v="52"/>
    <n v="66"/>
  </r>
  <r>
    <n v="1686"/>
    <x v="13"/>
    <n v="45089"/>
    <n v="45.1"/>
    <n v="4"/>
    <x v="3"/>
    <x v="2"/>
    <n v="96"/>
    <n v="65"/>
    <n v="29"/>
    <x v="2"/>
    <n v="29"/>
    <n v="0"/>
    <n v="0"/>
    <n v="54.4"/>
    <n v="9"/>
    <n v="22"/>
    <n v="44"/>
    <n v="99"/>
    <n v="49"/>
    <n v="55"/>
    <n v="69"/>
    <n v="97"/>
    <n v="78"/>
    <n v="22"/>
  </r>
  <r>
    <n v="1787"/>
    <x v="19"/>
    <n v="134753"/>
    <n v="134.80000000000001"/>
    <n v="3"/>
    <x v="3"/>
    <x v="3"/>
    <n v="67"/>
    <n v="65"/>
    <n v="57"/>
    <x v="0"/>
    <n v="0"/>
    <n v="57"/>
    <n v="0"/>
    <n v="46.1"/>
    <n v="4"/>
    <n v="6"/>
    <n v="65"/>
    <n v="24"/>
    <n v="94"/>
    <n v="5"/>
    <n v="89"/>
    <n v="38"/>
    <n v="71"/>
    <n v="65"/>
  </r>
  <r>
    <n v="1830"/>
    <x v="3"/>
    <n v="66594"/>
    <n v="66.599999999999994"/>
    <n v="23"/>
    <x v="1"/>
    <x v="1"/>
    <n v="65"/>
    <n v="65"/>
    <n v="55"/>
    <x v="0"/>
    <n v="0"/>
    <n v="55"/>
    <n v="0"/>
    <n v="37.200000000000003"/>
    <n v="85"/>
    <n v="12"/>
    <n v="9"/>
    <n v="8"/>
    <n v="35"/>
    <n v="61"/>
    <n v="56"/>
    <n v="1"/>
    <n v="8"/>
    <n v="97"/>
  </r>
  <r>
    <n v="1835"/>
    <x v="12"/>
    <n v="104088"/>
    <n v="104.1"/>
    <n v="11"/>
    <x v="0"/>
    <x v="2"/>
    <n v="99"/>
    <n v="65"/>
    <n v="54"/>
    <x v="0"/>
    <n v="0"/>
    <n v="54"/>
    <n v="0"/>
    <n v="59.3"/>
    <n v="89"/>
    <n v="69"/>
    <n v="88"/>
    <n v="34"/>
    <n v="27"/>
    <n v="85"/>
    <n v="39"/>
    <n v="71"/>
    <n v="15"/>
    <n v="76"/>
  </r>
  <r>
    <n v="2066"/>
    <x v="7"/>
    <n v="92520"/>
    <n v="92.5"/>
    <n v="7"/>
    <x v="3"/>
    <x v="2"/>
    <n v="46"/>
    <n v="65"/>
    <n v="48"/>
    <x v="0"/>
    <n v="0"/>
    <n v="48"/>
    <n v="0"/>
    <n v="50.6"/>
    <n v="2"/>
    <n v="39"/>
    <n v="49"/>
    <n v="35"/>
    <n v="94"/>
    <n v="56"/>
    <n v="84"/>
    <n v="76"/>
    <n v="66"/>
    <n v="5"/>
  </r>
  <r>
    <n v="2072"/>
    <x v="13"/>
    <n v="109791"/>
    <n v="109.8"/>
    <n v="2"/>
    <x v="3"/>
    <x v="2"/>
    <n v="98"/>
    <n v="65"/>
    <n v="28"/>
    <x v="2"/>
    <n v="28"/>
    <n v="0"/>
    <n v="0"/>
    <n v="46.9"/>
    <n v="52"/>
    <n v="64"/>
    <n v="88"/>
    <n v="41"/>
    <n v="42"/>
    <n v="53"/>
    <n v="2"/>
    <n v="5"/>
    <n v="29"/>
    <n v="93"/>
  </r>
  <r>
    <n v="2153"/>
    <x v="6"/>
    <n v="123995"/>
    <n v="124"/>
    <n v="6"/>
    <x v="3"/>
    <x v="0"/>
    <n v="17"/>
    <n v="65"/>
    <n v="89"/>
    <x v="1"/>
    <n v="0"/>
    <n v="0"/>
    <n v="89"/>
    <n v="42.9"/>
    <n v="27"/>
    <n v="38"/>
    <n v="73"/>
    <n v="18"/>
    <n v="53"/>
    <n v="92"/>
    <n v="55"/>
    <n v="5"/>
    <n v="59"/>
    <n v="9"/>
  </r>
  <r>
    <n v="2197"/>
    <x v="8"/>
    <n v="133992"/>
    <n v="134"/>
    <n v="1"/>
    <x v="3"/>
    <x v="1"/>
    <n v="89"/>
    <n v="65"/>
    <n v="22"/>
    <x v="2"/>
    <n v="22"/>
    <n v="0"/>
    <n v="0"/>
    <n v="57"/>
    <n v="61"/>
    <n v="78"/>
    <n v="55"/>
    <n v="6"/>
    <n v="71"/>
    <n v="38"/>
    <n v="32"/>
    <n v="99"/>
    <n v="59"/>
    <n v="71"/>
  </r>
  <r>
    <n v="2385"/>
    <x v="5"/>
    <n v="57177"/>
    <n v="57.2"/>
    <n v="0"/>
    <x v="3"/>
    <x v="3"/>
    <n v="85"/>
    <n v="65"/>
    <n v="44"/>
    <x v="0"/>
    <n v="0"/>
    <n v="44"/>
    <n v="0"/>
    <n v="44"/>
    <n v="56"/>
    <n v="15"/>
    <n v="13"/>
    <n v="66"/>
    <n v="65"/>
    <n v="23"/>
    <n v="23"/>
    <n v="75"/>
    <n v="12"/>
    <n v="92"/>
  </r>
  <r>
    <n v="2427"/>
    <x v="3"/>
    <n v="142467"/>
    <n v="142.5"/>
    <n v="3"/>
    <x v="3"/>
    <x v="3"/>
    <n v="61"/>
    <n v="65"/>
    <n v="35"/>
    <x v="0"/>
    <n v="0"/>
    <n v="35"/>
    <n v="0"/>
    <n v="37.299999999999997"/>
    <n v="19"/>
    <n v="82"/>
    <n v="3"/>
    <n v="73"/>
    <n v="6"/>
    <n v="59"/>
    <n v="77"/>
    <n v="23"/>
    <n v="2"/>
    <n v="29"/>
  </r>
  <r>
    <n v="2707"/>
    <x v="18"/>
    <n v="102135"/>
    <n v="102.1"/>
    <n v="15"/>
    <x v="0"/>
    <x v="3"/>
    <n v="45"/>
    <n v="65"/>
    <n v="19"/>
    <x v="2"/>
    <n v="19"/>
    <n v="0"/>
    <n v="0"/>
    <n v="53.9"/>
    <n v="98"/>
    <n v="79"/>
    <n v="75"/>
    <n v="64"/>
    <n v="35"/>
    <n v="17"/>
    <n v="22"/>
    <n v="1"/>
    <n v="67"/>
    <n v="81"/>
  </r>
  <r>
    <n v="2960"/>
    <x v="14"/>
    <n v="42430"/>
    <n v="42.4"/>
    <n v="28"/>
    <x v="1"/>
    <x v="3"/>
    <n v="77"/>
    <n v="65"/>
    <n v="69"/>
    <x v="0"/>
    <n v="0"/>
    <n v="69"/>
    <n v="0"/>
    <n v="51.5"/>
    <n v="32"/>
    <n v="92"/>
    <n v="66"/>
    <n v="63"/>
    <n v="92"/>
    <n v="51"/>
    <n v="4"/>
    <n v="22"/>
    <n v="14"/>
    <n v="79"/>
  </r>
  <r>
    <n v="2975"/>
    <x v="15"/>
    <n v="134242"/>
    <n v="134.19999999999999"/>
    <n v="0"/>
    <x v="3"/>
    <x v="1"/>
    <n v="89"/>
    <n v="65"/>
    <n v="6"/>
    <x v="0"/>
    <n v="0"/>
    <n v="6"/>
    <n v="0"/>
    <n v="34"/>
    <n v="36"/>
    <n v="66"/>
    <n v="7"/>
    <n v="29"/>
    <n v="42"/>
    <n v="86"/>
    <n v="56"/>
    <n v="5"/>
    <n v="8"/>
    <n v="5"/>
  </r>
  <r>
    <n v="2979"/>
    <x v="8"/>
    <n v="63791"/>
    <n v="63.8"/>
    <n v="21"/>
    <x v="2"/>
    <x v="0"/>
    <n v="19"/>
    <n v="65"/>
    <n v="1"/>
    <x v="2"/>
    <n v="1"/>
    <n v="0"/>
    <n v="0"/>
    <n v="44.9"/>
    <n v="27"/>
    <n v="87"/>
    <n v="77"/>
    <n v="0"/>
    <n v="87"/>
    <n v="8"/>
    <n v="66"/>
    <n v="15"/>
    <n v="6"/>
    <n v="76"/>
  </r>
  <r>
    <n v="68"/>
    <x v="18"/>
    <n v="108411"/>
    <n v="108.4"/>
    <n v="22"/>
    <x v="2"/>
    <x v="2"/>
    <n v="11"/>
    <n v="64"/>
    <n v="12"/>
    <x v="2"/>
    <n v="12"/>
    <n v="0"/>
    <n v="0"/>
    <n v="50.1"/>
    <n v="27"/>
    <n v="73"/>
    <n v="25"/>
    <n v="63"/>
    <n v="49"/>
    <n v="57"/>
    <n v="84"/>
    <n v="4"/>
    <n v="77"/>
    <n v="42"/>
  </r>
  <r>
    <n v="154"/>
    <x v="0"/>
    <n v="120301"/>
    <n v="120.3"/>
    <n v="0"/>
    <x v="3"/>
    <x v="3"/>
    <n v="24"/>
    <n v="64"/>
    <n v="44"/>
    <x v="0"/>
    <n v="0"/>
    <n v="44"/>
    <n v="0"/>
    <n v="58.7"/>
    <n v="45"/>
    <n v="75"/>
    <n v="65"/>
    <n v="62"/>
    <n v="35"/>
    <n v="84"/>
    <n v="47"/>
    <n v="98"/>
    <n v="63"/>
    <n v="13"/>
  </r>
  <r>
    <n v="333"/>
    <x v="2"/>
    <n v="80492"/>
    <n v="80.5"/>
    <n v="16"/>
    <x v="2"/>
    <x v="1"/>
    <n v="3"/>
    <n v="64"/>
    <n v="2"/>
    <x v="2"/>
    <n v="2"/>
    <n v="0"/>
    <n v="0"/>
    <n v="38.4"/>
    <n v="31"/>
    <n v="33"/>
    <n v="7"/>
    <n v="35"/>
    <n v="86"/>
    <n v="23"/>
    <n v="7"/>
    <n v="63"/>
    <n v="86"/>
    <n v="13"/>
  </r>
  <r>
    <n v="441"/>
    <x v="5"/>
    <n v="104702"/>
    <n v="104.7"/>
    <n v="10"/>
    <x v="0"/>
    <x v="2"/>
    <n v="64"/>
    <n v="64"/>
    <n v="67"/>
    <x v="0"/>
    <n v="0"/>
    <n v="67"/>
    <n v="0"/>
    <n v="55.1"/>
    <n v="9"/>
    <n v="96"/>
    <n v="61"/>
    <n v="0"/>
    <n v="89"/>
    <n v="52"/>
    <n v="26"/>
    <n v="77"/>
    <n v="93"/>
    <n v="48"/>
  </r>
  <r>
    <n v="472"/>
    <x v="18"/>
    <n v="46934"/>
    <n v="46.9"/>
    <n v="6"/>
    <x v="3"/>
    <x v="0"/>
    <n v="41"/>
    <n v="64"/>
    <n v="22"/>
    <x v="2"/>
    <n v="22"/>
    <n v="0"/>
    <n v="0"/>
    <n v="55.8"/>
    <n v="52"/>
    <n v="64"/>
    <n v="34"/>
    <n v="91"/>
    <n v="59"/>
    <n v="9"/>
    <n v="45"/>
    <n v="76"/>
    <n v="79"/>
    <n v="49"/>
  </r>
  <r>
    <n v="549"/>
    <x v="3"/>
    <n v="107078"/>
    <n v="107.1"/>
    <n v="26"/>
    <x v="1"/>
    <x v="0"/>
    <n v="7"/>
    <n v="64"/>
    <n v="56"/>
    <x v="0"/>
    <n v="0"/>
    <n v="56"/>
    <n v="0"/>
    <n v="38.9"/>
    <n v="5"/>
    <n v="41"/>
    <n v="18"/>
    <n v="11"/>
    <n v="57"/>
    <n v="93"/>
    <n v="5"/>
    <n v="42"/>
    <n v="71"/>
    <n v="46"/>
  </r>
  <r>
    <n v="604"/>
    <x v="19"/>
    <n v="50043"/>
    <n v="50"/>
    <n v="3"/>
    <x v="3"/>
    <x v="3"/>
    <n v="81"/>
    <n v="64"/>
    <n v="49"/>
    <x v="0"/>
    <n v="0"/>
    <n v="49"/>
    <n v="0"/>
    <n v="51.6"/>
    <n v="94"/>
    <n v="19"/>
    <n v="98"/>
    <n v="99"/>
    <n v="56"/>
    <n v="17"/>
    <n v="32"/>
    <n v="42"/>
    <n v="31"/>
    <n v="28"/>
  </r>
  <r>
    <n v="732"/>
    <x v="2"/>
    <n v="135494"/>
    <n v="135.5"/>
    <n v="19"/>
    <x v="2"/>
    <x v="1"/>
    <n v="62"/>
    <n v="64"/>
    <n v="18"/>
    <x v="2"/>
    <n v="18"/>
    <n v="0"/>
    <n v="0"/>
    <n v="55.1"/>
    <n v="1"/>
    <n v="32"/>
    <n v="68"/>
    <n v="48"/>
    <n v="98"/>
    <n v="87"/>
    <n v="36"/>
    <n v="5"/>
    <n v="85"/>
    <n v="91"/>
  </r>
  <r>
    <n v="851"/>
    <x v="7"/>
    <n v="132859"/>
    <n v="132.9"/>
    <n v="26"/>
    <x v="1"/>
    <x v="3"/>
    <n v="16"/>
    <n v="64"/>
    <n v="54"/>
    <x v="0"/>
    <n v="0"/>
    <n v="54"/>
    <n v="0"/>
    <n v="50.8"/>
    <n v="9"/>
    <n v="79"/>
    <n v="55"/>
    <n v="42"/>
    <n v="62"/>
    <n v="44"/>
    <n v="25"/>
    <n v="68"/>
    <n v="87"/>
    <n v="37"/>
  </r>
  <r>
    <n v="1037"/>
    <x v="13"/>
    <n v="111646"/>
    <n v="111.6"/>
    <n v="27"/>
    <x v="1"/>
    <x v="1"/>
    <n v="43"/>
    <n v="64"/>
    <n v="9"/>
    <x v="2"/>
    <n v="9"/>
    <n v="0"/>
    <n v="0"/>
    <n v="35.799999999999997"/>
    <n v="16"/>
    <n v="13"/>
    <n v="18"/>
    <n v="2"/>
    <n v="11"/>
    <n v="64"/>
    <n v="99"/>
    <n v="88"/>
    <n v="5"/>
    <n v="42"/>
  </r>
  <r>
    <n v="1095"/>
    <x v="10"/>
    <n v="43776"/>
    <n v="43.8"/>
    <n v="23"/>
    <x v="1"/>
    <x v="0"/>
    <n v="32"/>
    <n v="64"/>
    <n v="52"/>
    <x v="0"/>
    <n v="0"/>
    <n v="52"/>
    <n v="0"/>
    <n v="36.700000000000003"/>
    <n v="29"/>
    <n v="23"/>
    <n v="4"/>
    <n v="79"/>
    <n v="49"/>
    <n v="22"/>
    <n v="12"/>
    <n v="5"/>
    <n v="79"/>
    <n v="65"/>
  </r>
  <r>
    <n v="1243"/>
    <x v="4"/>
    <n v="140415"/>
    <n v="140.4"/>
    <n v="12"/>
    <x v="0"/>
    <x v="2"/>
    <n v="52"/>
    <n v="64"/>
    <n v="38"/>
    <x v="0"/>
    <n v="0"/>
    <n v="38"/>
    <n v="0"/>
    <n v="43.1"/>
    <n v="31"/>
    <n v="59"/>
    <n v="33"/>
    <n v="75"/>
    <n v="62"/>
    <n v="87"/>
    <n v="5"/>
    <n v="33"/>
    <n v="10"/>
    <n v="36"/>
  </r>
  <r>
    <n v="1261"/>
    <x v="1"/>
    <n v="117526"/>
    <n v="117.5"/>
    <n v="20"/>
    <x v="2"/>
    <x v="3"/>
    <n v="17"/>
    <n v="64"/>
    <n v="84"/>
    <x v="1"/>
    <n v="0"/>
    <n v="0"/>
    <n v="84"/>
    <n v="43.6"/>
    <n v="61"/>
    <n v="48"/>
    <n v="6"/>
    <n v="18"/>
    <n v="48"/>
    <n v="66"/>
    <n v="43"/>
    <n v="68"/>
    <n v="45"/>
    <n v="33"/>
  </r>
  <r>
    <n v="1281"/>
    <x v="10"/>
    <n v="68057"/>
    <n v="68.099999999999994"/>
    <n v="12"/>
    <x v="0"/>
    <x v="0"/>
    <n v="36"/>
    <n v="64"/>
    <n v="46"/>
    <x v="0"/>
    <n v="0"/>
    <n v="46"/>
    <n v="0"/>
    <n v="34"/>
    <n v="49"/>
    <n v="63"/>
    <n v="5"/>
    <n v="54"/>
    <n v="2"/>
    <n v="25"/>
    <n v="31"/>
    <n v="99"/>
    <n v="3"/>
    <n v="9"/>
  </r>
  <r>
    <n v="1291"/>
    <x v="2"/>
    <n v="107271"/>
    <n v="107.3"/>
    <n v="15"/>
    <x v="0"/>
    <x v="3"/>
    <n v="32"/>
    <n v="64"/>
    <n v="5"/>
    <x v="2"/>
    <n v="5"/>
    <n v="0"/>
    <n v="0"/>
    <n v="41.5"/>
    <n v="45"/>
    <n v="91"/>
    <n v="31"/>
    <n v="2"/>
    <n v="93"/>
    <n v="11"/>
    <n v="5"/>
    <n v="88"/>
    <n v="7"/>
    <n v="42"/>
  </r>
  <r>
    <n v="1323"/>
    <x v="1"/>
    <n v="131809"/>
    <n v="131.80000000000001"/>
    <n v="2"/>
    <x v="3"/>
    <x v="1"/>
    <n v="28"/>
    <n v="64"/>
    <n v="78"/>
    <x v="1"/>
    <n v="0"/>
    <n v="0"/>
    <n v="78"/>
    <n v="35"/>
    <n v="58"/>
    <n v="7"/>
    <n v="39"/>
    <n v="5"/>
    <n v="45"/>
    <n v="1"/>
    <n v="4"/>
    <n v="59"/>
    <n v="57"/>
    <n v="75"/>
  </r>
  <r>
    <n v="1341"/>
    <x v="7"/>
    <n v="107831"/>
    <n v="107.8"/>
    <n v="23"/>
    <x v="1"/>
    <x v="3"/>
    <n v="6"/>
    <n v="64"/>
    <n v="48"/>
    <x v="0"/>
    <n v="0"/>
    <n v="48"/>
    <n v="0"/>
    <n v="41.1"/>
    <n v="38"/>
    <n v="78"/>
    <n v="16"/>
    <n v="98"/>
    <n v="32"/>
    <n v="43"/>
    <n v="27"/>
    <n v="58"/>
    <n v="6"/>
    <n v="15"/>
  </r>
  <r>
    <n v="1352"/>
    <x v="14"/>
    <n v="95951"/>
    <n v="96"/>
    <n v="3"/>
    <x v="3"/>
    <x v="1"/>
    <n v="68"/>
    <n v="64"/>
    <n v="36"/>
    <x v="0"/>
    <n v="0"/>
    <n v="36"/>
    <n v="0"/>
    <n v="30.2"/>
    <n v="76"/>
    <n v="72"/>
    <n v="38"/>
    <n v="8"/>
    <n v="1"/>
    <n v="29"/>
    <n v="1"/>
    <n v="23"/>
    <n v="42"/>
    <n v="12"/>
  </r>
  <r>
    <n v="1386"/>
    <x v="12"/>
    <n v="144148"/>
    <n v="144.1"/>
    <n v="19"/>
    <x v="2"/>
    <x v="2"/>
    <n v="59"/>
    <n v="64"/>
    <n v="56"/>
    <x v="0"/>
    <n v="0"/>
    <n v="56"/>
    <n v="0"/>
    <n v="43.9"/>
    <n v="8"/>
    <n v="43"/>
    <n v="56"/>
    <n v="91"/>
    <n v="57"/>
    <n v="21"/>
    <n v="34"/>
    <n v="53"/>
    <n v="15"/>
    <n v="61"/>
  </r>
  <r>
    <n v="1412"/>
    <x v="7"/>
    <n v="49098"/>
    <n v="49.1"/>
    <n v="6"/>
    <x v="3"/>
    <x v="3"/>
    <n v="2"/>
    <n v="64"/>
    <n v="43"/>
    <x v="0"/>
    <n v="0"/>
    <n v="43"/>
    <n v="0"/>
    <n v="36.6"/>
    <n v="58"/>
    <n v="6"/>
    <n v="59"/>
    <n v="12"/>
    <n v="6"/>
    <n v="41"/>
    <n v="9"/>
    <n v="91"/>
    <n v="77"/>
    <n v="7"/>
  </r>
  <r>
    <n v="1419"/>
    <x v="0"/>
    <n v="63158"/>
    <n v="63.2"/>
    <n v="18"/>
    <x v="2"/>
    <x v="1"/>
    <n v="7"/>
    <n v="64"/>
    <n v="54"/>
    <x v="0"/>
    <n v="0"/>
    <n v="54"/>
    <n v="0"/>
    <n v="37.5"/>
    <n v="8"/>
    <n v="6"/>
    <n v="51"/>
    <n v="84"/>
    <n v="99"/>
    <n v="18"/>
    <n v="69"/>
    <n v="8"/>
    <n v="4"/>
    <n v="28"/>
  </r>
  <r>
    <n v="1580"/>
    <x v="17"/>
    <n v="91860"/>
    <n v="91.9"/>
    <n v="15"/>
    <x v="0"/>
    <x v="1"/>
    <n v="31"/>
    <n v="64"/>
    <n v="89"/>
    <x v="1"/>
    <n v="0"/>
    <n v="0"/>
    <n v="89"/>
    <n v="59.7"/>
    <n v="88"/>
    <n v="94"/>
    <n v="6"/>
    <n v="74"/>
    <n v="73"/>
    <n v="95"/>
    <n v="25"/>
    <n v="74"/>
    <n v="5"/>
    <n v="63"/>
  </r>
  <r>
    <n v="1721"/>
    <x v="7"/>
    <n v="44057"/>
    <n v="44.1"/>
    <n v="5"/>
    <x v="3"/>
    <x v="1"/>
    <n v="5"/>
    <n v="64"/>
    <n v="64"/>
    <x v="0"/>
    <n v="0"/>
    <n v="64"/>
    <n v="0"/>
    <n v="72.099999999999994"/>
    <n v="65"/>
    <n v="87"/>
    <n v="93"/>
    <n v="81"/>
    <n v="96"/>
    <n v="95"/>
    <n v="62"/>
    <n v="73"/>
    <n v="7"/>
    <n v="62"/>
  </r>
  <r>
    <n v="1970"/>
    <x v="5"/>
    <n v="81638"/>
    <n v="81.599999999999994"/>
    <n v="21"/>
    <x v="2"/>
    <x v="1"/>
    <n v="63"/>
    <n v="64"/>
    <n v="44"/>
    <x v="0"/>
    <n v="0"/>
    <n v="44"/>
    <n v="0"/>
    <n v="32.200000000000003"/>
    <n v="59"/>
    <n v="14"/>
    <n v="85"/>
    <n v="3"/>
    <n v="1"/>
    <n v="12"/>
    <n v="53"/>
    <n v="62"/>
    <n v="4"/>
    <n v="29"/>
  </r>
  <r>
    <n v="2006"/>
    <x v="9"/>
    <n v="143044"/>
    <n v="143"/>
    <n v="14"/>
    <x v="0"/>
    <x v="1"/>
    <n v="52"/>
    <n v="64"/>
    <n v="81"/>
    <x v="1"/>
    <n v="0"/>
    <n v="0"/>
    <n v="81"/>
    <n v="21.6"/>
    <n v="6"/>
    <n v="6"/>
    <n v="4"/>
    <n v="3"/>
    <n v="24"/>
    <n v="6"/>
    <n v="59"/>
    <n v="63"/>
    <n v="16"/>
    <n v="29"/>
  </r>
  <r>
    <n v="2063"/>
    <x v="11"/>
    <n v="108391"/>
    <n v="108.4"/>
    <n v="9"/>
    <x v="0"/>
    <x v="0"/>
    <n v="21"/>
    <n v="64"/>
    <n v="89"/>
    <x v="1"/>
    <n v="0"/>
    <n v="0"/>
    <n v="89"/>
    <n v="53.9"/>
    <n v="32"/>
    <n v="24"/>
    <n v="74"/>
    <n v="74"/>
    <n v="28"/>
    <n v="87"/>
    <n v="69"/>
    <n v="35"/>
    <n v="43"/>
    <n v="73"/>
  </r>
  <r>
    <n v="2103"/>
    <x v="7"/>
    <n v="69379"/>
    <n v="69.400000000000006"/>
    <n v="26"/>
    <x v="1"/>
    <x v="0"/>
    <n v="11"/>
    <n v="64"/>
    <n v="65"/>
    <x v="0"/>
    <n v="0"/>
    <n v="65"/>
    <n v="0"/>
    <n v="51.3"/>
    <n v="3"/>
    <n v="31"/>
    <n v="39"/>
    <n v="97"/>
    <n v="8"/>
    <n v="82"/>
    <n v="34"/>
    <n v="85"/>
    <n v="99"/>
    <n v="35"/>
  </r>
  <r>
    <n v="2448"/>
    <x v="19"/>
    <n v="52562"/>
    <n v="52.6"/>
    <n v="3"/>
    <x v="3"/>
    <x v="2"/>
    <n v="41"/>
    <n v="64"/>
    <n v="55"/>
    <x v="0"/>
    <n v="0"/>
    <n v="55"/>
    <n v="0"/>
    <n v="40"/>
    <n v="87"/>
    <n v="7"/>
    <n v="56"/>
    <n v="11"/>
    <n v="3"/>
    <n v="68"/>
    <n v="68"/>
    <n v="6"/>
    <n v="86"/>
    <n v="8"/>
  </r>
  <r>
    <n v="2523"/>
    <x v="5"/>
    <n v="35499"/>
    <n v="35.5"/>
    <n v="27"/>
    <x v="1"/>
    <x v="3"/>
    <n v="27"/>
    <n v="64"/>
    <n v="58"/>
    <x v="0"/>
    <n v="0"/>
    <n v="58"/>
    <n v="0"/>
    <n v="43.7"/>
    <n v="82"/>
    <n v="6"/>
    <n v="11"/>
    <n v="9"/>
    <n v="5"/>
    <n v="66"/>
    <n v="59"/>
    <n v="66"/>
    <n v="51"/>
    <n v="82"/>
  </r>
  <r>
    <n v="2575"/>
    <x v="10"/>
    <n v="35455"/>
    <n v="35.5"/>
    <n v="12"/>
    <x v="0"/>
    <x v="1"/>
    <n v="38"/>
    <n v="64"/>
    <n v="5"/>
    <x v="0"/>
    <n v="0"/>
    <n v="5"/>
    <n v="0"/>
    <n v="53.7"/>
    <n v="34"/>
    <n v="35"/>
    <n v="64"/>
    <n v="89"/>
    <n v="56"/>
    <n v="69"/>
    <n v="66"/>
    <n v="55"/>
    <n v="31"/>
    <n v="38"/>
  </r>
  <r>
    <n v="2582"/>
    <x v="18"/>
    <n v="66497"/>
    <n v="66.5"/>
    <n v="8"/>
    <x v="0"/>
    <x v="1"/>
    <n v="15"/>
    <n v="64"/>
    <n v="18"/>
    <x v="2"/>
    <n v="18"/>
    <n v="0"/>
    <n v="0"/>
    <n v="41.5"/>
    <n v="75"/>
    <n v="56"/>
    <n v="87"/>
    <n v="32"/>
    <n v="6"/>
    <n v="66"/>
    <n v="28"/>
    <n v="4"/>
    <n v="59"/>
    <n v="2"/>
  </r>
  <r>
    <n v="2825"/>
    <x v="6"/>
    <n v="77373"/>
    <n v="77.400000000000006"/>
    <n v="29"/>
    <x v="1"/>
    <x v="1"/>
    <n v="57"/>
    <n v="64"/>
    <n v="76"/>
    <x v="1"/>
    <n v="0"/>
    <n v="0"/>
    <n v="76"/>
    <n v="40.9"/>
    <n v="84"/>
    <n v="66"/>
    <n v="45"/>
    <n v="18"/>
    <n v="1"/>
    <n v="31"/>
    <n v="5"/>
    <n v="48"/>
    <n v="82"/>
    <n v="29"/>
  </r>
  <r>
    <n v="2834"/>
    <x v="7"/>
    <n v="54192"/>
    <n v="54.2"/>
    <n v="5"/>
    <x v="3"/>
    <x v="1"/>
    <n v="93"/>
    <n v="64"/>
    <n v="58"/>
    <x v="0"/>
    <n v="0"/>
    <n v="58"/>
    <n v="0"/>
    <n v="30.5"/>
    <n v="11"/>
    <n v="35"/>
    <n v="73"/>
    <n v="35"/>
    <n v="31"/>
    <n v="12"/>
    <n v="7"/>
    <n v="12"/>
    <n v="88"/>
    <n v="1"/>
  </r>
  <r>
    <n v="2901"/>
    <x v="7"/>
    <n v="58797"/>
    <n v="58.8"/>
    <n v="18"/>
    <x v="2"/>
    <x v="3"/>
    <n v="83"/>
    <n v="64"/>
    <n v="44"/>
    <x v="0"/>
    <n v="0"/>
    <n v="44"/>
    <n v="0"/>
    <n v="36.700000000000003"/>
    <n v="1"/>
    <n v="44"/>
    <n v="35"/>
    <n v="72"/>
    <n v="72"/>
    <n v="4"/>
    <n v="12"/>
    <n v="9"/>
    <n v="79"/>
    <n v="39"/>
  </r>
  <r>
    <n v="86"/>
    <x v="16"/>
    <n v="54860"/>
    <n v="54.9"/>
    <n v="11"/>
    <x v="0"/>
    <x v="1"/>
    <n v="75"/>
    <n v="63"/>
    <n v="24"/>
    <x v="2"/>
    <n v="24"/>
    <n v="0"/>
    <n v="0"/>
    <n v="35.5"/>
    <n v="2"/>
    <n v="2"/>
    <n v="32"/>
    <n v="49"/>
    <n v="77"/>
    <n v="68"/>
    <n v="45"/>
    <n v="27"/>
    <n v="10"/>
    <n v="43"/>
  </r>
  <r>
    <n v="157"/>
    <x v="8"/>
    <n v="95677"/>
    <n v="95.7"/>
    <n v="3"/>
    <x v="3"/>
    <x v="3"/>
    <n v="38"/>
    <n v="63"/>
    <n v="15"/>
    <x v="2"/>
    <n v="15"/>
    <n v="0"/>
    <n v="0"/>
    <n v="46.4"/>
    <n v="8"/>
    <n v="48"/>
    <n v="2"/>
    <n v="42"/>
    <n v="3"/>
    <n v="97"/>
    <n v="13"/>
    <n v="71"/>
    <n v="97"/>
    <n v="83"/>
  </r>
  <r>
    <n v="180"/>
    <x v="15"/>
    <n v="116698"/>
    <n v="116.7"/>
    <n v="2"/>
    <x v="3"/>
    <x v="1"/>
    <n v="69"/>
    <n v="63"/>
    <n v="42"/>
    <x v="0"/>
    <n v="0"/>
    <n v="42"/>
    <n v="0"/>
    <n v="38"/>
    <n v="36"/>
    <n v="8"/>
    <n v="28"/>
    <n v="21"/>
    <n v="96"/>
    <n v="1"/>
    <n v="10"/>
    <n v="68"/>
    <n v="83"/>
    <n v="29"/>
  </r>
  <r>
    <n v="211"/>
    <x v="17"/>
    <n v="119285"/>
    <n v="119.3"/>
    <n v="0"/>
    <x v="3"/>
    <x v="2"/>
    <n v="12"/>
    <n v="63"/>
    <n v="91"/>
    <x v="1"/>
    <n v="0"/>
    <n v="0"/>
    <n v="91"/>
    <n v="31.5"/>
    <n v="34"/>
    <n v="3"/>
    <n v="5"/>
    <n v="14"/>
    <n v="21"/>
    <n v="67"/>
    <n v="16"/>
    <n v="12"/>
    <n v="76"/>
    <n v="67"/>
  </r>
  <r>
    <n v="256"/>
    <x v="11"/>
    <n v="74739"/>
    <n v="74.7"/>
    <n v="26"/>
    <x v="1"/>
    <x v="1"/>
    <n v="76"/>
    <n v="63"/>
    <n v="75"/>
    <x v="1"/>
    <n v="0"/>
    <n v="0"/>
    <n v="75"/>
    <n v="52.2"/>
    <n v="95"/>
    <n v="18"/>
    <n v="57"/>
    <n v="58"/>
    <n v="49"/>
    <n v="64"/>
    <n v="23"/>
    <n v="55"/>
    <n v="37"/>
    <n v="66"/>
  </r>
  <r>
    <n v="289"/>
    <x v="19"/>
    <n v="95780"/>
    <n v="95.8"/>
    <n v="10"/>
    <x v="0"/>
    <x v="3"/>
    <n v="28"/>
    <n v="63"/>
    <n v="34"/>
    <x v="0"/>
    <n v="0"/>
    <n v="34"/>
    <n v="0"/>
    <n v="40.9"/>
    <n v="6"/>
    <n v="52"/>
    <n v="25"/>
    <n v="47"/>
    <n v="49"/>
    <n v="2"/>
    <n v="65"/>
    <n v="78"/>
    <n v="79"/>
    <n v="6"/>
  </r>
  <r>
    <n v="292"/>
    <x v="11"/>
    <n v="140168"/>
    <n v="140.19999999999999"/>
    <n v="1"/>
    <x v="3"/>
    <x v="2"/>
    <n v="41"/>
    <n v="63"/>
    <n v="71"/>
    <x v="1"/>
    <n v="0"/>
    <n v="0"/>
    <n v="71"/>
    <n v="68.5"/>
    <n v="62"/>
    <n v="81"/>
    <n v="84"/>
    <n v="48"/>
    <n v="78"/>
    <n v="67"/>
    <n v="72"/>
    <n v="49"/>
    <n v="63"/>
    <n v="81"/>
  </r>
  <r>
    <n v="388"/>
    <x v="7"/>
    <n v="142134"/>
    <n v="142.1"/>
    <n v="12"/>
    <x v="0"/>
    <x v="2"/>
    <n v="54"/>
    <n v="63"/>
    <n v="42"/>
    <x v="0"/>
    <n v="0"/>
    <n v="42"/>
    <n v="0"/>
    <n v="39.200000000000003"/>
    <n v="24"/>
    <n v="21"/>
    <n v="41"/>
    <n v="7"/>
    <n v="22"/>
    <n v="37"/>
    <n v="39"/>
    <n v="98"/>
    <n v="95"/>
    <n v="8"/>
  </r>
  <r>
    <n v="419"/>
    <x v="2"/>
    <n v="49360"/>
    <n v="49.4"/>
    <n v="25"/>
    <x v="1"/>
    <x v="0"/>
    <n v="44"/>
    <n v="63"/>
    <n v="12"/>
    <x v="2"/>
    <n v="12"/>
    <n v="0"/>
    <n v="0"/>
    <n v="42.7"/>
    <n v="87"/>
    <n v="9"/>
    <n v="0"/>
    <n v="59"/>
    <n v="72"/>
    <n v="62"/>
    <n v="8"/>
    <n v="22"/>
    <n v="25"/>
    <n v="83"/>
  </r>
  <r>
    <n v="421"/>
    <x v="5"/>
    <n v="103953"/>
    <n v="104"/>
    <n v="18"/>
    <x v="2"/>
    <x v="3"/>
    <n v="93"/>
    <n v="63"/>
    <n v="45"/>
    <x v="0"/>
    <n v="0"/>
    <n v="45"/>
    <n v="0"/>
    <n v="55.4"/>
    <n v="3"/>
    <n v="86"/>
    <n v="36"/>
    <n v="63"/>
    <n v="71"/>
    <n v="43"/>
    <n v="31"/>
    <n v="96"/>
    <n v="96"/>
    <n v="29"/>
  </r>
  <r>
    <n v="451"/>
    <x v="2"/>
    <n v="40292"/>
    <n v="40.299999999999997"/>
    <n v="25"/>
    <x v="1"/>
    <x v="2"/>
    <n v="9"/>
    <n v="63"/>
    <n v="15"/>
    <x v="2"/>
    <n v="15"/>
    <n v="0"/>
    <n v="0"/>
    <n v="58.5"/>
    <n v="76"/>
    <n v="9"/>
    <n v="66"/>
    <n v="11"/>
    <n v="67"/>
    <n v="64"/>
    <n v="81"/>
    <n v="83"/>
    <n v="87"/>
    <n v="41"/>
  </r>
  <r>
    <n v="512"/>
    <x v="16"/>
    <n v="112790"/>
    <n v="112.8"/>
    <n v="2"/>
    <x v="3"/>
    <x v="3"/>
    <n v="54"/>
    <n v="63"/>
    <n v="24"/>
    <x v="2"/>
    <n v="24"/>
    <n v="0"/>
    <n v="0"/>
    <n v="47.9"/>
    <n v="93"/>
    <n v="95"/>
    <n v="37"/>
    <n v="14"/>
    <n v="52"/>
    <n v="11"/>
    <n v="93"/>
    <n v="18"/>
    <n v="25"/>
    <n v="41"/>
  </r>
  <r>
    <n v="557"/>
    <x v="4"/>
    <n v="105587"/>
    <n v="105.6"/>
    <n v="24"/>
    <x v="1"/>
    <x v="2"/>
    <n v="41"/>
    <n v="63"/>
    <n v="63"/>
    <x v="0"/>
    <n v="0"/>
    <n v="63"/>
    <n v="0"/>
    <n v="50.4"/>
    <n v="4"/>
    <n v="53"/>
    <n v="66"/>
    <n v="21"/>
    <n v="91"/>
    <n v="84"/>
    <n v="47"/>
    <n v="41"/>
    <n v="24"/>
    <n v="73"/>
  </r>
  <r>
    <n v="770"/>
    <x v="2"/>
    <n v="78657"/>
    <n v="78.7"/>
    <n v="18"/>
    <x v="2"/>
    <x v="2"/>
    <n v="95"/>
    <n v="63"/>
    <n v="22"/>
    <x v="2"/>
    <n v="22"/>
    <n v="0"/>
    <n v="0"/>
    <n v="43.1"/>
    <n v="51"/>
    <n v="3"/>
    <n v="92"/>
    <n v="85"/>
    <n v="52"/>
    <n v="23"/>
    <n v="12"/>
    <n v="36"/>
    <n v="26"/>
    <n v="51"/>
  </r>
  <r>
    <n v="973"/>
    <x v="3"/>
    <n v="101153"/>
    <n v="101.2"/>
    <n v="11"/>
    <x v="0"/>
    <x v="2"/>
    <n v="62"/>
    <n v="63"/>
    <n v="55"/>
    <x v="0"/>
    <n v="0"/>
    <n v="55"/>
    <n v="0"/>
    <n v="27.8"/>
    <n v="6"/>
    <n v="89"/>
    <n v="48"/>
    <n v="7"/>
    <n v="5"/>
    <n v="53"/>
    <n v="3"/>
    <n v="28"/>
    <n v="39"/>
    <n v="0"/>
  </r>
  <r>
    <n v="1064"/>
    <x v="9"/>
    <n v="45749"/>
    <n v="45.7"/>
    <n v="23"/>
    <x v="1"/>
    <x v="1"/>
    <n v="33"/>
    <n v="63"/>
    <n v="9"/>
    <x v="1"/>
    <n v="0"/>
    <n v="0"/>
    <n v="9"/>
    <n v="47.8"/>
    <n v="67"/>
    <n v="24"/>
    <n v="54"/>
    <n v="4"/>
    <n v="94"/>
    <n v="61"/>
    <n v="16"/>
    <n v="5"/>
    <n v="86"/>
    <n v="67"/>
  </r>
  <r>
    <n v="1337"/>
    <x v="4"/>
    <n v="35725"/>
    <n v="35.700000000000003"/>
    <n v="9"/>
    <x v="0"/>
    <x v="3"/>
    <n v="47"/>
    <n v="63"/>
    <n v="33"/>
    <x v="0"/>
    <n v="0"/>
    <n v="33"/>
    <n v="0"/>
    <n v="39.299999999999997"/>
    <n v="19"/>
    <n v="26"/>
    <n v="28"/>
    <n v="65"/>
    <n v="5"/>
    <n v="8"/>
    <n v="19"/>
    <n v="87"/>
    <n v="63"/>
    <n v="73"/>
  </r>
  <r>
    <n v="1445"/>
    <x v="17"/>
    <n v="47013"/>
    <n v="47"/>
    <n v="16"/>
    <x v="2"/>
    <x v="1"/>
    <n v="7"/>
    <n v="63"/>
    <n v="95"/>
    <x v="1"/>
    <n v="0"/>
    <n v="0"/>
    <n v="95"/>
    <n v="32.1"/>
    <n v="61"/>
    <n v="5"/>
    <n v="38"/>
    <n v="9"/>
    <n v="24"/>
    <n v="29"/>
    <n v="12"/>
    <n v="76"/>
    <n v="6"/>
    <n v="61"/>
  </r>
  <r>
    <n v="1845"/>
    <x v="19"/>
    <n v="79662"/>
    <n v="79.7"/>
    <n v="18"/>
    <x v="2"/>
    <x v="1"/>
    <n v="47"/>
    <n v="63"/>
    <n v="47"/>
    <x v="0"/>
    <n v="0"/>
    <n v="47"/>
    <n v="0"/>
    <n v="43.1"/>
    <n v="6"/>
    <n v="57"/>
    <n v="57"/>
    <n v="26"/>
    <n v="63"/>
    <n v="91"/>
    <n v="39"/>
    <n v="63"/>
    <n v="24"/>
    <n v="5"/>
  </r>
  <r>
    <n v="1855"/>
    <x v="18"/>
    <n v="58327"/>
    <n v="58.3"/>
    <n v="13"/>
    <x v="0"/>
    <x v="3"/>
    <n v="74"/>
    <n v="63"/>
    <n v="18"/>
    <x v="2"/>
    <n v="18"/>
    <n v="0"/>
    <n v="0"/>
    <n v="36.5"/>
    <n v="56"/>
    <n v="17"/>
    <n v="43"/>
    <n v="65"/>
    <n v="28"/>
    <n v="33"/>
    <n v="12"/>
    <n v="41"/>
    <n v="58"/>
    <n v="12"/>
  </r>
  <r>
    <n v="1866"/>
    <x v="5"/>
    <n v="124274"/>
    <n v="124.3"/>
    <n v="26"/>
    <x v="1"/>
    <x v="1"/>
    <n v="49"/>
    <n v="63"/>
    <n v="67"/>
    <x v="0"/>
    <n v="0"/>
    <n v="67"/>
    <n v="0"/>
    <n v="33.9"/>
    <n v="32"/>
    <n v="19"/>
    <n v="48"/>
    <n v="4"/>
    <n v="25"/>
    <n v="7"/>
    <n v="13"/>
    <n v="11"/>
    <n v="87"/>
    <n v="93"/>
  </r>
  <r>
    <n v="1884"/>
    <x v="13"/>
    <n v="56932"/>
    <n v="56.9"/>
    <n v="11"/>
    <x v="0"/>
    <x v="0"/>
    <n v="38"/>
    <n v="63"/>
    <n v="25"/>
    <x v="2"/>
    <n v="25"/>
    <n v="0"/>
    <n v="0"/>
    <n v="45.2"/>
    <n v="94"/>
    <n v="39"/>
    <n v="73"/>
    <n v="41"/>
    <n v="5"/>
    <n v="84"/>
    <n v="8"/>
    <n v="53"/>
    <n v="21"/>
    <n v="34"/>
  </r>
  <r>
    <n v="1911"/>
    <x v="7"/>
    <n v="69819"/>
    <n v="69.8"/>
    <n v="4"/>
    <x v="3"/>
    <x v="3"/>
    <n v="63"/>
    <n v="63"/>
    <n v="39"/>
    <x v="0"/>
    <n v="0"/>
    <n v="39"/>
    <n v="0"/>
    <n v="44"/>
    <n v="62"/>
    <n v="2"/>
    <n v="63"/>
    <n v="67"/>
    <n v="24"/>
    <n v="6"/>
    <n v="53"/>
    <n v="26"/>
    <n v="46"/>
    <n v="91"/>
  </r>
  <r>
    <n v="2025"/>
    <x v="16"/>
    <n v="58911"/>
    <n v="58.9"/>
    <n v="8"/>
    <x v="0"/>
    <x v="1"/>
    <n v="9"/>
    <n v="63"/>
    <n v="13"/>
    <x v="2"/>
    <n v="13"/>
    <n v="0"/>
    <n v="0"/>
    <n v="40"/>
    <n v="32"/>
    <n v="8"/>
    <n v="42"/>
    <n v="61"/>
    <n v="4"/>
    <n v="55"/>
    <n v="6"/>
    <n v="37"/>
    <n v="86"/>
    <n v="69"/>
  </r>
  <r>
    <n v="2166"/>
    <x v="0"/>
    <n v="33814"/>
    <n v="33.799999999999997"/>
    <n v="28"/>
    <x v="1"/>
    <x v="1"/>
    <n v="32"/>
    <n v="63"/>
    <n v="49"/>
    <x v="0"/>
    <n v="0"/>
    <n v="49"/>
    <n v="0"/>
    <n v="56.4"/>
    <n v="79"/>
    <n v="97"/>
    <n v="5"/>
    <n v="17"/>
    <n v="68"/>
    <n v="76"/>
    <n v="7"/>
    <n v="85"/>
    <n v="83"/>
    <n v="47"/>
  </r>
  <r>
    <n v="2265"/>
    <x v="8"/>
    <n v="128740"/>
    <n v="128.69999999999999"/>
    <n v="9"/>
    <x v="0"/>
    <x v="0"/>
    <n v="23"/>
    <n v="63"/>
    <n v="27"/>
    <x v="2"/>
    <n v="27"/>
    <n v="0"/>
    <n v="0"/>
    <n v="38.4"/>
    <n v="39"/>
    <n v="8"/>
    <n v="23"/>
    <n v="31"/>
    <n v="77"/>
    <n v="2"/>
    <n v="48"/>
    <n v="41"/>
    <n v="97"/>
    <n v="18"/>
  </r>
  <r>
    <n v="2279"/>
    <x v="5"/>
    <n v="43997"/>
    <n v="44"/>
    <n v="29"/>
    <x v="1"/>
    <x v="2"/>
    <n v="34"/>
    <n v="63"/>
    <n v="55"/>
    <x v="0"/>
    <n v="0"/>
    <n v="55"/>
    <n v="0"/>
    <n v="42.5"/>
    <n v="58"/>
    <n v="47"/>
    <n v="86"/>
    <n v="27"/>
    <n v="1"/>
    <n v="32"/>
    <n v="1"/>
    <n v="54"/>
    <n v="38"/>
    <n v="81"/>
  </r>
  <r>
    <n v="2345"/>
    <x v="16"/>
    <n v="101360"/>
    <n v="101.4"/>
    <n v="9"/>
    <x v="0"/>
    <x v="1"/>
    <n v="42"/>
    <n v="63"/>
    <n v="22"/>
    <x v="2"/>
    <n v="22"/>
    <n v="0"/>
    <n v="0"/>
    <n v="48.5"/>
    <n v="21"/>
    <n v="51"/>
    <n v="31"/>
    <n v="93"/>
    <n v="23"/>
    <n v="42"/>
    <n v="96"/>
    <n v="32"/>
    <n v="64"/>
    <n v="32"/>
  </r>
  <r>
    <n v="2414"/>
    <x v="14"/>
    <n v="58454"/>
    <n v="58.5"/>
    <n v="29"/>
    <x v="1"/>
    <x v="2"/>
    <n v="52"/>
    <n v="63"/>
    <n v="35"/>
    <x v="0"/>
    <n v="0"/>
    <n v="35"/>
    <n v="0"/>
    <n v="44"/>
    <n v="5"/>
    <n v="85"/>
    <n v="95"/>
    <n v="12"/>
    <n v="21"/>
    <n v="9"/>
    <n v="88"/>
    <n v="96"/>
    <n v="26"/>
    <n v="3"/>
  </r>
  <r>
    <n v="2501"/>
    <x v="15"/>
    <n v="73518"/>
    <n v="73.5"/>
    <n v="2"/>
    <x v="3"/>
    <x v="1"/>
    <n v="21"/>
    <n v="63"/>
    <n v="4"/>
    <x v="0"/>
    <n v="0"/>
    <n v="4"/>
    <n v="0"/>
    <n v="46.9"/>
    <n v="16"/>
    <n v="62"/>
    <n v="6"/>
    <n v="59"/>
    <n v="64"/>
    <n v="81"/>
    <n v="91"/>
    <n v="23"/>
    <n v="59"/>
    <n v="8"/>
  </r>
  <r>
    <n v="2528"/>
    <x v="2"/>
    <n v="85012"/>
    <n v="85"/>
    <n v="4"/>
    <x v="3"/>
    <x v="3"/>
    <n v="53"/>
    <n v="63"/>
    <n v="17"/>
    <x v="2"/>
    <n v="17"/>
    <n v="0"/>
    <n v="0"/>
    <n v="56.5"/>
    <n v="95"/>
    <n v="29"/>
    <n v="49"/>
    <n v="38"/>
    <n v="63"/>
    <n v="19"/>
    <n v="26"/>
    <n v="86"/>
    <n v="81"/>
    <n v="79"/>
  </r>
  <r>
    <n v="2620"/>
    <x v="19"/>
    <n v="141318"/>
    <n v="141.30000000000001"/>
    <n v="10"/>
    <x v="0"/>
    <x v="1"/>
    <n v="59"/>
    <n v="63"/>
    <n v="36"/>
    <x v="0"/>
    <n v="0"/>
    <n v="36"/>
    <n v="0"/>
    <n v="54"/>
    <n v="53"/>
    <n v="64"/>
    <n v="56"/>
    <n v="56"/>
    <n v="74"/>
    <n v="9"/>
    <n v="39"/>
    <n v="54"/>
    <n v="89"/>
    <n v="46"/>
  </r>
  <r>
    <n v="2666"/>
    <x v="9"/>
    <n v="70294"/>
    <n v="70.3"/>
    <n v="16"/>
    <x v="2"/>
    <x v="2"/>
    <n v="76"/>
    <n v="63"/>
    <n v="94"/>
    <x v="1"/>
    <n v="0"/>
    <n v="0"/>
    <n v="94"/>
    <n v="52.4"/>
    <n v="8"/>
    <n v="49"/>
    <n v="92"/>
    <n v="17"/>
    <n v="99"/>
    <n v="72"/>
    <n v="1"/>
    <n v="54"/>
    <n v="71"/>
    <n v="61"/>
  </r>
  <r>
    <n v="2741"/>
    <x v="6"/>
    <n v="133601"/>
    <n v="133.6"/>
    <n v="9"/>
    <x v="0"/>
    <x v="3"/>
    <n v="3"/>
    <n v="63"/>
    <n v="93"/>
    <x v="1"/>
    <n v="0"/>
    <n v="0"/>
    <n v="93"/>
    <n v="38.4"/>
    <n v="2"/>
    <n v="14"/>
    <n v="63"/>
    <n v="52"/>
    <n v="58"/>
    <n v="44"/>
    <n v="47"/>
    <n v="78"/>
    <n v="22"/>
    <n v="4"/>
  </r>
  <r>
    <n v="2826"/>
    <x v="8"/>
    <n v="57309"/>
    <n v="57.3"/>
    <n v="16"/>
    <x v="2"/>
    <x v="2"/>
    <n v="7"/>
    <n v="63"/>
    <n v="21"/>
    <x v="2"/>
    <n v="21"/>
    <n v="0"/>
    <n v="0"/>
    <n v="37.4"/>
    <n v="15"/>
    <n v="65"/>
    <n v="14"/>
    <n v="39"/>
    <n v="57"/>
    <n v="5"/>
    <n v="15"/>
    <n v="32"/>
    <n v="46"/>
    <n v="86"/>
  </r>
  <r>
    <n v="2928"/>
    <x v="7"/>
    <n v="112669"/>
    <n v="112.7"/>
    <n v="29"/>
    <x v="1"/>
    <x v="1"/>
    <n v="64"/>
    <n v="63"/>
    <n v="31"/>
    <x v="0"/>
    <n v="0"/>
    <n v="31"/>
    <n v="0"/>
    <n v="31.3"/>
    <n v="43"/>
    <n v="16"/>
    <n v="55"/>
    <n v="45"/>
    <n v="12"/>
    <n v="67"/>
    <n v="2"/>
    <n v="13"/>
    <n v="7"/>
    <n v="53"/>
  </r>
  <r>
    <n v="110"/>
    <x v="14"/>
    <n v="130441"/>
    <n v="130.4"/>
    <n v="24"/>
    <x v="1"/>
    <x v="1"/>
    <n v="52"/>
    <n v="62"/>
    <n v="64"/>
    <x v="0"/>
    <n v="0"/>
    <n v="64"/>
    <n v="0"/>
    <n v="38.9"/>
    <n v="8"/>
    <n v="18"/>
    <n v="3"/>
    <n v="79"/>
    <n v="19"/>
    <n v="92"/>
    <n v="42"/>
    <n v="9"/>
    <n v="82"/>
    <n v="37"/>
  </r>
  <r>
    <n v="117"/>
    <x v="10"/>
    <n v="40754"/>
    <n v="40.799999999999997"/>
    <n v="15"/>
    <x v="0"/>
    <x v="2"/>
    <n v="38"/>
    <n v="62"/>
    <n v="69"/>
    <x v="0"/>
    <n v="0"/>
    <n v="69"/>
    <n v="0"/>
    <n v="50.5"/>
    <n v="2"/>
    <n v="74"/>
    <n v="77"/>
    <n v="24"/>
    <n v="67"/>
    <n v="9"/>
    <n v="26"/>
    <n v="79"/>
    <n v="86"/>
    <n v="61"/>
  </r>
  <r>
    <n v="232"/>
    <x v="17"/>
    <n v="73937"/>
    <n v="73.900000000000006"/>
    <n v="28"/>
    <x v="1"/>
    <x v="2"/>
    <n v="53"/>
    <n v="62"/>
    <n v="85"/>
    <x v="1"/>
    <n v="0"/>
    <n v="0"/>
    <n v="85"/>
    <n v="29.3"/>
    <n v="12"/>
    <n v="34"/>
    <n v="14"/>
    <n v="69"/>
    <n v="21"/>
    <n v="39"/>
    <n v="9"/>
    <n v="2"/>
    <n v="51"/>
    <n v="42"/>
  </r>
  <r>
    <n v="343"/>
    <x v="12"/>
    <n v="39269"/>
    <n v="39.299999999999997"/>
    <n v="7"/>
    <x v="3"/>
    <x v="1"/>
    <n v="21"/>
    <n v="62"/>
    <n v="63"/>
    <x v="0"/>
    <n v="0"/>
    <n v="63"/>
    <n v="0"/>
    <n v="48.1"/>
    <n v="5"/>
    <n v="1"/>
    <n v="8"/>
    <n v="98"/>
    <n v="61"/>
    <n v="5"/>
    <n v="88"/>
    <n v="95"/>
    <n v="75"/>
    <n v="45"/>
  </r>
  <r>
    <n v="392"/>
    <x v="1"/>
    <n v="148764"/>
    <n v="148.80000000000001"/>
    <n v="1"/>
    <x v="3"/>
    <x v="1"/>
    <n v="93"/>
    <n v="62"/>
    <n v="86"/>
    <x v="1"/>
    <n v="0"/>
    <n v="0"/>
    <n v="86"/>
    <n v="24.7"/>
    <n v="5"/>
    <n v="45"/>
    <n v="55"/>
    <n v="3"/>
    <n v="46"/>
    <n v="16"/>
    <n v="3"/>
    <n v="62"/>
    <n v="3"/>
    <n v="9"/>
  </r>
  <r>
    <n v="530"/>
    <x v="3"/>
    <n v="69574"/>
    <n v="69.599999999999994"/>
    <n v="3"/>
    <x v="3"/>
    <x v="2"/>
    <n v="65"/>
    <n v="62"/>
    <n v="51"/>
    <x v="0"/>
    <n v="0"/>
    <n v="51"/>
    <n v="0"/>
    <n v="33.6"/>
    <n v="44"/>
    <n v="27"/>
    <n v="6"/>
    <n v="87"/>
    <n v="10"/>
    <n v="61"/>
    <n v="4"/>
    <n v="23"/>
    <n v="26"/>
    <n v="48"/>
  </r>
  <r>
    <n v="630"/>
    <x v="13"/>
    <n v="37432"/>
    <n v="37.4"/>
    <n v="23"/>
    <x v="1"/>
    <x v="1"/>
    <n v="48"/>
    <n v="62"/>
    <n v="1"/>
    <x v="2"/>
    <n v="1"/>
    <n v="0"/>
    <n v="0"/>
    <n v="45.6"/>
    <n v="6"/>
    <n v="57"/>
    <n v="62"/>
    <n v="51"/>
    <n v="82"/>
    <n v="86"/>
    <n v="62"/>
    <n v="1"/>
    <n v="7"/>
    <n v="42"/>
  </r>
  <r>
    <n v="1073"/>
    <x v="13"/>
    <n v="76205"/>
    <n v="76.2"/>
    <n v="7"/>
    <x v="3"/>
    <x v="1"/>
    <n v="38"/>
    <n v="62"/>
    <n v="11"/>
    <x v="2"/>
    <n v="11"/>
    <n v="0"/>
    <n v="0"/>
    <n v="33.200000000000003"/>
    <n v="1"/>
    <n v="81"/>
    <n v="14"/>
    <n v="6"/>
    <n v="34"/>
    <n v="23"/>
    <n v="64"/>
    <n v="46"/>
    <n v="4"/>
    <n v="59"/>
  </r>
  <r>
    <n v="1082"/>
    <x v="0"/>
    <n v="110882"/>
    <n v="110.9"/>
    <n v="2"/>
    <x v="3"/>
    <x v="3"/>
    <n v="55"/>
    <n v="62"/>
    <n v="67"/>
    <x v="0"/>
    <n v="0"/>
    <n v="67"/>
    <n v="0"/>
    <n v="46.8"/>
    <n v="29"/>
    <n v="88"/>
    <n v="28"/>
    <n v="81"/>
    <n v="21"/>
    <n v="29"/>
    <n v="19"/>
    <n v="26"/>
    <n v="83"/>
    <n v="64"/>
  </r>
  <r>
    <n v="1124"/>
    <x v="8"/>
    <n v="62734"/>
    <n v="62.7"/>
    <n v="29"/>
    <x v="1"/>
    <x v="2"/>
    <n v="13"/>
    <n v="62"/>
    <n v="17"/>
    <x v="2"/>
    <n v="17"/>
    <n v="0"/>
    <n v="0"/>
    <n v="40.299999999999997"/>
    <n v="28"/>
    <n v="57"/>
    <n v="45"/>
    <n v="43"/>
    <n v="11"/>
    <n v="14"/>
    <n v="82"/>
    <n v="89"/>
    <n v="23"/>
    <n v="11"/>
  </r>
  <r>
    <n v="1128"/>
    <x v="13"/>
    <n v="113319"/>
    <n v="113.3"/>
    <n v="3"/>
    <x v="3"/>
    <x v="0"/>
    <n v="14"/>
    <n v="62"/>
    <n v="12"/>
    <x v="2"/>
    <n v="12"/>
    <n v="0"/>
    <n v="0"/>
    <n v="40.299999999999997"/>
    <n v="10"/>
    <n v="33"/>
    <n v="94"/>
    <n v="39"/>
    <n v="44"/>
    <n v="8"/>
    <n v="9"/>
    <n v="18"/>
    <n v="97"/>
    <n v="51"/>
  </r>
  <r>
    <n v="1274"/>
    <x v="19"/>
    <n v="91305"/>
    <n v="91.3"/>
    <n v="20"/>
    <x v="2"/>
    <x v="1"/>
    <n v="12"/>
    <n v="62"/>
    <n v="67"/>
    <x v="0"/>
    <n v="0"/>
    <n v="67"/>
    <n v="0"/>
    <n v="33.299999999999997"/>
    <n v="3"/>
    <n v="24"/>
    <n v="4"/>
    <n v="28"/>
    <n v="69"/>
    <n v="43"/>
    <n v="52"/>
    <n v="92"/>
    <n v="11"/>
    <n v="7"/>
  </r>
  <r>
    <n v="1415"/>
    <x v="15"/>
    <n v="96603"/>
    <n v="96.6"/>
    <n v="24"/>
    <x v="1"/>
    <x v="1"/>
    <n v="19"/>
    <n v="62"/>
    <n v="5"/>
    <x v="0"/>
    <n v="0"/>
    <n v="5"/>
    <n v="0"/>
    <n v="38.799999999999997"/>
    <n v="27"/>
    <n v="61"/>
    <n v="51"/>
    <n v="14"/>
    <n v="74"/>
    <n v="8"/>
    <n v="96"/>
    <n v="4"/>
    <n v="34"/>
    <n v="19"/>
  </r>
  <r>
    <n v="1716"/>
    <x v="7"/>
    <n v="76905"/>
    <n v="76.900000000000006"/>
    <n v="12"/>
    <x v="0"/>
    <x v="1"/>
    <n v="87"/>
    <n v="62"/>
    <n v="67"/>
    <x v="0"/>
    <n v="0"/>
    <n v="67"/>
    <n v="0"/>
    <n v="39.9"/>
    <n v="27"/>
    <n v="53"/>
    <n v="7"/>
    <n v="43"/>
    <n v="13"/>
    <n v="5"/>
    <n v="97"/>
    <n v="73"/>
    <n v="72"/>
    <n v="9"/>
  </r>
  <r>
    <n v="1780"/>
    <x v="11"/>
    <n v="143645"/>
    <n v="143.6"/>
    <n v="26"/>
    <x v="1"/>
    <x v="0"/>
    <n v="78"/>
    <n v="62"/>
    <n v="91"/>
    <x v="1"/>
    <n v="0"/>
    <n v="0"/>
    <n v="91"/>
    <n v="43.5"/>
    <n v="27"/>
    <n v="5"/>
    <n v="12"/>
    <n v="95"/>
    <n v="45"/>
    <n v="26"/>
    <n v="52"/>
    <n v="68"/>
    <n v="32"/>
    <n v="73"/>
  </r>
  <r>
    <n v="2121"/>
    <x v="5"/>
    <n v="94310"/>
    <n v="94.3"/>
    <n v="12"/>
    <x v="0"/>
    <x v="0"/>
    <n v="91"/>
    <n v="62"/>
    <n v="37"/>
    <x v="0"/>
    <n v="0"/>
    <n v="37"/>
    <n v="0"/>
    <n v="32.5"/>
    <n v="31"/>
    <n v="56"/>
    <n v="13"/>
    <n v="2"/>
    <n v="9"/>
    <n v="11"/>
    <n v="4"/>
    <n v="76"/>
    <n v="89"/>
    <n v="34"/>
  </r>
  <r>
    <n v="2137"/>
    <x v="7"/>
    <n v="136565"/>
    <n v="136.6"/>
    <n v="22"/>
    <x v="2"/>
    <x v="0"/>
    <n v="2"/>
    <n v="62"/>
    <n v="36"/>
    <x v="0"/>
    <n v="0"/>
    <n v="36"/>
    <n v="0"/>
    <n v="34.299999999999997"/>
    <n v="21"/>
    <n v="8"/>
    <n v="31"/>
    <n v="31"/>
    <n v="76"/>
    <n v="41"/>
    <n v="6"/>
    <n v="59"/>
    <n v="13"/>
    <n v="57"/>
  </r>
  <r>
    <n v="2469"/>
    <x v="3"/>
    <n v="80901"/>
    <n v="80.900000000000006"/>
    <n v="17"/>
    <x v="2"/>
    <x v="3"/>
    <n v="77"/>
    <n v="62"/>
    <n v="58"/>
    <x v="0"/>
    <n v="0"/>
    <n v="58"/>
    <n v="0"/>
    <n v="44.6"/>
    <n v="91"/>
    <n v="18"/>
    <n v="84"/>
    <n v="12"/>
    <n v="57"/>
    <n v="34"/>
    <n v="47"/>
    <n v="3"/>
    <n v="26"/>
    <n v="74"/>
  </r>
  <r>
    <n v="2472"/>
    <x v="10"/>
    <n v="125101"/>
    <n v="125.1"/>
    <n v="12"/>
    <x v="0"/>
    <x v="0"/>
    <n v="52"/>
    <n v="62"/>
    <n v="39"/>
    <x v="0"/>
    <n v="0"/>
    <n v="39"/>
    <n v="0"/>
    <n v="34.799999999999997"/>
    <n v="78"/>
    <n v="4"/>
    <n v="49"/>
    <n v="53"/>
    <n v="69"/>
    <n v="4"/>
    <n v="59"/>
    <n v="0"/>
    <n v="27"/>
    <n v="5"/>
  </r>
  <r>
    <n v="2595"/>
    <x v="17"/>
    <n v="34564"/>
    <n v="34.6"/>
    <n v="0"/>
    <x v="3"/>
    <x v="0"/>
    <n v="2"/>
    <n v="62"/>
    <n v="91"/>
    <x v="1"/>
    <n v="0"/>
    <n v="0"/>
    <n v="91"/>
    <n v="42.5"/>
    <n v="3"/>
    <n v="96"/>
    <n v="42"/>
    <n v="25"/>
    <n v="62"/>
    <n v="13"/>
    <n v="7"/>
    <n v="83"/>
    <n v="42"/>
    <n v="52"/>
  </r>
  <r>
    <n v="2816"/>
    <x v="11"/>
    <n v="79326"/>
    <n v="79.3"/>
    <n v="16"/>
    <x v="2"/>
    <x v="2"/>
    <n v="24"/>
    <n v="62"/>
    <n v="71"/>
    <x v="1"/>
    <n v="0"/>
    <n v="0"/>
    <n v="71"/>
    <n v="40.6"/>
    <n v="24"/>
    <n v="39"/>
    <n v="93"/>
    <n v="24"/>
    <n v="37"/>
    <n v="73"/>
    <n v="3"/>
    <n v="68"/>
    <n v="43"/>
    <n v="2"/>
  </r>
  <r>
    <n v="2848"/>
    <x v="12"/>
    <n v="36086"/>
    <n v="36.1"/>
    <n v="22"/>
    <x v="2"/>
    <x v="2"/>
    <n v="7"/>
    <n v="62"/>
    <n v="46"/>
    <x v="0"/>
    <n v="0"/>
    <n v="46"/>
    <n v="0"/>
    <n v="50.2"/>
    <n v="92"/>
    <n v="63"/>
    <n v="15"/>
    <n v="72"/>
    <n v="35"/>
    <n v="49"/>
    <n v="42"/>
    <n v="73"/>
    <n v="22"/>
    <n v="39"/>
  </r>
  <r>
    <n v="2889"/>
    <x v="5"/>
    <n v="83207"/>
    <n v="83.2"/>
    <n v="3"/>
    <x v="3"/>
    <x v="3"/>
    <n v="51"/>
    <n v="62"/>
    <n v="46"/>
    <x v="0"/>
    <n v="0"/>
    <n v="46"/>
    <n v="0"/>
    <n v="45.9"/>
    <n v="85"/>
    <n v="14"/>
    <n v="92"/>
    <n v="67"/>
    <n v="42"/>
    <n v="55"/>
    <n v="15"/>
    <n v="22"/>
    <n v="29"/>
    <n v="38"/>
  </r>
  <r>
    <n v="2904"/>
    <x v="5"/>
    <n v="136165"/>
    <n v="136.19999999999999"/>
    <n v="26"/>
    <x v="1"/>
    <x v="2"/>
    <n v="15"/>
    <n v="62"/>
    <n v="64"/>
    <x v="0"/>
    <n v="0"/>
    <n v="64"/>
    <n v="0"/>
    <n v="54"/>
    <n v="65"/>
    <n v="95"/>
    <n v="17"/>
    <n v="46"/>
    <n v="74"/>
    <n v="21"/>
    <n v="68"/>
    <n v="47"/>
    <n v="43"/>
    <n v="64"/>
  </r>
  <r>
    <n v="9"/>
    <x v="14"/>
    <n v="139225"/>
    <n v="139.19999999999999"/>
    <n v="12"/>
    <x v="0"/>
    <x v="3"/>
    <n v="3"/>
    <n v="61"/>
    <n v="48"/>
    <x v="0"/>
    <n v="0"/>
    <n v="48"/>
    <n v="0"/>
    <n v="41.5"/>
    <n v="22"/>
    <n v="42"/>
    <n v="88"/>
    <n v="32"/>
    <n v="12"/>
    <n v="36"/>
    <n v="91"/>
    <n v="27"/>
    <n v="65"/>
    <n v="0"/>
  </r>
  <r>
    <n v="146"/>
    <x v="13"/>
    <n v="49446"/>
    <n v="49.4"/>
    <n v="0"/>
    <x v="3"/>
    <x v="3"/>
    <n v="52"/>
    <n v="61"/>
    <n v="27"/>
    <x v="2"/>
    <n v="27"/>
    <n v="0"/>
    <n v="0"/>
    <n v="50.3"/>
    <n v="72"/>
    <n v="7"/>
    <n v="71"/>
    <n v="54"/>
    <n v="8"/>
    <n v="46"/>
    <n v="48"/>
    <n v="17"/>
    <n v="95"/>
    <n v="85"/>
  </r>
  <r>
    <n v="226"/>
    <x v="17"/>
    <n v="59493"/>
    <n v="59.5"/>
    <n v="23"/>
    <x v="1"/>
    <x v="0"/>
    <n v="93"/>
    <n v="61"/>
    <n v="89"/>
    <x v="1"/>
    <n v="0"/>
    <n v="0"/>
    <n v="89"/>
    <n v="42.6"/>
    <n v="41"/>
    <n v="66"/>
    <n v="26"/>
    <n v="16"/>
    <n v="16"/>
    <n v="7"/>
    <n v="19"/>
    <n v="66"/>
    <n v="88"/>
    <n v="81"/>
  </r>
  <r>
    <n v="348"/>
    <x v="19"/>
    <n v="50977"/>
    <n v="51"/>
    <n v="25"/>
    <x v="1"/>
    <x v="2"/>
    <n v="18"/>
    <n v="61"/>
    <n v="65"/>
    <x v="0"/>
    <n v="0"/>
    <n v="65"/>
    <n v="0"/>
    <n v="34.4"/>
    <n v="34"/>
    <n v="68"/>
    <n v="3"/>
    <n v="69"/>
    <n v="32"/>
    <n v="6"/>
    <n v="61"/>
    <n v="24"/>
    <n v="39"/>
    <n v="8"/>
  </r>
  <r>
    <n v="432"/>
    <x v="11"/>
    <n v="38804"/>
    <n v="38.799999999999997"/>
    <n v="1"/>
    <x v="3"/>
    <x v="1"/>
    <n v="33"/>
    <n v="61"/>
    <n v="76"/>
    <x v="1"/>
    <n v="0"/>
    <n v="0"/>
    <n v="76"/>
    <n v="40.1"/>
    <n v="95"/>
    <n v="31"/>
    <n v="17"/>
    <n v="46"/>
    <n v="31"/>
    <n v="4"/>
    <n v="32"/>
    <n v="54"/>
    <n v="55"/>
    <n v="36"/>
  </r>
  <r>
    <n v="496"/>
    <x v="16"/>
    <n v="144476"/>
    <n v="144.5"/>
    <n v="29"/>
    <x v="1"/>
    <x v="1"/>
    <n v="41"/>
    <n v="61"/>
    <n v="7"/>
    <x v="2"/>
    <n v="7"/>
    <n v="0"/>
    <n v="0"/>
    <n v="45.7"/>
    <n v="58"/>
    <n v="64"/>
    <n v="85"/>
    <n v="29"/>
    <n v="17"/>
    <n v="38"/>
    <n v="35"/>
    <n v="13"/>
    <n v="67"/>
    <n v="51"/>
  </r>
  <r>
    <n v="578"/>
    <x v="17"/>
    <n v="149107"/>
    <n v="149.1"/>
    <n v="24"/>
    <x v="1"/>
    <x v="3"/>
    <n v="34"/>
    <n v="61"/>
    <n v="77"/>
    <x v="1"/>
    <n v="0"/>
    <n v="0"/>
    <n v="77"/>
    <n v="48.5"/>
    <n v="84"/>
    <n v="3"/>
    <n v="52"/>
    <n v="57"/>
    <n v="56"/>
    <n v="48"/>
    <n v="79"/>
    <n v="13"/>
    <n v="31"/>
    <n v="62"/>
  </r>
  <r>
    <n v="580"/>
    <x v="13"/>
    <n v="81331"/>
    <n v="81.3"/>
    <n v="7"/>
    <x v="3"/>
    <x v="1"/>
    <n v="9"/>
    <n v="61"/>
    <n v="23"/>
    <x v="2"/>
    <n v="23"/>
    <n v="0"/>
    <n v="0"/>
    <n v="50.2"/>
    <n v="5"/>
    <n v="87"/>
    <n v="13"/>
    <n v="68"/>
    <n v="57"/>
    <n v="48"/>
    <n v="49"/>
    <n v="72"/>
    <n v="94"/>
    <n v="9"/>
  </r>
  <r>
    <n v="581"/>
    <x v="8"/>
    <n v="38245"/>
    <n v="38.200000000000003"/>
    <n v="22"/>
    <x v="2"/>
    <x v="3"/>
    <n v="81"/>
    <n v="61"/>
    <n v="3"/>
    <x v="2"/>
    <n v="3"/>
    <n v="0"/>
    <n v="0"/>
    <n v="42.9"/>
    <n v="62"/>
    <n v="65"/>
    <n v="2"/>
    <n v="24"/>
    <n v="66"/>
    <n v="91"/>
    <n v="98"/>
    <n v="2"/>
    <n v="13"/>
    <n v="6"/>
  </r>
  <r>
    <n v="644"/>
    <x v="7"/>
    <n v="73271"/>
    <n v="73.3"/>
    <n v="9"/>
    <x v="0"/>
    <x v="0"/>
    <n v="31"/>
    <n v="61"/>
    <n v="64"/>
    <x v="0"/>
    <n v="0"/>
    <n v="64"/>
    <n v="0"/>
    <n v="55"/>
    <n v="10"/>
    <n v="29"/>
    <n v="36"/>
    <n v="94"/>
    <n v="71"/>
    <n v="3"/>
    <n v="58"/>
    <n v="94"/>
    <n v="81"/>
    <n v="74"/>
  </r>
  <r>
    <n v="802"/>
    <x v="10"/>
    <n v="36265"/>
    <n v="36.299999999999997"/>
    <n v="15"/>
    <x v="0"/>
    <x v="1"/>
    <n v="56"/>
    <n v="61"/>
    <n v="36"/>
    <x v="0"/>
    <n v="0"/>
    <n v="36"/>
    <n v="0"/>
    <n v="43.2"/>
    <n v="3"/>
    <n v="28"/>
    <n v="6"/>
    <n v="82"/>
    <n v="76"/>
    <n v="26"/>
    <n v="25"/>
    <n v="97"/>
    <n v="1"/>
    <n v="88"/>
  </r>
  <r>
    <n v="818"/>
    <x v="16"/>
    <n v="125773"/>
    <n v="125.8"/>
    <n v="28"/>
    <x v="1"/>
    <x v="3"/>
    <n v="49"/>
    <n v="61"/>
    <n v="16"/>
    <x v="2"/>
    <n v="16"/>
    <n v="0"/>
    <n v="0"/>
    <n v="38.4"/>
    <n v="7"/>
    <n v="10"/>
    <n v="32"/>
    <n v="51"/>
    <n v="88"/>
    <n v="36"/>
    <n v="11"/>
    <n v="95"/>
    <n v="49"/>
    <n v="5"/>
  </r>
  <r>
    <n v="861"/>
    <x v="2"/>
    <n v="116545"/>
    <n v="116.5"/>
    <n v="27"/>
    <x v="1"/>
    <x v="0"/>
    <n v="3"/>
    <n v="61"/>
    <n v="16"/>
    <x v="2"/>
    <n v="16"/>
    <n v="0"/>
    <n v="0"/>
    <n v="66.900000000000006"/>
    <n v="69"/>
    <n v="29"/>
    <n v="85"/>
    <n v="44"/>
    <n v="97"/>
    <n v="95"/>
    <n v="77"/>
    <n v="93"/>
    <n v="71"/>
    <n v="9"/>
  </r>
  <r>
    <n v="1005"/>
    <x v="0"/>
    <n v="107223"/>
    <n v="107.2"/>
    <n v="6"/>
    <x v="3"/>
    <x v="0"/>
    <n v="69"/>
    <n v="61"/>
    <n v="56"/>
    <x v="0"/>
    <n v="0"/>
    <n v="56"/>
    <n v="0"/>
    <n v="30.7"/>
    <n v="28"/>
    <n v="3"/>
    <n v="41"/>
    <n v="43"/>
    <n v="47"/>
    <n v="7"/>
    <n v="31"/>
    <n v="32"/>
    <n v="6"/>
    <n v="69"/>
  </r>
  <r>
    <n v="1048"/>
    <x v="7"/>
    <n v="145650"/>
    <n v="145.69999999999999"/>
    <n v="29"/>
    <x v="1"/>
    <x v="0"/>
    <n v="56"/>
    <n v="61"/>
    <n v="69"/>
    <x v="0"/>
    <n v="0"/>
    <n v="69"/>
    <n v="0"/>
    <n v="32.6"/>
    <n v="57"/>
    <n v="15"/>
    <n v="31"/>
    <n v="8"/>
    <n v="52"/>
    <n v="19"/>
    <n v="1"/>
    <n v="43"/>
    <n v="34"/>
    <n v="66"/>
  </r>
  <r>
    <n v="1058"/>
    <x v="4"/>
    <n v="51200"/>
    <n v="51.2"/>
    <n v="20"/>
    <x v="2"/>
    <x v="1"/>
    <n v="25"/>
    <n v="61"/>
    <n v="65"/>
    <x v="0"/>
    <n v="0"/>
    <n v="65"/>
    <n v="0"/>
    <n v="36.799999999999997"/>
    <n v="2"/>
    <n v="82"/>
    <n v="41"/>
    <n v="1"/>
    <n v="73"/>
    <n v="6"/>
    <n v="34"/>
    <n v="28"/>
    <n v="7"/>
    <n v="94"/>
  </r>
  <r>
    <n v="1211"/>
    <x v="10"/>
    <n v="35983"/>
    <n v="36"/>
    <n v="19"/>
    <x v="2"/>
    <x v="0"/>
    <n v="33"/>
    <n v="61"/>
    <n v="54"/>
    <x v="0"/>
    <n v="0"/>
    <n v="54"/>
    <n v="0"/>
    <n v="41.5"/>
    <n v="8"/>
    <n v="61"/>
    <n v="18"/>
    <n v="55"/>
    <n v="83"/>
    <n v="3"/>
    <n v="83"/>
    <n v="78"/>
    <n v="2"/>
    <n v="24"/>
  </r>
  <r>
    <n v="1353"/>
    <x v="15"/>
    <n v="132255"/>
    <n v="132.30000000000001"/>
    <n v="20"/>
    <x v="2"/>
    <x v="0"/>
    <n v="92"/>
    <n v="61"/>
    <n v="38"/>
    <x v="0"/>
    <n v="0"/>
    <n v="38"/>
    <n v="0"/>
    <n v="57.5"/>
    <n v="99"/>
    <n v="2"/>
    <n v="51"/>
    <n v="52"/>
    <n v="26"/>
    <n v="66"/>
    <n v="94"/>
    <n v="45"/>
    <n v="75"/>
    <n v="65"/>
  </r>
  <r>
    <n v="1390"/>
    <x v="2"/>
    <n v="83565"/>
    <n v="83.6"/>
    <n v="2"/>
    <x v="3"/>
    <x v="1"/>
    <n v="0"/>
    <n v="61"/>
    <n v="14"/>
    <x v="2"/>
    <n v="14"/>
    <n v="0"/>
    <n v="0"/>
    <n v="39.700000000000003"/>
    <n v="5"/>
    <n v="13"/>
    <n v="23"/>
    <n v="43"/>
    <n v="71"/>
    <n v="13"/>
    <n v="74"/>
    <n v="86"/>
    <n v="65"/>
    <n v="4"/>
  </r>
  <r>
    <n v="1457"/>
    <x v="8"/>
    <n v="44133"/>
    <n v="44.1"/>
    <n v="27"/>
    <x v="1"/>
    <x v="0"/>
    <n v="1"/>
    <n v="61"/>
    <n v="25"/>
    <x v="2"/>
    <n v="25"/>
    <n v="0"/>
    <n v="0"/>
    <n v="63.7"/>
    <n v="88"/>
    <n v="93"/>
    <n v="85"/>
    <n v="83"/>
    <n v="7"/>
    <n v="79"/>
    <n v="78"/>
    <n v="13"/>
    <n v="66"/>
    <n v="45"/>
  </r>
  <r>
    <n v="1550"/>
    <x v="4"/>
    <n v="37529"/>
    <n v="37.5"/>
    <n v="21"/>
    <x v="2"/>
    <x v="0"/>
    <n v="81"/>
    <n v="61"/>
    <n v="61"/>
    <x v="0"/>
    <n v="0"/>
    <n v="61"/>
    <n v="0"/>
    <n v="42.6"/>
    <n v="39"/>
    <n v="47"/>
    <n v="17"/>
    <n v="2"/>
    <n v="67"/>
    <n v="59"/>
    <n v="62"/>
    <n v="26"/>
    <n v="24"/>
    <n v="83"/>
  </r>
  <r>
    <n v="1602"/>
    <x v="13"/>
    <n v="88826"/>
    <n v="88.8"/>
    <n v="6"/>
    <x v="3"/>
    <x v="2"/>
    <n v="46"/>
    <n v="61"/>
    <n v="12"/>
    <x v="2"/>
    <n v="12"/>
    <n v="0"/>
    <n v="0"/>
    <n v="53.6"/>
    <n v="4"/>
    <n v="75"/>
    <n v="7"/>
    <n v="66"/>
    <n v="72"/>
    <n v="65"/>
    <n v="76"/>
    <n v="18"/>
    <n v="59"/>
    <n v="94"/>
  </r>
  <r>
    <n v="1650"/>
    <x v="14"/>
    <n v="112833"/>
    <n v="112.8"/>
    <n v="24"/>
    <x v="1"/>
    <x v="1"/>
    <n v="34"/>
    <n v="61"/>
    <n v="32"/>
    <x v="0"/>
    <n v="0"/>
    <n v="32"/>
    <n v="0"/>
    <n v="23.9"/>
    <n v="37"/>
    <n v="5"/>
    <n v="1"/>
    <n v="14"/>
    <n v="0"/>
    <n v="15"/>
    <n v="58"/>
    <n v="82"/>
    <n v="19"/>
    <n v="8"/>
  </r>
  <r>
    <n v="1756"/>
    <x v="7"/>
    <n v="100412"/>
    <n v="100.4"/>
    <n v="21"/>
    <x v="2"/>
    <x v="0"/>
    <n v="28"/>
    <n v="61"/>
    <n v="57"/>
    <x v="0"/>
    <n v="0"/>
    <n v="57"/>
    <n v="0"/>
    <n v="55.5"/>
    <n v="14"/>
    <n v="67"/>
    <n v="65"/>
    <n v="81"/>
    <n v="14"/>
    <n v="78"/>
    <n v="10"/>
    <n v="85"/>
    <n v="75"/>
    <n v="66"/>
  </r>
  <r>
    <n v="1793"/>
    <x v="11"/>
    <n v="36486"/>
    <n v="36.5"/>
    <n v="5"/>
    <x v="3"/>
    <x v="0"/>
    <n v="7"/>
    <n v="61"/>
    <n v="86"/>
    <x v="1"/>
    <n v="0"/>
    <n v="0"/>
    <n v="86"/>
    <n v="66.400000000000006"/>
    <n v="76"/>
    <n v="32"/>
    <n v="49"/>
    <n v="95"/>
    <n v="95"/>
    <n v="31"/>
    <n v="81"/>
    <n v="59"/>
    <n v="98"/>
    <n v="48"/>
  </r>
  <r>
    <n v="1997"/>
    <x v="10"/>
    <n v="105494"/>
    <n v="105.5"/>
    <n v="7"/>
    <x v="3"/>
    <x v="0"/>
    <n v="9"/>
    <n v="61"/>
    <n v="66"/>
    <x v="0"/>
    <n v="0"/>
    <n v="66"/>
    <n v="0"/>
    <n v="47.4"/>
    <n v="45"/>
    <n v="69"/>
    <n v="14"/>
    <n v="2"/>
    <n v="89"/>
    <n v="57"/>
    <n v="2"/>
    <n v="99"/>
    <n v="49"/>
    <n v="48"/>
  </r>
  <r>
    <n v="2163"/>
    <x v="14"/>
    <n v="101543"/>
    <n v="101.5"/>
    <n v="2"/>
    <x v="3"/>
    <x v="3"/>
    <n v="6"/>
    <n v="61"/>
    <n v="61"/>
    <x v="0"/>
    <n v="0"/>
    <n v="61"/>
    <n v="0"/>
    <n v="45.7"/>
    <n v="2"/>
    <n v="3"/>
    <n v="91"/>
    <n v="89"/>
    <n v="22"/>
    <n v="78"/>
    <n v="5"/>
    <n v="29"/>
    <n v="62"/>
    <n v="76"/>
  </r>
  <r>
    <n v="2222"/>
    <x v="4"/>
    <n v="51946"/>
    <n v="51.9"/>
    <n v="13"/>
    <x v="0"/>
    <x v="1"/>
    <n v="74"/>
    <n v="61"/>
    <n v="65"/>
    <x v="0"/>
    <n v="0"/>
    <n v="65"/>
    <n v="0"/>
    <n v="35.299999999999997"/>
    <n v="28"/>
    <n v="21"/>
    <n v="61"/>
    <n v="21"/>
    <n v="51"/>
    <n v="41"/>
    <n v="23"/>
    <n v="29"/>
    <n v="43"/>
    <n v="35"/>
  </r>
  <r>
    <n v="2307"/>
    <x v="15"/>
    <n v="30877"/>
    <n v="30.9"/>
    <n v="20"/>
    <x v="2"/>
    <x v="1"/>
    <n v="5"/>
    <n v="61"/>
    <n v="48"/>
    <x v="0"/>
    <n v="0"/>
    <n v="48"/>
    <n v="0"/>
    <n v="40.299999999999997"/>
    <n v="48"/>
    <n v="82"/>
    <n v="68"/>
    <n v="15"/>
    <n v="23"/>
    <n v="29"/>
    <n v="12"/>
    <n v="29"/>
    <n v="73"/>
    <n v="24"/>
  </r>
  <r>
    <n v="2329"/>
    <x v="12"/>
    <n v="139791"/>
    <n v="139.80000000000001"/>
    <n v="4"/>
    <x v="3"/>
    <x v="2"/>
    <n v="66"/>
    <n v="61"/>
    <n v="66"/>
    <x v="0"/>
    <n v="0"/>
    <n v="66"/>
    <n v="0"/>
    <n v="66.400000000000006"/>
    <n v="88"/>
    <n v="75"/>
    <n v="93"/>
    <n v="55"/>
    <n v="45"/>
    <n v="97"/>
    <n v="46"/>
    <n v="64"/>
    <n v="37"/>
    <n v="64"/>
  </r>
  <r>
    <n v="2387"/>
    <x v="10"/>
    <n v="147849"/>
    <n v="147.80000000000001"/>
    <n v="12"/>
    <x v="0"/>
    <x v="3"/>
    <n v="24"/>
    <n v="61"/>
    <n v="35"/>
    <x v="0"/>
    <n v="0"/>
    <n v="35"/>
    <n v="0"/>
    <n v="46.2"/>
    <n v="6"/>
    <n v="4"/>
    <n v="97"/>
    <n v="10"/>
    <n v="15"/>
    <n v="43"/>
    <n v="77"/>
    <n v="96"/>
    <n v="89"/>
    <n v="25"/>
  </r>
  <r>
    <n v="2567"/>
    <x v="18"/>
    <n v="117133"/>
    <n v="117.1"/>
    <n v="23"/>
    <x v="1"/>
    <x v="1"/>
    <n v="9"/>
    <n v="61"/>
    <n v="29"/>
    <x v="2"/>
    <n v="29"/>
    <n v="0"/>
    <n v="0"/>
    <n v="61.4"/>
    <n v="95"/>
    <n v="97"/>
    <n v="3"/>
    <n v="19"/>
    <n v="98"/>
    <n v="99"/>
    <n v="8"/>
    <n v="75"/>
    <n v="29"/>
    <n v="91"/>
  </r>
  <r>
    <n v="2858"/>
    <x v="12"/>
    <n v="103038"/>
    <n v="103"/>
    <n v="28"/>
    <x v="1"/>
    <x v="1"/>
    <n v="51"/>
    <n v="61"/>
    <n v="33"/>
    <x v="0"/>
    <n v="0"/>
    <n v="33"/>
    <n v="0"/>
    <n v="41.6"/>
    <n v="2"/>
    <n v="43"/>
    <n v="27"/>
    <n v="9"/>
    <n v="87"/>
    <n v="84"/>
    <n v="87"/>
    <n v="3"/>
    <n v="43"/>
    <n v="31"/>
  </r>
  <r>
    <n v="2939"/>
    <x v="6"/>
    <n v="91638"/>
    <n v="91.6"/>
    <n v="28"/>
    <x v="1"/>
    <x v="2"/>
    <n v="89"/>
    <n v="61"/>
    <n v="77"/>
    <x v="1"/>
    <n v="0"/>
    <n v="0"/>
    <n v="77"/>
    <n v="34.1"/>
    <n v="68"/>
    <n v="8"/>
    <n v="45"/>
    <n v="33"/>
    <n v="84"/>
    <n v="5"/>
    <n v="86"/>
    <n v="7"/>
    <n v="3"/>
    <n v="2"/>
  </r>
  <r>
    <n v="299"/>
    <x v="18"/>
    <n v="46626"/>
    <n v="46.6"/>
    <n v="21"/>
    <x v="2"/>
    <x v="2"/>
    <n v="99"/>
    <n v="59"/>
    <n v="25"/>
    <x v="2"/>
    <n v="25"/>
    <n v="0"/>
    <n v="0"/>
    <n v="41.3"/>
    <n v="67"/>
    <n v="77"/>
    <n v="31"/>
    <n v="49"/>
    <n v="8"/>
    <n v="23"/>
    <n v="23"/>
    <n v="55"/>
    <n v="52"/>
    <n v="28"/>
  </r>
  <r>
    <n v="349"/>
    <x v="6"/>
    <n v="62167"/>
    <n v="62.2"/>
    <n v="13"/>
    <x v="0"/>
    <x v="1"/>
    <n v="3"/>
    <n v="59"/>
    <n v="93"/>
    <x v="1"/>
    <n v="0"/>
    <n v="0"/>
    <n v="93"/>
    <n v="44.8"/>
    <n v="1"/>
    <n v="48"/>
    <n v="12"/>
    <n v="31"/>
    <n v="93"/>
    <n v="16"/>
    <n v="97"/>
    <n v="21"/>
    <n v="74"/>
    <n v="55"/>
  </r>
  <r>
    <n v="564"/>
    <x v="2"/>
    <n v="47140"/>
    <n v="47.1"/>
    <n v="14"/>
    <x v="0"/>
    <x v="0"/>
    <n v="1"/>
    <n v="59"/>
    <n v="23"/>
    <x v="2"/>
    <n v="23"/>
    <n v="0"/>
    <n v="0"/>
    <n v="38.5"/>
    <n v="32"/>
    <n v="98"/>
    <n v="4"/>
    <n v="45"/>
    <n v="11"/>
    <n v="35"/>
    <n v="10"/>
    <n v="89"/>
    <n v="5"/>
    <n v="56"/>
  </r>
  <r>
    <n v="618"/>
    <x v="14"/>
    <n v="56651"/>
    <n v="56.7"/>
    <n v="18"/>
    <x v="2"/>
    <x v="0"/>
    <n v="32"/>
    <n v="59"/>
    <n v="39"/>
    <x v="0"/>
    <n v="0"/>
    <n v="39"/>
    <n v="0"/>
    <n v="47"/>
    <n v="19"/>
    <n v="43"/>
    <n v="66"/>
    <n v="26"/>
    <n v="1"/>
    <n v="52"/>
    <n v="61"/>
    <n v="96"/>
    <n v="59"/>
    <n v="47"/>
  </r>
  <r>
    <n v="656"/>
    <x v="14"/>
    <n v="146903"/>
    <n v="146.9"/>
    <n v="21"/>
    <x v="2"/>
    <x v="2"/>
    <n v="13"/>
    <n v="59"/>
    <n v="54"/>
    <x v="0"/>
    <n v="0"/>
    <n v="54"/>
    <n v="0"/>
    <n v="44.7"/>
    <n v="53"/>
    <n v="27"/>
    <n v="9"/>
    <n v="93"/>
    <n v="4"/>
    <n v="89"/>
    <n v="38"/>
    <n v="74"/>
    <n v="48"/>
    <n v="12"/>
  </r>
  <r>
    <n v="1244"/>
    <x v="12"/>
    <n v="89151"/>
    <n v="89.2"/>
    <n v="21"/>
    <x v="2"/>
    <x v="2"/>
    <n v="81"/>
    <n v="59"/>
    <n v="45"/>
    <x v="0"/>
    <n v="0"/>
    <n v="45"/>
    <n v="0"/>
    <n v="39.9"/>
    <n v="9"/>
    <n v="14"/>
    <n v="0"/>
    <n v="1"/>
    <n v="38"/>
    <n v="81"/>
    <n v="59"/>
    <n v="63"/>
    <n v="52"/>
    <n v="82"/>
  </r>
  <r>
    <n v="1453"/>
    <x v="0"/>
    <n v="135649"/>
    <n v="135.6"/>
    <n v="11"/>
    <x v="0"/>
    <x v="2"/>
    <n v="86"/>
    <n v="59"/>
    <n v="56"/>
    <x v="0"/>
    <n v="0"/>
    <n v="56"/>
    <n v="0"/>
    <n v="39.299999999999997"/>
    <n v="33"/>
    <n v="39"/>
    <n v="57"/>
    <n v="48"/>
    <n v="38"/>
    <n v="31"/>
    <n v="62"/>
    <n v="51"/>
    <n v="32"/>
    <n v="2"/>
  </r>
  <r>
    <n v="1528"/>
    <x v="17"/>
    <n v="89087"/>
    <n v="89.1"/>
    <n v="16"/>
    <x v="2"/>
    <x v="3"/>
    <n v="2"/>
    <n v="59"/>
    <n v="88"/>
    <x v="1"/>
    <n v="0"/>
    <n v="0"/>
    <n v="88"/>
    <n v="64.8"/>
    <n v="89"/>
    <n v="94"/>
    <n v="62"/>
    <n v="5"/>
    <n v="74"/>
    <n v="11"/>
    <n v="67"/>
    <n v="78"/>
    <n v="73"/>
    <n v="95"/>
  </r>
  <r>
    <n v="1583"/>
    <x v="2"/>
    <n v="101812"/>
    <n v="101.8"/>
    <n v="24"/>
    <x v="1"/>
    <x v="3"/>
    <n v="58"/>
    <n v="59"/>
    <n v="18"/>
    <x v="2"/>
    <n v="18"/>
    <n v="0"/>
    <n v="0"/>
    <n v="48.9"/>
    <n v="5"/>
    <n v="29"/>
    <n v="45"/>
    <n v="53"/>
    <n v="98"/>
    <n v="98"/>
    <n v="1"/>
    <n v="54"/>
    <n v="82"/>
    <n v="24"/>
  </r>
  <r>
    <n v="1595"/>
    <x v="4"/>
    <n v="42705"/>
    <n v="42.7"/>
    <n v="27"/>
    <x v="1"/>
    <x v="0"/>
    <n v="64"/>
    <n v="59"/>
    <n v="31"/>
    <x v="0"/>
    <n v="0"/>
    <n v="31"/>
    <n v="0"/>
    <n v="30.3"/>
    <n v="5"/>
    <n v="61"/>
    <n v="61"/>
    <n v="5"/>
    <n v="31"/>
    <n v="53"/>
    <n v="52"/>
    <n v="2"/>
    <n v="28"/>
    <n v="5"/>
  </r>
  <r>
    <n v="1642"/>
    <x v="17"/>
    <n v="60795"/>
    <n v="60.8"/>
    <n v="2"/>
    <x v="3"/>
    <x v="0"/>
    <n v="58"/>
    <n v="59"/>
    <n v="79"/>
    <x v="1"/>
    <n v="0"/>
    <n v="0"/>
    <n v="79"/>
    <n v="37.4"/>
    <n v="41"/>
    <n v="84"/>
    <n v="51"/>
    <n v="73"/>
    <n v="2"/>
    <n v="46"/>
    <n v="9"/>
    <n v="22"/>
    <n v="3"/>
    <n v="43"/>
  </r>
  <r>
    <n v="1950"/>
    <x v="13"/>
    <n v="120389"/>
    <n v="120.4"/>
    <n v="28"/>
    <x v="1"/>
    <x v="3"/>
    <n v="77"/>
    <n v="59"/>
    <n v="12"/>
    <x v="2"/>
    <n v="12"/>
    <n v="0"/>
    <n v="0"/>
    <n v="57"/>
    <n v="65"/>
    <n v="14"/>
    <n v="68"/>
    <n v="6"/>
    <n v="33"/>
    <n v="85"/>
    <n v="77"/>
    <n v="64"/>
    <n v="87"/>
    <n v="71"/>
  </r>
  <r>
    <n v="1978"/>
    <x v="8"/>
    <n v="33250"/>
    <n v="33.299999999999997"/>
    <n v="2"/>
    <x v="3"/>
    <x v="3"/>
    <n v="88"/>
    <n v="59"/>
    <n v="28"/>
    <x v="2"/>
    <n v="28"/>
    <n v="0"/>
    <n v="0"/>
    <n v="45.8"/>
    <n v="93"/>
    <n v="73"/>
    <n v="9"/>
    <n v="77"/>
    <n v="53"/>
    <n v="6"/>
    <n v="63"/>
    <n v="13"/>
    <n v="19"/>
    <n v="52"/>
  </r>
  <r>
    <n v="2244"/>
    <x v="6"/>
    <n v="62185"/>
    <n v="62.2"/>
    <n v="5"/>
    <x v="3"/>
    <x v="1"/>
    <n v="87"/>
    <n v="59"/>
    <n v="76"/>
    <x v="1"/>
    <n v="0"/>
    <n v="0"/>
    <n v="76"/>
    <n v="44.1"/>
    <n v="9"/>
    <n v="1"/>
    <n v="52"/>
    <n v="69"/>
    <n v="79"/>
    <n v="7"/>
    <n v="36"/>
    <n v="56"/>
    <n v="93"/>
    <n v="39"/>
  </r>
  <r>
    <n v="2468"/>
    <x v="11"/>
    <n v="113302"/>
    <n v="113.3"/>
    <n v="14"/>
    <x v="0"/>
    <x v="3"/>
    <n v="7"/>
    <n v="59"/>
    <n v="9"/>
    <x v="1"/>
    <n v="0"/>
    <n v="0"/>
    <n v="9"/>
    <n v="37.700000000000003"/>
    <n v="22"/>
    <n v="5"/>
    <n v="94"/>
    <n v="57"/>
    <n v="42"/>
    <n v="1"/>
    <n v="13"/>
    <n v="58"/>
    <n v="49"/>
    <n v="36"/>
  </r>
  <r>
    <n v="2660"/>
    <x v="15"/>
    <n v="65340"/>
    <n v="65.3"/>
    <n v="11"/>
    <x v="0"/>
    <x v="1"/>
    <n v="28"/>
    <n v="59"/>
    <n v="5"/>
    <x v="0"/>
    <n v="0"/>
    <n v="5"/>
    <n v="0"/>
    <n v="41"/>
    <n v="56"/>
    <n v="45"/>
    <n v="46"/>
    <n v="59"/>
    <n v="53"/>
    <n v="13"/>
    <n v="2"/>
    <n v="14"/>
    <n v="69"/>
    <n v="53"/>
  </r>
  <r>
    <n v="2908"/>
    <x v="8"/>
    <n v="145915"/>
    <n v="145.9"/>
    <n v="13"/>
    <x v="0"/>
    <x v="0"/>
    <n v="84"/>
    <n v="59"/>
    <n v="7"/>
    <x v="2"/>
    <n v="7"/>
    <n v="0"/>
    <n v="0"/>
    <n v="51.3"/>
    <n v="88"/>
    <n v="41"/>
    <n v="69"/>
    <n v="86"/>
    <n v="37"/>
    <n v="26"/>
    <n v="17"/>
    <n v="61"/>
    <n v="25"/>
    <n v="63"/>
  </r>
  <r>
    <n v="58"/>
    <x v="13"/>
    <n v="95310"/>
    <n v="95.3"/>
    <n v="25"/>
    <x v="1"/>
    <x v="0"/>
    <n v="7"/>
    <n v="58"/>
    <n v="8"/>
    <x v="2"/>
    <n v="8"/>
    <n v="0"/>
    <n v="0"/>
    <n v="41.8"/>
    <n v="84"/>
    <n v="91"/>
    <n v="12"/>
    <n v="24"/>
    <n v="17"/>
    <n v="19"/>
    <n v="84"/>
    <n v="33"/>
    <n v="31"/>
    <n v="23"/>
  </r>
  <r>
    <n v="193"/>
    <x v="11"/>
    <n v="85243"/>
    <n v="85.2"/>
    <n v="26"/>
    <x v="1"/>
    <x v="0"/>
    <n v="58"/>
    <n v="58"/>
    <n v="8"/>
    <x v="1"/>
    <n v="0"/>
    <n v="0"/>
    <n v="8"/>
    <n v="44"/>
    <n v="37"/>
    <n v="18"/>
    <n v="44"/>
    <n v="33"/>
    <n v="34"/>
    <n v="74"/>
    <n v="22"/>
    <n v="64"/>
    <n v="57"/>
    <n v="57"/>
  </r>
  <r>
    <n v="249"/>
    <x v="1"/>
    <n v="53559"/>
    <n v="53.6"/>
    <n v="28"/>
    <x v="1"/>
    <x v="0"/>
    <n v="42"/>
    <n v="58"/>
    <n v="85"/>
    <x v="1"/>
    <n v="0"/>
    <n v="0"/>
    <n v="85"/>
    <n v="55.1"/>
    <n v="88"/>
    <n v="88"/>
    <n v="66"/>
    <n v="21"/>
    <n v="86"/>
    <n v="89"/>
    <n v="2"/>
    <n v="74"/>
    <n v="29"/>
    <n v="8"/>
  </r>
  <r>
    <n v="253"/>
    <x v="14"/>
    <n v="48814"/>
    <n v="48.8"/>
    <n v="23"/>
    <x v="1"/>
    <x v="0"/>
    <n v="15"/>
    <n v="58"/>
    <n v="49"/>
    <x v="0"/>
    <n v="0"/>
    <n v="49"/>
    <n v="0"/>
    <n v="34.200000000000003"/>
    <n v="3"/>
    <n v="56"/>
    <n v="8"/>
    <n v="14"/>
    <n v="58"/>
    <n v="51"/>
    <n v="14"/>
    <n v="62"/>
    <n v="27"/>
    <n v="49"/>
  </r>
  <r>
    <n v="410"/>
    <x v="11"/>
    <n v="79692"/>
    <n v="79.7"/>
    <n v="6"/>
    <x v="3"/>
    <x v="0"/>
    <n v="22"/>
    <n v="58"/>
    <n v="84"/>
    <x v="1"/>
    <n v="0"/>
    <n v="0"/>
    <n v="84"/>
    <n v="48.3"/>
    <n v="1"/>
    <n v="45"/>
    <n v="94"/>
    <n v="95"/>
    <n v="24"/>
    <n v="62"/>
    <n v="47"/>
    <n v="88"/>
    <n v="27"/>
    <n v="0"/>
  </r>
  <r>
    <n v="458"/>
    <x v="15"/>
    <n v="63161"/>
    <n v="63.2"/>
    <n v="23"/>
    <x v="1"/>
    <x v="0"/>
    <n v="49"/>
    <n v="58"/>
    <n v="55"/>
    <x v="0"/>
    <n v="0"/>
    <n v="55"/>
    <n v="0"/>
    <n v="53.6"/>
    <n v="67"/>
    <n v="38"/>
    <n v="95"/>
    <n v="87"/>
    <n v="71"/>
    <n v="71"/>
    <n v="25"/>
    <n v="66"/>
    <n v="2"/>
    <n v="14"/>
  </r>
  <r>
    <n v="489"/>
    <x v="3"/>
    <n v="38859"/>
    <n v="38.9"/>
    <n v="12"/>
    <x v="0"/>
    <x v="1"/>
    <n v="5"/>
    <n v="58"/>
    <n v="55"/>
    <x v="0"/>
    <n v="0"/>
    <n v="55"/>
    <n v="0"/>
    <n v="43.5"/>
    <n v="34"/>
    <n v="86"/>
    <n v="43"/>
    <n v="19"/>
    <n v="19"/>
    <n v="77"/>
    <n v="27"/>
    <n v="77"/>
    <n v="21"/>
    <n v="32"/>
  </r>
  <r>
    <n v="500"/>
    <x v="4"/>
    <n v="96188"/>
    <n v="96.2"/>
    <n v="7"/>
    <x v="3"/>
    <x v="1"/>
    <n v="4"/>
    <n v="58"/>
    <n v="59"/>
    <x v="0"/>
    <n v="0"/>
    <n v="59"/>
    <n v="0"/>
    <n v="46.7"/>
    <n v="62"/>
    <n v="0"/>
    <n v="1"/>
    <n v="81"/>
    <n v="26"/>
    <n v="64"/>
    <n v="45"/>
    <n v="86"/>
    <n v="92"/>
    <n v="10"/>
  </r>
  <r>
    <n v="733"/>
    <x v="10"/>
    <n v="71751"/>
    <n v="71.8"/>
    <n v="2"/>
    <x v="3"/>
    <x v="1"/>
    <n v="37"/>
    <n v="58"/>
    <n v="59"/>
    <x v="0"/>
    <n v="0"/>
    <n v="59"/>
    <n v="0"/>
    <n v="35.799999999999997"/>
    <n v="0"/>
    <n v="5"/>
    <n v="0"/>
    <n v="65"/>
    <n v="42"/>
    <n v="3"/>
    <n v="91"/>
    <n v="19"/>
    <n v="39"/>
    <n v="94"/>
  </r>
  <r>
    <n v="734"/>
    <x v="6"/>
    <n v="86087"/>
    <n v="86.1"/>
    <n v="1"/>
    <x v="3"/>
    <x v="1"/>
    <n v="55"/>
    <n v="58"/>
    <n v="9"/>
    <x v="1"/>
    <n v="0"/>
    <n v="0"/>
    <n v="9"/>
    <n v="43.8"/>
    <n v="42"/>
    <n v="8"/>
    <n v="25"/>
    <n v="42"/>
    <n v="79"/>
    <n v="97"/>
    <n v="6"/>
    <n v="81"/>
    <n v="3"/>
    <n v="55"/>
  </r>
  <r>
    <n v="774"/>
    <x v="8"/>
    <n v="80658"/>
    <n v="80.7"/>
    <n v="5"/>
    <x v="3"/>
    <x v="2"/>
    <n v="96"/>
    <n v="58"/>
    <n v="16"/>
    <x v="2"/>
    <n v="16"/>
    <n v="0"/>
    <n v="0"/>
    <n v="45.7"/>
    <n v="56"/>
    <n v="41"/>
    <n v="21"/>
    <n v="59"/>
    <n v="76"/>
    <n v="64"/>
    <n v="23"/>
    <n v="73"/>
    <n v="26"/>
    <n v="18"/>
  </r>
  <r>
    <n v="854"/>
    <x v="18"/>
    <n v="130290"/>
    <n v="130.30000000000001"/>
    <n v="4"/>
    <x v="3"/>
    <x v="1"/>
    <n v="72"/>
    <n v="58"/>
    <n v="8"/>
    <x v="2"/>
    <n v="8"/>
    <n v="0"/>
    <n v="0"/>
    <n v="47.6"/>
    <n v="13"/>
    <n v="9"/>
    <n v="53"/>
    <n v="79"/>
    <n v="12"/>
    <n v="93"/>
    <n v="82"/>
    <n v="22"/>
    <n v="87"/>
    <n v="26"/>
  </r>
  <r>
    <n v="873"/>
    <x v="7"/>
    <n v="107255"/>
    <n v="107.3"/>
    <n v="21"/>
    <x v="2"/>
    <x v="0"/>
    <n v="92"/>
    <n v="58"/>
    <n v="67"/>
    <x v="0"/>
    <n v="0"/>
    <n v="67"/>
    <n v="0"/>
    <n v="49.8"/>
    <n v="71"/>
    <n v="33"/>
    <n v="39"/>
    <n v="74"/>
    <n v="6"/>
    <n v="67"/>
    <n v="39"/>
    <n v="49"/>
    <n v="99"/>
    <n v="21"/>
  </r>
  <r>
    <n v="905"/>
    <x v="16"/>
    <n v="117385"/>
    <n v="117.4"/>
    <n v="11"/>
    <x v="0"/>
    <x v="1"/>
    <n v="56"/>
    <n v="58"/>
    <n v="28"/>
    <x v="2"/>
    <n v="28"/>
    <n v="0"/>
    <n v="0"/>
    <n v="56.1"/>
    <n v="91"/>
    <n v="7"/>
    <n v="93"/>
    <n v="81"/>
    <n v="83"/>
    <n v="57"/>
    <n v="31"/>
    <n v="22"/>
    <n v="33"/>
    <n v="63"/>
  </r>
  <r>
    <n v="1092"/>
    <x v="1"/>
    <n v="123330"/>
    <n v="123.3"/>
    <n v="1"/>
    <x v="3"/>
    <x v="0"/>
    <n v="45"/>
    <n v="58"/>
    <n v="87"/>
    <x v="1"/>
    <n v="0"/>
    <n v="0"/>
    <n v="87"/>
    <n v="53.5"/>
    <n v="14"/>
    <n v="67"/>
    <n v="98"/>
    <n v="53"/>
    <n v="21"/>
    <n v="63"/>
    <n v="51"/>
    <n v="53"/>
    <n v="48"/>
    <n v="67"/>
  </r>
  <r>
    <n v="1110"/>
    <x v="18"/>
    <n v="47330"/>
    <n v="47.3"/>
    <n v="9"/>
    <x v="0"/>
    <x v="2"/>
    <n v="11"/>
    <n v="58"/>
    <n v="6"/>
    <x v="2"/>
    <n v="6"/>
    <n v="0"/>
    <n v="0"/>
    <n v="55.4"/>
    <n v="54"/>
    <n v="71"/>
    <n v="13"/>
    <n v="64"/>
    <n v="48"/>
    <n v="99"/>
    <n v="72"/>
    <n v="66"/>
    <n v="57"/>
    <n v="10"/>
  </r>
  <r>
    <n v="1278"/>
    <x v="13"/>
    <n v="89327"/>
    <n v="89.3"/>
    <n v="3"/>
    <x v="3"/>
    <x v="0"/>
    <n v="47"/>
    <n v="58"/>
    <n v="12"/>
    <x v="2"/>
    <n v="12"/>
    <n v="0"/>
    <n v="0"/>
    <n v="32.9"/>
    <n v="95"/>
    <n v="11"/>
    <n v="31"/>
    <n v="4"/>
    <n v="15"/>
    <n v="7"/>
    <n v="37"/>
    <n v="45"/>
    <n v="16"/>
    <n v="68"/>
  </r>
  <r>
    <n v="1289"/>
    <x v="9"/>
    <n v="110314"/>
    <n v="110.3"/>
    <n v="5"/>
    <x v="3"/>
    <x v="0"/>
    <n v="82"/>
    <n v="58"/>
    <n v="85"/>
    <x v="1"/>
    <n v="0"/>
    <n v="0"/>
    <n v="85"/>
    <n v="55.4"/>
    <n v="64"/>
    <n v="0"/>
    <n v="98"/>
    <n v="41"/>
    <n v="52"/>
    <n v="19"/>
    <n v="61"/>
    <n v="81"/>
    <n v="59"/>
    <n v="79"/>
  </r>
  <r>
    <n v="1498"/>
    <x v="9"/>
    <n v="138204"/>
    <n v="138.19999999999999"/>
    <n v="22"/>
    <x v="2"/>
    <x v="0"/>
    <n v="26"/>
    <n v="58"/>
    <n v="94"/>
    <x v="1"/>
    <n v="0"/>
    <n v="0"/>
    <n v="94"/>
    <n v="43.2"/>
    <n v="71"/>
    <n v="1"/>
    <n v="7"/>
    <n v="4"/>
    <n v="97"/>
    <n v="28"/>
    <n v="71"/>
    <n v="63"/>
    <n v="1"/>
    <n v="89"/>
  </r>
  <r>
    <n v="1540"/>
    <x v="14"/>
    <n v="125011"/>
    <n v="125"/>
    <n v="4"/>
    <x v="3"/>
    <x v="1"/>
    <n v="72"/>
    <n v="58"/>
    <n v="57"/>
    <x v="0"/>
    <n v="0"/>
    <n v="57"/>
    <n v="0"/>
    <n v="44.4"/>
    <n v="65"/>
    <n v="22"/>
    <n v="76"/>
    <n v="9"/>
    <n v="49"/>
    <n v="1"/>
    <n v="97"/>
    <n v="75"/>
    <n v="16"/>
    <n v="34"/>
  </r>
  <r>
    <n v="1588"/>
    <x v="10"/>
    <n v="82546"/>
    <n v="82.5"/>
    <n v="25"/>
    <x v="1"/>
    <x v="1"/>
    <n v="63"/>
    <n v="58"/>
    <n v="35"/>
    <x v="0"/>
    <n v="0"/>
    <n v="35"/>
    <n v="0"/>
    <n v="43.3"/>
    <n v="38"/>
    <n v="74"/>
    <n v="83"/>
    <n v="1"/>
    <n v="33"/>
    <n v="42"/>
    <n v="91"/>
    <n v="5"/>
    <n v="27"/>
    <n v="39"/>
  </r>
  <r>
    <n v="1649"/>
    <x v="17"/>
    <n v="142266"/>
    <n v="142.30000000000001"/>
    <n v="20"/>
    <x v="2"/>
    <x v="3"/>
    <n v="18"/>
    <n v="58"/>
    <n v="85"/>
    <x v="1"/>
    <n v="0"/>
    <n v="0"/>
    <n v="85"/>
    <n v="30.6"/>
    <n v="85"/>
    <n v="2"/>
    <n v="7"/>
    <n v="46"/>
    <n v="74"/>
    <n v="16"/>
    <n v="27"/>
    <n v="23"/>
    <n v="4"/>
    <n v="22"/>
  </r>
  <r>
    <n v="1677"/>
    <x v="2"/>
    <n v="100935"/>
    <n v="100.9"/>
    <n v="5"/>
    <x v="3"/>
    <x v="2"/>
    <n v="89"/>
    <n v="58"/>
    <n v="2"/>
    <x v="2"/>
    <n v="2"/>
    <n v="0"/>
    <n v="0"/>
    <n v="47.8"/>
    <n v="86"/>
    <n v="92"/>
    <n v="1"/>
    <n v="37"/>
    <n v="26"/>
    <n v="57"/>
    <n v="63"/>
    <n v="10"/>
    <n v="51"/>
    <n v="55"/>
  </r>
  <r>
    <n v="1801"/>
    <x v="12"/>
    <n v="107487"/>
    <n v="107.5"/>
    <n v="3"/>
    <x v="3"/>
    <x v="0"/>
    <n v="5"/>
    <n v="58"/>
    <n v="32"/>
    <x v="0"/>
    <n v="0"/>
    <n v="32"/>
    <n v="0"/>
    <n v="54.1"/>
    <n v="42"/>
    <n v="4"/>
    <n v="75"/>
    <n v="22"/>
    <n v="94"/>
    <n v="49"/>
    <n v="45"/>
    <n v="78"/>
    <n v="71"/>
    <n v="61"/>
  </r>
  <r>
    <n v="1913"/>
    <x v="2"/>
    <n v="75805"/>
    <n v="75.8"/>
    <n v="19"/>
    <x v="2"/>
    <x v="0"/>
    <n v="78"/>
    <n v="58"/>
    <n v="9"/>
    <x v="2"/>
    <n v="9"/>
    <n v="0"/>
    <n v="0"/>
    <n v="58.4"/>
    <n v="47"/>
    <n v="89"/>
    <n v="58"/>
    <n v="84"/>
    <n v="52"/>
    <n v="79"/>
    <n v="33"/>
    <n v="82"/>
    <n v="4"/>
    <n v="56"/>
  </r>
  <r>
    <n v="1999"/>
    <x v="6"/>
    <n v="116065"/>
    <n v="116.1"/>
    <n v="9"/>
    <x v="0"/>
    <x v="2"/>
    <n v="84"/>
    <n v="58"/>
    <n v="74"/>
    <x v="1"/>
    <n v="0"/>
    <n v="0"/>
    <n v="74"/>
    <n v="38.299999999999997"/>
    <n v="29"/>
    <n v="48"/>
    <n v="35"/>
    <n v="51"/>
    <n v="19"/>
    <n v="68"/>
    <n v="6"/>
    <n v="36"/>
    <n v="18"/>
    <n v="73"/>
  </r>
  <r>
    <n v="2036"/>
    <x v="6"/>
    <n v="102620"/>
    <n v="102.6"/>
    <n v="8"/>
    <x v="0"/>
    <x v="3"/>
    <n v="83"/>
    <n v="58"/>
    <n v="86"/>
    <x v="1"/>
    <n v="0"/>
    <n v="0"/>
    <n v="86"/>
    <n v="60.6"/>
    <n v="87"/>
    <n v="84"/>
    <n v="37"/>
    <n v="75"/>
    <n v="43"/>
    <n v="84"/>
    <n v="53"/>
    <n v="76"/>
    <n v="8"/>
    <n v="59"/>
  </r>
  <r>
    <n v="2224"/>
    <x v="8"/>
    <n v="101022"/>
    <n v="101"/>
    <n v="17"/>
    <x v="2"/>
    <x v="2"/>
    <n v="65"/>
    <n v="58"/>
    <n v="6"/>
    <x v="2"/>
    <n v="6"/>
    <n v="0"/>
    <n v="0"/>
    <n v="34.5"/>
    <n v="39"/>
    <n v="3"/>
    <n v="9"/>
    <n v="2"/>
    <n v="3"/>
    <n v="17"/>
    <n v="63"/>
    <n v="54"/>
    <n v="66"/>
    <n v="89"/>
  </r>
  <r>
    <n v="2275"/>
    <x v="15"/>
    <n v="62081"/>
    <n v="62.1"/>
    <n v="26"/>
    <x v="1"/>
    <x v="2"/>
    <n v="5"/>
    <n v="58"/>
    <n v="58"/>
    <x v="0"/>
    <n v="0"/>
    <n v="58"/>
    <n v="0"/>
    <n v="39.799999999999997"/>
    <n v="71"/>
    <n v="2"/>
    <n v="64"/>
    <n v="3"/>
    <n v="96"/>
    <n v="7"/>
    <n v="19"/>
    <n v="16"/>
    <n v="57"/>
    <n v="63"/>
  </r>
  <r>
    <n v="2325"/>
    <x v="5"/>
    <n v="73042"/>
    <n v="73"/>
    <n v="28"/>
    <x v="1"/>
    <x v="3"/>
    <n v="41"/>
    <n v="58"/>
    <n v="55"/>
    <x v="0"/>
    <n v="0"/>
    <n v="55"/>
    <n v="0"/>
    <n v="38.4"/>
    <n v="1"/>
    <n v="61"/>
    <n v="51"/>
    <n v="49"/>
    <n v="7"/>
    <n v="64"/>
    <n v="43"/>
    <n v="41"/>
    <n v="6"/>
    <n v="61"/>
  </r>
  <r>
    <n v="2374"/>
    <x v="4"/>
    <n v="35335"/>
    <n v="35.299999999999997"/>
    <n v="13"/>
    <x v="0"/>
    <x v="1"/>
    <n v="57"/>
    <n v="58"/>
    <n v="69"/>
    <x v="0"/>
    <n v="0"/>
    <n v="69"/>
    <n v="0"/>
    <n v="50.5"/>
    <n v="94"/>
    <n v="93"/>
    <n v="88"/>
    <n v="66"/>
    <n v="22"/>
    <n v="5"/>
    <n v="1"/>
    <n v="32"/>
    <n v="5"/>
    <n v="99"/>
  </r>
  <r>
    <n v="2438"/>
    <x v="4"/>
    <n v="143089"/>
    <n v="143.1"/>
    <n v="15"/>
    <x v="0"/>
    <x v="0"/>
    <n v="68"/>
    <n v="58"/>
    <n v="47"/>
    <x v="0"/>
    <n v="0"/>
    <n v="47"/>
    <n v="0"/>
    <n v="29.4"/>
    <n v="9"/>
    <n v="6"/>
    <n v="3"/>
    <n v="63"/>
    <n v="67"/>
    <n v="49"/>
    <n v="18"/>
    <n v="1"/>
    <n v="31"/>
    <n v="47"/>
  </r>
  <r>
    <n v="2632"/>
    <x v="1"/>
    <n v="106258"/>
    <n v="106.3"/>
    <n v="19"/>
    <x v="2"/>
    <x v="2"/>
    <n v="55"/>
    <n v="58"/>
    <n v="9"/>
    <x v="1"/>
    <n v="0"/>
    <n v="0"/>
    <n v="9"/>
    <n v="41"/>
    <n v="92"/>
    <n v="39"/>
    <n v="74"/>
    <n v="55"/>
    <n v="24"/>
    <n v="7"/>
    <n v="25"/>
    <n v="6"/>
    <n v="4"/>
    <n v="84"/>
  </r>
  <r>
    <n v="2676"/>
    <x v="0"/>
    <n v="56513"/>
    <n v="56.5"/>
    <n v="11"/>
    <x v="0"/>
    <x v="2"/>
    <n v="48"/>
    <n v="58"/>
    <n v="33"/>
    <x v="0"/>
    <n v="0"/>
    <n v="33"/>
    <n v="0"/>
    <n v="50.4"/>
    <n v="83"/>
    <n v="63"/>
    <n v="28"/>
    <n v="76"/>
    <n v="14"/>
    <n v="65"/>
    <n v="99"/>
    <n v="15"/>
    <n v="14"/>
    <n v="47"/>
  </r>
  <r>
    <n v="2737"/>
    <x v="12"/>
    <n v="121676"/>
    <n v="121.7"/>
    <n v="21"/>
    <x v="2"/>
    <x v="3"/>
    <n v="31"/>
    <n v="58"/>
    <n v="52"/>
    <x v="0"/>
    <n v="0"/>
    <n v="52"/>
    <n v="0"/>
    <n v="44.3"/>
    <n v="17"/>
    <n v="86"/>
    <n v="58"/>
    <n v="6"/>
    <n v="3"/>
    <n v="62"/>
    <n v="34"/>
    <n v="51"/>
    <n v="91"/>
    <n v="35"/>
  </r>
  <r>
    <n v="2994"/>
    <x v="18"/>
    <n v="78448"/>
    <n v="78.400000000000006"/>
    <n v="25"/>
    <x v="1"/>
    <x v="1"/>
    <n v="27"/>
    <n v="58"/>
    <n v="28"/>
    <x v="2"/>
    <n v="28"/>
    <n v="0"/>
    <n v="0"/>
    <n v="35"/>
    <n v="3"/>
    <n v="11"/>
    <n v="68"/>
    <n v="22"/>
    <n v="48"/>
    <n v="5"/>
    <n v="99"/>
    <n v="45"/>
    <n v="10"/>
    <n v="39"/>
  </r>
  <r>
    <n v="26"/>
    <x v="7"/>
    <n v="39540"/>
    <n v="39.5"/>
    <n v="12"/>
    <x v="0"/>
    <x v="1"/>
    <n v="16"/>
    <n v="57"/>
    <n v="56"/>
    <x v="0"/>
    <n v="0"/>
    <n v="56"/>
    <n v="0"/>
    <n v="55.1"/>
    <n v="3"/>
    <n v="59"/>
    <n v="94"/>
    <n v="58"/>
    <n v="39"/>
    <n v="64"/>
    <n v="46"/>
    <n v="55"/>
    <n v="94"/>
    <n v="39"/>
  </r>
  <r>
    <n v="182"/>
    <x v="18"/>
    <n v="78511"/>
    <n v="78.5"/>
    <n v="3"/>
    <x v="3"/>
    <x v="1"/>
    <n v="41"/>
    <n v="57"/>
    <n v="14"/>
    <x v="2"/>
    <n v="14"/>
    <n v="0"/>
    <n v="0"/>
    <n v="43.7"/>
    <n v="11"/>
    <n v="81"/>
    <n v="95"/>
    <n v="7"/>
    <n v="96"/>
    <n v="52"/>
    <n v="3"/>
    <n v="8"/>
    <n v="5"/>
    <n v="79"/>
  </r>
  <r>
    <n v="183"/>
    <x v="18"/>
    <n v="136127"/>
    <n v="136.1"/>
    <n v="5"/>
    <x v="3"/>
    <x v="3"/>
    <n v="5"/>
    <n v="57"/>
    <n v="15"/>
    <x v="2"/>
    <n v="15"/>
    <n v="0"/>
    <n v="0"/>
    <n v="39"/>
    <n v="3"/>
    <n v="23"/>
    <n v="28"/>
    <n v="8"/>
    <n v="93"/>
    <n v="41"/>
    <n v="91"/>
    <n v="32"/>
    <n v="48"/>
    <n v="23"/>
  </r>
  <r>
    <n v="224"/>
    <x v="8"/>
    <n v="40103"/>
    <n v="40.1"/>
    <n v="26"/>
    <x v="1"/>
    <x v="0"/>
    <n v="52"/>
    <n v="57"/>
    <n v="14"/>
    <x v="2"/>
    <n v="14"/>
    <n v="0"/>
    <n v="0"/>
    <n v="53.1"/>
    <n v="92"/>
    <n v="58"/>
    <n v="54"/>
    <n v="27"/>
    <n v="37"/>
    <n v="9"/>
    <n v="67"/>
    <n v="79"/>
    <n v="45"/>
    <n v="63"/>
  </r>
  <r>
    <n v="233"/>
    <x v="12"/>
    <n v="146464"/>
    <n v="146.5"/>
    <n v="29"/>
    <x v="1"/>
    <x v="1"/>
    <n v="79"/>
    <n v="57"/>
    <n v="49"/>
    <x v="0"/>
    <n v="0"/>
    <n v="49"/>
    <n v="0"/>
    <n v="59"/>
    <n v="56"/>
    <n v="63"/>
    <n v="69"/>
    <n v="25"/>
    <n v="1"/>
    <n v="72"/>
    <n v="54"/>
    <n v="84"/>
    <n v="82"/>
    <n v="84"/>
  </r>
  <r>
    <n v="236"/>
    <x v="6"/>
    <n v="142309"/>
    <n v="142.30000000000001"/>
    <n v="13"/>
    <x v="0"/>
    <x v="3"/>
    <n v="37"/>
    <n v="57"/>
    <n v="79"/>
    <x v="1"/>
    <n v="0"/>
    <n v="0"/>
    <n v="79"/>
    <n v="40.1"/>
    <n v="46"/>
    <n v="72"/>
    <n v="66"/>
    <n v="71"/>
    <n v="1"/>
    <n v="22"/>
    <n v="66"/>
    <n v="48"/>
    <n v="1"/>
    <n v="8"/>
  </r>
  <r>
    <n v="237"/>
    <x v="0"/>
    <n v="85612"/>
    <n v="85.6"/>
    <n v="23"/>
    <x v="1"/>
    <x v="1"/>
    <n v="55"/>
    <n v="57"/>
    <n v="61"/>
    <x v="0"/>
    <n v="0"/>
    <n v="61"/>
    <n v="0"/>
    <n v="50.5"/>
    <n v="58"/>
    <n v="78"/>
    <n v="75"/>
    <n v="8"/>
    <n v="52"/>
    <n v="14"/>
    <n v="67"/>
    <n v="62"/>
    <n v="74"/>
    <n v="17"/>
  </r>
  <r>
    <n v="251"/>
    <x v="4"/>
    <n v="117954"/>
    <n v="118"/>
    <n v="13"/>
    <x v="0"/>
    <x v="2"/>
    <n v="39"/>
    <n v="57"/>
    <n v="38"/>
    <x v="0"/>
    <n v="0"/>
    <n v="38"/>
    <n v="0"/>
    <n v="44.4"/>
    <n v="23"/>
    <n v="47"/>
    <n v="27"/>
    <n v="1"/>
    <n v="17"/>
    <n v="15"/>
    <n v="97"/>
    <n v="76"/>
    <n v="97"/>
    <n v="44"/>
  </r>
  <r>
    <n v="335"/>
    <x v="8"/>
    <n v="83639"/>
    <n v="83.6"/>
    <n v="26"/>
    <x v="1"/>
    <x v="0"/>
    <n v="25"/>
    <n v="57"/>
    <n v="22"/>
    <x v="2"/>
    <n v="22"/>
    <n v="0"/>
    <n v="0"/>
    <n v="43.2"/>
    <n v="6"/>
    <n v="42"/>
    <n v="42"/>
    <n v="79"/>
    <n v="2"/>
    <n v="82"/>
    <n v="65"/>
    <n v="42"/>
    <n v="46"/>
    <n v="26"/>
  </r>
  <r>
    <n v="462"/>
    <x v="10"/>
    <n v="137814"/>
    <n v="137.80000000000001"/>
    <n v="16"/>
    <x v="2"/>
    <x v="3"/>
    <n v="28"/>
    <n v="57"/>
    <n v="58"/>
    <x v="0"/>
    <n v="0"/>
    <n v="58"/>
    <n v="0"/>
    <n v="55.9"/>
    <n v="24"/>
    <n v="39"/>
    <n v="44"/>
    <n v="89"/>
    <n v="41"/>
    <n v="15"/>
    <n v="52"/>
    <n v="96"/>
    <n v="61"/>
    <n v="98"/>
  </r>
  <r>
    <n v="610"/>
    <x v="3"/>
    <n v="137009"/>
    <n v="137"/>
    <n v="13"/>
    <x v="0"/>
    <x v="0"/>
    <n v="86"/>
    <n v="57"/>
    <n v="57"/>
    <x v="0"/>
    <n v="0"/>
    <n v="57"/>
    <n v="0"/>
    <n v="45.2"/>
    <n v="17"/>
    <n v="34"/>
    <n v="6"/>
    <n v="27"/>
    <n v="77"/>
    <n v="89"/>
    <n v="22"/>
    <n v="46"/>
    <n v="47"/>
    <n v="87"/>
  </r>
  <r>
    <n v="682"/>
    <x v="5"/>
    <n v="54524"/>
    <n v="54.5"/>
    <n v="17"/>
    <x v="2"/>
    <x v="1"/>
    <n v="42"/>
    <n v="57"/>
    <n v="5"/>
    <x v="0"/>
    <n v="0"/>
    <n v="5"/>
    <n v="0"/>
    <n v="51.2"/>
    <n v="46"/>
    <n v="77"/>
    <n v="66"/>
    <n v="45"/>
    <n v="22"/>
    <n v="73"/>
    <n v="71"/>
    <n v="15"/>
    <n v="91"/>
    <n v="6"/>
  </r>
  <r>
    <n v="829"/>
    <x v="18"/>
    <n v="36473"/>
    <n v="36.5"/>
    <n v="18"/>
    <x v="2"/>
    <x v="0"/>
    <n v="58"/>
    <n v="57"/>
    <n v="9"/>
    <x v="2"/>
    <n v="9"/>
    <n v="0"/>
    <n v="0"/>
    <n v="46.2"/>
    <n v="89"/>
    <n v="61"/>
    <n v="95"/>
    <n v="10"/>
    <n v="37"/>
    <n v="3"/>
    <n v="86"/>
    <n v="10"/>
    <n v="63"/>
    <n v="8"/>
  </r>
  <r>
    <n v="900"/>
    <x v="4"/>
    <n v="51951"/>
    <n v="52"/>
    <n v="7"/>
    <x v="3"/>
    <x v="0"/>
    <n v="58"/>
    <n v="57"/>
    <n v="32"/>
    <x v="0"/>
    <n v="0"/>
    <n v="32"/>
    <n v="0"/>
    <n v="60.1"/>
    <n v="6"/>
    <n v="94"/>
    <n v="85"/>
    <n v="84"/>
    <n v="92"/>
    <n v="51"/>
    <n v="25"/>
    <n v="4"/>
    <n v="72"/>
    <n v="88"/>
  </r>
  <r>
    <n v="1040"/>
    <x v="5"/>
    <n v="41246"/>
    <n v="41.2"/>
    <n v="26"/>
    <x v="1"/>
    <x v="1"/>
    <n v="98"/>
    <n v="57"/>
    <n v="66"/>
    <x v="0"/>
    <n v="0"/>
    <n v="66"/>
    <n v="0"/>
    <n v="40.799999999999997"/>
    <n v="31"/>
    <n v="59"/>
    <n v="68"/>
    <n v="14"/>
    <n v="44"/>
    <n v="33"/>
    <n v="6"/>
    <n v="83"/>
    <n v="5"/>
    <n v="65"/>
  </r>
  <r>
    <n v="1047"/>
    <x v="13"/>
    <n v="111751"/>
    <n v="111.8"/>
    <n v="13"/>
    <x v="0"/>
    <x v="2"/>
    <n v="44"/>
    <n v="57"/>
    <n v="29"/>
    <x v="2"/>
    <n v="29"/>
    <n v="0"/>
    <n v="0"/>
    <n v="37.4"/>
    <n v="79"/>
    <n v="4"/>
    <n v="98"/>
    <n v="35"/>
    <n v="37"/>
    <n v="61"/>
    <n v="27"/>
    <n v="7"/>
    <n v="15"/>
    <n v="11"/>
  </r>
  <r>
    <n v="1060"/>
    <x v="13"/>
    <n v="46151"/>
    <n v="46.2"/>
    <n v="5"/>
    <x v="3"/>
    <x v="0"/>
    <n v="39"/>
    <n v="57"/>
    <n v="14"/>
    <x v="2"/>
    <n v="14"/>
    <n v="0"/>
    <n v="0"/>
    <n v="38.799999999999997"/>
    <n v="19"/>
    <n v="65"/>
    <n v="3"/>
    <n v="29"/>
    <n v="55"/>
    <n v="28"/>
    <n v="55"/>
    <n v="11"/>
    <n v="94"/>
    <n v="29"/>
  </r>
  <r>
    <n v="1256"/>
    <x v="2"/>
    <n v="127119"/>
    <n v="127.1"/>
    <n v="25"/>
    <x v="1"/>
    <x v="1"/>
    <n v="99"/>
    <n v="57"/>
    <n v="15"/>
    <x v="2"/>
    <n v="15"/>
    <n v="0"/>
    <n v="0"/>
    <n v="44.5"/>
    <n v="4"/>
    <n v="2"/>
    <n v="91"/>
    <n v="1"/>
    <n v="86"/>
    <n v="18"/>
    <n v="86"/>
    <n v="54"/>
    <n v="88"/>
    <n v="15"/>
  </r>
  <r>
    <n v="1326"/>
    <x v="11"/>
    <n v="53545"/>
    <n v="53.5"/>
    <n v="7"/>
    <x v="3"/>
    <x v="0"/>
    <n v="3"/>
    <n v="57"/>
    <n v="8"/>
    <x v="1"/>
    <n v="0"/>
    <n v="0"/>
    <n v="8"/>
    <n v="56"/>
    <n v="75"/>
    <n v="91"/>
    <n v="3"/>
    <n v="37"/>
    <n v="22"/>
    <n v="82"/>
    <n v="85"/>
    <n v="21"/>
    <n v="71"/>
    <n v="73"/>
  </r>
  <r>
    <n v="1494"/>
    <x v="1"/>
    <n v="118307"/>
    <n v="118.3"/>
    <n v="25"/>
    <x v="1"/>
    <x v="0"/>
    <n v="9"/>
    <n v="57"/>
    <n v="93"/>
    <x v="1"/>
    <n v="0"/>
    <n v="0"/>
    <n v="93"/>
    <n v="48.7"/>
    <n v="16"/>
    <n v="34"/>
    <n v="61"/>
    <n v="91"/>
    <n v="26"/>
    <n v="76"/>
    <n v="71"/>
    <n v="16"/>
    <n v="48"/>
    <n v="48"/>
  </r>
  <r>
    <n v="1843"/>
    <x v="19"/>
    <n v="114899"/>
    <n v="114.9"/>
    <n v="19"/>
    <x v="2"/>
    <x v="3"/>
    <n v="47"/>
    <n v="57"/>
    <n v="5"/>
    <x v="0"/>
    <n v="0"/>
    <n v="5"/>
    <n v="0"/>
    <n v="43.6"/>
    <n v="12"/>
    <n v="84"/>
    <n v="76"/>
    <n v="7"/>
    <n v="84"/>
    <n v="32"/>
    <n v="35"/>
    <n v="18"/>
    <n v="84"/>
    <n v="4"/>
  </r>
  <r>
    <n v="1943"/>
    <x v="17"/>
    <n v="66704"/>
    <n v="66.7"/>
    <n v="18"/>
    <x v="2"/>
    <x v="2"/>
    <n v="98"/>
    <n v="57"/>
    <n v="83"/>
    <x v="1"/>
    <n v="0"/>
    <n v="0"/>
    <n v="83"/>
    <n v="43.2"/>
    <n v="92"/>
    <n v="95"/>
    <n v="23"/>
    <n v="14"/>
    <n v="72"/>
    <n v="4"/>
    <n v="49"/>
    <n v="8"/>
    <n v="56"/>
    <n v="19"/>
  </r>
  <r>
    <n v="1986"/>
    <x v="16"/>
    <n v="34516"/>
    <n v="34.5"/>
    <n v="11"/>
    <x v="0"/>
    <x v="0"/>
    <n v="91"/>
    <n v="57"/>
    <n v="24"/>
    <x v="2"/>
    <n v="24"/>
    <n v="0"/>
    <n v="0"/>
    <n v="36"/>
    <n v="26"/>
    <n v="18"/>
    <n v="6"/>
    <n v="71"/>
    <n v="39"/>
    <n v="4"/>
    <n v="91"/>
    <n v="73"/>
    <n v="27"/>
    <n v="5"/>
  </r>
  <r>
    <n v="2024"/>
    <x v="4"/>
    <n v="100363"/>
    <n v="100.4"/>
    <n v="11"/>
    <x v="0"/>
    <x v="0"/>
    <n v="17"/>
    <n v="57"/>
    <n v="38"/>
    <x v="0"/>
    <n v="0"/>
    <n v="38"/>
    <n v="0"/>
    <n v="41.9"/>
    <n v="85"/>
    <n v="8"/>
    <n v="44"/>
    <n v="88"/>
    <n v="23"/>
    <n v="58"/>
    <n v="14"/>
    <n v="83"/>
    <n v="13"/>
    <n v="3"/>
  </r>
  <r>
    <n v="2138"/>
    <x v="1"/>
    <n v="53784"/>
    <n v="53.8"/>
    <n v="28"/>
    <x v="1"/>
    <x v="2"/>
    <n v="93"/>
    <n v="57"/>
    <n v="78"/>
    <x v="1"/>
    <n v="0"/>
    <n v="0"/>
    <n v="78"/>
    <n v="55"/>
    <n v="65"/>
    <n v="32"/>
    <n v="45"/>
    <n v="2"/>
    <n v="69"/>
    <n v="88"/>
    <n v="98"/>
    <n v="83"/>
    <n v="3"/>
    <n v="65"/>
  </r>
  <r>
    <n v="2182"/>
    <x v="7"/>
    <n v="82445"/>
    <n v="82.4"/>
    <n v="25"/>
    <x v="1"/>
    <x v="0"/>
    <n v="19"/>
    <n v="57"/>
    <n v="56"/>
    <x v="0"/>
    <n v="0"/>
    <n v="56"/>
    <n v="0"/>
    <n v="62.1"/>
    <n v="85"/>
    <n v="95"/>
    <n v="77"/>
    <n v="2"/>
    <n v="98"/>
    <n v="92"/>
    <n v="16"/>
    <n v="56"/>
    <n v="56"/>
    <n v="44"/>
  </r>
  <r>
    <n v="2189"/>
    <x v="11"/>
    <n v="100717"/>
    <n v="100.7"/>
    <n v="16"/>
    <x v="2"/>
    <x v="1"/>
    <n v="16"/>
    <n v="57"/>
    <n v="9"/>
    <x v="1"/>
    <n v="0"/>
    <n v="0"/>
    <n v="9"/>
    <n v="44.1"/>
    <n v="95"/>
    <n v="44"/>
    <n v="16"/>
    <n v="5"/>
    <n v="39"/>
    <n v="37"/>
    <n v="63"/>
    <n v="17"/>
    <n v="38"/>
    <n v="87"/>
  </r>
  <r>
    <n v="2262"/>
    <x v="9"/>
    <n v="54287"/>
    <n v="54.3"/>
    <n v="4"/>
    <x v="3"/>
    <x v="1"/>
    <n v="3"/>
    <n v="57"/>
    <n v="95"/>
    <x v="1"/>
    <n v="0"/>
    <n v="0"/>
    <n v="95"/>
    <n v="43.6"/>
    <n v="25"/>
    <n v="7"/>
    <n v="33"/>
    <n v="97"/>
    <n v="79"/>
    <n v="48"/>
    <n v="31"/>
    <n v="42"/>
    <n v="2"/>
    <n v="72"/>
  </r>
  <r>
    <n v="2404"/>
    <x v="15"/>
    <n v="98384"/>
    <n v="98.4"/>
    <n v="13"/>
    <x v="0"/>
    <x v="0"/>
    <n v="63"/>
    <n v="57"/>
    <n v="37"/>
    <x v="0"/>
    <n v="0"/>
    <n v="37"/>
    <n v="0"/>
    <n v="49.8"/>
    <n v="48"/>
    <n v="45"/>
    <n v="75"/>
    <n v="39"/>
    <n v="66"/>
    <n v="7"/>
    <n v="65"/>
    <n v="6"/>
    <n v="81"/>
    <n v="66"/>
  </r>
  <r>
    <n v="2573"/>
    <x v="13"/>
    <n v="93810"/>
    <n v="93.8"/>
    <n v="28"/>
    <x v="1"/>
    <x v="1"/>
    <n v="5"/>
    <n v="57"/>
    <n v="15"/>
    <x v="2"/>
    <n v="15"/>
    <n v="0"/>
    <n v="0"/>
    <n v="44.2"/>
    <n v="36"/>
    <n v="16"/>
    <n v="86"/>
    <n v="39"/>
    <n v="98"/>
    <n v="9"/>
    <n v="19"/>
    <n v="51"/>
    <n v="6"/>
    <n v="82"/>
  </r>
  <r>
    <n v="2729"/>
    <x v="7"/>
    <n v="36384"/>
    <n v="36.4"/>
    <n v="13"/>
    <x v="0"/>
    <x v="2"/>
    <n v="45"/>
    <n v="57"/>
    <n v="46"/>
    <x v="0"/>
    <n v="0"/>
    <n v="46"/>
    <n v="0"/>
    <n v="39.9"/>
    <n v="31"/>
    <n v="8"/>
    <n v="17"/>
    <n v="76"/>
    <n v="5"/>
    <n v="8"/>
    <n v="97"/>
    <n v="73"/>
    <n v="26"/>
    <n v="58"/>
  </r>
  <r>
    <n v="2783"/>
    <x v="18"/>
    <n v="36357"/>
    <n v="36.4"/>
    <n v="27"/>
    <x v="1"/>
    <x v="0"/>
    <n v="6"/>
    <n v="57"/>
    <n v="2"/>
    <x v="2"/>
    <n v="2"/>
    <n v="0"/>
    <n v="0"/>
    <n v="44"/>
    <n v="25"/>
    <n v="41"/>
    <n v="83"/>
    <n v="2"/>
    <n v="72"/>
    <n v="5"/>
    <n v="9"/>
    <n v="97"/>
    <n v="48"/>
    <n v="58"/>
  </r>
  <r>
    <n v="2925"/>
    <x v="16"/>
    <n v="145571"/>
    <n v="145.6"/>
    <n v="4"/>
    <x v="3"/>
    <x v="1"/>
    <n v="23"/>
    <n v="57"/>
    <n v="23"/>
    <x v="2"/>
    <n v="23"/>
    <n v="0"/>
    <n v="0"/>
    <n v="38.200000000000003"/>
    <n v="29"/>
    <n v="39"/>
    <n v="92"/>
    <n v="57"/>
    <n v="1"/>
    <n v="8"/>
    <n v="26"/>
    <n v="55"/>
    <n v="51"/>
    <n v="24"/>
  </r>
  <r>
    <n v="31"/>
    <x v="8"/>
    <n v="114076"/>
    <n v="114.1"/>
    <n v="20"/>
    <x v="2"/>
    <x v="3"/>
    <n v="49"/>
    <n v="56"/>
    <n v="19"/>
    <x v="2"/>
    <n v="19"/>
    <n v="0"/>
    <n v="0"/>
    <n v="34.799999999999997"/>
    <n v="44"/>
    <n v="89"/>
    <n v="35"/>
    <n v="12"/>
    <n v="14"/>
    <n v="76"/>
    <n v="62"/>
    <n v="1"/>
    <n v="8"/>
    <n v="7"/>
  </r>
  <r>
    <n v="118"/>
    <x v="9"/>
    <n v="40699"/>
    <n v="40.700000000000003"/>
    <n v="5"/>
    <x v="3"/>
    <x v="0"/>
    <n v="16"/>
    <n v="56"/>
    <n v="73"/>
    <x v="1"/>
    <n v="0"/>
    <n v="0"/>
    <n v="73"/>
    <n v="49.7"/>
    <n v="23"/>
    <n v="34"/>
    <n v="38"/>
    <n v="35"/>
    <n v="24"/>
    <n v="51"/>
    <n v="83"/>
    <n v="28"/>
    <n v="94"/>
    <n v="87"/>
  </r>
  <r>
    <n v="177"/>
    <x v="6"/>
    <n v="74789"/>
    <n v="74.8"/>
    <n v="10"/>
    <x v="0"/>
    <x v="3"/>
    <n v="55"/>
    <n v="56"/>
    <n v="87"/>
    <x v="1"/>
    <n v="0"/>
    <n v="0"/>
    <n v="87"/>
    <n v="47.8"/>
    <n v="47"/>
    <n v="3"/>
    <n v="97"/>
    <n v="95"/>
    <n v="51"/>
    <n v="9"/>
    <n v="75"/>
    <n v="49"/>
    <n v="3"/>
    <n v="49"/>
  </r>
  <r>
    <n v="267"/>
    <x v="4"/>
    <n v="137524"/>
    <n v="137.5"/>
    <n v="2"/>
    <x v="3"/>
    <x v="2"/>
    <n v="76"/>
    <n v="56"/>
    <n v="3"/>
    <x v="2"/>
    <n v="3"/>
    <n v="0"/>
    <n v="0"/>
    <n v="44.7"/>
    <n v="21"/>
    <n v="66"/>
    <n v="41"/>
    <n v="4"/>
    <n v="88"/>
    <n v="9"/>
    <n v="91"/>
    <n v="31"/>
    <n v="69"/>
    <n v="27"/>
  </r>
  <r>
    <n v="414"/>
    <x v="3"/>
    <n v="88760"/>
    <n v="88.8"/>
    <n v="1"/>
    <x v="3"/>
    <x v="1"/>
    <n v="7"/>
    <n v="56"/>
    <n v="35"/>
    <x v="0"/>
    <n v="0"/>
    <n v="35"/>
    <n v="0"/>
    <n v="54.6"/>
    <n v="58"/>
    <n v="93"/>
    <n v="5"/>
    <n v="84"/>
    <n v="45"/>
    <n v="71"/>
    <n v="73"/>
    <n v="17"/>
    <n v="36"/>
    <n v="64"/>
  </r>
  <r>
    <n v="475"/>
    <x v="5"/>
    <n v="133693"/>
    <n v="133.69999999999999"/>
    <n v="3"/>
    <x v="3"/>
    <x v="1"/>
    <n v="25"/>
    <n v="56"/>
    <n v="35"/>
    <x v="0"/>
    <n v="0"/>
    <n v="35"/>
    <n v="0"/>
    <n v="55.8"/>
    <n v="86"/>
    <n v="63"/>
    <n v="25"/>
    <n v="56"/>
    <n v="53"/>
    <n v="66"/>
    <n v="23"/>
    <n v="86"/>
    <n v="31"/>
    <n v="69"/>
  </r>
  <r>
    <n v="484"/>
    <x v="9"/>
    <n v="124826"/>
    <n v="124.8"/>
    <n v="16"/>
    <x v="2"/>
    <x v="1"/>
    <n v="53"/>
    <n v="56"/>
    <n v="73"/>
    <x v="1"/>
    <n v="0"/>
    <n v="0"/>
    <n v="73"/>
    <n v="38.299999999999997"/>
    <n v="22"/>
    <n v="46"/>
    <n v="43"/>
    <n v="8"/>
    <n v="74"/>
    <n v="43"/>
    <n v="33"/>
    <n v="32"/>
    <n v="77"/>
    <n v="5"/>
  </r>
  <r>
    <n v="717"/>
    <x v="7"/>
    <n v="116755"/>
    <n v="116.8"/>
    <n v="1"/>
    <x v="3"/>
    <x v="0"/>
    <n v="44"/>
    <n v="56"/>
    <n v="69"/>
    <x v="0"/>
    <n v="0"/>
    <n v="69"/>
    <n v="0"/>
    <n v="46.3"/>
    <n v="59"/>
    <n v="56"/>
    <n v="66"/>
    <n v="5"/>
    <n v="3"/>
    <n v="61"/>
    <n v="72"/>
    <n v="42"/>
    <n v="76"/>
    <n v="23"/>
  </r>
  <r>
    <n v="754"/>
    <x v="16"/>
    <n v="50765"/>
    <n v="50.8"/>
    <n v="19"/>
    <x v="2"/>
    <x v="2"/>
    <n v="68"/>
    <n v="56"/>
    <n v="19"/>
    <x v="2"/>
    <n v="19"/>
    <n v="0"/>
    <n v="0"/>
    <n v="51.3"/>
    <n v="21"/>
    <n v="95"/>
    <n v="34"/>
    <n v="33"/>
    <n v="92"/>
    <n v="42"/>
    <n v="96"/>
    <n v="2"/>
    <n v="31"/>
    <n v="67"/>
  </r>
  <r>
    <n v="1015"/>
    <x v="18"/>
    <n v="102022"/>
    <n v="102"/>
    <n v="26"/>
    <x v="1"/>
    <x v="1"/>
    <n v="95"/>
    <n v="56"/>
    <n v="27"/>
    <x v="2"/>
    <n v="27"/>
    <n v="0"/>
    <n v="0"/>
    <n v="20"/>
    <n v="3"/>
    <n v="5"/>
    <n v="42"/>
    <n v="17"/>
    <n v="36"/>
    <n v="19"/>
    <n v="2"/>
    <n v="19"/>
    <n v="49"/>
    <n v="8"/>
  </r>
  <r>
    <n v="1188"/>
    <x v="5"/>
    <n v="133488"/>
    <n v="133.5"/>
    <n v="28"/>
    <x v="1"/>
    <x v="2"/>
    <n v="85"/>
    <n v="56"/>
    <n v="36"/>
    <x v="0"/>
    <n v="0"/>
    <n v="36"/>
    <n v="0"/>
    <n v="59.4"/>
    <n v="58"/>
    <n v="74"/>
    <n v="8"/>
    <n v="92"/>
    <n v="97"/>
    <n v="61"/>
    <n v="48"/>
    <n v="74"/>
    <n v="33"/>
    <n v="49"/>
  </r>
  <r>
    <n v="1231"/>
    <x v="17"/>
    <n v="90843"/>
    <n v="90.8"/>
    <n v="27"/>
    <x v="1"/>
    <x v="3"/>
    <n v="83"/>
    <n v="56"/>
    <n v="74"/>
    <x v="1"/>
    <n v="0"/>
    <n v="0"/>
    <n v="74"/>
    <n v="35.799999999999997"/>
    <n v="8"/>
    <n v="0"/>
    <n v="28"/>
    <n v="58"/>
    <n v="6"/>
    <n v="78"/>
    <n v="51"/>
    <n v="51"/>
    <n v="73"/>
    <n v="5"/>
  </r>
  <r>
    <n v="1331"/>
    <x v="16"/>
    <n v="113394"/>
    <n v="113.4"/>
    <n v="0"/>
    <x v="3"/>
    <x v="0"/>
    <n v="9"/>
    <n v="56"/>
    <n v="14"/>
    <x v="2"/>
    <n v="14"/>
    <n v="0"/>
    <n v="0"/>
    <n v="55.3"/>
    <n v="96"/>
    <n v="98"/>
    <n v="2"/>
    <n v="15"/>
    <n v="35"/>
    <n v="34"/>
    <n v="76"/>
    <n v="44"/>
    <n v="78"/>
    <n v="75"/>
  </r>
  <r>
    <n v="1377"/>
    <x v="1"/>
    <n v="68180"/>
    <n v="68.2"/>
    <n v="29"/>
    <x v="1"/>
    <x v="1"/>
    <n v="17"/>
    <n v="56"/>
    <n v="77"/>
    <x v="1"/>
    <n v="0"/>
    <n v="0"/>
    <n v="77"/>
    <n v="42.4"/>
    <n v="58"/>
    <n v="88"/>
    <n v="12"/>
    <n v="41"/>
    <n v="27"/>
    <n v="1"/>
    <n v="79"/>
    <n v="81"/>
    <n v="22"/>
    <n v="15"/>
  </r>
  <r>
    <n v="1394"/>
    <x v="14"/>
    <n v="60639"/>
    <n v="60.6"/>
    <n v="10"/>
    <x v="0"/>
    <x v="0"/>
    <n v="2"/>
    <n v="56"/>
    <n v="52"/>
    <x v="0"/>
    <n v="0"/>
    <n v="52"/>
    <n v="0"/>
    <n v="19"/>
    <n v="7"/>
    <n v="10"/>
    <n v="36"/>
    <n v="9"/>
    <n v="38"/>
    <n v="69"/>
    <n v="6"/>
    <n v="5"/>
    <n v="8"/>
    <n v="2"/>
  </r>
  <r>
    <n v="1463"/>
    <x v="2"/>
    <n v="79887"/>
    <n v="79.900000000000006"/>
    <n v="19"/>
    <x v="2"/>
    <x v="2"/>
    <n v="56"/>
    <n v="56"/>
    <n v="2"/>
    <x v="2"/>
    <n v="2"/>
    <n v="0"/>
    <n v="0"/>
    <n v="49.4"/>
    <n v="53"/>
    <n v="52"/>
    <n v="68"/>
    <n v="4"/>
    <n v="46"/>
    <n v="44"/>
    <n v="46"/>
    <n v="98"/>
    <n v="14"/>
    <n v="69"/>
  </r>
  <r>
    <n v="1468"/>
    <x v="0"/>
    <n v="149635"/>
    <n v="149.6"/>
    <n v="19"/>
    <x v="2"/>
    <x v="2"/>
    <n v="83"/>
    <n v="56"/>
    <n v="65"/>
    <x v="0"/>
    <n v="0"/>
    <n v="65"/>
    <n v="0"/>
    <n v="41.3"/>
    <n v="1"/>
    <n v="42"/>
    <n v="77"/>
    <n v="8"/>
    <n v="4"/>
    <n v="33"/>
    <n v="73"/>
    <n v="52"/>
    <n v="42"/>
    <n v="81"/>
  </r>
  <r>
    <n v="1530"/>
    <x v="14"/>
    <n v="94930"/>
    <n v="94.9"/>
    <n v="26"/>
    <x v="1"/>
    <x v="1"/>
    <n v="37"/>
    <n v="56"/>
    <n v="63"/>
    <x v="0"/>
    <n v="0"/>
    <n v="63"/>
    <n v="0"/>
    <n v="32.299999999999997"/>
    <n v="17"/>
    <n v="37"/>
    <n v="6"/>
    <n v="48"/>
    <n v="2"/>
    <n v="14"/>
    <n v="12"/>
    <n v="86"/>
    <n v="3"/>
    <n v="98"/>
  </r>
  <r>
    <n v="1541"/>
    <x v="2"/>
    <n v="70372"/>
    <n v="70.400000000000006"/>
    <n v="24"/>
    <x v="1"/>
    <x v="0"/>
    <n v="77"/>
    <n v="56"/>
    <n v="26"/>
    <x v="2"/>
    <n v="26"/>
    <n v="0"/>
    <n v="0"/>
    <n v="51.9"/>
    <n v="94"/>
    <n v="68"/>
    <n v="21"/>
    <n v="36"/>
    <n v="48"/>
    <n v="6"/>
    <n v="67"/>
    <n v="55"/>
    <n v="35"/>
    <n v="89"/>
  </r>
  <r>
    <n v="1633"/>
    <x v="1"/>
    <n v="58777"/>
    <n v="58.8"/>
    <n v="18"/>
    <x v="2"/>
    <x v="3"/>
    <n v="28"/>
    <n v="56"/>
    <n v="78"/>
    <x v="1"/>
    <n v="0"/>
    <n v="0"/>
    <n v="78"/>
    <n v="44.8"/>
    <n v="32"/>
    <n v="96"/>
    <n v="59"/>
    <n v="79"/>
    <n v="5"/>
    <n v="11"/>
    <n v="81"/>
    <n v="62"/>
    <n v="19"/>
    <n v="4"/>
  </r>
  <r>
    <n v="1634"/>
    <x v="19"/>
    <n v="58915"/>
    <n v="58.9"/>
    <n v="24"/>
    <x v="1"/>
    <x v="3"/>
    <n v="84"/>
    <n v="56"/>
    <n v="54"/>
    <x v="0"/>
    <n v="0"/>
    <n v="54"/>
    <n v="0"/>
    <n v="59.1"/>
    <n v="72"/>
    <n v="98"/>
    <n v="81"/>
    <n v="28"/>
    <n v="71"/>
    <n v="76"/>
    <n v="73"/>
    <n v="82"/>
    <n v="9"/>
    <n v="1"/>
  </r>
  <r>
    <n v="1661"/>
    <x v="1"/>
    <n v="74956"/>
    <n v="75"/>
    <n v="1"/>
    <x v="3"/>
    <x v="1"/>
    <n v="27"/>
    <n v="56"/>
    <n v="75"/>
    <x v="1"/>
    <n v="0"/>
    <n v="0"/>
    <n v="75"/>
    <n v="46.7"/>
    <n v="49"/>
    <n v="34"/>
    <n v="2"/>
    <n v="15"/>
    <n v="66"/>
    <n v="56"/>
    <n v="84"/>
    <n v="18"/>
    <n v="85"/>
    <n v="58"/>
  </r>
  <r>
    <n v="1678"/>
    <x v="13"/>
    <n v="59483"/>
    <n v="59.5"/>
    <n v="25"/>
    <x v="1"/>
    <x v="1"/>
    <n v="34"/>
    <n v="56"/>
    <n v="18"/>
    <x v="2"/>
    <n v="18"/>
    <n v="0"/>
    <n v="0"/>
    <n v="27.7"/>
    <n v="6"/>
    <n v="1"/>
    <n v="1"/>
    <n v="21"/>
    <n v="35"/>
    <n v="54"/>
    <n v="29"/>
    <n v="28"/>
    <n v="87"/>
    <n v="15"/>
  </r>
  <r>
    <n v="1707"/>
    <x v="8"/>
    <n v="80049"/>
    <n v="80"/>
    <n v="19"/>
    <x v="2"/>
    <x v="0"/>
    <n v="47"/>
    <n v="56"/>
    <n v="28"/>
    <x v="2"/>
    <n v="28"/>
    <n v="0"/>
    <n v="0"/>
    <n v="47.5"/>
    <n v="98"/>
    <n v="43"/>
    <n v="61"/>
    <n v="45"/>
    <n v="32"/>
    <n v="8"/>
    <n v="46"/>
    <n v="82"/>
    <n v="2"/>
    <n v="58"/>
  </r>
  <r>
    <n v="1730"/>
    <x v="8"/>
    <n v="106968"/>
    <n v="107"/>
    <n v="22"/>
    <x v="2"/>
    <x v="3"/>
    <n v="7"/>
    <n v="56"/>
    <n v="22"/>
    <x v="2"/>
    <n v="22"/>
    <n v="0"/>
    <n v="0"/>
    <n v="46"/>
    <n v="24"/>
    <n v="32"/>
    <n v="2"/>
    <n v="78"/>
    <n v="65"/>
    <n v="61"/>
    <n v="67"/>
    <n v="24"/>
    <n v="44"/>
    <n v="63"/>
  </r>
  <r>
    <n v="1815"/>
    <x v="9"/>
    <n v="67289"/>
    <n v="67.3"/>
    <n v="22"/>
    <x v="2"/>
    <x v="2"/>
    <n v="86"/>
    <n v="56"/>
    <n v="75"/>
    <x v="1"/>
    <n v="0"/>
    <n v="0"/>
    <n v="75"/>
    <n v="47.9"/>
    <n v="89"/>
    <n v="12"/>
    <n v="63"/>
    <n v="21"/>
    <n v="61"/>
    <n v="38"/>
    <n v="1"/>
    <n v="58"/>
    <n v="68"/>
    <n v="68"/>
  </r>
  <r>
    <n v="1865"/>
    <x v="16"/>
    <n v="126482"/>
    <n v="126.5"/>
    <n v="14"/>
    <x v="0"/>
    <x v="2"/>
    <n v="65"/>
    <n v="56"/>
    <n v="25"/>
    <x v="2"/>
    <n v="25"/>
    <n v="0"/>
    <n v="0"/>
    <n v="63.2"/>
    <n v="57"/>
    <n v="85"/>
    <n v="97"/>
    <n v="96"/>
    <n v="86"/>
    <n v="1"/>
    <n v="89"/>
    <n v="8"/>
    <n v="85"/>
    <n v="28"/>
  </r>
  <r>
    <n v="1945"/>
    <x v="1"/>
    <n v="114532"/>
    <n v="114.5"/>
    <n v="0"/>
    <x v="3"/>
    <x v="0"/>
    <n v="1"/>
    <n v="56"/>
    <n v="86"/>
    <x v="1"/>
    <n v="0"/>
    <n v="0"/>
    <n v="86"/>
    <n v="52.4"/>
    <n v="38"/>
    <n v="15"/>
    <n v="4"/>
    <n v="16"/>
    <n v="96"/>
    <n v="73"/>
    <n v="53"/>
    <n v="94"/>
    <n v="62"/>
    <n v="73"/>
  </r>
  <r>
    <n v="1966"/>
    <x v="7"/>
    <n v="80608"/>
    <n v="80.599999999999994"/>
    <n v="17"/>
    <x v="2"/>
    <x v="1"/>
    <n v="6"/>
    <n v="56"/>
    <n v="45"/>
    <x v="0"/>
    <n v="0"/>
    <n v="45"/>
    <n v="0"/>
    <n v="34.9"/>
    <n v="19"/>
    <n v="93"/>
    <n v="58"/>
    <n v="29"/>
    <n v="7"/>
    <n v="37"/>
    <n v="13"/>
    <n v="24"/>
    <n v="64"/>
    <n v="5"/>
  </r>
  <r>
    <n v="2045"/>
    <x v="17"/>
    <n v="104519"/>
    <n v="104.5"/>
    <n v="27"/>
    <x v="1"/>
    <x v="1"/>
    <n v="87"/>
    <n v="56"/>
    <n v="92"/>
    <x v="1"/>
    <n v="0"/>
    <n v="0"/>
    <n v="92"/>
    <n v="53.5"/>
    <n v="31"/>
    <n v="57"/>
    <n v="27"/>
    <n v="98"/>
    <n v="7"/>
    <n v="45"/>
    <n v="62"/>
    <n v="62"/>
    <n v="74"/>
    <n v="72"/>
  </r>
  <r>
    <n v="2096"/>
    <x v="18"/>
    <n v="122079"/>
    <n v="122.1"/>
    <n v="12"/>
    <x v="0"/>
    <x v="0"/>
    <n v="5"/>
    <n v="56"/>
    <n v="25"/>
    <x v="2"/>
    <n v="25"/>
    <n v="0"/>
    <n v="0"/>
    <n v="45.6"/>
    <n v="86"/>
    <n v="6"/>
    <n v="43"/>
    <n v="85"/>
    <n v="73"/>
    <n v="58"/>
    <n v="32"/>
    <n v="2"/>
    <n v="42"/>
    <n v="29"/>
  </r>
  <r>
    <n v="2134"/>
    <x v="15"/>
    <n v="43733"/>
    <n v="43.7"/>
    <n v="7"/>
    <x v="3"/>
    <x v="3"/>
    <n v="26"/>
    <n v="56"/>
    <n v="57"/>
    <x v="0"/>
    <n v="0"/>
    <n v="57"/>
    <n v="0"/>
    <n v="38.9"/>
    <n v="63"/>
    <n v="68"/>
    <n v="26"/>
    <n v="52"/>
    <n v="36"/>
    <n v="82"/>
    <n v="7"/>
    <n v="28"/>
    <n v="6"/>
    <n v="21"/>
  </r>
  <r>
    <n v="2230"/>
    <x v="14"/>
    <n v="138176"/>
    <n v="138.19999999999999"/>
    <n v="7"/>
    <x v="3"/>
    <x v="3"/>
    <n v="56"/>
    <n v="56"/>
    <n v="53"/>
    <x v="0"/>
    <n v="0"/>
    <n v="53"/>
    <n v="0"/>
    <n v="39.9"/>
    <n v="39"/>
    <n v="1"/>
    <n v="31"/>
    <n v="9"/>
    <n v="59"/>
    <n v="9"/>
    <n v="41"/>
    <n v="98"/>
    <n v="36"/>
    <n v="76"/>
  </r>
  <r>
    <n v="2250"/>
    <x v="16"/>
    <n v="73159"/>
    <n v="73.2"/>
    <n v="20"/>
    <x v="2"/>
    <x v="0"/>
    <n v="2"/>
    <n v="56"/>
    <n v="8"/>
    <x v="2"/>
    <n v="8"/>
    <n v="0"/>
    <n v="0"/>
    <n v="51.1"/>
    <n v="34"/>
    <n v="12"/>
    <n v="43"/>
    <n v="18"/>
    <n v="78"/>
    <n v="87"/>
    <n v="39"/>
    <n v="51"/>
    <n v="95"/>
    <n v="54"/>
  </r>
  <r>
    <n v="2321"/>
    <x v="6"/>
    <n v="71689"/>
    <n v="71.7"/>
    <n v="28"/>
    <x v="1"/>
    <x v="0"/>
    <n v="96"/>
    <n v="56"/>
    <n v="71"/>
    <x v="1"/>
    <n v="0"/>
    <n v="0"/>
    <n v="71"/>
    <n v="49"/>
    <n v="52"/>
    <n v="29"/>
    <n v="58"/>
    <n v="72"/>
    <n v="7"/>
    <n v="88"/>
    <n v="28"/>
    <n v="38"/>
    <n v="34"/>
    <n v="84"/>
  </r>
  <r>
    <n v="2606"/>
    <x v="19"/>
    <n v="114191"/>
    <n v="114.2"/>
    <n v="24"/>
    <x v="1"/>
    <x v="2"/>
    <n v="73"/>
    <n v="56"/>
    <n v="68"/>
    <x v="0"/>
    <n v="0"/>
    <n v="68"/>
    <n v="0"/>
    <n v="32.1"/>
    <n v="55"/>
    <n v="5"/>
    <n v="29"/>
    <n v="0"/>
    <n v="6"/>
    <n v="26"/>
    <n v="54"/>
    <n v="8"/>
    <n v="97"/>
    <n v="41"/>
  </r>
  <r>
    <n v="2607"/>
    <x v="8"/>
    <n v="41918"/>
    <n v="41.9"/>
    <n v="24"/>
    <x v="1"/>
    <x v="1"/>
    <n v="53"/>
    <n v="56"/>
    <n v="26"/>
    <x v="2"/>
    <n v="26"/>
    <n v="0"/>
    <n v="0"/>
    <n v="37.1"/>
    <n v="46"/>
    <n v="18"/>
    <n v="16"/>
    <n v="36"/>
    <n v="57"/>
    <n v="42"/>
    <n v="6"/>
    <n v="71"/>
    <n v="75"/>
    <n v="4"/>
  </r>
  <r>
    <n v="2638"/>
    <x v="19"/>
    <n v="57814"/>
    <n v="57.8"/>
    <n v="1"/>
    <x v="3"/>
    <x v="2"/>
    <n v="39"/>
    <n v="56"/>
    <n v="5"/>
    <x v="0"/>
    <n v="0"/>
    <n v="5"/>
    <n v="0"/>
    <n v="34.6"/>
    <n v="24"/>
    <n v="5"/>
    <n v="33"/>
    <n v="9"/>
    <n v="58"/>
    <n v="5"/>
    <n v="79"/>
    <n v="27"/>
    <n v="37"/>
    <n v="69"/>
  </r>
  <r>
    <n v="2865"/>
    <x v="9"/>
    <n v="121860"/>
    <n v="121.9"/>
    <n v="21"/>
    <x v="2"/>
    <x v="2"/>
    <n v="24"/>
    <n v="56"/>
    <n v="82"/>
    <x v="1"/>
    <n v="0"/>
    <n v="0"/>
    <n v="82"/>
    <n v="43.7"/>
    <n v="31"/>
    <n v="59"/>
    <n v="6"/>
    <n v="68"/>
    <n v="58"/>
    <n v="38"/>
    <n v="2"/>
    <n v="91"/>
    <n v="33"/>
    <n v="51"/>
  </r>
  <r>
    <n v="2898"/>
    <x v="9"/>
    <n v="97116"/>
    <n v="97.1"/>
    <n v="26"/>
    <x v="1"/>
    <x v="2"/>
    <n v="8"/>
    <n v="56"/>
    <n v="8"/>
    <x v="1"/>
    <n v="0"/>
    <n v="0"/>
    <n v="8"/>
    <n v="40.700000000000003"/>
    <n v="69"/>
    <n v="42"/>
    <n v="55"/>
    <n v="59"/>
    <n v="15"/>
    <n v="41"/>
    <n v="3"/>
    <n v="15"/>
    <n v="51"/>
    <n v="57"/>
  </r>
  <r>
    <n v="2942"/>
    <x v="3"/>
    <n v="61474"/>
    <n v="61.5"/>
    <n v="23"/>
    <x v="1"/>
    <x v="1"/>
    <n v="7"/>
    <n v="56"/>
    <n v="42"/>
    <x v="0"/>
    <n v="0"/>
    <n v="42"/>
    <n v="0"/>
    <n v="50.8"/>
    <n v="69"/>
    <n v="18"/>
    <n v="21"/>
    <n v="9"/>
    <n v="36"/>
    <n v="82"/>
    <n v="84"/>
    <n v="86"/>
    <n v="4"/>
    <n v="99"/>
  </r>
  <r>
    <n v="3000"/>
    <x v="19"/>
    <n v="123909"/>
    <n v="123.9"/>
    <n v="25"/>
    <x v="1"/>
    <x v="2"/>
    <n v="69"/>
    <n v="56"/>
    <n v="49"/>
    <x v="0"/>
    <n v="0"/>
    <n v="49"/>
    <n v="0"/>
    <n v="45.4"/>
    <n v="77"/>
    <n v="54"/>
    <n v="95"/>
    <n v="5"/>
    <n v="29"/>
    <n v="22"/>
    <n v="77"/>
    <n v="52"/>
    <n v="14"/>
    <n v="29"/>
  </r>
  <r>
    <n v="434"/>
    <x v="19"/>
    <n v="129525"/>
    <n v="129.5"/>
    <n v="12"/>
    <x v="0"/>
    <x v="2"/>
    <n v="74"/>
    <n v="55"/>
    <n v="64"/>
    <x v="0"/>
    <n v="0"/>
    <n v="64"/>
    <n v="0"/>
    <n v="40.700000000000003"/>
    <n v="2"/>
    <n v="87"/>
    <n v="35"/>
    <n v="72"/>
    <n v="32"/>
    <n v="91"/>
    <n v="13"/>
    <n v="18"/>
    <n v="49"/>
    <n v="8"/>
  </r>
  <r>
    <n v="446"/>
    <x v="12"/>
    <n v="43777"/>
    <n v="43.8"/>
    <n v="10"/>
    <x v="0"/>
    <x v="1"/>
    <n v="9"/>
    <n v="55"/>
    <n v="65"/>
    <x v="0"/>
    <n v="0"/>
    <n v="65"/>
    <n v="0"/>
    <n v="63.5"/>
    <n v="34"/>
    <n v="9"/>
    <n v="94"/>
    <n v="67"/>
    <n v="66"/>
    <n v="45"/>
    <n v="84"/>
    <n v="96"/>
    <n v="78"/>
    <n v="62"/>
  </r>
  <r>
    <n v="517"/>
    <x v="13"/>
    <n v="87911"/>
    <n v="87.9"/>
    <n v="21"/>
    <x v="2"/>
    <x v="0"/>
    <n v="8"/>
    <n v="55"/>
    <n v="16"/>
    <x v="2"/>
    <n v="16"/>
    <n v="0"/>
    <n v="0"/>
    <n v="28.9"/>
    <n v="45"/>
    <n v="9"/>
    <n v="13"/>
    <n v="12"/>
    <n v="15"/>
    <n v="3"/>
    <n v="7"/>
    <n v="66"/>
    <n v="43"/>
    <n v="76"/>
  </r>
  <r>
    <n v="518"/>
    <x v="8"/>
    <n v="87920"/>
    <n v="87.9"/>
    <n v="14"/>
    <x v="0"/>
    <x v="0"/>
    <n v="66"/>
    <n v="55"/>
    <n v="8"/>
    <x v="2"/>
    <n v="8"/>
    <n v="0"/>
    <n v="0"/>
    <n v="73.7"/>
    <n v="88"/>
    <n v="53"/>
    <n v="82"/>
    <n v="86"/>
    <n v="93"/>
    <n v="95"/>
    <n v="55"/>
    <n v="34"/>
    <n v="96"/>
    <n v="55"/>
  </r>
  <r>
    <n v="622"/>
    <x v="6"/>
    <n v="147270"/>
    <n v="147.30000000000001"/>
    <n v="13"/>
    <x v="0"/>
    <x v="0"/>
    <n v="43"/>
    <n v="55"/>
    <n v="83"/>
    <x v="1"/>
    <n v="0"/>
    <n v="0"/>
    <n v="83"/>
    <n v="23.5"/>
    <n v="5"/>
    <n v="15"/>
    <n v="1"/>
    <n v="12"/>
    <n v="1"/>
    <n v="61"/>
    <n v="2"/>
    <n v="25"/>
    <n v="17"/>
    <n v="96"/>
  </r>
  <r>
    <n v="798"/>
    <x v="5"/>
    <n v="54940"/>
    <n v="54.9"/>
    <n v="26"/>
    <x v="1"/>
    <x v="3"/>
    <n v="6"/>
    <n v="55"/>
    <n v="47"/>
    <x v="0"/>
    <n v="0"/>
    <n v="47"/>
    <n v="0"/>
    <n v="33.700000000000003"/>
    <n v="93"/>
    <n v="29"/>
    <n v="43"/>
    <n v="1"/>
    <n v="49"/>
    <n v="7"/>
    <n v="27"/>
    <n v="3"/>
    <n v="84"/>
    <n v="1"/>
  </r>
  <r>
    <n v="1403"/>
    <x v="15"/>
    <n v="95107"/>
    <n v="95.1"/>
    <n v="9"/>
    <x v="0"/>
    <x v="0"/>
    <n v="13"/>
    <n v="55"/>
    <n v="61"/>
    <x v="0"/>
    <n v="0"/>
    <n v="61"/>
    <n v="0"/>
    <n v="40.5"/>
    <n v="67"/>
    <n v="5"/>
    <n v="47"/>
    <n v="5"/>
    <n v="44"/>
    <n v="39"/>
    <n v="5"/>
    <n v="53"/>
    <n v="69"/>
    <n v="71"/>
  </r>
  <r>
    <n v="2243"/>
    <x v="4"/>
    <n v="70344"/>
    <n v="70.3"/>
    <n v="14"/>
    <x v="0"/>
    <x v="1"/>
    <n v="65"/>
    <n v="55"/>
    <n v="42"/>
    <x v="0"/>
    <n v="0"/>
    <n v="42"/>
    <n v="0"/>
    <n v="38.6"/>
    <n v="46"/>
    <n v="27"/>
    <n v="5"/>
    <n v="9"/>
    <n v="8"/>
    <n v="91"/>
    <n v="15"/>
    <n v="25"/>
    <n v="65"/>
    <n v="95"/>
  </r>
  <r>
    <n v="2583"/>
    <x v="7"/>
    <n v="91140"/>
    <n v="91.1"/>
    <n v="6"/>
    <x v="3"/>
    <x v="3"/>
    <n v="11"/>
    <n v="55"/>
    <n v="39"/>
    <x v="0"/>
    <n v="0"/>
    <n v="39"/>
    <n v="0"/>
    <n v="23.5"/>
    <n v="5"/>
    <n v="33"/>
    <n v="44"/>
    <n v="8"/>
    <n v="23"/>
    <n v="1"/>
    <n v="23"/>
    <n v="7"/>
    <n v="58"/>
    <n v="33"/>
  </r>
  <r>
    <n v="2685"/>
    <x v="0"/>
    <n v="46294"/>
    <n v="46.3"/>
    <n v="4"/>
    <x v="3"/>
    <x v="3"/>
    <n v="26"/>
    <n v="55"/>
    <n v="44"/>
    <x v="0"/>
    <n v="0"/>
    <n v="44"/>
    <n v="0"/>
    <n v="59.9"/>
    <n v="26"/>
    <n v="38"/>
    <n v="58"/>
    <n v="73"/>
    <n v="61"/>
    <n v="68"/>
    <n v="87"/>
    <n v="87"/>
    <n v="86"/>
    <n v="15"/>
  </r>
  <r>
    <n v="2780"/>
    <x v="14"/>
    <n v="73622"/>
    <n v="73.599999999999994"/>
    <n v="14"/>
    <x v="0"/>
    <x v="1"/>
    <n v="28"/>
    <n v="55"/>
    <n v="48"/>
    <x v="0"/>
    <n v="0"/>
    <n v="48"/>
    <n v="0"/>
    <n v="43.3"/>
    <n v="77"/>
    <n v="2"/>
    <n v="11"/>
    <n v="72"/>
    <n v="59"/>
    <n v="72"/>
    <n v="23"/>
    <n v="8"/>
    <n v="48"/>
    <n v="61"/>
  </r>
  <r>
    <n v="2845"/>
    <x v="11"/>
    <n v="81469"/>
    <n v="81.5"/>
    <n v="14"/>
    <x v="0"/>
    <x v="3"/>
    <n v="27"/>
    <n v="55"/>
    <n v="8"/>
    <x v="1"/>
    <n v="0"/>
    <n v="0"/>
    <n v="8"/>
    <n v="34.799999999999997"/>
    <n v="12"/>
    <n v="79"/>
    <n v="14"/>
    <n v="82"/>
    <n v="11"/>
    <n v="48"/>
    <n v="38"/>
    <n v="6"/>
    <n v="52"/>
    <n v="6"/>
  </r>
  <r>
    <n v="2912"/>
    <x v="19"/>
    <n v="111301"/>
    <n v="111.3"/>
    <n v="1"/>
    <x v="3"/>
    <x v="0"/>
    <n v="85"/>
    <n v="55"/>
    <n v="49"/>
    <x v="0"/>
    <n v="0"/>
    <n v="49"/>
    <n v="0"/>
    <n v="63.3"/>
    <n v="48"/>
    <n v="57"/>
    <n v="2"/>
    <n v="87"/>
    <n v="97"/>
    <n v="55"/>
    <n v="26"/>
    <n v="88"/>
    <n v="99"/>
    <n v="74"/>
  </r>
  <r>
    <n v="2990"/>
    <x v="14"/>
    <n v="101126"/>
    <n v="101.1"/>
    <n v="5"/>
    <x v="3"/>
    <x v="1"/>
    <n v="68"/>
    <n v="55"/>
    <n v="4"/>
    <x v="0"/>
    <n v="0"/>
    <n v="4"/>
    <n v="0"/>
    <n v="45.9"/>
    <n v="68"/>
    <n v="27"/>
    <n v="81"/>
    <n v="3"/>
    <n v="19"/>
    <n v="28"/>
    <n v="93"/>
    <n v="8"/>
    <n v="88"/>
    <n v="44"/>
  </r>
  <r>
    <n v="74"/>
    <x v="2"/>
    <n v="67265"/>
    <n v="67.3"/>
    <n v="26"/>
    <x v="1"/>
    <x v="3"/>
    <n v="83"/>
    <n v="54"/>
    <n v="2"/>
    <x v="2"/>
    <n v="2"/>
    <n v="0"/>
    <n v="0"/>
    <n v="32.799999999999997"/>
    <n v="23"/>
    <n v="12"/>
    <n v="8"/>
    <n v="7"/>
    <n v="34"/>
    <n v="72"/>
    <n v="7"/>
    <n v="32"/>
    <n v="54"/>
    <n v="79"/>
  </r>
  <r>
    <n v="77"/>
    <x v="4"/>
    <n v="85619"/>
    <n v="85.6"/>
    <n v="17"/>
    <x v="2"/>
    <x v="0"/>
    <n v="23"/>
    <n v="54"/>
    <n v="31"/>
    <x v="0"/>
    <n v="0"/>
    <n v="31"/>
    <n v="0"/>
    <n v="58.3"/>
    <n v="99"/>
    <n v="43"/>
    <n v="38"/>
    <n v="68"/>
    <n v="22"/>
    <n v="95"/>
    <n v="79"/>
    <n v="9"/>
    <n v="42"/>
    <n v="88"/>
  </r>
  <r>
    <n v="136"/>
    <x v="2"/>
    <n v="77701"/>
    <n v="77.7"/>
    <n v="9"/>
    <x v="0"/>
    <x v="0"/>
    <n v="76"/>
    <n v="54"/>
    <n v="24"/>
    <x v="2"/>
    <n v="24"/>
    <n v="0"/>
    <n v="0"/>
    <n v="39.4"/>
    <n v="2"/>
    <n v="96"/>
    <n v="37"/>
    <n v="33"/>
    <n v="15"/>
    <n v="31"/>
    <n v="88"/>
    <n v="10"/>
    <n v="37"/>
    <n v="45"/>
  </r>
  <r>
    <n v="191"/>
    <x v="3"/>
    <n v="84336"/>
    <n v="84.3"/>
    <n v="3"/>
    <x v="3"/>
    <x v="1"/>
    <n v="9"/>
    <n v="54"/>
    <n v="57"/>
    <x v="0"/>
    <n v="0"/>
    <n v="57"/>
    <n v="0"/>
    <n v="64.900000000000006"/>
    <n v="82"/>
    <n v="78"/>
    <n v="54"/>
    <n v="1"/>
    <n v="69"/>
    <n v="24"/>
    <n v="91"/>
    <n v="84"/>
    <n v="71"/>
    <n v="95"/>
  </r>
  <r>
    <n v="326"/>
    <x v="7"/>
    <n v="46932"/>
    <n v="46.9"/>
    <n v="9"/>
    <x v="0"/>
    <x v="2"/>
    <n v="91"/>
    <n v="54"/>
    <n v="5"/>
    <x v="0"/>
    <n v="0"/>
    <n v="5"/>
    <n v="0"/>
    <n v="43.4"/>
    <n v="68"/>
    <n v="93"/>
    <n v="62"/>
    <n v="8"/>
    <n v="8"/>
    <n v="39"/>
    <n v="37"/>
    <n v="89"/>
    <n v="15"/>
    <n v="15"/>
  </r>
  <r>
    <n v="393"/>
    <x v="16"/>
    <n v="113795"/>
    <n v="113.8"/>
    <n v="24"/>
    <x v="1"/>
    <x v="2"/>
    <n v="44"/>
    <n v="54"/>
    <n v="17"/>
    <x v="2"/>
    <n v="17"/>
    <n v="0"/>
    <n v="0"/>
    <n v="42.2"/>
    <n v="76"/>
    <n v="27"/>
    <n v="81"/>
    <n v="25"/>
    <n v="82"/>
    <n v="9"/>
    <n v="87"/>
    <n v="5"/>
    <n v="3"/>
    <n v="27"/>
  </r>
  <r>
    <n v="505"/>
    <x v="1"/>
    <n v="93294"/>
    <n v="93.3"/>
    <n v="4"/>
    <x v="3"/>
    <x v="2"/>
    <n v="84"/>
    <n v="54"/>
    <n v="76"/>
    <x v="1"/>
    <n v="0"/>
    <n v="0"/>
    <n v="76"/>
    <n v="39.700000000000003"/>
    <n v="89"/>
    <n v="1"/>
    <n v="2"/>
    <n v="96"/>
    <n v="61"/>
    <n v="26"/>
    <n v="7"/>
    <n v="3"/>
    <n v="24"/>
    <n v="88"/>
  </r>
  <r>
    <n v="672"/>
    <x v="6"/>
    <n v="106054"/>
    <n v="106.1"/>
    <n v="29"/>
    <x v="1"/>
    <x v="1"/>
    <n v="48"/>
    <n v="54"/>
    <n v="94"/>
    <x v="1"/>
    <n v="0"/>
    <n v="0"/>
    <n v="94"/>
    <n v="42.8"/>
    <n v="72"/>
    <n v="32"/>
    <n v="32"/>
    <n v="45"/>
    <n v="63"/>
    <n v="15"/>
    <n v="19"/>
    <n v="86"/>
    <n v="26"/>
    <n v="38"/>
  </r>
  <r>
    <n v="988"/>
    <x v="10"/>
    <n v="126367"/>
    <n v="126.4"/>
    <n v="11"/>
    <x v="0"/>
    <x v="2"/>
    <n v="46"/>
    <n v="54"/>
    <n v="31"/>
    <x v="0"/>
    <n v="0"/>
    <n v="31"/>
    <n v="0"/>
    <n v="40.200000000000003"/>
    <n v="44"/>
    <n v="25"/>
    <n v="68"/>
    <n v="72"/>
    <n v="9"/>
    <n v="76"/>
    <n v="5"/>
    <n v="37"/>
    <n v="27"/>
    <n v="39"/>
  </r>
  <r>
    <n v="1023"/>
    <x v="19"/>
    <n v="51258"/>
    <n v="51.3"/>
    <n v="26"/>
    <x v="1"/>
    <x v="2"/>
    <n v="3"/>
    <n v="54"/>
    <n v="67"/>
    <x v="0"/>
    <n v="0"/>
    <n v="67"/>
    <n v="0"/>
    <n v="43.1"/>
    <n v="59"/>
    <n v="3"/>
    <n v="15"/>
    <n v="83"/>
    <n v="84"/>
    <n v="81"/>
    <n v="65"/>
    <n v="37"/>
    <n v="3"/>
    <n v="1"/>
  </r>
  <r>
    <n v="1029"/>
    <x v="19"/>
    <n v="78225"/>
    <n v="78.2"/>
    <n v="8"/>
    <x v="0"/>
    <x v="0"/>
    <n v="24"/>
    <n v="54"/>
    <n v="69"/>
    <x v="0"/>
    <n v="0"/>
    <n v="69"/>
    <n v="0"/>
    <n v="55.8"/>
    <n v="34"/>
    <n v="31"/>
    <n v="91"/>
    <n v="59"/>
    <n v="21"/>
    <n v="89"/>
    <n v="99"/>
    <n v="9"/>
    <n v="86"/>
    <n v="39"/>
  </r>
  <r>
    <n v="1279"/>
    <x v="5"/>
    <n v="142674"/>
    <n v="142.69999999999999"/>
    <n v="24"/>
    <x v="1"/>
    <x v="0"/>
    <n v="18"/>
    <n v="54"/>
    <n v="33"/>
    <x v="0"/>
    <n v="0"/>
    <n v="33"/>
    <n v="0"/>
    <n v="24.7"/>
    <n v="66"/>
    <n v="14"/>
    <n v="49"/>
    <n v="15"/>
    <n v="17"/>
    <n v="0"/>
    <n v="32"/>
    <n v="9"/>
    <n v="39"/>
    <n v="6"/>
  </r>
  <r>
    <n v="1292"/>
    <x v="9"/>
    <n v="135812"/>
    <n v="135.80000000000001"/>
    <n v="28"/>
    <x v="1"/>
    <x v="2"/>
    <n v="74"/>
    <n v="54"/>
    <n v="87"/>
    <x v="1"/>
    <n v="0"/>
    <n v="0"/>
    <n v="87"/>
    <n v="54.4"/>
    <n v="64"/>
    <n v="96"/>
    <n v="97"/>
    <n v="38"/>
    <n v="59"/>
    <n v="14"/>
    <n v="7"/>
    <n v="43"/>
    <n v="69"/>
    <n v="57"/>
  </r>
  <r>
    <n v="1301"/>
    <x v="11"/>
    <n v="83804"/>
    <n v="83.8"/>
    <n v="21"/>
    <x v="2"/>
    <x v="0"/>
    <n v="22"/>
    <n v="54"/>
    <n v="84"/>
    <x v="1"/>
    <n v="0"/>
    <n v="0"/>
    <n v="84"/>
    <n v="38.200000000000003"/>
    <n v="13"/>
    <n v="34"/>
    <n v="51"/>
    <n v="9"/>
    <n v="8"/>
    <n v="67"/>
    <n v="1"/>
    <n v="63"/>
    <n v="55"/>
    <n v="81"/>
  </r>
  <r>
    <n v="1335"/>
    <x v="5"/>
    <n v="52844"/>
    <n v="52.8"/>
    <n v="24"/>
    <x v="1"/>
    <x v="3"/>
    <n v="71"/>
    <n v="54"/>
    <n v="38"/>
    <x v="0"/>
    <n v="0"/>
    <n v="38"/>
    <n v="0"/>
    <n v="61.1"/>
    <n v="34"/>
    <n v="79"/>
    <n v="79"/>
    <n v="95"/>
    <n v="92"/>
    <n v="8"/>
    <n v="83"/>
    <n v="45"/>
    <n v="87"/>
    <n v="9"/>
  </r>
  <r>
    <n v="1338"/>
    <x v="11"/>
    <n v="33573"/>
    <n v="33.6"/>
    <n v="21"/>
    <x v="2"/>
    <x v="0"/>
    <n v="21"/>
    <n v="54"/>
    <n v="82"/>
    <x v="1"/>
    <n v="0"/>
    <n v="0"/>
    <n v="82"/>
    <n v="48.4"/>
    <n v="57"/>
    <n v="9"/>
    <n v="88"/>
    <n v="42"/>
    <n v="42"/>
    <n v="16"/>
    <n v="26"/>
    <n v="93"/>
    <n v="14"/>
    <n v="97"/>
  </r>
  <r>
    <n v="1589"/>
    <x v="19"/>
    <n v="40987"/>
    <n v="41"/>
    <n v="16"/>
    <x v="2"/>
    <x v="2"/>
    <n v="67"/>
    <n v="54"/>
    <n v="46"/>
    <x v="0"/>
    <n v="0"/>
    <n v="46"/>
    <n v="0"/>
    <n v="47.9"/>
    <n v="65"/>
    <n v="28"/>
    <n v="59"/>
    <n v="36"/>
    <n v="76"/>
    <n v="6"/>
    <n v="92"/>
    <n v="17"/>
    <n v="16"/>
    <n v="84"/>
  </r>
  <r>
    <n v="1652"/>
    <x v="7"/>
    <n v="54608"/>
    <n v="54.6"/>
    <n v="4"/>
    <x v="3"/>
    <x v="1"/>
    <n v="43"/>
    <n v="54"/>
    <n v="36"/>
    <x v="0"/>
    <n v="0"/>
    <n v="36"/>
    <n v="0"/>
    <n v="32.9"/>
    <n v="8"/>
    <n v="59"/>
    <n v="19"/>
    <n v="5"/>
    <n v="37"/>
    <n v="8"/>
    <n v="32"/>
    <n v="46"/>
    <n v="72"/>
    <n v="43"/>
  </r>
  <r>
    <n v="1853"/>
    <x v="11"/>
    <n v="56974"/>
    <n v="57"/>
    <n v="6"/>
    <x v="3"/>
    <x v="1"/>
    <n v="14"/>
    <n v="54"/>
    <n v="7"/>
    <x v="0"/>
    <n v="0"/>
    <n v="7"/>
    <n v="0"/>
    <n v="36.200000000000003"/>
    <n v="78"/>
    <n v="6"/>
    <n v="54"/>
    <n v="37"/>
    <n v="15"/>
    <n v="74"/>
    <n v="6"/>
    <n v="32"/>
    <n v="56"/>
    <n v="4"/>
  </r>
  <r>
    <n v="1896"/>
    <x v="17"/>
    <n v="34650"/>
    <n v="34.700000000000003"/>
    <n v="3"/>
    <x v="3"/>
    <x v="2"/>
    <n v="3"/>
    <n v="54"/>
    <n v="81"/>
    <x v="1"/>
    <n v="0"/>
    <n v="0"/>
    <n v="81"/>
    <n v="33.1"/>
    <n v="66"/>
    <n v="39"/>
    <n v="10"/>
    <n v="2"/>
    <n v="1"/>
    <n v="19"/>
    <n v="89"/>
    <n v="15"/>
    <n v="48"/>
    <n v="42"/>
  </r>
  <r>
    <n v="1960"/>
    <x v="0"/>
    <n v="37279"/>
    <n v="37.299999999999997"/>
    <n v="9"/>
    <x v="0"/>
    <x v="1"/>
    <n v="52"/>
    <n v="54"/>
    <n v="39"/>
    <x v="0"/>
    <n v="0"/>
    <n v="39"/>
    <n v="0"/>
    <n v="42.8"/>
    <n v="45"/>
    <n v="7"/>
    <n v="22"/>
    <n v="98"/>
    <n v="32"/>
    <n v="53"/>
    <n v="2"/>
    <n v="88"/>
    <n v="79"/>
    <n v="2"/>
  </r>
  <r>
    <n v="2368"/>
    <x v="17"/>
    <n v="106554"/>
    <n v="106.6"/>
    <n v="21"/>
    <x v="2"/>
    <x v="1"/>
    <n v="55"/>
    <n v="54"/>
    <n v="73"/>
    <x v="1"/>
    <n v="0"/>
    <n v="0"/>
    <n v="73"/>
    <n v="60"/>
    <n v="51"/>
    <n v="99"/>
    <n v="88"/>
    <n v="34"/>
    <n v="54"/>
    <n v="55"/>
    <n v="69"/>
    <n v="69"/>
    <n v="79"/>
    <n v="2"/>
  </r>
  <r>
    <n v="2409"/>
    <x v="8"/>
    <n v="35853"/>
    <n v="35.9"/>
    <n v="18"/>
    <x v="2"/>
    <x v="3"/>
    <n v="7"/>
    <n v="54"/>
    <n v="22"/>
    <x v="2"/>
    <n v="22"/>
    <n v="0"/>
    <n v="0"/>
    <n v="65"/>
    <n v="94"/>
    <n v="77"/>
    <n v="83"/>
    <n v="54"/>
    <n v="3"/>
    <n v="68"/>
    <n v="71"/>
    <n v="68"/>
    <n v="95"/>
    <n v="37"/>
  </r>
  <r>
    <n v="2570"/>
    <x v="7"/>
    <n v="96333"/>
    <n v="96.3"/>
    <n v="15"/>
    <x v="0"/>
    <x v="3"/>
    <n v="82"/>
    <n v="54"/>
    <n v="5"/>
    <x v="0"/>
    <n v="0"/>
    <n v="5"/>
    <n v="0"/>
    <n v="39.200000000000003"/>
    <n v="4"/>
    <n v="21"/>
    <n v="38"/>
    <n v="98"/>
    <n v="72"/>
    <n v="3"/>
    <n v="61"/>
    <n v="25"/>
    <n v="61"/>
    <n v="9"/>
  </r>
  <r>
    <n v="2574"/>
    <x v="18"/>
    <n v="127211"/>
    <n v="127.2"/>
    <n v="12"/>
    <x v="0"/>
    <x v="2"/>
    <n v="62"/>
    <n v="54"/>
    <n v="17"/>
    <x v="2"/>
    <n v="17"/>
    <n v="0"/>
    <n v="0"/>
    <n v="58.4"/>
    <n v="88"/>
    <n v="71"/>
    <n v="87"/>
    <n v="67"/>
    <n v="4"/>
    <n v="97"/>
    <n v="92"/>
    <n v="13"/>
    <n v="11"/>
    <n v="54"/>
  </r>
  <r>
    <n v="2629"/>
    <x v="10"/>
    <n v="75631"/>
    <n v="75.599999999999994"/>
    <n v="9"/>
    <x v="0"/>
    <x v="0"/>
    <n v="68"/>
    <n v="54"/>
    <n v="63"/>
    <x v="0"/>
    <n v="0"/>
    <n v="63"/>
    <n v="0"/>
    <n v="58.1"/>
    <n v="2"/>
    <n v="53"/>
    <n v="25"/>
    <n v="66"/>
    <n v="59"/>
    <n v="95"/>
    <n v="45"/>
    <n v="87"/>
    <n v="58"/>
    <n v="91"/>
  </r>
  <r>
    <n v="2656"/>
    <x v="1"/>
    <n v="140217"/>
    <n v="140.19999999999999"/>
    <n v="21"/>
    <x v="2"/>
    <x v="1"/>
    <n v="5"/>
    <n v="54"/>
    <n v="71"/>
    <x v="1"/>
    <n v="0"/>
    <n v="0"/>
    <n v="71"/>
    <n v="42.3"/>
    <n v="7"/>
    <n v="54"/>
    <n v="37"/>
    <n v="68"/>
    <n v="55"/>
    <n v="1"/>
    <n v="84"/>
    <n v="35"/>
    <n v="4"/>
    <n v="78"/>
  </r>
  <r>
    <n v="2704"/>
    <x v="12"/>
    <n v="100174"/>
    <n v="100.2"/>
    <n v="20"/>
    <x v="2"/>
    <x v="2"/>
    <n v="42"/>
    <n v="54"/>
    <n v="59"/>
    <x v="0"/>
    <n v="0"/>
    <n v="59"/>
    <n v="0"/>
    <n v="40.299999999999997"/>
    <n v="28"/>
    <n v="5"/>
    <n v="2"/>
    <n v="93"/>
    <n v="25"/>
    <n v="45"/>
    <n v="95"/>
    <n v="47"/>
    <n v="8"/>
    <n v="55"/>
  </r>
  <r>
    <n v="2752"/>
    <x v="11"/>
    <n v="39479"/>
    <n v="39.5"/>
    <n v="19"/>
    <x v="2"/>
    <x v="0"/>
    <n v="5"/>
    <n v="54"/>
    <n v="86"/>
    <x v="1"/>
    <n v="0"/>
    <n v="0"/>
    <n v="86"/>
    <n v="52.9"/>
    <n v="55"/>
    <n v="16"/>
    <n v="55"/>
    <n v="97"/>
    <n v="63"/>
    <n v="45"/>
    <n v="83"/>
    <n v="21"/>
    <n v="41"/>
    <n v="53"/>
  </r>
  <r>
    <n v="2786"/>
    <x v="15"/>
    <n v="135383"/>
    <n v="135.4"/>
    <n v="29"/>
    <x v="1"/>
    <x v="3"/>
    <n v="39"/>
    <n v="54"/>
    <n v="51"/>
    <x v="0"/>
    <n v="0"/>
    <n v="51"/>
    <n v="0"/>
    <n v="29.4"/>
    <n v="7"/>
    <n v="8"/>
    <n v="69"/>
    <n v="35"/>
    <n v="65"/>
    <n v="23"/>
    <n v="27"/>
    <n v="31"/>
    <n v="8"/>
    <n v="21"/>
  </r>
  <r>
    <n v="2886"/>
    <x v="5"/>
    <n v="145156"/>
    <n v="145.19999999999999"/>
    <n v="27"/>
    <x v="1"/>
    <x v="0"/>
    <n v="15"/>
    <n v="54"/>
    <n v="47"/>
    <x v="0"/>
    <n v="0"/>
    <n v="47"/>
    <n v="0"/>
    <n v="34.299999999999997"/>
    <n v="23"/>
    <n v="42"/>
    <n v="33"/>
    <n v="54"/>
    <n v="72"/>
    <n v="48"/>
    <n v="6"/>
    <n v="2"/>
    <n v="21"/>
    <n v="42"/>
  </r>
  <r>
    <n v="2917"/>
    <x v="1"/>
    <n v="61658"/>
    <n v="61.7"/>
    <n v="10"/>
    <x v="0"/>
    <x v="3"/>
    <n v="41"/>
    <n v="54"/>
    <n v="71"/>
    <x v="1"/>
    <n v="0"/>
    <n v="0"/>
    <n v="71"/>
    <n v="53.5"/>
    <n v="96"/>
    <n v="64"/>
    <n v="83"/>
    <n v="48"/>
    <n v="26"/>
    <n v="29"/>
    <n v="4"/>
    <n v="79"/>
    <n v="58"/>
    <n v="48"/>
  </r>
  <r>
    <n v="2967"/>
    <x v="13"/>
    <n v="108806"/>
    <n v="108.8"/>
    <n v="16"/>
    <x v="2"/>
    <x v="1"/>
    <n v="36"/>
    <n v="54"/>
    <n v="1"/>
    <x v="2"/>
    <n v="1"/>
    <n v="0"/>
    <n v="0"/>
    <n v="38"/>
    <n v="93"/>
    <n v="15"/>
    <n v="6"/>
    <n v="35"/>
    <n v="63"/>
    <n v="85"/>
    <n v="29"/>
    <n v="8"/>
    <n v="2"/>
    <n v="44"/>
  </r>
  <r>
    <n v="23"/>
    <x v="8"/>
    <n v="58251"/>
    <n v="58.3"/>
    <n v="25"/>
    <x v="1"/>
    <x v="2"/>
    <n v="8"/>
    <n v="53"/>
    <n v="29"/>
    <x v="2"/>
    <n v="29"/>
    <n v="0"/>
    <n v="0"/>
    <n v="41"/>
    <n v="84"/>
    <n v="7"/>
    <n v="41"/>
    <n v="17"/>
    <n v="16"/>
    <n v="25"/>
    <n v="55"/>
    <n v="71"/>
    <n v="66"/>
    <n v="28"/>
  </r>
  <r>
    <n v="286"/>
    <x v="2"/>
    <n v="71743"/>
    <n v="71.7"/>
    <n v="17"/>
    <x v="2"/>
    <x v="2"/>
    <n v="6"/>
    <n v="53"/>
    <n v="15"/>
    <x v="2"/>
    <n v="15"/>
    <n v="0"/>
    <n v="0"/>
    <n v="30.5"/>
    <n v="7"/>
    <n v="19"/>
    <n v="64"/>
    <n v="26"/>
    <n v="89"/>
    <n v="9"/>
    <n v="3"/>
    <n v="23"/>
    <n v="41"/>
    <n v="24"/>
  </r>
  <r>
    <n v="402"/>
    <x v="4"/>
    <n v="33320"/>
    <n v="33.299999999999997"/>
    <n v="26"/>
    <x v="1"/>
    <x v="2"/>
    <n v="27"/>
    <n v="53"/>
    <n v="59"/>
    <x v="0"/>
    <n v="0"/>
    <n v="59"/>
    <n v="0"/>
    <n v="49.9"/>
    <n v="63"/>
    <n v="58"/>
    <n v="74"/>
    <n v="68"/>
    <n v="21"/>
    <n v="35"/>
    <n v="13"/>
    <n v="13"/>
    <n v="68"/>
    <n v="86"/>
  </r>
  <r>
    <n v="634"/>
    <x v="5"/>
    <n v="127841"/>
    <n v="127.8"/>
    <n v="1"/>
    <x v="3"/>
    <x v="2"/>
    <n v="2"/>
    <n v="53"/>
    <n v="62"/>
    <x v="0"/>
    <n v="0"/>
    <n v="62"/>
    <n v="0"/>
    <n v="52.1"/>
    <n v="2"/>
    <n v="83"/>
    <n v="14"/>
    <n v="97"/>
    <n v="6"/>
    <n v="73"/>
    <n v="11"/>
    <n v="86"/>
    <n v="84"/>
    <n v="65"/>
  </r>
  <r>
    <n v="705"/>
    <x v="14"/>
    <n v="147045"/>
    <n v="147"/>
    <n v="19"/>
    <x v="2"/>
    <x v="2"/>
    <n v="17"/>
    <n v="53"/>
    <n v="43"/>
    <x v="0"/>
    <n v="0"/>
    <n v="43"/>
    <n v="0"/>
    <n v="39.9"/>
    <n v="91"/>
    <n v="1"/>
    <n v="61"/>
    <n v="45"/>
    <n v="94"/>
    <n v="12"/>
    <n v="21"/>
    <n v="3"/>
    <n v="43"/>
    <n v="28"/>
  </r>
  <r>
    <n v="806"/>
    <x v="5"/>
    <n v="98354"/>
    <n v="98.4"/>
    <n v="16"/>
    <x v="2"/>
    <x v="1"/>
    <n v="84"/>
    <n v="53"/>
    <n v="63"/>
    <x v="0"/>
    <n v="0"/>
    <n v="63"/>
    <n v="0"/>
    <n v="39.200000000000003"/>
    <n v="14"/>
    <n v="89"/>
    <n v="73"/>
    <n v="16"/>
    <n v="57"/>
    <n v="31"/>
    <n v="18"/>
    <n v="86"/>
    <n v="4"/>
    <n v="4"/>
  </r>
  <r>
    <n v="853"/>
    <x v="5"/>
    <n v="90360"/>
    <n v="90.4"/>
    <n v="6"/>
    <x v="3"/>
    <x v="3"/>
    <n v="2"/>
    <n v="53"/>
    <n v="57"/>
    <x v="0"/>
    <n v="0"/>
    <n v="57"/>
    <n v="0"/>
    <n v="60"/>
    <n v="84"/>
    <n v="71"/>
    <n v="41"/>
    <n v="3"/>
    <n v="97"/>
    <n v="99"/>
    <n v="55"/>
    <n v="7"/>
    <n v="54"/>
    <n v="89"/>
  </r>
  <r>
    <n v="969"/>
    <x v="16"/>
    <n v="33760"/>
    <n v="33.799999999999997"/>
    <n v="20"/>
    <x v="2"/>
    <x v="2"/>
    <n v="2"/>
    <n v="53"/>
    <n v="17"/>
    <x v="2"/>
    <n v="17"/>
    <n v="0"/>
    <n v="0"/>
    <n v="30.6"/>
    <n v="3"/>
    <n v="85"/>
    <n v="6"/>
    <n v="45"/>
    <n v="41"/>
    <n v="5"/>
    <n v="4"/>
    <n v="89"/>
    <n v="10"/>
    <n v="18"/>
  </r>
  <r>
    <n v="1050"/>
    <x v="2"/>
    <n v="95615"/>
    <n v="95.6"/>
    <n v="25"/>
    <x v="1"/>
    <x v="0"/>
    <n v="72"/>
    <n v="53"/>
    <n v="19"/>
    <x v="2"/>
    <n v="19"/>
    <n v="0"/>
    <n v="0"/>
    <n v="49.8"/>
    <n v="88"/>
    <n v="2"/>
    <n v="41"/>
    <n v="93"/>
    <n v="35"/>
    <n v="46"/>
    <n v="98"/>
    <n v="2"/>
    <n v="7"/>
    <n v="86"/>
  </r>
  <r>
    <n v="1213"/>
    <x v="6"/>
    <n v="138295"/>
    <n v="138.30000000000001"/>
    <n v="29"/>
    <x v="1"/>
    <x v="3"/>
    <n v="2"/>
    <n v="53"/>
    <n v="83"/>
    <x v="1"/>
    <n v="0"/>
    <n v="0"/>
    <n v="83"/>
    <n v="49"/>
    <n v="8"/>
    <n v="47"/>
    <n v="93"/>
    <n v="72"/>
    <n v="8"/>
    <n v="22"/>
    <n v="67"/>
    <n v="89"/>
    <n v="3"/>
    <n v="81"/>
  </r>
  <r>
    <n v="1305"/>
    <x v="12"/>
    <n v="122424"/>
    <n v="122.4"/>
    <n v="26"/>
    <x v="1"/>
    <x v="3"/>
    <n v="12"/>
    <n v="53"/>
    <n v="42"/>
    <x v="0"/>
    <n v="0"/>
    <n v="42"/>
    <n v="0"/>
    <n v="46"/>
    <n v="8"/>
    <n v="67"/>
    <n v="44"/>
    <n v="26"/>
    <n v="6"/>
    <n v="34"/>
    <n v="46"/>
    <n v="69"/>
    <n v="65"/>
    <n v="95"/>
  </r>
  <r>
    <n v="1436"/>
    <x v="5"/>
    <n v="85652"/>
    <n v="85.7"/>
    <n v="22"/>
    <x v="2"/>
    <x v="3"/>
    <n v="53"/>
    <n v="53"/>
    <n v="49"/>
    <x v="0"/>
    <n v="0"/>
    <n v="49"/>
    <n v="0"/>
    <n v="47.3"/>
    <n v="23"/>
    <n v="41"/>
    <n v="86"/>
    <n v="77"/>
    <n v="24"/>
    <n v="98"/>
    <n v="9"/>
    <n v="53"/>
    <n v="53"/>
    <n v="9"/>
  </r>
  <r>
    <n v="1505"/>
    <x v="3"/>
    <n v="140839"/>
    <n v="140.80000000000001"/>
    <n v="16"/>
    <x v="2"/>
    <x v="1"/>
    <n v="10"/>
    <n v="53"/>
    <n v="33"/>
    <x v="0"/>
    <n v="0"/>
    <n v="33"/>
    <n v="0"/>
    <n v="49.8"/>
    <n v="8"/>
    <n v="74"/>
    <n v="14"/>
    <n v="62"/>
    <n v="32"/>
    <n v="46"/>
    <n v="22"/>
    <n v="87"/>
    <n v="59"/>
    <n v="94"/>
  </r>
  <r>
    <n v="1623"/>
    <x v="7"/>
    <n v="65303"/>
    <n v="65.3"/>
    <n v="20"/>
    <x v="2"/>
    <x v="2"/>
    <n v="6"/>
    <n v="53"/>
    <n v="49"/>
    <x v="0"/>
    <n v="0"/>
    <n v="49"/>
    <n v="0"/>
    <n v="44.8"/>
    <n v="56"/>
    <n v="2"/>
    <n v="79"/>
    <n v="3"/>
    <n v="45"/>
    <n v="54"/>
    <n v="99"/>
    <n v="1"/>
    <n v="56"/>
    <n v="53"/>
  </r>
  <r>
    <n v="1881"/>
    <x v="4"/>
    <n v="136974"/>
    <n v="137"/>
    <n v="26"/>
    <x v="1"/>
    <x v="3"/>
    <n v="25"/>
    <n v="53"/>
    <n v="68"/>
    <x v="0"/>
    <n v="0"/>
    <n v="68"/>
    <n v="0"/>
    <n v="47.9"/>
    <n v="32"/>
    <n v="71"/>
    <n v="51"/>
    <n v="67"/>
    <n v="11"/>
    <n v="52"/>
    <n v="39"/>
    <n v="45"/>
    <n v="97"/>
    <n v="14"/>
  </r>
  <r>
    <n v="1925"/>
    <x v="16"/>
    <n v="48224"/>
    <n v="48.2"/>
    <n v="22"/>
    <x v="2"/>
    <x v="0"/>
    <n v="62"/>
    <n v="53"/>
    <n v="16"/>
    <x v="2"/>
    <n v="16"/>
    <n v="0"/>
    <n v="0"/>
    <n v="41.5"/>
    <n v="6"/>
    <n v="97"/>
    <n v="88"/>
    <n v="28"/>
    <n v="51"/>
    <n v="6"/>
    <n v="24"/>
    <n v="77"/>
    <n v="12"/>
    <n v="26"/>
  </r>
  <r>
    <n v="1936"/>
    <x v="11"/>
    <n v="135312"/>
    <n v="135.30000000000001"/>
    <n v="28"/>
    <x v="1"/>
    <x v="1"/>
    <n v="43"/>
    <n v="53"/>
    <n v="73"/>
    <x v="1"/>
    <n v="0"/>
    <n v="0"/>
    <n v="73"/>
    <n v="31.2"/>
    <n v="32"/>
    <n v="39"/>
    <n v="94"/>
    <n v="4"/>
    <n v="5"/>
    <n v="25"/>
    <n v="0"/>
    <n v="9"/>
    <n v="8"/>
    <n v="96"/>
  </r>
  <r>
    <n v="1949"/>
    <x v="3"/>
    <n v="59407"/>
    <n v="59.4"/>
    <n v="0"/>
    <x v="3"/>
    <x v="0"/>
    <n v="78"/>
    <n v="53"/>
    <n v="61"/>
    <x v="0"/>
    <n v="0"/>
    <n v="61"/>
    <n v="0"/>
    <n v="47.1"/>
    <n v="52"/>
    <n v="37"/>
    <n v="97"/>
    <n v="16"/>
    <n v="54"/>
    <n v="32"/>
    <n v="53"/>
    <n v="55"/>
    <n v="9"/>
    <n v="66"/>
  </r>
  <r>
    <n v="1969"/>
    <x v="8"/>
    <n v="83568"/>
    <n v="83.6"/>
    <n v="29"/>
    <x v="1"/>
    <x v="2"/>
    <n v="64"/>
    <n v="53"/>
    <n v="22"/>
    <x v="2"/>
    <n v="22"/>
    <n v="0"/>
    <n v="0"/>
    <n v="44.6"/>
    <n v="45"/>
    <n v="97"/>
    <n v="82"/>
    <n v="17"/>
    <n v="72"/>
    <n v="49"/>
    <n v="19"/>
    <n v="7"/>
    <n v="55"/>
    <n v="3"/>
  </r>
  <r>
    <n v="2018"/>
    <x v="7"/>
    <n v="40037"/>
    <n v="40"/>
    <n v="25"/>
    <x v="1"/>
    <x v="3"/>
    <n v="72"/>
    <n v="53"/>
    <n v="34"/>
    <x v="0"/>
    <n v="0"/>
    <n v="34"/>
    <n v="0"/>
    <n v="63.6"/>
    <n v="33"/>
    <n v="7"/>
    <n v="99"/>
    <n v="58"/>
    <n v="49"/>
    <n v="79"/>
    <n v="98"/>
    <n v="96"/>
    <n v="79"/>
    <n v="38"/>
  </r>
  <r>
    <n v="2078"/>
    <x v="6"/>
    <n v="115520"/>
    <n v="115.5"/>
    <n v="9"/>
    <x v="0"/>
    <x v="3"/>
    <n v="79"/>
    <n v="53"/>
    <n v="81"/>
    <x v="1"/>
    <n v="0"/>
    <n v="0"/>
    <n v="81"/>
    <n v="35.4"/>
    <n v="59"/>
    <n v="96"/>
    <n v="57"/>
    <n v="16"/>
    <n v="52"/>
    <n v="4"/>
    <n v="48"/>
    <n v="2"/>
    <n v="5"/>
    <n v="15"/>
  </r>
  <r>
    <n v="2085"/>
    <x v="8"/>
    <n v="67624"/>
    <n v="67.599999999999994"/>
    <n v="17"/>
    <x v="2"/>
    <x v="1"/>
    <n v="15"/>
    <n v="53"/>
    <n v="24"/>
    <x v="2"/>
    <n v="24"/>
    <n v="0"/>
    <n v="0"/>
    <n v="51.4"/>
    <n v="44"/>
    <n v="43"/>
    <n v="23"/>
    <n v="51"/>
    <n v="44"/>
    <n v="35"/>
    <n v="44"/>
    <n v="38"/>
    <n v="94"/>
    <n v="98"/>
  </r>
  <r>
    <n v="2276"/>
    <x v="12"/>
    <n v="129443"/>
    <n v="129.4"/>
    <n v="7"/>
    <x v="3"/>
    <x v="2"/>
    <n v="3"/>
    <n v="53"/>
    <n v="61"/>
    <x v="0"/>
    <n v="0"/>
    <n v="61"/>
    <n v="0"/>
    <n v="53.2"/>
    <n v="5"/>
    <n v="75"/>
    <n v="5"/>
    <n v="25"/>
    <n v="84"/>
    <n v="95"/>
    <n v="41"/>
    <n v="97"/>
    <n v="63"/>
    <n v="42"/>
  </r>
  <r>
    <n v="2348"/>
    <x v="1"/>
    <n v="97310"/>
    <n v="97.3"/>
    <n v="29"/>
    <x v="1"/>
    <x v="2"/>
    <n v="39"/>
    <n v="53"/>
    <n v="93"/>
    <x v="1"/>
    <n v="0"/>
    <n v="0"/>
    <n v="93"/>
    <n v="42"/>
    <n v="7"/>
    <n v="7"/>
    <n v="73"/>
    <n v="84"/>
    <n v="55"/>
    <n v="73"/>
    <n v="3"/>
    <n v="75"/>
    <n v="34"/>
    <n v="9"/>
  </r>
  <r>
    <n v="2421"/>
    <x v="16"/>
    <n v="147754"/>
    <n v="147.80000000000001"/>
    <n v="11"/>
    <x v="0"/>
    <x v="0"/>
    <n v="72"/>
    <n v="53"/>
    <n v="24"/>
    <x v="2"/>
    <n v="24"/>
    <n v="0"/>
    <n v="0"/>
    <n v="60.4"/>
    <n v="36"/>
    <n v="25"/>
    <n v="58"/>
    <n v="54"/>
    <n v="87"/>
    <n v="68"/>
    <n v="42"/>
    <n v="65"/>
    <n v="75"/>
    <n v="94"/>
  </r>
  <r>
    <n v="2558"/>
    <x v="14"/>
    <n v="129895"/>
    <n v="129.9"/>
    <n v="29"/>
    <x v="1"/>
    <x v="1"/>
    <n v="24"/>
    <n v="53"/>
    <n v="59"/>
    <x v="0"/>
    <n v="0"/>
    <n v="59"/>
    <n v="0"/>
    <n v="60.7"/>
    <n v="23"/>
    <n v="61"/>
    <n v="92"/>
    <n v="95"/>
    <n v="0"/>
    <n v="32"/>
    <n v="84"/>
    <n v="54"/>
    <n v="81"/>
    <n v="85"/>
  </r>
  <r>
    <n v="2572"/>
    <x v="6"/>
    <n v="92244"/>
    <n v="92.2"/>
    <n v="20"/>
    <x v="2"/>
    <x v="2"/>
    <n v="85"/>
    <n v="53"/>
    <n v="75"/>
    <x v="1"/>
    <n v="0"/>
    <n v="0"/>
    <n v="75"/>
    <n v="51.6"/>
    <n v="88"/>
    <n v="6"/>
    <n v="23"/>
    <n v="35"/>
    <n v="75"/>
    <n v="56"/>
    <n v="95"/>
    <n v="23"/>
    <n v="87"/>
    <n v="28"/>
  </r>
  <r>
    <n v="13"/>
    <x v="12"/>
    <n v="79811"/>
    <n v="79.8"/>
    <n v="27"/>
    <x v="1"/>
    <x v="1"/>
    <n v="68"/>
    <n v="52"/>
    <n v="5"/>
    <x v="0"/>
    <n v="0"/>
    <n v="5"/>
    <n v="0"/>
    <n v="45.8"/>
    <n v="23"/>
    <n v="65"/>
    <n v="17"/>
    <n v="69"/>
    <n v="39"/>
    <n v="94"/>
    <n v="14"/>
    <n v="34"/>
    <n v="11"/>
    <n v="92"/>
  </r>
  <r>
    <n v="120"/>
    <x v="7"/>
    <n v="70461"/>
    <n v="70.5"/>
    <n v="8"/>
    <x v="0"/>
    <x v="1"/>
    <n v="32"/>
    <n v="52"/>
    <n v="36"/>
    <x v="0"/>
    <n v="0"/>
    <n v="36"/>
    <n v="0"/>
    <n v="48.9"/>
    <n v="22"/>
    <n v="96"/>
    <n v="57"/>
    <n v="93"/>
    <n v="58"/>
    <n v="48"/>
    <n v="31"/>
    <n v="61"/>
    <n v="14"/>
    <n v="9"/>
  </r>
  <r>
    <n v="230"/>
    <x v="7"/>
    <n v="100293"/>
    <n v="100.3"/>
    <n v="21"/>
    <x v="2"/>
    <x v="0"/>
    <n v="8"/>
    <n v="52"/>
    <n v="37"/>
    <x v="0"/>
    <n v="0"/>
    <n v="37"/>
    <n v="0"/>
    <n v="36.4"/>
    <n v="89"/>
    <n v="24"/>
    <n v="35"/>
    <n v="11"/>
    <n v="22"/>
    <n v="52"/>
    <n v="61"/>
    <n v="25"/>
    <n v="6"/>
    <n v="39"/>
  </r>
  <r>
    <n v="309"/>
    <x v="10"/>
    <n v="74148"/>
    <n v="74.099999999999994"/>
    <n v="14"/>
    <x v="0"/>
    <x v="2"/>
    <n v="61"/>
    <n v="52"/>
    <n v="35"/>
    <x v="0"/>
    <n v="0"/>
    <n v="35"/>
    <n v="0"/>
    <n v="40.200000000000003"/>
    <n v="13"/>
    <n v="19"/>
    <n v="46"/>
    <n v="75"/>
    <n v="91"/>
    <n v="84"/>
    <n v="2"/>
    <n v="44"/>
    <n v="2"/>
    <n v="26"/>
  </r>
  <r>
    <n v="554"/>
    <x v="19"/>
    <n v="96770"/>
    <n v="96.8"/>
    <n v="13"/>
    <x v="0"/>
    <x v="0"/>
    <n v="92"/>
    <n v="52"/>
    <n v="53"/>
    <x v="0"/>
    <n v="0"/>
    <n v="53"/>
    <n v="0"/>
    <n v="41.7"/>
    <n v="55"/>
    <n v="22"/>
    <n v="43"/>
    <n v="65"/>
    <n v="73"/>
    <n v="0"/>
    <n v="94"/>
    <n v="16"/>
    <n v="23"/>
    <n v="26"/>
  </r>
  <r>
    <n v="725"/>
    <x v="14"/>
    <n v="49416"/>
    <n v="49.4"/>
    <n v="8"/>
    <x v="0"/>
    <x v="2"/>
    <n v="19"/>
    <n v="52"/>
    <n v="51"/>
    <x v="0"/>
    <n v="0"/>
    <n v="51"/>
    <n v="0"/>
    <n v="48.6"/>
    <n v="68"/>
    <n v="9"/>
    <n v="46"/>
    <n v="74"/>
    <n v="99"/>
    <n v="67"/>
    <n v="24"/>
    <n v="72"/>
    <n v="6"/>
    <n v="21"/>
  </r>
  <r>
    <n v="824"/>
    <x v="18"/>
    <n v="75986"/>
    <n v="76"/>
    <n v="27"/>
    <x v="1"/>
    <x v="2"/>
    <n v="5"/>
    <n v="52"/>
    <n v="14"/>
    <x v="2"/>
    <n v="14"/>
    <n v="0"/>
    <n v="0"/>
    <n v="55.1"/>
    <n v="74"/>
    <n v="51"/>
    <n v="24"/>
    <n v="34"/>
    <n v="86"/>
    <n v="53"/>
    <n v="53"/>
    <n v="96"/>
    <n v="32"/>
    <n v="48"/>
  </r>
  <r>
    <n v="991"/>
    <x v="0"/>
    <n v="39835"/>
    <n v="39.799999999999997"/>
    <n v="27"/>
    <x v="1"/>
    <x v="3"/>
    <n v="74"/>
    <n v="52"/>
    <n v="56"/>
    <x v="0"/>
    <n v="0"/>
    <n v="56"/>
    <n v="0"/>
    <n v="46.5"/>
    <n v="21"/>
    <n v="7"/>
    <n v="31"/>
    <n v="87"/>
    <n v="34"/>
    <n v="62"/>
    <n v="29"/>
    <n v="92"/>
    <n v="78"/>
    <n v="24"/>
  </r>
  <r>
    <n v="1070"/>
    <x v="19"/>
    <n v="126746"/>
    <n v="126.7"/>
    <n v="18"/>
    <x v="2"/>
    <x v="1"/>
    <n v="53"/>
    <n v="52"/>
    <n v="36"/>
    <x v="0"/>
    <n v="0"/>
    <n v="36"/>
    <n v="0"/>
    <n v="46.7"/>
    <n v="64"/>
    <n v="72"/>
    <n v="58"/>
    <n v="14"/>
    <n v="45"/>
    <n v="36"/>
    <n v="5"/>
    <n v="87"/>
    <n v="78"/>
    <n v="8"/>
  </r>
  <r>
    <n v="1091"/>
    <x v="6"/>
    <n v="95729"/>
    <n v="95.7"/>
    <n v="5"/>
    <x v="3"/>
    <x v="2"/>
    <n v="77"/>
    <n v="52"/>
    <n v="81"/>
    <x v="1"/>
    <n v="0"/>
    <n v="0"/>
    <n v="81"/>
    <n v="35.1"/>
    <n v="36"/>
    <n v="34"/>
    <n v="34"/>
    <n v="3"/>
    <n v="15"/>
    <n v="14"/>
    <n v="99"/>
    <n v="2"/>
    <n v="17"/>
    <n v="97"/>
  </r>
  <r>
    <n v="1185"/>
    <x v="5"/>
    <n v="86195"/>
    <n v="86.2"/>
    <n v="10"/>
    <x v="0"/>
    <x v="0"/>
    <n v="22"/>
    <n v="52"/>
    <n v="6"/>
    <x v="0"/>
    <n v="0"/>
    <n v="6"/>
    <n v="0"/>
    <n v="44.3"/>
    <n v="15"/>
    <n v="87"/>
    <n v="64"/>
    <n v="23"/>
    <n v="16"/>
    <n v="63"/>
    <n v="9"/>
    <n v="72"/>
    <n v="35"/>
    <n v="59"/>
  </r>
  <r>
    <n v="1262"/>
    <x v="12"/>
    <n v="99503"/>
    <n v="99.5"/>
    <n v="19"/>
    <x v="2"/>
    <x v="0"/>
    <n v="41"/>
    <n v="52"/>
    <n v="57"/>
    <x v="0"/>
    <n v="0"/>
    <n v="57"/>
    <n v="0"/>
    <n v="46"/>
    <n v="85"/>
    <n v="35"/>
    <n v="5"/>
    <n v="99"/>
    <n v="26"/>
    <n v="13"/>
    <n v="37"/>
    <n v="74"/>
    <n v="29"/>
    <n v="57"/>
  </r>
  <r>
    <n v="1265"/>
    <x v="2"/>
    <n v="107952"/>
    <n v="108"/>
    <n v="16"/>
    <x v="2"/>
    <x v="3"/>
    <n v="43"/>
    <n v="52"/>
    <n v="11"/>
    <x v="2"/>
    <n v="11"/>
    <n v="0"/>
    <n v="0"/>
    <n v="41.2"/>
    <n v="28"/>
    <n v="11"/>
    <n v="63"/>
    <n v="24"/>
    <n v="28"/>
    <n v="9"/>
    <n v="47"/>
    <n v="39"/>
    <n v="72"/>
    <n v="91"/>
  </r>
  <r>
    <n v="1349"/>
    <x v="13"/>
    <n v="145429"/>
    <n v="145.4"/>
    <n v="14"/>
    <x v="0"/>
    <x v="0"/>
    <n v="17"/>
    <n v="52"/>
    <n v="1"/>
    <x v="2"/>
    <n v="1"/>
    <n v="0"/>
    <n v="0"/>
    <n v="46.7"/>
    <n v="54"/>
    <n v="48"/>
    <n v="5"/>
    <n v="25"/>
    <n v="69"/>
    <n v="7"/>
    <n v="36"/>
    <n v="88"/>
    <n v="64"/>
    <n v="71"/>
  </r>
  <r>
    <n v="1598"/>
    <x v="7"/>
    <n v="107275"/>
    <n v="107.3"/>
    <n v="19"/>
    <x v="2"/>
    <x v="3"/>
    <n v="96"/>
    <n v="52"/>
    <n v="61"/>
    <x v="0"/>
    <n v="0"/>
    <n v="61"/>
    <n v="0"/>
    <n v="55.7"/>
    <n v="97"/>
    <n v="34"/>
    <n v="65"/>
    <n v="56"/>
    <n v="76"/>
    <n v="87"/>
    <n v="6"/>
    <n v="82"/>
    <n v="31"/>
    <n v="23"/>
  </r>
  <r>
    <n v="1701"/>
    <x v="11"/>
    <n v="36005"/>
    <n v="36"/>
    <n v="14"/>
    <x v="0"/>
    <x v="1"/>
    <n v="33"/>
    <n v="52"/>
    <n v="82"/>
    <x v="1"/>
    <n v="0"/>
    <n v="0"/>
    <n v="82"/>
    <n v="48.9"/>
    <n v="51"/>
    <n v="5"/>
    <n v="24"/>
    <n v="83"/>
    <n v="46"/>
    <n v="43"/>
    <n v="7"/>
    <n v="71"/>
    <n v="76"/>
    <n v="83"/>
  </r>
  <r>
    <n v="1847"/>
    <x v="2"/>
    <n v="103484"/>
    <n v="103.5"/>
    <n v="0"/>
    <x v="3"/>
    <x v="3"/>
    <n v="68"/>
    <n v="52"/>
    <n v="27"/>
    <x v="2"/>
    <n v="27"/>
    <n v="0"/>
    <n v="0"/>
    <n v="57.6"/>
    <n v="59"/>
    <n v="5"/>
    <n v="24"/>
    <n v="59"/>
    <n v="4"/>
    <n v="78"/>
    <n v="92"/>
    <n v="96"/>
    <n v="73"/>
    <n v="86"/>
  </r>
  <r>
    <n v="1858"/>
    <x v="5"/>
    <n v="105127"/>
    <n v="105.1"/>
    <n v="14"/>
    <x v="0"/>
    <x v="0"/>
    <n v="6"/>
    <n v="52"/>
    <n v="43"/>
    <x v="0"/>
    <n v="0"/>
    <n v="43"/>
    <n v="0"/>
    <n v="37.6"/>
    <n v="6"/>
    <n v="32"/>
    <n v="6"/>
    <n v="17"/>
    <n v="41"/>
    <n v="51"/>
    <n v="22"/>
    <n v="73"/>
    <n v="59"/>
    <n v="69"/>
  </r>
  <r>
    <n v="2092"/>
    <x v="16"/>
    <n v="54195"/>
    <n v="54.2"/>
    <n v="25"/>
    <x v="1"/>
    <x v="3"/>
    <n v="18"/>
    <n v="52"/>
    <n v="9"/>
    <x v="2"/>
    <n v="9"/>
    <n v="0"/>
    <n v="0"/>
    <n v="53.1"/>
    <n v="98"/>
    <n v="21"/>
    <n v="94"/>
    <n v="21"/>
    <n v="93"/>
    <n v="65"/>
    <n v="11"/>
    <n v="58"/>
    <n v="32"/>
    <n v="38"/>
  </r>
  <r>
    <n v="2108"/>
    <x v="13"/>
    <n v="93611"/>
    <n v="93.6"/>
    <n v="13"/>
    <x v="0"/>
    <x v="0"/>
    <n v="9"/>
    <n v="52"/>
    <n v="28"/>
    <x v="2"/>
    <n v="28"/>
    <n v="0"/>
    <n v="0"/>
    <n v="33.4"/>
    <n v="11"/>
    <n v="13"/>
    <n v="18"/>
    <n v="8"/>
    <n v="48"/>
    <n v="15"/>
    <n v="69"/>
    <n v="94"/>
    <n v="57"/>
    <n v="1"/>
  </r>
  <r>
    <n v="2135"/>
    <x v="18"/>
    <n v="92086"/>
    <n v="92.1"/>
    <n v="21"/>
    <x v="2"/>
    <x v="3"/>
    <n v="14"/>
    <n v="52"/>
    <n v="27"/>
    <x v="2"/>
    <n v="27"/>
    <n v="0"/>
    <n v="0"/>
    <n v="48.8"/>
    <n v="33"/>
    <n v="16"/>
    <n v="17"/>
    <n v="89"/>
    <n v="65"/>
    <n v="96"/>
    <n v="8"/>
    <n v="77"/>
    <n v="5"/>
    <n v="82"/>
  </r>
  <r>
    <n v="2152"/>
    <x v="17"/>
    <n v="52489"/>
    <n v="52.5"/>
    <n v="28"/>
    <x v="1"/>
    <x v="2"/>
    <n v="46"/>
    <n v="52"/>
    <n v="85"/>
    <x v="1"/>
    <n v="0"/>
    <n v="0"/>
    <n v="85"/>
    <n v="34.700000000000003"/>
    <n v="3"/>
    <n v="54"/>
    <n v="46"/>
    <n v="24"/>
    <n v="33"/>
    <n v="71"/>
    <n v="1"/>
    <n v="32"/>
    <n v="68"/>
    <n v="15"/>
  </r>
  <r>
    <n v="2240"/>
    <x v="8"/>
    <n v="56006"/>
    <n v="56"/>
    <n v="13"/>
    <x v="0"/>
    <x v="3"/>
    <n v="47"/>
    <n v="52"/>
    <n v="25"/>
    <x v="2"/>
    <n v="25"/>
    <n v="0"/>
    <n v="0"/>
    <n v="55.1"/>
    <n v="11"/>
    <n v="46"/>
    <n v="58"/>
    <n v="71"/>
    <n v="41"/>
    <n v="74"/>
    <n v="13"/>
    <n v="65"/>
    <n v="83"/>
    <n v="89"/>
  </r>
  <r>
    <n v="2315"/>
    <x v="7"/>
    <n v="44903"/>
    <n v="44.9"/>
    <n v="18"/>
    <x v="2"/>
    <x v="3"/>
    <n v="38"/>
    <n v="52"/>
    <n v="3"/>
    <x v="2"/>
    <n v="3"/>
    <n v="0"/>
    <n v="0"/>
    <n v="35.700000000000003"/>
    <n v="2"/>
    <n v="49"/>
    <n v="46"/>
    <n v="59"/>
    <n v="77"/>
    <n v="38"/>
    <n v="16"/>
    <n v="8"/>
    <n v="33"/>
    <n v="29"/>
  </r>
  <r>
    <n v="2512"/>
    <x v="2"/>
    <n v="105505"/>
    <n v="105.5"/>
    <n v="12"/>
    <x v="0"/>
    <x v="0"/>
    <n v="47"/>
    <n v="52"/>
    <n v="7"/>
    <x v="2"/>
    <n v="7"/>
    <n v="0"/>
    <n v="0"/>
    <n v="55.6"/>
    <n v="61"/>
    <n v="19"/>
    <n v="69"/>
    <n v="79"/>
    <n v="85"/>
    <n v="13"/>
    <n v="46"/>
    <n v="95"/>
    <n v="77"/>
    <n v="12"/>
  </r>
  <r>
    <n v="2553"/>
    <x v="1"/>
    <n v="94918"/>
    <n v="94.9"/>
    <n v="29"/>
    <x v="1"/>
    <x v="2"/>
    <n v="93"/>
    <n v="52"/>
    <n v="86"/>
    <x v="1"/>
    <n v="0"/>
    <n v="0"/>
    <n v="86"/>
    <n v="45.9"/>
    <n v="84"/>
    <n v="31"/>
    <n v="13"/>
    <n v="4"/>
    <n v="64"/>
    <n v="55"/>
    <n v="23"/>
    <n v="83"/>
    <n v="74"/>
    <n v="28"/>
  </r>
  <r>
    <n v="2643"/>
    <x v="11"/>
    <n v="143398"/>
    <n v="143.4"/>
    <n v="11"/>
    <x v="0"/>
    <x v="1"/>
    <n v="25"/>
    <n v="52"/>
    <n v="82"/>
    <x v="1"/>
    <n v="0"/>
    <n v="0"/>
    <n v="82"/>
    <n v="64"/>
    <n v="22"/>
    <n v="58"/>
    <n v="82"/>
    <n v="51"/>
    <n v="65"/>
    <n v="67"/>
    <n v="82"/>
    <n v="69"/>
    <n v="98"/>
    <n v="46"/>
  </r>
  <r>
    <n v="2691"/>
    <x v="0"/>
    <n v="67404"/>
    <n v="67.400000000000006"/>
    <n v="17"/>
    <x v="2"/>
    <x v="3"/>
    <n v="14"/>
    <n v="52"/>
    <n v="42"/>
    <x v="0"/>
    <n v="0"/>
    <n v="42"/>
    <n v="0"/>
    <n v="32"/>
    <n v="22"/>
    <n v="1"/>
    <n v="95"/>
    <n v="27"/>
    <n v="1"/>
    <n v="94"/>
    <n v="58"/>
    <n v="8"/>
    <n v="3"/>
    <n v="11"/>
  </r>
  <r>
    <n v="2782"/>
    <x v="12"/>
    <n v="36944"/>
    <n v="36.9"/>
    <n v="29"/>
    <x v="1"/>
    <x v="3"/>
    <n v="87"/>
    <n v="52"/>
    <n v="52"/>
    <x v="0"/>
    <n v="0"/>
    <n v="52"/>
    <n v="0"/>
    <n v="31.3"/>
    <n v="38"/>
    <n v="6"/>
    <n v="36"/>
    <n v="72"/>
    <n v="2"/>
    <n v="41"/>
    <n v="83"/>
    <n v="25"/>
    <n v="5"/>
    <n v="5"/>
  </r>
  <r>
    <n v="2830"/>
    <x v="19"/>
    <n v="125076"/>
    <n v="125.1"/>
    <n v="26"/>
    <x v="1"/>
    <x v="1"/>
    <n v="49"/>
    <n v="52"/>
    <n v="66"/>
    <x v="0"/>
    <n v="0"/>
    <n v="66"/>
    <n v="0"/>
    <n v="41.6"/>
    <n v="29"/>
    <n v="3"/>
    <n v="99"/>
    <n v="31"/>
    <n v="88"/>
    <n v="45"/>
    <n v="66"/>
    <n v="24"/>
    <n v="5"/>
    <n v="26"/>
  </r>
  <r>
    <n v="2964"/>
    <x v="4"/>
    <n v="74181"/>
    <n v="74.2"/>
    <n v="21"/>
    <x v="2"/>
    <x v="3"/>
    <n v="76"/>
    <n v="52"/>
    <n v="45"/>
    <x v="0"/>
    <n v="0"/>
    <n v="45"/>
    <n v="0"/>
    <n v="29.5"/>
    <n v="1"/>
    <n v="4"/>
    <n v="48"/>
    <n v="36"/>
    <n v="56"/>
    <n v="7"/>
    <n v="59"/>
    <n v="7"/>
    <n v="42"/>
    <n v="35"/>
  </r>
  <r>
    <n v="2968"/>
    <x v="19"/>
    <n v="110296"/>
    <n v="110.3"/>
    <n v="28"/>
    <x v="1"/>
    <x v="0"/>
    <n v="94"/>
    <n v="52"/>
    <n v="6"/>
    <x v="0"/>
    <n v="0"/>
    <n v="6"/>
    <n v="0"/>
    <n v="47.9"/>
    <n v="7"/>
    <n v="8"/>
    <n v="65"/>
    <n v="91"/>
    <n v="29"/>
    <n v="27"/>
    <n v="62"/>
    <n v="78"/>
    <n v="87"/>
    <n v="25"/>
  </r>
  <r>
    <n v="6"/>
    <x v="18"/>
    <n v="92592"/>
    <n v="92.6"/>
    <n v="11"/>
    <x v="0"/>
    <x v="3"/>
    <n v="29"/>
    <n v="51"/>
    <n v="1"/>
    <x v="2"/>
    <n v="1"/>
    <n v="0"/>
    <n v="0"/>
    <n v="62.8"/>
    <n v="71"/>
    <n v="79"/>
    <n v="61"/>
    <n v="93"/>
    <n v="65"/>
    <n v="91"/>
    <n v="85"/>
    <n v="45"/>
    <n v="1"/>
    <n v="37"/>
  </r>
  <r>
    <n v="48"/>
    <x v="8"/>
    <n v="142581"/>
    <n v="142.6"/>
    <n v="4"/>
    <x v="3"/>
    <x v="1"/>
    <n v="93"/>
    <n v="51"/>
    <n v="11"/>
    <x v="2"/>
    <n v="11"/>
    <n v="0"/>
    <n v="0"/>
    <n v="36.5"/>
    <n v="37"/>
    <n v="49"/>
    <n v="85"/>
    <n v="9"/>
    <n v="81"/>
    <n v="6"/>
    <n v="84"/>
    <n v="5"/>
    <n v="2"/>
    <n v="7"/>
  </r>
  <r>
    <n v="92"/>
    <x v="18"/>
    <n v="78787"/>
    <n v="78.8"/>
    <n v="0"/>
    <x v="3"/>
    <x v="3"/>
    <n v="56"/>
    <n v="51"/>
    <n v="13"/>
    <x v="2"/>
    <n v="13"/>
    <n v="0"/>
    <n v="0"/>
    <n v="25.8"/>
    <n v="52"/>
    <n v="9"/>
    <n v="35"/>
    <n v="3"/>
    <n v="8"/>
    <n v="4"/>
    <n v="13"/>
    <n v="57"/>
    <n v="69"/>
    <n v="8"/>
  </r>
  <r>
    <n v="278"/>
    <x v="19"/>
    <n v="70317"/>
    <n v="70.3"/>
    <n v="12"/>
    <x v="0"/>
    <x v="1"/>
    <n v="66"/>
    <n v="51"/>
    <n v="68"/>
    <x v="0"/>
    <n v="0"/>
    <n v="68"/>
    <n v="0"/>
    <n v="29.8"/>
    <n v="24"/>
    <n v="11"/>
    <n v="77"/>
    <n v="5"/>
    <n v="43"/>
    <n v="25"/>
    <n v="55"/>
    <n v="27"/>
    <n v="9"/>
    <n v="22"/>
  </r>
  <r>
    <n v="321"/>
    <x v="2"/>
    <n v="53464"/>
    <n v="53.5"/>
    <n v="1"/>
    <x v="3"/>
    <x v="2"/>
    <n v="29"/>
    <n v="51"/>
    <n v="17"/>
    <x v="2"/>
    <n v="17"/>
    <n v="0"/>
    <n v="0"/>
    <n v="44.7"/>
    <n v="29"/>
    <n v="73"/>
    <n v="2"/>
    <n v="58"/>
    <n v="94"/>
    <n v="17"/>
    <n v="47"/>
    <n v="9"/>
    <n v="63"/>
    <n v="55"/>
  </r>
  <r>
    <n v="334"/>
    <x v="10"/>
    <n v="117527"/>
    <n v="117.5"/>
    <n v="28"/>
    <x v="1"/>
    <x v="2"/>
    <n v="14"/>
    <n v="51"/>
    <n v="52"/>
    <x v="0"/>
    <n v="0"/>
    <n v="52"/>
    <n v="0"/>
    <n v="50.5"/>
    <n v="98"/>
    <n v="37"/>
    <n v="36"/>
    <n v="34"/>
    <n v="52"/>
    <n v="44"/>
    <n v="88"/>
    <n v="51"/>
    <n v="51"/>
    <n v="14"/>
  </r>
  <r>
    <n v="465"/>
    <x v="16"/>
    <n v="115501"/>
    <n v="115.5"/>
    <n v="10"/>
    <x v="0"/>
    <x v="3"/>
    <n v="93"/>
    <n v="51"/>
    <n v="7"/>
    <x v="2"/>
    <n v="7"/>
    <n v="0"/>
    <n v="0"/>
    <n v="48.8"/>
    <n v="25"/>
    <n v="67"/>
    <n v="89"/>
    <n v="46"/>
    <n v="61"/>
    <n v="19"/>
    <n v="8"/>
    <n v="97"/>
    <n v="27"/>
    <n v="49"/>
  </r>
  <r>
    <n v="587"/>
    <x v="13"/>
    <n v="72875"/>
    <n v="72.900000000000006"/>
    <n v="27"/>
    <x v="1"/>
    <x v="3"/>
    <n v="98"/>
    <n v="51"/>
    <n v="21"/>
    <x v="2"/>
    <n v="21"/>
    <n v="0"/>
    <n v="0"/>
    <n v="49.5"/>
    <n v="41"/>
    <n v="86"/>
    <n v="25"/>
    <n v="98"/>
    <n v="61"/>
    <n v="79"/>
    <n v="9"/>
    <n v="18"/>
    <n v="76"/>
    <n v="2"/>
  </r>
  <r>
    <n v="635"/>
    <x v="2"/>
    <n v="101160"/>
    <n v="101.2"/>
    <n v="5"/>
    <x v="3"/>
    <x v="1"/>
    <n v="72"/>
    <n v="51"/>
    <n v="2"/>
    <x v="2"/>
    <n v="2"/>
    <n v="0"/>
    <n v="0"/>
    <n v="30.8"/>
    <n v="85"/>
    <n v="36"/>
    <n v="11"/>
    <n v="42"/>
    <n v="73"/>
    <n v="11"/>
    <n v="21"/>
    <n v="15"/>
    <n v="8"/>
    <n v="6"/>
  </r>
  <r>
    <n v="693"/>
    <x v="1"/>
    <n v="73262"/>
    <n v="73.3"/>
    <n v="2"/>
    <x v="3"/>
    <x v="2"/>
    <n v="64"/>
    <n v="51"/>
    <n v="71"/>
    <x v="1"/>
    <n v="0"/>
    <n v="0"/>
    <n v="71"/>
    <n v="50.2"/>
    <n v="85"/>
    <n v="68"/>
    <n v="27"/>
    <n v="69"/>
    <n v="79"/>
    <n v="31"/>
    <n v="4"/>
    <n v="93"/>
    <n v="35"/>
    <n v="11"/>
  </r>
  <r>
    <n v="979"/>
    <x v="19"/>
    <n v="107199"/>
    <n v="107.2"/>
    <n v="25"/>
    <x v="1"/>
    <x v="0"/>
    <n v="46"/>
    <n v="51"/>
    <n v="49"/>
    <x v="0"/>
    <n v="0"/>
    <n v="49"/>
    <n v="0"/>
    <n v="53.3"/>
    <n v="6"/>
    <n v="98"/>
    <n v="79"/>
    <n v="49"/>
    <n v="9"/>
    <n v="59"/>
    <n v="76"/>
    <n v="19"/>
    <n v="57"/>
    <n v="81"/>
  </r>
  <r>
    <n v="1033"/>
    <x v="1"/>
    <n v="91351"/>
    <n v="91.4"/>
    <n v="4"/>
    <x v="3"/>
    <x v="0"/>
    <n v="94"/>
    <n v="51"/>
    <n v="88"/>
    <x v="1"/>
    <n v="0"/>
    <n v="0"/>
    <n v="88"/>
    <n v="43.7"/>
    <n v="31"/>
    <n v="37"/>
    <n v="47"/>
    <n v="43"/>
    <n v="51"/>
    <n v="58"/>
    <n v="47"/>
    <n v="7"/>
    <n v="72"/>
    <n v="44"/>
  </r>
  <r>
    <n v="1099"/>
    <x v="2"/>
    <n v="68842"/>
    <n v="68.8"/>
    <n v="28"/>
    <x v="1"/>
    <x v="3"/>
    <n v="95"/>
    <n v="51"/>
    <n v="1"/>
    <x v="2"/>
    <n v="1"/>
    <n v="0"/>
    <n v="0"/>
    <n v="47.5"/>
    <n v="99"/>
    <n v="49"/>
    <n v="57"/>
    <n v="17"/>
    <n v="89"/>
    <n v="23"/>
    <n v="19"/>
    <n v="23"/>
    <n v="92"/>
    <n v="7"/>
  </r>
  <r>
    <n v="1109"/>
    <x v="9"/>
    <n v="65169"/>
    <n v="65.2"/>
    <n v="23"/>
    <x v="1"/>
    <x v="0"/>
    <n v="8"/>
    <n v="51"/>
    <n v="85"/>
    <x v="1"/>
    <n v="0"/>
    <n v="0"/>
    <n v="85"/>
    <n v="33.5"/>
    <n v="7"/>
    <n v="38"/>
    <n v="0"/>
    <n v="62"/>
    <n v="43"/>
    <n v="13"/>
    <n v="3"/>
    <n v="57"/>
    <n v="66"/>
    <n v="46"/>
  </r>
  <r>
    <n v="1163"/>
    <x v="17"/>
    <n v="126172"/>
    <n v="126.2"/>
    <n v="19"/>
    <x v="2"/>
    <x v="3"/>
    <n v="18"/>
    <n v="51"/>
    <n v="8"/>
    <x v="1"/>
    <n v="0"/>
    <n v="0"/>
    <n v="8"/>
    <n v="52.1"/>
    <n v="67"/>
    <n v="51"/>
    <n v="89"/>
    <n v="43"/>
    <n v="31"/>
    <n v="92"/>
    <n v="41"/>
    <n v="27"/>
    <n v="1"/>
    <n v="79"/>
  </r>
  <r>
    <n v="1343"/>
    <x v="2"/>
    <n v="88769"/>
    <n v="88.8"/>
    <n v="5"/>
    <x v="3"/>
    <x v="3"/>
    <n v="8"/>
    <n v="51"/>
    <n v="15"/>
    <x v="2"/>
    <n v="15"/>
    <n v="0"/>
    <n v="0"/>
    <n v="54"/>
    <n v="63"/>
    <n v="33"/>
    <n v="84"/>
    <n v="72"/>
    <n v="35"/>
    <n v="73"/>
    <n v="94"/>
    <n v="9"/>
    <n v="31"/>
    <n v="46"/>
  </r>
  <r>
    <n v="1503"/>
    <x v="0"/>
    <n v="123566"/>
    <n v="123.6"/>
    <n v="10"/>
    <x v="0"/>
    <x v="1"/>
    <n v="95"/>
    <n v="51"/>
    <n v="48"/>
    <x v="0"/>
    <n v="0"/>
    <n v="48"/>
    <n v="0"/>
    <n v="36.700000000000003"/>
    <n v="65"/>
    <n v="7"/>
    <n v="18"/>
    <n v="97"/>
    <n v="62"/>
    <n v="16"/>
    <n v="2"/>
    <n v="78"/>
    <n v="8"/>
    <n v="14"/>
  </r>
  <r>
    <n v="1507"/>
    <x v="15"/>
    <n v="101343"/>
    <n v="101.3"/>
    <n v="10"/>
    <x v="0"/>
    <x v="0"/>
    <n v="51"/>
    <n v="51"/>
    <n v="42"/>
    <x v="0"/>
    <n v="0"/>
    <n v="42"/>
    <n v="0"/>
    <n v="59.8"/>
    <n v="93"/>
    <n v="31"/>
    <n v="36"/>
    <n v="47"/>
    <n v="56"/>
    <n v="81"/>
    <n v="19"/>
    <n v="87"/>
    <n v="76"/>
    <n v="72"/>
  </r>
  <r>
    <n v="1539"/>
    <x v="13"/>
    <n v="128989"/>
    <n v="129"/>
    <n v="16"/>
    <x v="2"/>
    <x v="1"/>
    <n v="7"/>
    <n v="51"/>
    <n v="9"/>
    <x v="2"/>
    <n v="9"/>
    <n v="0"/>
    <n v="0"/>
    <n v="45.2"/>
    <n v="88"/>
    <n v="24"/>
    <n v="97"/>
    <n v="6"/>
    <n v="24"/>
    <n v="5"/>
    <n v="22"/>
    <n v="98"/>
    <n v="85"/>
    <n v="3"/>
  </r>
  <r>
    <n v="1552"/>
    <x v="3"/>
    <n v="139633"/>
    <n v="139.6"/>
    <n v="23"/>
    <x v="1"/>
    <x v="2"/>
    <n v="48"/>
    <n v="51"/>
    <n v="31"/>
    <x v="0"/>
    <n v="0"/>
    <n v="31"/>
    <n v="0"/>
    <n v="56.6"/>
    <n v="66"/>
    <n v="85"/>
    <n v="79"/>
    <n v="31"/>
    <n v="47"/>
    <n v="23"/>
    <n v="99"/>
    <n v="26"/>
    <n v="42"/>
    <n v="68"/>
  </r>
  <r>
    <n v="1565"/>
    <x v="11"/>
    <n v="58645"/>
    <n v="58.6"/>
    <n v="18"/>
    <x v="2"/>
    <x v="0"/>
    <n v="76"/>
    <n v="51"/>
    <n v="82"/>
    <x v="1"/>
    <n v="0"/>
    <n v="0"/>
    <n v="82"/>
    <n v="63.5"/>
    <n v="79"/>
    <n v="63"/>
    <n v="47"/>
    <n v="64"/>
    <n v="91"/>
    <n v="57"/>
    <n v="8"/>
    <n v="98"/>
    <n v="71"/>
    <n v="57"/>
  </r>
  <r>
    <n v="1638"/>
    <x v="7"/>
    <n v="133144"/>
    <n v="133.1"/>
    <n v="16"/>
    <x v="2"/>
    <x v="3"/>
    <n v="66"/>
    <n v="51"/>
    <n v="36"/>
    <x v="0"/>
    <n v="0"/>
    <n v="36"/>
    <n v="0"/>
    <n v="42.2"/>
    <n v="22"/>
    <n v="27"/>
    <n v="15"/>
    <n v="41"/>
    <n v="8"/>
    <n v="75"/>
    <n v="79"/>
    <n v="57"/>
    <n v="9"/>
    <n v="89"/>
  </r>
  <r>
    <n v="1717"/>
    <x v="4"/>
    <n v="101341"/>
    <n v="101.3"/>
    <n v="15"/>
    <x v="0"/>
    <x v="1"/>
    <n v="85"/>
    <n v="51"/>
    <n v="42"/>
    <x v="0"/>
    <n v="0"/>
    <n v="42"/>
    <n v="0"/>
    <n v="48.6"/>
    <n v="10"/>
    <n v="43"/>
    <n v="89"/>
    <n v="33"/>
    <n v="53"/>
    <n v="85"/>
    <n v="61"/>
    <n v="73"/>
    <n v="23"/>
    <n v="16"/>
  </r>
  <r>
    <n v="1934"/>
    <x v="6"/>
    <n v="45529"/>
    <n v="45.5"/>
    <n v="22"/>
    <x v="2"/>
    <x v="1"/>
    <n v="5"/>
    <n v="51"/>
    <n v="85"/>
    <x v="1"/>
    <n v="0"/>
    <n v="0"/>
    <n v="85"/>
    <n v="46.9"/>
    <n v="92"/>
    <n v="11"/>
    <n v="59"/>
    <n v="73"/>
    <n v="7"/>
    <n v="2"/>
    <n v="46"/>
    <n v="79"/>
    <n v="16"/>
    <n v="84"/>
  </r>
  <r>
    <n v="2087"/>
    <x v="8"/>
    <n v="146585"/>
    <n v="146.6"/>
    <n v="29"/>
    <x v="1"/>
    <x v="1"/>
    <n v="67"/>
    <n v="51"/>
    <n v="26"/>
    <x v="2"/>
    <n v="26"/>
    <n v="0"/>
    <n v="0"/>
    <n v="51.1"/>
    <n v="52"/>
    <n v="94"/>
    <n v="48"/>
    <n v="43"/>
    <n v="45"/>
    <n v="36"/>
    <n v="17"/>
    <n v="84"/>
    <n v="39"/>
    <n v="53"/>
  </r>
  <r>
    <n v="2154"/>
    <x v="16"/>
    <n v="116090"/>
    <n v="116.1"/>
    <n v="21"/>
    <x v="2"/>
    <x v="2"/>
    <n v="85"/>
    <n v="51"/>
    <n v="7"/>
    <x v="2"/>
    <n v="7"/>
    <n v="0"/>
    <n v="0"/>
    <n v="39.5"/>
    <n v="36"/>
    <n v="10"/>
    <n v="29"/>
    <n v="16"/>
    <n v="55"/>
    <n v="52"/>
    <n v="45"/>
    <n v="95"/>
    <n v="28"/>
    <n v="29"/>
  </r>
  <r>
    <n v="2161"/>
    <x v="6"/>
    <n v="143357"/>
    <n v="143.4"/>
    <n v="22"/>
    <x v="2"/>
    <x v="3"/>
    <n v="66"/>
    <n v="51"/>
    <n v="73"/>
    <x v="1"/>
    <n v="0"/>
    <n v="0"/>
    <n v="73"/>
    <n v="42.2"/>
    <n v="86"/>
    <n v="8"/>
    <n v="21"/>
    <n v="23"/>
    <n v="6"/>
    <n v="58"/>
    <n v="29"/>
    <n v="21"/>
    <n v="76"/>
    <n v="94"/>
  </r>
  <r>
    <n v="2193"/>
    <x v="7"/>
    <n v="57762"/>
    <n v="57.8"/>
    <n v="7"/>
    <x v="3"/>
    <x v="0"/>
    <n v="89"/>
    <n v="51"/>
    <n v="61"/>
    <x v="0"/>
    <n v="0"/>
    <n v="61"/>
    <n v="0"/>
    <n v="29"/>
    <n v="47"/>
    <n v="52"/>
    <n v="21"/>
    <n v="61"/>
    <n v="54"/>
    <n v="16"/>
    <n v="24"/>
    <n v="7"/>
    <n v="7"/>
    <n v="1"/>
  </r>
  <r>
    <n v="2249"/>
    <x v="17"/>
    <n v="89434"/>
    <n v="89.4"/>
    <n v="5"/>
    <x v="3"/>
    <x v="2"/>
    <n v="82"/>
    <n v="51"/>
    <n v="84"/>
    <x v="1"/>
    <n v="0"/>
    <n v="0"/>
    <n v="84"/>
    <n v="50.4"/>
    <n v="47"/>
    <n v="26"/>
    <n v="16"/>
    <n v="19"/>
    <n v="72"/>
    <n v="54"/>
    <n v="98"/>
    <n v="24"/>
    <n v="96"/>
    <n v="52"/>
  </r>
  <r>
    <n v="2283"/>
    <x v="0"/>
    <n v="50954"/>
    <n v="51"/>
    <n v="29"/>
    <x v="1"/>
    <x v="0"/>
    <n v="49"/>
    <n v="51"/>
    <n v="57"/>
    <x v="0"/>
    <n v="0"/>
    <n v="57"/>
    <n v="0"/>
    <n v="53.1"/>
    <n v="86"/>
    <n v="71"/>
    <n v="82"/>
    <n v="64"/>
    <n v="51"/>
    <n v="22"/>
    <n v="28"/>
    <n v="32"/>
    <n v="4"/>
    <n v="91"/>
  </r>
  <r>
    <n v="2300"/>
    <x v="13"/>
    <n v="69812"/>
    <n v="69.8"/>
    <n v="26"/>
    <x v="1"/>
    <x v="2"/>
    <n v="67"/>
    <n v="51"/>
    <n v="27"/>
    <x v="2"/>
    <n v="27"/>
    <n v="0"/>
    <n v="0"/>
    <n v="46.9"/>
    <n v="4"/>
    <n v="65"/>
    <n v="4"/>
    <n v="88"/>
    <n v="65"/>
    <n v="58"/>
    <n v="98"/>
    <n v="28"/>
    <n v="7"/>
    <n v="52"/>
  </r>
  <r>
    <n v="2336"/>
    <x v="2"/>
    <n v="54829"/>
    <n v="54.8"/>
    <n v="26"/>
    <x v="1"/>
    <x v="2"/>
    <n v="97"/>
    <n v="51"/>
    <n v="29"/>
    <x v="2"/>
    <n v="29"/>
    <n v="0"/>
    <n v="0"/>
    <n v="29.1"/>
    <n v="55"/>
    <n v="7"/>
    <n v="19"/>
    <n v="65"/>
    <n v="88"/>
    <n v="14"/>
    <n v="13"/>
    <n v="3"/>
    <n v="16"/>
    <n v="11"/>
  </r>
  <r>
    <n v="2380"/>
    <x v="19"/>
    <n v="78720"/>
    <n v="78.7"/>
    <n v="29"/>
    <x v="1"/>
    <x v="2"/>
    <n v="33"/>
    <n v="51"/>
    <n v="68"/>
    <x v="0"/>
    <n v="0"/>
    <n v="68"/>
    <n v="0"/>
    <n v="38.6"/>
    <n v="14"/>
    <n v="29"/>
    <n v="13"/>
    <n v="49"/>
    <n v="93"/>
    <n v="1"/>
    <n v="44"/>
    <n v="2"/>
    <n v="77"/>
    <n v="64"/>
  </r>
  <r>
    <n v="2400"/>
    <x v="0"/>
    <n v="139940"/>
    <n v="139.9"/>
    <n v="6"/>
    <x v="3"/>
    <x v="2"/>
    <n v="1"/>
    <n v="51"/>
    <n v="52"/>
    <x v="0"/>
    <n v="0"/>
    <n v="52"/>
    <n v="0"/>
    <n v="54.1"/>
    <n v="55"/>
    <n v="56"/>
    <n v="72"/>
    <n v="92"/>
    <n v="99"/>
    <n v="7"/>
    <n v="51"/>
    <n v="14"/>
    <n v="38"/>
    <n v="57"/>
  </r>
  <r>
    <n v="2402"/>
    <x v="5"/>
    <n v="115639"/>
    <n v="115.6"/>
    <n v="9"/>
    <x v="0"/>
    <x v="2"/>
    <n v="98"/>
    <n v="51"/>
    <n v="5"/>
    <x v="0"/>
    <n v="0"/>
    <n v="5"/>
    <n v="0"/>
    <n v="38.5"/>
    <n v="5"/>
    <n v="29"/>
    <n v="53"/>
    <n v="67"/>
    <n v="67"/>
    <n v="9"/>
    <n v="8"/>
    <n v="93"/>
    <n v="12"/>
    <n v="42"/>
  </r>
  <r>
    <n v="2416"/>
    <x v="17"/>
    <n v="127891"/>
    <n v="127.9"/>
    <n v="23"/>
    <x v="1"/>
    <x v="2"/>
    <n v="10"/>
    <n v="51"/>
    <n v="74"/>
    <x v="1"/>
    <n v="0"/>
    <n v="0"/>
    <n v="74"/>
    <n v="41.1"/>
    <n v="84"/>
    <n v="1"/>
    <n v="3"/>
    <n v="12"/>
    <n v="69"/>
    <n v="99"/>
    <n v="59"/>
    <n v="12"/>
    <n v="18"/>
    <n v="54"/>
  </r>
  <r>
    <n v="2711"/>
    <x v="14"/>
    <n v="115424"/>
    <n v="115.4"/>
    <n v="27"/>
    <x v="1"/>
    <x v="2"/>
    <n v="73"/>
    <n v="51"/>
    <n v="34"/>
    <x v="0"/>
    <n v="0"/>
    <n v="34"/>
    <n v="0"/>
    <n v="48"/>
    <n v="6"/>
    <n v="1"/>
    <n v="91"/>
    <n v="49"/>
    <n v="26"/>
    <n v="39"/>
    <n v="85"/>
    <n v="93"/>
    <n v="12"/>
    <n v="78"/>
  </r>
  <r>
    <n v="2907"/>
    <x v="0"/>
    <n v="148083"/>
    <n v="148.1"/>
    <n v="14"/>
    <x v="0"/>
    <x v="1"/>
    <n v="89"/>
    <n v="51"/>
    <n v="48"/>
    <x v="0"/>
    <n v="0"/>
    <n v="48"/>
    <n v="0"/>
    <n v="40.200000000000003"/>
    <n v="4"/>
    <n v="9"/>
    <n v="47"/>
    <n v="42"/>
    <n v="64"/>
    <n v="38"/>
    <n v="54"/>
    <n v="96"/>
    <n v="2"/>
    <n v="46"/>
  </r>
  <r>
    <n v="2948"/>
    <x v="9"/>
    <n v="115059"/>
    <n v="115.1"/>
    <n v="3"/>
    <x v="3"/>
    <x v="3"/>
    <n v="76"/>
    <n v="51"/>
    <n v="94"/>
    <x v="1"/>
    <n v="0"/>
    <n v="0"/>
    <n v="94"/>
    <n v="37.6"/>
    <n v="19"/>
    <n v="9"/>
    <n v="52"/>
    <n v="56"/>
    <n v="8"/>
    <n v="37"/>
    <n v="16"/>
    <n v="53"/>
    <n v="55"/>
    <n v="71"/>
  </r>
  <r>
    <n v="280"/>
    <x v="4"/>
    <n v="145660"/>
    <n v="145.69999999999999"/>
    <n v="26"/>
    <x v="1"/>
    <x v="1"/>
    <n v="78"/>
    <n v="15"/>
    <n v="38"/>
    <x v="0"/>
    <n v="0"/>
    <n v="38"/>
    <n v="0"/>
    <n v="40.700000000000003"/>
    <n v="46"/>
    <n v="43"/>
    <n v="3"/>
    <n v="2"/>
    <n v="7"/>
    <n v="89"/>
    <n v="42"/>
    <n v="5"/>
    <n v="92"/>
    <n v="78"/>
  </r>
  <r>
    <n v="452"/>
    <x v="16"/>
    <n v="111335"/>
    <n v="111.3"/>
    <n v="0"/>
    <x v="3"/>
    <x v="3"/>
    <n v="27"/>
    <n v="15"/>
    <n v="9"/>
    <x v="2"/>
    <n v="9"/>
    <n v="0"/>
    <n v="0"/>
    <n v="50.9"/>
    <n v="1"/>
    <n v="15"/>
    <n v="78"/>
    <n v="45"/>
    <n v="45"/>
    <n v="96"/>
    <n v="92"/>
    <n v="31"/>
    <n v="21"/>
    <n v="85"/>
  </r>
  <r>
    <n v="566"/>
    <x v="13"/>
    <n v="62975"/>
    <n v="63"/>
    <n v="1"/>
    <x v="3"/>
    <x v="3"/>
    <n v="88"/>
    <n v="15"/>
    <n v="11"/>
    <x v="2"/>
    <n v="11"/>
    <n v="0"/>
    <n v="0"/>
    <n v="45.3"/>
    <n v="76"/>
    <n v="59"/>
    <n v="26"/>
    <n v="98"/>
    <n v="9"/>
    <n v="13"/>
    <n v="3"/>
    <n v="69"/>
    <n v="6"/>
    <n v="94"/>
  </r>
  <r>
    <n v="1596"/>
    <x v="16"/>
    <n v="65495"/>
    <n v="65.5"/>
    <n v="23"/>
    <x v="1"/>
    <x v="2"/>
    <n v="73"/>
    <n v="15"/>
    <n v="13"/>
    <x v="2"/>
    <n v="13"/>
    <n v="0"/>
    <n v="0"/>
    <n v="39.1"/>
    <n v="88"/>
    <n v="6"/>
    <n v="45"/>
    <n v="22"/>
    <n v="74"/>
    <n v="9"/>
    <n v="24"/>
    <n v="18"/>
    <n v="7"/>
    <n v="98"/>
  </r>
  <r>
    <n v="1607"/>
    <x v="17"/>
    <n v="122061"/>
    <n v="122.1"/>
    <n v="20"/>
    <x v="2"/>
    <x v="2"/>
    <n v="5"/>
    <n v="15"/>
    <n v="82"/>
    <x v="1"/>
    <n v="0"/>
    <n v="0"/>
    <n v="82"/>
    <n v="39.799999999999997"/>
    <n v="22"/>
    <n v="51"/>
    <n v="4"/>
    <n v="9"/>
    <n v="82"/>
    <n v="73"/>
    <n v="61"/>
    <n v="58"/>
    <n v="10"/>
    <n v="28"/>
  </r>
  <r>
    <n v="1937"/>
    <x v="16"/>
    <n v="95478"/>
    <n v="95.5"/>
    <n v="22"/>
    <x v="2"/>
    <x v="1"/>
    <n v="6"/>
    <n v="15"/>
    <n v="8"/>
    <x v="2"/>
    <n v="8"/>
    <n v="0"/>
    <n v="0"/>
    <n v="35.299999999999997"/>
    <n v="42"/>
    <n v="78"/>
    <n v="3"/>
    <n v="69"/>
    <n v="8"/>
    <n v="24"/>
    <n v="16"/>
    <n v="91"/>
    <n v="18"/>
    <n v="4"/>
  </r>
  <r>
    <n v="2335"/>
    <x v="11"/>
    <n v="41638"/>
    <n v="41.6"/>
    <n v="26"/>
    <x v="1"/>
    <x v="1"/>
    <n v="94"/>
    <n v="15"/>
    <n v="81"/>
    <x v="1"/>
    <n v="0"/>
    <n v="0"/>
    <n v="81"/>
    <n v="48.3"/>
    <n v="23"/>
    <n v="56"/>
    <n v="88"/>
    <n v="47"/>
    <n v="51"/>
    <n v="13"/>
    <n v="42"/>
    <n v="39"/>
    <n v="35"/>
    <n v="89"/>
  </r>
  <r>
    <n v="2932"/>
    <x v="6"/>
    <n v="119128"/>
    <n v="119.1"/>
    <n v="25"/>
    <x v="1"/>
    <x v="3"/>
    <n v="61"/>
    <n v="15"/>
    <n v="74"/>
    <x v="1"/>
    <n v="0"/>
    <n v="0"/>
    <n v="74"/>
    <n v="55.8"/>
    <n v="61"/>
    <n v="48"/>
    <n v="26"/>
    <n v="94"/>
    <n v="79"/>
    <n v="78"/>
    <n v="9"/>
    <n v="73"/>
    <n v="51"/>
    <n v="39"/>
  </r>
  <r>
    <n v="8"/>
    <x v="8"/>
    <n v="53419"/>
    <n v="53.4"/>
    <n v="12"/>
    <x v="0"/>
    <x v="1"/>
    <n v="2"/>
    <n v="14"/>
    <n v="17"/>
    <x v="2"/>
    <n v="17"/>
    <n v="0"/>
    <n v="0"/>
    <n v="39.6"/>
    <n v="56"/>
    <n v="7"/>
    <n v="14"/>
    <n v="6"/>
    <n v="54"/>
    <n v="2"/>
    <n v="94"/>
    <n v="6"/>
    <n v="69"/>
    <n v="88"/>
  </r>
  <r>
    <n v="250"/>
    <x v="17"/>
    <n v="94418"/>
    <n v="94.4"/>
    <n v="18"/>
    <x v="2"/>
    <x v="3"/>
    <n v="3"/>
    <n v="14"/>
    <n v="86"/>
    <x v="1"/>
    <n v="0"/>
    <n v="0"/>
    <n v="86"/>
    <n v="63.5"/>
    <n v="97"/>
    <n v="47"/>
    <n v="85"/>
    <n v="6"/>
    <n v="34"/>
    <n v="7"/>
    <n v="98"/>
    <n v="82"/>
    <n v="85"/>
    <n v="94"/>
  </r>
  <r>
    <n v="269"/>
    <x v="2"/>
    <n v="55464"/>
    <n v="55.5"/>
    <n v="25"/>
    <x v="1"/>
    <x v="2"/>
    <n v="55"/>
    <n v="14"/>
    <n v="14"/>
    <x v="2"/>
    <n v="14"/>
    <n v="0"/>
    <n v="0"/>
    <n v="48.4"/>
    <n v="73"/>
    <n v="66"/>
    <n v="93"/>
    <n v="82"/>
    <n v="57"/>
    <n v="66"/>
    <n v="9"/>
    <n v="4"/>
    <n v="33"/>
    <n v="1"/>
  </r>
  <r>
    <n v="322"/>
    <x v="5"/>
    <n v="102572"/>
    <n v="102.6"/>
    <n v="23"/>
    <x v="1"/>
    <x v="1"/>
    <n v="52"/>
    <n v="14"/>
    <n v="38"/>
    <x v="0"/>
    <n v="0"/>
    <n v="38"/>
    <n v="0"/>
    <n v="58.8"/>
    <n v="2"/>
    <n v="86"/>
    <n v="58"/>
    <n v="89"/>
    <n v="6"/>
    <n v="81"/>
    <n v="43"/>
    <n v="75"/>
    <n v="91"/>
    <n v="57"/>
  </r>
  <r>
    <n v="514"/>
    <x v="1"/>
    <n v="47290"/>
    <n v="47.3"/>
    <n v="27"/>
    <x v="1"/>
    <x v="1"/>
    <n v="3"/>
    <n v="14"/>
    <n v="94"/>
    <x v="1"/>
    <n v="0"/>
    <n v="0"/>
    <n v="94"/>
    <n v="41.9"/>
    <n v="86"/>
    <n v="11"/>
    <n v="95"/>
    <n v="42"/>
    <n v="1"/>
    <n v="44"/>
    <n v="5"/>
    <n v="54"/>
    <n v="34"/>
    <n v="47"/>
  </r>
  <r>
    <n v="529"/>
    <x v="14"/>
    <n v="114153"/>
    <n v="114.2"/>
    <n v="26"/>
    <x v="1"/>
    <x v="3"/>
    <n v="2"/>
    <n v="14"/>
    <n v="38"/>
    <x v="0"/>
    <n v="0"/>
    <n v="38"/>
    <n v="0"/>
    <n v="37.4"/>
    <n v="23"/>
    <n v="28"/>
    <n v="13"/>
    <n v="64"/>
    <n v="8"/>
    <n v="13"/>
    <n v="64"/>
    <n v="34"/>
    <n v="71"/>
    <n v="56"/>
  </r>
  <r>
    <n v="609"/>
    <x v="3"/>
    <n v="144780"/>
    <n v="144.80000000000001"/>
    <n v="8"/>
    <x v="0"/>
    <x v="0"/>
    <n v="17"/>
    <n v="14"/>
    <n v="56"/>
    <x v="0"/>
    <n v="0"/>
    <n v="56"/>
    <n v="0"/>
    <n v="47.1"/>
    <n v="88"/>
    <n v="49"/>
    <n v="54"/>
    <n v="92"/>
    <n v="9"/>
    <n v="45"/>
    <n v="27"/>
    <n v="39"/>
    <n v="39"/>
    <n v="29"/>
  </r>
  <r>
    <n v="778"/>
    <x v="15"/>
    <n v="55727"/>
    <n v="55.7"/>
    <n v="28"/>
    <x v="1"/>
    <x v="2"/>
    <n v="19"/>
    <n v="14"/>
    <n v="38"/>
    <x v="0"/>
    <n v="0"/>
    <n v="38"/>
    <n v="0"/>
    <n v="39.700000000000003"/>
    <n v="3"/>
    <n v="2"/>
    <n v="62"/>
    <n v="66"/>
    <n v="31"/>
    <n v="32"/>
    <n v="34"/>
    <n v="68"/>
    <n v="6"/>
    <n v="93"/>
  </r>
  <r>
    <n v="894"/>
    <x v="11"/>
    <n v="92402"/>
    <n v="92.4"/>
    <n v="27"/>
    <x v="1"/>
    <x v="1"/>
    <n v="67"/>
    <n v="14"/>
    <n v="77"/>
    <x v="1"/>
    <n v="0"/>
    <n v="0"/>
    <n v="77"/>
    <n v="28.2"/>
    <n v="9"/>
    <n v="13"/>
    <n v="66"/>
    <n v="55"/>
    <n v="49"/>
    <n v="31"/>
    <n v="5"/>
    <n v="16"/>
    <n v="37"/>
    <n v="1"/>
  </r>
  <r>
    <n v="1003"/>
    <x v="14"/>
    <n v="88764"/>
    <n v="88.8"/>
    <n v="7"/>
    <x v="3"/>
    <x v="1"/>
    <n v="69"/>
    <n v="14"/>
    <n v="58"/>
    <x v="0"/>
    <n v="0"/>
    <n v="58"/>
    <n v="0"/>
    <n v="44.4"/>
    <n v="74"/>
    <n v="29"/>
    <n v="3"/>
    <n v="78"/>
    <n v="3"/>
    <n v="56"/>
    <n v="25"/>
    <n v="82"/>
    <n v="11"/>
    <n v="83"/>
  </r>
  <r>
    <n v="1192"/>
    <x v="7"/>
    <n v="42054"/>
    <n v="42.1"/>
    <n v="7"/>
    <x v="3"/>
    <x v="0"/>
    <n v="43"/>
    <n v="14"/>
    <n v="51"/>
    <x v="0"/>
    <n v="0"/>
    <n v="51"/>
    <n v="0"/>
    <n v="40.299999999999997"/>
    <n v="51"/>
    <n v="6"/>
    <n v="92"/>
    <n v="18"/>
    <n v="53"/>
    <n v="8"/>
    <n v="22"/>
    <n v="53"/>
    <n v="24"/>
    <n v="76"/>
  </r>
  <r>
    <n v="1381"/>
    <x v="5"/>
    <n v="105073"/>
    <n v="105.1"/>
    <n v="1"/>
    <x v="3"/>
    <x v="3"/>
    <n v="28"/>
    <n v="14"/>
    <n v="37"/>
    <x v="0"/>
    <n v="0"/>
    <n v="37"/>
    <n v="0"/>
    <n v="49.1"/>
    <n v="68"/>
    <n v="92"/>
    <n v="54"/>
    <n v="88"/>
    <n v="12"/>
    <n v="49"/>
    <n v="46"/>
    <n v="1"/>
    <n v="44"/>
    <n v="37"/>
  </r>
  <r>
    <n v="1544"/>
    <x v="5"/>
    <n v="42568"/>
    <n v="42.6"/>
    <n v="3"/>
    <x v="3"/>
    <x v="2"/>
    <n v="75"/>
    <n v="14"/>
    <n v="42"/>
    <x v="0"/>
    <n v="0"/>
    <n v="42"/>
    <n v="0"/>
    <n v="51.7"/>
    <n v="47"/>
    <n v="86"/>
    <n v="78"/>
    <n v="39"/>
    <n v="85"/>
    <n v="5"/>
    <n v="78"/>
    <n v="21"/>
    <n v="29"/>
    <n v="49"/>
  </r>
  <r>
    <n v="1923"/>
    <x v="7"/>
    <n v="127095"/>
    <n v="127.1"/>
    <n v="14"/>
    <x v="0"/>
    <x v="1"/>
    <n v="77"/>
    <n v="14"/>
    <n v="54"/>
    <x v="0"/>
    <n v="0"/>
    <n v="54"/>
    <n v="0"/>
    <n v="29.1"/>
    <n v="5"/>
    <n v="4"/>
    <n v="7"/>
    <n v="75"/>
    <n v="6"/>
    <n v="19"/>
    <n v="42"/>
    <n v="46"/>
    <n v="41"/>
    <n v="46"/>
  </r>
  <r>
    <n v="1992"/>
    <x v="8"/>
    <n v="59235"/>
    <n v="59.2"/>
    <n v="11"/>
    <x v="0"/>
    <x v="1"/>
    <n v="44"/>
    <n v="14"/>
    <n v="14"/>
    <x v="2"/>
    <n v="14"/>
    <n v="0"/>
    <n v="0"/>
    <n v="38.200000000000003"/>
    <n v="48"/>
    <n v="9"/>
    <n v="8"/>
    <n v="24"/>
    <n v="32"/>
    <n v="35"/>
    <n v="91"/>
    <n v="10"/>
    <n v="77"/>
    <n v="48"/>
  </r>
  <r>
    <n v="2139"/>
    <x v="6"/>
    <n v="129892"/>
    <n v="129.9"/>
    <n v="9"/>
    <x v="0"/>
    <x v="1"/>
    <n v="94"/>
    <n v="14"/>
    <n v="95"/>
    <x v="1"/>
    <n v="0"/>
    <n v="0"/>
    <n v="95"/>
    <n v="63.3"/>
    <n v="86"/>
    <n v="55"/>
    <n v="71"/>
    <n v="96"/>
    <n v="58"/>
    <n v="84"/>
    <n v="94"/>
    <n v="57"/>
    <n v="16"/>
    <n v="16"/>
  </r>
  <r>
    <n v="2204"/>
    <x v="3"/>
    <n v="99459"/>
    <n v="99.5"/>
    <n v="6"/>
    <x v="3"/>
    <x v="1"/>
    <n v="25"/>
    <n v="14"/>
    <n v="34"/>
    <x v="0"/>
    <n v="0"/>
    <n v="34"/>
    <n v="0"/>
    <n v="36.1"/>
    <n v="84"/>
    <n v="9"/>
    <n v="3"/>
    <n v="24"/>
    <n v="33"/>
    <n v="63"/>
    <n v="13"/>
    <n v="44"/>
    <n v="2"/>
    <n v="86"/>
  </r>
  <r>
    <n v="2298"/>
    <x v="8"/>
    <n v="132132"/>
    <n v="132.1"/>
    <n v="29"/>
    <x v="1"/>
    <x v="2"/>
    <n v="29"/>
    <n v="14"/>
    <n v="9"/>
    <x v="2"/>
    <n v="9"/>
    <n v="0"/>
    <n v="0"/>
    <n v="25.8"/>
    <n v="76"/>
    <n v="72"/>
    <n v="11"/>
    <n v="33"/>
    <n v="19"/>
    <n v="2"/>
    <n v="17"/>
    <n v="2"/>
    <n v="17"/>
    <n v="9"/>
  </r>
  <r>
    <n v="2426"/>
    <x v="5"/>
    <n v="69114"/>
    <n v="69.099999999999994"/>
    <n v="24"/>
    <x v="1"/>
    <x v="3"/>
    <n v="81"/>
    <n v="14"/>
    <n v="4"/>
    <x v="0"/>
    <n v="0"/>
    <n v="4"/>
    <n v="0"/>
    <n v="48.5"/>
    <n v="76"/>
    <n v="54"/>
    <n v="39"/>
    <n v="79"/>
    <n v="56"/>
    <n v="64"/>
    <n v="6"/>
    <n v="59"/>
    <n v="3"/>
    <n v="49"/>
  </r>
  <r>
    <n v="2498"/>
    <x v="11"/>
    <n v="113366"/>
    <n v="113.4"/>
    <n v="20"/>
    <x v="2"/>
    <x v="3"/>
    <n v="53"/>
    <n v="14"/>
    <n v="72"/>
    <x v="1"/>
    <n v="0"/>
    <n v="0"/>
    <n v="72"/>
    <n v="53.5"/>
    <n v="91"/>
    <n v="73"/>
    <n v="77"/>
    <n v="6"/>
    <n v="19"/>
    <n v="93"/>
    <n v="12"/>
    <n v="63"/>
    <n v="78"/>
    <n v="23"/>
  </r>
  <r>
    <n v="2970"/>
    <x v="2"/>
    <n v="147083"/>
    <n v="147.1"/>
    <n v="9"/>
    <x v="0"/>
    <x v="2"/>
    <n v="54"/>
    <n v="14"/>
    <n v="2"/>
    <x v="2"/>
    <n v="2"/>
    <n v="0"/>
    <n v="0"/>
    <n v="52.5"/>
    <n v="69"/>
    <n v="3"/>
    <n v="51"/>
    <n v="72"/>
    <n v="12"/>
    <n v="68"/>
    <n v="8"/>
    <n v="81"/>
    <n v="98"/>
    <n v="63"/>
  </r>
  <r>
    <n v="115"/>
    <x v="13"/>
    <n v="102240"/>
    <n v="102.2"/>
    <n v="27"/>
    <x v="1"/>
    <x v="1"/>
    <n v="7"/>
    <n v="13"/>
    <n v="11"/>
    <x v="2"/>
    <n v="11"/>
    <n v="0"/>
    <n v="0"/>
    <n v="61.3"/>
    <n v="54"/>
    <n v="88"/>
    <n v="65"/>
    <n v="53"/>
    <n v="32"/>
    <n v="33"/>
    <n v="67"/>
    <n v="99"/>
    <n v="66"/>
    <n v="56"/>
  </r>
  <r>
    <n v="185"/>
    <x v="11"/>
    <n v="134859"/>
    <n v="134.9"/>
    <n v="13"/>
    <x v="0"/>
    <x v="3"/>
    <n v="82"/>
    <n v="13"/>
    <n v="84"/>
    <x v="1"/>
    <n v="0"/>
    <n v="0"/>
    <n v="84"/>
    <n v="36"/>
    <n v="52"/>
    <n v="14"/>
    <n v="78"/>
    <n v="27"/>
    <n v="5"/>
    <n v="28"/>
    <n v="13"/>
    <n v="63"/>
    <n v="5"/>
    <n v="75"/>
  </r>
  <r>
    <n v="317"/>
    <x v="8"/>
    <n v="73894"/>
    <n v="73.900000000000006"/>
    <n v="21"/>
    <x v="2"/>
    <x v="0"/>
    <n v="18"/>
    <n v="13"/>
    <n v="13"/>
    <x v="2"/>
    <n v="13"/>
    <n v="0"/>
    <n v="0"/>
    <n v="48.2"/>
    <n v="73"/>
    <n v="42"/>
    <n v="58"/>
    <n v="83"/>
    <n v="8"/>
    <n v="87"/>
    <n v="6"/>
    <n v="69"/>
    <n v="14"/>
    <n v="42"/>
  </r>
  <r>
    <n v="370"/>
    <x v="2"/>
    <n v="115092"/>
    <n v="115.1"/>
    <n v="18"/>
    <x v="2"/>
    <x v="0"/>
    <n v="2"/>
    <n v="13"/>
    <n v="23"/>
    <x v="2"/>
    <n v="23"/>
    <n v="0"/>
    <n v="0"/>
    <n v="45.4"/>
    <n v="6"/>
    <n v="39"/>
    <n v="28"/>
    <n v="3"/>
    <n v="98"/>
    <n v="64"/>
    <n v="72"/>
    <n v="98"/>
    <n v="38"/>
    <n v="8"/>
  </r>
  <r>
    <n v="373"/>
    <x v="2"/>
    <n v="107360"/>
    <n v="107.4"/>
    <n v="23"/>
    <x v="1"/>
    <x v="3"/>
    <n v="13"/>
    <n v="13"/>
    <n v="18"/>
    <x v="2"/>
    <n v="18"/>
    <n v="0"/>
    <n v="0"/>
    <n v="59"/>
    <n v="75"/>
    <n v="31"/>
    <n v="51"/>
    <n v="86"/>
    <n v="47"/>
    <n v="36"/>
    <n v="54"/>
    <n v="72"/>
    <n v="44"/>
    <n v="94"/>
  </r>
  <r>
    <n v="436"/>
    <x v="3"/>
    <n v="82066"/>
    <n v="82.1"/>
    <n v="10"/>
    <x v="0"/>
    <x v="0"/>
    <n v="10"/>
    <n v="13"/>
    <n v="61"/>
    <x v="0"/>
    <n v="0"/>
    <n v="61"/>
    <n v="0"/>
    <n v="27.6"/>
    <n v="51"/>
    <n v="3"/>
    <n v="15"/>
    <n v="28"/>
    <n v="38"/>
    <n v="76"/>
    <n v="54"/>
    <n v="8"/>
    <n v="2"/>
    <n v="1"/>
  </r>
  <r>
    <n v="602"/>
    <x v="3"/>
    <n v="140252"/>
    <n v="140.30000000000001"/>
    <n v="7"/>
    <x v="3"/>
    <x v="3"/>
    <n v="27"/>
    <n v="13"/>
    <n v="7"/>
    <x v="0"/>
    <n v="0"/>
    <n v="7"/>
    <n v="0"/>
    <n v="35"/>
    <n v="25"/>
    <n v="44"/>
    <n v="52"/>
    <n v="29"/>
    <n v="2"/>
    <n v="22"/>
    <n v="28"/>
    <n v="44"/>
    <n v="17"/>
    <n v="87"/>
  </r>
  <r>
    <n v="785"/>
    <x v="18"/>
    <n v="33692"/>
    <n v="33.700000000000003"/>
    <n v="25"/>
    <x v="1"/>
    <x v="1"/>
    <n v="73"/>
    <n v="13"/>
    <n v="29"/>
    <x v="2"/>
    <n v="29"/>
    <n v="0"/>
    <n v="0"/>
    <n v="59.1"/>
    <n v="61"/>
    <n v="25"/>
    <n v="92"/>
    <n v="78"/>
    <n v="57"/>
    <n v="7"/>
    <n v="92"/>
    <n v="71"/>
    <n v="37"/>
    <n v="71"/>
  </r>
  <r>
    <n v="904"/>
    <x v="10"/>
    <n v="86317"/>
    <n v="86.3"/>
    <n v="10"/>
    <x v="0"/>
    <x v="0"/>
    <n v="18"/>
    <n v="13"/>
    <n v="48"/>
    <x v="0"/>
    <n v="0"/>
    <n v="48"/>
    <n v="0"/>
    <n v="36.200000000000003"/>
    <n v="33"/>
    <n v="16"/>
    <n v="17"/>
    <n v="66"/>
    <n v="55"/>
    <n v="12"/>
    <n v="11"/>
    <n v="7"/>
    <n v="74"/>
    <n v="71"/>
  </r>
  <r>
    <n v="1161"/>
    <x v="6"/>
    <n v="93537"/>
    <n v="93.5"/>
    <n v="18"/>
    <x v="2"/>
    <x v="1"/>
    <n v="95"/>
    <n v="13"/>
    <n v="75"/>
    <x v="1"/>
    <n v="0"/>
    <n v="0"/>
    <n v="75"/>
    <n v="46.7"/>
    <n v="29"/>
    <n v="98"/>
    <n v="37"/>
    <n v="78"/>
    <n v="45"/>
    <n v="86"/>
    <n v="7"/>
    <n v="2"/>
    <n v="29"/>
    <n v="56"/>
  </r>
  <r>
    <n v="1218"/>
    <x v="15"/>
    <n v="112684"/>
    <n v="112.7"/>
    <n v="28"/>
    <x v="1"/>
    <x v="0"/>
    <n v="17"/>
    <n v="13"/>
    <n v="49"/>
    <x v="0"/>
    <n v="0"/>
    <n v="49"/>
    <n v="0"/>
    <n v="51"/>
    <n v="57"/>
    <n v="15"/>
    <n v="32"/>
    <n v="41"/>
    <n v="81"/>
    <n v="77"/>
    <n v="22"/>
    <n v="62"/>
    <n v="24"/>
    <n v="99"/>
  </r>
  <r>
    <n v="1496"/>
    <x v="9"/>
    <n v="145092"/>
    <n v="145.1"/>
    <n v="25"/>
    <x v="1"/>
    <x v="3"/>
    <n v="98"/>
    <n v="13"/>
    <n v="89"/>
    <x v="1"/>
    <n v="0"/>
    <n v="0"/>
    <n v="89"/>
    <n v="54.4"/>
    <n v="34"/>
    <n v="66"/>
    <n v="11"/>
    <n v="99"/>
    <n v="48"/>
    <n v="64"/>
    <n v="88"/>
    <n v="0"/>
    <n v="98"/>
    <n v="36"/>
  </r>
  <r>
    <n v="1502"/>
    <x v="0"/>
    <n v="114724"/>
    <n v="114.7"/>
    <n v="20"/>
    <x v="2"/>
    <x v="1"/>
    <n v="42"/>
    <n v="13"/>
    <n v="41"/>
    <x v="0"/>
    <n v="0"/>
    <n v="41"/>
    <n v="0"/>
    <n v="48.8"/>
    <n v="63"/>
    <n v="41"/>
    <n v="23"/>
    <n v="51"/>
    <n v="8"/>
    <n v="83"/>
    <n v="85"/>
    <n v="34"/>
    <n v="79"/>
    <n v="21"/>
  </r>
  <r>
    <n v="1573"/>
    <x v="6"/>
    <n v="41467"/>
    <n v="41.5"/>
    <n v="7"/>
    <x v="3"/>
    <x v="3"/>
    <n v="44"/>
    <n v="13"/>
    <n v="93"/>
    <x v="1"/>
    <n v="0"/>
    <n v="0"/>
    <n v="93"/>
    <n v="65.099999999999994"/>
    <n v="97"/>
    <n v="9"/>
    <n v="32"/>
    <n v="96"/>
    <n v="81"/>
    <n v="84"/>
    <n v="2"/>
    <n v="95"/>
    <n v="78"/>
    <n v="77"/>
  </r>
  <r>
    <n v="1676"/>
    <x v="8"/>
    <n v="100779"/>
    <n v="100.8"/>
    <n v="21"/>
    <x v="2"/>
    <x v="2"/>
    <n v="8"/>
    <n v="13"/>
    <n v="19"/>
    <x v="2"/>
    <n v="19"/>
    <n v="0"/>
    <n v="0"/>
    <n v="50.7"/>
    <n v="33"/>
    <n v="41"/>
    <n v="32"/>
    <n v="58"/>
    <n v="94"/>
    <n v="28"/>
    <n v="46"/>
    <n v="66"/>
    <n v="84"/>
    <n v="25"/>
  </r>
  <r>
    <n v="1690"/>
    <x v="12"/>
    <n v="100446"/>
    <n v="100.4"/>
    <n v="9"/>
    <x v="0"/>
    <x v="1"/>
    <n v="3"/>
    <n v="13"/>
    <n v="46"/>
    <x v="0"/>
    <n v="0"/>
    <n v="46"/>
    <n v="0"/>
    <n v="40.799999999999997"/>
    <n v="74"/>
    <n v="95"/>
    <n v="31"/>
    <n v="9"/>
    <n v="23"/>
    <n v="22"/>
    <n v="74"/>
    <n v="6"/>
    <n v="5"/>
    <n v="69"/>
  </r>
  <r>
    <n v="1718"/>
    <x v="11"/>
    <n v="119314"/>
    <n v="119.3"/>
    <n v="26"/>
    <x v="1"/>
    <x v="3"/>
    <n v="49"/>
    <n v="13"/>
    <n v="79"/>
    <x v="1"/>
    <n v="0"/>
    <n v="0"/>
    <n v="79"/>
    <n v="38.700000000000003"/>
    <n v="56"/>
    <n v="8"/>
    <n v="24"/>
    <n v="88"/>
    <n v="95"/>
    <n v="4"/>
    <n v="6"/>
    <n v="9"/>
    <n v="78"/>
    <n v="19"/>
  </r>
  <r>
    <n v="1796"/>
    <x v="6"/>
    <n v="48274"/>
    <n v="48.3"/>
    <n v="11"/>
    <x v="0"/>
    <x v="0"/>
    <n v="67"/>
    <n v="13"/>
    <n v="71"/>
    <x v="1"/>
    <n v="0"/>
    <n v="0"/>
    <n v="71"/>
    <n v="33.4"/>
    <n v="6"/>
    <n v="53"/>
    <n v="29"/>
    <n v="26"/>
    <n v="58"/>
    <n v="71"/>
    <n v="3"/>
    <n v="57"/>
    <n v="17"/>
    <n v="14"/>
  </r>
  <r>
    <n v="1873"/>
    <x v="9"/>
    <n v="109721"/>
    <n v="109.7"/>
    <n v="27"/>
    <x v="1"/>
    <x v="2"/>
    <n v="47"/>
    <n v="13"/>
    <n v="85"/>
    <x v="1"/>
    <n v="0"/>
    <n v="0"/>
    <n v="85"/>
    <n v="49.6"/>
    <n v="83"/>
    <n v="5"/>
    <n v="9"/>
    <n v="62"/>
    <n v="68"/>
    <n v="63"/>
    <n v="8"/>
    <n v="73"/>
    <n v="43"/>
    <n v="82"/>
  </r>
  <r>
    <n v="2118"/>
    <x v="2"/>
    <n v="72925"/>
    <n v="72.900000000000006"/>
    <n v="15"/>
    <x v="0"/>
    <x v="2"/>
    <n v="9"/>
    <n v="13"/>
    <n v="28"/>
    <x v="2"/>
    <n v="28"/>
    <n v="0"/>
    <n v="0"/>
    <n v="46.9"/>
    <n v="21"/>
    <n v="67"/>
    <n v="74"/>
    <n v="74"/>
    <n v="5"/>
    <n v="1"/>
    <n v="26"/>
    <n v="32"/>
    <n v="85"/>
    <n v="84"/>
  </r>
  <r>
    <n v="2123"/>
    <x v="15"/>
    <n v="87676"/>
    <n v="87.7"/>
    <n v="21"/>
    <x v="2"/>
    <x v="2"/>
    <n v="34"/>
    <n v="13"/>
    <n v="34"/>
    <x v="0"/>
    <n v="0"/>
    <n v="34"/>
    <n v="0"/>
    <n v="37.6"/>
    <n v="76"/>
    <n v="71"/>
    <n v="24"/>
    <n v="8"/>
    <n v="84"/>
    <n v="25"/>
    <n v="15"/>
    <n v="36"/>
    <n v="4"/>
    <n v="33"/>
  </r>
  <r>
    <n v="2155"/>
    <x v="14"/>
    <n v="126190"/>
    <n v="126.2"/>
    <n v="21"/>
    <x v="2"/>
    <x v="1"/>
    <n v="32"/>
    <n v="13"/>
    <n v="69"/>
    <x v="0"/>
    <n v="0"/>
    <n v="69"/>
    <n v="0"/>
    <n v="61.1"/>
    <n v="4"/>
    <n v="99"/>
    <n v="25"/>
    <n v="42"/>
    <n v="78"/>
    <n v="67"/>
    <n v="78"/>
    <n v="47"/>
    <n v="92"/>
    <n v="79"/>
  </r>
  <r>
    <n v="2165"/>
    <x v="8"/>
    <n v="111793"/>
    <n v="111.8"/>
    <n v="14"/>
    <x v="0"/>
    <x v="1"/>
    <n v="53"/>
    <n v="13"/>
    <n v="19"/>
    <x v="2"/>
    <n v="19"/>
    <n v="0"/>
    <n v="0"/>
    <n v="50.8"/>
    <n v="96"/>
    <n v="37"/>
    <n v="6"/>
    <n v="78"/>
    <n v="71"/>
    <n v="53"/>
    <n v="33"/>
    <n v="19"/>
    <n v="48"/>
    <n v="67"/>
  </r>
  <r>
    <n v="2248"/>
    <x v="5"/>
    <n v="66443"/>
    <n v="66.400000000000006"/>
    <n v="3"/>
    <x v="3"/>
    <x v="1"/>
    <n v="53"/>
    <n v="13"/>
    <n v="62"/>
    <x v="0"/>
    <n v="0"/>
    <n v="62"/>
    <n v="0"/>
    <n v="29.8"/>
    <n v="7"/>
    <n v="89"/>
    <n v="2"/>
    <n v="18"/>
    <n v="8"/>
    <n v="32"/>
    <n v="51"/>
    <n v="74"/>
    <n v="4"/>
    <n v="13"/>
  </r>
  <r>
    <n v="2293"/>
    <x v="9"/>
    <n v="105450"/>
    <n v="105.5"/>
    <n v="27"/>
    <x v="1"/>
    <x v="2"/>
    <n v="61"/>
    <n v="13"/>
    <n v="95"/>
    <x v="1"/>
    <n v="0"/>
    <n v="0"/>
    <n v="95"/>
    <n v="34.299999999999997"/>
    <n v="22"/>
    <n v="7"/>
    <n v="3"/>
    <n v="97"/>
    <n v="1"/>
    <n v="36"/>
    <n v="8"/>
    <n v="62"/>
    <n v="34"/>
    <n v="73"/>
  </r>
  <r>
    <n v="2342"/>
    <x v="6"/>
    <n v="56819"/>
    <n v="56.8"/>
    <n v="1"/>
    <x v="3"/>
    <x v="2"/>
    <n v="58"/>
    <n v="13"/>
    <n v="89"/>
    <x v="1"/>
    <n v="0"/>
    <n v="0"/>
    <n v="89"/>
    <n v="63.9"/>
    <n v="62"/>
    <n v="2"/>
    <n v="72"/>
    <n v="77"/>
    <n v="72"/>
    <n v="77"/>
    <n v="43"/>
    <n v="99"/>
    <n v="77"/>
    <n v="58"/>
  </r>
  <r>
    <n v="2412"/>
    <x v="15"/>
    <n v="107045"/>
    <n v="107"/>
    <n v="5"/>
    <x v="3"/>
    <x v="0"/>
    <n v="17"/>
    <n v="13"/>
    <n v="4"/>
    <x v="0"/>
    <n v="0"/>
    <n v="4"/>
    <n v="0"/>
    <n v="34.9"/>
    <n v="9"/>
    <n v="23"/>
    <n v="89"/>
    <n v="28"/>
    <n v="7"/>
    <n v="4"/>
    <n v="26"/>
    <n v="14"/>
    <n v="97"/>
    <n v="52"/>
  </r>
  <r>
    <n v="2432"/>
    <x v="15"/>
    <n v="74852"/>
    <n v="74.900000000000006"/>
    <n v="28"/>
    <x v="1"/>
    <x v="0"/>
    <n v="14"/>
    <n v="13"/>
    <n v="48"/>
    <x v="0"/>
    <n v="0"/>
    <n v="48"/>
    <n v="0"/>
    <n v="42.9"/>
    <n v="83"/>
    <n v="44"/>
    <n v="22"/>
    <n v="17"/>
    <n v="74"/>
    <n v="57"/>
    <n v="4"/>
    <n v="49"/>
    <n v="55"/>
    <n v="24"/>
  </r>
  <r>
    <n v="2453"/>
    <x v="18"/>
    <n v="149245"/>
    <n v="149.19999999999999"/>
    <n v="11"/>
    <x v="0"/>
    <x v="3"/>
    <n v="21"/>
    <n v="13"/>
    <n v="16"/>
    <x v="2"/>
    <n v="16"/>
    <n v="0"/>
    <n v="0"/>
    <n v="53.3"/>
    <n v="18"/>
    <n v="66"/>
    <n v="6"/>
    <n v="17"/>
    <n v="87"/>
    <n v="85"/>
    <n v="84"/>
    <n v="4"/>
    <n v="82"/>
    <n v="84"/>
  </r>
  <r>
    <n v="2525"/>
    <x v="9"/>
    <n v="40364"/>
    <n v="40.4"/>
    <n v="0"/>
    <x v="3"/>
    <x v="3"/>
    <n v="37"/>
    <n v="13"/>
    <n v="71"/>
    <x v="1"/>
    <n v="0"/>
    <n v="0"/>
    <n v="71"/>
    <n v="30.1"/>
    <n v="23"/>
    <n v="35"/>
    <n v="67"/>
    <n v="32"/>
    <n v="4"/>
    <n v="17"/>
    <n v="26"/>
    <n v="18"/>
    <n v="2"/>
    <n v="77"/>
  </r>
  <r>
    <n v="2626"/>
    <x v="0"/>
    <n v="129590"/>
    <n v="129.6"/>
    <n v="18"/>
    <x v="2"/>
    <x v="3"/>
    <n v="6"/>
    <n v="13"/>
    <n v="48"/>
    <x v="0"/>
    <n v="0"/>
    <n v="48"/>
    <n v="0"/>
    <n v="31.1"/>
    <n v="17"/>
    <n v="19"/>
    <n v="9"/>
    <n v="24"/>
    <n v="73"/>
    <n v="27"/>
    <n v="72"/>
    <n v="8"/>
    <n v="21"/>
    <n v="41"/>
  </r>
  <r>
    <n v="2820"/>
    <x v="13"/>
    <n v="115564"/>
    <n v="115.6"/>
    <n v="7"/>
    <x v="3"/>
    <x v="2"/>
    <n v="89"/>
    <n v="13"/>
    <n v="17"/>
    <x v="2"/>
    <n v="17"/>
    <n v="0"/>
    <n v="0"/>
    <n v="38.4"/>
    <n v="27"/>
    <n v="1"/>
    <n v="51"/>
    <n v="48"/>
    <n v="34"/>
    <n v="58"/>
    <n v="73"/>
    <n v="7"/>
    <n v="26"/>
    <n v="59"/>
  </r>
  <r>
    <n v="2833"/>
    <x v="17"/>
    <n v="143472"/>
    <n v="143.5"/>
    <n v="12"/>
    <x v="0"/>
    <x v="0"/>
    <n v="15"/>
    <n v="13"/>
    <n v="81"/>
    <x v="1"/>
    <n v="0"/>
    <n v="0"/>
    <n v="81"/>
    <n v="34.4"/>
    <n v="19"/>
    <n v="4"/>
    <n v="22"/>
    <n v="14"/>
    <n v="24"/>
    <n v="87"/>
    <n v="11"/>
    <n v="97"/>
    <n v="0"/>
    <n v="66"/>
  </r>
  <r>
    <n v="2850"/>
    <x v="6"/>
    <n v="70527"/>
    <n v="70.5"/>
    <n v="20"/>
    <x v="2"/>
    <x v="0"/>
    <n v="69"/>
    <n v="13"/>
    <n v="92"/>
    <x v="1"/>
    <n v="0"/>
    <n v="0"/>
    <n v="92"/>
    <n v="50.6"/>
    <n v="94"/>
    <n v="92"/>
    <n v="3"/>
    <n v="98"/>
    <n v="38"/>
    <n v="89"/>
    <n v="44"/>
    <n v="42"/>
    <n v="1"/>
    <n v="5"/>
  </r>
  <r>
    <n v="43"/>
    <x v="2"/>
    <n v="52415"/>
    <n v="52.4"/>
    <n v="7"/>
    <x v="3"/>
    <x v="2"/>
    <n v="18"/>
    <n v="12"/>
    <n v="15"/>
    <x v="2"/>
    <n v="15"/>
    <n v="0"/>
    <n v="0"/>
    <n v="47.4"/>
    <n v="87"/>
    <n v="52"/>
    <n v="97"/>
    <n v="6"/>
    <n v="22"/>
    <n v="82"/>
    <n v="35"/>
    <n v="35"/>
    <n v="3"/>
    <n v="55"/>
  </r>
  <r>
    <n v="260"/>
    <x v="5"/>
    <n v="143892"/>
    <n v="143.9"/>
    <n v="16"/>
    <x v="2"/>
    <x v="3"/>
    <n v="77"/>
    <n v="12"/>
    <n v="55"/>
    <x v="0"/>
    <n v="0"/>
    <n v="55"/>
    <n v="0"/>
    <n v="53.3"/>
    <n v="76"/>
    <n v="51"/>
    <n v="7"/>
    <n v="94"/>
    <n v="38"/>
    <n v="71"/>
    <n v="48"/>
    <n v="67"/>
    <n v="76"/>
    <n v="5"/>
  </r>
  <r>
    <n v="283"/>
    <x v="10"/>
    <n v="100122"/>
    <n v="100.1"/>
    <n v="14"/>
    <x v="0"/>
    <x v="2"/>
    <n v="25"/>
    <n v="12"/>
    <n v="45"/>
    <x v="0"/>
    <n v="0"/>
    <n v="45"/>
    <n v="0"/>
    <n v="34.200000000000003"/>
    <n v="57"/>
    <n v="1"/>
    <n v="6"/>
    <n v="54"/>
    <n v="57"/>
    <n v="75"/>
    <n v="13"/>
    <n v="51"/>
    <n v="19"/>
    <n v="9"/>
  </r>
  <r>
    <n v="595"/>
    <x v="15"/>
    <n v="30591"/>
    <n v="30.6"/>
    <n v="5"/>
    <x v="3"/>
    <x v="3"/>
    <n v="63"/>
    <n v="12"/>
    <n v="56"/>
    <x v="0"/>
    <n v="0"/>
    <n v="56"/>
    <n v="0"/>
    <n v="54.2"/>
    <n v="97"/>
    <n v="86"/>
    <n v="45"/>
    <n v="6"/>
    <n v="48"/>
    <n v="69"/>
    <n v="61"/>
    <n v="54"/>
    <n v="47"/>
    <n v="29"/>
  </r>
  <r>
    <n v="643"/>
    <x v="1"/>
    <n v="105569"/>
    <n v="105.6"/>
    <n v="15"/>
    <x v="0"/>
    <x v="2"/>
    <n v="58"/>
    <n v="12"/>
    <n v="86"/>
    <x v="1"/>
    <n v="0"/>
    <n v="0"/>
    <n v="86"/>
    <n v="54.8"/>
    <n v="98"/>
    <n v="14"/>
    <n v="43"/>
    <n v="42"/>
    <n v="42"/>
    <n v="66"/>
    <n v="49"/>
    <n v="52"/>
    <n v="43"/>
    <n v="99"/>
  </r>
  <r>
    <n v="716"/>
    <x v="5"/>
    <n v="50662"/>
    <n v="50.7"/>
    <n v="20"/>
    <x v="2"/>
    <x v="1"/>
    <n v="61"/>
    <n v="12"/>
    <n v="48"/>
    <x v="0"/>
    <n v="0"/>
    <n v="48"/>
    <n v="0"/>
    <n v="45.1"/>
    <n v="24"/>
    <n v="88"/>
    <n v="74"/>
    <n v="9"/>
    <n v="82"/>
    <n v="99"/>
    <n v="19"/>
    <n v="9"/>
    <n v="34"/>
    <n v="13"/>
  </r>
  <r>
    <n v="784"/>
    <x v="9"/>
    <n v="119865"/>
    <n v="119.9"/>
    <n v="12"/>
    <x v="0"/>
    <x v="3"/>
    <n v="95"/>
    <n v="12"/>
    <n v="71"/>
    <x v="1"/>
    <n v="0"/>
    <n v="0"/>
    <n v="71"/>
    <n v="41.6"/>
    <n v="91"/>
    <n v="48"/>
    <n v="46"/>
    <n v="57"/>
    <n v="15"/>
    <n v="47"/>
    <n v="83"/>
    <n v="2"/>
    <n v="27"/>
    <n v="0"/>
  </r>
  <r>
    <n v="877"/>
    <x v="11"/>
    <n v="49523"/>
    <n v="49.5"/>
    <n v="29"/>
    <x v="1"/>
    <x v="3"/>
    <n v="58"/>
    <n v="12"/>
    <n v="86"/>
    <x v="1"/>
    <n v="0"/>
    <n v="0"/>
    <n v="86"/>
    <n v="31"/>
    <n v="5"/>
    <n v="1"/>
    <n v="13"/>
    <n v="9"/>
    <n v="18"/>
    <n v="69"/>
    <n v="83"/>
    <n v="41"/>
    <n v="69"/>
    <n v="2"/>
  </r>
  <r>
    <n v="934"/>
    <x v="12"/>
    <n v="48065"/>
    <n v="48.1"/>
    <n v="14"/>
    <x v="0"/>
    <x v="2"/>
    <n v="56"/>
    <n v="12"/>
    <n v="38"/>
    <x v="0"/>
    <n v="0"/>
    <n v="38"/>
    <n v="0"/>
    <n v="45.2"/>
    <n v="67"/>
    <n v="18"/>
    <n v="61"/>
    <n v="41"/>
    <n v="65"/>
    <n v="10"/>
    <n v="94"/>
    <n v="0"/>
    <n v="89"/>
    <n v="7"/>
  </r>
  <r>
    <n v="1117"/>
    <x v="5"/>
    <n v="55463"/>
    <n v="55.5"/>
    <n v="8"/>
    <x v="0"/>
    <x v="1"/>
    <n v="5"/>
    <n v="12"/>
    <n v="33"/>
    <x v="0"/>
    <n v="0"/>
    <n v="33"/>
    <n v="0"/>
    <n v="51.7"/>
    <n v="94"/>
    <n v="46"/>
    <n v="94"/>
    <n v="11"/>
    <n v="95"/>
    <n v="11"/>
    <n v="46"/>
    <n v="94"/>
    <n v="23"/>
    <n v="3"/>
  </r>
  <r>
    <n v="1219"/>
    <x v="14"/>
    <n v="55568"/>
    <n v="55.6"/>
    <n v="19"/>
    <x v="2"/>
    <x v="2"/>
    <n v="56"/>
    <n v="12"/>
    <n v="62"/>
    <x v="0"/>
    <n v="0"/>
    <n v="62"/>
    <n v="0"/>
    <n v="53"/>
    <n v="72"/>
    <n v="7"/>
    <n v="96"/>
    <n v="6"/>
    <n v="64"/>
    <n v="85"/>
    <n v="67"/>
    <n v="73"/>
    <n v="23"/>
    <n v="37"/>
  </r>
  <r>
    <n v="1296"/>
    <x v="6"/>
    <n v="41573"/>
    <n v="41.6"/>
    <n v="6"/>
    <x v="3"/>
    <x v="1"/>
    <n v="1"/>
    <n v="12"/>
    <n v="79"/>
    <x v="1"/>
    <n v="0"/>
    <n v="0"/>
    <n v="79"/>
    <n v="57.1"/>
    <n v="67"/>
    <n v="83"/>
    <n v="85"/>
    <n v="17"/>
    <n v="49"/>
    <n v="73"/>
    <n v="77"/>
    <n v="78"/>
    <n v="23"/>
    <n v="19"/>
  </r>
  <r>
    <n v="1409"/>
    <x v="14"/>
    <n v="108966"/>
    <n v="109"/>
    <n v="4"/>
    <x v="3"/>
    <x v="0"/>
    <n v="7"/>
    <n v="12"/>
    <n v="47"/>
    <x v="0"/>
    <n v="0"/>
    <n v="47"/>
    <n v="0"/>
    <n v="45.2"/>
    <n v="25"/>
    <n v="68"/>
    <n v="13"/>
    <n v="86"/>
    <n v="25"/>
    <n v="36"/>
    <n v="63"/>
    <n v="0"/>
    <n v="47"/>
    <n v="89"/>
  </r>
  <r>
    <n v="1586"/>
    <x v="7"/>
    <n v="53983"/>
    <n v="54"/>
    <n v="18"/>
    <x v="2"/>
    <x v="1"/>
    <n v="33"/>
    <n v="12"/>
    <n v="56"/>
    <x v="0"/>
    <n v="0"/>
    <n v="56"/>
    <n v="0"/>
    <n v="36.200000000000003"/>
    <n v="18"/>
    <n v="97"/>
    <n v="35"/>
    <n v="33"/>
    <n v="37"/>
    <n v="9"/>
    <n v="62"/>
    <n v="24"/>
    <n v="8"/>
    <n v="39"/>
  </r>
  <r>
    <n v="1606"/>
    <x v="0"/>
    <n v="114028"/>
    <n v="114"/>
    <n v="2"/>
    <x v="3"/>
    <x v="1"/>
    <n v="34"/>
    <n v="12"/>
    <n v="49"/>
    <x v="0"/>
    <n v="0"/>
    <n v="49"/>
    <n v="0"/>
    <n v="49.5"/>
    <n v="52"/>
    <n v="59"/>
    <n v="77"/>
    <n v="9"/>
    <n v="78"/>
    <n v="56"/>
    <n v="67"/>
    <n v="33"/>
    <n v="41"/>
    <n v="23"/>
  </r>
  <r>
    <n v="1766"/>
    <x v="5"/>
    <n v="129584"/>
    <n v="129.6"/>
    <n v="7"/>
    <x v="3"/>
    <x v="0"/>
    <n v="77"/>
    <n v="12"/>
    <n v="36"/>
    <x v="0"/>
    <n v="0"/>
    <n v="36"/>
    <n v="0"/>
    <n v="52.6"/>
    <n v="66"/>
    <n v="77"/>
    <n v="57"/>
    <n v="89"/>
    <n v="28"/>
    <n v="24"/>
    <n v="87"/>
    <n v="63"/>
    <n v="0"/>
    <n v="35"/>
  </r>
  <r>
    <n v="1867"/>
    <x v="14"/>
    <n v="48638"/>
    <n v="48.6"/>
    <n v="22"/>
    <x v="2"/>
    <x v="2"/>
    <n v="63"/>
    <n v="12"/>
    <n v="46"/>
    <x v="0"/>
    <n v="0"/>
    <n v="46"/>
    <n v="0"/>
    <n v="57"/>
    <n v="37"/>
    <n v="68"/>
    <n v="38"/>
    <n v="58"/>
    <n v="52"/>
    <n v="52"/>
    <n v="83"/>
    <n v="7"/>
    <n v="96"/>
    <n v="79"/>
  </r>
  <r>
    <n v="1910"/>
    <x v="14"/>
    <n v="129581"/>
    <n v="129.6"/>
    <n v="3"/>
    <x v="3"/>
    <x v="2"/>
    <n v="82"/>
    <n v="12"/>
    <n v="33"/>
    <x v="0"/>
    <n v="0"/>
    <n v="33"/>
    <n v="0"/>
    <n v="40.5"/>
    <n v="59"/>
    <n v="82"/>
    <n v="39"/>
    <n v="2"/>
    <n v="59"/>
    <n v="83"/>
    <n v="5"/>
    <n v="6"/>
    <n v="64"/>
    <n v="6"/>
  </r>
  <r>
    <n v="1914"/>
    <x v="17"/>
    <n v="67326"/>
    <n v="67.3"/>
    <n v="15"/>
    <x v="0"/>
    <x v="1"/>
    <n v="92"/>
    <n v="12"/>
    <n v="91"/>
    <x v="1"/>
    <n v="0"/>
    <n v="0"/>
    <n v="91"/>
    <n v="23.1"/>
    <n v="21"/>
    <n v="7"/>
    <n v="34"/>
    <n v="52"/>
    <n v="8"/>
    <n v="4"/>
    <n v="27"/>
    <n v="37"/>
    <n v="7"/>
    <n v="34"/>
  </r>
  <r>
    <n v="1916"/>
    <x v="4"/>
    <n v="132567"/>
    <n v="132.6"/>
    <n v="4"/>
    <x v="3"/>
    <x v="0"/>
    <n v="0"/>
    <n v="12"/>
    <n v="52"/>
    <x v="0"/>
    <n v="0"/>
    <n v="52"/>
    <n v="0"/>
    <n v="37.299999999999997"/>
    <n v="21"/>
    <n v="23"/>
    <n v="81"/>
    <n v="5"/>
    <n v="7"/>
    <n v="45"/>
    <n v="24"/>
    <n v="97"/>
    <n v="57"/>
    <n v="13"/>
  </r>
  <r>
    <n v="2022"/>
    <x v="0"/>
    <n v="67932"/>
    <n v="67.900000000000006"/>
    <n v="9"/>
    <x v="0"/>
    <x v="3"/>
    <n v="22"/>
    <n v="12"/>
    <n v="4"/>
    <x v="0"/>
    <n v="0"/>
    <n v="4"/>
    <n v="0"/>
    <n v="52.6"/>
    <n v="94"/>
    <n v="31"/>
    <n v="35"/>
    <n v="59"/>
    <n v="59"/>
    <n v="58"/>
    <n v="57"/>
    <n v="31"/>
    <n v="43"/>
    <n v="59"/>
  </r>
  <r>
    <n v="2023"/>
    <x v="5"/>
    <n v="53519"/>
    <n v="53.5"/>
    <n v="24"/>
    <x v="1"/>
    <x v="0"/>
    <n v="25"/>
    <n v="12"/>
    <n v="67"/>
    <x v="0"/>
    <n v="0"/>
    <n v="67"/>
    <n v="0"/>
    <n v="34.799999999999997"/>
    <n v="76"/>
    <n v="8"/>
    <n v="47"/>
    <n v="44"/>
    <n v="34"/>
    <n v="49"/>
    <n v="44"/>
    <n v="1"/>
    <n v="24"/>
    <n v="21"/>
  </r>
  <r>
    <n v="2033"/>
    <x v="19"/>
    <n v="104227"/>
    <n v="104.2"/>
    <n v="10"/>
    <x v="0"/>
    <x v="1"/>
    <n v="8"/>
    <n v="12"/>
    <n v="65"/>
    <x v="0"/>
    <n v="0"/>
    <n v="65"/>
    <n v="0"/>
    <n v="54.3"/>
    <n v="81"/>
    <n v="66"/>
    <n v="14"/>
    <n v="9"/>
    <n v="35"/>
    <n v="85"/>
    <n v="96"/>
    <n v="24"/>
    <n v="76"/>
    <n v="57"/>
  </r>
  <r>
    <n v="2037"/>
    <x v="13"/>
    <n v="123332"/>
    <n v="123.3"/>
    <n v="8"/>
    <x v="0"/>
    <x v="1"/>
    <n v="61"/>
    <n v="12"/>
    <n v="28"/>
    <x v="2"/>
    <n v="28"/>
    <n v="0"/>
    <n v="0"/>
    <n v="44.5"/>
    <n v="79"/>
    <n v="22"/>
    <n v="83"/>
    <n v="12"/>
    <n v="62"/>
    <n v="88"/>
    <n v="1"/>
    <n v="85"/>
    <n v="8"/>
    <n v="5"/>
  </r>
  <r>
    <n v="2059"/>
    <x v="3"/>
    <n v="80891"/>
    <n v="80.900000000000006"/>
    <n v="18"/>
    <x v="2"/>
    <x v="0"/>
    <n v="7"/>
    <n v="12"/>
    <n v="67"/>
    <x v="0"/>
    <n v="0"/>
    <n v="67"/>
    <n v="0"/>
    <n v="61.4"/>
    <n v="35"/>
    <n v="56"/>
    <n v="62"/>
    <n v="98"/>
    <n v="31"/>
    <n v="96"/>
    <n v="15"/>
    <n v="76"/>
    <n v="63"/>
    <n v="82"/>
  </r>
  <r>
    <n v="2213"/>
    <x v="10"/>
    <n v="39413"/>
    <n v="39.4"/>
    <n v="1"/>
    <x v="3"/>
    <x v="3"/>
    <n v="10"/>
    <n v="12"/>
    <n v="61"/>
    <x v="0"/>
    <n v="0"/>
    <n v="61"/>
    <n v="0"/>
    <n v="47.3"/>
    <n v="4"/>
    <n v="91"/>
    <n v="55"/>
    <n v="68"/>
    <n v="9"/>
    <n v="63"/>
    <n v="88"/>
    <n v="18"/>
    <n v="74"/>
    <n v="3"/>
  </r>
  <r>
    <n v="2259"/>
    <x v="2"/>
    <n v="40208"/>
    <n v="40.200000000000003"/>
    <n v="23"/>
    <x v="1"/>
    <x v="0"/>
    <n v="1"/>
    <n v="12"/>
    <n v="11"/>
    <x v="2"/>
    <n v="11"/>
    <n v="0"/>
    <n v="0"/>
    <n v="47.3"/>
    <n v="6"/>
    <n v="7"/>
    <n v="76"/>
    <n v="66"/>
    <n v="37"/>
    <n v="51"/>
    <n v="93"/>
    <n v="73"/>
    <n v="5"/>
    <n v="59"/>
  </r>
  <r>
    <n v="2281"/>
    <x v="3"/>
    <n v="132495"/>
    <n v="132.5"/>
    <n v="23"/>
    <x v="1"/>
    <x v="2"/>
    <n v="92"/>
    <n v="12"/>
    <n v="55"/>
    <x v="0"/>
    <n v="0"/>
    <n v="55"/>
    <n v="0"/>
    <n v="33.4"/>
    <n v="53"/>
    <n v="18"/>
    <n v="12"/>
    <n v="49"/>
    <n v="16"/>
    <n v="58"/>
    <n v="65"/>
    <n v="53"/>
    <n v="4"/>
    <n v="6"/>
  </r>
  <r>
    <n v="2313"/>
    <x v="19"/>
    <n v="101786"/>
    <n v="101.8"/>
    <n v="2"/>
    <x v="3"/>
    <x v="2"/>
    <n v="21"/>
    <n v="12"/>
    <n v="52"/>
    <x v="0"/>
    <n v="0"/>
    <n v="52"/>
    <n v="0"/>
    <n v="45"/>
    <n v="2"/>
    <n v="74"/>
    <n v="19"/>
    <n v="82"/>
    <n v="36"/>
    <n v="34"/>
    <n v="1"/>
    <n v="99"/>
    <n v="61"/>
    <n v="42"/>
  </r>
  <r>
    <n v="2375"/>
    <x v="10"/>
    <n v="110286"/>
    <n v="110.3"/>
    <n v="26"/>
    <x v="1"/>
    <x v="0"/>
    <n v="52"/>
    <n v="12"/>
    <n v="37"/>
    <x v="0"/>
    <n v="0"/>
    <n v="37"/>
    <n v="0"/>
    <n v="61.3"/>
    <n v="93"/>
    <n v="53"/>
    <n v="28"/>
    <n v="94"/>
    <n v="63"/>
    <n v="48"/>
    <n v="58"/>
    <n v="75"/>
    <n v="15"/>
    <n v="86"/>
  </r>
  <r>
    <n v="2724"/>
    <x v="4"/>
    <n v="50377"/>
    <n v="50.4"/>
    <n v="0"/>
    <x v="3"/>
    <x v="3"/>
    <n v="87"/>
    <n v="12"/>
    <n v="42"/>
    <x v="0"/>
    <n v="0"/>
    <n v="42"/>
    <n v="0"/>
    <n v="56.7"/>
    <n v="95"/>
    <n v="88"/>
    <n v="24"/>
    <n v="49"/>
    <n v="7"/>
    <n v="95"/>
    <n v="57"/>
    <n v="25"/>
    <n v="29"/>
    <n v="98"/>
  </r>
  <r>
    <n v="2910"/>
    <x v="0"/>
    <n v="90587"/>
    <n v="90.6"/>
    <n v="6"/>
    <x v="3"/>
    <x v="1"/>
    <n v="33"/>
    <n v="12"/>
    <n v="35"/>
    <x v="0"/>
    <n v="0"/>
    <n v="35"/>
    <n v="0"/>
    <n v="49.3"/>
    <n v="57"/>
    <n v="69"/>
    <n v="0"/>
    <n v="84"/>
    <n v="6"/>
    <n v="25"/>
    <n v="96"/>
    <n v="8"/>
    <n v="83"/>
    <n v="65"/>
  </r>
  <r>
    <n v="2954"/>
    <x v="1"/>
    <n v="73200"/>
    <n v="73.2"/>
    <n v="1"/>
    <x v="3"/>
    <x v="3"/>
    <n v="64"/>
    <n v="12"/>
    <n v="93"/>
    <x v="1"/>
    <n v="0"/>
    <n v="0"/>
    <n v="93"/>
    <n v="39.9"/>
    <n v="81"/>
    <n v="61"/>
    <n v="66"/>
    <n v="15"/>
    <n v="47"/>
    <n v="3"/>
    <n v="43"/>
    <n v="66"/>
    <n v="15"/>
    <n v="2"/>
  </r>
  <r>
    <n v="163"/>
    <x v="11"/>
    <n v="123905"/>
    <n v="123.9"/>
    <n v="16"/>
    <x v="2"/>
    <x v="0"/>
    <n v="4"/>
    <n v="11"/>
    <n v="93"/>
    <x v="1"/>
    <n v="0"/>
    <n v="0"/>
    <n v="93"/>
    <n v="47.7"/>
    <n v="24"/>
    <n v="47"/>
    <n v="45"/>
    <n v="47"/>
    <n v="62"/>
    <n v="47"/>
    <n v="45"/>
    <n v="47"/>
    <n v="59"/>
    <n v="54"/>
  </r>
  <r>
    <n v="167"/>
    <x v="13"/>
    <n v="54995"/>
    <n v="55"/>
    <n v="17"/>
    <x v="2"/>
    <x v="2"/>
    <n v="9"/>
    <n v="11"/>
    <n v="19"/>
    <x v="2"/>
    <n v="19"/>
    <n v="0"/>
    <n v="0"/>
    <n v="39.1"/>
    <n v="9"/>
    <n v="4"/>
    <n v="32"/>
    <n v="75"/>
    <n v="41"/>
    <n v="65"/>
    <n v="65"/>
    <n v="89"/>
    <n v="6"/>
    <n v="5"/>
  </r>
  <r>
    <n v="184"/>
    <x v="6"/>
    <n v="45592"/>
    <n v="45.6"/>
    <n v="29"/>
    <x v="1"/>
    <x v="0"/>
    <n v="98"/>
    <n v="11"/>
    <n v="79"/>
    <x v="1"/>
    <n v="0"/>
    <n v="0"/>
    <n v="79"/>
    <n v="43.6"/>
    <n v="65"/>
    <n v="12"/>
    <n v="89"/>
    <n v="5"/>
    <n v="45"/>
    <n v="59"/>
    <n v="62"/>
    <n v="7"/>
    <n v="68"/>
    <n v="24"/>
  </r>
  <r>
    <n v="239"/>
    <x v="11"/>
    <n v="46999"/>
    <n v="47"/>
    <n v="26"/>
    <x v="1"/>
    <x v="3"/>
    <n v="19"/>
    <n v="11"/>
    <n v="92"/>
    <x v="1"/>
    <n v="0"/>
    <n v="0"/>
    <n v="92"/>
    <n v="58.9"/>
    <n v="87"/>
    <n v="72"/>
    <n v="75"/>
    <n v="56"/>
    <n v="58"/>
    <n v="13"/>
    <n v="44"/>
    <n v="45"/>
    <n v="96"/>
    <n v="43"/>
  </r>
  <r>
    <n v="266"/>
    <x v="14"/>
    <n v="91576"/>
    <n v="91.6"/>
    <n v="14"/>
    <x v="0"/>
    <x v="2"/>
    <n v="16"/>
    <n v="11"/>
    <n v="36"/>
    <x v="0"/>
    <n v="0"/>
    <n v="36"/>
    <n v="0"/>
    <n v="50.2"/>
    <n v="97"/>
    <n v="45"/>
    <n v="5"/>
    <n v="25"/>
    <n v="47"/>
    <n v="66"/>
    <n v="75"/>
    <n v="75"/>
    <n v="58"/>
    <n v="9"/>
  </r>
  <r>
    <n v="324"/>
    <x v="6"/>
    <n v="122759"/>
    <n v="122.8"/>
    <n v="19"/>
    <x v="2"/>
    <x v="2"/>
    <n v="36"/>
    <n v="11"/>
    <n v="8"/>
    <x v="1"/>
    <n v="0"/>
    <n v="0"/>
    <n v="8"/>
    <n v="56.9"/>
    <n v="86"/>
    <n v="31"/>
    <n v="29"/>
    <n v="27"/>
    <n v="33"/>
    <n v="56"/>
    <n v="71"/>
    <n v="66"/>
    <n v="81"/>
    <n v="89"/>
  </r>
  <r>
    <n v="329"/>
    <x v="19"/>
    <n v="84962"/>
    <n v="85"/>
    <n v="7"/>
    <x v="3"/>
    <x v="1"/>
    <n v="8"/>
    <n v="11"/>
    <n v="49"/>
    <x v="0"/>
    <n v="0"/>
    <n v="49"/>
    <n v="0"/>
    <n v="55.6"/>
    <n v="55"/>
    <n v="93"/>
    <n v="87"/>
    <n v="79"/>
    <n v="27"/>
    <n v="91"/>
    <n v="1"/>
    <n v="85"/>
    <n v="33"/>
    <n v="5"/>
  </r>
  <r>
    <n v="537"/>
    <x v="15"/>
    <n v="132488"/>
    <n v="132.5"/>
    <n v="5"/>
    <x v="3"/>
    <x v="0"/>
    <n v="94"/>
    <n v="11"/>
    <n v="34"/>
    <x v="0"/>
    <n v="0"/>
    <n v="34"/>
    <n v="0"/>
    <n v="51.1"/>
    <n v="57"/>
    <n v="5"/>
    <n v="86"/>
    <n v="53"/>
    <n v="26"/>
    <n v="68"/>
    <n v="54"/>
    <n v="23"/>
    <n v="57"/>
    <n v="82"/>
  </r>
  <r>
    <n v="769"/>
    <x v="3"/>
    <n v="138139"/>
    <n v="138.1"/>
    <n v="15"/>
    <x v="0"/>
    <x v="0"/>
    <n v="78"/>
    <n v="11"/>
    <n v="56"/>
    <x v="0"/>
    <n v="0"/>
    <n v="56"/>
    <n v="0"/>
    <n v="49"/>
    <n v="76"/>
    <n v="12"/>
    <n v="83"/>
    <n v="71"/>
    <n v="58"/>
    <n v="89"/>
    <n v="7"/>
    <n v="2"/>
    <n v="43"/>
    <n v="49"/>
  </r>
  <r>
    <n v="827"/>
    <x v="19"/>
    <n v="147272"/>
    <n v="147.30000000000001"/>
    <n v="3"/>
    <x v="3"/>
    <x v="2"/>
    <n v="79"/>
    <n v="11"/>
    <n v="53"/>
    <x v="0"/>
    <n v="0"/>
    <n v="53"/>
    <n v="0"/>
    <n v="28.3"/>
    <n v="46"/>
    <n v="28"/>
    <n v="46"/>
    <n v="45"/>
    <n v="58"/>
    <n v="28"/>
    <n v="8"/>
    <n v="15"/>
    <n v="7"/>
    <n v="2"/>
  </r>
  <r>
    <n v="982"/>
    <x v="5"/>
    <n v="43679"/>
    <n v="43.7"/>
    <n v="21"/>
    <x v="2"/>
    <x v="1"/>
    <n v="4"/>
    <n v="11"/>
    <n v="46"/>
    <x v="0"/>
    <n v="0"/>
    <n v="46"/>
    <n v="0"/>
    <n v="51"/>
    <n v="89"/>
    <n v="3"/>
    <n v="43"/>
    <n v="53"/>
    <n v="27"/>
    <n v="91"/>
    <n v="46"/>
    <n v="42"/>
    <n v="85"/>
    <n v="31"/>
  </r>
  <r>
    <n v="1136"/>
    <x v="17"/>
    <n v="115984"/>
    <n v="116"/>
    <n v="27"/>
    <x v="1"/>
    <x v="0"/>
    <n v="31"/>
    <n v="11"/>
    <n v="76"/>
    <x v="1"/>
    <n v="0"/>
    <n v="0"/>
    <n v="76"/>
    <n v="41.1"/>
    <n v="58"/>
    <n v="39"/>
    <n v="3"/>
    <n v="4"/>
    <n v="92"/>
    <n v="29"/>
    <n v="32"/>
    <n v="7"/>
    <n v="62"/>
    <n v="85"/>
  </r>
  <r>
    <n v="1156"/>
    <x v="4"/>
    <n v="149346"/>
    <n v="149.30000000000001"/>
    <n v="28"/>
    <x v="1"/>
    <x v="1"/>
    <n v="32"/>
    <n v="11"/>
    <n v="46"/>
    <x v="0"/>
    <n v="0"/>
    <n v="46"/>
    <n v="0"/>
    <n v="41.6"/>
    <n v="4"/>
    <n v="73"/>
    <n v="36"/>
    <n v="69"/>
    <n v="1"/>
    <n v="32"/>
    <n v="32"/>
    <n v="75"/>
    <n v="31"/>
    <n v="63"/>
  </r>
  <r>
    <n v="1157"/>
    <x v="5"/>
    <n v="104399"/>
    <n v="104.4"/>
    <n v="19"/>
    <x v="2"/>
    <x v="2"/>
    <n v="66"/>
    <n v="11"/>
    <n v="47"/>
    <x v="0"/>
    <n v="0"/>
    <n v="47"/>
    <n v="0"/>
    <n v="55.6"/>
    <n v="37"/>
    <n v="56"/>
    <n v="6"/>
    <n v="88"/>
    <n v="83"/>
    <n v="35"/>
    <n v="57"/>
    <n v="93"/>
    <n v="27"/>
    <n v="74"/>
  </r>
  <r>
    <n v="1162"/>
    <x v="3"/>
    <n v="144147"/>
    <n v="144.1"/>
    <n v="11"/>
    <x v="0"/>
    <x v="0"/>
    <n v="1"/>
    <n v="11"/>
    <n v="42"/>
    <x v="0"/>
    <n v="0"/>
    <n v="42"/>
    <n v="0"/>
    <n v="50.1"/>
    <n v="89"/>
    <n v="77"/>
    <n v="37"/>
    <n v="17"/>
    <n v="1"/>
    <n v="62"/>
    <n v="41"/>
    <n v="31"/>
    <n v="99"/>
    <n v="47"/>
  </r>
  <r>
    <n v="1194"/>
    <x v="0"/>
    <n v="80321"/>
    <n v="80.3"/>
    <n v="27"/>
    <x v="1"/>
    <x v="1"/>
    <n v="29"/>
    <n v="11"/>
    <n v="37"/>
    <x v="0"/>
    <n v="0"/>
    <n v="37"/>
    <n v="0"/>
    <n v="38.5"/>
    <n v="55"/>
    <n v="86"/>
    <n v="51"/>
    <n v="68"/>
    <n v="8"/>
    <n v="45"/>
    <n v="9"/>
    <n v="6"/>
    <n v="28"/>
    <n v="29"/>
  </r>
  <r>
    <n v="1240"/>
    <x v="11"/>
    <n v="115062"/>
    <n v="115.1"/>
    <n v="6"/>
    <x v="3"/>
    <x v="0"/>
    <n v="10"/>
    <n v="11"/>
    <n v="71"/>
    <x v="1"/>
    <n v="0"/>
    <n v="0"/>
    <n v="71"/>
    <n v="44.1"/>
    <n v="8"/>
    <n v="48"/>
    <n v="41"/>
    <n v="61"/>
    <n v="44"/>
    <n v="93"/>
    <n v="53"/>
    <n v="69"/>
    <n v="9"/>
    <n v="15"/>
  </r>
  <r>
    <n v="1401"/>
    <x v="4"/>
    <n v="97500"/>
    <n v="97.5"/>
    <n v="23"/>
    <x v="1"/>
    <x v="3"/>
    <n v="26"/>
    <n v="11"/>
    <n v="57"/>
    <x v="0"/>
    <n v="0"/>
    <n v="57"/>
    <n v="0"/>
    <n v="46.5"/>
    <n v="47"/>
    <n v="34"/>
    <n v="62"/>
    <n v="98"/>
    <n v="43"/>
    <n v="39"/>
    <n v="46"/>
    <n v="8"/>
    <n v="55"/>
    <n v="33"/>
  </r>
  <r>
    <n v="1474"/>
    <x v="19"/>
    <n v="80281"/>
    <n v="80.3"/>
    <n v="6"/>
    <x v="3"/>
    <x v="0"/>
    <n v="0"/>
    <n v="11"/>
    <n v="48"/>
    <x v="0"/>
    <n v="0"/>
    <n v="48"/>
    <n v="0"/>
    <n v="49.1"/>
    <n v="53"/>
    <n v="54"/>
    <n v="18"/>
    <n v="77"/>
    <n v="56"/>
    <n v="27"/>
    <n v="94"/>
    <n v="1"/>
    <n v="73"/>
    <n v="38"/>
  </r>
  <r>
    <n v="1675"/>
    <x v="16"/>
    <n v="134290"/>
    <n v="134.30000000000001"/>
    <n v="8"/>
    <x v="0"/>
    <x v="2"/>
    <n v="7"/>
    <n v="11"/>
    <n v="29"/>
    <x v="2"/>
    <n v="29"/>
    <n v="0"/>
    <n v="0"/>
    <n v="28.7"/>
    <n v="5"/>
    <n v="66"/>
    <n v="78"/>
    <n v="21"/>
    <n v="27"/>
    <n v="2"/>
    <n v="3"/>
    <n v="11"/>
    <n v="37"/>
    <n v="37"/>
  </r>
  <r>
    <n v="1714"/>
    <x v="4"/>
    <n v="73464"/>
    <n v="73.5"/>
    <n v="27"/>
    <x v="1"/>
    <x v="3"/>
    <n v="56"/>
    <n v="11"/>
    <n v="44"/>
    <x v="0"/>
    <n v="0"/>
    <n v="44"/>
    <n v="0"/>
    <n v="31.8"/>
    <n v="37"/>
    <n v="69"/>
    <n v="32"/>
    <n v="56"/>
    <n v="28"/>
    <n v="17"/>
    <n v="45"/>
    <n v="22"/>
    <n v="9"/>
    <n v="3"/>
  </r>
  <r>
    <n v="1743"/>
    <x v="7"/>
    <n v="55577"/>
    <n v="55.6"/>
    <n v="7"/>
    <x v="3"/>
    <x v="1"/>
    <n v="81"/>
    <n v="11"/>
    <n v="69"/>
    <x v="0"/>
    <n v="0"/>
    <n v="69"/>
    <n v="0"/>
    <n v="59.2"/>
    <n v="98"/>
    <n v="35"/>
    <n v="99"/>
    <n v="96"/>
    <n v="64"/>
    <n v="33"/>
    <n v="75"/>
    <n v="27"/>
    <n v="63"/>
    <n v="2"/>
  </r>
  <r>
    <n v="2088"/>
    <x v="13"/>
    <n v="115780"/>
    <n v="115.8"/>
    <n v="24"/>
    <x v="1"/>
    <x v="2"/>
    <n v="6"/>
    <n v="11"/>
    <n v="27"/>
    <x v="2"/>
    <n v="27"/>
    <n v="0"/>
    <n v="0"/>
    <n v="38.1"/>
    <n v="49"/>
    <n v="16"/>
    <n v="12"/>
    <n v="9"/>
    <n v="7"/>
    <n v="97"/>
    <n v="8"/>
    <n v="9"/>
    <n v="85"/>
    <n v="89"/>
  </r>
  <r>
    <n v="2269"/>
    <x v="10"/>
    <n v="41135"/>
    <n v="41.1"/>
    <n v="22"/>
    <x v="2"/>
    <x v="0"/>
    <n v="1"/>
    <n v="11"/>
    <n v="56"/>
    <x v="0"/>
    <n v="0"/>
    <n v="56"/>
    <n v="0"/>
    <n v="51.5"/>
    <n v="83"/>
    <n v="2"/>
    <n v="52"/>
    <n v="45"/>
    <n v="66"/>
    <n v="6"/>
    <n v="88"/>
    <n v="51"/>
    <n v="88"/>
    <n v="34"/>
  </r>
  <r>
    <n v="2384"/>
    <x v="1"/>
    <n v="39513"/>
    <n v="39.5"/>
    <n v="18"/>
    <x v="2"/>
    <x v="0"/>
    <n v="56"/>
    <n v="11"/>
    <n v="84"/>
    <x v="1"/>
    <n v="0"/>
    <n v="0"/>
    <n v="84"/>
    <n v="38.200000000000003"/>
    <n v="25"/>
    <n v="76"/>
    <n v="9"/>
    <n v="2"/>
    <n v="74"/>
    <n v="28"/>
    <n v="49"/>
    <n v="33"/>
    <n v="51"/>
    <n v="35"/>
  </r>
  <r>
    <n v="2578"/>
    <x v="10"/>
    <n v="123890"/>
    <n v="123.9"/>
    <n v="22"/>
    <x v="2"/>
    <x v="3"/>
    <n v="16"/>
    <n v="11"/>
    <n v="4"/>
    <x v="0"/>
    <n v="0"/>
    <n v="4"/>
    <n v="0"/>
    <n v="42.2"/>
    <n v="17"/>
    <n v="56"/>
    <n v="84"/>
    <n v="38"/>
    <n v="8"/>
    <n v="62"/>
    <n v="77"/>
    <n v="3"/>
    <n v="69"/>
    <n v="8"/>
  </r>
  <r>
    <n v="2693"/>
    <x v="11"/>
    <n v="134534"/>
    <n v="134.5"/>
    <n v="1"/>
    <x v="3"/>
    <x v="2"/>
    <n v="64"/>
    <n v="11"/>
    <n v="8"/>
    <x v="1"/>
    <n v="0"/>
    <n v="0"/>
    <n v="8"/>
    <n v="44.5"/>
    <n v="2"/>
    <n v="37"/>
    <n v="52"/>
    <n v="3"/>
    <n v="48"/>
    <n v="86"/>
    <n v="98"/>
    <n v="86"/>
    <n v="17"/>
    <n v="16"/>
  </r>
  <r>
    <n v="2788"/>
    <x v="0"/>
    <n v="59210"/>
    <n v="59.2"/>
    <n v="25"/>
    <x v="1"/>
    <x v="0"/>
    <n v="18"/>
    <n v="11"/>
    <n v="58"/>
    <x v="0"/>
    <n v="0"/>
    <n v="58"/>
    <n v="0"/>
    <n v="43.7"/>
    <n v="39"/>
    <n v="25"/>
    <n v="68"/>
    <n v="61"/>
    <n v="8"/>
    <n v="67"/>
    <n v="49"/>
    <n v="75"/>
    <n v="19"/>
    <n v="26"/>
  </r>
  <r>
    <n v="2966"/>
    <x v="5"/>
    <n v="59319"/>
    <n v="59.3"/>
    <n v="26"/>
    <x v="1"/>
    <x v="3"/>
    <n v="13"/>
    <n v="11"/>
    <n v="68"/>
    <x v="0"/>
    <n v="0"/>
    <n v="68"/>
    <n v="0"/>
    <n v="40.799999999999997"/>
    <n v="55"/>
    <n v="29"/>
    <n v="18"/>
    <n v="3"/>
    <n v="62"/>
    <n v="56"/>
    <n v="46"/>
    <n v="19"/>
    <n v="24"/>
    <n v="96"/>
  </r>
  <r>
    <n v="142"/>
    <x v="4"/>
    <n v="49715"/>
    <n v="49.7"/>
    <n v="29"/>
    <x v="1"/>
    <x v="3"/>
    <n v="73"/>
    <n v="10"/>
    <n v="47"/>
    <x v="0"/>
    <n v="0"/>
    <n v="47"/>
    <n v="0"/>
    <n v="49.1"/>
    <n v="73"/>
    <n v="77"/>
    <n v="16"/>
    <n v="61"/>
    <n v="14"/>
    <n v="75"/>
    <n v="66"/>
    <n v="96"/>
    <n v="7"/>
    <n v="6"/>
  </r>
  <r>
    <n v="149"/>
    <x v="15"/>
    <n v="72951"/>
    <n v="73"/>
    <n v="11"/>
    <x v="0"/>
    <x v="1"/>
    <n v="54"/>
    <n v="10"/>
    <n v="34"/>
    <x v="0"/>
    <n v="0"/>
    <n v="34"/>
    <n v="0"/>
    <n v="58"/>
    <n v="66"/>
    <n v="82"/>
    <n v="38"/>
    <n v="78"/>
    <n v="96"/>
    <n v="2"/>
    <n v="52"/>
    <n v="29"/>
    <n v="79"/>
    <n v="58"/>
  </r>
  <r>
    <n v="426"/>
    <x v="12"/>
    <n v="77218"/>
    <n v="77.2"/>
    <n v="27"/>
    <x v="1"/>
    <x v="1"/>
    <n v="54"/>
    <n v="10"/>
    <n v="4"/>
    <x v="0"/>
    <n v="0"/>
    <n v="4"/>
    <n v="0"/>
    <n v="37.700000000000003"/>
    <n v="7"/>
    <n v="1"/>
    <n v="5"/>
    <n v="6"/>
    <n v="34"/>
    <n v="95"/>
    <n v="9"/>
    <n v="71"/>
    <n v="82"/>
    <n v="67"/>
  </r>
  <r>
    <n v="440"/>
    <x v="8"/>
    <n v="47806"/>
    <n v="47.8"/>
    <n v="22"/>
    <x v="2"/>
    <x v="3"/>
    <n v="51"/>
    <n v="10"/>
    <n v="8"/>
    <x v="2"/>
    <n v="8"/>
    <n v="0"/>
    <n v="0"/>
    <n v="15.8"/>
    <n v="39"/>
    <n v="24"/>
    <n v="2"/>
    <n v="36"/>
    <n v="9"/>
    <n v="26"/>
    <n v="9"/>
    <n v="1"/>
    <n v="2"/>
    <n v="10"/>
  </r>
  <r>
    <n v="466"/>
    <x v="10"/>
    <n v="141768"/>
    <n v="141.80000000000001"/>
    <n v="0"/>
    <x v="3"/>
    <x v="3"/>
    <n v="56"/>
    <n v="10"/>
    <n v="36"/>
    <x v="0"/>
    <n v="0"/>
    <n v="36"/>
    <n v="0"/>
    <n v="45.3"/>
    <n v="44"/>
    <n v="33"/>
    <n v="52"/>
    <n v="59"/>
    <n v="1"/>
    <n v="76"/>
    <n v="71"/>
    <n v="37"/>
    <n v="5"/>
    <n v="75"/>
  </r>
  <r>
    <n v="527"/>
    <x v="19"/>
    <n v="138778"/>
    <n v="138.80000000000001"/>
    <n v="3"/>
    <x v="3"/>
    <x v="3"/>
    <n v="51"/>
    <n v="10"/>
    <n v="43"/>
    <x v="0"/>
    <n v="0"/>
    <n v="43"/>
    <n v="0"/>
    <n v="32.700000000000003"/>
    <n v="7"/>
    <n v="9"/>
    <n v="43"/>
    <n v="36"/>
    <n v="52"/>
    <n v="3"/>
    <n v="69"/>
    <n v="86"/>
    <n v="3"/>
    <n v="19"/>
  </r>
  <r>
    <n v="655"/>
    <x v="10"/>
    <n v="96178"/>
    <n v="96.2"/>
    <n v="16"/>
    <x v="2"/>
    <x v="1"/>
    <n v="8"/>
    <n v="10"/>
    <n v="57"/>
    <x v="0"/>
    <n v="0"/>
    <n v="57"/>
    <n v="0"/>
    <n v="51.2"/>
    <n v="79"/>
    <n v="58"/>
    <n v="91"/>
    <n v="94"/>
    <n v="6"/>
    <n v="4"/>
    <n v="2"/>
    <n v="33"/>
    <n v="54"/>
    <n v="91"/>
  </r>
  <r>
    <n v="680"/>
    <x v="10"/>
    <n v="57740"/>
    <n v="57.7"/>
    <n v="0"/>
    <x v="3"/>
    <x v="0"/>
    <n v="11"/>
    <n v="10"/>
    <n v="58"/>
    <x v="0"/>
    <n v="0"/>
    <n v="58"/>
    <n v="0"/>
    <n v="49.9"/>
    <n v="59"/>
    <n v="83"/>
    <n v="7"/>
    <n v="69"/>
    <n v="53"/>
    <n v="38"/>
    <n v="34"/>
    <n v="62"/>
    <n v="89"/>
    <n v="5"/>
  </r>
  <r>
    <n v="767"/>
    <x v="2"/>
    <n v="89817"/>
    <n v="89.8"/>
    <n v="13"/>
    <x v="0"/>
    <x v="2"/>
    <n v="96"/>
    <n v="10"/>
    <n v="28"/>
    <x v="2"/>
    <n v="28"/>
    <n v="0"/>
    <n v="0"/>
    <n v="47.6"/>
    <n v="71"/>
    <n v="72"/>
    <n v="9"/>
    <n v="22"/>
    <n v="1"/>
    <n v="72"/>
    <n v="34"/>
    <n v="79"/>
    <n v="34"/>
    <n v="82"/>
  </r>
  <r>
    <n v="868"/>
    <x v="11"/>
    <n v="71516"/>
    <n v="71.5"/>
    <n v="25"/>
    <x v="1"/>
    <x v="1"/>
    <n v="97"/>
    <n v="10"/>
    <n v="74"/>
    <x v="1"/>
    <n v="0"/>
    <n v="0"/>
    <n v="74"/>
    <n v="75.7"/>
    <n v="66"/>
    <n v="98"/>
    <n v="87"/>
    <n v="86"/>
    <n v="93"/>
    <n v="89"/>
    <n v="78"/>
    <n v="72"/>
    <n v="26"/>
    <n v="62"/>
  </r>
  <r>
    <n v="938"/>
    <x v="11"/>
    <n v="31776"/>
    <n v="31.8"/>
    <n v="7"/>
    <x v="3"/>
    <x v="0"/>
    <n v="19"/>
    <n v="10"/>
    <n v="91"/>
    <x v="1"/>
    <n v="0"/>
    <n v="0"/>
    <n v="91"/>
    <n v="63.4"/>
    <n v="24"/>
    <n v="94"/>
    <n v="95"/>
    <n v="96"/>
    <n v="84"/>
    <n v="36"/>
    <n v="7"/>
    <n v="57"/>
    <n v="56"/>
    <n v="85"/>
  </r>
  <r>
    <n v="1242"/>
    <x v="16"/>
    <n v="58333"/>
    <n v="58.3"/>
    <n v="13"/>
    <x v="0"/>
    <x v="2"/>
    <n v="64"/>
    <n v="10"/>
    <n v="14"/>
    <x v="2"/>
    <n v="14"/>
    <n v="0"/>
    <n v="0"/>
    <n v="41.6"/>
    <n v="14"/>
    <n v="13"/>
    <n v="71"/>
    <n v="38"/>
    <n v="96"/>
    <n v="33"/>
    <n v="98"/>
    <n v="21"/>
    <n v="1"/>
    <n v="31"/>
  </r>
  <r>
    <n v="1400"/>
    <x v="11"/>
    <n v="122816"/>
    <n v="122.8"/>
    <n v="15"/>
    <x v="0"/>
    <x v="3"/>
    <n v="1"/>
    <n v="10"/>
    <n v="81"/>
    <x v="1"/>
    <n v="0"/>
    <n v="0"/>
    <n v="81"/>
    <n v="36"/>
    <n v="41"/>
    <n v="84"/>
    <n v="38"/>
    <n v="6"/>
    <n v="7"/>
    <n v="4"/>
    <n v="41"/>
    <n v="72"/>
    <n v="2"/>
    <n v="65"/>
  </r>
  <r>
    <n v="1414"/>
    <x v="7"/>
    <n v="43950"/>
    <n v="44"/>
    <n v="2"/>
    <x v="3"/>
    <x v="2"/>
    <n v="16"/>
    <n v="10"/>
    <n v="67"/>
    <x v="0"/>
    <n v="0"/>
    <n v="67"/>
    <n v="0"/>
    <n v="34.1"/>
    <n v="25"/>
    <n v="83"/>
    <n v="31"/>
    <n v="27"/>
    <n v="9"/>
    <n v="5"/>
    <n v="66"/>
    <n v="4"/>
    <n v="8"/>
    <n v="83"/>
  </r>
  <r>
    <n v="1515"/>
    <x v="19"/>
    <n v="63783"/>
    <n v="63.8"/>
    <n v="2"/>
    <x v="3"/>
    <x v="1"/>
    <n v="41"/>
    <n v="10"/>
    <n v="63"/>
    <x v="0"/>
    <n v="0"/>
    <n v="63"/>
    <n v="0"/>
    <n v="44.2"/>
    <n v="82"/>
    <n v="8"/>
    <n v="1"/>
    <n v="8"/>
    <n v="12"/>
    <n v="12"/>
    <n v="95"/>
    <n v="82"/>
    <n v="55"/>
    <n v="87"/>
  </r>
  <r>
    <n v="1748"/>
    <x v="19"/>
    <n v="45380"/>
    <n v="45.4"/>
    <n v="20"/>
    <x v="2"/>
    <x v="0"/>
    <n v="4"/>
    <n v="10"/>
    <n v="32"/>
    <x v="0"/>
    <n v="0"/>
    <n v="32"/>
    <n v="0"/>
    <n v="39.200000000000003"/>
    <n v="39"/>
    <n v="9"/>
    <n v="24"/>
    <n v="71"/>
    <n v="3"/>
    <n v="4"/>
    <n v="56"/>
    <n v="83"/>
    <n v="41"/>
    <n v="62"/>
  </r>
  <r>
    <n v="1794"/>
    <x v="7"/>
    <n v="107925"/>
    <n v="107.9"/>
    <n v="19"/>
    <x v="2"/>
    <x v="2"/>
    <n v="77"/>
    <n v="10"/>
    <n v="62"/>
    <x v="0"/>
    <n v="0"/>
    <n v="62"/>
    <n v="0"/>
    <n v="42.9"/>
    <n v="26"/>
    <n v="12"/>
    <n v="43"/>
    <n v="94"/>
    <n v="5"/>
    <n v="64"/>
    <n v="62"/>
    <n v="13"/>
    <n v="39"/>
    <n v="71"/>
  </r>
  <r>
    <n v="2029"/>
    <x v="17"/>
    <n v="38715"/>
    <n v="38.700000000000003"/>
    <n v="26"/>
    <x v="1"/>
    <x v="3"/>
    <n v="4"/>
    <n v="10"/>
    <n v="75"/>
    <x v="1"/>
    <n v="0"/>
    <n v="0"/>
    <n v="75"/>
    <n v="51"/>
    <n v="68"/>
    <n v="42"/>
    <n v="9"/>
    <n v="64"/>
    <n v="36"/>
    <n v="5"/>
    <n v="95"/>
    <n v="57"/>
    <n v="48"/>
    <n v="86"/>
  </r>
  <r>
    <n v="2089"/>
    <x v="8"/>
    <n v="140168"/>
    <n v="140.19999999999999"/>
    <n v="4"/>
    <x v="3"/>
    <x v="1"/>
    <n v="55"/>
    <n v="10"/>
    <n v="13"/>
    <x v="2"/>
    <n v="13"/>
    <n v="0"/>
    <n v="0"/>
    <n v="47.7"/>
    <n v="72"/>
    <n v="54"/>
    <n v="93"/>
    <n v="24"/>
    <n v="31"/>
    <n v="32"/>
    <n v="81"/>
    <n v="1"/>
    <n v="46"/>
    <n v="43"/>
  </r>
  <r>
    <n v="2237"/>
    <x v="3"/>
    <n v="93282"/>
    <n v="93.3"/>
    <n v="29"/>
    <x v="1"/>
    <x v="3"/>
    <n v="67"/>
    <n v="10"/>
    <n v="63"/>
    <x v="0"/>
    <n v="0"/>
    <n v="63"/>
    <n v="0"/>
    <n v="58.7"/>
    <n v="18"/>
    <n v="33"/>
    <n v="69"/>
    <n v="25"/>
    <n v="44"/>
    <n v="96"/>
    <n v="63"/>
    <n v="95"/>
    <n v="72"/>
    <n v="72"/>
  </r>
  <r>
    <n v="2349"/>
    <x v="1"/>
    <n v="121111"/>
    <n v="121.1"/>
    <n v="6"/>
    <x v="3"/>
    <x v="0"/>
    <n v="32"/>
    <n v="10"/>
    <n v="89"/>
    <x v="1"/>
    <n v="0"/>
    <n v="0"/>
    <n v="89"/>
    <n v="46.2"/>
    <n v="75"/>
    <n v="21"/>
    <n v="14"/>
    <n v="3"/>
    <n v="48"/>
    <n v="54"/>
    <n v="43"/>
    <n v="66"/>
    <n v="43"/>
    <n v="95"/>
  </r>
  <r>
    <n v="2365"/>
    <x v="8"/>
    <n v="39612"/>
    <n v="39.6"/>
    <n v="10"/>
    <x v="0"/>
    <x v="3"/>
    <n v="19"/>
    <n v="10"/>
    <n v="3"/>
    <x v="2"/>
    <n v="3"/>
    <n v="0"/>
    <n v="0"/>
    <n v="45.8"/>
    <n v="68"/>
    <n v="88"/>
    <n v="3"/>
    <n v="87"/>
    <n v="7"/>
    <n v="17"/>
    <n v="3"/>
    <n v="26"/>
    <n v="92"/>
    <n v="67"/>
  </r>
  <r>
    <n v="2449"/>
    <x v="15"/>
    <n v="52065"/>
    <n v="52.1"/>
    <n v="27"/>
    <x v="1"/>
    <x v="0"/>
    <n v="86"/>
    <n v="10"/>
    <n v="41"/>
    <x v="0"/>
    <n v="0"/>
    <n v="41"/>
    <n v="0"/>
    <n v="59"/>
    <n v="74"/>
    <n v="89"/>
    <n v="69"/>
    <n v="79"/>
    <n v="28"/>
    <n v="29"/>
    <n v="86"/>
    <n v="61"/>
    <n v="23"/>
    <n v="52"/>
  </r>
  <r>
    <n v="2677"/>
    <x v="12"/>
    <n v="125564"/>
    <n v="125.6"/>
    <n v="15"/>
    <x v="0"/>
    <x v="3"/>
    <n v="3"/>
    <n v="10"/>
    <n v="33"/>
    <x v="0"/>
    <n v="0"/>
    <n v="33"/>
    <n v="0"/>
    <n v="54.7"/>
    <n v="24"/>
    <n v="71"/>
    <n v="74"/>
    <n v="73"/>
    <n v="7"/>
    <n v="79"/>
    <n v="43"/>
    <n v="48"/>
    <n v="42"/>
    <n v="86"/>
  </r>
  <r>
    <n v="2725"/>
    <x v="9"/>
    <n v="88851"/>
    <n v="88.9"/>
    <n v="0"/>
    <x v="3"/>
    <x v="0"/>
    <n v="42"/>
    <n v="10"/>
    <n v="72"/>
    <x v="1"/>
    <n v="0"/>
    <n v="0"/>
    <n v="72"/>
    <n v="36.5"/>
    <n v="8"/>
    <n v="59"/>
    <n v="51"/>
    <n v="36"/>
    <n v="57"/>
    <n v="7"/>
    <n v="94"/>
    <n v="29"/>
    <n v="7"/>
    <n v="17"/>
  </r>
  <r>
    <n v="2870"/>
    <x v="14"/>
    <n v="143959"/>
    <n v="144"/>
    <n v="27"/>
    <x v="1"/>
    <x v="2"/>
    <n v="86"/>
    <n v="10"/>
    <n v="38"/>
    <x v="0"/>
    <n v="0"/>
    <n v="38"/>
    <n v="0"/>
    <n v="47.5"/>
    <n v="61"/>
    <n v="29"/>
    <n v="15"/>
    <n v="9"/>
    <n v="24"/>
    <n v="74"/>
    <n v="84"/>
    <n v="86"/>
    <n v="27"/>
    <n v="66"/>
  </r>
  <r>
    <n v="2896"/>
    <x v="1"/>
    <n v="133274"/>
    <n v="133.30000000000001"/>
    <n v="27"/>
    <x v="1"/>
    <x v="2"/>
    <n v="15"/>
    <n v="10"/>
    <n v="8"/>
    <x v="1"/>
    <n v="0"/>
    <n v="0"/>
    <n v="8"/>
    <n v="62.3"/>
    <n v="32"/>
    <n v="82"/>
    <n v="83"/>
    <n v="99"/>
    <n v="22"/>
    <n v="89"/>
    <n v="54"/>
    <n v="59"/>
    <n v="9"/>
    <n v="94"/>
  </r>
  <r>
    <n v="97"/>
    <x v="6"/>
    <n v="95128"/>
    <n v="95.1"/>
    <n v="3"/>
    <x v="3"/>
    <x v="2"/>
    <n v="3"/>
    <n v="9"/>
    <n v="85"/>
    <x v="1"/>
    <n v="0"/>
    <n v="0"/>
    <n v="85"/>
    <n v="50.7"/>
    <n v="6"/>
    <n v="79"/>
    <n v="66"/>
    <n v="99"/>
    <n v="28"/>
    <n v="36"/>
    <n v="38"/>
    <n v="47"/>
    <n v="84"/>
    <n v="24"/>
  </r>
  <r>
    <n v="202"/>
    <x v="8"/>
    <n v="57413"/>
    <n v="57.4"/>
    <n v="4"/>
    <x v="3"/>
    <x v="1"/>
    <n v="25"/>
    <n v="9"/>
    <n v="27"/>
    <x v="2"/>
    <n v="27"/>
    <n v="0"/>
    <n v="0"/>
    <n v="43.9"/>
    <n v="0"/>
    <n v="9"/>
    <n v="15"/>
    <n v="99"/>
    <n v="95"/>
    <n v="49"/>
    <n v="51"/>
    <n v="48"/>
    <n v="64"/>
    <n v="9"/>
  </r>
  <r>
    <n v="375"/>
    <x v="14"/>
    <n v="73158"/>
    <n v="73.2"/>
    <n v="27"/>
    <x v="1"/>
    <x v="1"/>
    <n v="31"/>
    <n v="9"/>
    <n v="5"/>
    <x v="0"/>
    <n v="0"/>
    <n v="5"/>
    <n v="0"/>
    <n v="46"/>
    <n v="84"/>
    <n v="65"/>
    <n v="62"/>
    <n v="18"/>
    <n v="51"/>
    <n v="72"/>
    <n v="97"/>
    <n v="2"/>
    <n v="1"/>
    <n v="8"/>
  </r>
  <r>
    <n v="379"/>
    <x v="11"/>
    <n v="109557"/>
    <n v="109.6"/>
    <n v="24"/>
    <x v="1"/>
    <x v="0"/>
    <n v="28"/>
    <n v="9"/>
    <n v="95"/>
    <x v="1"/>
    <n v="0"/>
    <n v="0"/>
    <n v="95"/>
    <n v="25.1"/>
    <n v="5"/>
    <n v="58"/>
    <n v="8"/>
    <n v="15"/>
    <n v="44"/>
    <n v="51"/>
    <n v="26"/>
    <n v="32"/>
    <n v="9"/>
    <n v="3"/>
  </r>
  <r>
    <n v="520"/>
    <x v="11"/>
    <n v="43866"/>
    <n v="43.9"/>
    <n v="24"/>
    <x v="1"/>
    <x v="3"/>
    <n v="48"/>
    <n v="9"/>
    <n v="74"/>
    <x v="1"/>
    <n v="0"/>
    <n v="0"/>
    <n v="74"/>
    <n v="50.4"/>
    <n v="44"/>
    <n v="77"/>
    <n v="26"/>
    <n v="1"/>
    <n v="67"/>
    <n v="97"/>
    <n v="61"/>
    <n v="12"/>
    <n v="32"/>
    <n v="87"/>
  </r>
  <r>
    <n v="521"/>
    <x v="11"/>
    <n v="133627"/>
    <n v="133.6"/>
    <n v="16"/>
    <x v="2"/>
    <x v="0"/>
    <n v="61"/>
    <n v="9"/>
    <n v="75"/>
    <x v="1"/>
    <n v="0"/>
    <n v="0"/>
    <n v="75"/>
    <n v="39.200000000000003"/>
    <n v="81"/>
    <n v="74"/>
    <n v="66"/>
    <n v="24"/>
    <n v="1"/>
    <n v="58"/>
    <n v="55"/>
    <n v="19"/>
    <n v="6"/>
    <n v="8"/>
  </r>
  <r>
    <n v="740"/>
    <x v="15"/>
    <n v="76629"/>
    <n v="76.599999999999994"/>
    <n v="11"/>
    <x v="0"/>
    <x v="3"/>
    <n v="61"/>
    <n v="9"/>
    <n v="56"/>
    <x v="0"/>
    <n v="0"/>
    <n v="56"/>
    <n v="0"/>
    <n v="41.2"/>
    <n v="4"/>
    <n v="82"/>
    <n v="57"/>
    <n v="4"/>
    <n v="18"/>
    <n v="86"/>
    <n v="56"/>
    <n v="95"/>
    <n v="7"/>
    <n v="3"/>
  </r>
  <r>
    <n v="816"/>
    <x v="11"/>
    <n v="80697"/>
    <n v="80.7"/>
    <n v="15"/>
    <x v="0"/>
    <x v="0"/>
    <n v="85"/>
    <n v="9"/>
    <n v="91"/>
    <x v="1"/>
    <n v="0"/>
    <n v="0"/>
    <n v="91"/>
    <n v="50.3"/>
    <n v="15"/>
    <n v="82"/>
    <n v="54"/>
    <n v="22"/>
    <n v="41"/>
    <n v="99"/>
    <n v="78"/>
    <n v="58"/>
    <n v="12"/>
    <n v="42"/>
  </r>
  <r>
    <n v="852"/>
    <x v="18"/>
    <n v="99810"/>
    <n v="99.8"/>
    <n v="10"/>
    <x v="0"/>
    <x v="1"/>
    <n v="43"/>
    <n v="9"/>
    <n v="6"/>
    <x v="2"/>
    <n v="6"/>
    <n v="0"/>
    <n v="0"/>
    <n v="44.3"/>
    <n v="7"/>
    <n v="81"/>
    <n v="66"/>
    <n v="15"/>
    <n v="1"/>
    <n v="57"/>
    <n v="4"/>
    <n v="43"/>
    <n v="97"/>
    <n v="72"/>
  </r>
  <r>
    <n v="857"/>
    <x v="0"/>
    <n v="33970"/>
    <n v="34"/>
    <n v="13"/>
    <x v="0"/>
    <x v="2"/>
    <n v="1"/>
    <n v="9"/>
    <n v="69"/>
    <x v="0"/>
    <n v="0"/>
    <n v="69"/>
    <n v="0"/>
    <n v="55"/>
    <n v="81"/>
    <n v="16"/>
    <n v="28"/>
    <n v="33"/>
    <n v="65"/>
    <n v="76"/>
    <n v="75"/>
    <n v="51"/>
    <n v="81"/>
    <n v="44"/>
  </r>
  <r>
    <n v="859"/>
    <x v="19"/>
    <n v="104354"/>
    <n v="104.4"/>
    <n v="6"/>
    <x v="3"/>
    <x v="3"/>
    <n v="96"/>
    <n v="9"/>
    <n v="65"/>
    <x v="0"/>
    <n v="0"/>
    <n v="65"/>
    <n v="0"/>
    <n v="33.5"/>
    <n v="19"/>
    <n v="55"/>
    <n v="2"/>
    <n v="76"/>
    <n v="58"/>
    <n v="63"/>
    <n v="5"/>
    <n v="21"/>
    <n v="7"/>
    <n v="29"/>
  </r>
  <r>
    <n v="890"/>
    <x v="18"/>
    <n v="138197"/>
    <n v="138.19999999999999"/>
    <n v="12"/>
    <x v="0"/>
    <x v="0"/>
    <n v="8"/>
    <n v="9"/>
    <n v="14"/>
    <x v="2"/>
    <n v="14"/>
    <n v="0"/>
    <n v="0"/>
    <n v="52.3"/>
    <n v="27"/>
    <n v="3"/>
    <n v="36"/>
    <n v="99"/>
    <n v="78"/>
    <n v="7"/>
    <n v="87"/>
    <n v="63"/>
    <n v="89"/>
    <n v="34"/>
  </r>
  <r>
    <n v="1232"/>
    <x v="15"/>
    <n v="34715"/>
    <n v="34.700000000000003"/>
    <n v="6"/>
    <x v="3"/>
    <x v="2"/>
    <n v="9"/>
    <n v="9"/>
    <n v="45"/>
    <x v="0"/>
    <n v="0"/>
    <n v="45"/>
    <n v="0"/>
    <n v="33.799999999999997"/>
    <n v="0"/>
    <n v="61"/>
    <n v="3"/>
    <n v="5"/>
    <n v="8"/>
    <n v="55"/>
    <n v="27"/>
    <n v="79"/>
    <n v="27"/>
    <n v="73"/>
  </r>
  <r>
    <n v="1417"/>
    <x v="9"/>
    <n v="81850"/>
    <n v="81.900000000000006"/>
    <n v="22"/>
    <x v="2"/>
    <x v="1"/>
    <n v="92"/>
    <n v="9"/>
    <n v="85"/>
    <x v="1"/>
    <n v="0"/>
    <n v="0"/>
    <n v="85"/>
    <n v="50.2"/>
    <n v="89"/>
    <n v="4"/>
    <n v="82"/>
    <n v="91"/>
    <n v="17"/>
    <n v="89"/>
    <n v="12"/>
    <n v="28"/>
    <n v="81"/>
    <n v="9"/>
  </r>
  <r>
    <n v="1491"/>
    <x v="16"/>
    <n v="78276"/>
    <n v="78.3"/>
    <n v="19"/>
    <x v="2"/>
    <x v="0"/>
    <n v="97"/>
    <n v="9"/>
    <n v="28"/>
    <x v="2"/>
    <n v="28"/>
    <n v="0"/>
    <n v="0"/>
    <n v="59"/>
    <n v="97"/>
    <n v="91"/>
    <n v="45"/>
    <n v="78"/>
    <n v="15"/>
    <n v="9"/>
    <n v="88"/>
    <n v="3"/>
    <n v="97"/>
    <n v="67"/>
  </r>
  <r>
    <n v="1727"/>
    <x v="11"/>
    <n v="117463"/>
    <n v="117.5"/>
    <n v="19"/>
    <x v="2"/>
    <x v="1"/>
    <n v="6"/>
    <n v="9"/>
    <n v="8"/>
    <x v="1"/>
    <n v="0"/>
    <n v="0"/>
    <n v="8"/>
    <n v="40.700000000000003"/>
    <n v="33"/>
    <n v="56"/>
    <n v="35"/>
    <n v="42"/>
    <n v="8"/>
    <n v="16"/>
    <n v="62"/>
    <n v="51"/>
    <n v="31"/>
    <n v="73"/>
  </r>
  <r>
    <n v="1738"/>
    <x v="3"/>
    <n v="118760"/>
    <n v="118.8"/>
    <n v="20"/>
    <x v="2"/>
    <x v="1"/>
    <n v="5"/>
    <n v="9"/>
    <n v="4"/>
    <x v="0"/>
    <n v="0"/>
    <n v="4"/>
    <n v="0"/>
    <n v="12.7"/>
    <n v="3"/>
    <n v="13"/>
    <n v="14"/>
    <n v="18"/>
    <n v="8"/>
    <n v="44"/>
    <n v="15"/>
    <n v="1"/>
    <n v="3"/>
    <n v="8"/>
  </r>
  <r>
    <n v="1739"/>
    <x v="7"/>
    <n v="111299"/>
    <n v="111.3"/>
    <n v="27"/>
    <x v="1"/>
    <x v="1"/>
    <n v="16"/>
    <n v="9"/>
    <n v="52"/>
    <x v="0"/>
    <n v="0"/>
    <n v="52"/>
    <n v="0"/>
    <n v="39.799999999999997"/>
    <n v="3"/>
    <n v="63"/>
    <n v="4"/>
    <n v="1"/>
    <n v="67"/>
    <n v="71"/>
    <n v="63"/>
    <n v="34"/>
    <n v="53"/>
    <n v="39"/>
  </r>
  <r>
    <n v="1946"/>
    <x v="2"/>
    <n v="129211"/>
    <n v="129.19999999999999"/>
    <n v="27"/>
    <x v="1"/>
    <x v="3"/>
    <n v="14"/>
    <n v="9"/>
    <n v="6"/>
    <x v="2"/>
    <n v="6"/>
    <n v="0"/>
    <n v="0"/>
    <n v="50.6"/>
    <n v="22"/>
    <n v="7"/>
    <n v="39"/>
    <n v="84"/>
    <n v="38"/>
    <n v="83"/>
    <n v="66"/>
    <n v="51"/>
    <n v="24"/>
    <n v="92"/>
  </r>
  <r>
    <n v="2012"/>
    <x v="9"/>
    <n v="44407"/>
    <n v="44.4"/>
    <n v="0"/>
    <x v="3"/>
    <x v="2"/>
    <n v="81"/>
    <n v="9"/>
    <n v="89"/>
    <x v="1"/>
    <n v="0"/>
    <n v="0"/>
    <n v="89"/>
    <n v="35.299999999999997"/>
    <n v="1"/>
    <n v="88"/>
    <n v="29"/>
    <n v="4"/>
    <n v="8"/>
    <n v="64"/>
    <n v="31"/>
    <n v="23"/>
    <n v="96"/>
    <n v="9"/>
  </r>
  <r>
    <n v="2323"/>
    <x v="6"/>
    <n v="41398"/>
    <n v="41.4"/>
    <n v="22"/>
    <x v="2"/>
    <x v="1"/>
    <n v="32"/>
    <n v="9"/>
    <n v="91"/>
    <x v="1"/>
    <n v="0"/>
    <n v="0"/>
    <n v="91"/>
    <n v="46.4"/>
    <n v="42"/>
    <n v="93"/>
    <n v="10"/>
    <n v="78"/>
    <n v="67"/>
    <n v="39"/>
    <n v="7"/>
    <n v="57"/>
    <n v="36"/>
    <n v="35"/>
  </r>
  <r>
    <n v="2445"/>
    <x v="18"/>
    <n v="45234"/>
    <n v="45.2"/>
    <n v="1"/>
    <x v="3"/>
    <x v="3"/>
    <n v="4"/>
    <n v="9"/>
    <n v="24"/>
    <x v="2"/>
    <n v="24"/>
    <n v="0"/>
    <n v="0"/>
    <n v="39.4"/>
    <n v="14"/>
    <n v="16"/>
    <n v="63"/>
    <n v="57"/>
    <n v="15"/>
    <n v="85"/>
    <n v="33"/>
    <n v="37"/>
    <n v="42"/>
    <n v="32"/>
  </r>
  <r>
    <n v="2516"/>
    <x v="18"/>
    <n v="81108"/>
    <n v="81.099999999999994"/>
    <n v="6"/>
    <x v="3"/>
    <x v="3"/>
    <n v="48"/>
    <n v="9"/>
    <n v="17"/>
    <x v="2"/>
    <n v="17"/>
    <n v="0"/>
    <n v="0"/>
    <n v="40.4"/>
    <n v="94"/>
    <n v="66"/>
    <n v="29"/>
    <n v="17"/>
    <n v="42"/>
    <n v="45"/>
    <n v="6"/>
    <n v="27"/>
    <n v="77"/>
    <n v="1"/>
  </r>
  <r>
    <n v="2566"/>
    <x v="16"/>
    <n v="103850"/>
    <n v="103.9"/>
    <n v="7"/>
    <x v="3"/>
    <x v="3"/>
    <n v="29"/>
    <n v="9"/>
    <n v="22"/>
    <x v="2"/>
    <n v="22"/>
    <n v="0"/>
    <n v="0"/>
    <n v="55.6"/>
    <n v="94"/>
    <n v="81"/>
    <n v="27"/>
    <n v="82"/>
    <n v="41"/>
    <n v="18"/>
    <n v="46"/>
    <n v="56"/>
    <n v="76"/>
    <n v="35"/>
  </r>
  <r>
    <n v="2651"/>
    <x v="8"/>
    <n v="84916"/>
    <n v="84.9"/>
    <n v="13"/>
    <x v="0"/>
    <x v="1"/>
    <n v="15"/>
    <n v="9"/>
    <n v="14"/>
    <x v="2"/>
    <n v="14"/>
    <n v="0"/>
    <n v="0"/>
    <n v="52"/>
    <n v="74"/>
    <n v="71"/>
    <n v="91"/>
    <n v="63"/>
    <n v="31"/>
    <n v="78"/>
    <n v="5"/>
    <n v="19"/>
    <n v="75"/>
    <n v="13"/>
  </r>
  <r>
    <n v="2679"/>
    <x v="7"/>
    <n v="138482"/>
    <n v="138.5"/>
    <n v="23"/>
    <x v="1"/>
    <x v="0"/>
    <n v="5"/>
    <n v="9"/>
    <n v="39"/>
    <x v="0"/>
    <n v="0"/>
    <n v="39"/>
    <n v="0"/>
    <n v="43.2"/>
    <n v="83"/>
    <n v="25"/>
    <n v="5"/>
    <n v="56"/>
    <n v="32"/>
    <n v="71"/>
    <n v="8"/>
    <n v="97"/>
    <n v="19"/>
    <n v="36"/>
  </r>
  <r>
    <n v="2751"/>
    <x v="4"/>
    <n v="117377"/>
    <n v="117.4"/>
    <n v="1"/>
    <x v="3"/>
    <x v="0"/>
    <n v="93"/>
    <n v="9"/>
    <n v="48"/>
    <x v="0"/>
    <n v="0"/>
    <n v="48"/>
    <n v="0"/>
    <n v="40.299999999999997"/>
    <n v="8"/>
    <n v="51"/>
    <n v="12"/>
    <n v="44"/>
    <n v="63"/>
    <n v="72"/>
    <n v="65"/>
    <n v="12"/>
    <n v="3"/>
    <n v="73"/>
  </r>
  <r>
    <n v="2884"/>
    <x v="9"/>
    <n v="59638"/>
    <n v="59.6"/>
    <n v="22"/>
    <x v="2"/>
    <x v="2"/>
    <n v="62"/>
    <n v="9"/>
    <n v="74"/>
    <x v="1"/>
    <n v="0"/>
    <n v="0"/>
    <n v="74"/>
    <n v="44.2"/>
    <n v="9"/>
    <n v="74"/>
    <n v="24"/>
    <n v="85"/>
    <n v="74"/>
    <n v="5"/>
    <n v="2"/>
    <n v="29"/>
    <n v="59"/>
    <n v="81"/>
  </r>
  <r>
    <n v="2958"/>
    <x v="19"/>
    <n v="105328"/>
    <n v="105.3"/>
    <n v="5"/>
    <x v="3"/>
    <x v="1"/>
    <n v="86"/>
    <n v="9"/>
    <n v="55"/>
    <x v="0"/>
    <n v="0"/>
    <n v="55"/>
    <n v="0"/>
    <n v="57.6"/>
    <n v="46"/>
    <n v="37"/>
    <n v="25"/>
    <n v="44"/>
    <n v="81"/>
    <n v="84"/>
    <n v="96"/>
    <n v="29"/>
    <n v="65"/>
    <n v="69"/>
  </r>
  <r>
    <n v="2991"/>
    <x v="4"/>
    <n v="123686"/>
    <n v="123.7"/>
    <n v="7"/>
    <x v="3"/>
    <x v="0"/>
    <n v="85"/>
    <n v="9"/>
    <n v="7"/>
    <x v="0"/>
    <n v="0"/>
    <n v="7"/>
    <n v="0"/>
    <n v="73.400000000000006"/>
    <n v="85"/>
    <n v="97"/>
    <n v="87"/>
    <n v="78"/>
    <n v="94"/>
    <n v="42"/>
    <n v="78"/>
    <n v="21"/>
    <n v="73"/>
    <n v="79"/>
  </r>
  <r>
    <n v="11"/>
    <x v="5"/>
    <n v="82733"/>
    <n v="82.7"/>
    <n v="6"/>
    <x v="3"/>
    <x v="1"/>
    <n v="5"/>
    <n v="8"/>
    <n v="41"/>
    <x v="0"/>
    <n v="0"/>
    <n v="41"/>
    <n v="0"/>
    <n v="38"/>
    <n v="4"/>
    <n v="61"/>
    <n v="5"/>
    <n v="5"/>
    <n v="28"/>
    <n v="91"/>
    <n v="24"/>
    <n v="14"/>
    <n v="49"/>
    <n v="99"/>
  </r>
  <r>
    <n v="20"/>
    <x v="13"/>
    <n v="108069"/>
    <n v="108.1"/>
    <n v="15"/>
    <x v="0"/>
    <x v="3"/>
    <n v="55"/>
    <n v="8"/>
    <n v="15"/>
    <x v="2"/>
    <n v="15"/>
    <n v="0"/>
    <n v="0"/>
    <n v="28.3"/>
    <n v="26"/>
    <n v="61"/>
    <n v="8"/>
    <n v="1"/>
    <n v="63"/>
    <n v="19"/>
    <n v="7"/>
    <n v="4"/>
    <n v="5"/>
    <n v="89"/>
  </r>
  <r>
    <n v="305"/>
    <x v="11"/>
    <n v="41569"/>
    <n v="41.6"/>
    <n v="5"/>
    <x v="3"/>
    <x v="1"/>
    <n v="87"/>
    <n v="8"/>
    <n v="74"/>
    <x v="1"/>
    <n v="0"/>
    <n v="0"/>
    <n v="74"/>
    <n v="24"/>
    <n v="68"/>
    <n v="4"/>
    <n v="62"/>
    <n v="7"/>
    <n v="21"/>
    <n v="4"/>
    <n v="36"/>
    <n v="1"/>
    <n v="12"/>
    <n v="25"/>
  </r>
  <r>
    <n v="415"/>
    <x v="3"/>
    <n v="106870"/>
    <n v="106.9"/>
    <n v="5"/>
    <x v="3"/>
    <x v="0"/>
    <n v="58"/>
    <n v="8"/>
    <n v="31"/>
    <x v="0"/>
    <n v="0"/>
    <n v="31"/>
    <n v="0"/>
    <n v="59.4"/>
    <n v="63"/>
    <n v="86"/>
    <n v="34"/>
    <n v="39"/>
    <n v="89"/>
    <n v="81"/>
    <n v="71"/>
    <n v="25"/>
    <n v="91"/>
    <n v="15"/>
  </r>
  <r>
    <n v="474"/>
    <x v="15"/>
    <n v="77013"/>
    <n v="77"/>
    <n v="29"/>
    <x v="1"/>
    <x v="3"/>
    <n v="13"/>
    <n v="8"/>
    <n v="53"/>
    <x v="0"/>
    <n v="0"/>
    <n v="53"/>
    <n v="0"/>
    <n v="48.9"/>
    <n v="44"/>
    <n v="35"/>
    <n v="75"/>
    <n v="89"/>
    <n v="76"/>
    <n v="33"/>
    <n v="74"/>
    <n v="15"/>
    <n v="13"/>
    <n v="35"/>
  </r>
  <r>
    <n v="669"/>
    <x v="4"/>
    <n v="148362"/>
    <n v="148.4"/>
    <n v="2"/>
    <x v="3"/>
    <x v="3"/>
    <n v="56"/>
    <n v="8"/>
    <n v="37"/>
    <x v="0"/>
    <n v="0"/>
    <n v="37"/>
    <n v="0"/>
    <n v="38.6"/>
    <n v="41"/>
    <n v="23"/>
    <n v="53"/>
    <n v="2"/>
    <n v="51"/>
    <n v="16"/>
    <n v="67"/>
    <n v="75"/>
    <n v="11"/>
    <n v="47"/>
  </r>
  <r>
    <n v="799"/>
    <x v="7"/>
    <n v="144326"/>
    <n v="144.30000000000001"/>
    <n v="14"/>
    <x v="0"/>
    <x v="2"/>
    <n v="39"/>
    <n v="8"/>
    <n v="56"/>
    <x v="0"/>
    <n v="0"/>
    <n v="56"/>
    <n v="0"/>
    <n v="42.1"/>
    <n v="83"/>
    <n v="56"/>
    <n v="3"/>
    <n v="46"/>
    <n v="46"/>
    <n v="54"/>
    <n v="67"/>
    <n v="2"/>
    <n v="5"/>
    <n v="59"/>
  </r>
  <r>
    <n v="814"/>
    <x v="1"/>
    <n v="44372"/>
    <n v="44.4"/>
    <n v="26"/>
    <x v="1"/>
    <x v="0"/>
    <n v="12"/>
    <n v="8"/>
    <n v="94"/>
    <x v="1"/>
    <n v="0"/>
    <n v="0"/>
    <n v="94"/>
    <n v="53.6"/>
    <n v="63"/>
    <n v="55"/>
    <n v="71"/>
    <n v="42"/>
    <n v="76"/>
    <n v="39"/>
    <n v="83"/>
    <n v="27"/>
    <n v="28"/>
    <n v="52"/>
  </r>
  <r>
    <n v="889"/>
    <x v="4"/>
    <n v="76647"/>
    <n v="76.599999999999994"/>
    <n v="22"/>
    <x v="2"/>
    <x v="2"/>
    <n v="92"/>
    <n v="8"/>
    <n v="55"/>
    <x v="0"/>
    <n v="0"/>
    <n v="55"/>
    <n v="0"/>
    <n v="56.8"/>
    <n v="82"/>
    <n v="51"/>
    <n v="72"/>
    <n v="31"/>
    <n v="31"/>
    <n v="67"/>
    <n v="71"/>
    <n v="94"/>
    <n v="22"/>
    <n v="47"/>
  </r>
  <r>
    <n v="927"/>
    <x v="2"/>
    <n v="46289"/>
    <n v="46.3"/>
    <n v="22"/>
    <x v="2"/>
    <x v="3"/>
    <n v="25"/>
    <n v="8"/>
    <n v="14"/>
    <x v="2"/>
    <n v="14"/>
    <n v="0"/>
    <n v="0"/>
    <n v="46.5"/>
    <n v="42"/>
    <n v="1"/>
    <n v="4"/>
    <n v="67"/>
    <n v="54"/>
    <n v="44"/>
    <n v="63"/>
    <n v="83"/>
    <n v="43"/>
    <n v="64"/>
  </r>
  <r>
    <n v="1271"/>
    <x v="10"/>
    <n v="42979"/>
    <n v="43"/>
    <n v="1"/>
    <x v="3"/>
    <x v="0"/>
    <n v="8"/>
    <n v="8"/>
    <n v="51"/>
    <x v="0"/>
    <n v="0"/>
    <n v="51"/>
    <n v="0"/>
    <n v="49.4"/>
    <n v="41"/>
    <n v="4"/>
    <n v="96"/>
    <n v="95"/>
    <n v="28"/>
    <n v="73"/>
    <n v="58"/>
    <n v="24"/>
    <n v="26"/>
    <n v="49"/>
  </r>
  <r>
    <n v="1299"/>
    <x v="3"/>
    <n v="43764"/>
    <n v="43.8"/>
    <n v="25"/>
    <x v="1"/>
    <x v="0"/>
    <n v="41"/>
    <n v="8"/>
    <n v="33"/>
    <x v="0"/>
    <n v="0"/>
    <n v="33"/>
    <n v="0"/>
    <n v="53.8"/>
    <n v="94"/>
    <n v="55"/>
    <n v="79"/>
    <n v="66"/>
    <n v="51"/>
    <n v="9"/>
    <n v="64"/>
    <n v="16"/>
    <n v="41"/>
    <n v="63"/>
  </r>
  <r>
    <n v="1344"/>
    <x v="16"/>
    <n v="48408"/>
    <n v="48.4"/>
    <n v="9"/>
    <x v="0"/>
    <x v="1"/>
    <n v="54"/>
    <n v="8"/>
    <n v="22"/>
    <x v="2"/>
    <n v="22"/>
    <n v="0"/>
    <n v="0"/>
    <n v="45.2"/>
    <n v="65"/>
    <n v="58"/>
    <n v="11"/>
    <n v="48"/>
    <n v="36"/>
    <n v="49"/>
    <n v="92"/>
    <n v="48"/>
    <n v="1"/>
    <n v="44"/>
  </r>
  <r>
    <n v="1524"/>
    <x v="6"/>
    <n v="107273"/>
    <n v="107.3"/>
    <n v="28"/>
    <x v="1"/>
    <x v="2"/>
    <n v="78"/>
    <n v="8"/>
    <n v="75"/>
    <x v="1"/>
    <n v="0"/>
    <n v="0"/>
    <n v="75"/>
    <n v="48.3"/>
    <n v="56"/>
    <n v="41"/>
    <n v="92"/>
    <n v="88"/>
    <n v="48"/>
    <n v="36"/>
    <n v="33"/>
    <n v="27"/>
    <n v="54"/>
    <n v="8"/>
  </r>
  <r>
    <n v="1553"/>
    <x v="18"/>
    <n v="75477"/>
    <n v="75.5"/>
    <n v="2"/>
    <x v="3"/>
    <x v="2"/>
    <n v="5"/>
    <n v="8"/>
    <n v="19"/>
    <x v="2"/>
    <n v="19"/>
    <n v="0"/>
    <n v="0"/>
    <n v="46"/>
    <n v="62"/>
    <n v="7"/>
    <n v="66"/>
    <n v="53"/>
    <n v="83"/>
    <n v="22"/>
    <n v="2"/>
    <n v="79"/>
    <n v="7"/>
    <n v="79"/>
  </r>
  <r>
    <n v="1575"/>
    <x v="15"/>
    <n v="125711"/>
    <n v="125.7"/>
    <n v="14"/>
    <x v="0"/>
    <x v="2"/>
    <n v="51"/>
    <n v="8"/>
    <n v="36"/>
    <x v="0"/>
    <n v="0"/>
    <n v="36"/>
    <n v="0"/>
    <n v="60.5"/>
    <n v="83"/>
    <n v="97"/>
    <n v="35"/>
    <n v="29"/>
    <n v="6"/>
    <n v="78"/>
    <n v="46"/>
    <n v="63"/>
    <n v="72"/>
    <n v="96"/>
  </r>
  <r>
    <n v="1736"/>
    <x v="16"/>
    <n v="129928"/>
    <n v="129.9"/>
    <n v="0"/>
    <x v="3"/>
    <x v="0"/>
    <n v="76"/>
    <n v="8"/>
    <n v="25"/>
    <x v="2"/>
    <n v="25"/>
    <n v="0"/>
    <n v="0"/>
    <n v="56.3"/>
    <n v="53"/>
    <n v="79"/>
    <n v="28"/>
    <n v="51"/>
    <n v="56"/>
    <n v="94"/>
    <n v="27"/>
    <n v="94"/>
    <n v="8"/>
    <n v="73"/>
  </r>
  <r>
    <n v="1933"/>
    <x v="11"/>
    <n v="59000"/>
    <n v="59"/>
    <n v="5"/>
    <x v="3"/>
    <x v="0"/>
    <n v="9"/>
    <n v="8"/>
    <n v="8"/>
    <x v="1"/>
    <n v="0"/>
    <n v="0"/>
    <n v="8"/>
    <n v="38.200000000000003"/>
    <n v="95"/>
    <n v="2"/>
    <n v="58"/>
    <n v="39"/>
    <n v="77"/>
    <n v="13"/>
    <n v="44"/>
    <n v="7"/>
    <n v="41"/>
    <n v="6"/>
  </r>
  <r>
    <n v="2185"/>
    <x v="11"/>
    <n v="53953"/>
    <n v="54"/>
    <n v="29"/>
    <x v="1"/>
    <x v="3"/>
    <n v="83"/>
    <n v="8"/>
    <n v="84"/>
    <x v="1"/>
    <n v="0"/>
    <n v="0"/>
    <n v="84"/>
    <n v="33"/>
    <n v="1"/>
    <n v="10"/>
    <n v="76"/>
    <n v="24"/>
    <n v="68"/>
    <n v="29"/>
    <n v="9"/>
    <n v="43"/>
    <n v="61"/>
    <n v="9"/>
  </r>
  <r>
    <n v="2232"/>
    <x v="3"/>
    <n v="55759"/>
    <n v="55.8"/>
    <n v="24"/>
    <x v="1"/>
    <x v="3"/>
    <n v="51"/>
    <n v="8"/>
    <n v="63"/>
    <x v="0"/>
    <n v="0"/>
    <n v="63"/>
    <n v="0"/>
    <n v="59.8"/>
    <n v="83"/>
    <n v="42"/>
    <n v="73"/>
    <n v="45"/>
    <n v="74"/>
    <n v="99"/>
    <n v="26"/>
    <n v="63"/>
    <n v="38"/>
    <n v="55"/>
  </r>
  <r>
    <n v="2245"/>
    <x v="14"/>
    <n v="133060"/>
    <n v="133.1"/>
    <n v="9"/>
    <x v="0"/>
    <x v="1"/>
    <n v="52"/>
    <n v="8"/>
    <n v="4"/>
    <x v="0"/>
    <n v="0"/>
    <n v="4"/>
    <n v="0"/>
    <n v="52.2"/>
    <n v="78"/>
    <n v="89"/>
    <n v="5"/>
    <n v="78"/>
    <n v="19"/>
    <n v="55"/>
    <n v="64"/>
    <n v="49"/>
    <n v="12"/>
    <n v="73"/>
  </r>
  <r>
    <n v="2287"/>
    <x v="14"/>
    <n v="111506"/>
    <n v="111.5"/>
    <n v="23"/>
    <x v="1"/>
    <x v="0"/>
    <n v="52"/>
    <n v="8"/>
    <n v="59"/>
    <x v="0"/>
    <n v="0"/>
    <n v="59"/>
    <n v="0"/>
    <n v="49.2"/>
    <n v="62"/>
    <n v="8"/>
    <n v="64"/>
    <n v="17"/>
    <n v="67"/>
    <n v="39"/>
    <n v="46"/>
    <n v="92"/>
    <n v="36"/>
    <n v="61"/>
  </r>
  <r>
    <n v="2292"/>
    <x v="9"/>
    <n v="119374"/>
    <n v="119.4"/>
    <n v="27"/>
    <x v="1"/>
    <x v="0"/>
    <n v="47"/>
    <n v="8"/>
    <n v="88"/>
    <x v="1"/>
    <n v="0"/>
    <n v="0"/>
    <n v="88"/>
    <n v="45"/>
    <n v="84"/>
    <n v="9"/>
    <n v="17"/>
    <n v="7"/>
    <n v="96"/>
    <n v="65"/>
    <n v="35"/>
    <n v="64"/>
    <n v="69"/>
    <n v="4"/>
  </r>
  <r>
    <n v="2497"/>
    <x v="12"/>
    <n v="59362"/>
    <n v="59.4"/>
    <n v="18"/>
    <x v="2"/>
    <x v="3"/>
    <n v="27"/>
    <n v="8"/>
    <n v="65"/>
    <x v="0"/>
    <n v="0"/>
    <n v="65"/>
    <n v="0"/>
    <n v="42.3"/>
    <n v="65"/>
    <n v="8"/>
    <n v="29"/>
    <n v="10"/>
    <n v="14"/>
    <n v="96"/>
    <n v="9"/>
    <n v="55"/>
    <n v="59"/>
    <n v="78"/>
  </r>
  <r>
    <n v="2565"/>
    <x v="13"/>
    <n v="96360"/>
    <n v="96.4"/>
    <n v="15"/>
    <x v="0"/>
    <x v="3"/>
    <n v="66"/>
    <n v="8"/>
    <n v="7"/>
    <x v="2"/>
    <n v="7"/>
    <n v="0"/>
    <n v="0"/>
    <n v="40.1"/>
    <n v="37"/>
    <n v="4"/>
    <n v="27"/>
    <n v="22"/>
    <n v="36"/>
    <n v="64"/>
    <n v="95"/>
    <n v="7"/>
    <n v="78"/>
    <n v="31"/>
  </r>
  <r>
    <n v="2668"/>
    <x v="6"/>
    <n v="142488"/>
    <n v="142.5"/>
    <n v="4"/>
    <x v="3"/>
    <x v="2"/>
    <n v="98"/>
    <n v="8"/>
    <n v="77"/>
    <x v="1"/>
    <n v="0"/>
    <n v="0"/>
    <n v="77"/>
    <n v="44.1"/>
    <n v="97"/>
    <n v="73"/>
    <n v="59"/>
    <n v="7"/>
    <n v="71"/>
    <n v="76"/>
    <n v="7"/>
    <n v="41"/>
    <n v="3"/>
    <n v="7"/>
  </r>
  <r>
    <n v="27"/>
    <x v="10"/>
    <n v="68304"/>
    <n v="68.3"/>
    <n v="7"/>
    <x v="3"/>
    <x v="3"/>
    <n v="91"/>
    <n v="7"/>
    <n v="33"/>
    <x v="0"/>
    <n v="0"/>
    <n v="33"/>
    <n v="0"/>
    <n v="31.4"/>
    <n v="1"/>
    <n v="2"/>
    <n v="9"/>
    <n v="68"/>
    <n v="7"/>
    <n v="32"/>
    <n v="84"/>
    <n v="2"/>
    <n v="81"/>
    <n v="28"/>
  </r>
  <r>
    <n v="96"/>
    <x v="14"/>
    <n v="75500"/>
    <n v="75.5"/>
    <n v="28"/>
    <x v="1"/>
    <x v="0"/>
    <n v="42"/>
    <n v="7"/>
    <n v="64"/>
    <x v="0"/>
    <n v="0"/>
    <n v="64"/>
    <n v="0"/>
    <n v="56.4"/>
    <n v="17"/>
    <n v="96"/>
    <n v="42"/>
    <n v="85"/>
    <n v="63"/>
    <n v="74"/>
    <n v="77"/>
    <n v="5"/>
    <n v="54"/>
    <n v="51"/>
  </r>
  <r>
    <n v="132"/>
    <x v="10"/>
    <n v="32461"/>
    <n v="32.5"/>
    <n v="19"/>
    <x v="2"/>
    <x v="1"/>
    <n v="12"/>
    <n v="7"/>
    <n v="65"/>
    <x v="0"/>
    <n v="0"/>
    <n v="65"/>
    <n v="0"/>
    <n v="67"/>
    <n v="65"/>
    <n v="29"/>
    <n v="82"/>
    <n v="86"/>
    <n v="85"/>
    <n v="92"/>
    <n v="25"/>
    <n v="76"/>
    <n v="46"/>
    <n v="84"/>
  </r>
  <r>
    <n v="150"/>
    <x v="17"/>
    <n v="37239"/>
    <n v="37.200000000000003"/>
    <n v="22"/>
    <x v="2"/>
    <x v="1"/>
    <n v="64"/>
    <n v="7"/>
    <n v="92"/>
    <x v="1"/>
    <n v="0"/>
    <n v="0"/>
    <n v="92"/>
    <n v="35"/>
    <n v="52"/>
    <n v="45"/>
    <n v="56"/>
    <n v="17"/>
    <n v="61"/>
    <n v="36"/>
    <n v="9"/>
    <n v="17"/>
    <n v="51"/>
    <n v="6"/>
  </r>
  <r>
    <n v="242"/>
    <x v="7"/>
    <n v="115679"/>
    <n v="115.7"/>
    <n v="5"/>
    <x v="3"/>
    <x v="2"/>
    <n v="43"/>
    <n v="7"/>
    <n v="51"/>
    <x v="0"/>
    <n v="0"/>
    <n v="51"/>
    <n v="0"/>
    <n v="61"/>
    <n v="74"/>
    <n v="44"/>
    <n v="67"/>
    <n v="9"/>
    <n v="75"/>
    <n v="81"/>
    <n v="71"/>
    <n v="97"/>
    <n v="83"/>
    <n v="9"/>
  </r>
  <r>
    <n v="544"/>
    <x v="15"/>
    <n v="141359"/>
    <n v="141.4"/>
    <n v="16"/>
    <x v="2"/>
    <x v="3"/>
    <n v="51"/>
    <n v="7"/>
    <n v="43"/>
    <x v="0"/>
    <n v="0"/>
    <n v="43"/>
    <n v="0"/>
    <n v="50.6"/>
    <n v="59"/>
    <n v="7"/>
    <n v="15"/>
    <n v="7"/>
    <n v="81"/>
    <n v="75"/>
    <n v="75"/>
    <n v="72"/>
    <n v="67"/>
    <n v="48"/>
  </r>
  <r>
    <n v="702"/>
    <x v="12"/>
    <n v="118552"/>
    <n v="118.6"/>
    <n v="4"/>
    <x v="3"/>
    <x v="3"/>
    <n v="43"/>
    <n v="7"/>
    <n v="66"/>
    <x v="0"/>
    <n v="0"/>
    <n v="66"/>
    <n v="0"/>
    <n v="27.5"/>
    <n v="17"/>
    <n v="29"/>
    <n v="52"/>
    <n v="26"/>
    <n v="21"/>
    <n v="6"/>
    <n v="9"/>
    <n v="6"/>
    <n v="37"/>
    <n v="72"/>
  </r>
  <r>
    <n v="764"/>
    <x v="7"/>
    <n v="115642"/>
    <n v="115.6"/>
    <n v="19"/>
    <x v="2"/>
    <x v="2"/>
    <n v="22"/>
    <n v="7"/>
    <n v="37"/>
    <x v="0"/>
    <n v="0"/>
    <n v="37"/>
    <n v="0"/>
    <n v="52.2"/>
    <n v="78"/>
    <n v="23"/>
    <n v="53"/>
    <n v="45"/>
    <n v="58"/>
    <n v="88"/>
    <n v="87"/>
    <n v="45"/>
    <n v="2"/>
    <n v="43"/>
  </r>
  <r>
    <n v="773"/>
    <x v="6"/>
    <n v="87033"/>
    <n v="87"/>
    <n v="27"/>
    <x v="1"/>
    <x v="2"/>
    <n v="82"/>
    <n v="7"/>
    <n v="75"/>
    <x v="1"/>
    <n v="0"/>
    <n v="0"/>
    <n v="75"/>
    <n v="63.5"/>
    <n v="65"/>
    <n v="85"/>
    <n v="47"/>
    <n v="73"/>
    <n v="10"/>
    <n v="99"/>
    <n v="74"/>
    <n v="74"/>
    <n v="25"/>
    <n v="83"/>
  </r>
  <r>
    <n v="804"/>
    <x v="3"/>
    <n v="39280"/>
    <n v="39.299999999999997"/>
    <n v="1"/>
    <x v="3"/>
    <x v="2"/>
    <n v="43"/>
    <n v="7"/>
    <n v="52"/>
    <x v="0"/>
    <n v="0"/>
    <n v="52"/>
    <n v="0"/>
    <n v="31.4"/>
    <n v="12"/>
    <n v="2"/>
    <n v="5"/>
    <n v="95"/>
    <n v="14"/>
    <n v="71"/>
    <n v="7"/>
    <n v="11"/>
    <n v="51"/>
    <n v="46"/>
  </r>
  <r>
    <n v="932"/>
    <x v="10"/>
    <n v="112455"/>
    <n v="112.5"/>
    <n v="28"/>
    <x v="1"/>
    <x v="2"/>
    <n v="46"/>
    <n v="7"/>
    <n v="42"/>
    <x v="0"/>
    <n v="0"/>
    <n v="42"/>
    <n v="0"/>
    <n v="53.2"/>
    <n v="2"/>
    <n v="77"/>
    <n v="71"/>
    <n v="63"/>
    <n v="39"/>
    <n v="91"/>
    <n v="97"/>
    <n v="17"/>
    <n v="22"/>
    <n v="53"/>
  </r>
  <r>
    <n v="1143"/>
    <x v="17"/>
    <n v="51944"/>
    <n v="51.9"/>
    <n v="1"/>
    <x v="3"/>
    <x v="1"/>
    <n v="7"/>
    <n v="7"/>
    <n v="72"/>
    <x v="1"/>
    <n v="0"/>
    <n v="0"/>
    <n v="72"/>
    <n v="49.2"/>
    <n v="6"/>
    <n v="27"/>
    <n v="57"/>
    <n v="96"/>
    <n v="88"/>
    <n v="88"/>
    <n v="18"/>
    <n v="26"/>
    <n v="8"/>
    <n v="78"/>
  </r>
  <r>
    <n v="1332"/>
    <x v="16"/>
    <n v="40002"/>
    <n v="40"/>
    <n v="10"/>
    <x v="0"/>
    <x v="2"/>
    <n v="83"/>
    <n v="7"/>
    <n v="9"/>
    <x v="2"/>
    <n v="9"/>
    <n v="0"/>
    <n v="0"/>
    <n v="50.4"/>
    <n v="75"/>
    <n v="24"/>
    <n v="0"/>
    <n v="91"/>
    <n v="62"/>
    <n v="44"/>
    <n v="73"/>
    <n v="33"/>
    <n v="95"/>
    <n v="7"/>
  </r>
  <r>
    <n v="1358"/>
    <x v="3"/>
    <n v="138906"/>
    <n v="138.9"/>
    <n v="2"/>
    <x v="3"/>
    <x v="2"/>
    <n v="9"/>
    <n v="7"/>
    <n v="42"/>
    <x v="0"/>
    <n v="0"/>
    <n v="42"/>
    <n v="0"/>
    <n v="48.6"/>
    <n v="29"/>
    <n v="3"/>
    <n v="67"/>
    <n v="95"/>
    <n v="33"/>
    <n v="41"/>
    <n v="77"/>
    <n v="43"/>
    <n v="93"/>
    <n v="5"/>
  </r>
  <r>
    <n v="1621"/>
    <x v="7"/>
    <n v="52053"/>
    <n v="52.1"/>
    <n v="16"/>
    <x v="2"/>
    <x v="0"/>
    <n v="74"/>
    <n v="7"/>
    <n v="38"/>
    <x v="0"/>
    <n v="0"/>
    <n v="38"/>
    <n v="0"/>
    <n v="39.9"/>
    <n v="7"/>
    <n v="87"/>
    <n v="24"/>
    <n v="19"/>
    <n v="67"/>
    <n v="62"/>
    <n v="45"/>
    <n v="1"/>
    <n v="9"/>
    <n v="78"/>
  </r>
  <r>
    <n v="1698"/>
    <x v="1"/>
    <n v="141459"/>
    <n v="141.5"/>
    <n v="26"/>
    <x v="1"/>
    <x v="2"/>
    <n v="2"/>
    <n v="7"/>
    <n v="8"/>
    <x v="1"/>
    <n v="0"/>
    <n v="0"/>
    <n v="8"/>
    <n v="24.9"/>
    <n v="2"/>
    <n v="6"/>
    <n v="45"/>
    <n v="4"/>
    <n v="28"/>
    <n v="2"/>
    <n v="36"/>
    <n v="26"/>
    <n v="69"/>
    <n v="31"/>
  </r>
  <r>
    <n v="1700"/>
    <x v="12"/>
    <n v="98402"/>
    <n v="98.4"/>
    <n v="8"/>
    <x v="0"/>
    <x v="0"/>
    <n v="47"/>
    <n v="7"/>
    <n v="43"/>
    <x v="0"/>
    <n v="0"/>
    <n v="43"/>
    <n v="0"/>
    <n v="33.6"/>
    <n v="98"/>
    <n v="9"/>
    <n v="72"/>
    <n v="17"/>
    <n v="1"/>
    <n v="5"/>
    <n v="16"/>
    <n v="97"/>
    <n v="2"/>
    <n v="19"/>
  </r>
  <r>
    <n v="1883"/>
    <x v="0"/>
    <n v="102587"/>
    <n v="102.6"/>
    <n v="17"/>
    <x v="2"/>
    <x v="0"/>
    <n v="37"/>
    <n v="7"/>
    <n v="41"/>
    <x v="0"/>
    <n v="0"/>
    <n v="41"/>
    <n v="0"/>
    <n v="44.9"/>
    <n v="76"/>
    <n v="48"/>
    <n v="16"/>
    <n v="5"/>
    <n v="23"/>
    <n v="95"/>
    <n v="85"/>
    <n v="44"/>
    <n v="48"/>
    <n v="9"/>
  </r>
  <r>
    <n v="1973"/>
    <x v="8"/>
    <n v="78179"/>
    <n v="78.2"/>
    <n v="18"/>
    <x v="2"/>
    <x v="3"/>
    <n v="93"/>
    <n v="7"/>
    <n v="5"/>
    <x v="2"/>
    <n v="5"/>
    <n v="0"/>
    <n v="0"/>
    <n v="41.4"/>
    <n v="33"/>
    <n v="3"/>
    <n v="83"/>
    <n v="49"/>
    <n v="64"/>
    <n v="41"/>
    <n v="35"/>
    <n v="22"/>
    <n v="77"/>
    <n v="7"/>
  </r>
  <r>
    <n v="2396"/>
    <x v="7"/>
    <n v="103147"/>
    <n v="103.1"/>
    <n v="13"/>
    <x v="0"/>
    <x v="3"/>
    <n v="4"/>
    <n v="7"/>
    <n v="56"/>
    <x v="0"/>
    <n v="0"/>
    <n v="56"/>
    <n v="0"/>
    <n v="49.3"/>
    <n v="4"/>
    <n v="61"/>
    <n v="55"/>
    <n v="44"/>
    <n v="23"/>
    <n v="72"/>
    <n v="91"/>
    <n v="77"/>
    <n v="12"/>
    <n v="54"/>
  </r>
  <r>
    <n v="2423"/>
    <x v="4"/>
    <n v="41593"/>
    <n v="41.6"/>
    <n v="25"/>
    <x v="1"/>
    <x v="0"/>
    <n v="49"/>
    <n v="7"/>
    <n v="64"/>
    <x v="0"/>
    <n v="0"/>
    <n v="64"/>
    <n v="0"/>
    <n v="40.200000000000003"/>
    <n v="0"/>
    <n v="84"/>
    <n v="52"/>
    <n v="92"/>
    <n v="2"/>
    <n v="1"/>
    <n v="62"/>
    <n v="71"/>
    <n v="37"/>
    <n v="1"/>
  </r>
  <r>
    <n v="2458"/>
    <x v="15"/>
    <n v="53481"/>
    <n v="53.5"/>
    <n v="4"/>
    <x v="3"/>
    <x v="0"/>
    <n v="2"/>
    <n v="7"/>
    <n v="35"/>
    <x v="0"/>
    <n v="0"/>
    <n v="35"/>
    <n v="0"/>
    <n v="67.2"/>
    <n v="61"/>
    <n v="69"/>
    <n v="7"/>
    <n v="53"/>
    <n v="95"/>
    <n v="88"/>
    <n v="96"/>
    <n v="39"/>
    <n v="88"/>
    <n v="76"/>
  </r>
  <r>
    <n v="2534"/>
    <x v="18"/>
    <n v="68899"/>
    <n v="68.900000000000006"/>
    <n v="11"/>
    <x v="0"/>
    <x v="0"/>
    <n v="76"/>
    <n v="7"/>
    <n v="28"/>
    <x v="2"/>
    <n v="28"/>
    <n v="0"/>
    <n v="0"/>
    <n v="38.700000000000003"/>
    <n v="16"/>
    <n v="8"/>
    <n v="42"/>
    <n v="18"/>
    <n v="94"/>
    <n v="96"/>
    <n v="51"/>
    <n v="47"/>
    <n v="9"/>
    <n v="6"/>
  </r>
  <r>
    <n v="2597"/>
    <x v="19"/>
    <n v="144486"/>
    <n v="144.5"/>
    <n v="28"/>
    <x v="1"/>
    <x v="3"/>
    <n v="75"/>
    <n v="7"/>
    <n v="53"/>
    <x v="0"/>
    <n v="0"/>
    <n v="53"/>
    <n v="0"/>
    <n v="52.9"/>
    <n v="76"/>
    <n v="26"/>
    <n v="53"/>
    <n v="31"/>
    <n v="23"/>
    <n v="97"/>
    <n v="91"/>
    <n v="45"/>
    <n v="14"/>
    <n v="73"/>
  </r>
  <r>
    <n v="2648"/>
    <x v="6"/>
    <n v="83638"/>
    <n v="83.6"/>
    <n v="15"/>
    <x v="0"/>
    <x v="0"/>
    <n v="46"/>
    <n v="7"/>
    <n v="76"/>
    <x v="1"/>
    <n v="0"/>
    <n v="0"/>
    <n v="76"/>
    <n v="40.799999999999997"/>
    <n v="66"/>
    <n v="12"/>
    <n v="19"/>
    <n v="53"/>
    <n v="4"/>
    <n v="13"/>
    <n v="86"/>
    <n v="85"/>
    <n v="35"/>
    <n v="35"/>
  </r>
  <r>
    <n v="2680"/>
    <x v="13"/>
    <n v="143169"/>
    <n v="143.19999999999999"/>
    <n v="0"/>
    <x v="3"/>
    <x v="0"/>
    <n v="69"/>
    <n v="7"/>
    <n v="17"/>
    <x v="2"/>
    <n v="17"/>
    <n v="0"/>
    <n v="0"/>
    <n v="43.5"/>
    <n v="21"/>
    <n v="2"/>
    <n v="48"/>
    <n v="42"/>
    <n v="43"/>
    <n v="21"/>
    <n v="95"/>
    <n v="0"/>
    <n v="89"/>
    <n v="74"/>
  </r>
  <r>
    <n v="2717"/>
    <x v="5"/>
    <n v="131937"/>
    <n v="131.9"/>
    <n v="24"/>
    <x v="1"/>
    <x v="0"/>
    <n v="37"/>
    <n v="7"/>
    <n v="43"/>
    <x v="0"/>
    <n v="0"/>
    <n v="43"/>
    <n v="0"/>
    <n v="51.6"/>
    <n v="64"/>
    <n v="72"/>
    <n v="37"/>
    <n v="15"/>
    <n v="14"/>
    <n v="81"/>
    <n v="65"/>
    <n v="73"/>
    <n v="49"/>
    <n v="46"/>
  </r>
  <r>
    <n v="2749"/>
    <x v="14"/>
    <n v="140564"/>
    <n v="140.6"/>
    <n v="22"/>
    <x v="2"/>
    <x v="0"/>
    <n v="48"/>
    <n v="7"/>
    <n v="34"/>
    <x v="0"/>
    <n v="0"/>
    <n v="34"/>
    <n v="0"/>
    <n v="48.7"/>
    <n v="58"/>
    <n v="81"/>
    <n v="26"/>
    <n v="42"/>
    <n v="55"/>
    <n v="91"/>
    <n v="14"/>
    <n v="24"/>
    <n v="92"/>
    <n v="4"/>
  </r>
  <r>
    <n v="2849"/>
    <x v="16"/>
    <n v="65906"/>
    <n v="65.900000000000006"/>
    <n v="18"/>
    <x v="2"/>
    <x v="0"/>
    <n v="7"/>
    <n v="7"/>
    <n v="14"/>
    <x v="2"/>
    <n v="14"/>
    <n v="0"/>
    <n v="0"/>
    <n v="41.6"/>
    <n v="1"/>
    <n v="53"/>
    <n v="28"/>
    <n v="1"/>
    <n v="42"/>
    <n v="93"/>
    <n v="92"/>
    <n v="37"/>
    <n v="45"/>
    <n v="24"/>
  </r>
  <r>
    <n v="93"/>
    <x v="19"/>
    <n v="98577"/>
    <n v="98.6"/>
    <n v="9"/>
    <x v="0"/>
    <x v="1"/>
    <n v="17"/>
    <n v="6"/>
    <n v="55"/>
    <x v="0"/>
    <n v="0"/>
    <n v="55"/>
    <n v="0"/>
    <n v="49.8"/>
    <n v="71"/>
    <n v="3"/>
    <n v="94"/>
    <n v="5"/>
    <n v="54"/>
    <n v="71"/>
    <n v="87"/>
    <n v="71"/>
    <n v="8"/>
    <n v="34"/>
  </r>
  <r>
    <n v="114"/>
    <x v="4"/>
    <n v="92438"/>
    <n v="92.4"/>
    <n v="23"/>
    <x v="1"/>
    <x v="0"/>
    <n v="13"/>
    <n v="6"/>
    <n v="59"/>
    <x v="0"/>
    <n v="0"/>
    <n v="59"/>
    <n v="0"/>
    <n v="30.7"/>
    <n v="58"/>
    <n v="27"/>
    <n v="8"/>
    <n v="9"/>
    <n v="89"/>
    <n v="19"/>
    <n v="32"/>
    <n v="23"/>
    <n v="35"/>
    <n v="7"/>
  </r>
  <r>
    <n v="126"/>
    <x v="2"/>
    <n v="40634"/>
    <n v="40.6"/>
    <n v="20"/>
    <x v="2"/>
    <x v="2"/>
    <n v="84"/>
    <n v="6"/>
    <n v="17"/>
    <x v="2"/>
    <n v="17"/>
    <n v="0"/>
    <n v="0"/>
    <n v="55.6"/>
    <n v="15"/>
    <n v="32"/>
    <n v="74"/>
    <n v="48"/>
    <n v="38"/>
    <n v="39"/>
    <n v="46"/>
    <n v="79"/>
    <n v="89"/>
    <n v="96"/>
  </r>
  <r>
    <n v="217"/>
    <x v="19"/>
    <n v="84845"/>
    <n v="84.8"/>
    <n v="28"/>
    <x v="1"/>
    <x v="2"/>
    <n v="98"/>
    <n v="6"/>
    <n v="52"/>
    <x v="0"/>
    <n v="0"/>
    <n v="52"/>
    <n v="0"/>
    <n v="47.9"/>
    <n v="98"/>
    <n v="56"/>
    <n v="19"/>
    <n v="58"/>
    <n v="2"/>
    <n v="52"/>
    <n v="7"/>
    <n v="61"/>
    <n v="52"/>
    <n v="74"/>
  </r>
  <r>
    <n v="221"/>
    <x v="6"/>
    <n v="54351"/>
    <n v="54.4"/>
    <n v="5"/>
    <x v="3"/>
    <x v="2"/>
    <n v="98"/>
    <n v="6"/>
    <n v="7"/>
    <x v="0"/>
    <n v="0"/>
    <n v="7"/>
    <n v="0"/>
    <n v="46.2"/>
    <n v="43"/>
    <n v="9"/>
    <n v="75"/>
    <n v="91"/>
    <n v="43"/>
    <n v="26"/>
    <n v="43"/>
    <n v="72"/>
    <n v="1"/>
    <n v="59"/>
  </r>
  <r>
    <n v="270"/>
    <x v="4"/>
    <n v="85798"/>
    <n v="85.8"/>
    <n v="10"/>
    <x v="0"/>
    <x v="1"/>
    <n v="8"/>
    <n v="6"/>
    <n v="53"/>
    <x v="0"/>
    <n v="0"/>
    <n v="53"/>
    <n v="0"/>
    <n v="43.9"/>
    <n v="46"/>
    <n v="12"/>
    <n v="98"/>
    <n v="21"/>
    <n v="7"/>
    <n v="59"/>
    <n v="74"/>
    <n v="3"/>
    <n v="66"/>
    <n v="53"/>
  </r>
  <r>
    <n v="399"/>
    <x v="16"/>
    <n v="45620"/>
    <n v="45.6"/>
    <n v="29"/>
    <x v="1"/>
    <x v="1"/>
    <n v="67"/>
    <n v="6"/>
    <n v="5"/>
    <x v="2"/>
    <n v="5"/>
    <n v="0"/>
    <n v="0"/>
    <n v="56.7"/>
    <n v="14"/>
    <n v="72"/>
    <n v="97"/>
    <n v="98"/>
    <n v="49"/>
    <n v="87"/>
    <n v="74"/>
    <n v="5"/>
    <n v="57"/>
    <n v="14"/>
  </r>
  <r>
    <n v="413"/>
    <x v="4"/>
    <n v="138777"/>
    <n v="138.80000000000001"/>
    <n v="0"/>
    <x v="3"/>
    <x v="2"/>
    <n v="3"/>
    <n v="6"/>
    <n v="41"/>
    <x v="0"/>
    <n v="0"/>
    <n v="41"/>
    <n v="0"/>
    <n v="56.4"/>
    <n v="82"/>
    <n v="38"/>
    <n v="9"/>
    <n v="34"/>
    <n v="98"/>
    <n v="63"/>
    <n v="42"/>
    <n v="17"/>
    <n v="99"/>
    <n v="82"/>
  </r>
  <r>
    <n v="613"/>
    <x v="5"/>
    <n v="35703"/>
    <n v="35.700000000000003"/>
    <n v="5"/>
    <x v="3"/>
    <x v="2"/>
    <n v="96"/>
    <n v="6"/>
    <n v="31"/>
    <x v="0"/>
    <n v="0"/>
    <n v="31"/>
    <n v="0"/>
    <n v="28.4"/>
    <n v="16"/>
    <n v="10"/>
    <n v="18"/>
    <n v="5"/>
    <n v="85"/>
    <n v="2"/>
    <n v="6"/>
    <n v="28"/>
    <n v="86"/>
    <n v="28"/>
  </r>
  <r>
    <n v="642"/>
    <x v="11"/>
    <n v="47883"/>
    <n v="47.9"/>
    <n v="22"/>
    <x v="2"/>
    <x v="1"/>
    <n v="53"/>
    <n v="6"/>
    <n v="92"/>
    <x v="1"/>
    <n v="0"/>
    <n v="0"/>
    <n v="92"/>
    <n v="34.799999999999997"/>
    <n v="51"/>
    <n v="81"/>
    <n v="37"/>
    <n v="13"/>
    <n v="4"/>
    <n v="28"/>
    <n v="24"/>
    <n v="56"/>
    <n v="2"/>
    <n v="52"/>
  </r>
  <r>
    <n v="681"/>
    <x v="11"/>
    <n v="99306"/>
    <n v="99.3"/>
    <n v="14"/>
    <x v="0"/>
    <x v="0"/>
    <n v="4"/>
    <n v="6"/>
    <n v="72"/>
    <x v="1"/>
    <n v="0"/>
    <n v="0"/>
    <n v="72"/>
    <n v="34.6"/>
    <n v="5"/>
    <n v="38"/>
    <n v="34"/>
    <n v="72"/>
    <n v="74"/>
    <n v="5"/>
    <n v="22"/>
    <n v="27"/>
    <n v="55"/>
    <n v="14"/>
  </r>
  <r>
    <n v="704"/>
    <x v="5"/>
    <n v="48715"/>
    <n v="48.7"/>
    <n v="17"/>
    <x v="2"/>
    <x v="3"/>
    <n v="73"/>
    <n v="6"/>
    <n v="59"/>
    <x v="0"/>
    <n v="0"/>
    <n v="59"/>
    <n v="0"/>
    <n v="48"/>
    <n v="68"/>
    <n v="83"/>
    <n v="4"/>
    <n v="2"/>
    <n v="37"/>
    <n v="15"/>
    <n v="56"/>
    <n v="92"/>
    <n v="39"/>
    <n v="84"/>
  </r>
  <r>
    <n v="759"/>
    <x v="13"/>
    <n v="117287"/>
    <n v="117.3"/>
    <n v="21"/>
    <x v="2"/>
    <x v="1"/>
    <n v="7"/>
    <n v="6"/>
    <n v="28"/>
    <x v="2"/>
    <n v="28"/>
    <n v="0"/>
    <n v="0"/>
    <n v="36.5"/>
    <n v="22"/>
    <n v="2"/>
    <n v="18"/>
    <n v="1"/>
    <n v="77"/>
    <n v="88"/>
    <n v="61"/>
    <n v="19"/>
    <n v="29"/>
    <n v="48"/>
  </r>
  <r>
    <n v="812"/>
    <x v="0"/>
    <n v="122995"/>
    <n v="123"/>
    <n v="5"/>
    <x v="3"/>
    <x v="1"/>
    <n v="7"/>
    <n v="6"/>
    <n v="47"/>
    <x v="0"/>
    <n v="0"/>
    <n v="47"/>
    <n v="0"/>
    <n v="55.4"/>
    <n v="31"/>
    <n v="93"/>
    <n v="38"/>
    <n v="76"/>
    <n v="53"/>
    <n v="7"/>
    <n v="26"/>
    <n v="94"/>
    <n v="53"/>
    <n v="83"/>
  </r>
  <r>
    <n v="917"/>
    <x v="2"/>
    <n v="77553"/>
    <n v="77.599999999999994"/>
    <n v="23"/>
    <x v="1"/>
    <x v="2"/>
    <n v="14"/>
    <n v="6"/>
    <n v="19"/>
    <x v="2"/>
    <n v="19"/>
    <n v="0"/>
    <n v="0"/>
    <n v="40.799999999999997"/>
    <n v="41"/>
    <n v="72"/>
    <n v="49"/>
    <n v="43"/>
    <n v="43"/>
    <n v="87"/>
    <n v="4"/>
    <n v="33"/>
    <n v="34"/>
    <n v="2"/>
  </r>
  <r>
    <n v="964"/>
    <x v="0"/>
    <n v="129926"/>
    <n v="129.9"/>
    <n v="0"/>
    <x v="3"/>
    <x v="1"/>
    <n v="86"/>
    <n v="6"/>
    <n v="44"/>
    <x v="0"/>
    <n v="0"/>
    <n v="44"/>
    <n v="0"/>
    <n v="33"/>
    <n v="54"/>
    <n v="81"/>
    <n v="22"/>
    <n v="8"/>
    <n v="4"/>
    <n v="19"/>
    <n v="76"/>
    <n v="9"/>
    <n v="51"/>
    <n v="6"/>
  </r>
  <r>
    <n v="1122"/>
    <x v="1"/>
    <n v="86467"/>
    <n v="86.5"/>
    <n v="21"/>
    <x v="2"/>
    <x v="3"/>
    <n v="37"/>
    <n v="6"/>
    <n v="76"/>
    <x v="1"/>
    <n v="0"/>
    <n v="0"/>
    <n v="76"/>
    <n v="43.5"/>
    <n v="9"/>
    <n v="98"/>
    <n v="65"/>
    <n v="92"/>
    <n v="64"/>
    <n v="3"/>
    <n v="10"/>
    <n v="1"/>
    <n v="68"/>
    <n v="25"/>
  </r>
  <r>
    <n v="1334"/>
    <x v="9"/>
    <n v="44833"/>
    <n v="44.8"/>
    <n v="18"/>
    <x v="2"/>
    <x v="0"/>
    <n v="61"/>
    <n v="6"/>
    <n v="91"/>
    <x v="1"/>
    <n v="0"/>
    <n v="0"/>
    <n v="91"/>
    <n v="52.3"/>
    <n v="52"/>
    <n v="77"/>
    <n v="13"/>
    <n v="91"/>
    <n v="59"/>
    <n v="74"/>
    <n v="3"/>
    <n v="32"/>
    <n v="27"/>
    <n v="95"/>
  </r>
  <r>
    <n v="1484"/>
    <x v="1"/>
    <n v="94863"/>
    <n v="94.9"/>
    <n v="8"/>
    <x v="0"/>
    <x v="1"/>
    <n v="68"/>
    <n v="6"/>
    <n v="82"/>
    <x v="1"/>
    <n v="0"/>
    <n v="0"/>
    <n v="82"/>
    <n v="53.1"/>
    <n v="89"/>
    <n v="24"/>
    <n v="79"/>
    <n v="68"/>
    <n v="22"/>
    <n v="28"/>
    <n v="43"/>
    <n v="13"/>
    <n v="91"/>
    <n v="74"/>
  </r>
  <r>
    <n v="1488"/>
    <x v="18"/>
    <n v="33347"/>
    <n v="33.299999999999997"/>
    <n v="17"/>
    <x v="2"/>
    <x v="0"/>
    <n v="38"/>
    <n v="6"/>
    <n v="17"/>
    <x v="2"/>
    <n v="17"/>
    <n v="0"/>
    <n v="0"/>
    <n v="50.5"/>
    <n v="65"/>
    <n v="1"/>
    <n v="33"/>
    <n v="39"/>
    <n v="46"/>
    <n v="3"/>
    <n v="67"/>
    <n v="94"/>
    <n v="91"/>
    <n v="66"/>
  </r>
  <r>
    <n v="1547"/>
    <x v="4"/>
    <n v="148691"/>
    <n v="148.69999999999999"/>
    <n v="1"/>
    <x v="3"/>
    <x v="2"/>
    <n v="44"/>
    <n v="6"/>
    <n v="4"/>
    <x v="0"/>
    <n v="0"/>
    <n v="4"/>
    <n v="0"/>
    <n v="38.1"/>
    <n v="5"/>
    <n v="56"/>
    <n v="75"/>
    <n v="2"/>
    <n v="37"/>
    <n v="2"/>
    <n v="84"/>
    <n v="78"/>
    <n v="6"/>
    <n v="36"/>
  </r>
  <r>
    <n v="1722"/>
    <x v="9"/>
    <n v="60185"/>
    <n v="60.2"/>
    <n v="28"/>
    <x v="1"/>
    <x v="1"/>
    <n v="36"/>
    <n v="6"/>
    <n v="78"/>
    <x v="1"/>
    <n v="0"/>
    <n v="0"/>
    <n v="78"/>
    <n v="38"/>
    <n v="7"/>
    <n v="92"/>
    <n v="45"/>
    <n v="19"/>
    <n v="58"/>
    <n v="2"/>
    <n v="8"/>
    <n v="31"/>
    <n v="31"/>
    <n v="87"/>
  </r>
  <r>
    <n v="1929"/>
    <x v="19"/>
    <n v="129391"/>
    <n v="129.4"/>
    <n v="13"/>
    <x v="0"/>
    <x v="3"/>
    <n v="5"/>
    <n v="6"/>
    <n v="4"/>
    <x v="0"/>
    <n v="0"/>
    <n v="4"/>
    <n v="0"/>
    <n v="44.2"/>
    <n v="35"/>
    <n v="64"/>
    <n v="25"/>
    <n v="23"/>
    <n v="29"/>
    <n v="59"/>
    <n v="49"/>
    <n v="84"/>
    <n v="7"/>
    <n v="67"/>
  </r>
  <r>
    <n v="1983"/>
    <x v="5"/>
    <n v="118458"/>
    <n v="118.5"/>
    <n v="27"/>
    <x v="1"/>
    <x v="0"/>
    <n v="29"/>
    <n v="6"/>
    <n v="44"/>
    <x v="0"/>
    <n v="0"/>
    <n v="44"/>
    <n v="0"/>
    <n v="42.3"/>
    <n v="3"/>
    <n v="63"/>
    <n v="88"/>
    <n v="45"/>
    <n v="75"/>
    <n v="15"/>
    <n v="89"/>
    <n v="15"/>
    <n v="19"/>
    <n v="11"/>
  </r>
  <r>
    <n v="2004"/>
    <x v="12"/>
    <n v="138602"/>
    <n v="138.6"/>
    <n v="23"/>
    <x v="1"/>
    <x v="3"/>
    <n v="59"/>
    <n v="6"/>
    <n v="49"/>
    <x v="0"/>
    <n v="0"/>
    <n v="49"/>
    <n v="0"/>
    <n v="50.8"/>
    <n v="99"/>
    <n v="9"/>
    <n v="52"/>
    <n v="3"/>
    <n v="54"/>
    <n v="57"/>
    <n v="58"/>
    <n v="85"/>
    <n v="39"/>
    <n v="52"/>
  </r>
  <r>
    <n v="2035"/>
    <x v="5"/>
    <n v="140397"/>
    <n v="140.4"/>
    <n v="18"/>
    <x v="2"/>
    <x v="2"/>
    <n v="8"/>
    <n v="6"/>
    <n v="55"/>
    <x v="0"/>
    <n v="0"/>
    <n v="55"/>
    <n v="0"/>
    <n v="30.8"/>
    <n v="7"/>
    <n v="9"/>
    <n v="22"/>
    <n v="6"/>
    <n v="43"/>
    <n v="38"/>
    <n v="11"/>
    <n v="13"/>
    <n v="84"/>
    <n v="75"/>
  </r>
  <r>
    <n v="2058"/>
    <x v="19"/>
    <n v="130461"/>
    <n v="130.5"/>
    <n v="4"/>
    <x v="3"/>
    <x v="1"/>
    <n v="31"/>
    <n v="6"/>
    <n v="66"/>
    <x v="0"/>
    <n v="0"/>
    <n v="66"/>
    <n v="0"/>
    <n v="34.1"/>
    <n v="6"/>
    <n v="7"/>
    <n v="46"/>
    <n v="76"/>
    <n v="58"/>
    <n v="5"/>
    <n v="89"/>
    <n v="31"/>
    <n v="14"/>
    <n v="9"/>
  </r>
  <r>
    <n v="2148"/>
    <x v="1"/>
    <n v="50709"/>
    <n v="50.7"/>
    <n v="8"/>
    <x v="0"/>
    <x v="3"/>
    <n v="1"/>
    <n v="6"/>
    <n v="77"/>
    <x v="1"/>
    <n v="0"/>
    <n v="0"/>
    <n v="77"/>
    <n v="56.3"/>
    <n v="25"/>
    <n v="74"/>
    <n v="57"/>
    <n v="76"/>
    <n v="7"/>
    <n v="49"/>
    <n v="32"/>
    <n v="85"/>
    <n v="71"/>
    <n v="87"/>
  </r>
  <r>
    <n v="2215"/>
    <x v="4"/>
    <n v="45890"/>
    <n v="45.9"/>
    <n v="19"/>
    <x v="2"/>
    <x v="2"/>
    <n v="59"/>
    <n v="6"/>
    <n v="43"/>
    <x v="0"/>
    <n v="0"/>
    <n v="43"/>
    <n v="0"/>
    <n v="44.1"/>
    <n v="6"/>
    <n v="1"/>
    <n v="4"/>
    <n v="68"/>
    <n v="89"/>
    <n v="86"/>
    <n v="17"/>
    <n v="91"/>
    <n v="7"/>
    <n v="72"/>
  </r>
  <r>
    <n v="2260"/>
    <x v="17"/>
    <n v="74056"/>
    <n v="74.099999999999994"/>
    <n v="23"/>
    <x v="1"/>
    <x v="0"/>
    <n v="39"/>
    <n v="6"/>
    <n v="78"/>
    <x v="1"/>
    <n v="0"/>
    <n v="0"/>
    <n v="78"/>
    <n v="36.799999999999997"/>
    <n v="42"/>
    <n v="27"/>
    <n v="53"/>
    <n v="3"/>
    <n v="1"/>
    <n v="19"/>
    <n v="92"/>
    <n v="63"/>
    <n v="31"/>
    <n v="37"/>
  </r>
  <r>
    <n v="2354"/>
    <x v="3"/>
    <n v="56187"/>
    <n v="56.2"/>
    <n v="17"/>
    <x v="2"/>
    <x v="0"/>
    <n v="56"/>
    <n v="6"/>
    <n v="53"/>
    <x v="0"/>
    <n v="0"/>
    <n v="53"/>
    <n v="0"/>
    <n v="44.4"/>
    <n v="81"/>
    <n v="54"/>
    <n v="87"/>
    <n v="8"/>
    <n v="28"/>
    <n v="63"/>
    <n v="1"/>
    <n v="4"/>
    <n v="24"/>
    <n v="94"/>
  </r>
  <r>
    <n v="2443"/>
    <x v="17"/>
    <n v="67293"/>
    <n v="67.3"/>
    <n v="25"/>
    <x v="1"/>
    <x v="3"/>
    <n v="1"/>
    <n v="6"/>
    <n v="78"/>
    <x v="1"/>
    <n v="0"/>
    <n v="0"/>
    <n v="78"/>
    <n v="38.9"/>
    <n v="67"/>
    <n v="2"/>
    <n v="89"/>
    <n v="29"/>
    <n v="33"/>
    <n v="22"/>
    <n v="25"/>
    <n v="7"/>
    <n v="29"/>
    <n v="86"/>
  </r>
  <r>
    <n v="2444"/>
    <x v="18"/>
    <n v="68690"/>
    <n v="68.7"/>
    <n v="13"/>
    <x v="0"/>
    <x v="0"/>
    <n v="88"/>
    <n v="6"/>
    <n v="16"/>
    <x v="2"/>
    <n v="16"/>
    <n v="0"/>
    <n v="0"/>
    <n v="35.299999999999997"/>
    <n v="23"/>
    <n v="72"/>
    <n v="97"/>
    <n v="82"/>
    <n v="4"/>
    <n v="32"/>
    <n v="3"/>
    <n v="4"/>
    <n v="8"/>
    <n v="28"/>
  </r>
  <r>
    <n v="2591"/>
    <x v="9"/>
    <n v="99754"/>
    <n v="99.8"/>
    <n v="1"/>
    <x v="3"/>
    <x v="3"/>
    <n v="18"/>
    <n v="6"/>
    <n v="76"/>
    <x v="1"/>
    <n v="0"/>
    <n v="0"/>
    <n v="76"/>
    <n v="46.7"/>
    <n v="26"/>
    <n v="25"/>
    <n v="21"/>
    <n v="74"/>
    <n v="82"/>
    <n v="33"/>
    <n v="31"/>
    <n v="84"/>
    <n v="62"/>
    <n v="29"/>
  </r>
  <r>
    <n v="2926"/>
    <x v="7"/>
    <n v="106733"/>
    <n v="106.7"/>
    <n v="4"/>
    <x v="3"/>
    <x v="1"/>
    <n v="21"/>
    <n v="6"/>
    <n v="41"/>
    <x v="0"/>
    <n v="0"/>
    <n v="41"/>
    <n v="0"/>
    <n v="40.799999999999997"/>
    <n v="10"/>
    <n v="4"/>
    <n v="86"/>
    <n v="55"/>
    <n v="67"/>
    <n v="16"/>
    <n v="27"/>
    <n v="51"/>
    <n v="88"/>
    <n v="4"/>
  </r>
  <r>
    <n v="111"/>
    <x v="5"/>
    <n v="72668"/>
    <n v="72.7"/>
    <n v="9"/>
    <x v="0"/>
    <x v="1"/>
    <n v="11"/>
    <n v="5"/>
    <n v="56"/>
    <x v="0"/>
    <n v="0"/>
    <n v="56"/>
    <n v="0"/>
    <n v="55.8"/>
    <n v="52"/>
    <n v="59"/>
    <n v="79"/>
    <n v="65"/>
    <n v="17"/>
    <n v="36"/>
    <n v="91"/>
    <n v="77"/>
    <n v="56"/>
    <n v="26"/>
  </r>
  <r>
    <n v="155"/>
    <x v="14"/>
    <n v="117969"/>
    <n v="118"/>
    <n v="1"/>
    <x v="3"/>
    <x v="2"/>
    <n v="31"/>
    <n v="5"/>
    <n v="57"/>
    <x v="0"/>
    <n v="0"/>
    <n v="57"/>
    <n v="0"/>
    <n v="38.299999999999997"/>
    <n v="17"/>
    <n v="66"/>
    <n v="99"/>
    <n v="7"/>
    <n v="8"/>
    <n v="34"/>
    <n v="87"/>
    <n v="22"/>
    <n v="36"/>
    <n v="7"/>
  </r>
  <r>
    <n v="296"/>
    <x v="17"/>
    <n v="52394"/>
    <n v="52.4"/>
    <n v="13"/>
    <x v="0"/>
    <x v="2"/>
    <n v="12"/>
    <n v="5"/>
    <n v="88"/>
    <x v="1"/>
    <n v="0"/>
    <n v="0"/>
    <n v="88"/>
    <n v="46.9"/>
    <n v="36"/>
    <n v="25"/>
    <n v="1"/>
    <n v="54"/>
    <n v="85"/>
    <n v="96"/>
    <n v="57"/>
    <n v="51"/>
    <n v="9"/>
    <n v="55"/>
  </r>
  <r>
    <n v="422"/>
    <x v="0"/>
    <n v="76531"/>
    <n v="76.5"/>
    <n v="4"/>
    <x v="3"/>
    <x v="1"/>
    <n v="97"/>
    <n v="5"/>
    <n v="47"/>
    <x v="0"/>
    <n v="0"/>
    <n v="47"/>
    <n v="0"/>
    <n v="33.700000000000003"/>
    <n v="1"/>
    <n v="51"/>
    <n v="2"/>
    <n v="41"/>
    <n v="22"/>
    <n v="53"/>
    <n v="10"/>
    <n v="8"/>
    <n v="85"/>
    <n v="64"/>
  </r>
  <r>
    <n v="582"/>
    <x v="5"/>
    <n v="76766"/>
    <n v="76.8"/>
    <n v="22"/>
    <x v="2"/>
    <x v="2"/>
    <n v="29"/>
    <n v="5"/>
    <n v="39"/>
    <x v="0"/>
    <n v="0"/>
    <n v="39"/>
    <n v="0"/>
    <n v="28.8"/>
    <n v="34"/>
    <n v="99"/>
    <n v="52"/>
    <n v="2"/>
    <n v="33"/>
    <n v="33"/>
    <n v="2"/>
    <n v="14"/>
    <n v="7"/>
    <n v="12"/>
  </r>
  <r>
    <n v="882"/>
    <x v="18"/>
    <n v="50491"/>
    <n v="50.5"/>
    <n v="14"/>
    <x v="0"/>
    <x v="1"/>
    <n v="74"/>
    <n v="5"/>
    <n v="12"/>
    <x v="2"/>
    <n v="12"/>
    <n v="0"/>
    <n v="0"/>
    <n v="40.5"/>
    <n v="54"/>
    <n v="53"/>
    <n v="64"/>
    <n v="3"/>
    <n v="54"/>
    <n v="19"/>
    <n v="19"/>
    <n v="58"/>
    <n v="69"/>
    <n v="12"/>
  </r>
  <r>
    <n v="922"/>
    <x v="12"/>
    <n v="139875"/>
    <n v="139.9"/>
    <n v="5"/>
    <x v="3"/>
    <x v="0"/>
    <n v="10"/>
    <n v="5"/>
    <n v="31"/>
    <x v="0"/>
    <n v="0"/>
    <n v="31"/>
    <n v="0"/>
    <n v="41.4"/>
    <n v="82"/>
    <n v="2"/>
    <n v="6"/>
    <n v="24"/>
    <n v="43"/>
    <n v="73"/>
    <n v="62"/>
    <n v="24"/>
    <n v="5"/>
    <n v="93"/>
  </r>
  <r>
    <n v="957"/>
    <x v="14"/>
    <n v="148169"/>
    <n v="148.19999999999999"/>
    <n v="20"/>
    <x v="2"/>
    <x v="2"/>
    <n v="65"/>
    <n v="5"/>
    <n v="4"/>
    <x v="0"/>
    <n v="0"/>
    <n v="4"/>
    <n v="0"/>
    <n v="39.299999999999997"/>
    <n v="49"/>
    <n v="62"/>
    <n v="7"/>
    <n v="71"/>
    <n v="54"/>
    <n v="53"/>
    <n v="29"/>
    <n v="59"/>
    <n v="3"/>
    <n v="6"/>
  </r>
  <r>
    <n v="1402"/>
    <x v="12"/>
    <n v="129626"/>
    <n v="129.6"/>
    <n v="11"/>
    <x v="0"/>
    <x v="0"/>
    <n v="47"/>
    <n v="5"/>
    <n v="46"/>
    <x v="0"/>
    <n v="0"/>
    <n v="46"/>
    <n v="0"/>
    <n v="41"/>
    <n v="11"/>
    <n v="2"/>
    <n v="82"/>
    <n v="92"/>
    <n v="21"/>
    <n v="54"/>
    <n v="28"/>
    <n v="49"/>
    <n v="44"/>
    <n v="27"/>
  </r>
  <r>
    <n v="1561"/>
    <x v="3"/>
    <n v="115934"/>
    <n v="115.9"/>
    <n v="13"/>
    <x v="0"/>
    <x v="2"/>
    <n v="69"/>
    <n v="5"/>
    <n v="67"/>
    <x v="0"/>
    <n v="0"/>
    <n v="67"/>
    <n v="0"/>
    <n v="64.3"/>
    <n v="55"/>
    <n v="62"/>
    <n v="66"/>
    <n v="56"/>
    <n v="86"/>
    <n v="61"/>
    <n v="91"/>
    <n v="58"/>
    <n v="17"/>
    <n v="91"/>
  </r>
  <r>
    <n v="1657"/>
    <x v="4"/>
    <n v="90302"/>
    <n v="90.3"/>
    <n v="18"/>
    <x v="2"/>
    <x v="2"/>
    <n v="64"/>
    <n v="5"/>
    <n v="4"/>
    <x v="0"/>
    <n v="0"/>
    <n v="4"/>
    <n v="0"/>
    <n v="46.6"/>
    <n v="28"/>
    <n v="9"/>
    <n v="28"/>
    <n v="32"/>
    <n v="97"/>
    <n v="67"/>
    <n v="43"/>
    <n v="99"/>
    <n v="15"/>
    <n v="48"/>
  </r>
  <r>
    <n v="1767"/>
    <x v="17"/>
    <n v="59476"/>
    <n v="59.5"/>
    <n v="5"/>
    <x v="3"/>
    <x v="3"/>
    <n v="3"/>
    <n v="5"/>
    <n v="77"/>
    <x v="1"/>
    <n v="0"/>
    <n v="0"/>
    <n v="77"/>
    <n v="46.9"/>
    <n v="91"/>
    <n v="9"/>
    <n v="52"/>
    <n v="55"/>
    <n v="33"/>
    <n v="24"/>
    <n v="82"/>
    <n v="11"/>
    <n v="49"/>
    <n v="63"/>
  </r>
  <r>
    <n v="1974"/>
    <x v="2"/>
    <n v="78139"/>
    <n v="78.099999999999994"/>
    <n v="11"/>
    <x v="0"/>
    <x v="0"/>
    <n v="32"/>
    <n v="5"/>
    <n v="7"/>
    <x v="2"/>
    <n v="7"/>
    <n v="0"/>
    <n v="0"/>
    <n v="44.7"/>
    <n v="62"/>
    <n v="51"/>
    <n v="43"/>
    <n v="83"/>
    <n v="5"/>
    <n v="38"/>
    <n v="16"/>
    <n v="82"/>
    <n v="58"/>
    <n v="9"/>
  </r>
  <r>
    <n v="2019"/>
    <x v="6"/>
    <n v="77287"/>
    <n v="77.3"/>
    <n v="23"/>
    <x v="1"/>
    <x v="1"/>
    <n v="1"/>
    <n v="5"/>
    <n v="7"/>
    <x v="0"/>
    <n v="0"/>
    <n v="7"/>
    <n v="0"/>
    <n v="62"/>
    <n v="94"/>
    <n v="93"/>
    <n v="67"/>
    <n v="73"/>
    <n v="51"/>
    <n v="24"/>
    <n v="91"/>
    <n v="28"/>
    <n v="74"/>
    <n v="25"/>
  </r>
  <r>
    <n v="2110"/>
    <x v="18"/>
    <n v="78743"/>
    <n v="78.7"/>
    <n v="10"/>
    <x v="0"/>
    <x v="3"/>
    <n v="59"/>
    <n v="5"/>
    <n v="12"/>
    <x v="2"/>
    <n v="12"/>
    <n v="0"/>
    <n v="0"/>
    <n v="45.7"/>
    <n v="64"/>
    <n v="81"/>
    <n v="31"/>
    <n v="65"/>
    <n v="27"/>
    <n v="69"/>
    <n v="7"/>
    <n v="13"/>
    <n v="67"/>
    <n v="33"/>
  </r>
  <r>
    <n v="2288"/>
    <x v="0"/>
    <n v="104644"/>
    <n v="104.6"/>
    <n v="7"/>
    <x v="3"/>
    <x v="3"/>
    <n v="86"/>
    <n v="5"/>
    <n v="54"/>
    <x v="0"/>
    <n v="0"/>
    <n v="54"/>
    <n v="0"/>
    <n v="42.4"/>
    <n v="1"/>
    <n v="71"/>
    <n v="23"/>
    <n v="38"/>
    <n v="38"/>
    <n v="85"/>
    <n v="1"/>
    <n v="67"/>
    <n v="98"/>
    <n v="2"/>
  </r>
  <r>
    <n v="2361"/>
    <x v="5"/>
    <n v="55401"/>
    <n v="55.4"/>
    <n v="21"/>
    <x v="2"/>
    <x v="0"/>
    <n v="21"/>
    <n v="5"/>
    <n v="36"/>
    <x v="0"/>
    <n v="0"/>
    <n v="36"/>
    <n v="0"/>
    <n v="49.5"/>
    <n v="59"/>
    <n v="39"/>
    <n v="72"/>
    <n v="67"/>
    <n v="8"/>
    <n v="87"/>
    <n v="82"/>
    <n v="45"/>
    <n v="31"/>
    <n v="5"/>
  </r>
  <r>
    <n v="2415"/>
    <x v="15"/>
    <n v="97855"/>
    <n v="97.9"/>
    <n v="3"/>
    <x v="3"/>
    <x v="3"/>
    <n v="19"/>
    <n v="5"/>
    <n v="34"/>
    <x v="0"/>
    <n v="0"/>
    <n v="34"/>
    <n v="0"/>
    <n v="37.299999999999997"/>
    <n v="62"/>
    <n v="4"/>
    <n v="43"/>
    <n v="5"/>
    <n v="91"/>
    <n v="47"/>
    <n v="14"/>
    <n v="29"/>
    <n v="67"/>
    <n v="11"/>
  </r>
  <r>
    <n v="2464"/>
    <x v="13"/>
    <n v="140427"/>
    <n v="140.4"/>
    <n v="23"/>
    <x v="1"/>
    <x v="2"/>
    <n v="53"/>
    <n v="5"/>
    <n v="25"/>
    <x v="2"/>
    <n v="25"/>
    <n v="0"/>
    <n v="0"/>
    <n v="37"/>
    <n v="51"/>
    <n v="49"/>
    <n v="36"/>
    <n v="37"/>
    <n v="43"/>
    <n v="2"/>
    <n v="8"/>
    <n v="51"/>
    <n v="15"/>
    <n v="78"/>
  </r>
  <r>
    <n v="2568"/>
    <x v="16"/>
    <n v="125065"/>
    <n v="125.1"/>
    <n v="13"/>
    <x v="0"/>
    <x v="3"/>
    <n v="89"/>
    <n v="5"/>
    <n v="18"/>
    <x v="2"/>
    <n v="18"/>
    <n v="0"/>
    <n v="0"/>
    <n v="34.700000000000003"/>
    <n v="34"/>
    <n v="43"/>
    <n v="43"/>
    <n v="65"/>
    <n v="2"/>
    <n v="69"/>
    <n v="2"/>
    <n v="19"/>
    <n v="61"/>
    <n v="9"/>
  </r>
  <r>
    <n v="2796"/>
    <x v="10"/>
    <n v="43785"/>
    <n v="43.8"/>
    <n v="27"/>
    <x v="1"/>
    <x v="3"/>
    <n v="99"/>
    <n v="5"/>
    <n v="69"/>
    <x v="0"/>
    <n v="0"/>
    <n v="69"/>
    <n v="0"/>
    <n v="38.6"/>
    <n v="1"/>
    <n v="7"/>
    <n v="77"/>
    <n v="35"/>
    <n v="92"/>
    <n v="54"/>
    <n v="39"/>
    <n v="7"/>
    <n v="46"/>
    <n v="28"/>
  </r>
  <r>
    <n v="2965"/>
    <x v="4"/>
    <n v="72734"/>
    <n v="72.7"/>
    <n v="1"/>
    <x v="3"/>
    <x v="2"/>
    <n v="31"/>
    <n v="5"/>
    <n v="43"/>
    <x v="0"/>
    <n v="0"/>
    <n v="43"/>
    <n v="0"/>
    <n v="41.5"/>
    <n v="8"/>
    <n v="92"/>
    <n v="7"/>
    <n v="95"/>
    <n v="49"/>
    <n v="51"/>
    <n v="79"/>
    <n v="7"/>
    <n v="24"/>
    <n v="3"/>
  </r>
  <r>
    <m/>
    <x v="20"/>
    <m/>
    <m/>
    <m/>
    <x v="4"/>
    <x v="4"/>
    <m/>
    <m/>
    <m/>
    <x v="3"/>
    <m/>
    <m/>
    <m/>
    <m/>
    <m/>
    <m/>
    <m/>
    <m/>
    <m/>
    <m/>
    <m/>
    <m/>
    <m/>
    <m/>
  </r>
  <r>
    <m/>
    <x v="20"/>
    <m/>
    <m/>
    <m/>
    <x v="4"/>
    <x v="4"/>
    <m/>
    <m/>
    <m/>
    <x v="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0F9A73-BB19-4CBB-8455-0CAB0FE9821E}" name="TablaDiná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A3:B24" firstHeaderRow="1" firstDataRow="1" firstDataCol="1"/>
  <pivotFields count="25">
    <pivotField showAll="0"/>
    <pivotField axis="axisRow" showAll="0" sortType="a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2"/>
    </i>
    <i>
      <x v="13"/>
    </i>
    <i>
      <x/>
    </i>
    <i>
      <x v="17"/>
    </i>
    <i>
      <x v="5"/>
    </i>
    <i>
      <x v="9"/>
    </i>
    <i>
      <x v="1"/>
    </i>
    <i>
      <x v="8"/>
    </i>
    <i>
      <x v="6"/>
    </i>
    <i>
      <x v="10"/>
    </i>
    <i>
      <x v="19"/>
    </i>
    <i>
      <x v="11"/>
    </i>
    <i>
      <x v="16"/>
    </i>
    <i>
      <x v="4"/>
    </i>
    <i>
      <x v="7"/>
    </i>
    <i>
      <x v="15"/>
    </i>
    <i>
      <x v="18"/>
    </i>
    <i>
      <x v="2"/>
    </i>
    <i>
      <x v="3"/>
    </i>
    <i>
      <x v="14"/>
    </i>
    <i t="grand">
      <x/>
    </i>
  </rowItems>
  <colItems count="1">
    <i/>
  </colItems>
  <dataFields count="1">
    <dataField name="Promedio de Automation_Probability_2030" fld="9" subtotal="average" baseField="1" baseItem="0"/>
  </dataFields>
  <chartFormats count="2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0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9E0C-81F1-4AC7-906D-CAAED58B3445}" name="TablaDinámica13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8">
  <location ref="B225:C245" firstHeaderRow="1" firstDataRow="1" firstDataCol="1"/>
  <pivotFields count="25">
    <pivotField dataField="1"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Cuenta de ID" fld="0" subtotal="count" baseField="1" baseItem="0"/>
  </dataFields>
  <chartFormats count="1">
    <chartFormat chart="1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D807F1-DB6F-44E0-AB9E-06CD39B33B75}" name="TablaDinámica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38:C59" firstHeaderRow="0" firstDataRow="1" firstDataCol="1"/>
  <pivotFields count="25">
    <pivotField showAll="0"/>
    <pivotField axis="axisRow" showAll="0" sortType="de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4"/>
    </i>
    <i>
      <x v="3"/>
    </i>
    <i>
      <x v="2"/>
    </i>
    <i>
      <x v="18"/>
    </i>
    <i>
      <x v="15"/>
    </i>
    <i>
      <x v="7"/>
    </i>
    <i>
      <x v="4"/>
    </i>
    <i>
      <x v="16"/>
    </i>
    <i>
      <x v="11"/>
    </i>
    <i>
      <x v="19"/>
    </i>
    <i>
      <x v="10"/>
    </i>
    <i>
      <x v="6"/>
    </i>
    <i>
      <x v="8"/>
    </i>
    <i>
      <x v="1"/>
    </i>
    <i>
      <x v="9"/>
    </i>
    <i>
      <x v="5"/>
    </i>
    <i>
      <x v="17"/>
    </i>
    <i>
      <x/>
    </i>
    <i>
      <x v="13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0"/>
    <dataField name="Promedio de AI_Exposure_Index" fld="7" subtotal="average" baseField="1" baseItem="12"/>
  </dataField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886401-17CC-42B5-ACFA-133697FC74BB}" name="TablaDinámica11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7">
  <location ref="A180:A181" firstHeaderRow="1" firstDataRow="1" firstDataCol="0" rowPageCount="1" colPageCount="1"/>
  <pivotFields count="25">
    <pivotField dataField="1" showAll="0"/>
    <pivotField axis="axisPage" multipleItemSelectionAllowed="1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1" hier="-1"/>
  </pageField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EB6D5B-83B8-4312-A6D0-20FF39417E29}" name="TablaDinámica7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85:C106" firstHeaderRow="0" firstDataRow="1" firstDataCol="1"/>
  <pivotFields count="25">
    <pivotField showAll="0"/>
    <pivotField axis="axisRow" showAll="0" sortType="de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4"/>
    </i>
    <i>
      <x v="3"/>
    </i>
    <i>
      <x v="2"/>
    </i>
    <i>
      <x v="18"/>
    </i>
    <i>
      <x v="15"/>
    </i>
    <i>
      <x v="7"/>
    </i>
    <i>
      <x v="4"/>
    </i>
    <i>
      <x v="16"/>
    </i>
    <i>
      <x v="11"/>
    </i>
    <i>
      <x v="19"/>
    </i>
    <i>
      <x v="10"/>
    </i>
    <i>
      <x v="6"/>
    </i>
    <i>
      <x v="8"/>
    </i>
    <i>
      <x v="1"/>
    </i>
    <i>
      <x v="9"/>
    </i>
    <i>
      <x v="5"/>
    </i>
    <i>
      <x v="17"/>
    </i>
    <i>
      <x/>
    </i>
    <i>
      <x v="13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0"/>
    <dataField name="Promedio de Overall_Skills" fld="14" subtotal="average" baseField="1" baseItem="14"/>
  </dataField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0BA293-7FBB-430F-9DF6-9ED4AE5D0DA2}" name="TablaDinámica10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A170:A171" firstHeaderRow="1" firstDataRow="1" firstDataCol="0" rowPageCount="1" colPageCount="1"/>
  <pivotFields count="25">
    <pivotField dataField="1" showAll="0"/>
    <pivotField axis="axisPage" multipleItemSelectionAllowed="1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1" hier="-1"/>
  </pageFields>
  <dataFields count="1">
    <dataField name="Cuenta de ID" fld="0" subtotal="count" baseField="1" baseItem="0"/>
  </dataFields>
  <chartFormats count="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10CB5-249D-46BA-87F2-0F633E8CD1C3}" name="TablaDinámica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A135:B156" firstHeaderRow="1" firstDataRow="1" firstDataCol="1"/>
  <pivotFields count="25">
    <pivotField showAll="0"/>
    <pivotField axis="axisRow" showAll="0" sortType="de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4"/>
    </i>
    <i>
      <x v="3"/>
    </i>
    <i>
      <x v="2"/>
    </i>
    <i>
      <x v="18"/>
    </i>
    <i>
      <x v="15"/>
    </i>
    <i>
      <x v="7"/>
    </i>
    <i>
      <x v="4"/>
    </i>
    <i>
      <x v="16"/>
    </i>
    <i>
      <x v="11"/>
    </i>
    <i>
      <x v="19"/>
    </i>
    <i>
      <x v="10"/>
    </i>
    <i>
      <x v="6"/>
    </i>
    <i>
      <x v="8"/>
    </i>
    <i>
      <x v="1"/>
    </i>
    <i>
      <x v="9"/>
    </i>
    <i>
      <x v="5"/>
    </i>
    <i>
      <x v="17"/>
    </i>
    <i>
      <x/>
    </i>
    <i>
      <x v="13"/>
    </i>
    <i>
      <x v="12"/>
    </i>
    <i t="grand">
      <x/>
    </i>
  </rowItems>
  <colItems count="1">
    <i/>
  </colItems>
  <dataFields count="1">
    <dataField name="Promedio de Automation_Probability_2030" fld="9" subtotal="average" baseField="1" baseItem="0"/>
  </dataField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2C26F-28AF-452E-8ADA-A1BE630AC93F}" name="TablaDinámica1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56:C278" firstHeaderRow="1" firstDataRow="1" firstDataCol="1"/>
  <pivotFields count="25">
    <pivotField dataField="1"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B19E8A-3A7B-4714-A655-FFD260A75165}" name="TablaDinámica1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Y40:AD61" firstHeaderRow="0" firstDataRow="1" firstDataCol="1"/>
  <pivotFields count="25">
    <pivotField showAll="0"/>
    <pivotField axis="axisRow" showAll="0" sortType="a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2"/>
    </i>
    <i>
      <x v="13"/>
    </i>
    <i>
      <x/>
    </i>
    <i>
      <x v="17"/>
    </i>
    <i>
      <x v="5"/>
    </i>
    <i>
      <x v="9"/>
    </i>
    <i>
      <x v="1"/>
    </i>
    <i>
      <x v="8"/>
    </i>
    <i>
      <x v="6"/>
    </i>
    <i>
      <x v="10"/>
    </i>
    <i>
      <x v="19"/>
    </i>
    <i>
      <x v="11"/>
    </i>
    <i>
      <x v="16"/>
    </i>
    <i>
      <x v="4"/>
    </i>
    <i>
      <x v="7"/>
    </i>
    <i>
      <x v="15"/>
    </i>
    <i>
      <x v="18"/>
    </i>
    <i>
      <x v="2"/>
    </i>
    <i>
      <x v="3"/>
    </i>
    <i>
      <x v="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Promedio de Automation_Probability_2030" fld="9" subtotal="average" baseField="1" baseItem="0"/>
    <dataField name="Promedio de Salary_k" fld="3" subtotal="average" baseField="1" baseItem="5"/>
    <dataField name="Promedio de AI_Exposure_Index" fld="7" subtotal="average" baseField="1" baseItem="5"/>
    <dataField name="Promedio de Tech_Growth_Factor" fld="8" subtotal="average" baseField="1" baseItem="5"/>
    <dataField name="Promedio de Overall_Skills" fld="14" subtotal="average" baseField="1" baseItem="5"/>
  </dataFields>
  <chartFormats count="2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0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FEB9F7-0B5A-4A8A-8EDD-730CCA822078}" name="TablaDiná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A28:B33" firstHeaderRow="1" firstDataRow="1" firstDataCol="1"/>
  <pivotFields count="25">
    <pivotField showAll="0"/>
    <pivotField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axis="axisRow" dataField="1" showAll="0">
      <items count="6">
        <item x="0"/>
        <item x="1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Education_Level" fld="6" subtotal="count" baseField="0" baseItem="0"/>
  </dataFields>
  <chartFormats count="12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5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5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5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640CB-5E07-48C9-A3CB-7A45E77F3234}" name="TablaDiná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62:C83" firstHeaderRow="0" firstDataRow="1" firstDataCol="1"/>
  <pivotFields count="25">
    <pivotField showAll="0"/>
    <pivotField axis="axisRow" showAll="0" sortType="de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4"/>
    </i>
    <i>
      <x v="3"/>
    </i>
    <i>
      <x v="2"/>
    </i>
    <i>
      <x v="18"/>
    </i>
    <i>
      <x v="15"/>
    </i>
    <i>
      <x v="7"/>
    </i>
    <i>
      <x v="4"/>
    </i>
    <i>
      <x v="16"/>
    </i>
    <i>
      <x v="11"/>
    </i>
    <i>
      <x v="19"/>
    </i>
    <i>
      <x v="10"/>
    </i>
    <i>
      <x v="6"/>
    </i>
    <i>
      <x v="8"/>
    </i>
    <i>
      <x v="1"/>
    </i>
    <i>
      <x v="9"/>
    </i>
    <i>
      <x v="5"/>
    </i>
    <i>
      <x v="17"/>
    </i>
    <i>
      <x/>
    </i>
    <i>
      <x v="13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0"/>
    <dataField name="Promedio de Tech_Growth_Factor" fld="8" subtotal="average" baseField="1" baseItem="2"/>
  </dataField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ACC22-E971-4E61-A6B2-50D4CF8FDF59}" name="TablaDinámica9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163:A164" firstHeaderRow="1" firstDataRow="1" firstDataCol="0" rowPageCount="1" colPageCount="1"/>
  <pivotFields count="25">
    <pivotField dataField="1" showAll="0"/>
    <pivotField axis="axisPage" multipleItemSelectionAllowed="1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1">
    <pageField fld="1" hier="-1"/>
  </pageField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3CCDCC-45CF-451C-B01A-FE0459F6DBB9}" name="TablaDinámica8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109:C130" firstHeaderRow="0" firstDataRow="1" firstDataCol="1"/>
  <pivotFields count="25">
    <pivotField showAll="0"/>
    <pivotField axis="axisRow" showAll="0" sortType="de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4"/>
    </i>
    <i>
      <x v="3"/>
    </i>
    <i>
      <x v="2"/>
    </i>
    <i>
      <x v="18"/>
    </i>
    <i>
      <x v="15"/>
    </i>
    <i>
      <x v="7"/>
    </i>
    <i>
      <x v="4"/>
    </i>
    <i>
      <x v="16"/>
    </i>
    <i>
      <x v="11"/>
    </i>
    <i>
      <x v="19"/>
    </i>
    <i>
      <x v="10"/>
    </i>
    <i>
      <x v="6"/>
    </i>
    <i>
      <x v="8"/>
    </i>
    <i>
      <x v="1"/>
    </i>
    <i>
      <x v="9"/>
    </i>
    <i>
      <x v="5"/>
    </i>
    <i>
      <x v="17"/>
    </i>
    <i>
      <x/>
    </i>
    <i>
      <x v="13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0"/>
    <dataField name="Promedio de Salary_k" fld="3" subtotal="average" baseField="1" baseItem="14"/>
  </dataFields>
  <chartFormats count="2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0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0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0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0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0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0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0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0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10" format="37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0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0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0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0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0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0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3639D0-04E5-49D9-8820-28AD08E53D5D}" name="TablaDinámica12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7">
  <location ref="B202:C222" firstHeaderRow="1" firstDataRow="1" firstDataCol="1"/>
  <pivotFields count="25">
    <pivotField dataField="1"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Items count="1">
    <i/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C11AF-2542-4BAB-9C5D-6FF700B3A3D3}" name="TablaDinámica3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1">
  <location ref="D28:E33" firstHeaderRow="1" firstDataRow="1" firstDataCol="1"/>
  <pivotFields count="25">
    <pivotField showAll="0"/>
    <pivotField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axis="axisRow" dataField="1" showAll="0">
      <items count="6">
        <item x="1"/>
        <item x="3"/>
        <item x="0"/>
        <item x="2"/>
        <item x="4"/>
        <item t="default"/>
      </items>
    </pivotField>
    <pivotField showAll="0">
      <items count="6"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Experience_category" fld="5" subtotal="count" baseField="0" baseItem="0"/>
  </dataFields>
  <chartFormats count="12"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0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0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0" format="1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0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6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6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03CE8A-8A02-4EBD-9005-F44B5E5808C8}" name="TablaDinámica12" cacheId="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30">
  <location ref="C266:D317" firstHeaderRow="1" firstDataRow="1" firstDataCol="1"/>
  <pivotFields count="25">
    <pivotField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showAll="0"/>
    <pivotField axis="axisRow" dataField="1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1"/>
    <field x="10"/>
  </rowFields>
  <rowItems count="51">
    <i>
      <x/>
    </i>
    <i r="1">
      <x v="1"/>
    </i>
    <i>
      <x v="1"/>
    </i>
    <i r="1">
      <x v="2"/>
    </i>
    <i>
      <x v="2"/>
    </i>
    <i r="1">
      <x/>
    </i>
    <i r="1">
      <x v="2"/>
    </i>
    <i>
      <x v="3"/>
    </i>
    <i r="1">
      <x/>
    </i>
    <i>
      <x v="4"/>
    </i>
    <i r="1">
      <x v="1"/>
    </i>
    <i r="1">
      <x v="2"/>
    </i>
    <i>
      <x v="5"/>
    </i>
    <i r="1">
      <x v="1"/>
    </i>
    <i>
      <x v="6"/>
    </i>
    <i r="1">
      <x v="1"/>
    </i>
    <i r="1">
      <x v="2"/>
    </i>
    <i>
      <x v="7"/>
    </i>
    <i r="1">
      <x v="1"/>
    </i>
    <i r="1">
      <x v="2"/>
    </i>
    <i>
      <x v="8"/>
    </i>
    <i r="1">
      <x v="1"/>
    </i>
    <i r="1">
      <x v="2"/>
    </i>
    <i>
      <x v="9"/>
    </i>
    <i r="1">
      <x v="1"/>
    </i>
    <i r="1">
      <x v="2"/>
    </i>
    <i>
      <x v="10"/>
    </i>
    <i r="1">
      <x v="1"/>
    </i>
    <i r="1">
      <x v="2"/>
    </i>
    <i>
      <x v="11"/>
    </i>
    <i r="1">
      <x v="2"/>
    </i>
    <i>
      <x v="12"/>
    </i>
    <i r="1">
      <x v="1"/>
    </i>
    <i>
      <x v="13"/>
    </i>
    <i r="1">
      <x v="1"/>
    </i>
    <i>
      <x v="14"/>
    </i>
    <i r="1">
      <x/>
    </i>
    <i r="1">
      <x v="2"/>
    </i>
    <i>
      <x v="15"/>
    </i>
    <i r="1">
      <x/>
    </i>
    <i r="1">
      <x v="2"/>
    </i>
    <i>
      <x v="16"/>
    </i>
    <i r="1">
      <x v="1"/>
    </i>
    <i r="1">
      <x v="2"/>
    </i>
    <i>
      <x v="17"/>
    </i>
    <i r="1">
      <x v="1"/>
    </i>
    <i>
      <x v="18"/>
    </i>
    <i r="1">
      <x/>
    </i>
    <i r="1">
      <x v="2"/>
    </i>
    <i>
      <x v="19"/>
    </i>
    <i r="1">
      <x v="2"/>
    </i>
  </rowItems>
  <colItems count="1">
    <i/>
  </colItems>
  <dataFields count="1">
    <dataField name="Cuenta de Risk_Category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613130-6F33-494E-B30C-C9250F5833DE}" name="T_experience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K26:L32" firstHeaderRow="1" firstDataRow="1" firstDataCol="1"/>
  <pivotFields count="25">
    <pivotField showAll="0"/>
    <pivotField showAll="0"/>
    <pivotField showAll="0"/>
    <pivotField showAll="0"/>
    <pivotField showAll="0"/>
    <pivotField axis="axisRow" dataField="1" showAll="0">
      <items count="6">
        <item x="1"/>
        <item x="3"/>
        <item x="0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uenta de Experience_category" fld="5" subtotal="count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79B6E-906C-487B-863C-AB930B659784}" name="TablaDinámica7" cacheId="0" applyNumberFormats="0" applyBorderFormats="0" applyFontFormats="0" applyPatternFormats="0" applyAlignmentFormats="0" applyWidthHeightFormats="1" dataCaption="Valores" tag="4615cdb9-4f1d-433a-a3cf-e1a2be87ffc1" updatedVersion="8" minRefreshableVersion="3" useAutoFormatting="1" itemPrintTitles="1" createdVersion="8" indent="0" outline="1" outlineData="1" multipleFieldFilters="0" chartFormat="1">
  <location ref="H364:I385" firstHeaderRow="1" firstDataRow="1" firstDataCol="1"/>
  <pivotFields count="2"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fld="1" subtotal="count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bdd transformada!$A:$Y">
        <x15:activeTabTopLevelEntity name="[Rang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EA3BA-04E7-4F15-8AB1-F9F098048D97}" name="TablaDiná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 rowHeaderCaption="Job">
  <location ref="A3:B24" firstHeaderRow="1" firstDataRow="1" firstDataCol="1"/>
  <pivotFields count="1">
    <pivotField axis="axisRow" dataField="1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Cuenta_Job" fld="0" subtotal="count" baseField="0" baseItem="0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A9E1A3-02F5-4D8E-B1B5-FEEA3C44DDA6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1" rowHeaderCaption="Education_level">
  <location ref="K3:L8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0"/>
        <item x="1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Education_Level" fld="6" subtotal="count" baseField="0" baseItem="0"/>
  </dataFields>
  <chartFormats count="5"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9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9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9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139AE-1E1E-46F2-A03D-C769E3538803}" name="TablaDinámica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30:C31" firstHeaderRow="0" firstDataRow="1" firstDataCol="0" rowPageCount="1" colPageCount="1"/>
  <pivotFields count="25">
    <pivotField showAll="0"/>
    <pivotField axis="axisPage" showAll="0">
      <items count="21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1" item="6" hier="-1"/>
  </pageFields>
  <dataFields count="3">
    <dataField name="Promedio de AI_Exposure_Index" fld="7" subtotal="average" baseField="0" baseItem="0"/>
    <dataField name="Promedio de Automation_Probability_2030" fld="9" subtotal="average" baseField="0" baseItem="0"/>
    <dataField name="Promedio de Tech_Growth_Factor" fld="8" subtotal="average" baseField="0" baseItem="0"/>
  </dataFields>
  <formats count="3">
    <format dxfId="22">
      <pivotArea type="all" dataOnly="0" outline="0" fieldPosition="0"/>
    </format>
    <format dxfId="21">
      <pivotArea outline="0" collapsedLevelsAreSubtotals="1" fieldPosition="0"/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8C150-D46A-4C12-ABDA-47174C2C49BB}" name="TablaDinámica5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B240:D261" firstHeaderRow="0" firstDataRow="1" firstDataCol="1"/>
  <pivotFields count="25">
    <pivotField showAll="0"/>
    <pivotField axis="axisRow" showAll="0" sortType="de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4"/>
    </i>
    <i>
      <x v="3"/>
    </i>
    <i>
      <x v="2"/>
    </i>
    <i>
      <x v="18"/>
    </i>
    <i>
      <x v="15"/>
    </i>
    <i>
      <x v="7"/>
    </i>
    <i>
      <x v="4"/>
    </i>
    <i>
      <x v="16"/>
    </i>
    <i>
      <x v="11"/>
    </i>
    <i>
      <x v="19"/>
    </i>
    <i>
      <x v="10"/>
    </i>
    <i>
      <x v="6"/>
    </i>
    <i>
      <x v="8"/>
    </i>
    <i>
      <x v="1"/>
    </i>
    <i>
      <x v="9"/>
    </i>
    <i>
      <x v="5"/>
    </i>
    <i>
      <x v="17"/>
    </i>
    <i>
      <x/>
    </i>
    <i>
      <x v="13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2"/>
    <dataField name="Promedio de Overall_Skills" fld="14" subtotal="average" baseField="1" baseItem="14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8E2F1D-58BF-4C5F-986E-518EA96A2B09}" name="TablaDinámica14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324:D346" firstHeaderRow="1" firstDataRow="1" firstDataCol="1"/>
  <pivotFields count="25">
    <pivotField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uenta de Risk_Category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4E488-37A2-46A3-9D00-4E3EC234D020}" name="TablaDiná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O3:S25" firstHeaderRow="1" firstDataRow="2" firstDataCol="1"/>
  <pivotFields count="25">
    <pivotField showAll="0"/>
    <pivotField axis="axisRow" dataField="1" showAll="0">
      <items count="21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0"/>
  </colFields>
  <colItems count="4">
    <i>
      <x/>
    </i>
    <i>
      <x v="1"/>
    </i>
    <i>
      <x v="2"/>
    </i>
    <i t="grand">
      <x/>
    </i>
  </colItems>
  <dataFields count="1">
    <dataField name="Cuenta de Job_Title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EE29A4-B8C3-4BC6-B15B-B49F659C3859}" name="TablaDinámica6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B59:C80" firstHeaderRow="1" firstDataRow="1" firstDataCol="1"/>
  <pivotFields count="25">
    <pivotField showAll="0"/>
    <pivotField axis="axisRow" showAll="0" sortType="descending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14"/>
    </i>
    <i>
      <x v="3"/>
    </i>
    <i>
      <x v="2"/>
    </i>
    <i>
      <x v="18"/>
    </i>
    <i>
      <x v="15"/>
    </i>
    <i>
      <x v="7"/>
    </i>
    <i>
      <x v="4"/>
    </i>
    <i>
      <x v="16"/>
    </i>
    <i>
      <x v="11"/>
    </i>
    <i>
      <x v="19"/>
    </i>
    <i>
      <x v="10"/>
    </i>
    <i>
      <x v="6"/>
    </i>
    <i>
      <x v="8"/>
    </i>
    <i>
      <x v="1"/>
    </i>
    <i>
      <x v="9"/>
    </i>
    <i>
      <x v="5"/>
    </i>
    <i>
      <x v="17"/>
    </i>
    <i>
      <x/>
    </i>
    <i>
      <x v="13"/>
    </i>
    <i>
      <x v="12"/>
    </i>
    <i t="grand">
      <x/>
    </i>
  </rowItems>
  <colItems count="1">
    <i/>
  </colItems>
  <dataFields count="1">
    <dataField name="Promedio de Automation_Probability_2030" fld="9" subtotal="average" baseField="1" baseItem="2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7E5FDA-E825-421F-9B91-AEA9AE261856}" name="TablaDinámica10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38:D159" firstHeaderRow="0" firstDataRow="1" firstDataCol="1"/>
  <pivotFields count="25">
    <pivotField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0"/>
    <dataField name="Promedio de Tech_Growth_Factor" fld="8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B41A3B-4C75-472D-84BE-D0FFF96FB0A4}" name="TablaDinámica9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112:D133" firstHeaderRow="0" firstDataRow="1" firstDataCol="1"/>
  <pivotFields count="25">
    <pivotField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0"/>
    <dataField name="Promedio de AI_Exposure_Index" fld="7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A062A-645A-4847-B95B-1CD27220FCB1}" name="TablaDinámica1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14:D235" firstHeaderRow="0" firstDataRow="1" firstDataCol="1"/>
  <pivotFields count="25">
    <pivotField showAll="0"/>
    <pivotField axis="axisRow" showAll="0">
      <items count="22">
        <item x="18"/>
        <item x="3"/>
        <item x="17"/>
        <item x="1"/>
        <item x="4"/>
        <item x="13"/>
        <item x="15"/>
        <item x="19"/>
        <item x="14"/>
        <item x="12"/>
        <item x="0"/>
        <item x="10"/>
        <item x="16"/>
        <item x="2"/>
        <item x="9"/>
        <item x="11"/>
        <item x="7"/>
        <item x="8"/>
        <item x="6"/>
        <item x="5"/>
        <item h="1" x="20"/>
        <item t="default"/>
      </items>
    </pivotField>
    <pivotField showAll="0"/>
    <pivotField dataField="1" showAll="0"/>
    <pivotField showAll="0"/>
    <pivotField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Promedio de Automation_Probability_2030" fld="9" subtotal="average" baseField="1" baseItem="0"/>
    <dataField name="Promedio de Salary_k" fld="3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F4890702-8A00-47AF-A9F4-36496FFB5C0F}" autoFormatId="16" applyNumberFormats="0" applyBorderFormats="0" applyFontFormats="0" applyPatternFormats="0" applyAlignmentFormats="0" applyWidthHeightFormats="0">
  <queryTableRefresh nextId="19">
    <queryTableFields count="18">
      <queryTableField id="1" name="Job_Title" tableColumnId="1"/>
      <queryTableField id="2" name="Average_Salary" tableColumnId="2"/>
      <queryTableField id="3" name="Years_Experience" tableColumnId="3"/>
      <queryTableField id="4" name="Education_Level" tableColumnId="4"/>
      <queryTableField id="5" name="AI_Exposure_Index" tableColumnId="5"/>
      <queryTableField id="6" name="Tech_Growth_Factor" tableColumnId="6"/>
      <queryTableField id="7" name="Automation_Probability_2030" tableColumnId="7"/>
      <queryTableField id="8" name="Risk_Category" tableColumnId="8"/>
      <queryTableField id="9" name="Skill_1" tableColumnId="9"/>
      <queryTableField id="10" name="Skill_2" tableColumnId="10"/>
      <queryTableField id="11" name="Skill_3" tableColumnId="11"/>
      <queryTableField id="12" name="Skill_4" tableColumnId="12"/>
      <queryTableField id="13" name="Skill_5" tableColumnId="13"/>
      <queryTableField id="14" name="Skill_6" tableColumnId="14"/>
      <queryTableField id="15" name="Skill_7" tableColumnId="15"/>
      <queryTableField id="16" name="Skill_8" tableColumnId="16"/>
      <queryTableField id="17" name="Skill_9" tableColumnId="17"/>
      <queryTableField id="18" name="Skill_10" tableColumnId="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728DBCA2-CD29-4644-A0BB-6E7A53C00B08}" autoFormatId="16" applyNumberFormats="0" applyBorderFormats="0" applyFontFormats="0" applyPatternFormats="0" applyAlignmentFormats="0" applyWidthHeightFormats="0">
  <queryTableRefresh nextId="26" unboundColumnsLeft="1">
    <queryTableFields count="25">
      <queryTableField id="19" dataBound="0" tableColumnId="19"/>
      <queryTableField id="1" name="Job_Title" tableColumnId="1"/>
      <queryTableField id="2" name="Average_Salary" tableColumnId="2"/>
      <queryTableField id="21" dataBound="0" tableColumnId="20"/>
      <queryTableField id="3" name="Years_Experience" tableColumnId="3"/>
      <queryTableField id="22" dataBound="0" tableColumnId="22"/>
      <queryTableField id="4" name="Education_Level" tableColumnId="4"/>
      <queryTableField id="5" name="AI_Exposure_Index" tableColumnId="5"/>
      <queryTableField id="6" name="Tech_Growth_Factor" tableColumnId="6"/>
      <queryTableField id="7" name="Automation_Probability_2030" tableColumnId="7"/>
      <queryTableField id="8" name="Risk_Category" tableColumnId="8"/>
      <queryTableField id="23" dataBound="0" tableColumnId="23"/>
      <queryTableField id="24" dataBound="0" tableColumnId="24"/>
      <queryTableField id="25" dataBound="0" tableColumnId="25"/>
      <queryTableField id="20" dataBound="0" tableColumnId="21"/>
      <queryTableField id="9" name="Skill_1" tableColumnId="9"/>
      <queryTableField id="10" name="Skill_2" tableColumnId="10"/>
      <queryTableField id="11" name="Skill_3" tableColumnId="11"/>
      <queryTableField id="12" name="Skill_4" tableColumnId="12"/>
      <queryTableField id="13" name="Skill_5" tableColumnId="13"/>
      <queryTableField id="14" name="Skill_6" tableColumnId="14"/>
      <queryTableField id="15" name="Skill_7" tableColumnId="15"/>
      <queryTableField id="16" name="Skill_8" tableColumnId="16"/>
      <queryTableField id="17" name="Skill_9" tableColumnId="17"/>
      <queryTableField id="18" name="Skill_10" tableColumnId="1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xperience_category" xr10:uid="{91E302A0-6768-4713-9F26-B232B9D03A0A}" sourceName="Experience_category">
  <pivotTables>
    <pivotTable tabId="5" name="TablaDinámica6"/>
    <pivotTable tabId="5" name="TablaDinámica12"/>
    <pivotTable tabId="5" name="T_experience"/>
    <pivotTable tabId="5" name="TablaDinámica10"/>
    <pivotTable tabId="5" name="TablaDinámica11"/>
    <pivotTable tabId="5" name="TablaDinámica14"/>
    <pivotTable tabId="5" name="TablaDinámica5"/>
    <pivotTable tabId="5" name="TablaDinámica9"/>
  </pivotTables>
  <data>
    <tabular pivotCacheId="1370080013">
      <items count="5">
        <i x="3" s="1"/>
        <i x="0" s="1"/>
        <i x="2" s="1"/>
        <i x="1" s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ucation_Level1" xr10:uid="{40020802-C581-4091-996A-351FF841E60E}" sourceName="Education_Level">
  <pivotTables>
    <pivotTable tabId="5" name="TablaDinámica2"/>
  </pivotTables>
  <data>
    <tabular pivotCacheId="1599172433">
      <items count="4">
        <i x="1" s="1"/>
        <i x="0" s="1"/>
        <i x="3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xperience_category2" xr10:uid="{561C5CB3-2C47-445B-9F1C-D85F8AF0B5CE}" sourceName="Experience_category">
  <pivotTables>
    <pivotTable tabId="8" name="TablaDinámica1"/>
    <pivotTable tabId="8" name="TablaDinámica2"/>
    <pivotTable tabId="8" name="TablaDinámica3"/>
    <pivotTable tabId="8" name="TablaDinámica4"/>
    <pivotTable tabId="8" name="TablaDinámica6"/>
    <pivotTable tabId="8" name="TablaDinámica7"/>
    <pivotTable tabId="8" name="TablaDinámica8"/>
    <pivotTable tabId="8" name="TablaDinámica5"/>
    <pivotTable tabId="8" name="TablaDinámica9"/>
    <pivotTable tabId="8" name="TablaDinámica10"/>
    <pivotTable tabId="8" name="TablaDinámica11"/>
    <pivotTable tabId="8" name="TablaDinámica12"/>
    <pivotTable tabId="8" name="TablaDinámica13"/>
    <pivotTable tabId="8" name="TablaDinámica14"/>
    <pivotTable tabId="8" name="TablaDinámica15"/>
  </pivotTables>
  <data>
    <tabular pivotCacheId="1370080013">
      <items count="5">
        <i x="3" s="1"/>
        <i x="0" s="1"/>
        <i x="2" s="1"/>
        <i x="1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ducation_Level2" xr10:uid="{4D3A5EA8-C304-4962-98C3-811CB6D05596}" sourceName="Education_Level">
  <pivotTables>
    <pivotTable tabId="8" name="TablaDinámica1"/>
    <pivotTable tabId="8" name="TablaDinámica2"/>
    <pivotTable tabId="8" name="TablaDinámica3"/>
    <pivotTable tabId="8" name="TablaDinámica4"/>
    <pivotTable tabId="8" name="TablaDinámica6"/>
    <pivotTable tabId="8" name="TablaDinámica7"/>
    <pivotTable tabId="8" name="TablaDinámica8"/>
    <pivotTable tabId="8" name="TablaDinámica5"/>
    <pivotTable tabId="8" name="TablaDinámica9"/>
    <pivotTable tabId="8" name="TablaDinámica10"/>
    <pivotTable tabId="8" name="TablaDinámica11"/>
    <pivotTable tabId="8" name="TablaDinámica12"/>
    <pivotTable tabId="8" name="TablaDinámica13"/>
    <pivotTable tabId="8" name="TablaDinámica14"/>
    <pivotTable tabId="8" name="TablaDinámica15"/>
  </pivotTables>
  <data>
    <tabular pivotCacheId="1370080013">
      <items count="5">
        <i x="1" s="1"/>
        <i x="0" s="1"/>
        <i x="3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ob_Title" xr10:uid="{A9582F91-616F-4603-B9F8-95B8B90BD490}" sourceName="Job_Title">
  <pivotTables>
    <pivotTable tabId="8" name="TablaDinámica11"/>
    <pivotTable tabId="8" name="TablaDinámica1"/>
    <pivotTable tabId="8" name="TablaDinámica10"/>
    <pivotTable tabId="8" name="TablaDinámica2"/>
    <pivotTable tabId="8" name="TablaDinámica3"/>
    <pivotTable tabId="8" name="TablaDinámica4"/>
    <pivotTable tabId="8" name="TablaDinámica5"/>
    <pivotTable tabId="8" name="TablaDinámica6"/>
    <pivotTable tabId="8" name="TablaDinámica7"/>
    <pivotTable tabId="8" name="TablaDinámica8"/>
    <pivotTable tabId="8" name="TablaDinámica9"/>
    <pivotTable tabId="8" name="TablaDinámica12"/>
    <pivotTable tabId="8" name="TablaDinámica13"/>
    <pivotTable tabId="8" name="TablaDinámica15"/>
  </pivotTables>
  <data>
    <tabular pivotCacheId="1370080013">
      <items count="21">
        <i x="18" s="1"/>
        <i x="3" s="1"/>
        <i x="17" s="1"/>
        <i x="1" s="1"/>
        <i x="4" s="1"/>
        <i x="13" s="1"/>
        <i x="15" s="1"/>
        <i x="19" s="1"/>
        <i x="14" s="1"/>
        <i x="12" s="1"/>
        <i x="0" s="1"/>
        <i x="10" s="1"/>
        <i x="16" s="1"/>
        <i x="2" s="1"/>
        <i x="9" s="1"/>
        <i x="11" s="1"/>
        <i x="7" s="1"/>
        <i x="8" s="1"/>
        <i x="6" s="1"/>
        <i x="5" s="1"/>
        <i x="2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perience_category 1" xr10:uid="{E186C407-2164-4B64-9C88-C5CAB31B7BB5}" cache="SegmentaciónDeDatos_Experience_category2" caption="Experience_category" style="SlicerStyleLight1" rowHeight="241300"/>
  <slicer name="Education_Level 1" xr10:uid="{21F23276-FE8A-49A4-B1C8-4ACE86DD4E9E}" cache="SegmentaciónDeDatos_Education_Level2" caption="Education_Level" style="SlicerStyleLight1" rowHeight="241300"/>
  <slicer name="Job_Title" xr10:uid="{C74E08C8-FAC8-486E-99C1-155B31290F63}" cache="SegmentaciónDeDatos_Job_Title" caption="Job selection" startItem="16" columnCount="2" rowHeight="982133"/>
  <slicer name="Job_Title 1" xr10:uid="{F166684D-81B3-441F-B59F-6A8C29556C5C}" cache="SegmentaciónDeDatos_Job_Title" caption="Job_Title" columnCount="2" rowHeight="98213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perience_category" xr10:uid="{B2E23E7A-BFF7-427D-AA98-103F88929C66}" cache="SegmentaciónDeDatos_Experience_category" caption="Experience_category" style="SlicerStyleLight1" rowHeight="241300"/>
  <slicer name="Education_Level" xr10:uid="{2BB522C4-BC83-43DD-A5A8-5EF646EEBB47}" cache="SegmentaciónDeDatos_Education_Level1" caption="Education_Level" style="SlicerStyleLight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perience" xr10:uid="{FBA446F7-CA41-4622-8FF1-12C7F0E98798}" cache="SegmentaciónDeDatos_Experience_category2" caption="Experience" rowHeight="720000"/>
  <slicer name="Education_Level 2" xr10:uid="{75D233B5-74D5-495A-AF07-32F0D3B339A6}" cache="SegmentaciónDeDatos_Education_Level2" caption="Education" rowHeight="720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095A96-797C-483F-81A5-E7754A07600D}" name="AI_Impact_on_Jobs_2030" displayName="AI_Impact_on_Jobs_2030" ref="A1:R3001" tableType="queryTable" totalsRowShown="0">
  <autoFilter ref="A1:R3001" xr:uid="{95095A96-797C-483F-81A5-E7754A07600D}"/>
  <tableColumns count="18">
    <tableColumn id="1" xr3:uid="{CDC52E8E-C3F1-416D-9A0B-BF897F82E5EF}" uniqueName="1" name="Job_Title" queryTableFieldId="1" dataDxfId="35"/>
    <tableColumn id="2" xr3:uid="{E96ECF8D-EFBE-4E54-95FB-398A22E87191}" uniqueName="2" name="Average_Salary" queryTableFieldId="2"/>
    <tableColumn id="3" xr3:uid="{5AD328EB-4B6F-4974-8D88-A48C27974AE1}" uniqueName="3" name="Years_Experience" queryTableFieldId="3"/>
    <tableColumn id="4" xr3:uid="{5AF28796-21AA-4F0F-A444-6C5A95218ABF}" uniqueName="4" name="Education_Level" queryTableFieldId="4" dataDxfId="34"/>
    <tableColumn id="5" xr3:uid="{5B9B6911-1B5D-4069-8829-5EEF82A67F7B}" uniqueName="5" name="AI_Exposure_Index" queryTableFieldId="5"/>
    <tableColumn id="6" xr3:uid="{488894A8-3310-4F1E-AEF8-FE27251970A3}" uniqueName="6" name="Tech_Growth_Factor" queryTableFieldId="6"/>
    <tableColumn id="7" xr3:uid="{028FFB64-32E7-4EEA-9DAC-F7411008459E}" uniqueName="7" name="Automation_Probability_2030" queryTableFieldId="7"/>
    <tableColumn id="8" xr3:uid="{44EE98B7-5646-42E2-BAA8-4CF389E129C6}" uniqueName="8" name="Risk_Category" queryTableFieldId="8" dataDxfId="33"/>
    <tableColumn id="9" xr3:uid="{F8453583-B1D5-4E5C-969F-28039F8732C4}" uniqueName="9" name="Skill_1" queryTableFieldId="9"/>
    <tableColumn id="10" xr3:uid="{B76486AE-3195-4FD1-A819-7019DE3B638B}" uniqueName="10" name="Skill_2" queryTableFieldId="10"/>
    <tableColumn id="11" xr3:uid="{C68A0C42-900D-45DA-8DDA-FDDFAF3AF465}" uniqueName="11" name="Skill_3" queryTableFieldId="11"/>
    <tableColumn id="12" xr3:uid="{1483E313-4818-458F-8D10-3F6E21F24C74}" uniqueName="12" name="Skill_4" queryTableFieldId="12"/>
    <tableColumn id="13" xr3:uid="{B8A5FA28-816D-4A76-A7D9-A362DB06EAA0}" uniqueName="13" name="Skill_5" queryTableFieldId="13"/>
    <tableColumn id="14" xr3:uid="{7CCA7950-9DB8-4615-AB3D-AD70D6E526E3}" uniqueName="14" name="Skill_6" queryTableFieldId="14"/>
    <tableColumn id="15" xr3:uid="{08189D91-2994-47A8-85F6-8D41C31C10DD}" uniqueName="15" name="Skill_7" queryTableFieldId="15"/>
    <tableColumn id="16" xr3:uid="{9DC23BCC-96EC-49D6-BF30-60655DA011ED}" uniqueName="16" name="Skill_8" queryTableFieldId="16"/>
    <tableColumn id="17" xr3:uid="{A06BDB32-B4CF-4A77-9316-B6620AF1B3A1}" uniqueName="17" name="Skill_9" queryTableFieldId="17"/>
    <tableColumn id="18" xr3:uid="{5F450CC1-52DE-4197-9ED8-3BF96B112207}" uniqueName="18" name="Skill_10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CC5C20-6AF8-40D1-A311-73C2B4222A5C}" name="AI_Impact_on_Jobs_20303" displayName="AI_Impact_on_Jobs_20303" ref="A1:Y3001" tableType="queryTable" totalsRowShown="0">
  <autoFilter ref="A1:Y3001" xr:uid="{95095A96-797C-483F-81A5-E7754A07600D}"/>
  <sortState xmlns:xlrd2="http://schemas.microsoft.com/office/spreadsheetml/2017/richdata2" ref="A2:Y3001">
    <sortCondition ref="A1:A3001"/>
  </sortState>
  <tableColumns count="25">
    <tableColumn id="19" xr3:uid="{E4B1AA12-008E-42C1-9BB6-0EEF94906C84}" uniqueName="19" name="ID" queryTableFieldId="19" dataDxfId="32"/>
    <tableColumn id="1" xr3:uid="{D6B3349B-1857-4DB4-A746-A34BEFA86B1D}" uniqueName="1" name="Job_Title" queryTableFieldId="1" dataDxfId="31"/>
    <tableColumn id="2" xr3:uid="{B781AF78-875D-416D-A4DA-B74AF4312A60}" uniqueName="2" name="Salary" queryTableFieldId="2"/>
    <tableColumn id="20" xr3:uid="{F41341CC-95AC-49DB-9DD5-EBEFB18E8EB1}" uniqueName="20" name="Salary_k" queryTableFieldId="21" dataDxfId="30">
      <calculatedColumnFormula>ROUND(AI_Impact_on_Jobs_20303[[#This Row],[Salary]]/1000, 1)</calculatedColumnFormula>
    </tableColumn>
    <tableColumn id="3" xr3:uid="{E0FF55F4-3CED-4B6F-8FD3-1C95EA116985}" uniqueName="3" name="Years_Experience" queryTableFieldId="3"/>
    <tableColumn id="22" xr3:uid="{3482EAFA-A377-4F02-BDCB-E391D92F574A}" uniqueName="22" name="Experience_category" queryTableFieldId="22" dataDxfId="29">
      <calculatedColumnFormula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calculatedColumnFormula>
    </tableColumn>
    <tableColumn id="4" xr3:uid="{0487BC18-62FC-4CA5-9E7A-96CC68E20DD6}" uniqueName="4" name="Education_Level" queryTableFieldId="4" dataDxfId="28"/>
    <tableColumn id="5" xr3:uid="{7B184D74-42D9-49E4-8A57-3194D7BF8594}" uniqueName="5" name="AI_Exposure_Index" queryTableFieldId="5"/>
    <tableColumn id="6" xr3:uid="{70CF3246-E0F5-47D7-A6A5-805520E75433}" uniqueName="6" name="Tech_Growth_Factor" queryTableFieldId="6"/>
    <tableColumn id="7" xr3:uid="{7CAEA1CE-3138-47B5-8AAE-C90AED3674C4}" uniqueName="7" name="Automation_Probability_2030" queryTableFieldId="7"/>
    <tableColumn id="8" xr3:uid="{3550CD47-0E53-40DB-8EA5-CACA27AEC24E}" uniqueName="8" name="Risk_Category" queryTableFieldId="8" dataDxfId="27"/>
    <tableColumn id="23" xr3:uid="{8AC5F3CC-6270-4A2C-B8F2-A38B0BFB06F9}" uniqueName="23" name="A_Low" queryTableFieldId="23" dataDxfId="26">
      <calculatedColumnFormula>IF(AI_Impact_on_Jobs_20303[[#This Row],[Risk_Category]] = "Low", AI_Impact_on_Jobs_20303[[#This Row],[Automation_Probability_2030]], 0)</calculatedColumnFormula>
    </tableColumn>
    <tableColumn id="24" xr3:uid="{1D0AE8CA-D846-464C-A0E6-93511650E3C5}" uniqueName="24" name="A_Medium" queryTableFieldId="24" dataDxfId="25">
      <calculatedColumnFormula>IF(AI_Impact_on_Jobs_20303[[#This Row],[Risk_Category]]="Medium", AI_Impact_on_Jobs_20303[[#This Row],[Automation_Probability_2030]], 0)</calculatedColumnFormula>
    </tableColumn>
    <tableColumn id="25" xr3:uid="{588F24C5-8842-4DDE-8DE3-B93A68D05766}" uniqueName="25" name="A_High" queryTableFieldId="25" dataDxfId="24">
      <calculatedColumnFormula>IF(AI_Impact_on_Jobs_20303[[#This Row],[Risk_Category]]="High", AI_Impact_on_Jobs_20303[[#This Row],[Automation_Probability_2030]], 0)</calculatedColumnFormula>
    </tableColumn>
    <tableColumn id="21" xr3:uid="{A9849669-4BFA-485A-A0DB-5C6FBB75E946}" uniqueName="21" name="Overall_Skills" queryTableFieldId="20" dataDxfId="23">
      <calculatedColumnFormula>AVERAGE(AI_Impact_on_Jobs_20303[[#This Row],[Skill_1]:[Skill_10]])</calculatedColumnFormula>
    </tableColumn>
    <tableColumn id="9" xr3:uid="{C4EB44F2-03B0-4862-B8FE-BFA4223656BA}" uniqueName="9" name="Skill_1" queryTableFieldId="9"/>
    <tableColumn id="10" xr3:uid="{A41C23D0-9C0F-4E93-B091-DA5836B616CA}" uniqueName="10" name="Skill_2" queryTableFieldId="10"/>
    <tableColumn id="11" xr3:uid="{B14AA37D-F3AE-4AFD-B20B-5ED374CF778E}" uniqueName="11" name="Skill_3" queryTableFieldId="11"/>
    <tableColumn id="12" xr3:uid="{C2C25040-C924-4A78-8552-8E69880F74D3}" uniqueName="12" name="Skill_4" queryTableFieldId="12"/>
    <tableColumn id="13" xr3:uid="{DABB5128-6821-4DFD-B11F-87797931AC08}" uniqueName="13" name="Skill_5" queryTableFieldId="13"/>
    <tableColumn id="14" xr3:uid="{57447297-EA07-4770-ADE8-31F95BC7973D}" uniqueName="14" name="Skill_6" queryTableFieldId="14"/>
    <tableColumn id="15" xr3:uid="{97E4ADAD-EBE0-4068-B0FB-9E1BE697397C}" uniqueName="15" name="Skill_7" queryTableFieldId="15"/>
    <tableColumn id="16" xr3:uid="{602EAD4C-50A7-4B96-BA98-7F23D11F2C1A}" uniqueName="16" name="Skill_8" queryTableFieldId="16"/>
    <tableColumn id="17" xr3:uid="{8B4B8690-9681-4139-96DF-685F2D2AC74C}" uniqueName="17" name="Skill_9" queryTableFieldId="17"/>
    <tableColumn id="18" xr3:uid="{30EB8863-9355-4F11-BA9B-160174B99653}" uniqueName="18" name="Skill_10" queryTableField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48D771-543A-4C1B-B770-F4F34A204BA6}" name="Tabla3" displayName="Tabla3" ref="F112:H132" totalsRowShown="0" headerRowDxfId="19" headerRowBorderDxfId="18">
  <autoFilter ref="F112:H132" xr:uid="{8D48D771-543A-4C1B-B770-F4F34A204BA6}"/>
  <sortState xmlns:xlrd2="http://schemas.microsoft.com/office/spreadsheetml/2017/richdata2" ref="F113:H132">
    <sortCondition descending="1" ref="G112:G132"/>
  </sortState>
  <tableColumns count="3">
    <tableColumn id="1" xr3:uid="{EF0FC9DC-82C8-4DE0-BABC-99D1E120139C}" name="Etiquetas de fila" dataDxfId="17"/>
    <tableColumn id="2" xr3:uid="{62F58FA0-58D0-4978-8A5E-02D02844D8CA}" name="Promedio de Automation_Probability_2030" dataDxfId="16"/>
    <tableColumn id="3" xr3:uid="{E15752CA-382A-47B3-AC42-1B6C82FF91AC}" name="Promedio de AI_Exposure_Index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A4749D7-7E66-41D8-A929-5D61DD8079FB}" name="Tabla4" displayName="Tabla4" ref="F138:H158" totalsRowShown="0" headerRowDxfId="14" headerRowBorderDxfId="13">
  <autoFilter ref="F138:H158" xr:uid="{2A4749D7-7E66-41D8-A929-5D61DD8079FB}"/>
  <tableColumns count="3">
    <tableColumn id="1" xr3:uid="{E306BFB7-838D-4A88-BFE1-01EDCD127E8A}" name="Columna1" dataDxfId="12"/>
    <tableColumn id="2" xr3:uid="{D28399A0-B582-4F58-8855-C5CB0A060BCE}" name="Promedio de Tech_Growth_Factor" dataDxfId="11"/>
    <tableColumn id="3" xr3:uid="{E339B190-C2A6-4EAC-B8CA-6A5320EB9C70}" name="Columna2" dataDxf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2AC100-3731-47A3-AFFC-113D43D95853}" name="Tabla5" displayName="Tabla5" ref="B190:D210" totalsRowShown="0" headerRowDxfId="9" headerRowBorderDxfId="8">
  <autoFilter ref="B190:D210" xr:uid="{A32AC100-3731-47A3-AFFC-113D43D95853}"/>
  <sortState xmlns:xlrd2="http://schemas.microsoft.com/office/spreadsheetml/2017/richdata2" ref="B191:D210">
    <sortCondition descending="1" ref="C190:C210"/>
  </sortState>
  <tableColumns count="3">
    <tableColumn id="1" xr3:uid="{7E93AFE5-8C1B-4E3B-843D-E58C631030EA}" name="Etiquetas de fila" dataDxfId="7"/>
    <tableColumn id="2" xr3:uid="{8C451A9A-2233-4BF6-8C6E-DAE246CB8211}" name="Promedio de Automation_Probability_2030" dataDxfId="6"/>
    <tableColumn id="3" xr3:uid="{1D069042-3857-4AB4-A2AB-7E3BD875956F}" name="Promedio de Tech_Growth_Factor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EC0FD0-EC73-4EB9-86CC-CF4A4B21A78F}" name="Tabla6" displayName="Tabla6" ref="F214:H234" totalsRowShown="0" headerRowDxfId="4" headerRowBorderDxfId="3">
  <autoFilter ref="F214:H234" xr:uid="{1AEC0FD0-EC73-4EB9-86CC-CF4A4B21A78F}"/>
  <sortState xmlns:xlrd2="http://schemas.microsoft.com/office/spreadsheetml/2017/richdata2" ref="F215:H234">
    <sortCondition descending="1" ref="G214:G234"/>
  </sortState>
  <tableColumns count="3">
    <tableColumn id="1" xr3:uid="{D71162DB-64BD-40A3-BD29-0406B104D150}" name="Etiquetas de fila" dataDxfId="2"/>
    <tableColumn id="2" xr3:uid="{9FE3CCD0-55E0-4AD9-BE12-3EF14F00FB30}" name="Promedio de Automation_Probability_2030" dataDxfId="1"/>
    <tableColumn id="3" xr3:uid="{F3BE6BBF-1303-463F-91F6-E220F9FFE7B0}" name="Promedio de Salary_k" data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47D3E1-A7C6-4642-8779-D58602404627}" name="Tabla7" displayName="Tabla7" ref="F240:H261" totalsRowShown="0">
  <autoFilter ref="F240:H261" xr:uid="{DF47D3E1-A7C6-4642-8779-D58602404627}"/>
  <tableColumns count="3">
    <tableColumn id="1" xr3:uid="{B02F7BC5-1441-4368-9735-87F9FAF11895}" name="Etiquetas de fila"/>
    <tableColumn id="2" xr3:uid="{02B74321-2913-4AC6-B95E-35240A21B13B}" name="Promedio de Automation_Probability_2030"/>
    <tableColumn id="3" xr3:uid="{31E7CBBB-C764-46D0-B27D-F15989D733A0}" name="Promedio de Overall_Skill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74CC1EC-426B-4827-88BD-2EF4BBDB0D69}" name="Tabla8" displayName="Tabla8" ref="AO1:AT1048576" totalsRowShown="0">
  <autoFilter ref="AO1:AT1048576" xr:uid="{374CC1EC-426B-4827-88BD-2EF4BBDB0D69}"/>
  <sortState xmlns:xlrd2="http://schemas.microsoft.com/office/spreadsheetml/2017/richdata2" ref="AO2:AT1048576">
    <sortCondition descending="1" ref="AP1:AP1048576"/>
  </sortState>
  <tableColumns count="6">
    <tableColumn id="1" xr3:uid="{34AC9334-27CD-4BDD-960D-1D6060A06751}" name="Job_Title"/>
    <tableColumn id="2" xr3:uid="{F536F48D-03AF-4404-BFED-A6243E9AE2C6}" name="Automation_Probability_2030"/>
    <tableColumn id="3" xr3:uid="{C462ADFB-20AB-40B3-92AA-B0A1C2F1C7E1}" name="Risk_Category"/>
    <tableColumn id="4" xr3:uid="{4B7E53A5-B197-49C4-A42D-7CB8790D0535}" name="RC_Low"/>
    <tableColumn id="5" xr3:uid="{F666F51E-0F3E-4F07-89FF-F2217176A4B4}" name="RC_Medium"/>
    <tableColumn id="6" xr3:uid="{1BEA1C30-AE29-4C77-99F7-C6D2367FFA87}" name="RC_High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972C896-A5BB-4E41-891E-8C380BE8F827}" name="Tabla9" displayName="Tabla9" ref="V60:AA80" totalsRowShown="0">
  <autoFilter ref="V60:AA80" xr:uid="{1972C896-A5BB-4E41-891E-8C380BE8F827}"/>
  <sortState xmlns:xlrd2="http://schemas.microsoft.com/office/spreadsheetml/2017/richdata2" ref="V61:AA80">
    <sortCondition descending="1" ref="W60:W80"/>
  </sortState>
  <tableColumns count="6">
    <tableColumn id="1" xr3:uid="{DEDB1ED2-7638-413C-BBBD-547041F0E69D}" name="Job type"/>
    <tableColumn id="2" xr3:uid="{EB6FE84B-51B0-4B14-8A1B-B8A3B234CFBC}" name="Promedio de Automation_Probability_2030"/>
    <tableColumn id="3" xr3:uid="{D223D5FB-6D9E-4A1E-830C-A58042584749}" name="Risk category"/>
    <tableColumn id="4" xr3:uid="{591918B6-245C-43D3-9524-6A99CDBB533D}" name="A_Low"/>
    <tableColumn id="5" xr3:uid="{421FD04E-F663-43C8-96B7-472C4C057314}" name="A_Medium"/>
    <tableColumn id="6" xr3:uid="{830C355E-A597-4D1E-9E80-C5E84B5B4349}" name="A_Hig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1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ctrlProp" Target="../ctrlProps/ctrlProp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3.xml"/><Relationship Id="rId13" Type="http://schemas.openxmlformats.org/officeDocument/2006/relationships/pivotTable" Target="../pivotTables/pivotTable28.xml"/><Relationship Id="rId18" Type="http://schemas.openxmlformats.org/officeDocument/2006/relationships/table" Target="../tables/table6.xml"/><Relationship Id="rId3" Type="http://schemas.openxmlformats.org/officeDocument/2006/relationships/pivotTable" Target="../pivotTables/pivotTable18.xml"/><Relationship Id="rId21" Type="http://schemas.openxmlformats.org/officeDocument/2006/relationships/table" Target="../tables/table9.xml"/><Relationship Id="rId7" Type="http://schemas.openxmlformats.org/officeDocument/2006/relationships/pivotTable" Target="../pivotTables/pivotTable22.xml"/><Relationship Id="rId12" Type="http://schemas.openxmlformats.org/officeDocument/2006/relationships/pivotTable" Target="../pivotTables/pivotTable27.xml"/><Relationship Id="rId17" Type="http://schemas.openxmlformats.org/officeDocument/2006/relationships/table" Target="../tables/table5.xml"/><Relationship Id="rId2" Type="http://schemas.openxmlformats.org/officeDocument/2006/relationships/pivotTable" Target="../pivotTables/pivotTable17.xml"/><Relationship Id="rId16" Type="http://schemas.openxmlformats.org/officeDocument/2006/relationships/table" Target="../tables/table4.xml"/><Relationship Id="rId20" Type="http://schemas.openxmlformats.org/officeDocument/2006/relationships/table" Target="../tables/table8.xml"/><Relationship Id="rId1" Type="http://schemas.openxmlformats.org/officeDocument/2006/relationships/pivotTable" Target="../pivotTables/pivotTable16.xml"/><Relationship Id="rId6" Type="http://schemas.openxmlformats.org/officeDocument/2006/relationships/pivotTable" Target="../pivotTables/pivotTable21.xml"/><Relationship Id="rId11" Type="http://schemas.openxmlformats.org/officeDocument/2006/relationships/pivotTable" Target="../pivotTables/pivotTable26.xml"/><Relationship Id="rId5" Type="http://schemas.openxmlformats.org/officeDocument/2006/relationships/pivotTable" Target="../pivotTables/pivotTable20.xml"/><Relationship Id="rId15" Type="http://schemas.openxmlformats.org/officeDocument/2006/relationships/table" Target="../tables/table3.xml"/><Relationship Id="rId10" Type="http://schemas.openxmlformats.org/officeDocument/2006/relationships/pivotTable" Target="../pivotTables/pivotTable25.xml"/><Relationship Id="rId19" Type="http://schemas.openxmlformats.org/officeDocument/2006/relationships/table" Target="../tables/table7.xml"/><Relationship Id="rId4" Type="http://schemas.openxmlformats.org/officeDocument/2006/relationships/pivotTable" Target="../pivotTables/pivotTable19.xml"/><Relationship Id="rId9" Type="http://schemas.openxmlformats.org/officeDocument/2006/relationships/pivotTable" Target="../pivotTables/pivotTable24.xml"/><Relationship Id="rId14" Type="http://schemas.openxmlformats.org/officeDocument/2006/relationships/drawing" Target="../drawings/drawing2.xml"/><Relationship Id="rId22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E880D-9696-4699-95E5-CCC7D0DAA8C3}">
  <sheetPr codeName="Hoja2">
    <tabColor theme="4"/>
  </sheetPr>
  <dimension ref="A1:R3001"/>
  <sheetViews>
    <sheetView topLeftCell="A2979" zoomScale="74" workbookViewId="0">
      <selection activeCell="A3006" sqref="A3006"/>
    </sheetView>
  </sheetViews>
  <sheetFormatPr baseColWidth="10" defaultRowHeight="14.5" x14ac:dyDescent="0.35"/>
  <cols>
    <col min="1" max="1" width="18.26953125" bestFit="1" customWidth="1"/>
    <col min="2" max="2" width="15.81640625" bestFit="1" customWidth="1"/>
    <col min="3" max="3" width="17.7265625" bestFit="1" customWidth="1"/>
    <col min="4" max="4" width="16.6328125" bestFit="1" customWidth="1"/>
    <col min="5" max="5" width="19.26953125" bestFit="1" customWidth="1"/>
    <col min="6" max="6" width="20.7265625" bestFit="1" customWidth="1"/>
    <col min="7" max="7" width="28.54296875" bestFit="1" customWidth="1"/>
    <col min="8" max="8" width="14.90625" bestFit="1" customWidth="1"/>
    <col min="9" max="17" width="8.36328125" bestFit="1" customWidth="1"/>
    <col min="18" max="18" width="9.3632812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5">
      <c r="A2" t="s">
        <v>18</v>
      </c>
      <c r="B2">
        <v>45795</v>
      </c>
      <c r="C2">
        <v>28</v>
      </c>
      <c r="D2" t="s">
        <v>19</v>
      </c>
      <c r="E2">
        <v>18</v>
      </c>
      <c r="F2">
        <v>128</v>
      </c>
      <c r="G2">
        <v>85</v>
      </c>
      <c r="H2" t="s">
        <v>20</v>
      </c>
      <c r="I2">
        <v>45</v>
      </c>
      <c r="J2">
        <v>1</v>
      </c>
      <c r="K2">
        <v>46</v>
      </c>
      <c r="L2">
        <v>33</v>
      </c>
      <c r="M2">
        <v>14</v>
      </c>
      <c r="N2">
        <v>65</v>
      </c>
      <c r="O2">
        <v>6</v>
      </c>
      <c r="P2">
        <v>72</v>
      </c>
      <c r="Q2">
        <v>94</v>
      </c>
      <c r="R2">
        <v>0</v>
      </c>
    </row>
    <row r="3" spans="1:18" x14ac:dyDescent="0.35">
      <c r="A3" t="s">
        <v>21</v>
      </c>
      <c r="B3">
        <v>133355</v>
      </c>
      <c r="C3">
        <v>20</v>
      </c>
      <c r="D3" t="s">
        <v>22</v>
      </c>
      <c r="E3">
        <v>62</v>
      </c>
      <c r="F3">
        <v>111</v>
      </c>
      <c r="G3">
        <v>5</v>
      </c>
      <c r="H3" t="s">
        <v>23</v>
      </c>
      <c r="I3">
        <v>2</v>
      </c>
      <c r="J3">
        <v>52</v>
      </c>
      <c r="K3">
        <v>4</v>
      </c>
      <c r="L3">
        <v>5</v>
      </c>
      <c r="M3">
        <v>97</v>
      </c>
      <c r="N3">
        <v>23</v>
      </c>
      <c r="O3">
        <v>9</v>
      </c>
      <c r="P3">
        <v>62</v>
      </c>
      <c r="Q3">
        <v>38</v>
      </c>
      <c r="R3">
        <v>98</v>
      </c>
    </row>
    <row r="4" spans="1:18" x14ac:dyDescent="0.35">
      <c r="A4" t="s">
        <v>24</v>
      </c>
      <c r="B4">
        <v>146216</v>
      </c>
      <c r="C4">
        <v>2</v>
      </c>
      <c r="D4" t="s">
        <v>25</v>
      </c>
      <c r="E4">
        <v>86</v>
      </c>
      <c r="F4">
        <v>118</v>
      </c>
      <c r="G4">
        <v>81</v>
      </c>
      <c r="H4" t="s">
        <v>20</v>
      </c>
      <c r="I4">
        <v>1</v>
      </c>
      <c r="J4">
        <v>94</v>
      </c>
      <c r="K4">
        <v>56</v>
      </c>
      <c r="L4">
        <v>39</v>
      </c>
      <c r="M4">
        <v>2</v>
      </c>
      <c r="N4">
        <v>23</v>
      </c>
      <c r="O4">
        <v>24</v>
      </c>
      <c r="P4">
        <v>68</v>
      </c>
      <c r="Q4">
        <v>61</v>
      </c>
      <c r="R4">
        <v>83</v>
      </c>
    </row>
    <row r="5" spans="1:18" x14ac:dyDescent="0.35">
      <c r="A5" t="s">
        <v>26</v>
      </c>
      <c r="B5">
        <v>136530</v>
      </c>
      <c r="C5">
        <v>13</v>
      </c>
      <c r="D5" t="s">
        <v>22</v>
      </c>
      <c r="E5">
        <v>39</v>
      </c>
      <c r="F5">
        <v>68</v>
      </c>
      <c r="G5">
        <v>6</v>
      </c>
      <c r="H5" t="s">
        <v>27</v>
      </c>
      <c r="I5">
        <v>43</v>
      </c>
      <c r="J5">
        <v>21</v>
      </c>
      <c r="K5">
        <v>57</v>
      </c>
      <c r="L5">
        <v>3</v>
      </c>
      <c r="M5">
        <v>84</v>
      </c>
      <c r="N5">
        <v>45</v>
      </c>
      <c r="O5">
        <v>4</v>
      </c>
      <c r="P5">
        <v>93</v>
      </c>
      <c r="Q5">
        <v>73</v>
      </c>
      <c r="R5">
        <v>33</v>
      </c>
    </row>
    <row r="6" spans="1:18" x14ac:dyDescent="0.35">
      <c r="A6" t="s">
        <v>28</v>
      </c>
      <c r="B6">
        <v>70397</v>
      </c>
      <c r="C6">
        <v>22</v>
      </c>
      <c r="D6" t="s">
        <v>25</v>
      </c>
      <c r="E6">
        <v>52</v>
      </c>
      <c r="F6">
        <v>146</v>
      </c>
      <c r="G6">
        <v>64</v>
      </c>
      <c r="H6" t="s">
        <v>27</v>
      </c>
      <c r="I6">
        <v>75</v>
      </c>
      <c r="J6">
        <v>54</v>
      </c>
      <c r="K6">
        <v>59</v>
      </c>
      <c r="L6">
        <v>97</v>
      </c>
      <c r="M6">
        <v>61</v>
      </c>
      <c r="N6">
        <v>28</v>
      </c>
      <c r="O6">
        <v>3</v>
      </c>
      <c r="P6">
        <v>17</v>
      </c>
      <c r="Q6">
        <v>2</v>
      </c>
      <c r="R6">
        <v>42</v>
      </c>
    </row>
    <row r="7" spans="1:18" x14ac:dyDescent="0.35">
      <c r="A7" t="s">
        <v>29</v>
      </c>
      <c r="B7">
        <v>92592</v>
      </c>
      <c r="C7">
        <v>11</v>
      </c>
      <c r="D7" t="s">
        <v>19</v>
      </c>
      <c r="E7">
        <v>29</v>
      </c>
      <c r="F7">
        <v>51</v>
      </c>
      <c r="G7">
        <v>1</v>
      </c>
      <c r="H7" t="s">
        <v>23</v>
      </c>
      <c r="I7">
        <v>71</v>
      </c>
      <c r="J7">
        <v>79</v>
      </c>
      <c r="K7">
        <v>61</v>
      </c>
      <c r="L7">
        <v>93</v>
      </c>
      <c r="M7">
        <v>65</v>
      </c>
      <c r="N7">
        <v>91</v>
      </c>
      <c r="O7">
        <v>85</v>
      </c>
      <c r="P7">
        <v>45</v>
      </c>
      <c r="Q7">
        <v>1</v>
      </c>
      <c r="R7">
        <v>37</v>
      </c>
    </row>
    <row r="8" spans="1:18" x14ac:dyDescent="0.35">
      <c r="A8" t="s">
        <v>30</v>
      </c>
      <c r="B8">
        <v>107373</v>
      </c>
      <c r="C8">
        <v>23</v>
      </c>
      <c r="D8" t="s">
        <v>22</v>
      </c>
      <c r="E8">
        <v>67</v>
      </c>
      <c r="F8">
        <v>109</v>
      </c>
      <c r="G8">
        <v>41</v>
      </c>
      <c r="H8" t="s">
        <v>27</v>
      </c>
      <c r="I8">
        <v>56</v>
      </c>
      <c r="J8">
        <v>38</v>
      </c>
      <c r="K8">
        <v>97</v>
      </c>
      <c r="L8">
        <v>85</v>
      </c>
      <c r="M8">
        <v>72</v>
      </c>
      <c r="N8">
        <v>24</v>
      </c>
      <c r="O8">
        <v>26</v>
      </c>
      <c r="P8">
        <v>4</v>
      </c>
      <c r="Q8">
        <v>71</v>
      </c>
      <c r="R8">
        <v>11</v>
      </c>
    </row>
    <row r="9" spans="1:18" x14ac:dyDescent="0.35">
      <c r="A9" t="s">
        <v>31</v>
      </c>
      <c r="B9">
        <v>53419</v>
      </c>
      <c r="C9">
        <v>12</v>
      </c>
      <c r="D9" t="s">
        <v>25</v>
      </c>
      <c r="E9">
        <v>2</v>
      </c>
      <c r="F9">
        <v>14</v>
      </c>
      <c r="G9">
        <v>17</v>
      </c>
      <c r="H9" t="s">
        <v>23</v>
      </c>
      <c r="I9">
        <v>56</v>
      </c>
      <c r="J9">
        <v>7</v>
      </c>
      <c r="K9">
        <v>14</v>
      </c>
      <c r="L9">
        <v>6</v>
      </c>
      <c r="M9">
        <v>54</v>
      </c>
      <c r="N9">
        <v>2</v>
      </c>
      <c r="O9">
        <v>94</v>
      </c>
      <c r="P9">
        <v>6</v>
      </c>
      <c r="Q9">
        <v>69</v>
      </c>
      <c r="R9">
        <v>88</v>
      </c>
    </row>
    <row r="10" spans="1:18" x14ac:dyDescent="0.35">
      <c r="A10" t="s">
        <v>32</v>
      </c>
      <c r="B10">
        <v>139225</v>
      </c>
      <c r="C10">
        <v>12</v>
      </c>
      <c r="D10" t="s">
        <v>19</v>
      </c>
      <c r="E10">
        <v>3</v>
      </c>
      <c r="F10">
        <v>61</v>
      </c>
      <c r="G10">
        <v>48</v>
      </c>
      <c r="H10" t="s">
        <v>27</v>
      </c>
      <c r="I10">
        <v>22</v>
      </c>
      <c r="J10">
        <v>42</v>
      </c>
      <c r="K10">
        <v>88</v>
      </c>
      <c r="L10">
        <v>32</v>
      </c>
      <c r="M10">
        <v>12</v>
      </c>
      <c r="N10">
        <v>36</v>
      </c>
      <c r="O10">
        <v>91</v>
      </c>
      <c r="P10">
        <v>27</v>
      </c>
      <c r="Q10">
        <v>65</v>
      </c>
      <c r="R10">
        <v>0</v>
      </c>
    </row>
    <row r="11" spans="1:18" x14ac:dyDescent="0.35">
      <c r="A11" t="s">
        <v>33</v>
      </c>
      <c r="B11">
        <v>85016</v>
      </c>
      <c r="C11">
        <v>2</v>
      </c>
      <c r="D11" t="s">
        <v>25</v>
      </c>
      <c r="E11">
        <v>1</v>
      </c>
      <c r="F11">
        <v>101</v>
      </c>
      <c r="G11">
        <v>8</v>
      </c>
      <c r="H11" t="s">
        <v>20</v>
      </c>
      <c r="I11">
        <v>22</v>
      </c>
      <c r="J11">
        <v>12</v>
      </c>
      <c r="K11">
        <v>34</v>
      </c>
      <c r="L11">
        <v>94</v>
      </c>
      <c r="M11">
        <v>32</v>
      </c>
      <c r="N11">
        <v>52</v>
      </c>
      <c r="O11">
        <v>7</v>
      </c>
      <c r="P11">
        <v>36</v>
      </c>
      <c r="Q11">
        <v>97</v>
      </c>
      <c r="R11">
        <v>96</v>
      </c>
    </row>
    <row r="12" spans="1:18" x14ac:dyDescent="0.35">
      <c r="A12" t="s">
        <v>34</v>
      </c>
      <c r="B12">
        <v>82733</v>
      </c>
      <c r="C12">
        <v>6</v>
      </c>
      <c r="D12" t="s">
        <v>25</v>
      </c>
      <c r="E12">
        <v>5</v>
      </c>
      <c r="F12">
        <v>8</v>
      </c>
      <c r="G12">
        <v>41</v>
      </c>
      <c r="H12" t="s">
        <v>27</v>
      </c>
      <c r="I12">
        <v>4</v>
      </c>
      <c r="J12">
        <v>61</v>
      </c>
      <c r="K12">
        <v>5</v>
      </c>
      <c r="L12">
        <v>5</v>
      </c>
      <c r="M12">
        <v>28</v>
      </c>
      <c r="N12">
        <v>91</v>
      </c>
      <c r="O12">
        <v>24</v>
      </c>
      <c r="P12">
        <v>14</v>
      </c>
      <c r="Q12">
        <v>49</v>
      </c>
      <c r="R12">
        <v>99</v>
      </c>
    </row>
    <row r="13" spans="1:18" x14ac:dyDescent="0.35">
      <c r="A13" t="s">
        <v>28</v>
      </c>
      <c r="B13">
        <v>117455</v>
      </c>
      <c r="C13">
        <v>22</v>
      </c>
      <c r="D13" t="s">
        <v>25</v>
      </c>
      <c r="E13">
        <v>67</v>
      </c>
      <c r="F13">
        <v>126</v>
      </c>
      <c r="G13">
        <v>4</v>
      </c>
      <c r="H13" t="s">
        <v>27</v>
      </c>
      <c r="I13">
        <v>73</v>
      </c>
      <c r="J13">
        <v>37</v>
      </c>
      <c r="K13">
        <v>63</v>
      </c>
      <c r="L13">
        <v>63</v>
      </c>
      <c r="M13">
        <v>54</v>
      </c>
      <c r="N13">
        <v>9</v>
      </c>
      <c r="O13">
        <v>84</v>
      </c>
      <c r="P13">
        <v>32</v>
      </c>
      <c r="Q13">
        <v>19</v>
      </c>
      <c r="R13">
        <v>4</v>
      </c>
    </row>
    <row r="14" spans="1:18" x14ac:dyDescent="0.35">
      <c r="A14" t="s">
        <v>35</v>
      </c>
      <c r="B14">
        <v>79811</v>
      </c>
      <c r="C14">
        <v>27</v>
      </c>
      <c r="D14" t="s">
        <v>25</v>
      </c>
      <c r="E14">
        <v>68</v>
      </c>
      <c r="F14">
        <v>52</v>
      </c>
      <c r="G14">
        <v>5</v>
      </c>
      <c r="H14" t="s">
        <v>27</v>
      </c>
      <c r="I14">
        <v>23</v>
      </c>
      <c r="J14">
        <v>65</v>
      </c>
      <c r="K14">
        <v>17</v>
      </c>
      <c r="L14">
        <v>69</v>
      </c>
      <c r="M14">
        <v>39</v>
      </c>
      <c r="N14">
        <v>94</v>
      </c>
      <c r="O14">
        <v>14</v>
      </c>
      <c r="P14">
        <v>34</v>
      </c>
      <c r="Q14">
        <v>11</v>
      </c>
      <c r="R14">
        <v>92</v>
      </c>
    </row>
    <row r="15" spans="1:18" x14ac:dyDescent="0.35">
      <c r="A15" t="s">
        <v>36</v>
      </c>
      <c r="B15">
        <v>115981</v>
      </c>
      <c r="C15">
        <v>9</v>
      </c>
      <c r="D15" t="s">
        <v>25</v>
      </c>
      <c r="E15">
        <v>26</v>
      </c>
      <c r="F15">
        <v>116</v>
      </c>
      <c r="G15">
        <v>63</v>
      </c>
      <c r="H15" t="s">
        <v>27</v>
      </c>
      <c r="I15">
        <v>56</v>
      </c>
      <c r="J15">
        <v>53</v>
      </c>
      <c r="K15">
        <v>24</v>
      </c>
      <c r="L15">
        <v>9</v>
      </c>
      <c r="M15">
        <v>9</v>
      </c>
      <c r="N15">
        <v>9</v>
      </c>
      <c r="O15">
        <v>63</v>
      </c>
      <c r="P15">
        <v>34</v>
      </c>
      <c r="Q15">
        <v>35</v>
      </c>
      <c r="R15">
        <v>73</v>
      </c>
    </row>
    <row r="16" spans="1:18" x14ac:dyDescent="0.35">
      <c r="A16" t="s">
        <v>21</v>
      </c>
      <c r="B16">
        <v>96690</v>
      </c>
      <c r="C16">
        <v>19</v>
      </c>
      <c r="D16" t="s">
        <v>19</v>
      </c>
      <c r="E16">
        <v>89</v>
      </c>
      <c r="F16">
        <v>128</v>
      </c>
      <c r="G16">
        <v>21</v>
      </c>
      <c r="H16" t="s">
        <v>23</v>
      </c>
      <c r="I16">
        <v>8</v>
      </c>
      <c r="J16">
        <v>16</v>
      </c>
      <c r="K16">
        <v>9</v>
      </c>
      <c r="L16">
        <v>61</v>
      </c>
      <c r="M16">
        <v>1</v>
      </c>
      <c r="N16">
        <v>1</v>
      </c>
      <c r="O16">
        <v>66</v>
      </c>
      <c r="P16">
        <v>1</v>
      </c>
      <c r="Q16">
        <v>16</v>
      </c>
      <c r="R16">
        <v>55</v>
      </c>
    </row>
    <row r="17" spans="1:18" x14ac:dyDescent="0.35">
      <c r="A17" t="s">
        <v>37</v>
      </c>
      <c r="B17">
        <v>32869</v>
      </c>
      <c r="C17">
        <v>2</v>
      </c>
      <c r="D17" t="s">
        <v>25</v>
      </c>
      <c r="E17">
        <v>65</v>
      </c>
      <c r="F17">
        <v>72</v>
      </c>
      <c r="G17">
        <v>58</v>
      </c>
      <c r="H17" t="s">
        <v>27</v>
      </c>
      <c r="I17">
        <v>24</v>
      </c>
      <c r="J17">
        <v>33</v>
      </c>
      <c r="K17">
        <v>75</v>
      </c>
      <c r="L17">
        <v>65</v>
      </c>
      <c r="M17">
        <v>85</v>
      </c>
      <c r="N17">
        <v>66</v>
      </c>
      <c r="O17">
        <v>57</v>
      </c>
      <c r="P17">
        <v>9</v>
      </c>
      <c r="Q17">
        <v>37</v>
      </c>
      <c r="R17">
        <v>27</v>
      </c>
    </row>
    <row r="18" spans="1:18" x14ac:dyDescent="0.35">
      <c r="A18" t="s">
        <v>31</v>
      </c>
      <c r="B18">
        <v>36893</v>
      </c>
      <c r="C18">
        <v>29</v>
      </c>
      <c r="D18" t="s">
        <v>38</v>
      </c>
      <c r="E18">
        <v>97</v>
      </c>
      <c r="F18">
        <v>89</v>
      </c>
      <c r="G18">
        <v>27</v>
      </c>
      <c r="H18" t="s">
        <v>23</v>
      </c>
      <c r="I18">
        <v>63</v>
      </c>
      <c r="J18">
        <v>79</v>
      </c>
      <c r="K18">
        <v>5</v>
      </c>
      <c r="L18">
        <v>58</v>
      </c>
      <c r="M18">
        <v>49</v>
      </c>
      <c r="N18">
        <v>2</v>
      </c>
      <c r="O18">
        <v>72</v>
      </c>
      <c r="P18">
        <v>28</v>
      </c>
      <c r="Q18">
        <v>2</v>
      </c>
      <c r="R18">
        <v>65</v>
      </c>
    </row>
    <row r="19" spans="1:18" x14ac:dyDescent="0.35">
      <c r="A19" t="s">
        <v>31</v>
      </c>
      <c r="B19">
        <v>103744</v>
      </c>
      <c r="C19">
        <v>11</v>
      </c>
      <c r="D19" t="s">
        <v>38</v>
      </c>
      <c r="E19">
        <v>94</v>
      </c>
      <c r="F19">
        <v>145</v>
      </c>
      <c r="G19">
        <v>28</v>
      </c>
      <c r="H19" t="s">
        <v>23</v>
      </c>
      <c r="I19">
        <v>37</v>
      </c>
      <c r="J19">
        <v>2</v>
      </c>
      <c r="K19">
        <v>93</v>
      </c>
      <c r="L19">
        <v>43</v>
      </c>
      <c r="M19">
        <v>97</v>
      </c>
      <c r="N19">
        <v>96</v>
      </c>
      <c r="O19">
        <v>85</v>
      </c>
      <c r="P19">
        <v>29</v>
      </c>
      <c r="Q19">
        <v>39</v>
      </c>
      <c r="R19">
        <v>85</v>
      </c>
    </row>
    <row r="20" spans="1:18" x14ac:dyDescent="0.35">
      <c r="A20" t="s">
        <v>39</v>
      </c>
      <c r="B20">
        <v>148015</v>
      </c>
      <c r="C20">
        <v>2</v>
      </c>
      <c r="D20" t="s">
        <v>22</v>
      </c>
      <c r="E20">
        <v>17</v>
      </c>
      <c r="F20">
        <v>106</v>
      </c>
      <c r="G20">
        <v>93</v>
      </c>
      <c r="H20" t="s">
        <v>20</v>
      </c>
      <c r="I20">
        <v>7</v>
      </c>
      <c r="J20">
        <v>57</v>
      </c>
      <c r="K20">
        <v>1</v>
      </c>
      <c r="L20">
        <v>62</v>
      </c>
      <c r="M20">
        <v>99</v>
      </c>
      <c r="N20">
        <v>14</v>
      </c>
      <c r="O20">
        <v>52</v>
      </c>
      <c r="P20">
        <v>88</v>
      </c>
      <c r="Q20">
        <v>74</v>
      </c>
      <c r="R20">
        <v>7</v>
      </c>
    </row>
    <row r="21" spans="1:18" x14ac:dyDescent="0.35">
      <c r="A21" t="s">
        <v>40</v>
      </c>
      <c r="B21">
        <v>108069</v>
      </c>
      <c r="C21">
        <v>15</v>
      </c>
      <c r="D21" t="s">
        <v>19</v>
      </c>
      <c r="E21">
        <v>55</v>
      </c>
      <c r="F21">
        <v>8</v>
      </c>
      <c r="G21">
        <v>15</v>
      </c>
      <c r="H21" t="s">
        <v>23</v>
      </c>
      <c r="I21">
        <v>26</v>
      </c>
      <c r="J21">
        <v>61</v>
      </c>
      <c r="K21">
        <v>8</v>
      </c>
      <c r="L21">
        <v>1</v>
      </c>
      <c r="M21">
        <v>63</v>
      </c>
      <c r="N21">
        <v>19</v>
      </c>
      <c r="O21">
        <v>7</v>
      </c>
      <c r="P21">
        <v>4</v>
      </c>
      <c r="Q21">
        <v>5</v>
      </c>
      <c r="R21">
        <v>89</v>
      </c>
    </row>
    <row r="22" spans="1:18" x14ac:dyDescent="0.35">
      <c r="A22" t="s">
        <v>29</v>
      </c>
      <c r="B22">
        <v>43403</v>
      </c>
      <c r="C22">
        <v>1</v>
      </c>
      <c r="D22" t="s">
        <v>25</v>
      </c>
      <c r="E22">
        <v>9</v>
      </c>
      <c r="F22">
        <v>108</v>
      </c>
      <c r="G22">
        <v>6</v>
      </c>
      <c r="H22" t="s">
        <v>23</v>
      </c>
      <c r="I22">
        <v>47</v>
      </c>
      <c r="J22">
        <v>54</v>
      </c>
      <c r="K22">
        <v>29</v>
      </c>
      <c r="L22">
        <v>59</v>
      </c>
      <c r="M22">
        <v>3</v>
      </c>
      <c r="N22">
        <v>4</v>
      </c>
      <c r="O22">
        <v>82</v>
      </c>
      <c r="P22">
        <v>36</v>
      </c>
      <c r="Q22">
        <v>13</v>
      </c>
      <c r="R22">
        <v>52</v>
      </c>
    </row>
    <row r="23" spans="1:18" x14ac:dyDescent="0.35">
      <c r="A23" t="s">
        <v>32</v>
      </c>
      <c r="B23">
        <v>49508</v>
      </c>
      <c r="C23">
        <v>27</v>
      </c>
      <c r="D23" t="s">
        <v>38</v>
      </c>
      <c r="E23">
        <v>22</v>
      </c>
      <c r="F23">
        <v>112</v>
      </c>
      <c r="G23">
        <v>33</v>
      </c>
      <c r="H23" t="s">
        <v>27</v>
      </c>
      <c r="I23">
        <v>5</v>
      </c>
      <c r="J23">
        <v>53</v>
      </c>
      <c r="K23">
        <v>54</v>
      </c>
      <c r="L23">
        <v>64</v>
      </c>
      <c r="M23">
        <v>73</v>
      </c>
      <c r="N23">
        <v>98</v>
      </c>
      <c r="O23">
        <v>52</v>
      </c>
      <c r="P23">
        <v>32</v>
      </c>
      <c r="Q23">
        <v>8</v>
      </c>
      <c r="R23">
        <v>27</v>
      </c>
    </row>
    <row r="24" spans="1:18" x14ac:dyDescent="0.35">
      <c r="A24" t="s">
        <v>31</v>
      </c>
      <c r="B24">
        <v>58251</v>
      </c>
      <c r="C24">
        <v>25</v>
      </c>
      <c r="D24" t="s">
        <v>22</v>
      </c>
      <c r="E24">
        <v>8</v>
      </c>
      <c r="F24">
        <v>53</v>
      </c>
      <c r="G24">
        <v>29</v>
      </c>
      <c r="H24" t="s">
        <v>23</v>
      </c>
      <c r="I24">
        <v>84</v>
      </c>
      <c r="J24">
        <v>7</v>
      </c>
      <c r="K24">
        <v>41</v>
      </c>
      <c r="L24">
        <v>17</v>
      </c>
      <c r="M24">
        <v>16</v>
      </c>
      <c r="N24">
        <v>25</v>
      </c>
      <c r="O24">
        <v>55</v>
      </c>
      <c r="P24">
        <v>71</v>
      </c>
      <c r="Q24">
        <v>66</v>
      </c>
      <c r="R24">
        <v>28</v>
      </c>
    </row>
    <row r="25" spans="1:18" x14ac:dyDescent="0.35">
      <c r="A25" t="s">
        <v>28</v>
      </c>
      <c r="B25">
        <v>33343</v>
      </c>
      <c r="C25">
        <v>28</v>
      </c>
      <c r="D25" t="s">
        <v>25</v>
      </c>
      <c r="E25">
        <v>74</v>
      </c>
      <c r="F25">
        <v>105</v>
      </c>
      <c r="G25">
        <v>54</v>
      </c>
      <c r="H25" t="s">
        <v>27</v>
      </c>
      <c r="I25">
        <v>42</v>
      </c>
      <c r="J25">
        <v>25</v>
      </c>
      <c r="K25">
        <v>36</v>
      </c>
      <c r="L25">
        <v>76</v>
      </c>
      <c r="M25">
        <v>1</v>
      </c>
      <c r="N25">
        <v>12</v>
      </c>
      <c r="O25">
        <v>5</v>
      </c>
      <c r="P25">
        <v>4</v>
      </c>
      <c r="Q25">
        <v>86</v>
      </c>
      <c r="R25">
        <v>7</v>
      </c>
    </row>
    <row r="26" spans="1:18" x14ac:dyDescent="0.35">
      <c r="A26" t="s">
        <v>29</v>
      </c>
      <c r="B26">
        <v>125435</v>
      </c>
      <c r="C26">
        <v>15</v>
      </c>
      <c r="D26" t="s">
        <v>22</v>
      </c>
      <c r="E26">
        <v>1</v>
      </c>
      <c r="F26">
        <v>99</v>
      </c>
      <c r="G26">
        <v>17</v>
      </c>
      <c r="H26" t="s">
        <v>23</v>
      </c>
      <c r="I26">
        <v>17</v>
      </c>
      <c r="J26">
        <v>43</v>
      </c>
      <c r="K26">
        <v>4</v>
      </c>
      <c r="L26">
        <v>62</v>
      </c>
      <c r="M26">
        <v>64</v>
      </c>
      <c r="N26">
        <v>5</v>
      </c>
      <c r="O26">
        <v>37</v>
      </c>
      <c r="P26">
        <v>63</v>
      </c>
      <c r="Q26">
        <v>5</v>
      </c>
      <c r="R26">
        <v>86</v>
      </c>
    </row>
    <row r="27" spans="1:18" x14ac:dyDescent="0.35">
      <c r="A27" t="s">
        <v>26</v>
      </c>
      <c r="B27">
        <v>39540</v>
      </c>
      <c r="C27">
        <v>12</v>
      </c>
      <c r="D27" t="s">
        <v>25</v>
      </c>
      <c r="E27">
        <v>16</v>
      </c>
      <c r="F27">
        <v>57</v>
      </c>
      <c r="G27">
        <v>56</v>
      </c>
      <c r="H27" t="s">
        <v>27</v>
      </c>
      <c r="I27">
        <v>3</v>
      </c>
      <c r="J27">
        <v>59</v>
      </c>
      <c r="K27">
        <v>94</v>
      </c>
      <c r="L27">
        <v>58</v>
      </c>
      <c r="M27">
        <v>39</v>
      </c>
      <c r="N27">
        <v>64</v>
      </c>
      <c r="O27">
        <v>46</v>
      </c>
      <c r="P27">
        <v>55</v>
      </c>
      <c r="Q27">
        <v>94</v>
      </c>
      <c r="R27">
        <v>39</v>
      </c>
    </row>
    <row r="28" spans="1:18" x14ac:dyDescent="0.35">
      <c r="A28" t="s">
        <v>30</v>
      </c>
      <c r="B28">
        <v>68304</v>
      </c>
      <c r="C28">
        <v>7</v>
      </c>
      <c r="D28" t="s">
        <v>19</v>
      </c>
      <c r="E28">
        <v>91</v>
      </c>
      <c r="F28">
        <v>7</v>
      </c>
      <c r="G28">
        <v>33</v>
      </c>
      <c r="H28" t="s">
        <v>27</v>
      </c>
      <c r="I28">
        <v>1</v>
      </c>
      <c r="J28">
        <v>2</v>
      </c>
      <c r="K28">
        <v>9</v>
      </c>
      <c r="L28">
        <v>68</v>
      </c>
      <c r="M28">
        <v>7</v>
      </c>
      <c r="N28">
        <v>32</v>
      </c>
      <c r="O28">
        <v>84</v>
      </c>
      <c r="P28">
        <v>2</v>
      </c>
      <c r="Q28">
        <v>81</v>
      </c>
      <c r="R28">
        <v>28</v>
      </c>
    </row>
    <row r="29" spans="1:18" x14ac:dyDescent="0.35">
      <c r="A29" t="s">
        <v>33</v>
      </c>
      <c r="B29">
        <v>33267</v>
      </c>
      <c r="C29">
        <v>25</v>
      </c>
      <c r="D29" t="s">
        <v>22</v>
      </c>
      <c r="E29">
        <v>7</v>
      </c>
      <c r="F29">
        <v>113</v>
      </c>
      <c r="G29">
        <v>92</v>
      </c>
      <c r="H29" t="s">
        <v>20</v>
      </c>
      <c r="I29">
        <v>74</v>
      </c>
      <c r="J29">
        <v>8</v>
      </c>
      <c r="K29">
        <v>28</v>
      </c>
      <c r="L29">
        <v>18</v>
      </c>
      <c r="M29">
        <v>75</v>
      </c>
      <c r="N29">
        <v>81</v>
      </c>
      <c r="O29">
        <v>99</v>
      </c>
      <c r="P29">
        <v>41</v>
      </c>
      <c r="Q29">
        <v>37</v>
      </c>
      <c r="R29">
        <v>78</v>
      </c>
    </row>
    <row r="30" spans="1:18" x14ac:dyDescent="0.35">
      <c r="A30" t="s">
        <v>32</v>
      </c>
      <c r="B30">
        <v>89031</v>
      </c>
      <c r="C30">
        <v>22</v>
      </c>
      <c r="D30" t="s">
        <v>19</v>
      </c>
      <c r="E30">
        <v>93</v>
      </c>
      <c r="F30">
        <v>136</v>
      </c>
      <c r="G30">
        <v>47</v>
      </c>
      <c r="H30" t="s">
        <v>27</v>
      </c>
      <c r="I30">
        <v>75</v>
      </c>
      <c r="J30">
        <v>75</v>
      </c>
      <c r="K30">
        <v>1</v>
      </c>
      <c r="L30">
        <v>9</v>
      </c>
      <c r="M30">
        <v>51</v>
      </c>
      <c r="N30">
        <v>83</v>
      </c>
      <c r="O30">
        <v>32</v>
      </c>
      <c r="P30">
        <v>9</v>
      </c>
      <c r="Q30">
        <v>39</v>
      </c>
      <c r="R30">
        <v>1</v>
      </c>
    </row>
    <row r="31" spans="1:18" x14ac:dyDescent="0.35">
      <c r="A31" t="s">
        <v>32</v>
      </c>
      <c r="B31">
        <v>102936</v>
      </c>
      <c r="C31">
        <v>18</v>
      </c>
      <c r="D31" t="s">
        <v>19</v>
      </c>
      <c r="E31">
        <v>9</v>
      </c>
      <c r="F31">
        <v>82</v>
      </c>
      <c r="G31">
        <v>68</v>
      </c>
      <c r="H31" t="s">
        <v>27</v>
      </c>
      <c r="I31">
        <v>95</v>
      </c>
      <c r="J31">
        <v>57</v>
      </c>
      <c r="K31">
        <v>63</v>
      </c>
      <c r="L31">
        <v>45</v>
      </c>
      <c r="M31">
        <v>29</v>
      </c>
      <c r="N31">
        <v>33</v>
      </c>
      <c r="O31">
        <v>67</v>
      </c>
      <c r="P31">
        <v>75</v>
      </c>
      <c r="Q31">
        <v>79</v>
      </c>
      <c r="R31">
        <v>79</v>
      </c>
    </row>
    <row r="32" spans="1:18" x14ac:dyDescent="0.35">
      <c r="A32" t="s">
        <v>31</v>
      </c>
      <c r="B32">
        <v>114076</v>
      </c>
      <c r="C32">
        <v>20</v>
      </c>
      <c r="D32" t="s">
        <v>19</v>
      </c>
      <c r="E32">
        <v>49</v>
      </c>
      <c r="F32">
        <v>56</v>
      </c>
      <c r="G32">
        <v>19</v>
      </c>
      <c r="H32" t="s">
        <v>23</v>
      </c>
      <c r="I32">
        <v>44</v>
      </c>
      <c r="J32">
        <v>89</v>
      </c>
      <c r="K32">
        <v>35</v>
      </c>
      <c r="L32">
        <v>12</v>
      </c>
      <c r="M32">
        <v>14</v>
      </c>
      <c r="N32">
        <v>76</v>
      </c>
      <c r="O32">
        <v>62</v>
      </c>
      <c r="P32">
        <v>1</v>
      </c>
      <c r="Q32">
        <v>8</v>
      </c>
      <c r="R32">
        <v>7</v>
      </c>
    </row>
    <row r="33" spans="1:18" x14ac:dyDescent="0.35">
      <c r="A33" t="s">
        <v>39</v>
      </c>
      <c r="B33">
        <v>69081</v>
      </c>
      <c r="C33">
        <v>8</v>
      </c>
      <c r="D33" t="s">
        <v>25</v>
      </c>
      <c r="E33">
        <v>82</v>
      </c>
      <c r="F33">
        <v>121</v>
      </c>
      <c r="G33">
        <v>72</v>
      </c>
      <c r="H33" t="s">
        <v>20</v>
      </c>
      <c r="I33">
        <v>8</v>
      </c>
      <c r="J33">
        <v>99</v>
      </c>
      <c r="K33">
        <v>37</v>
      </c>
      <c r="L33">
        <v>37</v>
      </c>
      <c r="M33">
        <v>81</v>
      </c>
      <c r="N33">
        <v>95</v>
      </c>
      <c r="O33">
        <v>99</v>
      </c>
      <c r="P33">
        <v>75</v>
      </c>
      <c r="Q33">
        <v>38</v>
      </c>
      <c r="R33">
        <v>8</v>
      </c>
    </row>
    <row r="34" spans="1:18" x14ac:dyDescent="0.35">
      <c r="A34" t="s">
        <v>39</v>
      </c>
      <c r="B34">
        <v>102124</v>
      </c>
      <c r="C34">
        <v>11</v>
      </c>
      <c r="D34" t="s">
        <v>38</v>
      </c>
      <c r="E34">
        <v>56</v>
      </c>
      <c r="F34">
        <v>92</v>
      </c>
      <c r="G34">
        <v>93</v>
      </c>
      <c r="H34" t="s">
        <v>20</v>
      </c>
      <c r="I34">
        <v>11</v>
      </c>
      <c r="J34">
        <v>49</v>
      </c>
      <c r="K34">
        <v>1</v>
      </c>
      <c r="L34">
        <v>47</v>
      </c>
      <c r="M34">
        <v>6</v>
      </c>
      <c r="N34">
        <v>12</v>
      </c>
      <c r="O34">
        <v>12</v>
      </c>
      <c r="P34">
        <v>65</v>
      </c>
      <c r="Q34">
        <v>75</v>
      </c>
      <c r="R34">
        <v>58</v>
      </c>
    </row>
    <row r="35" spans="1:18" x14ac:dyDescent="0.35">
      <c r="A35" t="s">
        <v>41</v>
      </c>
      <c r="B35">
        <v>91629</v>
      </c>
      <c r="C35">
        <v>24</v>
      </c>
      <c r="D35" t="s">
        <v>25</v>
      </c>
      <c r="E35">
        <v>37</v>
      </c>
      <c r="F35">
        <v>79</v>
      </c>
      <c r="G35">
        <v>92</v>
      </c>
      <c r="H35" t="s">
        <v>20</v>
      </c>
      <c r="I35">
        <v>22</v>
      </c>
      <c r="J35">
        <v>96</v>
      </c>
      <c r="K35">
        <v>1</v>
      </c>
      <c r="L35">
        <v>97</v>
      </c>
      <c r="M35">
        <v>4</v>
      </c>
      <c r="N35">
        <v>89</v>
      </c>
      <c r="O35">
        <v>53</v>
      </c>
      <c r="P35">
        <v>99</v>
      </c>
      <c r="Q35">
        <v>7</v>
      </c>
      <c r="R35">
        <v>55</v>
      </c>
    </row>
    <row r="36" spans="1:18" x14ac:dyDescent="0.35">
      <c r="A36" t="s">
        <v>31</v>
      </c>
      <c r="B36">
        <v>43843</v>
      </c>
      <c r="C36">
        <v>24</v>
      </c>
      <c r="D36" t="s">
        <v>22</v>
      </c>
      <c r="E36">
        <v>52</v>
      </c>
      <c r="F36">
        <v>113</v>
      </c>
      <c r="G36">
        <v>22</v>
      </c>
      <c r="H36" t="s">
        <v>23</v>
      </c>
      <c r="I36">
        <v>45</v>
      </c>
      <c r="J36">
        <v>63</v>
      </c>
      <c r="K36">
        <v>58</v>
      </c>
      <c r="L36">
        <v>9</v>
      </c>
      <c r="M36">
        <v>5</v>
      </c>
      <c r="N36">
        <v>28</v>
      </c>
      <c r="O36">
        <v>95</v>
      </c>
      <c r="P36">
        <v>89</v>
      </c>
      <c r="Q36">
        <v>46</v>
      </c>
      <c r="R36">
        <v>62</v>
      </c>
    </row>
    <row r="37" spans="1:18" x14ac:dyDescent="0.35">
      <c r="A37" t="s">
        <v>30</v>
      </c>
      <c r="B37">
        <v>59703</v>
      </c>
      <c r="C37">
        <v>25</v>
      </c>
      <c r="D37" t="s">
        <v>38</v>
      </c>
      <c r="E37">
        <v>19</v>
      </c>
      <c r="F37">
        <v>96</v>
      </c>
      <c r="G37">
        <v>44</v>
      </c>
      <c r="H37" t="s">
        <v>27</v>
      </c>
      <c r="I37">
        <v>58</v>
      </c>
      <c r="J37">
        <v>8</v>
      </c>
      <c r="K37">
        <v>97</v>
      </c>
      <c r="L37">
        <v>99</v>
      </c>
      <c r="M37">
        <v>7</v>
      </c>
      <c r="N37">
        <v>54</v>
      </c>
      <c r="O37">
        <v>31</v>
      </c>
      <c r="P37">
        <v>81</v>
      </c>
      <c r="Q37">
        <v>68</v>
      </c>
      <c r="R37">
        <v>16</v>
      </c>
    </row>
    <row r="38" spans="1:18" x14ac:dyDescent="0.35">
      <c r="A38" t="s">
        <v>30</v>
      </c>
      <c r="B38">
        <v>64349</v>
      </c>
      <c r="C38">
        <v>2</v>
      </c>
      <c r="D38" t="s">
        <v>38</v>
      </c>
      <c r="E38">
        <v>82</v>
      </c>
      <c r="F38">
        <v>145</v>
      </c>
      <c r="G38">
        <v>59</v>
      </c>
      <c r="H38" t="s">
        <v>27</v>
      </c>
      <c r="I38">
        <v>61</v>
      </c>
      <c r="J38">
        <v>42</v>
      </c>
      <c r="K38">
        <v>93</v>
      </c>
      <c r="L38">
        <v>87</v>
      </c>
      <c r="M38">
        <v>5</v>
      </c>
      <c r="N38">
        <v>3</v>
      </c>
      <c r="O38">
        <v>38</v>
      </c>
      <c r="P38">
        <v>81</v>
      </c>
      <c r="Q38">
        <v>99</v>
      </c>
      <c r="R38">
        <v>15</v>
      </c>
    </row>
    <row r="39" spans="1:18" x14ac:dyDescent="0.35">
      <c r="A39" t="s">
        <v>33</v>
      </c>
      <c r="B39">
        <v>92292</v>
      </c>
      <c r="C39">
        <v>25</v>
      </c>
      <c r="D39" t="s">
        <v>38</v>
      </c>
      <c r="E39">
        <v>38</v>
      </c>
      <c r="F39">
        <v>147</v>
      </c>
      <c r="G39">
        <v>91</v>
      </c>
      <c r="H39" t="s">
        <v>20</v>
      </c>
      <c r="I39">
        <v>84</v>
      </c>
      <c r="J39">
        <v>47</v>
      </c>
      <c r="K39">
        <v>41</v>
      </c>
      <c r="L39">
        <v>27</v>
      </c>
      <c r="M39">
        <v>6</v>
      </c>
      <c r="N39">
        <v>86</v>
      </c>
      <c r="O39">
        <v>81</v>
      </c>
      <c r="P39">
        <v>10</v>
      </c>
      <c r="Q39">
        <v>10</v>
      </c>
      <c r="R39">
        <v>56</v>
      </c>
    </row>
    <row r="40" spans="1:18" x14ac:dyDescent="0.35">
      <c r="A40" t="s">
        <v>42</v>
      </c>
      <c r="B40">
        <v>53524</v>
      </c>
      <c r="C40">
        <v>20</v>
      </c>
      <c r="D40" t="s">
        <v>22</v>
      </c>
      <c r="E40">
        <v>94</v>
      </c>
      <c r="F40">
        <v>135</v>
      </c>
      <c r="G40">
        <v>4</v>
      </c>
      <c r="H40" t="s">
        <v>27</v>
      </c>
      <c r="I40">
        <v>45</v>
      </c>
      <c r="J40">
        <v>13</v>
      </c>
      <c r="K40">
        <v>95</v>
      </c>
      <c r="L40">
        <v>61</v>
      </c>
      <c r="M40">
        <v>23</v>
      </c>
      <c r="N40">
        <v>67</v>
      </c>
      <c r="O40">
        <v>62</v>
      </c>
      <c r="P40">
        <v>36</v>
      </c>
      <c r="Q40">
        <v>11</v>
      </c>
      <c r="R40">
        <v>67</v>
      </c>
    </row>
    <row r="41" spans="1:18" x14ac:dyDescent="0.35">
      <c r="A41" t="s">
        <v>39</v>
      </c>
      <c r="B41">
        <v>88017</v>
      </c>
      <c r="C41">
        <v>21</v>
      </c>
      <c r="D41" t="s">
        <v>38</v>
      </c>
      <c r="E41">
        <v>77</v>
      </c>
      <c r="F41">
        <v>102</v>
      </c>
      <c r="G41">
        <v>91</v>
      </c>
      <c r="H41" t="s">
        <v>20</v>
      </c>
      <c r="I41">
        <v>55</v>
      </c>
      <c r="J41">
        <v>56</v>
      </c>
      <c r="K41">
        <v>88</v>
      </c>
      <c r="L41">
        <v>4</v>
      </c>
      <c r="M41">
        <v>13</v>
      </c>
      <c r="N41">
        <v>3</v>
      </c>
      <c r="O41">
        <v>76</v>
      </c>
      <c r="P41">
        <v>62</v>
      </c>
      <c r="Q41">
        <v>7</v>
      </c>
      <c r="R41">
        <v>21</v>
      </c>
    </row>
    <row r="42" spans="1:18" x14ac:dyDescent="0.35">
      <c r="A42" t="s">
        <v>37</v>
      </c>
      <c r="B42">
        <v>111317</v>
      </c>
      <c r="C42">
        <v>27</v>
      </c>
      <c r="D42" t="s">
        <v>22</v>
      </c>
      <c r="E42">
        <v>98</v>
      </c>
      <c r="F42">
        <v>111</v>
      </c>
      <c r="G42">
        <v>55</v>
      </c>
      <c r="H42" t="s">
        <v>27</v>
      </c>
      <c r="I42">
        <v>55</v>
      </c>
      <c r="J42">
        <v>9</v>
      </c>
      <c r="K42">
        <v>73</v>
      </c>
      <c r="L42">
        <v>55</v>
      </c>
      <c r="M42">
        <v>45</v>
      </c>
      <c r="N42">
        <v>91</v>
      </c>
      <c r="O42">
        <v>3</v>
      </c>
      <c r="P42">
        <v>52</v>
      </c>
      <c r="Q42">
        <v>7</v>
      </c>
      <c r="R42">
        <v>8</v>
      </c>
    </row>
    <row r="43" spans="1:18" x14ac:dyDescent="0.35">
      <c r="A43" t="s">
        <v>40</v>
      </c>
      <c r="B43">
        <v>144825</v>
      </c>
      <c r="C43">
        <v>23</v>
      </c>
      <c r="D43" t="s">
        <v>38</v>
      </c>
      <c r="E43">
        <v>84</v>
      </c>
      <c r="F43">
        <v>127</v>
      </c>
      <c r="G43">
        <v>7</v>
      </c>
      <c r="H43" t="s">
        <v>23</v>
      </c>
      <c r="I43">
        <v>5</v>
      </c>
      <c r="J43">
        <v>62</v>
      </c>
      <c r="K43">
        <v>35</v>
      </c>
      <c r="L43">
        <v>21</v>
      </c>
      <c r="M43">
        <v>58</v>
      </c>
      <c r="N43">
        <v>34</v>
      </c>
      <c r="O43">
        <v>54</v>
      </c>
      <c r="P43">
        <v>46</v>
      </c>
      <c r="Q43">
        <v>58</v>
      </c>
      <c r="R43">
        <v>4</v>
      </c>
    </row>
    <row r="44" spans="1:18" x14ac:dyDescent="0.35">
      <c r="A44" t="s">
        <v>21</v>
      </c>
      <c r="B44">
        <v>52415</v>
      </c>
      <c r="C44">
        <v>7</v>
      </c>
      <c r="D44" t="s">
        <v>22</v>
      </c>
      <c r="E44">
        <v>18</v>
      </c>
      <c r="F44">
        <v>12</v>
      </c>
      <c r="G44">
        <v>15</v>
      </c>
      <c r="H44" t="s">
        <v>23</v>
      </c>
      <c r="I44">
        <v>87</v>
      </c>
      <c r="J44">
        <v>52</v>
      </c>
      <c r="K44">
        <v>97</v>
      </c>
      <c r="L44">
        <v>6</v>
      </c>
      <c r="M44">
        <v>22</v>
      </c>
      <c r="N44">
        <v>82</v>
      </c>
      <c r="O44">
        <v>35</v>
      </c>
      <c r="P44">
        <v>35</v>
      </c>
      <c r="Q44">
        <v>3</v>
      </c>
      <c r="R44">
        <v>55</v>
      </c>
    </row>
    <row r="45" spans="1:18" x14ac:dyDescent="0.35">
      <c r="A45" t="s">
        <v>24</v>
      </c>
      <c r="B45">
        <v>134680</v>
      </c>
      <c r="C45">
        <v>11</v>
      </c>
      <c r="D45" t="s">
        <v>22</v>
      </c>
      <c r="E45">
        <v>21</v>
      </c>
      <c r="F45">
        <v>86</v>
      </c>
      <c r="G45">
        <v>83</v>
      </c>
      <c r="H45" t="s">
        <v>20</v>
      </c>
      <c r="I45">
        <v>69</v>
      </c>
      <c r="J45">
        <v>4</v>
      </c>
      <c r="K45">
        <v>8</v>
      </c>
      <c r="L45">
        <v>63</v>
      </c>
      <c r="M45">
        <v>8</v>
      </c>
      <c r="N45">
        <v>87</v>
      </c>
      <c r="O45">
        <v>92</v>
      </c>
      <c r="P45">
        <v>6</v>
      </c>
      <c r="Q45">
        <v>28</v>
      </c>
      <c r="R45">
        <v>81</v>
      </c>
    </row>
    <row r="46" spans="1:18" x14ac:dyDescent="0.35">
      <c r="A46" t="s">
        <v>33</v>
      </c>
      <c r="B46">
        <v>109714</v>
      </c>
      <c r="C46">
        <v>28</v>
      </c>
      <c r="D46" t="s">
        <v>22</v>
      </c>
      <c r="E46">
        <v>99</v>
      </c>
      <c r="F46">
        <v>104</v>
      </c>
      <c r="G46">
        <v>93</v>
      </c>
      <c r="H46" t="s">
        <v>20</v>
      </c>
      <c r="I46">
        <v>24</v>
      </c>
      <c r="J46">
        <v>76</v>
      </c>
      <c r="K46">
        <v>53</v>
      </c>
      <c r="L46">
        <v>72</v>
      </c>
      <c r="M46">
        <v>6</v>
      </c>
      <c r="N46">
        <v>15</v>
      </c>
      <c r="O46">
        <v>13</v>
      </c>
      <c r="P46">
        <v>69</v>
      </c>
      <c r="Q46">
        <v>84</v>
      </c>
      <c r="R46">
        <v>75</v>
      </c>
    </row>
    <row r="47" spans="1:18" x14ac:dyDescent="0.35">
      <c r="A47" t="s">
        <v>36</v>
      </c>
      <c r="B47">
        <v>97067</v>
      </c>
      <c r="C47">
        <v>12</v>
      </c>
      <c r="D47" t="s">
        <v>25</v>
      </c>
      <c r="E47">
        <v>87</v>
      </c>
      <c r="F47">
        <v>85</v>
      </c>
      <c r="G47">
        <v>46</v>
      </c>
      <c r="H47" t="s">
        <v>27</v>
      </c>
      <c r="I47">
        <v>1</v>
      </c>
      <c r="J47">
        <v>74</v>
      </c>
      <c r="K47">
        <v>18</v>
      </c>
      <c r="L47">
        <v>56</v>
      </c>
      <c r="M47">
        <v>84</v>
      </c>
      <c r="N47">
        <v>9</v>
      </c>
      <c r="O47">
        <v>54</v>
      </c>
      <c r="P47">
        <v>23</v>
      </c>
      <c r="Q47">
        <v>34</v>
      </c>
      <c r="R47">
        <v>47</v>
      </c>
    </row>
    <row r="48" spans="1:18" x14ac:dyDescent="0.35">
      <c r="A48" t="s">
        <v>24</v>
      </c>
      <c r="B48">
        <v>37561</v>
      </c>
      <c r="C48">
        <v>2</v>
      </c>
      <c r="D48" t="s">
        <v>19</v>
      </c>
      <c r="E48">
        <v>65</v>
      </c>
      <c r="F48">
        <v>98</v>
      </c>
      <c r="G48">
        <v>85</v>
      </c>
      <c r="H48" t="s">
        <v>20</v>
      </c>
      <c r="I48">
        <v>74</v>
      </c>
      <c r="J48">
        <v>56</v>
      </c>
      <c r="K48">
        <v>59</v>
      </c>
      <c r="L48">
        <v>56</v>
      </c>
      <c r="M48">
        <v>38</v>
      </c>
      <c r="N48">
        <v>34</v>
      </c>
      <c r="O48">
        <v>9</v>
      </c>
      <c r="P48">
        <v>61</v>
      </c>
      <c r="Q48">
        <v>24</v>
      </c>
      <c r="R48">
        <v>5</v>
      </c>
    </row>
    <row r="49" spans="1:18" x14ac:dyDescent="0.35">
      <c r="A49" t="s">
        <v>31</v>
      </c>
      <c r="B49">
        <v>142581</v>
      </c>
      <c r="C49">
        <v>4</v>
      </c>
      <c r="D49" t="s">
        <v>25</v>
      </c>
      <c r="E49">
        <v>93</v>
      </c>
      <c r="F49">
        <v>51</v>
      </c>
      <c r="G49">
        <v>11</v>
      </c>
      <c r="H49" t="s">
        <v>23</v>
      </c>
      <c r="I49">
        <v>37</v>
      </c>
      <c r="J49">
        <v>49</v>
      </c>
      <c r="K49">
        <v>85</v>
      </c>
      <c r="L49">
        <v>9</v>
      </c>
      <c r="M49">
        <v>81</v>
      </c>
      <c r="N49">
        <v>6</v>
      </c>
      <c r="O49">
        <v>84</v>
      </c>
      <c r="P49">
        <v>5</v>
      </c>
      <c r="Q49">
        <v>2</v>
      </c>
      <c r="R49">
        <v>7</v>
      </c>
    </row>
    <row r="50" spans="1:18" x14ac:dyDescent="0.35">
      <c r="A50" t="s">
        <v>34</v>
      </c>
      <c r="B50">
        <v>39111</v>
      </c>
      <c r="C50">
        <v>5</v>
      </c>
      <c r="D50" t="s">
        <v>38</v>
      </c>
      <c r="E50">
        <v>4</v>
      </c>
      <c r="F50">
        <v>147</v>
      </c>
      <c r="G50">
        <v>65</v>
      </c>
      <c r="H50" t="s">
        <v>27</v>
      </c>
      <c r="I50">
        <v>82</v>
      </c>
      <c r="J50">
        <v>26</v>
      </c>
      <c r="K50">
        <v>17</v>
      </c>
      <c r="L50">
        <v>67</v>
      </c>
      <c r="M50">
        <v>93</v>
      </c>
      <c r="N50">
        <v>56</v>
      </c>
      <c r="O50">
        <v>57</v>
      </c>
      <c r="P50">
        <v>28</v>
      </c>
      <c r="Q50">
        <v>77</v>
      </c>
      <c r="R50">
        <v>19</v>
      </c>
    </row>
    <row r="51" spans="1:18" x14ac:dyDescent="0.35">
      <c r="A51" t="s">
        <v>39</v>
      </c>
      <c r="B51">
        <v>72101</v>
      </c>
      <c r="C51">
        <v>3</v>
      </c>
      <c r="D51" t="s">
        <v>25</v>
      </c>
      <c r="E51">
        <v>43</v>
      </c>
      <c r="F51">
        <v>101</v>
      </c>
      <c r="G51">
        <v>76</v>
      </c>
      <c r="H51" t="s">
        <v>20</v>
      </c>
      <c r="I51">
        <v>11</v>
      </c>
      <c r="J51">
        <v>61</v>
      </c>
      <c r="K51">
        <v>29</v>
      </c>
      <c r="L51">
        <v>58</v>
      </c>
      <c r="M51">
        <v>15</v>
      </c>
      <c r="N51">
        <v>48</v>
      </c>
      <c r="O51">
        <v>53</v>
      </c>
      <c r="P51">
        <v>5</v>
      </c>
      <c r="Q51">
        <v>34</v>
      </c>
      <c r="R51">
        <v>13</v>
      </c>
    </row>
    <row r="52" spans="1:18" x14ac:dyDescent="0.35">
      <c r="A52" t="s">
        <v>18</v>
      </c>
      <c r="B52">
        <v>117958</v>
      </c>
      <c r="C52">
        <v>9</v>
      </c>
      <c r="D52" t="s">
        <v>25</v>
      </c>
      <c r="E52">
        <v>99</v>
      </c>
      <c r="F52">
        <v>82</v>
      </c>
      <c r="G52">
        <v>9</v>
      </c>
      <c r="H52" t="s">
        <v>20</v>
      </c>
      <c r="I52">
        <v>25</v>
      </c>
      <c r="J52">
        <v>68</v>
      </c>
      <c r="K52">
        <v>76</v>
      </c>
      <c r="L52">
        <v>6</v>
      </c>
      <c r="M52">
        <v>47</v>
      </c>
      <c r="N52">
        <v>41</v>
      </c>
      <c r="O52">
        <v>35</v>
      </c>
      <c r="P52">
        <v>93</v>
      </c>
      <c r="Q52">
        <v>83</v>
      </c>
      <c r="R52">
        <v>97</v>
      </c>
    </row>
    <row r="53" spans="1:18" x14ac:dyDescent="0.35">
      <c r="A53" t="s">
        <v>29</v>
      </c>
      <c r="B53">
        <v>97444</v>
      </c>
      <c r="C53">
        <v>23</v>
      </c>
      <c r="D53" t="s">
        <v>25</v>
      </c>
      <c r="E53">
        <v>99</v>
      </c>
      <c r="F53">
        <v>71</v>
      </c>
      <c r="G53">
        <v>14</v>
      </c>
      <c r="H53" t="s">
        <v>23</v>
      </c>
      <c r="I53">
        <v>93</v>
      </c>
      <c r="J53">
        <v>72</v>
      </c>
      <c r="K53">
        <v>5</v>
      </c>
      <c r="L53">
        <v>78</v>
      </c>
      <c r="M53">
        <v>83</v>
      </c>
      <c r="N53">
        <v>75</v>
      </c>
      <c r="O53">
        <v>8</v>
      </c>
      <c r="P53">
        <v>83</v>
      </c>
      <c r="Q53">
        <v>19</v>
      </c>
      <c r="R53">
        <v>24</v>
      </c>
    </row>
    <row r="54" spans="1:18" x14ac:dyDescent="0.35">
      <c r="A54" t="s">
        <v>29</v>
      </c>
      <c r="B54">
        <v>30077</v>
      </c>
      <c r="C54">
        <v>25</v>
      </c>
      <c r="D54" t="s">
        <v>25</v>
      </c>
      <c r="E54">
        <v>91</v>
      </c>
      <c r="F54">
        <v>82</v>
      </c>
      <c r="G54">
        <v>2</v>
      </c>
      <c r="H54" t="s">
        <v>23</v>
      </c>
      <c r="I54">
        <v>68</v>
      </c>
      <c r="J54">
        <v>45</v>
      </c>
      <c r="K54">
        <v>71</v>
      </c>
      <c r="L54">
        <v>9</v>
      </c>
      <c r="M54">
        <v>62</v>
      </c>
      <c r="N54">
        <v>54</v>
      </c>
      <c r="O54">
        <v>44</v>
      </c>
      <c r="P54">
        <v>58</v>
      </c>
      <c r="Q54">
        <v>36</v>
      </c>
      <c r="R54">
        <v>39</v>
      </c>
    </row>
    <row r="55" spans="1:18" x14ac:dyDescent="0.35">
      <c r="A55" t="s">
        <v>34</v>
      </c>
      <c r="B55">
        <v>148721</v>
      </c>
      <c r="C55">
        <v>13</v>
      </c>
      <c r="D55" t="s">
        <v>25</v>
      </c>
      <c r="E55">
        <v>7</v>
      </c>
      <c r="F55">
        <v>73</v>
      </c>
      <c r="G55">
        <v>52</v>
      </c>
      <c r="H55" t="s">
        <v>27</v>
      </c>
      <c r="I55">
        <v>43</v>
      </c>
      <c r="J55">
        <v>33</v>
      </c>
      <c r="K55">
        <v>73</v>
      </c>
      <c r="L55">
        <v>69</v>
      </c>
      <c r="M55">
        <v>17</v>
      </c>
      <c r="N55">
        <v>88</v>
      </c>
      <c r="O55">
        <v>5</v>
      </c>
      <c r="P55">
        <v>74</v>
      </c>
      <c r="Q55">
        <v>57</v>
      </c>
      <c r="R55">
        <v>10</v>
      </c>
    </row>
    <row r="56" spans="1:18" x14ac:dyDescent="0.35">
      <c r="A56" t="s">
        <v>33</v>
      </c>
      <c r="B56">
        <v>127720</v>
      </c>
      <c r="C56">
        <v>0</v>
      </c>
      <c r="D56" t="s">
        <v>25</v>
      </c>
      <c r="E56">
        <v>71</v>
      </c>
      <c r="F56">
        <v>128</v>
      </c>
      <c r="G56">
        <v>74</v>
      </c>
      <c r="H56" t="s">
        <v>20</v>
      </c>
      <c r="I56">
        <v>2</v>
      </c>
      <c r="J56">
        <v>71</v>
      </c>
      <c r="K56">
        <v>49</v>
      </c>
      <c r="L56">
        <v>75</v>
      </c>
      <c r="M56">
        <v>1</v>
      </c>
      <c r="N56">
        <v>54</v>
      </c>
      <c r="O56">
        <v>38</v>
      </c>
      <c r="P56">
        <v>46</v>
      </c>
      <c r="Q56">
        <v>6</v>
      </c>
      <c r="R56">
        <v>5</v>
      </c>
    </row>
    <row r="57" spans="1:18" x14ac:dyDescent="0.35">
      <c r="A57" t="s">
        <v>36</v>
      </c>
      <c r="B57">
        <v>50103</v>
      </c>
      <c r="C57">
        <v>4</v>
      </c>
      <c r="D57" t="s">
        <v>19</v>
      </c>
      <c r="E57">
        <v>49</v>
      </c>
      <c r="F57">
        <v>91</v>
      </c>
      <c r="G57">
        <v>61</v>
      </c>
      <c r="H57" t="s">
        <v>27</v>
      </c>
      <c r="I57">
        <v>1</v>
      </c>
      <c r="J57">
        <v>6</v>
      </c>
      <c r="K57">
        <v>57</v>
      </c>
      <c r="L57">
        <v>72</v>
      </c>
      <c r="M57">
        <v>6</v>
      </c>
      <c r="N57">
        <v>83</v>
      </c>
      <c r="O57">
        <v>96</v>
      </c>
      <c r="P57">
        <v>34</v>
      </c>
      <c r="Q57">
        <v>23</v>
      </c>
      <c r="R57">
        <v>42</v>
      </c>
    </row>
    <row r="58" spans="1:18" x14ac:dyDescent="0.35">
      <c r="A58" t="s">
        <v>37</v>
      </c>
      <c r="B58">
        <v>145033</v>
      </c>
      <c r="C58">
        <v>13</v>
      </c>
      <c r="D58" t="s">
        <v>25</v>
      </c>
      <c r="E58">
        <v>61</v>
      </c>
      <c r="F58">
        <v>141</v>
      </c>
      <c r="G58">
        <v>36</v>
      </c>
      <c r="H58" t="s">
        <v>27</v>
      </c>
      <c r="I58">
        <v>1</v>
      </c>
      <c r="J58">
        <v>26</v>
      </c>
      <c r="K58">
        <v>73</v>
      </c>
      <c r="L58">
        <v>59</v>
      </c>
      <c r="M58">
        <v>1</v>
      </c>
      <c r="N58">
        <v>92</v>
      </c>
      <c r="O58">
        <v>79</v>
      </c>
      <c r="P58">
        <v>2</v>
      </c>
      <c r="Q58">
        <v>65</v>
      </c>
      <c r="R58">
        <v>77</v>
      </c>
    </row>
    <row r="59" spans="1:18" x14ac:dyDescent="0.35">
      <c r="A59" t="s">
        <v>40</v>
      </c>
      <c r="B59">
        <v>95310</v>
      </c>
      <c r="C59">
        <v>25</v>
      </c>
      <c r="D59" t="s">
        <v>38</v>
      </c>
      <c r="E59">
        <v>7</v>
      </c>
      <c r="F59">
        <v>58</v>
      </c>
      <c r="G59">
        <v>8</v>
      </c>
      <c r="H59" t="s">
        <v>23</v>
      </c>
      <c r="I59">
        <v>84</v>
      </c>
      <c r="J59">
        <v>91</v>
      </c>
      <c r="K59">
        <v>12</v>
      </c>
      <c r="L59">
        <v>24</v>
      </c>
      <c r="M59">
        <v>17</v>
      </c>
      <c r="N59">
        <v>19</v>
      </c>
      <c r="O59">
        <v>84</v>
      </c>
      <c r="P59">
        <v>33</v>
      </c>
      <c r="Q59">
        <v>31</v>
      </c>
      <c r="R59">
        <v>23</v>
      </c>
    </row>
    <row r="60" spans="1:18" x14ac:dyDescent="0.35">
      <c r="A60" t="s">
        <v>30</v>
      </c>
      <c r="B60">
        <v>93374</v>
      </c>
      <c r="C60">
        <v>20</v>
      </c>
      <c r="D60" t="s">
        <v>19</v>
      </c>
      <c r="E60">
        <v>38</v>
      </c>
      <c r="F60">
        <v>124</v>
      </c>
      <c r="G60">
        <v>38</v>
      </c>
      <c r="H60" t="s">
        <v>27</v>
      </c>
      <c r="I60">
        <v>79</v>
      </c>
      <c r="J60">
        <v>6</v>
      </c>
      <c r="K60">
        <v>11</v>
      </c>
      <c r="L60">
        <v>41</v>
      </c>
      <c r="M60">
        <v>86</v>
      </c>
      <c r="N60">
        <v>92</v>
      </c>
      <c r="O60">
        <v>47</v>
      </c>
      <c r="P60">
        <v>48</v>
      </c>
      <c r="Q60">
        <v>92</v>
      </c>
      <c r="R60">
        <v>59</v>
      </c>
    </row>
    <row r="61" spans="1:18" x14ac:dyDescent="0.35">
      <c r="A61" t="s">
        <v>21</v>
      </c>
      <c r="B61">
        <v>71914</v>
      </c>
      <c r="C61">
        <v>11</v>
      </c>
      <c r="D61" t="s">
        <v>19</v>
      </c>
      <c r="E61">
        <v>91</v>
      </c>
      <c r="F61">
        <v>75</v>
      </c>
      <c r="G61">
        <v>19</v>
      </c>
      <c r="H61" t="s">
        <v>23</v>
      </c>
      <c r="I61">
        <v>17</v>
      </c>
      <c r="J61">
        <v>3</v>
      </c>
      <c r="K61">
        <v>31</v>
      </c>
      <c r="L61">
        <v>78</v>
      </c>
      <c r="M61">
        <v>28</v>
      </c>
      <c r="N61">
        <v>22</v>
      </c>
      <c r="O61">
        <v>21</v>
      </c>
      <c r="P61">
        <v>52</v>
      </c>
      <c r="Q61">
        <v>98</v>
      </c>
      <c r="R61">
        <v>46</v>
      </c>
    </row>
    <row r="62" spans="1:18" x14ac:dyDescent="0.35">
      <c r="A62" t="s">
        <v>28</v>
      </c>
      <c r="B62">
        <v>132547</v>
      </c>
      <c r="C62">
        <v>21</v>
      </c>
      <c r="D62" t="s">
        <v>22</v>
      </c>
      <c r="E62">
        <v>86</v>
      </c>
      <c r="F62">
        <v>104</v>
      </c>
      <c r="G62">
        <v>37</v>
      </c>
      <c r="H62" t="s">
        <v>27</v>
      </c>
      <c r="I62">
        <v>3</v>
      </c>
      <c r="J62">
        <v>31</v>
      </c>
      <c r="K62">
        <v>4</v>
      </c>
      <c r="L62">
        <v>43</v>
      </c>
      <c r="M62">
        <v>8</v>
      </c>
      <c r="N62">
        <v>35</v>
      </c>
      <c r="O62">
        <v>47</v>
      </c>
      <c r="P62">
        <v>62</v>
      </c>
      <c r="Q62">
        <v>38</v>
      </c>
      <c r="R62">
        <v>84</v>
      </c>
    </row>
    <row r="63" spans="1:18" x14ac:dyDescent="0.35">
      <c r="A63" t="s">
        <v>34</v>
      </c>
      <c r="B63">
        <v>119106</v>
      </c>
      <c r="C63">
        <v>17</v>
      </c>
      <c r="D63" t="s">
        <v>19</v>
      </c>
      <c r="E63">
        <v>29</v>
      </c>
      <c r="F63">
        <v>121</v>
      </c>
      <c r="G63">
        <v>51</v>
      </c>
      <c r="H63" t="s">
        <v>27</v>
      </c>
      <c r="I63">
        <v>53</v>
      </c>
      <c r="J63">
        <v>48</v>
      </c>
      <c r="K63">
        <v>5</v>
      </c>
      <c r="L63">
        <v>77</v>
      </c>
      <c r="M63">
        <v>1</v>
      </c>
      <c r="N63">
        <v>33</v>
      </c>
      <c r="O63">
        <v>8</v>
      </c>
      <c r="P63">
        <v>75</v>
      </c>
      <c r="Q63">
        <v>27</v>
      </c>
      <c r="R63">
        <v>9</v>
      </c>
    </row>
    <row r="64" spans="1:18" x14ac:dyDescent="0.35">
      <c r="A64" t="s">
        <v>34</v>
      </c>
      <c r="B64">
        <v>82603</v>
      </c>
      <c r="C64">
        <v>0</v>
      </c>
      <c r="D64" t="s">
        <v>25</v>
      </c>
      <c r="E64">
        <v>3</v>
      </c>
      <c r="F64">
        <v>66</v>
      </c>
      <c r="G64">
        <v>59</v>
      </c>
      <c r="H64" t="s">
        <v>27</v>
      </c>
      <c r="I64">
        <v>66</v>
      </c>
      <c r="J64">
        <v>3</v>
      </c>
      <c r="K64">
        <v>22</v>
      </c>
      <c r="L64">
        <v>23</v>
      </c>
      <c r="M64">
        <v>67</v>
      </c>
      <c r="N64">
        <v>2</v>
      </c>
      <c r="O64">
        <v>1</v>
      </c>
      <c r="P64">
        <v>8</v>
      </c>
      <c r="Q64">
        <v>18</v>
      </c>
      <c r="R64">
        <v>65</v>
      </c>
    </row>
    <row r="65" spans="1:18" x14ac:dyDescent="0.35">
      <c r="A65" t="s">
        <v>18</v>
      </c>
      <c r="B65">
        <v>131358</v>
      </c>
      <c r="C65">
        <v>7</v>
      </c>
      <c r="D65" t="s">
        <v>38</v>
      </c>
      <c r="E65">
        <v>1</v>
      </c>
      <c r="F65">
        <v>74</v>
      </c>
      <c r="G65">
        <v>88</v>
      </c>
      <c r="H65" t="s">
        <v>20</v>
      </c>
      <c r="I65">
        <v>86</v>
      </c>
      <c r="J65">
        <v>83</v>
      </c>
      <c r="K65">
        <v>4</v>
      </c>
      <c r="L65">
        <v>67</v>
      </c>
      <c r="M65">
        <v>2</v>
      </c>
      <c r="N65">
        <v>29</v>
      </c>
      <c r="O65">
        <v>9</v>
      </c>
      <c r="P65">
        <v>1</v>
      </c>
      <c r="Q65">
        <v>9</v>
      </c>
      <c r="R65">
        <v>21</v>
      </c>
    </row>
    <row r="66" spans="1:18" x14ac:dyDescent="0.35">
      <c r="A66" t="s">
        <v>18</v>
      </c>
      <c r="B66">
        <v>83394</v>
      </c>
      <c r="C66">
        <v>15</v>
      </c>
      <c r="D66" t="s">
        <v>25</v>
      </c>
      <c r="E66">
        <v>18</v>
      </c>
      <c r="F66">
        <v>108</v>
      </c>
      <c r="G66">
        <v>81</v>
      </c>
      <c r="H66" t="s">
        <v>20</v>
      </c>
      <c r="I66">
        <v>89</v>
      </c>
      <c r="J66">
        <v>82</v>
      </c>
      <c r="K66">
        <v>34</v>
      </c>
      <c r="L66">
        <v>26</v>
      </c>
      <c r="M66">
        <v>38</v>
      </c>
      <c r="N66">
        <v>59</v>
      </c>
      <c r="O66">
        <v>27</v>
      </c>
      <c r="P66">
        <v>62</v>
      </c>
      <c r="Q66">
        <v>41</v>
      </c>
      <c r="R66">
        <v>55</v>
      </c>
    </row>
    <row r="67" spans="1:18" x14ac:dyDescent="0.35">
      <c r="A67" t="s">
        <v>43</v>
      </c>
      <c r="B67">
        <v>92516</v>
      </c>
      <c r="C67">
        <v>11</v>
      </c>
      <c r="D67" t="s">
        <v>38</v>
      </c>
      <c r="E67">
        <v>22</v>
      </c>
      <c r="F67">
        <v>147</v>
      </c>
      <c r="G67">
        <v>24</v>
      </c>
      <c r="H67" t="s">
        <v>23</v>
      </c>
      <c r="I67">
        <v>11</v>
      </c>
      <c r="J67">
        <v>57</v>
      </c>
      <c r="K67">
        <v>99</v>
      </c>
      <c r="L67">
        <v>47</v>
      </c>
      <c r="M67">
        <v>18</v>
      </c>
      <c r="N67">
        <v>48</v>
      </c>
      <c r="O67">
        <v>51</v>
      </c>
      <c r="P67">
        <v>74</v>
      </c>
      <c r="Q67">
        <v>7</v>
      </c>
      <c r="R67">
        <v>4</v>
      </c>
    </row>
    <row r="68" spans="1:18" x14ac:dyDescent="0.35">
      <c r="A68" t="s">
        <v>37</v>
      </c>
      <c r="B68">
        <v>53752</v>
      </c>
      <c r="C68">
        <v>21</v>
      </c>
      <c r="D68" t="s">
        <v>19</v>
      </c>
      <c r="E68">
        <v>65</v>
      </c>
      <c r="F68">
        <v>92</v>
      </c>
      <c r="G68">
        <v>35</v>
      </c>
      <c r="H68" t="s">
        <v>27</v>
      </c>
      <c r="I68">
        <v>9</v>
      </c>
      <c r="J68">
        <v>69</v>
      </c>
      <c r="K68">
        <v>68</v>
      </c>
      <c r="L68">
        <v>82</v>
      </c>
      <c r="M68">
        <v>53</v>
      </c>
      <c r="N68">
        <v>82</v>
      </c>
      <c r="O68">
        <v>5</v>
      </c>
      <c r="P68">
        <v>7</v>
      </c>
      <c r="Q68">
        <v>41</v>
      </c>
      <c r="R68">
        <v>5</v>
      </c>
    </row>
    <row r="69" spans="1:18" x14ac:dyDescent="0.35">
      <c r="A69" t="s">
        <v>29</v>
      </c>
      <c r="B69">
        <v>108411</v>
      </c>
      <c r="C69">
        <v>22</v>
      </c>
      <c r="D69" t="s">
        <v>22</v>
      </c>
      <c r="E69">
        <v>11</v>
      </c>
      <c r="F69">
        <v>64</v>
      </c>
      <c r="G69">
        <v>12</v>
      </c>
      <c r="H69" t="s">
        <v>23</v>
      </c>
      <c r="I69">
        <v>27</v>
      </c>
      <c r="J69">
        <v>73</v>
      </c>
      <c r="K69">
        <v>25</v>
      </c>
      <c r="L69">
        <v>63</v>
      </c>
      <c r="M69">
        <v>49</v>
      </c>
      <c r="N69">
        <v>57</v>
      </c>
      <c r="O69">
        <v>84</v>
      </c>
      <c r="P69">
        <v>4</v>
      </c>
      <c r="Q69">
        <v>77</v>
      </c>
      <c r="R69">
        <v>42</v>
      </c>
    </row>
    <row r="70" spans="1:18" x14ac:dyDescent="0.35">
      <c r="A70" t="s">
        <v>42</v>
      </c>
      <c r="B70">
        <v>116145</v>
      </c>
      <c r="C70">
        <v>27</v>
      </c>
      <c r="D70" t="s">
        <v>19</v>
      </c>
      <c r="E70">
        <v>96</v>
      </c>
      <c r="F70">
        <v>68</v>
      </c>
      <c r="G70">
        <v>34</v>
      </c>
      <c r="H70" t="s">
        <v>27</v>
      </c>
      <c r="I70">
        <v>77</v>
      </c>
      <c r="J70">
        <v>7</v>
      </c>
      <c r="K70">
        <v>84</v>
      </c>
      <c r="L70">
        <v>44</v>
      </c>
      <c r="M70">
        <v>92</v>
      </c>
      <c r="N70">
        <v>72</v>
      </c>
      <c r="O70">
        <v>61</v>
      </c>
      <c r="P70">
        <v>95</v>
      </c>
      <c r="Q70">
        <v>4</v>
      </c>
      <c r="R70">
        <v>95</v>
      </c>
    </row>
    <row r="71" spans="1:18" x14ac:dyDescent="0.35">
      <c r="A71" t="s">
        <v>36</v>
      </c>
      <c r="B71">
        <v>124613</v>
      </c>
      <c r="C71">
        <v>4</v>
      </c>
      <c r="D71" t="s">
        <v>25</v>
      </c>
      <c r="E71">
        <v>48</v>
      </c>
      <c r="F71">
        <v>77</v>
      </c>
      <c r="G71">
        <v>52</v>
      </c>
      <c r="H71" t="s">
        <v>27</v>
      </c>
      <c r="I71">
        <v>16</v>
      </c>
      <c r="J71">
        <v>84</v>
      </c>
      <c r="K71">
        <v>85</v>
      </c>
      <c r="L71">
        <v>96</v>
      </c>
      <c r="M71">
        <v>15</v>
      </c>
      <c r="N71">
        <v>62</v>
      </c>
      <c r="O71">
        <v>47</v>
      </c>
      <c r="P71">
        <v>34</v>
      </c>
      <c r="Q71">
        <v>35</v>
      </c>
      <c r="R71">
        <v>41</v>
      </c>
    </row>
    <row r="72" spans="1:18" x14ac:dyDescent="0.35">
      <c r="A72" t="s">
        <v>44</v>
      </c>
      <c r="B72">
        <v>30060</v>
      </c>
      <c r="C72">
        <v>10</v>
      </c>
      <c r="D72" t="s">
        <v>22</v>
      </c>
      <c r="E72">
        <v>6</v>
      </c>
      <c r="F72">
        <v>96</v>
      </c>
      <c r="G72">
        <v>33</v>
      </c>
      <c r="H72" t="s">
        <v>27</v>
      </c>
      <c r="I72">
        <v>8</v>
      </c>
      <c r="J72">
        <v>0</v>
      </c>
      <c r="K72">
        <v>97</v>
      </c>
      <c r="L72">
        <v>1</v>
      </c>
      <c r="M72">
        <v>1</v>
      </c>
      <c r="N72">
        <v>31</v>
      </c>
      <c r="O72">
        <v>81</v>
      </c>
      <c r="P72">
        <v>96</v>
      </c>
      <c r="Q72">
        <v>79</v>
      </c>
      <c r="R72">
        <v>69</v>
      </c>
    </row>
    <row r="73" spans="1:18" x14ac:dyDescent="0.35">
      <c r="A73" t="s">
        <v>44</v>
      </c>
      <c r="B73">
        <v>87134</v>
      </c>
      <c r="C73">
        <v>11</v>
      </c>
      <c r="D73" t="s">
        <v>25</v>
      </c>
      <c r="E73">
        <v>54</v>
      </c>
      <c r="F73">
        <v>137</v>
      </c>
      <c r="G73">
        <v>59</v>
      </c>
      <c r="H73" t="s">
        <v>27</v>
      </c>
      <c r="I73">
        <v>81</v>
      </c>
      <c r="J73">
        <v>66</v>
      </c>
      <c r="K73">
        <v>69</v>
      </c>
      <c r="L73">
        <v>85</v>
      </c>
      <c r="M73">
        <v>25</v>
      </c>
      <c r="N73">
        <v>49</v>
      </c>
      <c r="O73">
        <v>22</v>
      </c>
      <c r="P73">
        <v>99</v>
      </c>
      <c r="Q73">
        <v>94</v>
      </c>
      <c r="R73">
        <v>4</v>
      </c>
    </row>
    <row r="74" spans="1:18" x14ac:dyDescent="0.35">
      <c r="A74" t="s">
        <v>24</v>
      </c>
      <c r="B74">
        <v>67641</v>
      </c>
      <c r="C74">
        <v>15</v>
      </c>
      <c r="D74" t="s">
        <v>22</v>
      </c>
      <c r="E74">
        <v>93</v>
      </c>
      <c r="F74">
        <v>68</v>
      </c>
      <c r="G74">
        <v>84</v>
      </c>
      <c r="H74" t="s">
        <v>20</v>
      </c>
      <c r="I74">
        <v>92</v>
      </c>
      <c r="J74">
        <v>3</v>
      </c>
      <c r="K74">
        <v>7</v>
      </c>
      <c r="L74">
        <v>3</v>
      </c>
      <c r="M74">
        <v>92</v>
      </c>
      <c r="N74">
        <v>97</v>
      </c>
      <c r="O74">
        <v>94</v>
      </c>
      <c r="P74">
        <v>47</v>
      </c>
      <c r="Q74">
        <v>86</v>
      </c>
      <c r="R74">
        <v>84</v>
      </c>
    </row>
    <row r="75" spans="1:18" x14ac:dyDescent="0.35">
      <c r="A75" t="s">
        <v>21</v>
      </c>
      <c r="B75">
        <v>67265</v>
      </c>
      <c r="C75">
        <v>26</v>
      </c>
      <c r="D75" t="s">
        <v>19</v>
      </c>
      <c r="E75">
        <v>83</v>
      </c>
      <c r="F75">
        <v>54</v>
      </c>
      <c r="G75">
        <v>2</v>
      </c>
      <c r="H75" t="s">
        <v>23</v>
      </c>
      <c r="I75">
        <v>23</v>
      </c>
      <c r="J75">
        <v>12</v>
      </c>
      <c r="K75">
        <v>8</v>
      </c>
      <c r="L75">
        <v>7</v>
      </c>
      <c r="M75">
        <v>34</v>
      </c>
      <c r="N75">
        <v>72</v>
      </c>
      <c r="O75">
        <v>7</v>
      </c>
      <c r="P75">
        <v>32</v>
      </c>
      <c r="Q75">
        <v>54</v>
      </c>
      <c r="R75">
        <v>79</v>
      </c>
    </row>
    <row r="76" spans="1:18" x14ac:dyDescent="0.35">
      <c r="A76" t="s">
        <v>33</v>
      </c>
      <c r="B76">
        <v>145608</v>
      </c>
      <c r="C76">
        <v>12</v>
      </c>
      <c r="D76" t="s">
        <v>19</v>
      </c>
      <c r="E76">
        <v>63</v>
      </c>
      <c r="F76">
        <v>139</v>
      </c>
      <c r="G76">
        <v>85</v>
      </c>
      <c r="H76" t="s">
        <v>20</v>
      </c>
      <c r="I76">
        <v>23</v>
      </c>
      <c r="J76">
        <v>2</v>
      </c>
      <c r="K76">
        <v>87</v>
      </c>
      <c r="L76">
        <v>2</v>
      </c>
      <c r="M76">
        <v>87</v>
      </c>
      <c r="N76">
        <v>53</v>
      </c>
      <c r="O76">
        <v>94</v>
      </c>
      <c r="P76">
        <v>8</v>
      </c>
      <c r="Q76">
        <v>10</v>
      </c>
      <c r="R76">
        <v>35</v>
      </c>
    </row>
    <row r="77" spans="1:18" x14ac:dyDescent="0.35">
      <c r="A77" t="s">
        <v>30</v>
      </c>
      <c r="B77">
        <v>59629</v>
      </c>
      <c r="C77">
        <v>16</v>
      </c>
      <c r="D77" t="s">
        <v>25</v>
      </c>
      <c r="E77">
        <v>4</v>
      </c>
      <c r="F77">
        <v>98</v>
      </c>
      <c r="G77">
        <v>55</v>
      </c>
      <c r="H77" t="s">
        <v>27</v>
      </c>
      <c r="I77">
        <v>87</v>
      </c>
      <c r="J77">
        <v>98</v>
      </c>
      <c r="K77">
        <v>77</v>
      </c>
      <c r="L77">
        <v>42</v>
      </c>
      <c r="M77">
        <v>42</v>
      </c>
      <c r="N77">
        <v>74</v>
      </c>
      <c r="O77">
        <v>24</v>
      </c>
      <c r="P77">
        <v>11</v>
      </c>
      <c r="Q77">
        <v>35</v>
      </c>
      <c r="R77">
        <v>29</v>
      </c>
    </row>
    <row r="78" spans="1:18" x14ac:dyDescent="0.35">
      <c r="A78" t="s">
        <v>36</v>
      </c>
      <c r="B78">
        <v>85619</v>
      </c>
      <c r="C78">
        <v>17</v>
      </c>
      <c r="D78" t="s">
        <v>38</v>
      </c>
      <c r="E78">
        <v>23</v>
      </c>
      <c r="F78">
        <v>54</v>
      </c>
      <c r="G78">
        <v>31</v>
      </c>
      <c r="H78" t="s">
        <v>27</v>
      </c>
      <c r="I78">
        <v>99</v>
      </c>
      <c r="J78">
        <v>43</v>
      </c>
      <c r="K78">
        <v>38</v>
      </c>
      <c r="L78">
        <v>68</v>
      </c>
      <c r="M78">
        <v>22</v>
      </c>
      <c r="N78">
        <v>95</v>
      </c>
      <c r="O78">
        <v>79</v>
      </c>
      <c r="P78">
        <v>9</v>
      </c>
      <c r="Q78">
        <v>42</v>
      </c>
      <c r="R78">
        <v>88</v>
      </c>
    </row>
    <row r="79" spans="1:18" x14ac:dyDescent="0.35">
      <c r="A79" t="s">
        <v>26</v>
      </c>
      <c r="B79">
        <v>136506</v>
      </c>
      <c r="C79">
        <v>29</v>
      </c>
      <c r="D79" t="s">
        <v>22</v>
      </c>
      <c r="E79">
        <v>61</v>
      </c>
      <c r="F79">
        <v>67</v>
      </c>
      <c r="G79">
        <v>7</v>
      </c>
      <c r="H79" t="s">
        <v>27</v>
      </c>
      <c r="I79">
        <v>23</v>
      </c>
      <c r="J79">
        <v>94</v>
      </c>
      <c r="K79">
        <v>65</v>
      </c>
      <c r="L79">
        <v>61</v>
      </c>
      <c r="M79">
        <v>51</v>
      </c>
      <c r="N79">
        <v>23</v>
      </c>
      <c r="O79">
        <v>18</v>
      </c>
      <c r="P79">
        <v>22</v>
      </c>
      <c r="Q79">
        <v>19</v>
      </c>
      <c r="R79">
        <v>78</v>
      </c>
    </row>
    <row r="80" spans="1:18" x14ac:dyDescent="0.35">
      <c r="A80" t="s">
        <v>21</v>
      </c>
      <c r="B80">
        <v>148533</v>
      </c>
      <c r="C80">
        <v>4</v>
      </c>
      <c r="D80" t="s">
        <v>25</v>
      </c>
      <c r="E80">
        <v>6</v>
      </c>
      <c r="F80">
        <v>147</v>
      </c>
      <c r="G80">
        <v>27</v>
      </c>
      <c r="H80" t="s">
        <v>23</v>
      </c>
      <c r="I80">
        <v>93</v>
      </c>
      <c r="J80">
        <v>99</v>
      </c>
      <c r="K80">
        <v>17</v>
      </c>
      <c r="L80">
        <v>4</v>
      </c>
      <c r="M80">
        <v>76</v>
      </c>
      <c r="N80">
        <v>7</v>
      </c>
      <c r="O80">
        <v>15</v>
      </c>
      <c r="P80">
        <v>82</v>
      </c>
      <c r="Q80">
        <v>22</v>
      </c>
      <c r="R80">
        <v>22</v>
      </c>
    </row>
    <row r="81" spans="1:18" x14ac:dyDescent="0.35">
      <c r="A81" t="s">
        <v>28</v>
      </c>
      <c r="B81">
        <v>105758</v>
      </c>
      <c r="C81">
        <v>24</v>
      </c>
      <c r="D81" t="s">
        <v>38</v>
      </c>
      <c r="E81">
        <v>59</v>
      </c>
      <c r="F81">
        <v>108</v>
      </c>
      <c r="G81">
        <v>34</v>
      </c>
      <c r="H81" t="s">
        <v>27</v>
      </c>
      <c r="I81">
        <v>88</v>
      </c>
      <c r="J81">
        <v>27</v>
      </c>
      <c r="K81">
        <v>13</v>
      </c>
      <c r="L81">
        <v>89</v>
      </c>
      <c r="M81">
        <v>96</v>
      </c>
      <c r="N81">
        <v>86</v>
      </c>
      <c r="O81">
        <v>81</v>
      </c>
      <c r="P81">
        <v>66</v>
      </c>
      <c r="Q81">
        <v>55</v>
      </c>
      <c r="R81">
        <v>9</v>
      </c>
    </row>
    <row r="82" spans="1:18" x14ac:dyDescent="0.35">
      <c r="A82" t="s">
        <v>44</v>
      </c>
      <c r="B82">
        <v>55559</v>
      </c>
      <c r="C82">
        <v>27</v>
      </c>
      <c r="D82" t="s">
        <v>19</v>
      </c>
      <c r="E82">
        <v>37</v>
      </c>
      <c r="F82">
        <v>76</v>
      </c>
      <c r="G82">
        <v>59</v>
      </c>
      <c r="H82" t="s">
        <v>27</v>
      </c>
      <c r="I82">
        <v>5</v>
      </c>
      <c r="J82">
        <v>8</v>
      </c>
      <c r="K82">
        <v>22</v>
      </c>
      <c r="L82">
        <v>68</v>
      </c>
      <c r="M82">
        <v>8</v>
      </c>
      <c r="N82">
        <v>85</v>
      </c>
      <c r="O82">
        <v>5</v>
      </c>
      <c r="P82">
        <v>48</v>
      </c>
      <c r="Q82">
        <v>59</v>
      </c>
      <c r="R82">
        <v>82</v>
      </c>
    </row>
    <row r="83" spans="1:18" x14ac:dyDescent="0.35">
      <c r="A83" t="s">
        <v>28</v>
      </c>
      <c r="B83">
        <v>31591</v>
      </c>
      <c r="C83">
        <v>7</v>
      </c>
      <c r="D83" t="s">
        <v>19</v>
      </c>
      <c r="E83">
        <v>68</v>
      </c>
      <c r="F83">
        <v>107</v>
      </c>
      <c r="G83">
        <v>41</v>
      </c>
      <c r="H83" t="s">
        <v>27</v>
      </c>
      <c r="I83">
        <v>88</v>
      </c>
      <c r="J83">
        <v>8</v>
      </c>
      <c r="K83">
        <v>66</v>
      </c>
      <c r="L83">
        <v>85</v>
      </c>
      <c r="M83">
        <v>87</v>
      </c>
      <c r="N83">
        <v>71</v>
      </c>
      <c r="O83">
        <v>84</v>
      </c>
      <c r="P83">
        <v>7</v>
      </c>
      <c r="Q83">
        <v>68</v>
      </c>
      <c r="R83">
        <v>62</v>
      </c>
    </row>
    <row r="84" spans="1:18" x14ac:dyDescent="0.35">
      <c r="A84" t="s">
        <v>28</v>
      </c>
      <c r="B84">
        <v>32469</v>
      </c>
      <c r="C84">
        <v>27</v>
      </c>
      <c r="D84" t="s">
        <v>19</v>
      </c>
      <c r="E84">
        <v>16</v>
      </c>
      <c r="F84">
        <v>138</v>
      </c>
      <c r="G84">
        <v>65</v>
      </c>
      <c r="H84" t="s">
        <v>27</v>
      </c>
      <c r="I84">
        <v>3</v>
      </c>
      <c r="J84">
        <v>83</v>
      </c>
      <c r="K84">
        <v>13</v>
      </c>
      <c r="L84">
        <v>34</v>
      </c>
      <c r="M84">
        <v>74</v>
      </c>
      <c r="N84">
        <v>16</v>
      </c>
      <c r="O84">
        <v>82</v>
      </c>
      <c r="P84">
        <v>83</v>
      </c>
      <c r="Q84">
        <v>51</v>
      </c>
      <c r="R84">
        <v>1</v>
      </c>
    </row>
    <row r="85" spans="1:18" x14ac:dyDescent="0.35">
      <c r="A85" t="s">
        <v>44</v>
      </c>
      <c r="B85">
        <v>117263</v>
      </c>
      <c r="C85">
        <v>12</v>
      </c>
      <c r="D85" t="s">
        <v>38</v>
      </c>
      <c r="E85">
        <v>62</v>
      </c>
      <c r="F85">
        <v>148</v>
      </c>
      <c r="G85">
        <v>55</v>
      </c>
      <c r="H85" t="s">
        <v>27</v>
      </c>
      <c r="I85">
        <v>26</v>
      </c>
      <c r="J85">
        <v>63</v>
      </c>
      <c r="K85">
        <v>54</v>
      </c>
      <c r="L85">
        <v>78</v>
      </c>
      <c r="M85">
        <v>11</v>
      </c>
      <c r="N85">
        <v>76</v>
      </c>
      <c r="O85">
        <v>54</v>
      </c>
      <c r="P85">
        <v>96</v>
      </c>
      <c r="Q85">
        <v>34</v>
      </c>
      <c r="R85">
        <v>63</v>
      </c>
    </row>
    <row r="86" spans="1:18" x14ac:dyDescent="0.35">
      <c r="A86" t="s">
        <v>39</v>
      </c>
      <c r="B86">
        <v>121357</v>
      </c>
      <c r="C86">
        <v>4</v>
      </c>
      <c r="D86" t="s">
        <v>19</v>
      </c>
      <c r="E86">
        <v>1</v>
      </c>
      <c r="F86">
        <v>144</v>
      </c>
      <c r="G86">
        <v>87</v>
      </c>
      <c r="H86" t="s">
        <v>20</v>
      </c>
      <c r="I86">
        <v>7</v>
      </c>
      <c r="J86">
        <v>3</v>
      </c>
      <c r="K86">
        <v>71</v>
      </c>
      <c r="L86">
        <v>7</v>
      </c>
      <c r="M86">
        <v>58</v>
      </c>
      <c r="N86">
        <v>35</v>
      </c>
      <c r="O86">
        <v>62</v>
      </c>
      <c r="P86">
        <v>5</v>
      </c>
      <c r="Q86">
        <v>87</v>
      </c>
      <c r="R86">
        <v>97</v>
      </c>
    </row>
    <row r="87" spans="1:18" x14ac:dyDescent="0.35">
      <c r="A87" t="s">
        <v>43</v>
      </c>
      <c r="B87">
        <v>54860</v>
      </c>
      <c r="C87">
        <v>11</v>
      </c>
      <c r="D87" t="s">
        <v>25</v>
      </c>
      <c r="E87">
        <v>75</v>
      </c>
      <c r="F87">
        <v>63</v>
      </c>
      <c r="G87">
        <v>24</v>
      </c>
      <c r="H87" t="s">
        <v>23</v>
      </c>
      <c r="I87">
        <v>2</v>
      </c>
      <c r="J87">
        <v>2</v>
      </c>
      <c r="K87">
        <v>32</v>
      </c>
      <c r="L87">
        <v>49</v>
      </c>
      <c r="M87">
        <v>77</v>
      </c>
      <c r="N87">
        <v>68</v>
      </c>
      <c r="O87">
        <v>45</v>
      </c>
      <c r="P87">
        <v>27</v>
      </c>
      <c r="Q87">
        <v>10</v>
      </c>
      <c r="R87">
        <v>43</v>
      </c>
    </row>
    <row r="88" spans="1:18" x14ac:dyDescent="0.35">
      <c r="A88" t="s">
        <v>39</v>
      </c>
      <c r="B88">
        <v>36540</v>
      </c>
      <c r="C88">
        <v>8</v>
      </c>
      <c r="D88" t="s">
        <v>22</v>
      </c>
      <c r="E88">
        <v>16</v>
      </c>
      <c r="F88">
        <v>129</v>
      </c>
      <c r="G88">
        <v>87</v>
      </c>
      <c r="H88" t="s">
        <v>20</v>
      </c>
      <c r="I88">
        <v>22</v>
      </c>
      <c r="J88">
        <v>8</v>
      </c>
      <c r="K88">
        <v>68</v>
      </c>
      <c r="L88">
        <v>65</v>
      </c>
      <c r="M88">
        <v>27</v>
      </c>
      <c r="N88">
        <v>95</v>
      </c>
      <c r="O88">
        <v>15</v>
      </c>
      <c r="P88">
        <v>43</v>
      </c>
      <c r="Q88">
        <v>94</v>
      </c>
      <c r="R88">
        <v>42</v>
      </c>
    </row>
    <row r="89" spans="1:18" x14ac:dyDescent="0.35">
      <c r="A89" t="s">
        <v>39</v>
      </c>
      <c r="B89">
        <v>58602</v>
      </c>
      <c r="C89">
        <v>19</v>
      </c>
      <c r="D89" t="s">
        <v>25</v>
      </c>
      <c r="E89">
        <v>4</v>
      </c>
      <c r="F89">
        <v>77</v>
      </c>
      <c r="G89">
        <v>95</v>
      </c>
      <c r="H89" t="s">
        <v>20</v>
      </c>
      <c r="I89">
        <v>41</v>
      </c>
      <c r="J89">
        <v>89</v>
      </c>
      <c r="K89">
        <v>23</v>
      </c>
      <c r="L89">
        <v>21</v>
      </c>
      <c r="M89">
        <v>3</v>
      </c>
      <c r="N89">
        <v>65</v>
      </c>
      <c r="O89">
        <v>37</v>
      </c>
      <c r="P89">
        <v>86</v>
      </c>
      <c r="Q89">
        <v>47</v>
      </c>
      <c r="R89">
        <v>97</v>
      </c>
    </row>
    <row r="90" spans="1:18" x14ac:dyDescent="0.35">
      <c r="A90" t="s">
        <v>35</v>
      </c>
      <c r="B90">
        <v>69341</v>
      </c>
      <c r="C90">
        <v>24</v>
      </c>
      <c r="D90" t="s">
        <v>22</v>
      </c>
      <c r="E90">
        <v>87</v>
      </c>
      <c r="F90">
        <v>128</v>
      </c>
      <c r="G90">
        <v>61</v>
      </c>
      <c r="H90" t="s">
        <v>27</v>
      </c>
      <c r="I90">
        <v>84</v>
      </c>
      <c r="J90">
        <v>76</v>
      </c>
      <c r="K90">
        <v>63</v>
      </c>
      <c r="L90">
        <v>13</v>
      </c>
      <c r="M90">
        <v>3</v>
      </c>
      <c r="N90">
        <v>92</v>
      </c>
      <c r="O90">
        <v>62</v>
      </c>
      <c r="P90">
        <v>8</v>
      </c>
      <c r="Q90">
        <v>48</v>
      </c>
      <c r="R90">
        <v>12</v>
      </c>
    </row>
    <row r="91" spans="1:18" x14ac:dyDescent="0.35">
      <c r="A91" t="s">
        <v>40</v>
      </c>
      <c r="B91">
        <v>41536</v>
      </c>
      <c r="C91">
        <v>29</v>
      </c>
      <c r="D91" t="s">
        <v>22</v>
      </c>
      <c r="E91">
        <v>69</v>
      </c>
      <c r="F91">
        <v>93</v>
      </c>
      <c r="G91">
        <v>1</v>
      </c>
      <c r="H91" t="s">
        <v>23</v>
      </c>
      <c r="I91">
        <v>49</v>
      </c>
      <c r="J91">
        <v>6</v>
      </c>
      <c r="K91">
        <v>58</v>
      </c>
      <c r="L91">
        <v>27</v>
      </c>
      <c r="M91">
        <v>8</v>
      </c>
      <c r="N91">
        <v>31</v>
      </c>
      <c r="O91">
        <v>46</v>
      </c>
      <c r="P91">
        <v>1</v>
      </c>
      <c r="Q91">
        <v>7</v>
      </c>
      <c r="R91">
        <v>39</v>
      </c>
    </row>
    <row r="92" spans="1:18" x14ac:dyDescent="0.35">
      <c r="A92" t="s">
        <v>44</v>
      </c>
      <c r="B92">
        <v>113309</v>
      </c>
      <c r="C92">
        <v>14</v>
      </c>
      <c r="D92" t="s">
        <v>19</v>
      </c>
      <c r="E92">
        <v>6</v>
      </c>
      <c r="F92">
        <v>79</v>
      </c>
      <c r="G92">
        <v>58</v>
      </c>
      <c r="H92" t="s">
        <v>27</v>
      </c>
      <c r="I92">
        <v>86</v>
      </c>
      <c r="J92">
        <v>78</v>
      </c>
      <c r="K92">
        <v>4</v>
      </c>
      <c r="L92">
        <v>48</v>
      </c>
      <c r="M92">
        <v>1</v>
      </c>
      <c r="N92">
        <v>24</v>
      </c>
      <c r="O92">
        <v>99</v>
      </c>
      <c r="P92">
        <v>14</v>
      </c>
      <c r="Q92">
        <v>5</v>
      </c>
      <c r="R92">
        <v>62</v>
      </c>
    </row>
    <row r="93" spans="1:18" x14ac:dyDescent="0.35">
      <c r="A93" t="s">
        <v>29</v>
      </c>
      <c r="B93">
        <v>78787</v>
      </c>
      <c r="C93">
        <v>0</v>
      </c>
      <c r="D93" t="s">
        <v>19</v>
      </c>
      <c r="E93">
        <v>56</v>
      </c>
      <c r="F93">
        <v>51</v>
      </c>
      <c r="G93">
        <v>13</v>
      </c>
      <c r="H93" t="s">
        <v>23</v>
      </c>
      <c r="I93">
        <v>52</v>
      </c>
      <c r="J93">
        <v>9</v>
      </c>
      <c r="K93">
        <v>35</v>
      </c>
      <c r="L93">
        <v>3</v>
      </c>
      <c r="M93">
        <v>8</v>
      </c>
      <c r="N93">
        <v>4</v>
      </c>
      <c r="O93">
        <v>13</v>
      </c>
      <c r="P93">
        <v>57</v>
      </c>
      <c r="Q93">
        <v>69</v>
      </c>
      <c r="R93">
        <v>8</v>
      </c>
    </row>
    <row r="94" spans="1:18" x14ac:dyDescent="0.35">
      <c r="A94" t="s">
        <v>37</v>
      </c>
      <c r="B94">
        <v>98577</v>
      </c>
      <c r="C94">
        <v>9</v>
      </c>
      <c r="D94" t="s">
        <v>25</v>
      </c>
      <c r="E94">
        <v>17</v>
      </c>
      <c r="F94">
        <v>6</v>
      </c>
      <c r="G94">
        <v>55</v>
      </c>
      <c r="H94" t="s">
        <v>27</v>
      </c>
      <c r="I94">
        <v>71</v>
      </c>
      <c r="J94">
        <v>3</v>
      </c>
      <c r="K94">
        <v>94</v>
      </c>
      <c r="L94">
        <v>5</v>
      </c>
      <c r="M94">
        <v>54</v>
      </c>
      <c r="N94">
        <v>71</v>
      </c>
      <c r="O94">
        <v>87</v>
      </c>
      <c r="P94">
        <v>71</v>
      </c>
      <c r="Q94">
        <v>8</v>
      </c>
      <c r="R94">
        <v>34</v>
      </c>
    </row>
    <row r="95" spans="1:18" x14ac:dyDescent="0.35">
      <c r="A95" t="s">
        <v>24</v>
      </c>
      <c r="B95">
        <v>54826</v>
      </c>
      <c r="C95">
        <v>6</v>
      </c>
      <c r="D95" t="s">
        <v>19</v>
      </c>
      <c r="E95">
        <v>66</v>
      </c>
      <c r="F95">
        <v>105</v>
      </c>
      <c r="G95">
        <v>85</v>
      </c>
      <c r="H95" t="s">
        <v>20</v>
      </c>
      <c r="I95">
        <v>78</v>
      </c>
      <c r="J95">
        <v>48</v>
      </c>
      <c r="K95">
        <v>4</v>
      </c>
      <c r="L95">
        <v>16</v>
      </c>
      <c r="M95">
        <v>44</v>
      </c>
      <c r="N95">
        <v>72</v>
      </c>
      <c r="O95">
        <v>59</v>
      </c>
      <c r="P95">
        <v>65</v>
      </c>
      <c r="Q95">
        <v>48</v>
      </c>
      <c r="R95">
        <v>62</v>
      </c>
    </row>
    <row r="96" spans="1:18" x14ac:dyDescent="0.35">
      <c r="A96" t="s">
        <v>44</v>
      </c>
      <c r="B96">
        <v>61890</v>
      </c>
      <c r="C96">
        <v>22</v>
      </c>
      <c r="D96" t="s">
        <v>19</v>
      </c>
      <c r="E96">
        <v>47</v>
      </c>
      <c r="F96">
        <v>124</v>
      </c>
      <c r="G96">
        <v>65</v>
      </c>
      <c r="H96" t="s">
        <v>27</v>
      </c>
      <c r="I96">
        <v>43</v>
      </c>
      <c r="J96">
        <v>4</v>
      </c>
      <c r="K96">
        <v>16</v>
      </c>
      <c r="L96">
        <v>2</v>
      </c>
      <c r="M96">
        <v>65</v>
      </c>
      <c r="N96">
        <v>33</v>
      </c>
      <c r="O96">
        <v>54</v>
      </c>
      <c r="P96">
        <v>49</v>
      </c>
      <c r="Q96">
        <v>8</v>
      </c>
      <c r="R96">
        <v>4</v>
      </c>
    </row>
    <row r="97" spans="1:18" x14ac:dyDescent="0.35">
      <c r="A97" t="s">
        <v>32</v>
      </c>
      <c r="B97">
        <v>75500</v>
      </c>
      <c r="C97">
        <v>28</v>
      </c>
      <c r="D97" t="s">
        <v>38</v>
      </c>
      <c r="E97">
        <v>42</v>
      </c>
      <c r="F97">
        <v>7</v>
      </c>
      <c r="G97">
        <v>64</v>
      </c>
      <c r="H97" t="s">
        <v>27</v>
      </c>
      <c r="I97">
        <v>17</v>
      </c>
      <c r="J97">
        <v>96</v>
      </c>
      <c r="K97">
        <v>42</v>
      </c>
      <c r="L97">
        <v>85</v>
      </c>
      <c r="M97">
        <v>63</v>
      </c>
      <c r="N97">
        <v>74</v>
      </c>
      <c r="O97">
        <v>77</v>
      </c>
      <c r="P97">
        <v>5</v>
      </c>
      <c r="Q97">
        <v>54</v>
      </c>
      <c r="R97">
        <v>51</v>
      </c>
    </row>
    <row r="98" spans="1:18" x14ac:dyDescent="0.35">
      <c r="A98" t="s">
        <v>41</v>
      </c>
      <c r="B98">
        <v>95128</v>
      </c>
      <c r="C98">
        <v>3</v>
      </c>
      <c r="D98" t="s">
        <v>22</v>
      </c>
      <c r="E98">
        <v>3</v>
      </c>
      <c r="F98">
        <v>9</v>
      </c>
      <c r="G98">
        <v>85</v>
      </c>
      <c r="H98" t="s">
        <v>20</v>
      </c>
      <c r="I98">
        <v>6</v>
      </c>
      <c r="J98">
        <v>79</v>
      </c>
      <c r="K98">
        <v>66</v>
      </c>
      <c r="L98">
        <v>99</v>
      </c>
      <c r="M98">
        <v>28</v>
      </c>
      <c r="N98">
        <v>36</v>
      </c>
      <c r="O98">
        <v>38</v>
      </c>
      <c r="P98">
        <v>47</v>
      </c>
      <c r="Q98">
        <v>84</v>
      </c>
      <c r="R98">
        <v>24</v>
      </c>
    </row>
    <row r="99" spans="1:18" x14ac:dyDescent="0.35">
      <c r="A99" t="s">
        <v>34</v>
      </c>
      <c r="B99">
        <v>49975</v>
      </c>
      <c r="C99">
        <v>3</v>
      </c>
      <c r="D99" t="s">
        <v>25</v>
      </c>
      <c r="E99">
        <v>91</v>
      </c>
      <c r="F99">
        <v>68</v>
      </c>
      <c r="G99">
        <v>4</v>
      </c>
      <c r="H99" t="s">
        <v>27</v>
      </c>
      <c r="I99">
        <v>97</v>
      </c>
      <c r="J99">
        <v>18</v>
      </c>
      <c r="K99">
        <v>85</v>
      </c>
      <c r="L99">
        <v>49</v>
      </c>
      <c r="M99">
        <v>25</v>
      </c>
      <c r="N99">
        <v>87</v>
      </c>
      <c r="O99">
        <v>45</v>
      </c>
      <c r="P99">
        <v>51</v>
      </c>
      <c r="Q99">
        <v>36</v>
      </c>
      <c r="R99">
        <v>59</v>
      </c>
    </row>
    <row r="100" spans="1:18" x14ac:dyDescent="0.35">
      <c r="A100" t="s">
        <v>42</v>
      </c>
      <c r="B100">
        <v>75893</v>
      </c>
      <c r="C100">
        <v>16</v>
      </c>
      <c r="D100" t="s">
        <v>19</v>
      </c>
      <c r="E100">
        <v>39</v>
      </c>
      <c r="F100">
        <v>147</v>
      </c>
      <c r="G100">
        <v>4</v>
      </c>
      <c r="H100" t="s">
        <v>27</v>
      </c>
      <c r="I100">
        <v>66</v>
      </c>
      <c r="J100">
        <v>33</v>
      </c>
      <c r="K100">
        <v>77</v>
      </c>
      <c r="L100">
        <v>13</v>
      </c>
      <c r="M100">
        <v>97</v>
      </c>
      <c r="N100">
        <v>45</v>
      </c>
      <c r="O100">
        <v>24</v>
      </c>
      <c r="P100">
        <v>7</v>
      </c>
      <c r="Q100">
        <v>17</v>
      </c>
      <c r="R100">
        <v>52</v>
      </c>
    </row>
    <row r="101" spans="1:18" x14ac:dyDescent="0.35">
      <c r="A101" t="s">
        <v>32</v>
      </c>
      <c r="B101">
        <v>106619</v>
      </c>
      <c r="C101">
        <v>29</v>
      </c>
      <c r="D101" t="s">
        <v>25</v>
      </c>
      <c r="E101">
        <v>15</v>
      </c>
      <c r="F101">
        <v>95</v>
      </c>
      <c r="G101">
        <v>54</v>
      </c>
      <c r="H101" t="s">
        <v>27</v>
      </c>
      <c r="I101">
        <v>95</v>
      </c>
      <c r="J101">
        <v>25</v>
      </c>
      <c r="K101">
        <v>36</v>
      </c>
      <c r="L101">
        <v>38</v>
      </c>
      <c r="M101">
        <v>61</v>
      </c>
      <c r="N101">
        <v>36</v>
      </c>
      <c r="O101">
        <v>53</v>
      </c>
      <c r="P101">
        <v>78</v>
      </c>
      <c r="Q101">
        <v>71</v>
      </c>
      <c r="R101">
        <v>45</v>
      </c>
    </row>
    <row r="102" spans="1:18" x14ac:dyDescent="0.35">
      <c r="A102" t="s">
        <v>32</v>
      </c>
      <c r="B102">
        <v>113310</v>
      </c>
      <c r="C102">
        <v>14</v>
      </c>
      <c r="D102" t="s">
        <v>25</v>
      </c>
      <c r="E102">
        <v>56</v>
      </c>
      <c r="F102">
        <v>104</v>
      </c>
      <c r="G102">
        <v>31</v>
      </c>
      <c r="H102" t="s">
        <v>27</v>
      </c>
      <c r="I102">
        <v>99</v>
      </c>
      <c r="J102">
        <v>12</v>
      </c>
      <c r="K102">
        <v>23</v>
      </c>
      <c r="L102">
        <v>5</v>
      </c>
      <c r="M102">
        <v>64</v>
      </c>
      <c r="N102">
        <v>22</v>
      </c>
      <c r="O102">
        <v>18</v>
      </c>
      <c r="P102">
        <v>9</v>
      </c>
      <c r="Q102">
        <v>1</v>
      </c>
      <c r="R102">
        <v>58</v>
      </c>
    </row>
    <row r="103" spans="1:18" x14ac:dyDescent="0.35">
      <c r="A103" t="s">
        <v>29</v>
      </c>
      <c r="B103">
        <v>55611</v>
      </c>
      <c r="C103">
        <v>9</v>
      </c>
      <c r="D103" t="s">
        <v>25</v>
      </c>
      <c r="E103">
        <v>4</v>
      </c>
      <c r="F103">
        <v>98</v>
      </c>
      <c r="G103">
        <v>22</v>
      </c>
      <c r="H103" t="s">
        <v>23</v>
      </c>
      <c r="I103">
        <v>2</v>
      </c>
      <c r="J103">
        <v>32</v>
      </c>
      <c r="K103">
        <v>97</v>
      </c>
      <c r="L103">
        <v>58</v>
      </c>
      <c r="M103">
        <v>25</v>
      </c>
      <c r="N103">
        <v>52</v>
      </c>
      <c r="O103">
        <v>34</v>
      </c>
      <c r="P103">
        <v>53</v>
      </c>
      <c r="Q103">
        <v>13</v>
      </c>
      <c r="R103">
        <v>13</v>
      </c>
    </row>
    <row r="104" spans="1:18" x14ac:dyDescent="0.35">
      <c r="A104" t="s">
        <v>41</v>
      </c>
      <c r="B104">
        <v>108131</v>
      </c>
      <c r="C104">
        <v>15</v>
      </c>
      <c r="D104" t="s">
        <v>38</v>
      </c>
      <c r="E104">
        <v>94</v>
      </c>
      <c r="F104">
        <v>123</v>
      </c>
      <c r="G104">
        <v>74</v>
      </c>
      <c r="H104" t="s">
        <v>20</v>
      </c>
      <c r="I104">
        <v>19</v>
      </c>
      <c r="J104">
        <v>73</v>
      </c>
      <c r="K104">
        <v>16</v>
      </c>
      <c r="L104">
        <v>23</v>
      </c>
      <c r="M104">
        <v>96</v>
      </c>
      <c r="N104">
        <v>26</v>
      </c>
      <c r="O104">
        <v>66</v>
      </c>
      <c r="P104">
        <v>98</v>
      </c>
      <c r="Q104">
        <v>37</v>
      </c>
      <c r="R104">
        <v>2</v>
      </c>
    </row>
    <row r="105" spans="1:18" x14ac:dyDescent="0.35">
      <c r="A105" t="s">
        <v>21</v>
      </c>
      <c r="B105">
        <v>58625</v>
      </c>
      <c r="C105">
        <v>16</v>
      </c>
      <c r="D105" t="s">
        <v>38</v>
      </c>
      <c r="E105">
        <v>83</v>
      </c>
      <c r="F105">
        <v>136</v>
      </c>
      <c r="G105">
        <v>24</v>
      </c>
      <c r="H105" t="s">
        <v>23</v>
      </c>
      <c r="I105">
        <v>11</v>
      </c>
      <c r="J105">
        <v>8</v>
      </c>
      <c r="K105">
        <v>92</v>
      </c>
      <c r="L105">
        <v>6</v>
      </c>
      <c r="M105">
        <v>94</v>
      </c>
      <c r="N105">
        <v>83</v>
      </c>
      <c r="O105">
        <v>67</v>
      </c>
      <c r="P105">
        <v>58</v>
      </c>
      <c r="Q105">
        <v>35</v>
      </c>
      <c r="R105">
        <v>16</v>
      </c>
    </row>
    <row r="106" spans="1:18" x14ac:dyDescent="0.35">
      <c r="A106" t="s">
        <v>35</v>
      </c>
      <c r="B106">
        <v>47087</v>
      </c>
      <c r="C106">
        <v>5</v>
      </c>
      <c r="D106" t="s">
        <v>38</v>
      </c>
      <c r="E106">
        <v>32</v>
      </c>
      <c r="F106">
        <v>137</v>
      </c>
      <c r="G106">
        <v>7</v>
      </c>
      <c r="H106" t="s">
        <v>27</v>
      </c>
      <c r="I106">
        <v>75</v>
      </c>
      <c r="J106">
        <v>9</v>
      </c>
      <c r="K106">
        <v>29</v>
      </c>
      <c r="L106">
        <v>11</v>
      </c>
      <c r="M106">
        <v>65</v>
      </c>
      <c r="N106">
        <v>77</v>
      </c>
      <c r="O106">
        <v>93</v>
      </c>
      <c r="P106">
        <v>44</v>
      </c>
      <c r="Q106">
        <v>9</v>
      </c>
      <c r="R106">
        <v>88</v>
      </c>
    </row>
    <row r="107" spans="1:18" x14ac:dyDescent="0.35">
      <c r="A107" t="s">
        <v>33</v>
      </c>
      <c r="B107">
        <v>143942</v>
      </c>
      <c r="C107">
        <v>18</v>
      </c>
      <c r="D107" t="s">
        <v>38</v>
      </c>
      <c r="E107">
        <v>87</v>
      </c>
      <c r="F107">
        <v>88</v>
      </c>
      <c r="G107">
        <v>77</v>
      </c>
      <c r="H107" t="s">
        <v>20</v>
      </c>
      <c r="I107">
        <v>65</v>
      </c>
      <c r="J107">
        <v>33</v>
      </c>
      <c r="K107">
        <v>63</v>
      </c>
      <c r="L107">
        <v>61</v>
      </c>
      <c r="M107">
        <v>56</v>
      </c>
      <c r="N107">
        <v>38</v>
      </c>
      <c r="O107">
        <v>55</v>
      </c>
      <c r="P107">
        <v>6</v>
      </c>
      <c r="Q107">
        <v>55</v>
      </c>
      <c r="R107">
        <v>44</v>
      </c>
    </row>
    <row r="108" spans="1:18" x14ac:dyDescent="0.35">
      <c r="A108" t="s">
        <v>30</v>
      </c>
      <c r="B108">
        <v>109973</v>
      </c>
      <c r="C108">
        <v>25</v>
      </c>
      <c r="D108" t="s">
        <v>25</v>
      </c>
      <c r="E108">
        <v>59</v>
      </c>
      <c r="F108">
        <v>67</v>
      </c>
      <c r="G108">
        <v>56</v>
      </c>
      <c r="H108" t="s">
        <v>27</v>
      </c>
      <c r="I108">
        <v>76</v>
      </c>
      <c r="J108">
        <v>5</v>
      </c>
      <c r="K108">
        <v>54</v>
      </c>
      <c r="L108">
        <v>95</v>
      </c>
      <c r="M108">
        <v>85</v>
      </c>
      <c r="N108">
        <v>91</v>
      </c>
      <c r="O108">
        <v>81</v>
      </c>
      <c r="P108">
        <v>11</v>
      </c>
      <c r="Q108">
        <v>15</v>
      </c>
      <c r="R108">
        <v>53</v>
      </c>
    </row>
    <row r="109" spans="1:18" x14ac:dyDescent="0.35">
      <c r="A109" t="s">
        <v>41</v>
      </c>
      <c r="B109">
        <v>57598</v>
      </c>
      <c r="C109">
        <v>11</v>
      </c>
      <c r="D109" t="s">
        <v>22</v>
      </c>
      <c r="E109">
        <v>48</v>
      </c>
      <c r="F109">
        <v>89</v>
      </c>
      <c r="G109">
        <v>84</v>
      </c>
      <c r="H109" t="s">
        <v>20</v>
      </c>
      <c r="I109">
        <v>75</v>
      </c>
      <c r="J109">
        <v>72</v>
      </c>
      <c r="K109">
        <v>52</v>
      </c>
      <c r="L109">
        <v>82</v>
      </c>
      <c r="M109">
        <v>43</v>
      </c>
      <c r="N109">
        <v>9</v>
      </c>
      <c r="O109">
        <v>7</v>
      </c>
      <c r="P109">
        <v>95</v>
      </c>
      <c r="Q109">
        <v>65</v>
      </c>
      <c r="R109">
        <v>38</v>
      </c>
    </row>
    <row r="110" spans="1:18" x14ac:dyDescent="0.35">
      <c r="A110" t="s">
        <v>40</v>
      </c>
      <c r="B110">
        <v>75379</v>
      </c>
      <c r="C110">
        <v>20</v>
      </c>
      <c r="D110" t="s">
        <v>38</v>
      </c>
      <c r="E110">
        <v>48</v>
      </c>
      <c r="F110">
        <v>69</v>
      </c>
      <c r="G110">
        <v>9</v>
      </c>
      <c r="H110" t="s">
        <v>23</v>
      </c>
      <c r="I110">
        <v>62</v>
      </c>
      <c r="J110">
        <v>52</v>
      </c>
      <c r="K110">
        <v>67</v>
      </c>
      <c r="L110">
        <v>93</v>
      </c>
      <c r="M110">
        <v>53</v>
      </c>
      <c r="N110">
        <v>58</v>
      </c>
      <c r="O110">
        <v>9</v>
      </c>
      <c r="P110">
        <v>72</v>
      </c>
      <c r="Q110">
        <v>4</v>
      </c>
      <c r="R110">
        <v>98</v>
      </c>
    </row>
    <row r="111" spans="1:18" x14ac:dyDescent="0.35">
      <c r="A111" t="s">
        <v>32</v>
      </c>
      <c r="B111">
        <v>130441</v>
      </c>
      <c r="C111">
        <v>24</v>
      </c>
      <c r="D111" t="s">
        <v>25</v>
      </c>
      <c r="E111">
        <v>52</v>
      </c>
      <c r="F111">
        <v>62</v>
      </c>
      <c r="G111">
        <v>64</v>
      </c>
      <c r="H111" t="s">
        <v>27</v>
      </c>
      <c r="I111">
        <v>8</v>
      </c>
      <c r="J111">
        <v>18</v>
      </c>
      <c r="K111">
        <v>3</v>
      </c>
      <c r="L111">
        <v>79</v>
      </c>
      <c r="M111">
        <v>19</v>
      </c>
      <c r="N111">
        <v>92</v>
      </c>
      <c r="O111">
        <v>42</v>
      </c>
      <c r="P111">
        <v>9</v>
      </c>
      <c r="Q111">
        <v>82</v>
      </c>
      <c r="R111">
        <v>37</v>
      </c>
    </row>
    <row r="112" spans="1:18" x14ac:dyDescent="0.35">
      <c r="A112" t="s">
        <v>34</v>
      </c>
      <c r="B112">
        <v>72668</v>
      </c>
      <c r="C112">
        <v>9</v>
      </c>
      <c r="D112" t="s">
        <v>25</v>
      </c>
      <c r="E112">
        <v>11</v>
      </c>
      <c r="F112">
        <v>5</v>
      </c>
      <c r="G112">
        <v>56</v>
      </c>
      <c r="H112" t="s">
        <v>27</v>
      </c>
      <c r="I112">
        <v>52</v>
      </c>
      <c r="J112">
        <v>59</v>
      </c>
      <c r="K112">
        <v>79</v>
      </c>
      <c r="L112">
        <v>65</v>
      </c>
      <c r="M112">
        <v>17</v>
      </c>
      <c r="N112">
        <v>36</v>
      </c>
      <c r="O112">
        <v>91</v>
      </c>
      <c r="P112">
        <v>77</v>
      </c>
      <c r="Q112">
        <v>56</v>
      </c>
      <c r="R112">
        <v>26</v>
      </c>
    </row>
    <row r="113" spans="1:18" x14ac:dyDescent="0.35">
      <c r="A113" t="s">
        <v>36</v>
      </c>
      <c r="B113">
        <v>140641</v>
      </c>
      <c r="C113">
        <v>23</v>
      </c>
      <c r="D113" t="s">
        <v>19</v>
      </c>
      <c r="E113">
        <v>82</v>
      </c>
      <c r="F113">
        <v>92</v>
      </c>
      <c r="G113">
        <v>57</v>
      </c>
      <c r="H113" t="s">
        <v>27</v>
      </c>
      <c r="I113">
        <v>1</v>
      </c>
      <c r="J113">
        <v>62</v>
      </c>
      <c r="K113">
        <v>45</v>
      </c>
      <c r="L113">
        <v>59</v>
      </c>
      <c r="M113">
        <v>17</v>
      </c>
      <c r="N113">
        <v>74</v>
      </c>
      <c r="O113">
        <v>86</v>
      </c>
      <c r="P113">
        <v>22</v>
      </c>
      <c r="Q113">
        <v>1</v>
      </c>
      <c r="R113">
        <v>2</v>
      </c>
    </row>
    <row r="114" spans="1:18" x14ac:dyDescent="0.35">
      <c r="A114" t="s">
        <v>44</v>
      </c>
      <c r="B114">
        <v>46014</v>
      </c>
      <c r="C114">
        <v>2</v>
      </c>
      <c r="D114" t="s">
        <v>22</v>
      </c>
      <c r="E114">
        <v>61</v>
      </c>
      <c r="F114">
        <v>105</v>
      </c>
      <c r="G114">
        <v>39</v>
      </c>
      <c r="H114" t="s">
        <v>27</v>
      </c>
      <c r="I114">
        <v>39</v>
      </c>
      <c r="J114">
        <v>59</v>
      </c>
      <c r="K114">
        <v>5</v>
      </c>
      <c r="L114">
        <v>99</v>
      </c>
      <c r="M114">
        <v>14</v>
      </c>
      <c r="N114">
        <v>7</v>
      </c>
      <c r="O114">
        <v>4</v>
      </c>
      <c r="P114">
        <v>43</v>
      </c>
      <c r="Q114">
        <v>72</v>
      </c>
      <c r="R114">
        <v>69</v>
      </c>
    </row>
    <row r="115" spans="1:18" x14ac:dyDescent="0.35">
      <c r="A115" t="s">
        <v>36</v>
      </c>
      <c r="B115">
        <v>92438</v>
      </c>
      <c r="C115">
        <v>23</v>
      </c>
      <c r="D115" t="s">
        <v>38</v>
      </c>
      <c r="E115">
        <v>13</v>
      </c>
      <c r="F115">
        <v>6</v>
      </c>
      <c r="G115">
        <v>59</v>
      </c>
      <c r="H115" t="s">
        <v>27</v>
      </c>
      <c r="I115">
        <v>58</v>
      </c>
      <c r="J115">
        <v>27</v>
      </c>
      <c r="K115">
        <v>8</v>
      </c>
      <c r="L115">
        <v>9</v>
      </c>
      <c r="M115">
        <v>89</v>
      </c>
      <c r="N115">
        <v>19</v>
      </c>
      <c r="O115">
        <v>32</v>
      </c>
      <c r="P115">
        <v>23</v>
      </c>
      <c r="Q115">
        <v>35</v>
      </c>
      <c r="R115">
        <v>7</v>
      </c>
    </row>
    <row r="116" spans="1:18" x14ac:dyDescent="0.35">
      <c r="A116" t="s">
        <v>40</v>
      </c>
      <c r="B116">
        <v>102240</v>
      </c>
      <c r="C116">
        <v>27</v>
      </c>
      <c r="D116" t="s">
        <v>25</v>
      </c>
      <c r="E116">
        <v>7</v>
      </c>
      <c r="F116">
        <v>13</v>
      </c>
      <c r="G116">
        <v>11</v>
      </c>
      <c r="H116" t="s">
        <v>23</v>
      </c>
      <c r="I116">
        <v>54</v>
      </c>
      <c r="J116">
        <v>88</v>
      </c>
      <c r="K116">
        <v>65</v>
      </c>
      <c r="L116">
        <v>53</v>
      </c>
      <c r="M116">
        <v>32</v>
      </c>
      <c r="N116">
        <v>33</v>
      </c>
      <c r="O116">
        <v>67</v>
      </c>
      <c r="P116">
        <v>99</v>
      </c>
      <c r="Q116">
        <v>66</v>
      </c>
      <c r="R116">
        <v>56</v>
      </c>
    </row>
    <row r="117" spans="1:18" x14ac:dyDescent="0.35">
      <c r="A117" t="s">
        <v>41</v>
      </c>
      <c r="B117">
        <v>39686</v>
      </c>
      <c r="C117">
        <v>29</v>
      </c>
      <c r="D117" t="s">
        <v>22</v>
      </c>
      <c r="E117">
        <v>33</v>
      </c>
      <c r="F117">
        <v>108</v>
      </c>
      <c r="G117">
        <v>72</v>
      </c>
      <c r="H117" t="s">
        <v>20</v>
      </c>
      <c r="I117">
        <v>96</v>
      </c>
      <c r="J117">
        <v>63</v>
      </c>
      <c r="K117">
        <v>75</v>
      </c>
      <c r="L117">
        <v>17</v>
      </c>
      <c r="M117">
        <v>41</v>
      </c>
      <c r="N117">
        <v>42</v>
      </c>
      <c r="O117">
        <v>82</v>
      </c>
      <c r="P117">
        <v>0</v>
      </c>
      <c r="Q117">
        <v>3</v>
      </c>
      <c r="R117">
        <v>98</v>
      </c>
    </row>
    <row r="118" spans="1:18" x14ac:dyDescent="0.35">
      <c r="A118" t="s">
        <v>30</v>
      </c>
      <c r="B118">
        <v>40754</v>
      </c>
      <c r="C118">
        <v>15</v>
      </c>
      <c r="D118" t="s">
        <v>22</v>
      </c>
      <c r="E118">
        <v>38</v>
      </c>
      <c r="F118">
        <v>62</v>
      </c>
      <c r="G118">
        <v>69</v>
      </c>
      <c r="H118" t="s">
        <v>27</v>
      </c>
      <c r="I118">
        <v>2</v>
      </c>
      <c r="J118">
        <v>74</v>
      </c>
      <c r="K118">
        <v>77</v>
      </c>
      <c r="L118">
        <v>24</v>
      </c>
      <c r="M118">
        <v>67</v>
      </c>
      <c r="N118">
        <v>9</v>
      </c>
      <c r="O118">
        <v>26</v>
      </c>
      <c r="P118">
        <v>79</v>
      </c>
      <c r="Q118">
        <v>86</v>
      </c>
      <c r="R118">
        <v>61</v>
      </c>
    </row>
    <row r="119" spans="1:18" x14ac:dyDescent="0.35">
      <c r="A119" t="s">
        <v>39</v>
      </c>
      <c r="B119">
        <v>40699</v>
      </c>
      <c r="C119">
        <v>5</v>
      </c>
      <c r="D119" t="s">
        <v>38</v>
      </c>
      <c r="E119">
        <v>16</v>
      </c>
      <c r="F119">
        <v>56</v>
      </c>
      <c r="G119">
        <v>73</v>
      </c>
      <c r="H119" t="s">
        <v>20</v>
      </c>
      <c r="I119">
        <v>23</v>
      </c>
      <c r="J119">
        <v>34</v>
      </c>
      <c r="K119">
        <v>38</v>
      </c>
      <c r="L119">
        <v>35</v>
      </c>
      <c r="M119">
        <v>24</v>
      </c>
      <c r="N119">
        <v>51</v>
      </c>
      <c r="O119">
        <v>83</v>
      </c>
      <c r="P119">
        <v>28</v>
      </c>
      <c r="Q119">
        <v>94</v>
      </c>
      <c r="R119">
        <v>87</v>
      </c>
    </row>
    <row r="120" spans="1:18" x14ac:dyDescent="0.35">
      <c r="A120" t="s">
        <v>32</v>
      </c>
      <c r="B120">
        <v>120373</v>
      </c>
      <c r="C120">
        <v>2</v>
      </c>
      <c r="D120" t="s">
        <v>22</v>
      </c>
      <c r="E120">
        <v>79</v>
      </c>
      <c r="F120">
        <v>107</v>
      </c>
      <c r="G120">
        <v>53</v>
      </c>
      <c r="H120" t="s">
        <v>27</v>
      </c>
      <c r="I120">
        <v>39</v>
      </c>
      <c r="J120">
        <v>5</v>
      </c>
      <c r="K120">
        <v>4</v>
      </c>
      <c r="L120">
        <v>54</v>
      </c>
      <c r="M120">
        <v>63</v>
      </c>
      <c r="N120">
        <v>67</v>
      </c>
      <c r="O120">
        <v>53</v>
      </c>
      <c r="P120">
        <v>72</v>
      </c>
      <c r="Q120">
        <v>14</v>
      </c>
      <c r="R120">
        <v>21</v>
      </c>
    </row>
    <row r="121" spans="1:18" x14ac:dyDescent="0.35">
      <c r="A121" t="s">
        <v>26</v>
      </c>
      <c r="B121">
        <v>70461</v>
      </c>
      <c r="C121">
        <v>8</v>
      </c>
      <c r="D121" t="s">
        <v>25</v>
      </c>
      <c r="E121">
        <v>32</v>
      </c>
      <c r="F121">
        <v>52</v>
      </c>
      <c r="G121">
        <v>36</v>
      </c>
      <c r="H121" t="s">
        <v>27</v>
      </c>
      <c r="I121">
        <v>22</v>
      </c>
      <c r="J121">
        <v>96</v>
      </c>
      <c r="K121">
        <v>57</v>
      </c>
      <c r="L121">
        <v>93</v>
      </c>
      <c r="M121">
        <v>58</v>
      </c>
      <c r="N121">
        <v>48</v>
      </c>
      <c r="O121">
        <v>31</v>
      </c>
      <c r="P121">
        <v>61</v>
      </c>
      <c r="Q121">
        <v>14</v>
      </c>
      <c r="R121">
        <v>9</v>
      </c>
    </row>
    <row r="122" spans="1:18" x14ac:dyDescent="0.35">
      <c r="A122" t="s">
        <v>32</v>
      </c>
      <c r="B122">
        <v>103965</v>
      </c>
      <c r="C122">
        <v>28</v>
      </c>
      <c r="D122" t="s">
        <v>25</v>
      </c>
      <c r="E122">
        <v>32</v>
      </c>
      <c r="F122">
        <v>145</v>
      </c>
      <c r="G122">
        <v>63</v>
      </c>
      <c r="H122" t="s">
        <v>27</v>
      </c>
      <c r="I122">
        <v>67</v>
      </c>
      <c r="J122">
        <v>12</v>
      </c>
      <c r="K122">
        <v>48</v>
      </c>
      <c r="L122">
        <v>51</v>
      </c>
      <c r="M122">
        <v>23</v>
      </c>
      <c r="N122">
        <v>8</v>
      </c>
      <c r="O122">
        <v>78</v>
      </c>
      <c r="P122">
        <v>12</v>
      </c>
      <c r="Q122">
        <v>59</v>
      </c>
      <c r="R122">
        <v>94</v>
      </c>
    </row>
    <row r="123" spans="1:18" x14ac:dyDescent="0.35">
      <c r="A123" t="s">
        <v>21</v>
      </c>
      <c r="B123">
        <v>58179</v>
      </c>
      <c r="C123">
        <v>17</v>
      </c>
      <c r="D123" t="s">
        <v>22</v>
      </c>
      <c r="E123">
        <v>28</v>
      </c>
      <c r="F123">
        <v>135</v>
      </c>
      <c r="G123">
        <v>5</v>
      </c>
      <c r="H123" t="s">
        <v>23</v>
      </c>
      <c r="I123">
        <v>2</v>
      </c>
      <c r="J123">
        <v>6</v>
      </c>
      <c r="K123">
        <v>36</v>
      </c>
      <c r="L123">
        <v>39</v>
      </c>
      <c r="M123">
        <v>56</v>
      </c>
      <c r="N123">
        <v>19</v>
      </c>
      <c r="O123">
        <v>21</v>
      </c>
      <c r="P123">
        <v>48</v>
      </c>
      <c r="Q123">
        <v>75</v>
      </c>
      <c r="R123">
        <v>62</v>
      </c>
    </row>
    <row r="124" spans="1:18" x14ac:dyDescent="0.35">
      <c r="A124" t="s">
        <v>40</v>
      </c>
      <c r="B124">
        <v>125694</v>
      </c>
      <c r="C124">
        <v>8</v>
      </c>
      <c r="D124" t="s">
        <v>22</v>
      </c>
      <c r="E124">
        <v>43</v>
      </c>
      <c r="F124">
        <v>67</v>
      </c>
      <c r="G124">
        <v>7</v>
      </c>
      <c r="H124" t="s">
        <v>23</v>
      </c>
      <c r="I124">
        <v>78</v>
      </c>
      <c r="J124">
        <v>27</v>
      </c>
      <c r="K124">
        <v>18</v>
      </c>
      <c r="L124">
        <v>69</v>
      </c>
      <c r="M124">
        <v>62</v>
      </c>
      <c r="N124">
        <v>63</v>
      </c>
      <c r="O124">
        <v>23</v>
      </c>
      <c r="P124">
        <v>23</v>
      </c>
      <c r="Q124">
        <v>22</v>
      </c>
      <c r="R124">
        <v>17</v>
      </c>
    </row>
    <row r="125" spans="1:18" x14ac:dyDescent="0.35">
      <c r="A125" t="s">
        <v>42</v>
      </c>
      <c r="B125">
        <v>128723</v>
      </c>
      <c r="C125">
        <v>27</v>
      </c>
      <c r="D125" t="s">
        <v>25</v>
      </c>
      <c r="E125">
        <v>85</v>
      </c>
      <c r="F125">
        <v>122</v>
      </c>
      <c r="G125">
        <v>62</v>
      </c>
      <c r="H125" t="s">
        <v>27</v>
      </c>
      <c r="I125">
        <v>4</v>
      </c>
      <c r="J125">
        <v>65</v>
      </c>
      <c r="K125">
        <v>35</v>
      </c>
      <c r="L125">
        <v>53</v>
      </c>
      <c r="M125">
        <v>48</v>
      </c>
      <c r="N125">
        <v>18</v>
      </c>
      <c r="O125">
        <v>39</v>
      </c>
      <c r="P125">
        <v>96</v>
      </c>
      <c r="Q125">
        <v>25</v>
      </c>
      <c r="R125">
        <v>13</v>
      </c>
    </row>
    <row r="126" spans="1:18" x14ac:dyDescent="0.35">
      <c r="A126" t="s">
        <v>28</v>
      </c>
      <c r="B126">
        <v>36548</v>
      </c>
      <c r="C126">
        <v>21</v>
      </c>
      <c r="D126" t="s">
        <v>38</v>
      </c>
      <c r="E126">
        <v>79</v>
      </c>
      <c r="F126">
        <v>108</v>
      </c>
      <c r="G126">
        <v>57</v>
      </c>
      <c r="H126" t="s">
        <v>27</v>
      </c>
      <c r="I126">
        <v>19</v>
      </c>
      <c r="J126">
        <v>62</v>
      </c>
      <c r="K126">
        <v>32</v>
      </c>
      <c r="L126">
        <v>83</v>
      </c>
      <c r="M126">
        <v>63</v>
      </c>
      <c r="N126">
        <v>2</v>
      </c>
      <c r="O126">
        <v>6</v>
      </c>
      <c r="P126">
        <v>4</v>
      </c>
      <c r="Q126">
        <v>37</v>
      </c>
      <c r="R126">
        <v>27</v>
      </c>
    </row>
    <row r="127" spans="1:18" x14ac:dyDescent="0.35">
      <c r="A127" t="s">
        <v>21</v>
      </c>
      <c r="B127">
        <v>40634</v>
      </c>
      <c r="C127">
        <v>20</v>
      </c>
      <c r="D127" t="s">
        <v>22</v>
      </c>
      <c r="E127">
        <v>84</v>
      </c>
      <c r="F127">
        <v>6</v>
      </c>
      <c r="G127">
        <v>17</v>
      </c>
      <c r="H127" t="s">
        <v>23</v>
      </c>
      <c r="I127">
        <v>15</v>
      </c>
      <c r="J127">
        <v>32</v>
      </c>
      <c r="K127">
        <v>74</v>
      </c>
      <c r="L127">
        <v>48</v>
      </c>
      <c r="M127">
        <v>38</v>
      </c>
      <c r="N127">
        <v>39</v>
      </c>
      <c r="O127">
        <v>46</v>
      </c>
      <c r="P127">
        <v>79</v>
      </c>
      <c r="Q127">
        <v>89</v>
      </c>
      <c r="R127">
        <v>96</v>
      </c>
    </row>
    <row r="128" spans="1:18" x14ac:dyDescent="0.35">
      <c r="A128" t="s">
        <v>32</v>
      </c>
      <c r="B128">
        <v>62784</v>
      </c>
      <c r="C128">
        <v>23</v>
      </c>
      <c r="D128" t="s">
        <v>19</v>
      </c>
      <c r="E128">
        <v>32</v>
      </c>
      <c r="F128">
        <v>119</v>
      </c>
      <c r="G128">
        <v>48</v>
      </c>
      <c r="H128" t="s">
        <v>27</v>
      </c>
      <c r="I128">
        <v>25</v>
      </c>
      <c r="J128">
        <v>84</v>
      </c>
      <c r="K128">
        <v>4</v>
      </c>
      <c r="L128">
        <v>9</v>
      </c>
      <c r="M128">
        <v>46</v>
      </c>
      <c r="N128">
        <v>64</v>
      </c>
      <c r="O128">
        <v>66</v>
      </c>
      <c r="P128">
        <v>9</v>
      </c>
      <c r="Q128">
        <v>64</v>
      </c>
      <c r="R128">
        <v>61</v>
      </c>
    </row>
    <row r="129" spans="1:18" x14ac:dyDescent="0.35">
      <c r="A129" t="s">
        <v>43</v>
      </c>
      <c r="B129">
        <v>37099</v>
      </c>
      <c r="C129">
        <v>22</v>
      </c>
      <c r="D129" t="s">
        <v>25</v>
      </c>
      <c r="E129">
        <v>52</v>
      </c>
      <c r="F129">
        <v>65</v>
      </c>
      <c r="G129">
        <v>23</v>
      </c>
      <c r="H129" t="s">
        <v>23</v>
      </c>
      <c r="I129">
        <v>51</v>
      </c>
      <c r="J129">
        <v>68</v>
      </c>
      <c r="K129">
        <v>4</v>
      </c>
      <c r="L129">
        <v>8</v>
      </c>
      <c r="M129">
        <v>72</v>
      </c>
      <c r="N129">
        <v>7</v>
      </c>
      <c r="O129">
        <v>7</v>
      </c>
      <c r="P129">
        <v>1</v>
      </c>
      <c r="Q129">
        <v>96</v>
      </c>
      <c r="R129">
        <v>74</v>
      </c>
    </row>
    <row r="130" spans="1:18" x14ac:dyDescent="0.35">
      <c r="A130" t="s">
        <v>37</v>
      </c>
      <c r="B130">
        <v>74857</v>
      </c>
      <c r="C130">
        <v>13</v>
      </c>
      <c r="D130" t="s">
        <v>38</v>
      </c>
      <c r="E130">
        <v>99</v>
      </c>
      <c r="F130">
        <v>147</v>
      </c>
      <c r="G130">
        <v>68</v>
      </c>
      <c r="H130" t="s">
        <v>27</v>
      </c>
      <c r="I130">
        <v>78</v>
      </c>
      <c r="J130">
        <v>35</v>
      </c>
      <c r="K130">
        <v>41</v>
      </c>
      <c r="L130">
        <v>55</v>
      </c>
      <c r="M130">
        <v>83</v>
      </c>
      <c r="N130">
        <v>7</v>
      </c>
      <c r="O130">
        <v>42</v>
      </c>
      <c r="P130">
        <v>8</v>
      </c>
      <c r="Q130">
        <v>51</v>
      </c>
      <c r="R130">
        <v>9</v>
      </c>
    </row>
    <row r="131" spans="1:18" x14ac:dyDescent="0.35">
      <c r="A131" t="s">
        <v>36</v>
      </c>
      <c r="B131">
        <v>91063</v>
      </c>
      <c r="C131">
        <v>7</v>
      </c>
      <c r="D131" t="s">
        <v>19</v>
      </c>
      <c r="E131">
        <v>62</v>
      </c>
      <c r="F131">
        <v>88</v>
      </c>
      <c r="G131">
        <v>38</v>
      </c>
      <c r="H131" t="s">
        <v>27</v>
      </c>
      <c r="I131">
        <v>12</v>
      </c>
      <c r="J131">
        <v>62</v>
      </c>
      <c r="K131">
        <v>77</v>
      </c>
      <c r="L131">
        <v>64</v>
      </c>
      <c r="M131">
        <v>53</v>
      </c>
      <c r="N131">
        <v>4</v>
      </c>
      <c r="O131">
        <v>97</v>
      </c>
      <c r="P131">
        <v>8</v>
      </c>
      <c r="Q131">
        <v>29</v>
      </c>
      <c r="R131">
        <v>98</v>
      </c>
    </row>
    <row r="132" spans="1:18" x14ac:dyDescent="0.35">
      <c r="A132" t="s">
        <v>18</v>
      </c>
      <c r="B132">
        <v>89765</v>
      </c>
      <c r="C132">
        <v>12</v>
      </c>
      <c r="D132" t="s">
        <v>22</v>
      </c>
      <c r="E132">
        <v>58</v>
      </c>
      <c r="F132">
        <v>125</v>
      </c>
      <c r="G132">
        <v>9</v>
      </c>
      <c r="H132" t="s">
        <v>20</v>
      </c>
      <c r="I132">
        <v>66</v>
      </c>
      <c r="J132">
        <v>13</v>
      </c>
      <c r="K132">
        <v>34</v>
      </c>
      <c r="L132">
        <v>93</v>
      </c>
      <c r="M132">
        <v>22</v>
      </c>
      <c r="N132">
        <v>37</v>
      </c>
      <c r="O132">
        <v>43</v>
      </c>
      <c r="P132">
        <v>44</v>
      </c>
      <c r="Q132">
        <v>61</v>
      </c>
      <c r="R132">
        <v>94</v>
      </c>
    </row>
    <row r="133" spans="1:18" x14ac:dyDescent="0.35">
      <c r="A133" t="s">
        <v>30</v>
      </c>
      <c r="B133">
        <v>32461</v>
      </c>
      <c r="C133">
        <v>19</v>
      </c>
      <c r="D133" t="s">
        <v>25</v>
      </c>
      <c r="E133">
        <v>12</v>
      </c>
      <c r="F133">
        <v>7</v>
      </c>
      <c r="G133">
        <v>65</v>
      </c>
      <c r="H133" t="s">
        <v>27</v>
      </c>
      <c r="I133">
        <v>65</v>
      </c>
      <c r="J133">
        <v>29</v>
      </c>
      <c r="K133">
        <v>82</v>
      </c>
      <c r="L133">
        <v>86</v>
      </c>
      <c r="M133">
        <v>85</v>
      </c>
      <c r="N133">
        <v>92</v>
      </c>
      <c r="O133">
        <v>25</v>
      </c>
      <c r="P133">
        <v>76</v>
      </c>
      <c r="Q133">
        <v>46</v>
      </c>
      <c r="R133">
        <v>84</v>
      </c>
    </row>
    <row r="134" spans="1:18" x14ac:dyDescent="0.35">
      <c r="A134" t="s">
        <v>31</v>
      </c>
      <c r="B134">
        <v>53911</v>
      </c>
      <c r="C134">
        <v>13</v>
      </c>
      <c r="D134" t="s">
        <v>19</v>
      </c>
      <c r="E134">
        <v>78</v>
      </c>
      <c r="F134">
        <v>116</v>
      </c>
      <c r="G134">
        <v>9</v>
      </c>
      <c r="H134" t="s">
        <v>23</v>
      </c>
      <c r="I134">
        <v>55</v>
      </c>
      <c r="J134">
        <v>98</v>
      </c>
      <c r="K134">
        <v>94</v>
      </c>
      <c r="L134">
        <v>4</v>
      </c>
      <c r="M134">
        <v>16</v>
      </c>
      <c r="N134">
        <v>13</v>
      </c>
      <c r="O134">
        <v>73</v>
      </c>
      <c r="P134">
        <v>82</v>
      </c>
      <c r="Q134">
        <v>21</v>
      </c>
      <c r="R134">
        <v>51</v>
      </c>
    </row>
    <row r="135" spans="1:18" x14ac:dyDescent="0.35">
      <c r="A135" t="s">
        <v>28</v>
      </c>
      <c r="B135">
        <v>50567</v>
      </c>
      <c r="C135">
        <v>11</v>
      </c>
      <c r="D135" t="s">
        <v>38</v>
      </c>
      <c r="E135">
        <v>73</v>
      </c>
      <c r="F135">
        <v>104</v>
      </c>
      <c r="G135">
        <v>54</v>
      </c>
      <c r="H135" t="s">
        <v>27</v>
      </c>
      <c r="I135">
        <v>51</v>
      </c>
      <c r="J135">
        <v>3</v>
      </c>
      <c r="K135">
        <v>57</v>
      </c>
      <c r="L135">
        <v>69</v>
      </c>
      <c r="M135">
        <v>87</v>
      </c>
      <c r="N135">
        <v>64</v>
      </c>
      <c r="O135">
        <v>76</v>
      </c>
      <c r="P135">
        <v>16</v>
      </c>
      <c r="Q135">
        <v>46</v>
      </c>
      <c r="R135">
        <v>1</v>
      </c>
    </row>
    <row r="136" spans="1:18" x14ac:dyDescent="0.35">
      <c r="A136" t="s">
        <v>44</v>
      </c>
      <c r="B136">
        <v>52656</v>
      </c>
      <c r="C136">
        <v>11</v>
      </c>
      <c r="D136" t="s">
        <v>38</v>
      </c>
      <c r="E136">
        <v>73</v>
      </c>
      <c r="F136">
        <v>149</v>
      </c>
      <c r="G136">
        <v>34</v>
      </c>
      <c r="H136" t="s">
        <v>27</v>
      </c>
      <c r="I136">
        <v>4</v>
      </c>
      <c r="J136">
        <v>8</v>
      </c>
      <c r="K136">
        <v>2</v>
      </c>
      <c r="L136">
        <v>56</v>
      </c>
      <c r="M136">
        <v>73</v>
      </c>
      <c r="N136">
        <v>62</v>
      </c>
      <c r="O136">
        <v>19</v>
      </c>
      <c r="P136">
        <v>36</v>
      </c>
      <c r="Q136">
        <v>78</v>
      </c>
      <c r="R136">
        <v>55</v>
      </c>
    </row>
    <row r="137" spans="1:18" x14ac:dyDescent="0.35">
      <c r="A137" t="s">
        <v>21</v>
      </c>
      <c r="B137">
        <v>77701</v>
      </c>
      <c r="C137">
        <v>9</v>
      </c>
      <c r="D137" t="s">
        <v>38</v>
      </c>
      <c r="E137">
        <v>76</v>
      </c>
      <c r="F137">
        <v>54</v>
      </c>
      <c r="G137">
        <v>24</v>
      </c>
      <c r="H137" t="s">
        <v>23</v>
      </c>
      <c r="I137">
        <v>2</v>
      </c>
      <c r="J137">
        <v>96</v>
      </c>
      <c r="K137">
        <v>37</v>
      </c>
      <c r="L137">
        <v>33</v>
      </c>
      <c r="M137">
        <v>15</v>
      </c>
      <c r="N137">
        <v>31</v>
      </c>
      <c r="O137">
        <v>88</v>
      </c>
      <c r="P137">
        <v>10</v>
      </c>
      <c r="Q137">
        <v>37</v>
      </c>
      <c r="R137">
        <v>45</v>
      </c>
    </row>
    <row r="138" spans="1:18" x14ac:dyDescent="0.35">
      <c r="A138" t="s">
        <v>37</v>
      </c>
      <c r="B138">
        <v>137539</v>
      </c>
      <c r="C138">
        <v>9</v>
      </c>
      <c r="D138" t="s">
        <v>25</v>
      </c>
      <c r="E138">
        <v>89</v>
      </c>
      <c r="F138">
        <v>109</v>
      </c>
      <c r="G138">
        <v>46</v>
      </c>
      <c r="H138" t="s">
        <v>27</v>
      </c>
      <c r="I138">
        <v>41</v>
      </c>
      <c r="J138">
        <v>7</v>
      </c>
      <c r="K138">
        <v>0</v>
      </c>
      <c r="L138">
        <v>62</v>
      </c>
      <c r="M138">
        <v>36</v>
      </c>
      <c r="N138">
        <v>79</v>
      </c>
      <c r="O138">
        <v>9</v>
      </c>
      <c r="P138">
        <v>59</v>
      </c>
      <c r="Q138">
        <v>48</v>
      </c>
      <c r="R138">
        <v>64</v>
      </c>
    </row>
    <row r="139" spans="1:18" x14ac:dyDescent="0.35">
      <c r="A139" t="s">
        <v>21</v>
      </c>
      <c r="B139">
        <v>46087</v>
      </c>
      <c r="C139">
        <v>4</v>
      </c>
      <c r="D139" t="s">
        <v>25</v>
      </c>
      <c r="E139">
        <v>58</v>
      </c>
      <c r="F139">
        <v>106</v>
      </c>
      <c r="G139">
        <v>19</v>
      </c>
      <c r="H139" t="s">
        <v>23</v>
      </c>
      <c r="I139">
        <v>6</v>
      </c>
      <c r="J139">
        <v>68</v>
      </c>
      <c r="K139">
        <v>8</v>
      </c>
      <c r="L139">
        <v>27</v>
      </c>
      <c r="M139">
        <v>83</v>
      </c>
      <c r="N139">
        <v>5</v>
      </c>
      <c r="O139">
        <v>8</v>
      </c>
      <c r="P139">
        <v>6</v>
      </c>
      <c r="Q139">
        <v>33</v>
      </c>
      <c r="R139">
        <v>78</v>
      </c>
    </row>
    <row r="140" spans="1:18" x14ac:dyDescent="0.35">
      <c r="A140" t="s">
        <v>35</v>
      </c>
      <c r="B140">
        <v>67861</v>
      </c>
      <c r="C140">
        <v>20</v>
      </c>
      <c r="D140" t="s">
        <v>22</v>
      </c>
      <c r="E140">
        <v>79</v>
      </c>
      <c r="F140">
        <v>102</v>
      </c>
      <c r="G140">
        <v>48</v>
      </c>
      <c r="H140" t="s">
        <v>27</v>
      </c>
      <c r="I140">
        <v>15</v>
      </c>
      <c r="J140">
        <v>33</v>
      </c>
      <c r="K140">
        <v>43</v>
      </c>
      <c r="L140">
        <v>9</v>
      </c>
      <c r="M140">
        <v>22</v>
      </c>
      <c r="N140">
        <v>6</v>
      </c>
      <c r="O140">
        <v>74</v>
      </c>
      <c r="P140">
        <v>10</v>
      </c>
      <c r="Q140">
        <v>93</v>
      </c>
      <c r="R140">
        <v>64</v>
      </c>
    </row>
    <row r="141" spans="1:18" x14ac:dyDescent="0.35">
      <c r="A141" t="s">
        <v>24</v>
      </c>
      <c r="B141">
        <v>89792</v>
      </c>
      <c r="C141">
        <v>5</v>
      </c>
      <c r="D141" t="s">
        <v>19</v>
      </c>
      <c r="E141">
        <v>64</v>
      </c>
      <c r="F141">
        <v>129</v>
      </c>
      <c r="G141">
        <v>73</v>
      </c>
      <c r="H141" t="s">
        <v>20</v>
      </c>
      <c r="I141">
        <v>41</v>
      </c>
      <c r="J141">
        <v>84</v>
      </c>
      <c r="K141">
        <v>38</v>
      </c>
      <c r="L141">
        <v>57</v>
      </c>
      <c r="M141">
        <v>59</v>
      </c>
      <c r="N141">
        <v>18</v>
      </c>
      <c r="O141">
        <v>36</v>
      </c>
      <c r="P141">
        <v>33</v>
      </c>
      <c r="Q141">
        <v>3</v>
      </c>
      <c r="R141">
        <v>2</v>
      </c>
    </row>
    <row r="142" spans="1:18" x14ac:dyDescent="0.35">
      <c r="A142" t="s">
        <v>42</v>
      </c>
      <c r="B142">
        <v>36397</v>
      </c>
      <c r="C142">
        <v>21</v>
      </c>
      <c r="D142" t="s">
        <v>38</v>
      </c>
      <c r="E142">
        <v>27</v>
      </c>
      <c r="F142">
        <v>102</v>
      </c>
      <c r="G142">
        <v>42</v>
      </c>
      <c r="H142" t="s">
        <v>27</v>
      </c>
      <c r="I142">
        <v>94</v>
      </c>
      <c r="J142">
        <v>26</v>
      </c>
      <c r="K142">
        <v>43</v>
      </c>
      <c r="L142">
        <v>87</v>
      </c>
      <c r="M142">
        <v>84</v>
      </c>
      <c r="N142">
        <v>19</v>
      </c>
      <c r="O142">
        <v>8</v>
      </c>
      <c r="P142">
        <v>46</v>
      </c>
      <c r="Q142">
        <v>48</v>
      </c>
      <c r="R142">
        <v>13</v>
      </c>
    </row>
    <row r="143" spans="1:18" x14ac:dyDescent="0.35">
      <c r="A143" t="s">
        <v>36</v>
      </c>
      <c r="B143">
        <v>49715</v>
      </c>
      <c r="C143">
        <v>29</v>
      </c>
      <c r="D143" t="s">
        <v>19</v>
      </c>
      <c r="E143">
        <v>73</v>
      </c>
      <c r="F143">
        <v>10</v>
      </c>
      <c r="G143">
        <v>47</v>
      </c>
      <c r="H143" t="s">
        <v>27</v>
      </c>
      <c r="I143">
        <v>73</v>
      </c>
      <c r="J143">
        <v>77</v>
      </c>
      <c r="K143">
        <v>16</v>
      </c>
      <c r="L143">
        <v>61</v>
      </c>
      <c r="M143">
        <v>14</v>
      </c>
      <c r="N143">
        <v>75</v>
      </c>
      <c r="O143">
        <v>66</v>
      </c>
      <c r="P143">
        <v>96</v>
      </c>
      <c r="Q143">
        <v>7</v>
      </c>
      <c r="R143">
        <v>6</v>
      </c>
    </row>
    <row r="144" spans="1:18" x14ac:dyDescent="0.35">
      <c r="A144" t="s">
        <v>35</v>
      </c>
      <c r="B144">
        <v>122573</v>
      </c>
      <c r="C144">
        <v>21</v>
      </c>
      <c r="D144" t="s">
        <v>25</v>
      </c>
      <c r="E144">
        <v>26</v>
      </c>
      <c r="F144">
        <v>75</v>
      </c>
      <c r="G144">
        <v>66</v>
      </c>
      <c r="H144" t="s">
        <v>27</v>
      </c>
      <c r="I144">
        <v>25</v>
      </c>
      <c r="J144">
        <v>27</v>
      </c>
      <c r="K144">
        <v>76</v>
      </c>
      <c r="L144">
        <v>45</v>
      </c>
      <c r="M144">
        <v>78</v>
      </c>
      <c r="N144">
        <v>7</v>
      </c>
      <c r="O144">
        <v>49</v>
      </c>
      <c r="P144">
        <v>3</v>
      </c>
      <c r="Q144">
        <v>6</v>
      </c>
      <c r="R144">
        <v>91</v>
      </c>
    </row>
    <row r="145" spans="1:18" x14ac:dyDescent="0.35">
      <c r="A145" t="s">
        <v>37</v>
      </c>
      <c r="B145">
        <v>133864</v>
      </c>
      <c r="C145">
        <v>20</v>
      </c>
      <c r="D145" t="s">
        <v>19</v>
      </c>
      <c r="E145">
        <v>53</v>
      </c>
      <c r="F145">
        <v>91</v>
      </c>
      <c r="G145">
        <v>44</v>
      </c>
      <c r="H145" t="s">
        <v>27</v>
      </c>
      <c r="I145">
        <v>9</v>
      </c>
      <c r="J145">
        <v>2</v>
      </c>
      <c r="K145">
        <v>66</v>
      </c>
      <c r="L145">
        <v>96</v>
      </c>
      <c r="M145">
        <v>56</v>
      </c>
      <c r="N145">
        <v>94</v>
      </c>
      <c r="O145">
        <v>5</v>
      </c>
      <c r="P145">
        <v>42</v>
      </c>
      <c r="Q145">
        <v>26</v>
      </c>
      <c r="R145">
        <v>73</v>
      </c>
    </row>
    <row r="146" spans="1:18" x14ac:dyDescent="0.35">
      <c r="A146" t="s">
        <v>42</v>
      </c>
      <c r="B146">
        <v>48745</v>
      </c>
      <c r="C146">
        <v>20</v>
      </c>
      <c r="D146" t="s">
        <v>19</v>
      </c>
      <c r="E146">
        <v>26</v>
      </c>
      <c r="F146">
        <v>115</v>
      </c>
      <c r="G146">
        <v>38</v>
      </c>
      <c r="H146" t="s">
        <v>27</v>
      </c>
      <c r="I146">
        <v>57</v>
      </c>
      <c r="J146">
        <v>46</v>
      </c>
      <c r="K146">
        <v>97</v>
      </c>
      <c r="L146">
        <v>61</v>
      </c>
      <c r="M146">
        <v>35</v>
      </c>
      <c r="N146">
        <v>11</v>
      </c>
      <c r="O146">
        <v>15</v>
      </c>
      <c r="P146">
        <v>23</v>
      </c>
      <c r="Q146">
        <v>25</v>
      </c>
      <c r="R146">
        <v>85</v>
      </c>
    </row>
    <row r="147" spans="1:18" x14ac:dyDescent="0.35">
      <c r="A147" t="s">
        <v>40</v>
      </c>
      <c r="B147">
        <v>49446</v>
      </c>
      <c r="C147">
        <v>0</v>
      </c>
      <c r="D147" t="s">
        <v>19</v>
      </c>
      <c r="E147">
        <v>52</v>
      </c>
      <c r="F147">
        <v>61</v>
      </c>
      <c r="G147">
        <v>27</v>
      </c>
      <c r="H147" t="s">
        <v>23</v>
      </c>
      <c r="I147">
        <v>72</v>
      </c>
      <c r="J147">
        <v>7</v>
      </c>
      <c r="K147">
        <v>71</v>
      </c>
      <c r="L147">
        <v>54</v>
      </c>
      <c r="M147">
        <v>8</v>
      </c>
      <c r="N147">
        <v>46</v>
      </c>
      <c r="O147">
        <v>48</v>
      </c>
      <c r="P147">
        <v>17</v>
      </c>
      <c r="Q147">
        <v>95</v>
      </c>
      <c r="R147">
        <v>85</v>
      </c>
    </row>
    <row r="148" spans="1:18" x14ac:dyDescent="0.35">
      <c r="A148" t="s">
        <v>43</v>
      </c>
      <c r="B148">
        <v>98673</v>
      </c>
      <c r="C148">
        <v>9</v>
      </c>
      <c r="D148" t="s">
        <v>19</v>
      </c>
      <c r="E148">
        <v>46</v>
      </c>
      <c r="F148">
        <v>91</v>
      </c>
      <c r="G148">
        <v>21</v>
      </c>
      <c r="H148" t="s">
        <v>23</v>
      </c>
      <c r="I148">
        <v>55</v>
      </c>
      <c r="J148">
        <v>6</v>
      </c>
      <c r="K148">
        <v>51</v>
      </c>
      <c r="L148">
        <v>81</v>
      </c>
      <c r="M148">
        <v>46</v>
      </c>
      <c r="N148">
        <v>5</v>
      </c>
      <c r="O148">
        <v>79</v>
      </c>
      <c r="P148">
        <v>2</v>
      </c>
      <c r="Q148">
        <v>26</v>
      </c>
      <c r="R148">
        <v>16</v>
      </c>
    </row>
    <row r="149" spans="1:18" x14ac:dyDescent="0.35">
      <c r="A149" t="s">
        <v>33</v>
      </c>
      <c r="B149">
        <v>93870</v>
      </c>
      <c r="C149">
        <v>3</v>
      </c>
      <c r="D149" t="s">
        <v>22</v>
      </c>
      <c r="E149">
        <v>76</v>
      </c>
      <c r="F149">
        <v>102</v>
      </c>
      <c r="G149">
        <v>75</v>
      </c>
      <c r="H149" t="s">
        <v>20</v>
      </c>
      <c r="I149">
        <v>88</v>
      </c>
      <c r="J149">
        <v>88</v>
      </c>
      <c r="K149">
        <v>87</v>
      </c>
      <c r="L149">
        <v>24</v>
      </c>
      <c r="M149">
        <v>45</v>
      </c>
      <c r="N149">
        <v>98</v>
      </c>
      <c r="O149">
        <v>77</v>
      </c>
      <c r="P149">
        <v>3</v>
      </c>
      <c r="Q149">
        <v>7</v>
      </c>
      <c r="R149">
        <v>46</v>
      </c>
    </row>
    <row r="150" spans="1:18" x14ac:dyDescent="0.35">
      <c r="A150" t="s">
        <v>28</v>
      </c>
      <c r="B150">
        <v>72951</v>
      </c>
      <c r="C150">
        <v>11</v>
      </c>
      <c r="D150" t="s">
        <v>25</v>
      </c>
      <c r="E150">
        <v>54</v>
      </c>
      <c r="F150">
        <v>10</v>
      </c>
      <c r="G150">
        <v>34</v>
      </c>
      <c r="H150" t="s">
        <v>27</v>
      </c>
      <c r="I150">
        <v>66</v>
      </c>
      <c r="J150">
        <v>82</v>
      </c>
      <c r="K150">
        <v>38</v>
      </c>
      <c r="L150">
        <v>78</v>
      </c>
      <c r="M150">
        <v>96</v>
      </c>
      <c r="N150">
        <v>2</v>
      </c>
      <c r="O150">
        <v>52</v>
      </c>
      <c r="P150">
        <v>29</v>
      </c>
      <c r="Q150">
        <v>79</v>
      </c>
      <c r="R150">
        <v>58</v>
      </c>
    </row>
    <row r="151" spans="1:18" x14ac:dyDescent="0.35">
      <c r="A151" t="s">
        <v>24</v>
      </c>
      <c r="B151">
        <v>37239</v>
      </c>
      <c r="C151">
        <v>22</v>
      </c>
      <c r="D151" t="s">
        <v>25</v>
      </c>
      <c r="E151">
        <v>64</v>
      </c>
      <c r="F151">
        <v>7</v>
      </c>
      <c r="G151">
        <v>92</v>
      </c>
      <c r="H151" t="s">
        <v>20</v>
      </c>
      <c r="I151">
        <v>52</v>
      </c>
      <c r="J151">
        <v>45</v>
      </c>
      <c r="K151">
        <v>56</v>
      </c>
      <c r="L151">
        <v>17</v>
      </c>
      <c r="M151">
        <v>61</v>
      </c>
      <c r="N151">
        <v>36</v>
      </c>
      <c r="O151">
        <v>9</v>
      </c>
      <c r="P151">
        <v>17</v>
      </c>
      <c r="Q151">
        <v>51</v>
      </c>
      <c r="R151">
        <v>6</v>
      </c>
    </row>
    <row r="152" spans="1:18" x14ac:dyDescent="0.35">
      <c r="A152" t="s">
        <v>33</v>
      </c>
      <c r="B152">
        <v>149798</v>
      </c>
      <c r="C152">
        <v>7</v>
      </c>
      <c r="D152" t="s">
        <v>22</v>
      </c>
      <c r="E152">
        <v>89</v>
      </c>
      <c r="F152">
        <v>115</v>
      </c>
      <c r="G152">
        <v>74</v>
      </c>
      <c r="H152" t="s">
        <v>20</v>
      </c>
      <c r="I152">
        <v>44</v>
      </c>
      <c r="J152">
        <v>62</v>
      </c>
      <c r="K152">
        <v>8</v>
      </c>
      <c r="L152">
        <v>88</v>
      </c>
      <c r="M152">
        <v>8</v>
      </c>
      <c r="N152">
        <v>51</v>
      </c>
      <c r="O152">
        <v>97</v>
      </c>
      <c r="P152">
        <v>42</v>
      </c>
      <c r="Q152">
        <v>98</v>
      </c>
      <c r="R152">
        <v>67</v>
      </c>
    </row>
    <row r="153" spans="1:18" x14ac:dyDescent="0.35">
      <c r="A153" t="s">
        <v>18</v>
      </c>
      <c r="B153">
        <v>149052</v>
      </c>
      <c r="C153">
        <v>1</v>
      </c>
      <c r="D153" t="s">
        <v>38</v>
      </c>
      <c r="E153">
        <v>17</v>
      </c>
      <c r="F153">
        <v>138</v>
      </c>
      <c r="G153">
        <v>81</v>
      </c>
      <c r="H153" t="s">
        <v>20</v>
      </c>
      <c r="I153">
        <v>16</v>
      </c>
      <c r="J153">
        <v>1</v>
      </c>
      <c r="K153">
        <v>56</v>
      </c>
      <c r="L153">
        <v>53</v>
      </c>
      <c r="M153">
        <v>72</v>
      </c>
      <c r="N153">
        <v>89</v>
      </c>
      <c r="O153">
        <v>8</v>
      </c>
      <c r="P153">
        <v>73</v>
      </c>
      <c r="Q153">
        <v>19</v>
      </c>
      <c r="R153">
        <v>86</v>
      </c>
    </row>
    <row r="154" spans="1:18" x14ac:dyDescent="0.35">
      <c r="A154" t="s">
        <v>31</v>
      </c>
      <c r="B154">
        <v>39587</v>
      </c>
      <c r="C154">
        <v>5</v>
      </c>
      <c r="D154" t="s">
        <v>38</v>
      </c>
      <c r="E154">
        <v>54</v>
      </c>
      <c r="F154">
        <v>121</v>
      </c>
      <c r="G154">
        <v>13</v>
      </c>
      <c r="H154" t="s">
        <v>23</v>
      </c>
      <c r="I154">
        <v>47</v>
      </c>
      <c r="J154">
        <v>82</v>
      </c>
      <c r="K154">
        <v>46</v>
      </c>
      <c r="L154">
        <v>36</v>
      </c>
      <c r="M154">
        <v>49</v>
      </c>
      <c r="N154">
        <v>83</v>
      </c>
      <c r="O154">
        <v>34</v>
      </c>
      <c r="P154">
        <v>17</v>
      </c>
      <c r="Q154">
        <v>71</v>
      </c>
      <c r="R154">
        <v>83</v>
      </c>
    </row>
    <row r="155" spans="1:18" x14ac:dyDescent="0.35">
      <c r="A155" t="s">
        <v>44</v>
      </c>
      <c r="B155">
        <v>120301</v>
      </c>
      <c r="C155">
        <v>0</v>
      </c>
      <c r="D155" t="s">
        <v>19</v>
      </c>
      <c r="E155">
        <v>24</v>
      </c>
      <c r="F155">
        <v>64</v>
      </c>
      <c r="G155">
        <v>44</v>
      </c>
      <c r="H155" t="s">
        <v>27</v>
      </c>
      <c r="I155">
        <v>45</v>
      </c>
      <c r="J155">
        <v>75</v>
      </c>
      <c r="K155">
        <v>65</v>
      </c>
      <c r="L155">
        <v>62</v>
      </c>
      <c r="M155">
        <v>35</v>
      </c>
      <c r="N155">
        <v>84</v>
      </c>
      <c r="O155">
        <v>47</v>
      </c>
      <c r="P155">
        <v>98</v>
      </c>
      <c r="Q155">
        <v>63</v>
      </c>
      <c r="R155">
        <v>13</v>
      </c>
    </row>
    <row r="156" spans="1:18" x14ac:dyDescent="0.35">
      <c r="A156" t="s">
        <v>32</v>
      </c>
      <c r="B156">
        <v>117969</v>
      </c>
      <c r="C156">
        <v>1</v>
      </c>
      <c r="D156" t="s">
        <v>22</v>
      </c>
      <c r="E156">
        <v>31</v>
      </c>
      <c r="F156">
        <v>5</v>
      </c>
      <c r="G156">
        <v>57</v>
      </c>
      <c r="H156" t="s">
        <v>27</v>
      </c>
      <c r="I156">
        <v>17</v>
      </c>
      <c r="J156">
        <v>66</v>
      </c>
      <c r="K156">
        <v>99</v>
      </c>
      <c r="L156">
        <v>7</v>
      </c>
      <c r="M156">
        <v>8</v>
      </c>
      <c r="N156">
        <v>34</v>
      </c>
      <c r="O156">
        <v>87</v>
      </c>
      <c r="P156">
        <v>22</v>
      </c>
      <c r="Q156">
        <v>36</v>
      </c>
      <c r="R156">
        <v>7</v>
      </c>
    </row>
    <row r="157" spans="1:18" x14ac:dyDescent="0.35">
      <c r="A157" t="s">
        <v>18</v>
      </c>
      <c r="B157">
        <v>39528</v>
      </c>
      <c r="C157">
        <v>20</v>
      </c>
      <c r="D157" t="s">
        <v>25</v>
      </c>
      <c r="E157">
        <v>41</v>
      </c>
      <c r="F157">
        <v>126</v>
      </c>
      <c r="G157">
        <v>93</v>
      </c>
      <c r="H157" t="s">
        <v>20</v>
      </c>
      <c r="I157">
        <v>23</v>
      </c>
      <c r="J157">
        <v>81</v>
      </c>
      <c r="K157">
        <v>6</v>
      </c>
      <c r="L157">
        <v>9</v>
      </c>
      <c r="M157">
        <v>65</v>
      </c>
      <c r="N157">
        <v>87</v>
      </c>
      <c r="O157">
        <v>0</v>
      </c>
      <c r="P157">
        <v>17</v>
      </c>
      <c r="Q157">
        <v>39</v>
      </c>
      <c r="R157">
        <v>38</v>
      </c>
    </row>
    <row r="158" spans="1:18" x14ac:dyDescent="0.35">
      <c r="A158" t="s">
        <v>31</v>
      </c>
      <c r="B158">
        <v>95677</v>
      </c>
      <c r="C158">
        <v>3</v>
      </c>
      <c r="D158" t="s">
        <v>19</v>
      </c>
      <c r="E158">
        <v>38</v>
      </c>
      <c r="F158">
        <v>63</v>
      </c>
      <c r="G158">
        <v>15</v>
      </c>
      <c r="H158" t="s">
        <v>23</v>
      </c>
      <c r="I158">
        <v>8</v>
      </c>
      <c r="J158">
        <v>48</v>
      </c>
      <c r="K158">
        <v>2</v>
      </c>
      <c r="L158">
        <v>42</v>
      </c>
      <c r="M158">
        <v>3</v>
      </c>
      <c r="N158">
        <v>97</v>
      </c>
      <c r="O158">
        <v>13</v>
      </c>
      <c r="P158">
        <v>71</v>
      </c>
      <c r="Q158">
        <v>97</v>
      </c>
      <c r="R158">
        <v>83</v>
      </c>
    </row>
    <row r="159" spans="1:18" x14ac:dyDescent="0.35">
      <c r="A159" t="s">
        <v>32</v>
      </c>
      <c r="B159">
        <v>51778</v>
      </c>
      <c r="C159">
        <v>8</v>
      </c>
      <c r="D159" t="s">
        <v>38</v>
      </c>
      <c r="E159">
        <v>84</v>
      </c>
      <c r="F159">
        <v>148</v>
      </c>
      <c r="G159">
        <v>55</v>
      </c>
      <c r="H159" t="s">
        <v>27</v>
      </c>
      <c r="I159">
        <v>56</v>
      </c>
      <c r="J159">
        <v>63</v>
      </c>
      <c r="K159">
        <v>53</v>
      </c>
      <c r="L159">
        <v>64</v>
      </c>
      <c r="M159">
        <v>45</v>
      </c>
      <c r="N159">
        <v>22</v>
      </c>
      <c r="O159">
        <v>12</v>
      </c>
      <c r="P159">
        <v>7</v>
      </c>
      <c r="Q159">
        <v>26</v>
      </c>
      <c r="R159">
        <v>5</v>
      </c>
    </row>
    <row r="160" spans="1:18" x14ac:dyDescent="0.35">
      <c r="A160" t="s">
        <v>35</v>
      </c>
      <c r="B160">
        <v>36816</v>
      </c>
      <c r="C160">
        <v>23</v>
      </c>
      <c r="D160" t="s">
        <v>25</v>
      </c>
      <c r="E160">
        <v>28</v>
      </c>
      <c r="F160">
        <v>132</v>
      </c>
      <c r="G160">
        <v>33</v>
      </c>
      <c r="H160" t="s">
        <v>27</v>
      </c>
      <c r="I160">
        <v>23</v>
      </c>
      <c r="J160">
        <v>73</v>
      </c>
      <c r="K160">
        <v>6</v>
      </c>
      <c r="L160">
        <v>6</v>
      </c>
      <c r="M160">
        <v>88</v>
      </c>
      <c r="N160">
        <v>88</v>
      </c>
      <c r="O160">
        <v>33</v>
      </c>
      <c r="P160">
        <v>34</v>
      </c>
      <c r="Q160">
        <v>99</v>
      </c>
      <c r="R160">
        <v>63</v>
      </c>
    </row>
    <row r="161" spans="1:18" x14ac:dyDescent="0.35">
      <c r="A161" t="s">
        <v>21</v>
      </c>
      <c r="B161">
        <v>53567</v>
      </c>
      <c r="C161">
        <v>28</v>
      </c>
      <c r="D161" t="s">
        <v>38</v>
      </c>
      <c r="E161">
        <v>84</v>
      </c>
      <c r="F161">
        <v>79</v>
      </c>
      <c r="G161">
        <v>16</v>
      </c>
      <c r="H161" t="s">
        <v>23</v>
      </c>
      <c r="I161">
        <v>27</v>
      </c>
      <c r="J161">
        <v>79</v>
      </c>
      <c r="K161">
        <v>57</v>
      </c>
      <c r="L161">
        <v>66</v>
      </c>
      <c r="M161">
        <v>25</v>
      </c>
      <c r="N161">
        <v>22</v>
      </c>
      <c r="O161">
        <v>49</v>
      </c>
      <c r="P161">
        <v>74</v>
      </c>
      <c r="Q161">
        <v>53</v>
      </c>
      <c r="R161">
        <v>3</v>
      </c>
    </row>
    <row r="162" spans="1:18" x14ac:dyDescent="0.35">
      <c r="A162" t="s">
        <v>35</v>
      </c>
      <c r="B162">
        <v>121170</v>
      </c>
      <c r="C162">
        <v>16</v>
      </c>
      <c r="D162" t="s">
        <v>38</v>
      </c>
      <c r="E162">
        <v>6</v>
      </c>
      <c r="F162">
        <v>146</v>
      </c>
      <c r="G162">
        <v>31</v>
      </c>
      <c r="H162" t="s">
        <v>27</v>
      </c>
      <c r="I162">
        <v>69</v>
      </c>
      <c r="J162">
        <v>8</v>
      </c>
      <c r="K162">
        <v>91</v>
      </c>
      <c r="L162">
        <v>46</v>
      </c>
      <c r="M162">
        <v>14</v>
      </c>
      <c r="N162">
        <v>34</v>
      </c>
      <c r="O162">
        <v>16</v>
      </c>
      <c r="P162">
        <v>17</v>
      </c>
      <c r="Q162">
        <v>95</v>
      </c>
      <c r="R162">
        <v>45</v>
      </c>
    </row>
    <row r="163" spans="1:18" x14ac:dyDescent="0.35">
      <c r="A163" t="s">
        <v>29</v>
      </c>
      <c r="B163">
        <v>91944</v>
      </c>
      <c r="C163">
        <v>28</v>
      </c>
      <c r="D163" t="s">
        <v>38</v>
      </c>
      <c r="E163">
        <v>64</v>
      </c>
      <c r="F163">
        <v>118</v>
      </c>
      <c r="G163">
        <v>8</v>
      </c>
      <c r="H163" t="s">
        <v>23</v>
      </c>
      <c r="I163">
        <v>23</v>
      </c>
      <c r="J163">
        <v>79</v>
      </c>
      <c r="K163">
        <v>97</v>
      </c>
      <c r="L163">
        <v>26</v>
      </c>
      <c r="M163">
        <v>27</v>
      </c>
      <c r="N163">
        <v>47</v>
      </c>
      <c r="O163">
        <v>98</v>
      </c>
      <c r="P163">
        <v>27</v>
      </c>
      <c r="Q163">
        <v>41</v>
      </c>
      <c r="R163">
        <v>89</v>
      </c>
    </row>
    <row r="164" spans="1:18" x14ac:dyDescent="0.35">
      <c r="A164" t="s">
        <v>18</v>
      </c>
      <c r="B164">
        <v>123905</v>
      </c>
      <c r="C164">
        <v>16</v>
      </c>
      <c r="D164" t="s">
        <v>38</v>
      </c>
      <c r="E164">
        <v>4</v>
      </c>
      <c r="F164">
        <v>11</v>
      </c>
      <c r="G164">
        <v>93</v>
      </c>
      <c r="H164" t="s">
        <v>20</v>
      </c>
      <c r="I164">
        <v>24</v>
      </c>
      <c r="J164">
        <v>47</v>
      </c>
      <c r="K164">
        <v>45</v>
      </c>
      <c r="L164">
        <v>47</v>
      </c>
      <c r="M164">
        <v>62</v>
      </c>
      <c r="N164">
        <v>47</v>
      </c>
      <c r="O164">
        <v>45</v>
      </c>
      <c r="P164">
        <v>47</v>
      </c>
      <c r="Q164">
        <v>59</v>
      </c>
      <c r="R164">
        <v>54</v>
      </c>
    </row>
    <row r="165" spans="1:18" x14ac:dyDescent="0.35">
      <c r="A165" t="s">
        <v>31</v>
      </c>
      <c r="B165">
        <v>73056</v>
      </c>
      <c r="C165">
        <v>13</v>
      </c>
      <c r="D165" t="s">
        <v>19</v>
      </c>
      <c r="E165">
        <v>5</v>
      </c>
      <c r="F165">
        <v>133</v>
      </c>
      <c r="G165">
        <v>26</v>
      </c>
      <c r="H165" t="s">
        <v>23</v>
      </c>
      <c r="I165">
        <v>28</v>
      </c>
      <c r="J165">
        <v>46</v>
      </c>
      <c r="K165">
        <v>44</v>
      </c>
      <c r="L165">
        <v>22</v>
      </c>
      <c r="M165">
        <v>4</v>
      </c>
      <c r="N165">
        <v>4</v>
      </c>
      <c r="O165">
        <v>28</v>
      </c>
      <c r="P165">
        <v>82</v>
      </c>
      <c r="Q165">
        <v>28</v>
      </c>
      <c r="R165">
        <v>82</v>
      </c>
    </row>
    <row r="166" spans="1:18" x14ac:dyDescent="0.35">
      <c r="A166" t="s">
        <v>41</v>
      </c>
      <c r="B166">
        <v>89156</v>
      </c>
      <c r="C166">
        <v>18</v>
      </c>
      <c r="D166" t="s">
        <v>19</v>
      </c>
      <c r="E166">
        <v>88</v>
      </c>
      <c r="F166">
        <v>107</v>
      </c>
      <c r="G166">
        <v>71</v>
      </c>
      <c r="H166" t="s">
        <v>20</v>
      </c>
      <c r="I166">
        <v>68</v>
      </c>
      <c r="J166">
        <v>4</v>
      </c>
      <c r="K166">
        <v>45</v>
      </c>
      <c r="L166">
        <v>93</v>
      </c>
      <c r="M166">
        <v>17</v>
      </c>
      <c r="N166">
        <v>39</v>
      </c>
      <c r="O166">
        <v>73</v>
      </c>
      <c r="P166">
        <v>88</v>
      </c>
      <c r="Q166">
        <v>67</v>
      </c>
      <c r="R166">
        <v>26</v>
      </c>
    </row>
    <row r="167" spans="1:18" x14ac:dyDescent="0.35">
      <c r="A167" t="s">
        <v>44</v>
      </c>
      <c r="B167">
        <v>102124</v>
      </c>
      <c r="C167">
        <v>15</v>
      </c>
      <c r="D167" t="s">
        <v>22</v>
      </c>
      <c r="E167">
        <v>3</v>
      </c>
      <c r="F167">
        <v>122</v>
      </c>
      <c r="G167">
        <v>68</v>
      </c>
      <c r="H167" t="s">
        <v>27</v>
      </c>
      <c r="I167">
        <v>72</v>
      </c>
      <c r="J167">
        <v>86</v>
      </c>
      <c r="K167">
        <v>0</v>
      </c>
      <c r="L167">
        <v>72</v>
      </c>
      <c r="M167">
        <v>83</v>
      </c>
      <c r="N167">
        <v>4</v>
      </c>
      <c r="O167">
        <v>87</v>
      </c>
      <c r="P167">
        <v>26</v>
      </c>
      <c r="Q167">
        <v>67</v>
      </c>
      <c r="R167">
        <v>8</v>
      </c>
    </row>
    <row r="168" spans="1:18" x14ac:dyDescent="0.35">
      <c r="A168" t="s">
        <v>40</v>
      </c>
      <c r="B168">
        <v>54995</v>
      </c>
      <c r="C168">
        <v>17</v>
      </c>
      <c r="D168" t="s">
        <v>22</v>
      </c>
      <c r="E168">
        <v>9</v>
      </c>
      <c r="F168">
        <v>11</v>
      </c>
      <c r="G168">
        <v>19</v>
      </c>
      <c r="H168" t="s">
        <v>23</v>
      </c>
      <c r="I168">
        <v>9</v>
      </c>
      <c r="J168">
        <v>4</v>
      </c>
      <c r="K168">
        <v>32</v>
      </c>
      <c r="L168">
        <v>75</v>
      </c>
      <c r="M168">
        <v>41</v>
      </c>
      <c r="N168">
        <v>65</v>
      </c>
      <c r="O168">
        <v>65</v>
      </c>
      <c r="P168">
        <v>89</v>
      </c>
      <c r="Q168">
        <v>6</v>
      </c>
      <c r="R168">
        <v>5</v>
      </c>
    </row>
    <row r="169" spans="1:18" x14ac:dyDescent="0.35">
      <c r="A169" t="s">
        <v>30</v>
      </c>
      <c r="B169">
        <v>100194</v>
      </c>
      <c r="C169">
        <v>21</v>
      </c>
      <c r="D169" t="s">
        <v>25</v>
      </c>
      <c r="E169">
        <v>12</v>
      </c>
      <c r="F169">
        <v>65</v>
      </c>
      <c r="G169">
        <v>37</v>
      </c>
      <c r="H169" t="s">
        <v>27</v>
      </c>
      <c r="I169">
        <v>64</v>
      </c>
      <c r="J169">
        <v>74</v>
      </c>
      <c r="K169">
        <v>53</v>
      </c>
      <c r="L169">
        <v>83</v>
      </c>
      <c r="M169">
        <v>99</v>
      </c>
      <c r="N169">
        <v>82</v>
      </c>
      <c r="O169">
        <v>69</v>
      </c>
      <c r="P169">
        <v>53</v>
      </c>
      <c r="Q169">
        <v>45</v>
      </c>
      <c r="R169">
        <v>8</v>
      </c>
    </row>
    <row r="170" spans="1:18" x14ac:dyDescent="0.35">
      <c r="A170" t="s">
        <v>35</v>
      </c>
      <c r="B170">
        <v>97534</v>
      </c>
      <c r="C170">
        <v>25</v>
      </c>
      <c r="D170" t="s">
        <v>25</v>
      </c>
      <c r="E170">
        <v>91</v>
      </c>
      <c r="F170">
        <v>131</v>
      </c>
      <c r="G170">
        <v>39</v>
      </c>
      <c r="H170" t="s">
        <v>27</v>
      </c>
      <c r="I170">
        <v>47</v>
      </c>
      <c r="J170">
        <v>82</v>
      </c>
      <c r="K170">
        <v>7</v>
      </c>
      <c r="L170">
        <v>39</v>
      </c>
      <c r="M170">
        <v>85</v>
      </c>
      <c r="N170">
        <v>4</v>
      </c>
      <c r="O170">
        <v>8</v>
      </c>
      <c r="P170">
        <v>54</v>
      </c>
      <c r="Q170">
        <v>86</v>
      </c>
      <c r="R170">
        <v>59</v>
      </c>
    </row>
    <row r="171" spans="1:18" x14ac:dyDescent="0.35">
      <c r="A171" t="s">
        <v>34</v>
      </c>
      <c r="B171">
        <v>123547</v>
      </c>
      <c r="C171">
        <v>1</v>
      </c>
      <c r="D171" t="s">
        <v>25</v>
      </c>
      <c r="E171">
        <v>38</v>
      </c>
      <c r="F171">
        <v>95</v>
      </c>
      <c r="G171">
        <v>53</v>
      </c>
      <c r="H171" t="s">
        <v>27</v>
      </c>
      <c r="I171">
        <v>76</v>
      </c>
      <c r="J171">
        <v>1</v>
      </c>
      <c r="K171">
        <v>89</v>
      </c>
      <c r="L171">
        <v>1</v>
      </c>
      <c r="M171">
        <v>37</v>
      </c>
      <c r="N171">
        <v>3</v>
      </c>
      <c r="O171">
        <v>39</v>
      </c>
      <c r="P171">
        <v>53</v>
      </c>
      <c r="Q171">
        <v>51</v>
      </c>
      <c r="R171">
        <v>17</v>
      </c>
    </row>
    <row r="172" spans="1:18" x14ac:dyDescent="0.35">
      <c r="A172" t="s">
        <v>29</v>
      </c>
      <c r="B172">
        <v>111926</v>
      </c>
      <c r="C172">
        <v>3</v>
      </c>
      <c r="D172" t="s">
        <v>38</v>
      </c>
      <c r="E172">
        <v>4</v>
      </c>
      <c r="F172">
        <v>126</v>
      </c>
      <c r="G172">
        <v>29</v>
      </c>
      <c r="H172" t="s">
        <v>23</v>
      </c>
      <c r="I172">
        <v>34</v>
      </c>
      <c r="J172">
        <v>52</v>
      </c>
      <c r="K172">
        <v>38</v>
      </c>
      <c r="L172">
        <v>1</v>
      </c>
      <c r="M172">
        <v>39</v>
      </c>
      <c r="N172">
        <v>79</v>
      </c>
      <c r="O172">
        <v>6</v>
      </c>
      <c r="P172">
        <v>1</v>
      </c>
      <c r="Q172">
        <v>85</v>
      </c>
      <c r="R172">
        <v>53</v>
      </c>
    </row>
    <row r="173" spans="1:18" x14ac:dyDescent="0.35">
      <c r="A173" t="s">
        <v>32</v>
      </c>
      <c r="B173">
        <v>107487</v>
      </c>
      <c r="C173">
        <v>19</v>
      </c>
      <c r="D173" t="s">
        <v>38</v>
      </c>
      <c r="E173">
        <v>58</v>
      </c>
      <c r="F173">
        <v>106</v>
      </c>
      <c r="G173">
        <v>34</v>
      </c>
      <c r="H173" t="s">
        <v>27</v>
      </c>
      <c r="I173">
        <v>17</v>
      </c>
      <c r="J173">
        <v>97</v>
      </c>
      <c r="K173">
        <v>23</v>
      </c>
      <c r="L173">
        <v>98</v>
      </c>
      <c r="M173">
        <v>53</v>
      </c>
      <c r="N173">
        <v>14</v>
      </c>
      <c r="O173">
        <v>1</v>
      </c>
      <c r="P173">
        <v>21</v>
      </c>
      <c r="Q173">
        <v>93</v>
      </c>
      <c r="R173">
        <v>41</v>
      </c>
    </row>
    <row r="174" spans="1:18" x14ac:dyDescent="0.35">
      <c r="A174" t="s">
        <v>32</v>
      </c>
      <c r="B174">
        <v>107362</v>
      </c>
      <c r="C174">
        <v>17</v>
      </c>
      <c r="D174" t="s">
        <v>19</v>
      </c>
      <c r="E174">
        <v>31</v>
      </c>
      <c r="F174">
        <v>65</v>
      </c>
      <c r="G174">
        <v>5</v>
      </c>
      <c r="H174" t="s">
        <v>27</v>
      </c>
      <c r="I174">
        <v>13</v>
      </c>
      <c r="J174">
        <v>84</v>
      </c>
      <c r="K174">
        <v>37</v>
      </c>
      <c r="L174">
        <v>37</v>
      </c>
      <c r="M174">
        <v>47</v>
      </c>
      <c r="N174">
        <v>44</v>
      </c>
      <c r="O174">
        <v>99</v>
      </c>
      <c r="P174">
        <v>55</v>
      </c>
      <c r="Q174">
        <v>9</v>
      </c>
      <c r="R174">
        <v>61</v>
      </c>
    </row>
    <row r="175" spans="1:18" x14ac:dyDescent="0.35">
      <c r="A175" t="s">
        <v>28</v>
      </c>
      <c r="B175">
        <v>44973</v>
      </c>
      <c r="C175">
        <v>19</v>
      </c>
      <c r="D175" t="s">
        <v>19</v>
      </c>
      <c r="E175">
        <v>3</v>
      </c>
      <c r="F175">
        <v>147</v>
      </c>
      <c r="G175">
        <v>61</v>
      </c>
      <c r="H175" t="s">
        <v>27</v>
      </c>
      <c r="I175">
        <v>98</v>
      </c>
      <c r="J175">
        <v>48</v>
      </c>
      <c r="K175">
        <v>53</v>
      </c>
      <c r="L175">
        <v>17</v>
      </c>
      <c r="M175">
        <v>25</v>
      </c>
      <c r="N175">
        <v>84</v>
      </c>
      <c r="O175">
        <v>36</v>
      </c>
      <c r="P175">
        <v>83</v>
      </c>
      <c r="Q175">
        <v>71</v>
      </c>
      <c r="R175">
        <v>18</v>
      </c>
    </row>
    <row r="176" spans="1:18" x14ac:dyDescent="0.35">
      <c r="A176" t="s">
        <v>21</v>
      </c>
      <c r="B176">
        <v>30340</v>
      </c>
      <c r="C176">
        <v>13</v>
      </c>
      <c r="D176" t="s">
        <v>19</v>
      </c>
      <c r="E176">
        <v>68</v>
      </c>
      <c r="F176">
        <v>74</v>
      </c>
      <c r="G176">
        <v>26</v>
      </c>
      <c r="H176" t="s">
        <v>23</v>
      </c>
      <c r="I176">
        <v>54</v>
      </c>
      <c r="J176">
        <v>17</v>
      </c>
      <c r="K176">
        <v>58</v>
      </c>
      <c r="L176">
        <v>10</v>
      </c>
      <c r="M176">
        <v>15</v>
      </c>
      <c r="N176">
        <v>82</v>
      </c>
      <c r="O176">
        <v>21</v>
      </c>
      <c r="P176">
        <v>78</v>
      </c>
      <c r="Q176">
        <v>73</v>
      </c>
      <c r="R176">
        <v>3</v>
      </c>
    </row>
    <row r="177" spans="1:18" x14ac:dyDescent="0.35">
      <c r="A177" t="s">
        <v>40</v>
      </c>
      <c r="B177">
        <v>104965</v>
      </c>
      <c r="C177">
        <v>24</v>
      </c>
      <c r="D177" t="s">
        <v>38</v>
      </c>
      <c r="E177">
        <v>79</v>
      </c>
      <c r="F177">
        <v>96</v>
      </c>
      <c r="G177">
        <v>23</v>
      </c>
      <c r="H177" t="s">
        <v>23</v>
      </c>
      <c r="I177">
        <v>15</v>
      </c>
      <c r="J177">
        <v>85</v>
      </c>
      <c r="K177">
        <v>71</v>
      </c>
      <c r="L177">
        <v>91</v>
      </c>
      <c r="M177">
        <v>13</v>
      </c>
      <c r="N177">
        <v>59</v>
      </c>
      <c r="O177">
        <v>6</v>
      </c>
      <c r="P177">
        <v>35</v>
      </c>
      <c r="Q177">
        <v>46</v>
      </c>
      <c r="R177">
        <v>4</v>
      </c>
    </row>
    <row r="178" spans="1:18" x14ac:dyDescent="0.35">
      <c r="A178" t="s">
        <v>41</v>
      </c>
      <c r="B178">
        <v>74789</v>
      </c>
      <c r="C178">
        <v>10</v>
      </c>
      <c r="D178" t="s">
        <v>19</v>
      </c>
      <c r="E178">
        <v>55</v>
      </c>
      <c r="F178">
        <v>56</v>
      </c>
      <c r="G178">
        <v>87</v>
      </c>
      <c r="H178" t="s">
        <v>20</v>
      </c>
      <c r="I178">
        <v>47</v>
      </c>
      <c r="J178">
        <v>3</v>
      </c>
      <c r="K178">
        <v>97</v>
      </c>
      <c r="L178">
        <v>95</v>
      </c>
      <c r="M178">
        <v>51</v>
      </c>
      <c r="N178">
        <v>9</v>
      </c>
      <c r="O178">
        <v>75</v>
      </c>
      <c r="P178">
        <v>49</v>
      </c>
      <c r="Q178">
        <v>3</v>
      </c>
      <c r="R178">
        <v>49</v>
      </c>
    </row>
    <row r="179" spans="1:18" x14ac:dyDescent="0.35">
      <c r="A179" t="s">
        <v>18</v>
      </c>
      <c r="B179">
        <v>88954</v>
      </c>
      <c r="C179">
        <v>0</v>
      </c>
      <c r="D179" t="s">
        <v>25</v>
      </c>
      <c r="E179">
        <v>56</v>
      </c>
      <c r="F179">
        <v>94</v>
      </c>
      <c r="G179">
        <v>85</v>
      </c>
      <c r="H179" t="s">
        <v>20</v>
      </c>
      <c r="I179">
        <v>92</v>
      </c>
      <c r="J179">
        <v>36</v>
      </c>
      <c r="K179">
        <v>73</v>
      </c>
      <c r="L179">
        <v>89</v>
      </c>
      <c r="M179">
        <v>46</v>
      </c>
      <c r="N179">
        <v>44</v>
      </c>
      <c r="O179">
        <v>6</v>
      </c>
      <c r="P179">
        <v>59</v>
      </c>
      <c r="Q179">
        <v>81</v>
      </c>
      <c r="R179">
        <v>48</v>
      </c>
    </row>
    <row r="180" spans="1:18" x14ac:dyDescent="0.35">
      <c r="A180" t="s">
        <v>31</v>
      </c>
      <c r="B180">
        <v>78456</v>
      </c>
      <c r="C180">
        <v>7</v>
      </c>
      <c r="D180" t="s">
        <v>22</v>
      </c>
      <c r="E180">
        <v>85</v>
      </c>
      <c r="F180">
        <v>94</v>
      </c>
      <c r="G180">
        <v>26</v>
      </c>
      <c r="H180" t="s">
        <v>23</v>
      </c>
      <c r="I180">
        <v>89</v>
      </c>
      <c r="J180">
        <v>6</v>
      </c>
      <c r="K180">
        <v>88</v>
      </c>
      <c r="L180">
        <v>45</v>
      </c>
      <c r="M180">
        <v>51</v>
      </c>
      <c r="N180">
        <v>63</v>
      </c>
      <c r="O180">
        <v>93</v>
      </c>
      <c r="P180">
        <v>2</v>
      </c>
      <c r="Q180">
        <v>48</v>
      </c>
      <c r="R180">
        <v>69</v>
      </c>
    </row>
    <row r="181" spans="1:18" x14ac:dyDescent="0.35">
      <c r="A181" t="s">
        <v>28</v>
      </c>
      <c r="B181">
        <v>116698</v>
      </c>
      <c r="C181">
        <v>2</v>
      </c>
      <c r="D181" t="s">
        <v>25</v>
      </c>
      <c r="E181">
        <v>69</v>
      </c>
      <c r="F181">
        <v>63</v>
      </c>
      <c r="G181">
        <v>42</v>
      </c>
      <c r="H181" t="s">
        <v>27</v>
      </c>
      <c r="I181">
        <v>36</v>
      </c>
      <c r="J181">
        <v>8</v>
      </c>
      <c r="K181">
        <v>28</v>
      </c>
      <c r="L181">
        <v>21</v>
      </c>
      <c r="M181">
        <v>96</v>
      </c>
      <c r="N181">
        <v>1</v>
      </c>
      <c r="O181">
        <v>10</v>
      </c>
      <c r="P181">
        <v>68</v>
      </c>
      <c r="Q181">
        <v>83</v>
      </c>
      <c r="R181">
        <v>29</v>
      </c>
    </row>
    <row r="182" spans="1:18" x14ac:dyDescent="0.35">
      <c r="A182" t="s">
        <v>42</v>
      </c>
      <c r="B182">
        <v>40886</v>
      </c>
      <c r="C182">
        <v>2</v>
      </c>
      <c r="D182" t="s">
        <v>25</v>
      </c>
      <c r="E182">
        <v>74</v>
      </c>
      <c r="F182">
        <v>133</v>
      </c>
      <c r="G182">
        <v>6</v>
      </c>
      <c r="H182" t="s">
        <v>27</v>
      </c>
      <c r="I182">
        <v>14</v>
      </c>
      <c r="J182">
        <v>75</v>
      </c>
      <c r="K182">
        <v>77</v>
      </c>
      <c r="L182">
        <v>66</v>
      </c>
      <c r="M182">
        <v>77</v>
      </c>
      <c r="N182">
        <v>85</v>
      </c>
      <c r="O182">
        <v>61</v>
      </c>
      <c r="P182">
        <v>9</v>
      </c>
      <c r="Q182">
        <v>49</v>
      </c>
      <c r="R182">
        <v>8</v>
      </c>
    </row>
    <row r="183" spans="1:18" x14ac:dyDescent="0.35">
      <c r="A183" t="s">
        <v>29</v>
      </c>
      <c r="B183">
        <v>78511</v>
      </c>
      <c r="C183">
        <v>3</v>
      </c>
      <c r="D183" t="s">
        <v>25</v>
      </c>
      <c r="E183">
        <v>41</v>
      </c>
      <c r="F183">
        <v>57</v>
      </c>
      <c r="G183">
        <v>14</v>
      </c>
      <c r="H183" t="s">
        <v>23</v>
      </c>
      <c r="I183">
        <v>11</v>
      </c>
      <c r="J183">
        <v>81</v>
      </c>
      <c r="K183">
        <v>95</v>
      </c>
      <c r="L183">
        <v>7</v>
      </c>
      <c r="M183">
        <v>96</v>
      </c>
      <c r="N183">
        <v>52</v>
      </c>
      <c r="O183">
        <v>3</v>
      </c>
      <c r="P183">
        <v>8</v>
      </c>
      <c r="Q183">
        <v>5</v>
      </c>
      <c r="R183">
        <v>79</v>
      </c>
    </row>
    <row r="184" spans="1:18" x14ac:dyDescent="0.35">
      <c r="A184" t="s">
        <v>29</v>
      </c>
      <c r="B184">
        <v>136127</v>
      </c>
      <c r="C184">
        <v>5</v>
      </c>
      <c r="D184" t="s">
        <v>19</v>
      </c>
      <c r="E184">
        <v>5</v>
      </c>
      <c r="F184">
        <v>57</v>
      </c>
      <c r="G184">
        <v>15</v>
      </c>
      <c r="H184" t="s">
        <v>23</v>
      </c>
      <c r="I184">
        <v>3</v>
      </c>
      <c r="J184">
        <v>23</v>
      </c>
      <c r="K184">
        <v>28</v>
      </c>
      <c r="L184">
        <v>8</v>
      </c>
      <c r="M184">
        <v>93</v>
      </c>
      <c r="N184">
        <v>41</v>
      </c>
      <c r="O184">
        <v>91</v>
      </c>
      <c r="P184">
        <v>32</v>
      </c>
      <c r="Q184">
        <v>48</v>
      </c>
      <c r="R184">
        <v>23</v>
      </c>
    </row>
    <row r="185" spans="1:18" x14ac:dyDescent="0.35">
      <c r="A185" t="s">
        <v>41</v>
      </c>
      <c r="B185">
        <v>45592</v>
      </c>
      <c r="C185">
        <v>29</v>
      </c>
      <c r="D185" t="s">
        <v>38</v>
      </c>
      <c r="E185">
        <v>98</v>
      </c>
      <c r="F185">
        <v>11</v>
      </c>
      <c r="G185">
        <v>79</v>
      </c>
      <c r="H185" t="s">
        <v>20</v>
      </c>
      <c r="I185">
        <v>65</v>
      </c>
      <c r="J185">
        <v>12</v>
      </c>
      <c r="K185">
        <v>89</v>
      </c>
      <c r="L185">
        <v>5</v>
      </c>
      <c r="M185">
        <v>45</v>
      </c>
      <c r="N185">
        <v>59</v>
      </c>
      <c r="O185">
        <v>62</v>
      </c>
      <c r="P185">
        <v>7</v>
      </c>
      <c r="Q185">
        <v>68</v>
      </c>
      <c r="R185">
        <v>24</v>
      </c>
    </row>
    <row r="186" spans="1:18" x14ac:dyDescent="0.35">
      <c r="A186" t="s">
        <v>18</v>
      </c>
      <c r="B186">
        <v>134859</v>
      </c>
      <c r="C186">
        <v>13</v>
      </c>
      <c r="D186" t="s">
        <v>19</v>
      </c>
      <c r="E186">
        <v>82</v>
      </c>
      <c r="F186">
        <v>13</v>
      </c>
      <c r="G186">
        <v>84</v>
      </c>
      <c r="H186" t="s">
        <v>20</v>
      </c>
      <c r="I186">
        <v>52</v>
      </c>
      <c r="J186">
        <v>14</v>
      </c>
      <c r="K186">
        <v>78</v>
      </c>
      <c r="L186">
        <v>27</v>
      </c>
      <c r="M186">
        <v>5</v>
      </c>
      <c r="N186">
        <v>28</v>
      </c>
      <c r="O186">
        <v>13</v>
      </c>
      <c r="P186">
        <v>63</v>
      </c>
      <c r="Q186">
        <v>5</v>
      </c>
      <c r="R186">
        <v>75</v>
      </c>
    </row>
    <row r="187" spans="1:18" x14ac:dyDescent="0.35">
      <c r="A187" t="s">
        <v>43</v>
      </c>
      <c r="B187">
        <v>119678</v>
      </c>
      <c r="C187">
        <v>24</v>
      </c>
      <c r="D187" t="s">
        <v>25</v>
      </c>
      <c r="E187">
        <v>0</v>
      </c>
      <c r="F187">
        <v>101</v>
      </c>
      <c r="G187">
        <v>6</v>
      </c>
      <c r="H187" t="s">
        <v>23</v>
      </c>
      <c r="I187">
        <v>28</v>
      </c>
      <c r="J187">
        <v>71</v>
      </c>
      <c r="K187">
        <v>6</v>
      </c>
      <c r="L187">
        <v>84</v>
      </c>
      <c r="M187">
        <v>0</v>
      </c>
      <c r="N187">
        <v>25</v>
      </c>
      <c r="O187">
        <v>74</v>
      </c>
      <c r="P187">
        <v>32</v>
      </c>
      <c r="Q187">
        <v>1</v>
      </c>
      <c r="R187">
        <v>36</v>
      </c>
    </row>
    <row r="188" spans="1:18" x14ac:dyDescent="0.35">
      <c r="A188" t="s">
        <v>34</v>
      </c>
      <c r="B188">
        <v>62402</v>
      </c>
      <c r="C188">
        <v>8</v>
      </c>
      <c r="D188" t="s">
        <v>19</v>
      </c>
      <c r="E188">
        <v>84</v>
      </c>
      <c r="F188">
        <v>81</v>
      </c>
      <c r="G188">
        <v>62</v>
      </c>
      <c r="H188" t="s">
        <v>27</v>
      </c>
      <c r="I188">
        <v>89</v>
      </c>
      <c r="J188">
        <v>43</v>
      </c>
      <c r="K188">
        <v>91</v>
      </c>
      <c r="L188">
        <v>38</v>
      </c>
      <c r="M188">
        <v>96</v>
      </c>
      <c r="N188">
        <v>9</v>
      </c>
      <c r="O188">
        <v>69</v>
      </c>
      <c r="P188">
        <v>49</v>
      </c>
      <c r="Q188">
        <v>39</v>
      </c>
      <c r="R188">
        <v>63</v>
      </c>
    </row>
    <row r="189" spans="1:18" x14ac:dyDescent="0.35">
      <c r="A189" t="s">
        <v>30</v>
      </c>
      <c r="B189">
        <v>53478</v>
      </c>
      <c r="C189">
        <v>9</v>
      </c>
      <c r="D189" t="s">
        <v>38</v>
      </c>
      <c r="E189">
        <v>14</v>
      </c>
      <c r="F189">
        <v>75</v>
      </c>
      <c r="G189">
        <v>65</v>
      </c>
      <c r="H189" t="s">
        <v>27</v>
      </c>
      <c r="I189">
        <v>18</v>
      </c>
      <c r="J189">
        <v>28</v>
      </c>
      <c r="K189">
        <v>13</v>
      </c>
      <c r="L189">
        <v>68</v>
      </c>
      <c r="M189">
        <v>94</v>
      </c>
      <c r="N189">
        <v>27</v>
      </c>
      <c r="O189">
        <v>48</v>
      </c>
      <c r="P189">
        <v>63</v>
      </c>
      <c r="Q189">
        <v>10</v>
      </c>
      <c r="R189">
        <v>1</v>
      </c>
    </row>
    <row r="190" spans="1:18" x14ac:dyDescent="0.35">
      <c r="A190" t="s">
        <v>35</v>
      </c>
      <c r="B190">
        <v>52005</v>
      </c>
      <c r="C190">
        <v>15</v>
      </c>
      <c r="D190" t="s">
        <v>38</v>
      </c>
      <c r="E190">
        <v>39</v>
      </c>
      <c r="F190">
        <v>137</v>
      </c>
      <c r="G190">
        <v>49</v>
      </c>
      <c r="H190" t="s">
        <v>27</v>
      </c>
      <c r="I190">
        <v>11</v>
      </c>
      <c r="J190">
        <v>63</v>
      </c>
      <c r="K190">
        <v>77</v>
      </c>
      <c r="L190">
        <v>0</v>
      </c>
      <c r="M190">
        <v>86</v>
      </c>
      <c r="N190">
        <v>19</v>
      </c>
      <c r="O190">
        <v>55</v>
      </c>
      <c r="P190">
        <v>42</v>
      </c>
      <c r="Q190">
        <v>72</v>
      </c>
      <c r="R190">
        <v>37</v>
      </c>
    </row>
    <row r="191" spans="1:18" x14ac:dyDescent="0.35">
      <c r="A191" t="s">
        <v>18</v>
      </c>
      <c r="B191">
        <v>82389</v>
      </c>
      <c r="C191">
        <v>10</v>
      </c>
      <c r="D191" t="s">
        <v>38</v>
      </c>
      <c r="E191">
        <v>73</v>
      </c>
      <c r="F191">
        <v>115</v>
      </c>
      <c r="G191">
        <v>9</v>
      </c>
      <c r="H191" t="s">
        <v>20</v>
      </c>
      <c r="I191">
        <v>75</v>
      </c>
      <c r="J191">
        <v>4</v>
      </c>
      <c r="K191">
        <v>39</v>
      </c>
      <c r="L191">
        <v>93</v>
      </c>
      <c r="M191">
        <v>13</v>
      </c>
      <c r="N191">
        <v>74</v>
      </c>
      <c r="O191">
        <v>97</v>
      </c>
      <c r="P191">
        <v>5</v>
      </c>
      <c r="Q191">
        <v>68</v>
      </c>
      <c r="R191">
        <v>47</v>
      </c>
    </row>
    <row r="192" spans="1:18" x14ac:dyDescent="0.35">
      <c r="A192" t="s">
        <v>42</v>
      </c>
      <c r="B192">
        <v>84336</v>
      </c>
      <c r="C192">
        <v>3</v>
      </c>
      <c r="D192" t="s">
        <v>25</v>
      </c>
      <c r="E192">
        <v>9</v>
      </c>
      <c r="F192">
        <v>54</v>
      </c>
      <c r="G192">
        <v>57</v>
      </c>
      <c r="H192" t="s">
        <v>27</v>
      </c>
      <c r="I192">
        <v>82</v>
      </c>
      <c r="J192">
        <v>78</v>
      </c>
      <c r="K192">
        <v>54</v>
      </c>
      <c r="L192">
        <v>1</v>
      </c>
      <c r="M192">
        <v>69</v>
      </c>
      <c r="N192">
        <v>24</v>
      </c>
      <c r="O192">
        <v>91</v>
      </c>
      <c r="P192">
        <v>84</v>
      </c>
      <c r="Q192">
        <v>71</v>
      </c>
      <c r="R192">
        <v>95</v>
      </c>
    </row>
    <row r="193" spans="1:18" x14ac:dyDescent="0.35">
      <c r="A193" t="s">
        <v>28</v>
      </c>
      <c r="B193">
        <v>112594</v>
      </c>
      <c r="C193">
        <v>24</v>
      </c>
      <c r="D193" t="s">
        <v>25</v>
      </c>
      <c r="E193">
        <v>74</v>
      </c>
      <c r="F193">
        <v>83</v>
      </c>
      <c r="G193">
        <v>66</v>
      </c>
      <c r="H193" t="s">
        <v>27</v>
      </c>
      <c r="I193">
        <v>27</v>
      </c>
      <c r="J193">
        <v>72</v>
      </c>
      <c r="K193">
        <v>88</v>
      </c>
      <c r="L193">
        <v>4</v>
      </c>
      <c r="M193">
        <v>4</v>
      </c>
      <c r="N193">
        <v>76</v>
      </c>
      <c r="O193">
        <v>45</v>
      </c>
      <c r="P193">
        <v>27</v>
      </c>
      <c r="Q193">
        <v>22</v>
      </c>
      <c r="R193">
        <v>13</v>
      </c>
    </row>
    <row r="194" spans="1:18" x14ac:dyDescent="0.35">
      <c r="A194" t="s">
        <v>18</v>
      </c>
      <c r="B194">
        <v>85243</v>
      </c>
      <c r="C194">
        <v>26</v>
      </c>
      <c r="D194" t="s">
        <v>38</v>
      </c>
      <c r="E194">
        <v>58</v>
      </c>
      <c r="F194">
        <v>58</v>
      </c>
      <c r="G194">
        <v>8</v>
      </c>
      <c r="H194" t="s">
        <v>20</v>
      </c>
      <c r="I194">
        <v>37</v>
      </c>
      <c r="J194">
        <v>18</v>
      </c>
      <c r="K194">
        <v>44</v>
      </c>
      <c r="L194">
        <v>33</v>
      </c>
      <c r="M194">
        <v>34</v>
      </c>
      <c r="N194">
        <v>74</v>
      </c>
      <c r="O194">
        <v>22</v>
      </c>
      <c r="P194">
        <v>64</v>
      </c>
      <c r="Q194">
        <v>57</v>
      </c>
      <c r="R194">
        <v>57</v>
      </c>
    </row>
    <row r="195" spans="1:18" x14ac:dyDescent="0.35">
      <c r="A195" t="s">
        <v>34</v>
      </c>
      <c r="B195">
        <v>85668</v>
      </c>
      <c r="C195">
        <v>3</v>
      </c>
      <c r="D195" t="s">
        <v>19</v>
      </c>
      <c r="E195">
        <v>55</v>
      </c>
      <c r="F195">
        <v>138</v>
      </c>
      <c r="G195">
        <v>57</v>
      </c>
      <c r="H195" t="s">
        <v>27</v>
      </c>
      <c r="I195">
        <v>55</v>
      </c>
      <c r="J195">
        <v>83</v>
      </c>
      <c r="K195">
        <v>61</v>
      </c>
      <c r="L195">
        <v>29</v>
      </c>
      <c r="M195">
        <v>21</v>
      </c>
      <c r="N195">
        <v>15</v>
      </c>
      <c r="O195">
        <v>9</v>
      </c>
      <c r="P195">
        <v>71</v>
      </c>
      <c r="Q195">
        <v>94</v>
      </c>
      <c r="R195">
        <v>6</v>
      </c>
    </row>
    <row r="196" spans="1:18" x14ac:dyDescent="0.35">
      <c r="A196" t="s">
        <v>26</v>
      </c>
      <c r="B196">
        <v>82428</v>
      </c>
      <c r="C196">
        <v>14</v>
      </c>
      <c r="D196" t="s">
        <v>38</v>
      </c>
      <c r="E196">
        <v>6</v>
      </c>
      <c r="F196">
        <v>117</v>
      </c>
      <c r="G196">
        <v>53</v>
      </c>
      <c r="H196" t="s">
        <v>27</v>
      </c>
      <c r="I196">
        <v>99</v>
      </c>
      <c r="J196">
        <v>24</v>
      </c>
      <c r="K196">
        <v>53</v>
      </c>
      <c r="L196">
        <v>65</v>
      </c>
      <c r="M196">
        <v>64</v>
      </c>
      <c r="N196">
        <v>56</v>
      </c>
      <c r="O196">
        <v>78</v>
      </c>
      <c r="P196">
        <v>2</v>
      </c>
      <c r="Q196">
        <v>73</v>
      </c>
      <c r="R196">
        <v>62</v>
      </c>
    </row>
    <row r="197" spans="1:18" x14ac:dyDescent="0.35">
      <c r="A197" t="s">
        <v>36</v>
      </c>
      <c r="B197">
        <v>107240</v>
      </c>
      <c r="C197">
        <v>25</v>
      </c>
      <c r="D197" t="s">
        <v>38</v>
      </c>
      <c r="E197">
        <v>85</v>
      </c>
      <c r="F197">
        <v>82</v>
      </c>
      <c r="G197">
        <v>41</v>
      </c>
      <c r="H197" t="s">
        <v>27</v>
      </c>
      <c r="I197">
        <v>98</v>
      </c>
      <c r="J197">
        <v>53</v>
      </c>
      <c r="K197">
        <v>91</v>
      </c>
      <c r="L197">
        <v>16</v>
      </c>
      <c r="M197">
        <v>64</v>
      </c>
      <c r="N197">
        <v>81</v>
      </c>
      <c r="O197">
        <v>95</v>
      </c>
      <c r="P197">
        <v>34</v>
      </c>
      <c r="Q197">
        <v>72</v>
      </c>
      <c r="R197">
        <v>54</v>
      </c>
    </row>
    <row r="198" spans="1:18" x14ac:dyDescent="0.35">
      <c r="A198" t="s">
        <v>34</v>
      </c>
      <c r="B198">
        <v>120270</v>
      </c>
      <c r="C198">
        <v>8</v>
      </c>
      <c r="D198" t="s">
        <v>19</v>
      </c>
      <c r="E198">
        <v>69</v>
      </c>
      <c r="F198">
        <v>119</v>
      </c>
      <c r="G198">
        <v>67</v>
      </c>
      <c r="H198" t="s">
        <v>27</v>
      </c>
      <c r="I198">
        <v>5</v>
      </c>
      <c r="J198">
        <v>23</v>
      </c>
      <c r="K198">
        <v>4</v>
      </c>
      <c r="L198">
        <v>42</v>
      </c>
      <c r="M198">
        <v>3</v>
      </c>
      <c r="N198">
        <v>76</v>
      </c>
      <c r="O198">
        <v>35</v>
      </c>
      <c r="P198">
        <v>95</v>
      </c>
      <c r="Q198">
        <v>96</v>
      </c>
      <c r="R198">
        <v>62</v>
      </c>
    </row>
    <row r="199" spans="1:18" x14ac:dyDescent="0.35">
      <c r="A199" t="s">
        <v>29</v>
      </c>
      <c r="B199">
        <v>74605</v>
      </c>
      <c r="C199">
        <v>21</v>
      </c>
      <c r="D199" t="s">
        <v>19</v>
      </c>
      <c r="E199">
        <v>76</v>
      </c>
      <c r="F199">
        <v>105</v>
      </c>
      <c r="G199">
        <v>1</v>
      </c>
      <c r="H199" t="s">
        <v>23</v>
      </c>
      <c r="I199">
        <v>46</v>
      </c>
      <c r="J199">
        <v>56</v>
      </c>
      <c r="K199">
        <v>86</v>
      </c>
      <c r="L199">
        <v>48</v>
      </c>
      <c r="M199">
        <v>9</v>
      </c>
      <c r="N199">
        <v>67</v>
      </c>
      <c r="O199">
        <v>14</v>
      </c>
      <c r="P199">
        <v>99</v>
      </c>
      <c r="Q199">
        <v>53</v>
      </c>
      <c r="R199">
        <v>39</v>
      </c>
    </row>
    <row r="200" spans="1:18" x14ac:dyDescent="0.35">
      <c r="A200" t="s">
        <v>34</v>
      </c>
      <c r="B200">
        <v>140059</v>
      </c>
      <c r="C200">
        <v>5</v>
      </c>
      <c r="D200" t="s">
        <v>38</v>
      </c>
      <c r="E200">
        <v>11</v>
      </c>
      <c r="F200">
        <v>114</v>
      </c>
      <c r="G200">
        <v>5</v>
      </c>
      <c r="H200" t="s">
        <v>27</v>
      </c>
      <c r="I200">
        <v>41</v>
      </c>
      <c r="J200">
        <v>95</v>
      </c>
      <c r="K200">
        <v>52</v>
      </c>
      <c r="L200">
        <v>22</v>
      </c>
      <c r="M200">
        <v>46</v>
      </c>
      <c r="N200">
        <v>92</v>
      </c>
      <c r="O200">
        <v>18</v>
      </c>
      <c r="P200">
        <v>21</v>
      </c>
      <c r="Q200">
        <v>1</v>
      </c>
      <c r="R200">
        <v>1</v>
      </c>
    </row>
    <row r="201" spans="1:18" x14ac:dyDescent="0.35">
      <c r="A201" t="s">
        <v>30</v>
      </c>
      <c r="B201">
        <v>96155</v>
      </c>
      <c r="C201">
        <v>18</v>
      </c>
      <c r="D201" t="s">
        <v>38</v>
      </c>
      <c r="E201">
        <v>73</v>
      </c>
      <c r="F201">
        <v>86</v>
      </c>
      <c r="G201">
        <v>58</v>
      </c>
      <c r="H201" t="s">
        <v>27</v>
      </c>
      <c r="I201">
        <v>4</v>
      </c>
      <c r="J201">
        <v>95</v>
      </c>
      <c r="K201">
        <v>97</v>
      </c>
      <c r="L201">
        <v>39</v>
      </c>
      <c r="M201">
        <v>85</v>
      </c>
      <c r="N201">
        <v>77</v>
      </c>
      <c r="O201">
        <v>31</v>
      </c>
      <c r="P201">
        <v>23</v>
      </c>
      <c r="Q201">
        <v>46</v>
      </c>
      <c r="R201">
        <v>78</v>
      </c>
    </row>
    <row r="202" spans="1:18" x14ac:dyDescent="0.35">
      <c r="A202" t="s">
        <v>24</v>
      </c>
      <c r="B202">
        <v>131971</v>
      </c>
      <c r="C202">
        <v>23</v>
      </c>
      <c r="D202" t="s">
        <v>19</v>
      </c>
      <c r="E202">
        <v>76</v>
      </c>
      <c r="F202">
        <v>136</v>
      </c>
      <c r="G202">
        <v>85</v>
      </c>
      <c r="H202" t="s">
        <v>20</v>
      </c>
      <c r="I202">
        <v>84</v>
      </c>
      <c r="J202">
        <v>78</v>
      </c>
      <c r="K202">
        <v>38</v>
      </c>
      <c r="L202">
        <v>55</v>
      </c>
      <c r="M202">
        <v>8</v>
      </c>
      <c r="N202">
        <v>5</v>
      </c>
      <c r="O202">
        <v>81</v>
      </c>
      <c r="P202">
        <v>18</v>
      </c>
      <c r="Q202">
        <v>51</v>
      </c>
      <c r="R202">
        <v>81</v>
      </c>
    </row>
    <row r="203" spans="1:18" x14ac:dyDescent="0.35">
      <c r="A203" t="s">
        <v>31</v>
      </c>
      <c r="B203">
        <v>57413</v>
      </c>
      <c r="C203">
        <v>4</v>
      </c>
      <c r="D203" t="s">
        <v>25</v>
      </c>
      <c r="E203">
        <v>25</v>
      </c>
      <c r="F203">
        <v>9</v>
      </c>
      <c r="G203">
        <v>27</v>
      </c>
      <c r="H203" t="s">
        <v>23</v>
      </c>
      <c r="I203">
        <v>0</v>
      </c>
      <c r="J203">
        <v>9</v>
      </c>
      <c r="K203">
        <v>15</v>
      </c>
      <c r="L203">
        <v>99</v>
      </c>
      <c r="M203">
        <v>95</v>
      </c>
      <c r="N203">
        <v>49</v>
      </c>
      <c r="O203">
        <v>51</v>
      </c>
      <c r="P203">
        <v>48</v>
      </c>
      <c r="Q203">
        <v>64</v>
      </c>
      <c r="R203">
        <v>9</v>
      </c>
    </row>
    <row r="204" spans="1:18" x14ac:dyDescent="0.35">
      <c r="A204" t="s">
        <v>26</v>
      </c>
      <c r="B204">
        <v>138125</v>
      </c>
      <c r="C204">
        <v>2</v>
      </c>
      <c r="D204" t="s">
        <v>38</v>
      </c>
      <c r="E204">
        <v>6</v>
      </c>
      <c r="F204">
        <v>94</v>
      </c>
      <c r="G204">
        <v>41</v>
      </c>
      <c r="H204" t="s">
        <v>27</v>
      </c>
      <c r="I204">
        <v>62</v>
      </c>
      <c r="J204">
        <v>99</v>
      </c>
      <c r="K204">
        <v>39</v>
      </c>
      <c r="L204">
        <v>57</v>
      </c>
      <c r="M204">
        <v>42</v>
      </c>
      <c r="N204">
        <v>85</v>
      </c>
      <c r="O204">
        <v>9</v>
      </c>
      <c r="P204">
        <v>88</v>
      </c>
      <c r="Q204">
        <v>97</v>
      </c>
      <c r="R204">
        <v>3</v>
      </c>
    </row>
    <row r="205" spans="1:18" x14ac:dyDescent="0.35">
      <c r="A205" t="s">
        <v>32</v>
      </c>
      <c r="B205">
        <v>42602</v>
      </c>
      <c r="C205">
        <v>10</v>
      </c>
      <c r="D205" t="s">
        <v>22</v>
      </c>
      <c r="E205">
        <v>75</v>
      </c>
      <c r="F205">
        <v>73</v>
      </c>
      <c r="G205">
        <v>68</v>
      </c>
      <c r="H205" t="s">
        <v>27</v>
      </c>
      <c r="I205">
        <v>15</v>
      </c>
      <c r="J205">
        <v>68</v>
      </c>
      <c r="K205">
        <v>22</v>
      </c>
      <c r="L205">
        <v>43</v>
      </c>
      <c r="M205">
        <v>72</v>
      </c>
      <c r="N205">
        <v>56</v>
      </c>
      <c r="O205">
        <v>43</v>
      </c>
      <c r="P205">
        <v>33</v>
      </c>
      <c r="Q205">
        <v>84</v>
      </c>
      <c r="R205">
        <v>14</v>
      </c>
    </row>
    <row r="206" spans="1:18" x14ac:dyDescent="0.35">
      <c r="A206" t="s">
        <v>21</v>
      </c>
      <c r="B206">
        <v>110070</v>
      </c>
      <c r="C206">
        <v>14</v>
      </c>
      <c r="D206" t="s">
        <v>19</v>
      </c>
      <c r="E206">
        <v>9</v>
      </c>
      <c r="F206">
        <v>135</v>
      </c>
      <c r="G206">
        <v>15</v>
      </c>
      <c r="H206" t="s">
        <v>23</v>
      </c>
      <c r="I206">
        <v>76</v>
      </c>
      <c r="J206">
        <v>82</v>
      </c>
      <c r="K206">
        <v>89</v>
      </c>
      <c r="L206">
        <v>54</v>
      </c>
      <c r="M206">
        <v>2</v>
      </c>
      <c r="N206">
        <v>26</v>
      </c>
      <c r="O206">
        <v>3</v>
      </c>
      <c r="P206">
        <v>59</v>
      </c>
      <c r="Q206">
        <v>3</v>
      </c>
      <c r="R206">
        <v>64</v>
      </c>
    </row>
    <row r="207" spans="1:18" x14ac:dyDescent="0.35">
      <c r="A207" t="s">
        <v>34</v>
      </c>
      <c r="B207">
        <v>50954</v>
      </c>
      <c r="C207">
        <v>3</v>
      </c>
      <c r="D207" t="s">
        <v>19</v>
      </c>
      <c r="E207">
        <v>3</v>
      </c>
      <c r="F207">
        <v>138</v>
      </c>
      <c r="G207">
        <v>48</v>
      </c>
      <c r="H207" t="s">
        <v>27</v>
      </c>
      <c r="I207">
        <v>1</v>
      </c>
      <c r="J207">
        <v>83</v>
      </c>
      <c r="K207">
        <v>5</v>
      </c>
      <c r="L207">
        <v>73</v>
      </c>
      <c r="M207">
        <v>77</v>
      </c>
      <c r="N207">
        <v>35</v>
      </c>
      <c r="O207">
        <v>82</v>
      </c>
      <c r="P207">
        <v>52</v>
      </c>
      <c r="Q207">
        <v>46</v>
      </c>
      <c r="R207">
        <v>5</v>
      </c>
    </row>
    <row r="208" spans="1:18" x14ac:dyDescent="0.35">
      <c r="A208" t="s">
        <v>33</v>
      </c>
      <c r="B208">
        <v>118691</v>
      </c>
      <c r="C208">
        <v>22</v>
      </c>
      <c r="D208" t="s">
        <v>22</v>
      </c>
      <c r="E208">
        <v>93</v>
      </c>
      <c r="F208">
        <v>89</v>
      </c>
      <c r="G208">
        <v>84</v>
      </c>
      <c r="H208" t="s">
        <v>20</v>
      </c>
      <c r="I208">
        <v>53</v>
      </c>
      <c r="J208">
        <v>59</v>
      </c>
      <c r="K208">
        <v>6</v>
      </c>
      <c r="L208">
        <v>36</v>
      </c>
      <c r="M208">
        <v>72</v>
      </c>
      <c r="N208">
        <v>2</v>
      </c>
      <c r="O208">
        <v>2</v>
      </c>
      <c r="P208">
        <v>1</v>
      </c>
      <c r="Q208">
        <v>44</v>
      </c>
      <c r="R208">
        <v>88</v>
      </c>
    </row>
    <row r="209" spans="1:18" x14ac:dyDescent="0.35">
      <c r="A209" t="s">
        <v>35</v>
      </c>
      <c r="B209">
        <v>120453</v>
      </c>
      <c r="C209">
        <v>14</v>
      </c>
      <c r="D209" t="s">
        <v>38</v>
      </c>
      <c r="E209">
        <v>19</v>
      </c>
      <c r="F209">
        <v>81</v>
      </c>
      <c r="G209">
        <v>59</v>
      </c>
      <c r="H209" t="s">
        <v>27</v>
      </c>
      <c r="I209">
        <v>64</v>
      </c>
      <c r="J209">
        <v>42</v>
      </c>
      <c r="K209">
        <v>76</v>
      </c>
      <c r="L209">
        <v>61</v>
      </c>
      <c r="M209">
        <v>9</v>
      </c>
      <c r="N209">
        <v>82</v>
      </c>
      <c r="O209">
        <v>25</v>
      </c>
      <c r="P209">
        <v>27</v>
      </c>
      <c r="Q209">
        <v>13</v>
      </c>
      <c r="R209">
        <v>34</v>
      </c>
    </row>
    <row r="210" spans="1:18" x14ac:dyDescent="0.35">
      <c r="A210" t="s">
        <v>26</v>
      </c>
      <c r="B210">
        <v>37214</v>
      </c>
      <c r="C210">
        <v>21</v>
      </c>
      <c r="D210" t="s">
        <v>22</v>
      </c>
      <c r="E210">
        <v>41</v>
      </c>
      <c r="F210">
        <v>72</v>
      </c>
      <c r="G210">
        <v>6</v>
      </c>
      <c r="H210" t="s">
        <v>27</v>
      </c>
      <c r="I210">
        <v>54</v>
      </c>
      <c r="J210">
        <v>15</v>
      </c>
      <c r="K210">
        <v>38</v>
      </c>
      <c r="L210">
        <v>41</v>
      </c>
      <c r="M210">
        <v>75</v>
      </c>
      <c r="N210">
        <v>2</v>
      </c>
      <c r="O210">
        <v>27</v>
      </c>
      <c r="P210">
        <v>52</v>
      </c>
      <c r="Q210">
        <v>27</v>
      </c>
      <c r="R210">
        <v>63</v>
      </c>
    </row>
    <row r="211" spans="1:18" x14ac:dyDescent="0.35">
      <c r="A211" t="s">
        <v>21</v>
      </c>
      <c r="B211">
        <v>139269</v>
      </c>
      <c r="C211">
        <v>24</v>
      </c>
      <c r="D211" t="s">
        <v>25</v>
      </c>
      <c r="E211">
        <v>36</v>
      </c>
      <c r="F211">
        <v>145</v>
      </c>
      <c r="G211">
        <v>21</v>
      </c>
      <c r="H211" t="s">
        <v>23</v>
      </c>
      <c r="I211">
        <v>13</v>
      </c>
      <c r="J211">
        <v>56</v>
      </c>
      <c r="K211">
        <v>78</v>
      </c>
      <c r="L211">
        <v>71</v>
      </c>
      <c r="M211">
        <v>17</v>
      </c>
      <c r="N211">
        <v>97</v>
      </c>
      <c r="O211">
        <v>45</v>
      </c>
      <c r="P211">
        <v>16</v>
      </c>
      <c r="Q211">
        <v>18</v>
      </c>
      <c r="R211">
        <v>1</v>
      </c>
    </row>
    <row r="212" spans="1:18" x14ac:dyDescent="0.35">
      <c r="A212" t="s">
        <v>24</v>
      </c>
      <c r="B212">
        <v>119285</v>
      </c>
      <c r="C212">
        <v>0</v>
      </c>
      <c r="D212" t="s">
        <v>22</v>
      </c>
      <c r="E212">
        <v>12</v>
      </c>
      <c r="F212">
        <v>63</v>
      </c>
      <c r="G212">
        <v>91</v>
      </c>
      <c r="H212" t="s">
        <v>20</v>
      </c>
      <c r="I212">
        <v>34</v>
      </c>
      <c r="J212">
        <v>3</v>
      </c>
      <c r="K212">
        <v>5</v>
      </c>
      <c r="L212">
        <v>14</v>
      </c>
      <c r="M212">
        <v>21</v>
      </c>
      <c r="N212">
        <v>67</v>
      </c>
      <c r="O212">
        <v>16</v>
      </c>
      <c r="P212">
        <v>12</v>
      </c>
      <c r="Q212">
        <v>76</v>
      </c>
      <c r="R212">
        <v>67</v>
      </c>
    </row>
    <row r="213" spans="1:18" x14ac:dyDescent="0.35">
      <c r="A213" t="s">
        <v>21</v>
      </c>
      <c r="B213">
        <v>122268</v>
      </c>
      <c r="C213">
        <v>22</v>
      </c>
      <c r="D213" t="s">
        <v>38</v>
      </c>
      <c r="E213">
        <v>55</v>
      </c>
      <c r="F213">
        <v>81</v>
      </c>
      <c r="G213">
        <v>17</v>
      </c>
      <c r="H213" t="s">
        <v>23</v>
      </c>
      <c r="I213">
        <v>51</v>
      </c>
      <c r="J213">
        <v>39</v>
      </c>
      <c r="K213">
        <v>91</v>
      </c>
      <c r="L213">
        <v>2</v>
      </c>
      <c r="M213">
        <v>78</v>
      </c>
      <c r="N213">
        <v>12</v>
      </c>
      <c r="O213">
        <v>8</v>
      </c>
      <c r="P213">
        <v>62</v>
      </c>
      <c r="Q213">
        <v>84</v>
      </c>
      <c r="R213">
        <v>1</v>
      </c>
    </row>
    <row r="214" spans="1:18" x14ac:dyDescent="0.35">
      <c r="A214" t="s">
        <v>33</v>
      </c>
      <c r="B214">
        <v>118791</v>
      </c>
      <c r="C214">
        <v>26</v>
      </c>
      <c r="D214" t="s">
        <v>38</v>
      </c>
      <c r="E214">
        <v>5</v>
      </c>
      <c r="F214">
        <v>121</v>
      </c>
      <c r="G214">
        <v>83</v>
      </c>
      <c r="H214" t="s">
        <v>20</v>
      </c>
      <c r="I214">
        <v>54</v>
      </c>
      <c r="J214">
        <v>43</v>
      </c>
      <c r="K214">
        <v>31</v>
      </c>
      <c r="L214">
        <v>48</v>
      </c>
      <c r="M214">
        <v>12</v>
      </c>
      <c r="N214">
        <v>96</v>
      </c>
      <c r="O214">
        <v>71</v>
      </c>
      <c r="P214">
        <v>95</v>
      </c>
      <c r="Q214">
        <v>23</v>
      </c>
      <c r="R214">
        <v>88</v>
      </c>
    </row>
    <row r="215" spans="1:18" x14ac:dyDescent="0.35">
      <c r="A215" t="s">
        <v>33</v>
      </c>
      <c r="B215">
        <v>86408</v>
      </c>
      <c r="C215">
        <v>19</v>
      </c>
      <c r="D215" t="s">
        <v>25</v>
      </c>
      <c r="E215">
        <v>68</v>
      </c>
      <c r="F215">
        <v>113</v>
      </c>
      <c r="G215">
        <v>78</v>
      </c>
      <c r="H215" t="s">
        <v>20</v>
      </c>
      <c r="I215">
        <v>82</v>
      </c>
      <c r="J215">
        <v>5</v>
      </c>
      <c r="K215">
        <v>7</v>
      </c>
      <c r="L215">
        <v>31</v>
      </c>
      <c r="M215">
        <v>94</v>
      </c>
      <c r="N215">
        <v>85</v>
      </c>
      <c r="O215">
        <v>98</v>
      </c>
      <c r="P215">
        <v>63</v>
      </c>
      <c r="Q215">
        <v>25</v>
      </c>
      <c r="R215">
        <v>16</v>
      </c>
    </row>
    <row r="216" spans="1:18" x14ac:dyDescent="0.35">
      <c r="A216" t="s">
        <v>28</v>
      </c>
      <c r="B216">
        <v>136464</v>
      </c>
      <c r="C216">
        <v>16</v>
      </c>
      <c r="D216" t="s">
        <v>22</v>
      </c>
      <c r="E216">
        <v>2</v>
      </c>
      <c r="F216">
        <v>89</v>
      </c>
      <c r="G216">
        <v>38</v>
      </c>
      <c r="H216" t="s">
        <v>27</v>
      </c>
      <c r="I216">
        <v>41</v>
      </c>
      <c r="J216">
        <v>93</v>
      </c>
      <c r="K216">
        <v>43</v>
      </c>
      <c r="L216">
        <v>88</v>
      </c>
      <c r="M216">
        <v>61</v>
      </c>
      <c r="N216">
        <v>25</v>
      </c>
      <c r="O216">
        <v>36</v>
      </c>
      <c r="P216">
        <v>8</v>
      </c>
      <c r="Q216">
        <v>33</v>
      </c>
      <c r="R216">
        <v>68</v>
      </c>
    </row>
    <row r="217" spans="1:18" x14ac:dyDescent="0.35">
      <c r="A217" t="s">
        <v>37</v>
      </c>
      <c r="B217">
        <v>56049</v>
      </c>
      <c r="C217">
        <v>29</v>
      </c>
      <c r="D217" t="s">
        <v>38</v>
      </c>
      <c r="E217">
        <v>37</v>
      </c>
      <c r="F217">
        <v>144</v>
      </c>
      <c r="G217">
        <v>56</v>
      </c>
      <c r="H217" t="s">
        <v>27</v>
      </c>
      <c r="I217">
        <v>67</v>
      </c>
      <c r="J217">
        <v>63</v>
      </c>
      <c r="K217">
        <v>2</v>
      </c>
      <c r="L217">
        <v>42</v>
      </c>
      <c r="M217">
        <v>75</v>
      </c>
      <c r="N217">
        <v>1</v>
      </c>
      <c r="O217">
        <v>28</v>
      </c>
      <c r="P217">
        <v>28</v>
      </c>
      <c r="Q217">
        <v>43</v>
      </c>
      <c r="R217">
        <v>98</v>
      </c>
    </row>
    <row r="218" spans="1:18" x14ac:dyDescent="0.35">
      <c r="A218" t="s">
        <v>37</v>
      </c>
      <c r="B218">
        <v>84845</v>
      </c>
      <c r="C218">
        <v>28</v>
      </c>
      <c r="D218" t="s">
        <v>22</v>
      </c>
      <c r="E218">
        <v>98</v>
      </c>
      <c r="F218">
        <v>6</v>
      </c>
      <c r="G218">
        <v>52</v>
      </c>
      <c r="H218" t="s">
        <v>27</v>
      </c>
      <c r="I218">
        <v>98</v>
      </c>
      <c r="J218">
        <v>56</v>
      </c>
      <c r="K218">
        <v>19</v>
      </c>
      <c r="L218">
        <v>58</v>
      </c>
      <c r="M218">
        <v>2</v>
      </c>
      <c r="N218">
        <v>52</v>
      </c>
      <c r="O218">
        <v>7</v>
      </c>
      <c r="P218">
        <v>61</v>
      </c>
      <c r="Q218">
        <v>52</v>
      </c>
      <c r="R218">
        <v>74</v>
      </c>
    </row>
    <row r="219" spans="1:18" x14ac:dyDescent="0.35">
      <c r="A219" t="s">
        <v>37</v>
      </c>
      <c r="B219">
        <v>133937</v>
      </c>
      <c r="C219">
        <v>27</v>
      </c>
      <c r="D219" t="s">
        <v>19</v>
      </c>
      <c r="E219">
        <v>55</v>
      </c>
      <c r="F219">
        <v>119</v>
      </c>
      <c r="G219">
        <v>36</v>
      </c>
      <c r="H219" t="s">
        <v>27</v>
      </c>
      <c r="I219">
        <v>6</v>
      </c>
      <c r="J219">
        <v>17</v>
      </c>
      <c r="K219">
        <v>93</v>
      </c>
      <c r="L219">
        <v>7</v>
      </c>
      <c r="M219">
        <v>43</v>
      </c>
      <c r="N219">
        <v>7</v>
      </c>
      <c r="O219">
        <v>46</v>
      </c>
      <c r="P219">
        <v>9</v>
      </c>
      <c r="Q219">
        <v>55</v>
      </c>
      <c r="R219">
        <v>64</v>
      </c>
    </row>
    <row r="220" spans="1:18" x14ac:dyDescent="0.35">
      <c r="A220" t="s">
        <v>29</v>
      </c>
      <c r="B220">
        <v>143557</v>
      </c>
      <c r="C220">
        <v>2</v>
      </c>
      <c r="D220" t="s">
        <v>25</v>
      </c>
      <c r="E220">
        <v>37</v>
      </c>
      <c r="F220">
        <v>106</v>
      </c>
      <c r="G220">
        <v>16</v>
      </c>
      <c r="H220" t="s">
        <v>23</v>
      </c>
      <c r="I220">
        <v>67</v>
      </c>
      <c r="J220">
        <v>58</v>
      </c>
      <c r="K220">
        <v>53</v>
      </c>
      <c r="L220">
        <v>25</v>
      </c>
      <c r="M220">
        <v>0</v>
      </c>
      <c r="N220">
        <v>17</v>
      </c>
      <c r="O220">
        <v>12</v>
      </c>
      <c r="P220">
        <v>45</v>
      </c>
      <c r="Q220">
        <v>61</v>
      </c>
      <c r="R220">
        <v>21</v>
      </c>
    </row>
    <row r="221" spans="1:18" x14ac:dyDescent="0.35">
      <c r="A221" t="s">
        <v>36</v>
      </c>
      <c r="B221">
        <v>32994</v>
      </c>
      <c r="C221">
        <v>15</v>
      </c>
      <c r="D221" t="s">
        <v>22</v>
      </c>
      <c r="E221">
        <v>1</v>
      </c>
      <c r="F221">
        <v>127</v>
      </c>
      <c r="G221">
        <v>55</v>
      </c>
      <c r="H221" t="s">
        <v>27</v>
      </c>
      <c r="I221">
        <v>37</v>
      </c>
      <c r="J221">
        <v>5</v>
      </c>
      <c r="K221">
        <v>63</v>
      </c>
      <c r="L221">
        <v>39</v>
      </c>
      <c r="M221">
        <v>94</v>
      </c>
      <c r="N221">
        <v>54</v>
      </c>
      <c r="O221">
        <v>94</v>
      </c>
      <c r="P221">
        <v>22</v>
      </c>
      <c r="Q221">
        <v>73</v>
      </c>
      <c r="R221">
        <v>62</v>
      </c>
    </row>
    <row r="222" spans="1:18" x14ac:dyDescent="0.35">
      <c r="A222" t="s">
        <v>41</v>
      </c>
      <c r="B222">
        <v>54351</v>
      </c>
      <c r="C222">
        <v>5</v>
      </c>
      <c r="D222" t="s">
        <v>22</v>
      </c>
      <c r="E222">
        <v>98</v>
      </c>
      <c r="F222">
        <v>6</v>
      </c>
      <c r="G222">
        <v>7</v>
      </c>
      <c r="H222" t="s">
        <v>27</v>
      </c>
      <c r="I222">
        <v>43</v>
      </c>
      <c r="J222">
        <v>9</v>
      </c>
      <c r="K222">
        <v>75</v>
      </c>
      <c r="L222">
        <v>91</v>
      </c>
      <c r="M222">
        <v>43</v>
      </c>
      <c r="N222">
        <v>26</v>
      </c>
      <c r="O222">
        <v>43</v>
      </c>
      <c r="P222">
        <v>72</v>
      </c>
      <c r="Q222">
        <v>1</v>
      </c>
      <c r="R222">
        <v>59</v>
      </c>
    </row>
    <row r="223" spans="1:18" x14ac:dyDescent="0.35">
      <c r="A223" t="s">
        <v>31</v>
      </c>
      <c r="B223">
        <v>74816</v>
      </c>
      <c r="C223">
        <v>10</v>
      </c>
      <c r="D223" t="s">
        <v>19</v>
      </c>
      <c r="E223">
        <v>64</v>
      </c>
      <c r="F223">
        <v>74</v>
      </c>
      <c r="G223">
        <v>23</v>
      </c>
      <c r="H223" t="s">
        <v>23</v>
      </c>
      <c r="I223">
        <v>9</v>
      </c>
      <c r="J223">
        <v>2</v>
      </c>
      <c r="K223">
        <v>88</v>
      </c>
      <c r="L223">
        <v>74</v>
      </c>
      <c r="M223">
        <v>1</v>
      </c>
      <c r="N223">
        <v>25</v>
      </c>
      <c r="O223">
        <v>21</v>
      </c>
      <c r="P223">
        <v>27</v>
      </c>
      <c r="Q223">
        <v>25</v>
      </c>
      <c r="R223">
        <v>6</v>
      </c>
    </row>
    <row r="224" spans="1:18" x14ac:dyDescent="0.35">
      <c r="A224" t="s">
        <v>28</v>
      </c>
      <c r="B224">
        <v>103788</v>
      </c>
      <c r="C224">
        <v>17</v>
      </c>
      <c r="D224" t="s">
        <v>38</v>
      </c>
      <c r="E224">
        <v>73</v>
      </c>
      <c r="F224">
        <v>111</v>
      </c>
      <c r="G224">
        <v>57</v>
      </c>
      <c r="H224" t="s">
        <v>27</v>
      </c>
      <c r="I224">
        <v>8</v>
      </c>
      <c r="J224">
        <v>95</v>
      </c>
      <c r="K224">
        <v>84</v>
      </c>
      <c r="L224">
        <v>81</v>
      </c>
      <c r="M224">
        <v>82</v>
      </c>
      <c r="N224">
        <v>93</v>
      </c>
      <c r="O224">
        <v>54</v>
      </c>
      <c r="P224">
        <v>2</v>
      </c>
      <c r="Q224">
        <v>62</v>
      </c>
      <c r="R224">
        <v>74</v>
      </c>
    </row>
    <row r="225" spans="1:18" x14ac:dyDescent="0.35">
      <c r="A225" t="s">
        <v>31</v>
      </c>
      <c r="B225">
        <v>40103</v>
      </c>
      <c r="C225">
        <v>26</v>
      </c>
      <c r="D225" t="s">
        <v>38</v>
      </c>
      <c r="E225">
        <v>52</v>
      </c>
      <c r="F225">
        <v>57</v>
      </c>
      <c r="G225">
        <v>14</v>
      </c>
      <c r="H225" t="s">
        <v>23</v>
      </c>
      <c r="I225">
        <v>92</v>
      </c>
      <c r="J225">
        <v>58</v>
      </c>
      <c r="K225">
        <v>54</v>
      </c>
      <c r="L225">
        <v>27</v>
      </c>
      <c r="M225">
        <v>37</v>
      </c>
      <c r="N225">
        <v>9</v>
      </c>
      <c r="O225">
        <v>67</v>
      </c>
      <c r="P225">
        <v>79</v>
      </c>
      <c r="Q225">
        <v>45</v>
      </c>
      <c r="R225">
        <v>63</v>
      </c>
    </row>
    <row r="226" spans="1:18" x14ac:dyDescent="0.35">
      <c r="A226" t="s">
        <v>44</v>
      </c>
      <c r="B226">
        <v>34458</v>
      </c>
      <c r="C226">
        <v>26</v>
      </c>
      <c r="D226" t="s">
        <v>25</v>
      </c>
      <c r="E226">
        <v>71</v>
      </c>
      <c r="F226">
        <v>93</v>
      </c>
      <c r="G226">
        <v>48</v>
      </c>
      <c r="H226" t="s">
        <v>27</v>
      </c>
      <c r="I226">
        <v>65</v>
      </c>
      <c r="J226">
        <v>94</v>
      </c>
      <c r="K226">
        <v>6</v>
      </c>
      <c r="L226">
        <v>82</v>
      </c>
      <c r="M226">
        <v>29</v>
      </c>
      <c r="N226">
        <v>44</v>
      </c>
      <c r="O226">
        <v>2</v>
      </c>
      <c r="P226">
        <v>3</v>
      </c>
      <c r="Q226">
        <v>5</v>
      </c>
      <c r="R226">
        <v>6</v>
      </c>
    </row>
    <row r="227" spans="1:18" x14ac:dyDescent="0.35">
      <c r="A227" t="s">
        <v>24</v>
      </c>
      <c r="B227">
        <v>59493</v>
      </c>
      <c r="C227">
        <v>23</v>
      </c>
      <c r="D227" t="s">
        <v>38</v>
      </c>
      <c r="E227">
        <v>93</v>
      </c>
      <c r="F227">
        <v>61</v>
      </c>
      <c r="G227">
        <v>89</v>
      </c>
      <c r="H227" t="s">
        <v>20</v>
      </c>
      <c r="I227">
        <v>41</v>
      </c>
      <c r="J227">
        <v>66</v>
      </c>
      <c r="K227">
        <v>26</v>
      </c>
      <c r="L227">
        <v>16</v>
      </c>
      <c r="M227">
        <v>16</v>
      </c>
      <c r="N227">
        <v>7</v>
      </c>
      <c r="O227">
        <v>19</v>
      </c>
      <c r="P227">
        <v>66</v>
      </c>
      <c r="Q227">
        <v>88</v>
      </c>
      <c r="R227">
        <v>81</v>
      </c>
    </row>
    <row r="228" spans="1:18" x14ac:dyDescent="0.35">
      <c r="A228" t="s">
        <v>36</v>
      </c>
      <c r="B228">
        <v>93059</v>
      </c>
      <c r="C228">
        <v>18</v>
      </c>
      <c r="D228" t="s">
        <v>25</v>
      </c>
      <c r="E228">
        <v>11</v>
      </c>
      <c r="F228">
        <v>79</v>
      </c>
      <c r="G228">
        <v>42</v>
      </c>
      <c r="H228" t="s">
        <v>27</v>
      </c>
      <c r="I228">
        <v>25</v>
      </c>
      <c r="J228">
        <v>52</v>
      </c>
      <c r="K228">
        <v>54</v>
      </c>
      <c r="L228">
        <v>36</v>
      </c>
      <c r="M228">
        <v>35</v>
      </c>
      <c r="N228">
        <v>83</v>
      </c>
      <c r="O228">
        <v>79</v>
      </c>
      <c r="P228">
        <v>31</v>
      </c>
      <c r="Q228">
        <v>91</v>
      </c>
      <c r="R228">
        <v>95</v>
      </c>
    </row>
    <row r="229" spans="1:18" x14ac:dyDescent="0.35">
      <c r="A229" t="s">
        <v>37</v>
      </c>
      <c r="B229">
        <v>121683</v>
      </c>
      <c r="C229">
        <v>13</v>
      </c>
      <c r="D229" t="s">
        <v>22</v>
      </c>
      <c r="E229">
        <v>35</v>
      </c>
      <c r="F229">
        <v>101</v>
      </c>
      <c r="G229">
        <v>68</v>
      </c>
      <c r="H229" t="s">
        <v>27</v>
      </c>
      <c r="I229">
        <v>88</v>
      </c>
      <c r="J229">
        <v>1</v>
      </c>
      <c r="K229">
        <v>39</v>
      </c>
      <c r="L229">
        <v>55</v>
      </c>
      <c r="M229">
        <v>5</v>
      </c>
      <c r="N229">
        <v>19</v>
      </c>
      <c r="O229">
        <v>86</v>
      </c>
      <c r="P229">
        <v>68</v>
      </c>
      <c r="Q229">
        <v>84</v>
      </c>
      <c r="R229">
        <v>86</v>
      </c>
    </row>
    <row r="230" spans="1:18" x14ac:dyDescent="0.35">
      <c r="A230" t="s">
        <v>35</v>
      </c>
      <c r="B230">
        <v>46322</v>
      </c>
      <c r="C230">
        <v>29</v>
      </c>
      <c r="D230" t="s">
        <v>22</v>
      </c>
      <c r="E230">
        <v>44</v>
      </c>
      <c r="F230">
        <v>111</v>
      </c>
      <c r="G230">
        <v>36</v>
      </c>
      <c r="H230" t="s">
        <v>27</v>
      </c>
      <c r="I230">
        <v>67</v>
      </c>
      <c r="J230">
        <v>18</v>
      </c>
      <c r="K230">
        <v>69</v>
      </c>
      <c r="L230">
        <v>23</v>
      </c>
      <c r="M230">
        <v>12</v>
      </c>
      <c r="N230">
        <v>17</v>
      </c>
      <c r="O230">
        <v>0</v>
      </c>
      <c r="P230">
        <v>72</v>
      </c>
      <c r="Q230">
        <v>73</v>
      </c>
      <c r="R230">
        <v>51</v>
      </c>
    </row>
    <row r="231" spans="1:18" x14ac:dyDescent="0.35">
      <c r="A231" t="s">
        <v>26</v>
      </c>
      <c r="B231">
        <v>100293</v>
      </c>
      <c r="C231">
        <v>21</v>
      </c>
      <c r="D231" t="s">
        <v>38</v>
      </c>
      <c r="E231">
        <v>8</v>
      </c>
      <c r="F231">
        <v>52</v>
      </c>
      <c r="G231">
        <v>37</v>
      </c>
      <c r="H231" t="s">
        <v>27</v>
      </c>
      <c r="I231">
        <v>89</v>
      </c>
      <c r="J231">
        <v>24</v>
      </c>
      <c r="K231">
        <v>35</v>
      </c>
      <c r="L231">
        <v>11</v>
      </c>
      <c r="M231">
        <v>22</v>
      </c>
      <c r="N231">
        <v>52</v>
      </c>
      <c r="O231">
        <v>61</v>
      </c>
      <c r="P231">
        <v>25</v>
      </c>
      <c r="Q231">
        <v>6</v>
      </c>
      <c r="R231">
        <v>39</v>
      </c>
    </row>
    <row r="232" spans="1:18" x14ac:dyDescent="0.35">
      <c r="A232" t="s">
        <v>41</v>
      </c>
      <c r="B232">
        <v>79298</v>
      </c>
      <c r="C232">
        <v>21</v>
      </c>
      <c r="D232" t="s">
        <v>38</v>
      </c>
      <c r="E232">
        <v>22</v>
      </c>
      <c r="F232">
        <v>146</v>
      </c>
      <c r="G232">
        <v>85</v>
      </c>
      <c r="H232" t="s">
        <v>20</v>
      </c>
      <c r="I232">
        <v>56</v>
      </c>
      <c r="J232">
        <v>42</v>
      </c>
      <c r="K232">
        <v>43</v>
      </c>
      <c r="L232">
        <v>54</v>
      </c>
      <c r="M232">
        <v>7</v>
      </c>
      <c r="N232">
        <v>7</v>
      </c>
      <c r="O232">
        <v>17</v>
      </c>
      <c r="P232">
        <v>5</v>
      </c>
      <c r="Q232">
        <v>41</v>
      </c>
      <c r="R232">
        <v>87</v>
      </c>
    </row>
    <row r="233" spans="1:18" x14ac:dyDescent="0.35">
      <c r="A233" t="s">
        <v>24</v>
      </c>
      <c r="B233">
        <v>73937</v>
      </c>
      <c r="C233">
        <v>28</v>
      </c>
      <c r="D233" t="s">
        <v>22</v>
      </c>
      <c r="E233">
        <v>53</v>
      </c>
      <c r="F233">
        <v>62</v>
      </c>
      <c r="G233">
        <v>85</v>
      </c>
      <c r="H233" t="s">
        <v>20</v>
      </c>
      <c r="I233">
        <v>12</v>
      </c>
      <c r="J233">
        <v>34</v>
      </c>
      <c r="K233">
        <v>14</v>
      </c>
      <c r="L233">
        <v>69</v>
      </c>
      <c r="M233">
        <v>21</v>
      </c>
      <c r="N233">
        <v>39</v>
      </c>
      <c r="O233">
        <v>9</v>
      </c>
      <c r="P233">
        <v>2</v>
      </c>
      <c r="Q233">
        <v>51</v>
      </c>
      <c r="R233">
        <v>42</v>
      </c>
    </row>
    <row r="234" spans="1:18" x14ac:dyDescent="0.35">
      <c r="A234" t="s">
        <v>35</v>
      </c>
      <c r="B234">
        <v>146464</v>
      </c>
      <c r="C234">
        <v>29</v>
      </c>
      <c r="D234" t="s">
        <v>25</v>
      </c>
      <c r="E234">
        <v>79</v>
      </c>
      <c r="F234">
        <v>57</v>
      </c>
      <c r="G234">
        <v>49</v>
      </c>
      <c r="H234" t="s">
        <v>27</v>
      </c>
      <c r="I234">
        <v>56</v>
      </c>
      <c r="J234">
        <v>63</v>
      </c>
      <c r="K234">
        <v>69</v>
      </c>
      <c r="L234">
        <v>25</v>
      </c>
      <c r="M234">
        <v>1</v>
      </c>
      <c r="N234">
        <v>72</v>
      </c>
      <c r="O234">
        <v>54</v>
      </c>
      <c r="P234">
        <v>84</v>
      </c>
      <c r="Q234">
        <v>82</v>
      </c>
      <c r="R234">
        <v>84</v>
      </c>
    </row>
    <row r="235" spans="1:18" x14ac:dyDescent="0.35">
      <c r="A235" t="s">
        <v>39</v>
      </c>
      <c r="B235">
        <v>106274</v>
      </c>
      <c r="C235">
        <v>11</v>
      </c>
      <c r="D235" t="s">
        <v>25</v>
      </c>
      <c r="E235">
        <v>33</v>
      </c>
      <c r="F235">
        <v>129</v>
      </c>
      <c r="G235">
        <v>81</v>
      </c>
      <c r="H235" t="s">
        <v>20</v>
      </c>
      <c r="I235">
        <v>18</v>
      </c>
      <c r="J235">
        <v>85</v>
      </c>
      <c r="K235">
        <v>88</v>
      </c>
      <c r="L235">
        <v>47</v>
      </c>
      <c r="M235">
        <v>8</v>
      </c>
      <c r="N235">
        <v>39</v>
      </c>
      <c r="O235">
        <v>8</v>
      </c>
      <c r="P235">
        <v>9</v>
      </c>
      <c r="Q235">
        <v>2</v>
      </c>
      <c r="R235">
        <v>7</v>
      </c>
    </row>
    <row r="236" spans="1:18" x14ac:dyDescent="0.35">
      <c r="A236" t="s">
        <v>42</v>
      </c>
      <c r="B236">
        <v>32581</v>
      </c>
      <c r="C236">
        <v>5</v>
      </c>
      <c r="D236" t="s">
        <v>22</v>
      </c>
      <c r="E236">
        <v>39</v>
      </c>
      <c r="F236">
        <v>104</v>
      </c>
      <c r="G236">
        <v>69</v>
      </c>
      <c r="H236" t="s">
        <v>27</v>
      </c>
      <c r="I236">
        <v>7</v>
      </c>
      <c r="J236">
        <v>65</v>
      </c>
      <c r="K236">
        <v>7</v>
      </c>
      <c r="L236">
        <v>38</v>
      </c>
      <c r="M236">
        <v>8</v>
      </c>
      <c r="N236">
        <v>43</v>
      </c>
      <c r="O236">
        <v>10</v>
      </c>
      <c r="P236">
        <v>56</v>
      </c>
      <c r="Q236">
        <v>32</v>
      </c>
      <c r="R236">
        <v>22</v>
      </c>
    </row>
    <row r="237" spans="1:18" x14ac:dyDescent="0.35">
      <c r="A237" t="s">
        <v>41</v>
      </c>
      <c r="B237">
        <v>142309</v>
      </c>
      <c r="C237">
        <v>13</v>
      </c>
      <c r="D237" t="s">
        <v>19</v>
      </c>
      <c r="E237">
        <v>37</v>
      </c>
      <c r="F237">
        <v>57</v>
      </c>
      <c r="G237">
        <v>79</v>
      </c>
      <c r="H237" t="s">
        <v>20</v>
      </c>
      <c r="I237">
        <v>46</v>
      </c>
      <c r="J237">
        <v>72</v>
      </c>
      <c r="K237">
        <v>66</v>
      </c>
      <c r="L237">
        <v>71</v>
      </c>
      <c r="M237">
        <v>1</v>
      </c>
      <c r="N237">
        <v>22</v>
      </c>
      <c r="O237">
        <v>66</v>
      </c>
      <c r="P237">
        <v>48</v>
      </c>
      <c r="Q237">
        <v>1</v>
      </c>
      <c r="R237">
        <v>8</v>
      </c>
    </row>
    <row r="238" spans="1:18" x14ac:dyDescent="0.35">
      <c r="A238" t="s">
        <v>44</v>
      </c>
      <c r="B238">
        <v>85612</v>
      </c>
      <c r="C238">
        <v>23</v>
      </c>
      <c r="D238" t="s">
        <v>25</v>
      </c>
      <c r="E238">
        <v>55</v>
      </c>
      <c r="F238">
        <v>57</v>
      </c>
      <c r="G238">
        <v>61</v>
      </c>
      <c r="H238" t="s">
        <v>27</v>
      </c>
      <c r="I238">
        <v>58</v>
      </c>
      <c r="J238">
        <v>78</v>
      </c>
      <c r="K238">
        <v>75</v>
      </c>
      <c r="L238">
        <v>8</v>
      </c>
      <c r="M238">
        <v>52</v>
      </c>
      <c r="N238">
        <v>14</v>
      </c>
      <c r="O238">
        <v>67</v>
      </c>
      <c r="P238">
        <v>62</v>
      </c>
      <c r="Q238">
        <v>74</v>
      </c>
      <c r="R238">
        <v>17</v>
      </c>
    </row>
    <row r="239" spans="1:18" x14ac:dyDescent="0.35">
      <c r="A239" t="s">
        <v>41</v>
      </c>
      <c r="B239">
        <v>65710</v>
      </c>
      <c r="C239">
        <v>27</v>
      </c>
      <c r="D239" t="s">
        <v>38</v>
      </c>
      <c r="E239">
        <v>39</v>
      </c>
      <c r="F239">
        <v>66</v>
      </c>
      <c r="G239">
        <v>76</v>
      </c>
      <c r="H239" t="s">
        <v>20</v>
      </c>
      <c r="I239">
        <v>61</v>
      </c>
      <c r="J239">
        <v>43</v>
      </c>
      <c r="K239">
        <v>77</v>
      </c>
      <c r="L239">
        <v>85</v>
      </c>
      <c r="M239">
        <v>54</v>
      </c>
      <c r="N239">
        <v>76</v>
      </c>
      <c r="O239">
        <v>31</v>
      </c>
      <c r="P239">
        <v>41</v>
      </c>
      <c r="Q239">
        <v>71</v>
      </c>
      <c r="R239">
        <v>39</v>
      </c>
    </row>
    <row r="240" spans="1:18" x14ac:dyDescent="0.35">
      <c r="A240" t="s">
        <v>18</v>
      </c>
      <c r="B240">
        <v>46999</v>
      </c>
      <c r="C240">
        <v>26</v>
      </c>
      <c r="D240" t="s">
        <v>19</v>
      </c>
      <c r="E240">
        <v>19</v>
      </c>
      <c r="F240">
        <v>11</v>
      </c>
      <c r="G240">
        <v>92</v>
      </c>
      <c r="H240" t="s">
        <v>20</v>
      </c>
      <c r="I240">
        <v>87</v>
      </c>
      <c r="J240">
        <v>72</v>
      </c>
      <c r="K240">
        <v>75</v>
      </c>
      <c r="L240">
        <v>56</v>
      </c>
      <c r="M240">
        <v>58</v>
      </c>
      <c r="N240">
        <v>13</v>
      </c>
      <c r="O240">
        <v>44</v>
      </c>
      <c r="P240">
        <v>45</v>
      </c>
      <c r="Q240">
        <v>96</v>
      </c>
      <c r="R240">
        <v>43</v>
      </c>
    </row>
    <row r="241" spans="1:18" x14ac:dyDescent="0.35">
      <c r="A241" t="s">
        <v>33</v>
      </c>
      <c r="B241">
        <v>142701</v>
      </c>
      <c r="C241">
        <v>5</v>
      </c>
      <c r="D241" t="s">
        <v>22</v>
      </c>
      <c r="E241">
        <v>53</v>
      </c>
      <c r="F241">
        <v>114</v>
      </c>
      <c r="G241">
        <v>89</v>
      </c>
      <c r="H241" t="s">
        <v>20</v>
      </c>
      <c r="I241">
        <v>23</v>
      </c>
      <c r="J241">
        <v>53</v>
      </c>
      <c r="K241">
        <v>83</v>
      </c>
      <c r="L241">
        <v>46</v>
      </c>
      <c r="M241">
        <v>28</v>
      </c>
      <c r="N241">
        <v>65</v>
      </c>
      <c r="O241">
        <v>82</v>
      </c>
      <c r="P241">
        <v>6</v>
      </c>
      <c r="Q241">
        <v>78</v>
      </c>
      <c r="R241">
        <v>82</v>
      </c>
    </row>
    <row r="242" spans="1:18" x14ac:dyDescent="0.35">
      <c r="A242" t="s">
        <v>31</v>
      </c>
      <c r="B242">
        <v>54031</v>
      </c>
      <c r="C242">
        <v>22</v>
      </c>
      <c r="D242" t="s">
        <v>22</v>
      </c>
      <c r="E242">
        <v>98</v>
      </c>
      <c r="F242">
        <v>129</v>
      </c>
      <c r="G242">
        <v>24</v>
      </c>
      <c r="H242" t="s">
        <v>23</v>
      </c>
      <c r="I242">
        <v>75</v>
      </c>
      <c r="J242">
        <v>15</v>
      </c>
      <c r="K242">
        <v>22</v>
      </c>
      <c r="L242">
        <v>46</v>
      </c>
      <c r="M242">
        <v>26</v>
      </c>
      <c r="N242">
        <v>42</v>
      </c>
      <c r="O242">
        <v>89</v>
      </c>
      <c r="P242">
        <v>82</v>
      </c>
      <c r="Q242">
        <v>63</v>
      </c>
      <c r="R242">
        <v>86</v>
      </c>
    </row>
    <row r="243" spans="1:18" x14ac:dyDescent="0.35">
      <c r="A243" t="s">
        <v>26</v>
      </c>
      <c r="B243">
        <v>115679</v>
      </c>
      <c r="C243">
        <v>5</v>
      </c>
      <c r="D243" t="s">
        <v>22</v>
      </c>
      <c r="E243">
        <v>43</v>
      </c>
      <c r="F243">
        <v>7</v>
      </c>
      <c r="G243">
        <v>51</v>
      </c>
      <c r="H243" t="s">
        <v>27</v>
      </c>
      <c r="I243">
        <v>74</v>
      </c>
      <c r="J243">
        <v>44</v>
      </c>
      <c r="K243">
        <v>67</v>
      </c>
      <c r="L243">
        <v>9</v>
      </c>
      <c r="M243">
        <v>75</v>
      </c>
      <c r="N243">
        <v>81</v>
      </c>
      <c r="O243">
        <v>71</v>
      </c>
      <c r="P243">
        <v>97</v>
      </c>
      <c r="Q243">
        <v>83</v>
      </c>
      <c r="R243">
        <v>9</v>
      </c>
    </row>
    <row r="244" spans="1:18" x14ac:dyDescent="0.35">
      <c r="A244" t="s">
        <v>30</v>
      </c>
      <c r="B244">
        <v>63724</v>
      </c>
      <c r="C244">
        <v>26</v>
      </c>
      <c r="D244" t="s">
        <v>22</v>
      </c>
      <c r="E244">
        <v>81</v>
      </c>
      <c r="F244">
        <v>136</v>
      </c>
      <c r="G244">
        <v>7</v>
      </c>
      <c r="H244" t="s">
        <v>27</v>
      </c>
      <c r="I244">
        <v>24</v>
      </c>
      <c r="J244">
        <v>4</v>
      </c>
      <c r="K244">
        <v>41</v>
      </c>
      <c r="L244">
        <v>13</v>
      </c>
      <c r="M244">
        <v>2</v>
      </c>
      <c r="N244">
        <v>36</v>
      </c>
      <c r="O244">
        <v>78</v>
      </c>
      <c r="P244">
        <v>57</v>
      </c>
      <c r="Q244">
        <v>31</v>
      </c>
      <c r="R244">
        <v>65</v>
      </c>
    </row>
    <row r="245" spans="1:18" x14ac:dyDescent="0.35">
      <c r="A245" t="s">
        <v>34</v>
      </c>
      <c r="B245">
        <v>131154</v>
      </c>
      <c r="C245">
        <v>21</v>
      </c>
      <c r="D245" t="s">
        <v>19</v>
      </c>
      <c r="E245">
        <v>1</v>
      </c>
      <c r="F245">
        <v>126</v>
      </c>
      <c r="G245">
        <v>55</v>
      </c>
      <c r="H245" t="s">
        <v>27</v>
      </c>
      <c r="I245">
        <v>76</v>
      </c>
      <c r="J245">
        <v>4</v>
      </c>
      <c r="K245">
        <v>84</v>
      </c>
      <c r="L245">
        <v>62</v>
      </c>
      <c r="M245">
        <v>56</v>
      </c>
      <c r="N245">
        <v>62</v>
      </c>
      <c r="O245">
        <v>86</v>
      </c>
      <c r="P245">
        <v>59</v>
      </c>
      <c r="Q245">
        <v>58</v>
      </c>
      <c r="R245">
        <v>99</v>
      </c>
    </row>
    <row r="246" spans="1:18" x14ac:dyDescent="0.35">
      <c r="A246" t="s">
        <v>30</v>
      </c>
      <c r="B246">
        <v>100014</v>
      </c>
      <c r="C246">
        <v>18</v>
      </c>
      <c r="D246" t="s">
        <v>38</v>
      </c>
      <c r="E246">
        <v>44</v>
      </c>
      <c r="F246">
        <v>121</v>
      </c>
      <c r="G246">
        <v>46</v>
      </c>
      <c r="H246" t="s">
        <v>27</v>
      </c>
      <c r="I246">
        <v>23</v>
      </c>
      <c r="J246">
        <v>6</v>
      </c>
      <c r="K246">
        <v>93</v>
      </c>
      <c r="L246">
        <v>93</v>
      </c>
      <c r="M246">
        <v>34</v>
      </c>
      <c r="N246">
        <v>53</v>
      </c>
      <c r="O246">
        <v>21</v>
      </c>
      <c r="P246">
        <v>10</v>
      </c>
      <c r="Q246">
        <v>98</v>
      </c>
      <c r="R246">
        <v>65</v>
      </c>
    </row>
    <row r="247" spans="1:18" x14ac:dyDescent="0.35">
      <c r="A247" t="s">
        <v>43</v>
      </c>
      <c r="B247">
        <v>35232</v>
      </c>
      <c r="C247">
        <v>9</v>
      </c>
      <c r="D247" t="s">
        <v>25</v>
      </c>
      <c r="E247">
        <v>72</v>
      </c>
      <c r="F247">
        <v>109</v>
      </c>
      <c r="G247">
        <v>6</v>
      </c>
      <c r="H247" t="s">
        <v>23</v>
      </c>
      <c r="I247">
        <v>45</v>
      </c>
      <c r="J247">
        <v>67</v>
      </c>
      <c r="K247">
        <v>68</v>
      </c>
      <c r="L247">
        <v>37</v>
      </c>
      <c r="M247">
        <v>94</v>
      </c>
      <c r="N247">
        <v>17</v>
      </c>
      <c r="O247">
        <v>5</v>
      </c>
      <c r="P247">
        <v>69</v>
      </c>
      <c r="Q247">
        <v>7</v>
      </c>
      <c r="R247">
        <v>65</v>
      </c>
    </row>
    <row r="248" spans="1:18" x14ac:dyDescent="0.35">
      <c r="A248" t="s">
        <v>37</v>
      </c>
      <c r="B248">
        <v>114425</v>
      </c>
      <c r="C248">
        <v>21</v>
      </c>
      <c r="D248" t="s">
        <v>22</v>
      </c>
      <c r="E248">
        <v>16</v>
      </c>
      <c r="F248">
        <v>114</v>
      </c>
      <c r="G248">
        <v>54</v>
      </c>
      <c r="H248" t="s">
        <v>27</v>
      </c>
      <c r="I248">
        <v>18</v>
      </c>
      <c r="J248">
        <v>71</v>
      </c>
      <c r="K248">
        <v>46</v>
      </c>
      <c r="L248">
        <v>67</v>
      </c>
      <c r="M248">
        <v>84</v>
      </c>
      <c r="N248">
        <v>17</v>
      </c>
      <c r="O248">
        <v>2</v>
      </c>
      <c r="P248">
        <v>78</v>
      </c>
      <c r="Q248">
        <v>61</v>
      </c>
      <c r="R248">
        <v>7</v>
      </c>
    </row>
    <row r="249" spans="1:18" x14ac:dyDescent="0.35">
      <c r="A249" t="s">
        <v>21</v>
      </c>
      <c r="B249">
        <v>116795</v>
      </c>
      <c r="C249">
        <v>7</v>
      </c>
      <c r="D249" t="s">
        <v>25</v>
      </c>
      <c r="E249">
        <v>8</v>
      </c>
      <c r="F249">
        <v>146</v>
      </c>
      <c r="G249">
        <v>18</v>
      </c>
      <c r="H249" t="s">
        <v>23</v>
      </c>
      <c r="I249">
        <v>49</v>
      </c>
      <c r="J249">
        <v>4</v>
      </c>
      <c r="K249">
        <v>15</v>
      </c>
      <c r="L249">
        <v>57</v>
      </c>
      <c r="M249">
        <v>28</v>
      </c>
      <c r="N249">
        <v>92</v>
      </c>
      <c r="O249">
        <v>58</v>
      </c>
      <c r="P249">
        <v>59</v>
      </c>
      <c r="Q249">
        <v>35</v>
      </c>
      <c r="R249">
        <v>5</v>
      </c>
    </row>
    <row r="250" spans="1:18" x14ac:dyDescent="0.35">
      <c r="A250" t="s">
        <v>33</v>
      </c>
      <c r="B250">
        <v>53559</v>
      </c>
      <c r="C250">
        <v>28</v>
      </c>
      <c r="D250" t="s">
        <v>38</v>
      </c>
      <c r="E250">
        <v>42</v>
      </c>
      <c r="F250">
        <v>58</v>
      </c>
      <c r="G250">
        <v>85</v>
      </c>
      <c r="H250" t="s">
        <v>20</v>
      </c>
      <c r="I250">
        <v>88</v>
      </c>
      <c r="J250">
        <v>88</v>
      </c>
      <c r="K250">
        <v>66</v>
      </c>
      <c r="L250">
        <v>21</v>
      </c>
      <c r="M250">
        <v>86</v>
      </c>
      <c r="N250">
        <v>89</v>
      </c>
      <c r="O250">
        <v>2</v>
      </c>
      <c r="P250">
        <v>74</v>
      </c>
      <c r="Q250">
        <v>29</v>
      </c>
      <c r="R250">
        <v>8</v>
      </c>
    </row>
    <row r="251" spans="1:18" x14ac:dyDescent="0.35">
      <c r="A251" t="s">
        <v>24</v>
      </c>
      <c r="B251">
        <v>94418</v>
      </c>
      <c r="C251">
        <v>18</v>
      </c>
      <c r="D251" t="s">
        <v>19</v>
      </c>
      <c r="E251">
        <v>3</v>
      </c>
      <c r="F251">
        <v>14</v>
      </c>
      <c r="G251">
        <v>86</v>
      </c>
      <c r="H251" t="s">
        <v>20</v>
      </c>
      <c r="I251">
        <v>97</v>
      </c>
      <c r="J251">
        <v>47</v>
      </c>
      <c r="K251">
        <v>85</v>
      </c>
      <c r="L251">
        <v>6</v>
      </c>
      <c r="M251">
        <v>34</v>
      </c>
      <c r="N251">
        <v>7</v>
      </c>
      <c r="O251">
        <v>98</v>
      </c>
      <c r="P251">
        <v>82</v>
      </c>
      <c r="Q251">
        <v>85</v>
      </c>
      <c r="R251">
        <v>94</v>
      </c>
    </row>
    <row r="252" spans="1:18" x14ac:dyDescent="0.35">
      <c r="A252" t="s">
        <v>36</v>
      </c>
      <c r="B252">
        <v>117954</v>
      </c>
      <c r="C252">
        <v>13</v>
      </c>
      <c r="D252" t="s">
        <v>22</v>
      </c>
      <c r="E252">
        <v>39</v>
      </c>
      <c r="F252">
        <v>57</v>
      </c>
      <c r="G252">
        <v>38</v>
      </c>
      <c r="H252" t="s">
        <v>27</v>
      </c>
      <c r="I252">
        <v>23</v>
      </c>
      <c r="J252">
        <v>47</v>
      </c>
      <c r="K252">
        <v>27</v>
      </c>
      <c r="L252">
        <v>1</v>
      </c>
      <c r="M252">
        <v>17</v>
      </c>
      <c r="N252">
        <v>15</v>
      </c>
      <c r="O252">
        <v>97</v>
      </c>
      <c r="P252">
        <v>76</v>
      </c>
      <c r="Q252">
        <v>97</v>
      </c>
      <c r="R252">
        <v>44</v>
      </c>
    </row>
    <row r="253" spans="1:18" x14ac:dyDescent="0.35">
      <c r="A253" t="s">
        <v>30</v>
      </c>
      <c r="B253">
        <v>105831</v>
      </c>
      <c r="C253">
        <v>22</v>
      </c>
      <c r="D253" t="s">
        <v>19</v>
      </c>
      <c r="E253">
        <v>8</v>
      </c>
      <c r="F253">
        <v>83</v>
      </c>
      <c r="G253">
        <v>42</v>
      </c>
      <c r="H253" t="s">
        <v>27</v>
      </c>
      <c r="I253">
        <v>23</v>
      </c>
      <c r="J253">
        <v>13</v>
      </c>
      <c r="K253">
        <v>26</v>
      </c>
      <c r="L253">
        <v>36</v>
      </c>
      <c r="M253">
        <v>67</v>
      </c>
      <c r="N253">
        <v>6</v>
      </c>
      <c r="O253">
        <v>21</v>
      </c>
      <c r="P253">
        <v>81</v>
      </c>
      <c r="Q253">
        <v>15</v>
      </c>
      <c r="R253">
        <v>34</v>
      </c>
    </row>
    <row r="254" spans="1:18" x14ac:dyDescent="0.35">
      <c r="A254" t="s">
        <v>32</v>
      </c>
      <c r="B254">
        <v>48814</v>
      </c>
      <c r="C254">
        <v>23</v>
      </c>
      <c r="D254" t="s">
        <v>38</v>
      </c>
      <c r="E254">
        <v>15</v>
      </c>
      <c r="F254">
        <v>58</v>
      </c>
      <c r="G254">
        <v>49</v>
      </c>
      <c r="H254" t="s">
        <v>27</v>
      </c>
      <c r="I254">
        <v>3</v>
      </c>
      <c r="J254">
        <v>56</v>
      </c>
      <c r="K254">
        <v>8</v>
      </c>
      <c r="L254">
        <v>14</v>
      </c>
      <c r="M254">
        <v>58</v>
      </c>
      <c r="N254">
        <v>51</v>
      </c>
      <c r="O254">
        <v>14</v>
      </c>
      <c r="P254">
        <v>62</v>
      </c>
      <c r="Q254">
        <v>27</v>
      </c>
      <c r="R254">
        <v>49</v>
      </c>
    </row>
    <row r="255" spans="1:18" x14ac:dyDescent="0.35">
      <c r="A255" t="s">
        <v>21</v>
      </c>
      <c r="B255">
        <v>147904</v>
      </c>
      <c r="C255">
        <v>0</v>
      </c>
      <c r="D255" t="s">
        <v>25</v>
      </c>
      <c r="E255">
        <v>46</v>
      </c>
      <c r="F255">
        <v>81</v>
      </c>
      <c r="G255">
        <v>26</v>
      </c>
      <c r="H255" t="s">
        <v>23</v>
      </c>
      <c r="I255">
        <v>6</v>
      </c>
      <c r="J255">
        <v>42</v>
      </c>
      <c r="K255">
        <v>46</v>
      </c>
      <c r="L255">
        <v>73</v>
      </c>
      <c r="M255">
        <v>57</v>
      </c>
      <c r="N255">
        <v>67</v>
      </c>
      <c r="O255">
        <v>78</v>
      </c>
      <c r="P255">
        <v>86</v>
      </c>
      <c r="Q255">
        <v>31</v>
      </c>
      <c r="R255">
        <v>54</v>
      </c>
    </row>
    <row r="256" spans="1:18" x14ac:dyDescent="0.35">
      <c r="A256" t="s">
        <v>42</v>
      </c>
      <c r="B256">
        <v>116694</v>
      </c>
      <c r="C256">
        <v>12</v>
      </c>
      <c r="D256" t="s">
        <v>25</v>
      </c>
      <c r="E256">
        <v>99</v>
      </c>
      <c r="F256">
        <v>139</v>
      </c>
      <c r="G256">
        <v>45</v>
      </c>
      <c r="H256" t="s">
        <v>27</v>
      </c>
      <c r="I256">
        <v>2</v>
      </c>
      <c r="J256">
        <v>49</v>
      </c>
      <c r="K256">
        <v>74</v>
      </c>
      <c r="L256">
        <v>49</v>
      </c>
      <c r="M256">
        <v>48</v>
      </c>
      <c r="N256">
        <v>84</v>
      </c>
      <c r="O256">
        <v>36</v>
      </c>
      <c r="P256">
        <v>86</v>
      </c>
      <c r="Q256">
        <v>41</v>
      </c>
      <c r="R256">
        <v>33</v>
      </c>
    </row>
    <row r="257" spans="1:18" x14ac:dyDescent="0.35">
      <c r="A257" t="s">
        <v>18</v>
      </c>
      <c r="B257">
        <v>74739</v>
      </c>
      <c r="C257">
        <v>26</v>
      </c>
      <c r="D257" t="s">
        <v>25</v>
      </c>
      <c r="E257">
        <v>76</v>
      </c>
      <c r="F257">
        <v>63</v>
      </c>
      <c r="G257">
        <v>75</v>
      </c>
      <c r="H257" t="s">
        <v>20</v>
      </c>
      <c r="I257">
        <v>95</v>
      </c>
      <c r="J257">
        <v>18</v>
      </c>
      <c r="K257">
        <v>57</v>
      </c>
      <c r="L257">
        <v>58</v>
      </c>
      <c r="M257">
        <v>49</v>
      </c>
      <c r="N257">
        <v>64</v>
      </c>
      <c r="O257">
        <v>23</v>
      </c>
      <c r="P257">
        <v>55</v>
      </c>
      <c r="Q257">
        <v>37</v>
      </c>
      <c r="R257">
        <v>66</v>
      </c>
    </row>
    <row r="258" spans="1:18" x14ac:dyDescent="0.35">
      <c r="A258" t="s">
        <v>29</v>
      </c>
      <c r="B258">
        <v>110357</v>
      </c>
      <c r="C258">
        <v>5</v>
      </c>
      <c r="D258" t="s">
        <v>25</v>
      </c>
      <c r="E258">
        <v>85</v>
      </c>
      <c r="F258">
        <v>67</v>
      </c>
      <c r="G258">
        <v>26</v>
      </c>
      <c r="H258" t="s">
        <v>23</v>
      </c>
      <c r="I258">
        <v>49</v>
      </c>
      <c r="J258">
        <v>41</v>
      </c>
      <c r="K258">
        <v>9</v>
      </c>
      <c r="L258">
        <v>6</v>
      </c>
      <c r="M258">
        <v>58</v>
      </c>
      <c r="N258">
        <v>56</v>
      </c>
      <c r="O258">
        <v>37</v>
      </c>
      <c r="P258">
        <v>79</v>
      </c>
      <c r="Q258">
        <v>25</v>
      </c>
      <c r="R258">
        <v>94</v>
      </c>
    </row>
    <row r="259" spans="1:18" x14ac:dyDescent="0.35">
      <c r="A259" t="s">
        <v>35</v>
      </c>
      <c r="B259">
        <v>44079</v>
      </c>
      <c r="C259">
        <v>26</v>
      </c>
      <c r="D259" t="s">
        <v>25</v>
      </c>
      <c r="E259">
        <v>34</v>
      </c>
      <c r="F259">
        <v>123</v>
      </c>
      <c r="G259">
        <v>53</v>
      </c>
      <c r="H259" t="s">
        <v>27</v>
      </c>
      <c r="I259">
        <v>34</v>
      </c>
      <c r="J259">
        <v>99</v>
      </c>
      <c r="K259">
        <v>3</v>
      </c>
      <c r="L259">
        <v>25</v>
      </c>
      <c r="M259">
        <v>52</v>
      </c>
      <c r="N259">
        <v>52</v>
      </c>
      <c r="O259">
        <v>59</v>
      </c>
      <c r="P259">
        <v>75</v>
      </c>
      <c r="Q259">
        <v>62</v>
      </c>
      <c r="R259">
        <v>6</v>
      </c>
    </row>
    <row r="260" spans="1:18" x14ac:dyDescent="0.35">
      <c r="A260" t="s">
        <v>34</v>
      </c>
      <c r="B260">
        <v>103648</v>
      </c>
      <c r="C260">
        <v>19</v>
      </c>
      <c r="D260" t="s">
        <v>38</v>
      </c>
      <c r="E260">
        <v>38</v>
      </c>
      <c r="F260">
        <v>73</v>
      </c>
      <c r="G260">
        <v>41</v>
      </c>
      <c r="H260" t="s">
        <v>27</v>
      </c>
      <c r="I260">
        <v>55</v>
      </c>
      <c r="J260">
        <v>2</v>
      </c>
      <c r="K260">
        <v>29</v>
      </c>
      <c r="L260">
        <v>24</v>
      </c>
      <c r="M260">
        <v>95</v>
      </c>
      <c r="N260">
        <v>94</v>
      </c>
      <c r="O260">
        <v>61</v>
      </c>
      <c r="P260">
        <v>92</v>
      </c>
      <c r="Q260">
        <v>79</v>
      </c>
      <c r="R260">
        <v>59</v>
      </c>
    </row>
    <row r="261" spans="1:18" x14ac:dyDescent="0.35">
      <c r="A261" t="s">
        <v>34</v>
      </c>
      <c r="B261">
        <v>143892</v>
      </c>
      <c r="C261">
        <v>16</v>
      </c>
      <c r="D261" t="s">
        <v>19</v>
      </c>
      <c r="E261">
        <v>77</v>
      </c>
      <c r="F261">
        <v>12</v>
      </c>
      <c r="G261">
        <v>55</v>
      </c>
      <c r="H261" t="s">
        <v>27</v>
      </c>
      <c r="I261">
        <v>76</v>
      </c>
      <c r="J261">
        <v>51</v>
      </c>
      <c r="K261">
        <v>7</v>
      </c>
      <c r="L261">
        <v>94</v>
      </c>
      <c r="M261">
        <v>38</v>
      </c>
      <c r="N261">
        <v>71</v>
      </c>
      <c r="O261">
        <v>48</v>
      </c>
      <c r="P261">
        <v>67</v>
      </c>
      <c r="Q261">
        <v>76</v>
      </c>
      <c r="R261">
        <v>5</v>
      </c>
    </row>
    <row r="262" spans="1:18" x14ac:dyDescent="0.35">
      <c r="A262" t="s">
        <v>36</v>
      </c>
      <c r="B262">
        <v>135296</v>
      </c>
      <c r="C262">
        <v>7</v>
      </c>
      <c r="D262" t="s">
        <v>25</v>
      </c>
      <c r="E262">
        <v>23</v>
      </c>
      <c r="F262">
        <v>117</v>
      </c>
      <c r="G262">
        <v>49</v>
      </c>
      <c r="H262" t="s">
        <v>27</v>
      </c>
      <c r="I262">
        <v>77</v>
      </c>
      <c r="J262">
        <v>12</v>
      </c>
      <c r="K262">
        <v>63</v>
      </c>
      <c r="L262">
        <v>28</v>
      </c>
      <c r="M262">
        <v>85</v>
      </c>
      <c r="N262">
        <v>93</v>
      </c>
      <c r="O262">
        <v>10</v>
      </c>
      <c r="P262">
        <v>8</v>
      </c>
      <c r="Q262">
        <v>75</v>
      </c>
      <c r="R262">
        <v>22</v>
      </c>
    </row>
    <row r="263" spans="1:18" x14ac:dyDescent="0.35">
      <c r="A263" t="s">
        <v>39</v>
      </c>
      <c r="B263">
        <v>66639</v>
      </c>
      <c r="C263">
        <v>14</v>
      </c>
      <c r="D263" t="s">
        <v>19</v>
      </c>
      <c r="E263">
        <v>47</v>
      </c>
      <c r="F263">
        <v>127</v>
      </c>
      <c r="G263">
        <v>93</v>
      </c>
      <c r="H263" t="s">
        <v>20</v>
      </c>
      <c r="I263">
        <v>19</v>
      </c>
      <c r="J263">
        <v>92</v>
      </c>
      <c r="K263">
        <v>7</v>
      </c>
      <c r="L263">
        <v>61</v>
      </c>
      <c r="M263">
        <v>2</v>
      </c>
      <c r="N263">
        <v>6</v>
      </c>
      <c r="O263">
        <v>57</v>
      </c>
      <c r="P263">
        <v>65</v>
      </c>
      <c r="Q263">
        <v>21</v>
      </c>
      <c r="R263">
        <v>56</v>
      </c>
    </row>
    <row r="264" spans="1:18" x14ac:dyDescent="0.35">
      <c r="A264" t="s">
        <v>37</v>
      </c>
      <c r="B264">
        <v>105476</v>
      </c>
      <c r="C264">
        <v>20</v>
      </c>
      <c r="D264" t="s">
        <v>38</v>
      </c>
      <c r="E264">
        <v>84</v>
      </c>
      <c r="F264">
        <v>143</v>
      </c>
      <c r="G264">
        <v>45</v>
      </c>
      <c r="H264" t="s">
        <v>27</v>
      </c>
      <c r="I264">
        <v>32</v>
      </c>
      <c r="J264">
        <v>75</v>
      </c>
      <c r="K264">
        <v>43</v>
      </c>
      <c r="L264">
        <v>9</v>
      </c>
      <c r="M264">
        <v>28</v>
      </c>
      <c r="N264">
        <v>42</v>
      </c>
      <c r="O264">
        <v>29</v>
      </c>
      <c r="P264">
        <v>33</v>
      </c>
      <c r="Q264">
        <v>29</v>
      </c>
      <c r="R264">
        <v>4</v>
      </c>
    </row>
    <row r="265" spans="1:18" x14ac:dyDescent="0.35">
      <c r="A265" t="s">
        <v>34</v>
      </c>
      <c r="B265">
        <v>71830</v>
      </c>
      <c r="C265">
        <v>27</v>
      </c>
      <c r="D265" t="s">
        <v>19</v>
      </c>
      <c r="E265">
        <v>6</v>
      </c>
      <c r="F265">
        <v>115</v>
      </c>
      <c r="G265">
        <v>38</v>
      </c>
      <c r="H265" t="s">
        <v>27</v>
      </c>
      <c r="I265">
        <v>3</v>
      </c>
      <c r="J265">
        <v>62</v>
      </c>
      <c r="K265">
        <v>6</v>
      </c>
      <c r="L265">
        <v>51</v>
      </c>
      <c r="M265">
        <v>35</v>
      </c>
      <c r="N265">
        <v>91</v>
      </c>
      <c r="O265">
        <v>34</v>
      </c>
      <c r="P265">
        <v>46</v>
      </c>
      <c r="Q265">
        <v>68</v>
      </c>
      <c r="R265">
        <v>54</v>
      </c>
    </row>
    <row r="266" spans="1:18" x14ac:dyDescent="0.35">
      <c r="A266" t="s">
        <v>26</v>
      </c>
      <c r="B266">
        <v>129555</v>
      </c>
      <c r="C266">
        <v>22</v>
      </c>
      <c r="D266" t="s">
        <v>25</v>
      </c>
      <c r="E266">
        <v>44</v>
      </c>
      <c r="F266">
        <v>129</v>
      </c>
      <c r="G266">
        <v>41</v>
      </c>
      <c r="H266" t="s">
        <v>27</v>
      </c>
      <c r="I266">
        <v>14</v>
      </c>
      <c r="J266">
        <v>31</v>
      </c>
      <c r="K266">
        <v>85</v>
      </c>
      <c r="L266">
        <v>9</v>
      </c>
      <c r="M266">
        <v>99</v>
      </c>
      <c r="N266">
        <v>54</v>
      </c>
      <c r="O266">
        <v>98</v>
      </c>
      <c r="P266">
        <v>94</v>
      </c>
      <c r="Q266">
        <v>45</v>
      </c>
      <c r="R266">
        <v>2</v>
      </c>
    </row>
    <row r="267" spans="1:18" x14ac:dyDescent="0.35">
      <c r="A267" t="s">
        <v>32</v>
      </c>
      <c r="B267">
        <v>91576</v>
      </c>
      <c r="C267">
        <v>14</v>
      </c>
      <c r="D267" t="s">
        <v>22</v>
      </c>
      <c r="E267">
        <v>16</v>
      </c>
      <c r="F267">
        <v>11</v>
      </c>
      <c r="G267">
        <v>36</v>
      </c>
      <c r="H267" t="s">
        <v>27</v>
      </c>
      <c r="I267">
        <v>97</v>
      </c>
      <c r="J267">
        <v>45</v>
      </c>
      <c r="K267">
        <v>5</v>
      </c>
      <c r="L267">
        <v>25</v>
      </c>
      <c r="M267">
        <v>47</v>
      </c>
      <c r="N267">
        <v>66</v>
      </c>
      <c r="O267">
        <v>75</v>
      </c>
      <c r="P267">
        <v>75</v>
      </c>
      <c r="Q267">
        <v>58</v>
      </c>
      <c r="R267">
        <v>9</v>
      </c>
    </row>
    <row r="268" spans="1:18" x14ac:dyDescent="0.35">
      <c r="A268" t="s">
        <v>36</v>
      </c>
      <c r="B268">
        <v>137524</v>
      </c>
      <c r="C268">
        <v>2</v>
      </c>
      <c r="D268" t="s">
        <v>22</v>
      </c>
      <c r="E268">
        <v>76</v>
      </c>
      <c r="F268">
        <v>56</v>
      </c>
      <c r="G268">
        <v>3</v>
      </c>
      <c r="H268" t="s">
        <v>23</v>
      </c>
      <c r="I268">
        <v>21</v>
      </c>
      <c r="J268">
        <v>66</v>
      </c>
      <c r="K268">
        <v>41</v>
      </c>
      <c r="L268">
        <v>4</v>
      </c>
      <c r="M268">
        <v>88</v>
      </c>
      <c r="N268">
        <v>9</v>
      </c>
      <c r="O268">
        <v>91</v>
      </c>
      <c r="P268">
        <v>31</v>
      </c>
      <c r="Q268">
        <v>69</v>
      </c>
      <c r="R268">
        <v>27</v>
      </c>
    </row>
    <row r="269" spans="1:18" x14ac:dyDescent="0.35">
      <c r="A269" t="s">
        <v>39</v>
      </c>
      <c r="B269">
        <v>148360</v>
      </c>
      <c r="C269">
        <v>1</v>
      </c>
      <c r="D269" t="s">
        <v>25</v>
      </c>
      <c r="E269">
        <v>18</v>
      </c>
      <c r="F269">
        <v>84</v>
      </c>
      <c r="G269">
        <v>81</v>
      </c>
      <c r="H269" t="s">
        <v>20</v>
      </c>
      <c r="I269">
        <v>83</v>
      </c>
      <c r="J269">
        <v>12</v>
      </c>
      <c r="K269">
        <v>73</v>
      </c>
      <c r="L269">
        <v>53</v>
      </c>
      <c r="M269">
        <v>29</v>
      </c>
      <c r="N269">
        <v>49</v>
      </c>
      <c r="O269">
        <v>3</v>
      </c>
      <c r="P269">
        <v>6</v>
      </c>
      <c r="Q269">
        <v>43</v>
      </c>
      <c r="R269">
        <v>16</v>
      </c>
    </row>
    <row r="270" spans="1:18" x14ac:dyDescent="0.35">
      <c r="A270" t="s">
        <v>21</v>
      </c>
      <c r="B270">
        <v>55464</v>
      </c>
      <c r="C270">
        <v>25</v>
      </c>
      <c r="D270" t="s">
        <v>22</v>
      </c>
      <c r="E270">
        <v>55</v>
      </c>
      <c r="F270">
        <v>14</v>
      </c>
      <c r="G270">
        <v>14</v>
      </c>
      <c r="H270" t="s">
        <v>23</v>
      </c>
      <c r="I270">
        <v>73</v>
      </c>
      <c r="J270">
        <v>66</v>
      </c>
      <c r="K270">
        <v>93</v>
      </c>
      <c r="L270">
        <v>82</v>
      </c>
      <c r="M270">
        <v>57</v>
      </c>
      <c r="N270">
        <v>66</v>
      </c>
      <c r="O270">
        <v>9</v>
      </c>
      <c r="P270">
        <v>4</v>
      </c>
      <c r="Q270">
        <v>33</v>
      </c>
      <c r="R270">
        <v>1</v>
      </c>
    </row>
    <row r="271" spans="1:18" x14ac:dyDescent="0.35">
      <c r="A271" t="s">
        <v>36</v>
      </c>
      <c r="B271">
        <v>85798</v>
      </c>
      <c r="C271">
        <v>10</v>
      </c>
      <c r="D271" t="s">
        <v>25</v>
      </c>
      <c r="E271">
        <v>8</v>
      </c>
      <c r="F271">
        <v>6</v>
      </c>
      <c r="G271">
        <v>53</v>
      </c>
      <c r="H271" t="s">
        <v>27</v>
      </c>
      <c r="I271">
        <v>46</v>
      </c>
      <c r="J271">
        <v>12</v>
      </c>
      <c r="K271">
        <v>98</v>
      </c>
      <c r="L271">
        <v>21</v>
      </c>
      <c r="M271">
        <v>7</v>
      </c>
      <c r="N271">
        <v>59</v>
      </c>
      <c r="O271">
        <v>74</v>
      </c>
      <c r="P271">
        <v>3</v>
      </c>
      <c r="Q271">
        <v>66</v>
      </c>
      <c r="R271">
        <v>53</v>
      </c>
    </row>
    <row r="272" spans="1:18" x14ac:dyDescent="0.35">
      <c r="A272" t="s">
        <v>21</v>
      </c>
      <c r="B272">
        <v>133243</v>
      </c>
      <c r="C272">
        <v>6</v>
      </c>
      <c r="D272" t="s">
        <v>19</v>
      </c>
      <c r="E272">
        <v>17</v>
      </c>
      <c r="F272">
        <v>107</v>
      </c>
      <c r="G272">
        <v>12</v>
      </c>
      <c r="H272" t="s">
        <v>23</v>
      </c>
      <c r="I272">
        <v>94</v>
      </c>
      <c r="J272">
        <v>82</v>
      </c>
      <c r="K272">
        <v>98</v>
      </c>
      <c r="L272">
        <v>26</v>
      </c>
      <c r="M272">
        <v>97</v>
      </c>
      <c r="N272">
        <v>43</v>
      </c>
      <c r="O272">
        <v>35</v>
      </c>
      <c r="P272">
        <v>5</v>
      </c>
      <c r="Q272">
        <v>5</v>
      </c>
      <c r="R272">
        <v>69</v>
      </c>
    </row>
    <row r="273" spans="1:18" x14ac:dyDescent="0.35">
      <c r="A273" t="s">
        <v>29</v>
      </c>
      <c r="B273">
        <v>84710</v>
      </c>
      <c r="C273">
        <v>21</v>
      </c>
      <c r="D273" t="s">
        <v>38</v>
      </c>
      <c r="E273">
        <v>23</v>
      </c>
      <c r="F273">
        <v>111</v>
      </c>
      <c r="G273">
        <v>11</v>
      </c>
      <c r="H273" t="s">
        <v>23</v>
      </c>
      <c r="I273">
        <v>58</v>
      </c>
      <c r="J273">
        <v>36</v>
      </c>
      <c r="K273">
        <v>82</v>
      </c>
      <c r="L273">
        <v>82</v>
      </c>
      <c r="M273">
        <v>48</v>
      </c>
      <c r="N273">
        <v>35</v>
      </c>
      <c r="O273">
        <v>36</v>
      </c>
      <c r="P273">
        <v>81</v>
      </c>
      <c r="Q273">
        <v>33</v>
      </c>
      <c r="R273">
        <v>21</v>
      </c>
    </row>
    <row r="274" spans="1:18" x14ac:dyDescent="0.35">
      <c r="A274" t="s">
        <v>34</v>
      </c>
      <c r="B274">
        <v>38848</v>
      </c>
      <c r="C274">
        <v>5</v>
      </c>
      <c r="D274" t="s">
        <v>22</v>
      </c>
      <c r="E274">
        <v>47</v>
      </c>
      <c r="F274">
        <v>98</v>
      </c>
      <c r="G274">
        <v>64</v>
      </c>
      <c r="H274" t="s">
        <v>27</v>
      </c>
      <c r="I274">
        <v>22</v>
      </c>
      <c r="J274">
        <v>38</v>
      </c>
      <c r="K274">
        <v>81</v>
      </c>
      <c r="L274">
        <v>82</v>
      </c>
      <c r="M274">
        <v>38</v>
      </c>
      <c r="N274">
        <v>46</v>
      </c>
      <c r="O274">
        <v>3</v>
      </c>
      <c r="P274">
        <v>93</v>
      </c>
      <c r="Q274">
        <v>12</v>
      </c>
      <c r="R274">
        <v>93</v>
      </c>
    </row>
    <row r="275" spans="1:18" x14ac:dyDescent="0.35">
      <c r="A275" t="s">
        <v>31</v>
      </c>
      <c r="B275">
        <v>95942</v>
      </c>
      <c r="C275">
        <v>24</v>
      </c>
      <c r="D275" t="s">
        <v>19</v>
      </c>
      <c r="E275">
        <v>6</v>
      </c>
      <c r="F275">
        <v>144</v>
      </c>
      <c r="G275">
        <v>13</v>
      </c>
      <c r="H275" t="s">
        <v>23</v>
      </c>
      <c r="I275">
        <v>25</v>
      </c>
      <c r="J275">
        <v>65</v>
      </c>
      <c r="K275">
        <v>62</v>
      </c>
      <c r="L275">
        <v>33</v>
      </c>
      <c r="M275">
        <v>93</v>
      </c>
      <c r="N275">
        <v>84</v>
      </c>
      <c r="O275">
        <v>22</v>
      </c>
      <c r="P275">
        <v>24</v>
      </c>
      <c r="Q275">
        <v>51</v>
      </c>
      <c r="R275">
        <v>77</v>
      </c>
    </row>
    <row r="276" spans="1:18" x14ac:dyDescent="0.35">
      <c r="A276" t="s">
        <v>37</v>
      </c>
      <c r="B276">
        <v>45086</v>
      </c>
      <c r="C276">
        <v>11</v>
      </c>
      <c r="D276" t="s">
        <v>25</v>
      </c>
      <c r="E276">
        <v>69</v>
      </c>
      <c r="F276">
        <v>115</v>
      </c>
      <c r="G276">
        <v>39</v>
      </c>
      <c r="H276" t="s">
        <v>27</v>
      </c>
      <c r="I276">
        <v>68</v>
      </c>
      <c r="J276">
        <v>94</v>
      </c>
      <c r="K276">
        <v>5</v>
      </c>
      <c r="L276">
        <v>32</v>
      </c>
      <c r="M276">
        <v>44</v>
      </c>
      <c r="N276">
        <v>9</v>
      </c>
      <c r="O276">
        <v>96</v>
      </c>
      <c r="P276">
        <v>44</v>
      </c>
      <c r="Q276">
        <v>75</v>
      </c>
      <c r="R276">
        <v>53</v>
      </c>
    </row>
    <row r="277" spans="1:18" x14ac:dyDescent="0.35">
      <c r="A277" t="s">
        <v>40</v>
      </c>
      <c r="B277">
        <v>39343</v>
      </c>
      <c r="C277">
        <v>13</v>
      </c>
      <c r="D277" t="s">
        <v>22</v>
      </c>
      <c r="E277">
        <v>28</v>
      </c>
      <c r="F277">
        <v>72</v>
      </c>
      <c r="G277">
        <v>12</v>
      </c>
      <c r="H277" t="s">
        <v>23</v>
      </c>
      <c r="I277">
        <v>56</v>
      </c>
      <c r="J277">
        <v>3</v>
      </c>
      <c r="K277">
        <v>91</v>
      </c>
      <c r="L277">
        <v>16</v>
      </c>
      <c r="M277">
        <v>22</v>
      </c>
      <c r="N277">
        <v>52</v>
      </c>
      <c r="O277">
        <v>71</v>
      </c>
      <c r="P277">
        <v>1</v>
      </c>
      <c r="Q277">
        <v>32</v>
      </c>
      <c r="R277">
        <v>97</v>
      </c>
    </row>
    <row r="278" spans="1:18" x14ac:dyDescent="0.35">
      <c r="A278" t="s">
        <v>44</v>
      </c>
      <c r="B278">
        <v>89550</v>
      </c>
      <c r="C278">
        <v>8</v>
      </c>
      <c r="D278" t="s">
        <v>38</v>
      </c>
      <c r="E278">
        <v>31</v>
      </c>
      <c r="F278">
        <v>134</v>
      </c>
      <c r="G278">
        <v>32</v>
      </c>
      <c r="H278" t="s">
        <v>27</v>
      </c>
      <c r="I278">
        <v>46</v>
      </c>
      <c r="J278">
        <v>38</v>
      </c>
      <c r="K278">
        <v>32</v>
      </c>
      <c r="L278">
        <v>29</v>
      </c>
      <c r="M278">
        <v>9</v>
      </c>
      <c r="N278">
        <v>31</v>
      </c>
      <c r="O278">
        <v>4</v>
      </c>
      <c r="P278">
        <v>78</v>
      </c>
      <c r="Q278">
        <v>4</v>
      </c>
      <c r="R278">
        <v>44</v>
      </c>
    </row>
    <row r="279" spans="1:18" x14ac:dyDescent="0.35">
      <c r="A279" t="s">
        <v>37</v>
      </c>
      <c r="B279">
        <v>70317</v>
      </c>
      <c r="C279">
        <v>12</v>
      </c>
      <c r="D279" t="s">
        <v>25</v>
      </c>
      <c r="E279">
        <v>66</v>
      </c>
      <c r="F279">
        <v>51</v>
      </c>
      <c r="G279">
        <v>68</v>
      </c>
      <c r="H279" t="s">
        <v>27</v>
      </c>
      <c r="I279">
        <v>24</v>
      </c>
      <c r="J279">
        <v>11</v>
      </c>
      <c r="K279">
        <v>77</v>
      </c>
      <c r="L279">
        <v>5</v>
      </c>
      <c r="M279">
        <v>43</v>
      </c>
      <c r="N279">
        <v>25</v>
      </c>
      <c r="O279">
        <v>55</v>
      </c>
      <c r="P279">
        <v>27</v>
      </c>
      <c r="Q279">
        <v>9</v>
      </c>
      <c r="R279">
        <v>22</v>
      </c>
    </row>
    <row r="280" spans="1:18" x14ac:dyDescent="0.35">
      <c r="A280" t="s">
        <v>28</v>
      </c>
      <c r="B280">
        <v>102055</v>
      </c>
      <c r="C280">
        <v>26</v>
      </c>
      <c r="D280" t="s">
        <v>38</v>
      </c>
      <c r="E280">
        <v>56</v>
      </c>
      <c r="F280">
        <v>133</v>
      </c>
      <c r="G280">
        <v>59</v>
      </c>
      <c r="H280" t="s">
        <v>27</v>
      </c>
      <c r="I280">
        <v>7</v>
      </c>
      <c r="J280">
        <v>32</v>
      </c>
      <c r="K280">
        <v>23</v>
      </c>
      <c r="L280">
        <v>21</v>
      </c>
      <c r="M280">
        <v>86</v>
      </c>
      <c r="N280">
        <v>82</v>
      </c>
      <c r="O280">
        <v>44</v>
      </c>
      <c r="P280">
        <v>13</v>
      </c>
      <c r="Q280">
        <v>38</v>
      </c>
      <c r="R280">
        <v>62</v>
      </c>
    </row>
    <row r="281" spans="1:18" x14ac:dyDescent="0.35">
      <c r="A281" t="s">
        <v>36</v>
      </c>
      <c r="B281">
        <v>145660</v>
      </c>
      <c r="C281">
        <v>26</v>
      </c>
      <c r="D281" t="s">
        <v>25</v>
      </c>
      <c r="E281">
        <v>78</v>
      </c>
      <c r="F281">
        <v>15</v>
      </c>
      <c r="G281">
        <v>38</v>
      </c>
      <c r="H281" t="s">
        <v>27</v>
      </c>
      <c r="I281">
        <v>46</v>
      </c>
      <c r="J281">
        <v>43</v>
      </c>
      <c r="K281">
        <v>3</v>
      </c>
      <c r="L281">
        <v>2</v>
      </c>
      <c r="M281">
        <v>7</v>
      </c>
      <c r="N281">
        <v>89</v>
      </c>
      <c r="O281">
        <v>42</v>
      </c>
      <c r="P281">
        <v>5</v>
      </c>
      <c r="Q281">
        <v>92</v>
      </c>
      <c r="R281">
        <v>78</v>
      </c>
    </row>
    <row r="282" spans="1:18" x14ac:dyDescent="0.35">
      <c r="A282" t="s">
        <v>36</v>
      </c>
      <c r="B282">
        <v>64785</v>
      </c>
      <c r="C282">
        <v>12</v>
      </c>
      <c r="D282" t="s">
        <v>25</v>
      </c>
      <c r="E282">
        <v>57</v>
      </c>
      <c r="F282">
        <v>94</v>
      </c>
      <c r="G282">
        <v>62</v>
      </c>
      <c r="H282" t="s">
        <v>27</v>
      </c>
      <c r="I282">
        <v>72</v>
      </c>
      <c r="J282">
        <v>69</v>
      </c>
      <c r="K282">
        <v>34</v>
      </c>
      <c r="L282">
        <v>8</v>
      </c>
      <c r="M282">
        <v>5</v>
      </c>
      <c r="N282">
        <v>16</v>
      </c>
      <c r="O282">
        <v>34</v>
      </c>
      <c r="P282">
        <v>8</v>
      </c>
      <c r="Q282">
        <v>23</v>
      </c>
      <c r="R282">
        <v>83</v>
      </c>
    </row>
    <row r="283" spans="1:18" x14ac:dyDescent="0.35">
      <c r="A283" t="s">
        <v>37</v>
      </c>
      <c r="B283">
        <v>70149</v>
      </c>
      <c r="C283">
        <v>12</v>
      </c>
      <c r="D283" t="s">
        <v>19</v>
      </c>
      <c r="E283">
        <v>3</v>
      </c>
      <c r="F283">
        <v>76</v>
      </c>
      <c r="G283">
        <v>41</v>
      </c>
      <c r="H283" t="s">
        <v>27</v>
      </c>
      <c r="I283">
        <v>28</v>
      </c>
      <c r="J283">
        <v>4</v>
      </c>
      <c r="K283">
        <v>93</v>
      </c>
      <c r="L283">
        <v>21</v>
      </c>
      <c r="M283">
        <v>42</v>
      </c>
      <c r="N283">
        <v>1</v>
      </c>
      <c r="O283">
        <v>86</v>
      </c>
      <c r="P283">
        <v>73</v>
      </c>
      <c r="Q283">
        <v>95</v>
      </c>
      <c r="R283">
        <v>78</v>
      </c>
    </row>
    <row r="284" spans="1:18" x14ac:dyDescent="0.35">
      <c r="A284" t="s">
        <v>30</v>
      </c>
      <c r="B284">
        <v>100122</v>
      </c>
      <c r="C284">
        <v>14</v>
      </c>
      <c r="D284" t="s">
        <v>22</v>
      </c>
      <c r="E284">
        <v>25</v>
      </c>
      <c r="F284">
        <v>12</v>
      </c>
      <c r="G284">
        <v>45</v>
      </c>
      <c r="H284" t="s">
        <v>27</v>
      </c>
      <c r="I284">
        <v>57</v>
      </c>
      <c r="J284">
        <v>1</v>
      </c>
      <c r="K284">
        <v>6</v>
      </c>
      <c r="L284">
        <v>54</v>
      </c>
      <c r="M284">
        <v>57</v>
      </c>
      <c r="N284">
        <v>75</v>
      </c>
      <c r="O284">
        <v>13</v>
      </c>
      <c r="P284">
        <v>51</v>
      </c>
      <c r="Q284">
        <v>19</v>
      </c>
      <c r="R284">
        <v>9</v>
      </c>
    </row>
    <row r="285" spans="1:18" x14ac:dyDescent="0.35">
      <c r="A285" t="s">
        <v>32</v>
      </c>
      <c r="B285">
        <v>46524</v>
      </c>
      <c r="C285">
        <v>29</v>
      </c>
      <c r="D285" t="s">
        <v>25</v>
      </c>
      <c r="E285">
        <v>16</v>
      </c>
      <c r="F285">
        <v>72</v>
      </c>
      <c r="G285">
        <v>43</v>
      </c>
      <c r="H285" t="s">
        <v>27</v>
      </c>
      <c r="I285">
        <v>26</v>
      </c>
      <c r="J285">
        <v>9</v>
      </c>
      <c r="K285">
        <v>9</v>
      </c>
      <c r="L285">
        <v>19</v>
      </c>
      <c r="M285">
        <v>5</v>
      </c>
      <c r="N285">
        <v>63</v>
      </c>
      <c r="O285">
        <v>29</v>
      </c>
      <c r="P285">
        <v>28</v>
      </c>
      <c r="Q285">
        <v>33</v>
      </c>
      <c r="R285">
        <v>66</v>
      </c>
    </row>
    <row r="286" spans="1:18" x14ac:dyDescent="0.35">
      <c r="A286" t="s">
        <v>30</v>
      </c>
      <c r="B286">
        <v>82347</v>
      </c>
      <c r="C286">
        <v>28</v>
      </c>
      <c r="D286" t="s">
        <v>19</v>
      </c>
      <c r="E286">
        <v>44</v>
      </c>
      <c r="F286">
        <v>83</v>
      </c>
      <c r="G286">
        <v>46</v>
      </c>
      <c r="H286" t="s">
        <v>27</v>
      </c>
      <c r="I286">
        <v>53</v>
      </c>
      <c r="J286">
        <v>16</v>
      </c>
      <c r="K286">
        <v>57</v>
      </c>
      <c r="L286">
        <v>81</v>
      </c>
      <c r="M286">
        <v>76</v>
      </c>
      <c r="N286">
        <v>15</v>
      </c>
      <c r="O286">
        <v>15</v>
      </c>
      <c r="P286">
        <v>27</v>
      </c>
      <c r="Q286">
        <v>36</v>
      </c>
      <c r="R286">
        <v>41</v>
      </c>
    </row>
    <row r="287" spans="1:18" x14ac:dyDescent="0.35">
      <c r="A287" t="s">
        <v>21</v>
      </c>
      <c r="B287">
        <v>71743</v>
      </c>
      <c r="C287">
        <v>17</v>
      </c>
      <c r="D287" t="s">
        <v>22</v>
      </c>
      <c r="E287">
        <v>6</v>
      </c>
      <c r="F287">
        <v>53</v>
      </c>
      <c r="G287">
        <v>15</v>
      </c>
      <c r="H287" t="s">
        <v>23</v>
      </c>
      <c r="I287">
        <v>7</v>
      </c>
      <c r="J287">
        <v>19</v>
      </c>
      <c r="K287">
        <v>64</v>
      </c>
      <c r="L287">
        <v>26</v>
      </c>
      <c r="M287">
        <v>89</v>
      </c>
      <c r="N287">
        <v>9</v>
      </c>
      <c r="O287">
        <v>3</v>
      </c>
      <c r="P287">
        <v>23</v>
      </c>
      <c r="Q287">
        <v>41</v>
      </c>
      <c r="R287">
        <v>24</v>
      </c>
    </row>
    <row r="288" spans="1:18" x14ac:dyDescent="0.35">
      <c r="A288" t="s">
        <v>32</v>
      </c>
      <c r="B288">
        <v>118302</v>
      </c>
      <c r="C288">
        <v>14</v>
      </c>
      <c r="D288" t="s">
        <v>25</v>
      </c>
      <c r="E288">
        <v>83</v>
      </c>
      <c r="F288">
        <v>117</v>
      </c>
      <c r="G288">
        <v>63</v>
      </c>
      <c r="H288" t="s">
        <v>27</v>
      </c>
      <c r="I288">
        <v>4</v>
      </c>
      <c r="J288">
        <v>16</v>
      </c>
      <c r="K288">
        <v>74</v>
      </c>
      <c r="L288">
        <v>36</v>
      </c>
      <c r="M288">
        <v>67</v>
      </c>
      <c r="N288">
        <v>27</v>
      </c>
      <c r="O288">
        <v>8</v>
      </c>
      <c r="P288">
        <v>99</v>
      </c>
      <c r="Q288">
        <v>16</v>
      </c>
      <c r="R288">
        <v>99</v>
      </c>
    </row>
    <row r="289" spans="1:18" x14ac:dyDescent="0.35">
      <c r="A289" t="s">
        <v>28</v>
      </c>
      <c r="B289">
        <v>96706</v>
      </c>
      <c r="C289">
        <v>9</v>
      </c>
      <c r="D289" t="s">
        <v>22</v>
      </c>
      <c r="E289">
        <v>79</v>
      </c>
      <c r="F289">
        <v>116</v>
      </c>
      <c r="G289">
        <v>53</v>
      </c>
      <c r="H289" t="s">
        <v>27</v>
      </c>
      <c r="I289">
        <v>87</v>
      </c>
      <c r="J289">
        <v>29</v>
      </c>
      <c r="K289">
        <v>47</v>
      </c>
      <c r="L289">
        <v>62</v>
      </c>
      <c r="M289">
        <v>41</v>
      </c>
      <c r="N289">
        <v>43</v>
      </c>
      <c r="O289">
        <v>33</v>
      </c>
      <c r="P289">
        <v>56</v>
      </c>
      <c r="Q289">
        <v>85</v>
      </c>
      <c r="R289">
        <v>2</v>
      </c>
    </row>
    <row r="290" spans="1:18" x14ac:dyDescent="0.35">
      <c r="A290" t="s">
        <v>37</v>
      </c>
      <c r="B290">
        <v>95780</v>
      </c>
      <c r="C290">
        <v>10</v>
      </c>
      <c r="D290" t="s">
        <v>19</v>
      </c>
      <c r="E290">
        <v>28</v>
      </c>
      <c r="F290">
        <v>63</v>
      </c>
      <c r="G290">
        <v>34</v>
      </c>
      <c r="H290" t="s">
        <v>27</v>
      </c>
      <c r="I290">
        <v>6</v>
      </c>
      <c r="J290">
        <v>52</v>
      </c>
      <c r="K290">
        <v>25</v>
      </c>
      <c r="L290">
        <v>47</v>
      </c>
      <c r="M290">
        <v>49</v>
      </c>
      <c r="N290">
        <v>2</v>
      </c>
      <c r="O290">
        <v>65</v>
      </c>
      <c r="P290">
        <v>78</v>
      </c>
      <c r="Q290">
        <v>79</v>
      </c>
      <c r="R290">
        <v>6</v>
      </c>
    </row>
    <row r="291" spans="1:18" x14ac:dyDescent="0.35">
      <c r="A291" t="s">
        <v>26</v>
      </c>
      <c r="B291">
        <v>78899</v>
      </c>
      <c r="C291">
        <v>11</v>
      </c>
      <c r="D291" t="s">
        <v>19</v>
      </c>
      <c r="E291">
        <v>6</v>
      </c>
      <c r="F291">
        <v>79</v>
      </c>
      <c r="G291">
        <v>34</v>
      </c>
      <c r="H291" t="s">
        <v>27</v>
      </c>
      <c r="I291">
        <v>96</v>
      </c>
      <c r="J291">
        <v>14</v>
      </c>
      <c r="K291">
        <v>15</v>
      </c>
      <c r="L291">
        <v>89</v>
      </c>
      <c r="M291">
        <v>94</v>
      </c>
      <c r="N291">
        <v>77</v>
      </c>
      <c r="O291">
        <v>1</v>
      </c>
      <c r="P291">
        <v>0</v>
      </c>
      <c r="Q291">
        <v>38</v>
      </c>
      <c r="R291">
        <v>14</v>
      </c>
    </row>
    <row r="292" spans="1:18" x14ac:dyDescent="0.35">
      <c r="A292" t="s">
        <v>42</v>
      </c>
      <c r="B292">
        <v>92559</v>
      </c>
      <c r="C292">
        <v>28</v>
      </c>
      <c r="D292" t="s">
        <v>25</v>
      </c>
      <c r="E292">
        <v>46</v>
      </c>
      <c r="F292">
        <v>144</v>
      </c>
      <c r="G292">
        <v>43</v>
      </c>
      <c r="H292" t="s">
        <v>27</v>
      </c>
      <c r="I292">
        <v>66</v>
      </c>
      <c r="J292">
        <v>65</v>
      </c>
      <c r="K292">
        <v>25</v>
      </c>
      <c r="L292">
        <v>65</v>
      </c>
      <c r="M292">
        <v>21</v>
      </c>
      <c r="N292">
        <v>12</v>
      </c>
      <c r="O292">
        <v>7</v>
      </c>
      <c r="P292">
        <v>11</v>
      </c>
      <c r="Q292">
        <v>10</v>
      </c>
      <c r="R292">
        <v>18</v>
      </c>
    </row>
    <row r="293" spans="1:18" x14ac:dyDescent="0.35">
      <c r="A293" t="s">
        <v>18</v>
      </c>
      <c r="B293">
        <v>140168</v>
      </c>
      <c r="C293">
        <v>1</v>
      </c>
      <c r="D293" t="s">
        <v>22</v>
      </c>
      <c r="E293">
        <v>41</v>
      </c>
      <c r="F293">
        <v>63</v>
      </c>
      <c r="G293">
        <v>71</v>
      </c>
      <c r="H293" t="s">
        <v>20</v>
      </c>
      <c r="I293">
        <v>62</v>
      </c>
      <c r="J293">
        <v>81</v>
      </c>
      <c r="K293">
        <v>84</v>
      </c>
      <c r="L293">
        <v>48</v>
      </c>
      <c r="M293">
        <v>78</v>
      </c>
      <c r="N293">
        <v>67</v>
      </c>
      <c r="O293">
        <v>72</v>
      </c>
      <c r="P293">
        <v>49</v>
      </c>
      <c r="Q293">
        <v>63</v>
      </c>
      <c r="R293">
        <v>81</v>
      </c>
    </row>
    <row r="294" spans="1:18" x14ac:dyDescent="0.35">
      <c r="A294" t="s">
        <v>26</v>
      </c>
      <c r="B294">
        <v>143857</v>
      </c>
      <c r="C294">
        <v>28</v>
      </c>
      <c r="D294" t="s">
        <v>25</v>
      </c>
      <c r="E294">
        <v>81</v>
      </c>
      <c r="F294">
        <v>109</v>
      </c>
      <c r="G294">
        <v>37</v>
      </c>
      <c r="H294" t="s">
        <v>27</v>
      </c>
      <c r="I294">
        <v>2</v>
      </c>
      <c r="J294">
        <v>36</v>
      </c>
      <c r="K294">
        <v>55</v>
      </c>
      <c r="L294">
        <v>84</v>
      </c>
      <c r="M294">
        <v>13</v>
      </c>
      <c r="N294">
        <v>8</v>
      </c>
      <c r="O294">
        <v>86</v>
      </c>
      <c r="P294">
        <v>15</v>
      </c>
      <c r="Q294">
        <v>85</v>
      </c>
      <c r="R294">
        <v>99</v>
      </c>
    </row>
    <row r="295" spans="1:18" x14ac:dyDescent="0.35">
      <c r="A295" t="s">
        <v>33</v>
      </c>
      <c r="B295">
        <v>37189</v>
      </c>
      <c r="C295">
        <v>13</v>
      </c>
      <c r="D295" t="s">
        <v>25</v>
      </c>
      <c r="E295">
        <v>78</v>
      </c>
      <c r="F295">
        <v>149</v>
      </c>
      <c r="G295">
        <v>85</v>
      </c>
      <c r="H295" t="s">
        <v>20</v>
      </c>
      <c r="I295">
        <v>31</v>
      </c>
      <c r="J295">
        <v>84</v>
      </c>
      <c r="K295">
        <v>61</v>
      </c>
      <c r="L295">
        <v>58</v>
      </c>
      <c r="M295">
        <v>25</v>
      </c>
      <c r="N295">
        <v>76</v>
      </c>
      <c r="O295">
        <v>8</v>
      </c>
      <c r="P295">
        <v>92</v>
      </c>
      <c r="Q295">
        <v>33</v>
      </c>
      <c r="R295">
        <v>13</v>
      </c>
    </row>
    <row r="296" spans="1:18" x14ac:dyDescent="0.35">
      <c r="A296" t="s">
        <v>30</v>
      </c>
      <c r="B296">
        <v>91158</v>
      </c>
      <c r="C296">
        <v>13</v>
      </c>
      <c r="D296" t="s">
        <v>25</v>
      </c>
      <c r="E296">
        <v>73</v>
      </c>
      <c r="F296">
        <v>82</v>
      </c>
      <c r="G296">
        <v>57</v>
      </c>
      <c r="H296" t="s">
        <v>27</v>
      </c>
      <c r="I296">
        <v>56</v>
      </c>
      <c r="J296">
        <v>34</v>
      </c>
      <c r="K296">
        <v>13</v>
      </c>
      <c r="L296">
        <v>9</v>
      </c>
      <c r="M296">
        <v>83</v>
      </c>
      <c r="N296">
        <v>92</v>
      </c>
      <c r="O296">
        <v>65</v>
      </c>
      <c r="P296">
        <v>1</v>
      </c>
      <c r="Q296">
        <v>4</v>
      </c>
      <c r="R296">
        <v>73</v>
      </c>
    </row>
    <row r="297" spans="1:18" x14ac:dyDescent="0.35">
      <c r="A297" t="s">
        <v>24</v>
      </c>
      <c r="B297">
        <v>52394</v>
      </c>
      <c r="C297">
        <v>13</v>
      </c>
      <c r="D297" t="s">
        <v>22</v>
      </c>
      <c r="E297">
        <v>12</v>
      </c>
      <c r="F297">
        <v>5</v>
      </c>
      <c r="G297">
        <v>88</v>
      </c>
      <c r="H297" t="s">
        <v>20</v>
      </c>
      <c r="I297">
        <v>36</v>
      </c>
      <c r="J297">
        <v>25</v>
      </c>
      <c r="K297">
        <v>1</v>
      </c>
      <c r="L297">
        <v>54</v>
      </c>
      <c r="M297">
        <v>85</v>
      </c>
      <c r="N297">
        <v>96</v>
      </c>
      <c r="O297">
        <v>57</v>
      </c>
      <c r="P297">
        <v>51</v>
      </c>
      <c r="Q297">
        <v>9</v>
      </c>
      <c r="R297">
        <v>55</v>
      </c>
    </row>
    <row r="298" spans="1:18" x14ac:dyDescent="0.35">
      <c r="A298" t="s">
        <v>43</v>
      </c>
      <c r="B298">
        <v>50245</v>
      </c>
      <c r="C298">
        <v>1</v>
      </c>
      <c r="D298" t="s">
        <v>38</v>
      </c>
      <c r="E298">
        <v>61</v>
      </c>
      <c r="F298">
        <v>89</v>
      </c>
      <c r="G298">
        <v>11</v>
      </c>
      <c r="H298" t="s">
        <v>23</v>
      </c>
      <c r="I298">
        <v>9</v>
      </c>
      <c r="J298">
        <v>31</v>
      </c>
      <c r="K298">
        <v>1</v>
      </c>
      <c r="L298">
        <v>18</v>
      </c>
      <c r="M298">
        <v>99</v>
      </c>
      <c r="N298">
        <v>44</v>
      </c>
      <c r="O298">
        <v>53</v>
      </c>
      <c r="P298">
        <v>87</v>
      </c>
      <c r="Q298">
        <v>10</v>
      </c>
      <c r="R298">
        <v>58</v>
      </c>
    </row>
    <row r="299" spans="1:18" x14ac:dyDescent="0.35">
      <c r="A299" t="s">
        <v>37</v>
      </c>
      <c r="B299">
        <v>48624</v>
      </c>
      <c r="C299">
        <v>25</v>
      </c>
      <c r="D299" t="s">
        <v>25</v>
      </c>
      <c r="E299">
        <v>48</v>
      </c>
      <c r="F299">
        <v>82</v>
      </c>
      <c r="G299">
        <v>5</v>
      </c>
      <c r="H299" t="s">
        <v>27</v>
      </c>
      <c r="I299">
        <v>86</v>
      </c>
      <c r="J299">
        <v>59</v>
      </c>
      <c r="K299">
        <v>69</v>
      </c>
      <c r="L299">
        <v>36</v>
      </c>
      <c r="M299">
        <v>74</v>
      </c>
      <c r="N299">
        <v>67</v>
      </c>
      <c r="O299">
        <v>12</v>
      </c>
      <c r="P299">
        <v>57</v>
      </c>
      <c r="Q299">
        <v>26</v>
      </c>
      <c r="R299">
        <v>8</v>
      </c>
    </row>
    <row r="300" spans="1:18" x14ac:dyDescent="0.35">
      <c r="A300" t="s">
        <v>29</v>
      </c>
      <c r="B300">
        <v>46626</v>
      </c>
      <c r="C300">
        <v>21</v>
      </c>
      <c r="D300" t="s">
        <v>22</v>
      </c>
      <c r="E300">
        <v>99</v>
      </c>
      <c r="F300">
        <v>59</v>
      </c>
      <c r="G300">
        <v>25</v>
      </c>
      <c r="H300" t="s">
        <v>23</v>
      </c>
      <c r="I300">
        <v>67</v>
      </c>
      <c r="J300">
        <v>77</v>
      </c>
      <c r="K300">
        <v>31</v>
      </c>
      <c r="L300">
        <v>49</v>
      </c>
      <c r="M300">
        <v>8</v>
      </c>
      <c r="N300">
        <v>23</v>
      </c>
      <c r="O300">
        <v>23</v>
      </c>
      <c r="P300">
        <v>55</v>
      </c>
      <c r="Q300">
        <v>52</v>
      </c>
      <c r="R300">
        <v>28</v>
      </c>
    </row>
    <row r="301" spans="1:18" x14ac:dyDescent="0.35">
      <c r="A301" t="s">
        <v>31</v>
      </c>
      <c r="B301">
        <v>74950</v>
      </c>
      <c r="C301">
        <v>10</v>
      </c>
      <c r="D301" t="s">
        <v>38</v>
      </c>
      <c r="E301">
        <v>28</v>
      </c>
      <c r="F301">
        <v>127</v>
      </c>
      <c r="G301">
        <v>21</v>
      </c>
      <c r="H301" t="s">
        <v>23</v>
      </c>
      <c r="I301">
        <v>83</v>
      </c>
      <c r="J301">
        <v>98</v>
      </c>
      <c r="K301">
        <v>47</v>
      </c>
      <c r="L301">
        <v>7</v>
      </c>
      <c r="M301">
        <v>5</v>
      </c>
      <c r="N301">
        <v>3</v>
      </c>
      <c r="O301">
        <v>93</v>
      </c>
      <c r="P301">
        <v>52</v>
      </c>
      <c r="Q301">
        <v>27</v>
      </c>
      <c r="R301">
        <v>4</v>
      </c>
    </row>
    <row r="302" spans="1:18" x14ac:dyDescent="0.35">
      <c r="A302" t="s">
        <v>24</v>
      </c>
      <c r="B302">
        <v>130211</v>
      </c>
      <c r="C302">
        <v>5</v>
      </c>
      <c r="D302" t="s">
        <v>38</v>
      </c>
      <c r="E302">
        <v>65</v>
      </c>
      <c r="F302">
        <v>65</v>
      </c>
      <c r="G302">
        <v>94</v>
      </c>
      <c r="H302" t="s">
        <v>20</v>
      </c>
      <c r="I302">
        <v>54</v>
      </c>
      <c r="J302">
        <v>14</v>
      </c>
      <c r="K302">
        <v>89</v>
      </c>
      <c r="L302">
        <v>7</v>
      </c>
      <c r="M302">
        <v>91</v>
      </c>
      <c r="N302">
        <v>10</v>
      </c>
      <c r="O302">
        <v>7</v>
      </c>
      <c r="P302">
        <v>77</v>
      </c>
      <c r="Q302">
        <v>34</v>
      </c>
      <c r="R302">
        <v>94</v>
      </c>
    </row>
    <row r="303" spans="1:18" x14ac:dyDescent="0.35">
      <c r="A303" t="s">
        <v>42</v>
      </c>
      <c r="B303">
        <v>117460</v>
      </c>
      <c r="C303">
        <v>13</v>
      </c>
      <c r="D303" t="s">
        <v>25</v>
      </c>
      <c r="E303">
        <v>73</v>
      </c>
      <c r="F303">
        <v>142</v>
      </c>
      <c r="G303">
        <v>69</v>
      </c>
      <c r="H303" t="s">
        <v>27</v>
      </c>
      <c r="I303">
        <v>83</v>
      </c>
      <c r="J303">
        <v>3</v>
      </c>
      <c r="K303">
        <v>97</v>
      </c>
      <c r="L303">
        <v>63</v>
      </c>
      <c r="M303">
        <v>93</v>
      </c>
      <c r="N303">
        <v>68</v>
      </c>
      <c r="O303">
        <v>31</v>
      </c>
      <c r="P303">
        <v>37</v>
      </c>
      <c r="Q303">
        <v>55</v>
      </c>
      <c r="R303">
        <v>79</v>
      </c>
    </row>
    <row r="304" spans="1:18" x14ac:dyDescent="0.35">
      <c r="A304" t="s">
        <v>41</v>
      </c>
      <c r="B304">
        <v>115489</v>
      </c>
      <c r="C304">
        <v>27</v>
      </c>
      <c r="D304" t="s">
        <v>19</v>
      </c>
      <c r="E304">
        <v>58</v>
      </c>
      <c r="F304">
        <v>85</v>
      </c>
      <c r="G304">
        <v>9</v>
      </c>
      <c r="H304" t="s">
        <v>20</v>
      </c>
      <c r="I304">
        <v>47</v>
      </c>
      <c r="J304">
        <v>8</v>
      </c>
      <c r="K304">
        <v>17</v>
      </c>
      <c r="L304">
        <v>6</v>
      </c>
      <c r="M304">
        <v>5</v>
      </c>
      <c r="N304">
        <v>11</v>
      </c>
      <c r="O304">
        <v>11</v>
      </c>
      <c r="P304">
        <v>94</v>
      </c>
      <c r="Q304">
        <v>87</v>
      </c>
      <c r="R304">
        <v>45</v>
      </c>
    </row>
    <row r="305" spans="1:18" x14ac:dyDescent="0.35">
      <c r="A305" t="s">
        <v>26</v>
      </c>
      <c r="B305">
        <v>143880</v>
      </c>
      <c r="C305">
        <v>18</v>
      </c>
      <c r="D305" t="s">
        <v>19</v>
      </c>
      <c r="E305">
        <v>0</v>
      </c>
      <c r="F305">
        <v>111</v>
      </c>
      <c r="G305">
        <v>55</v>
      </c>
      <c r="H305" t="s">
        <v>27</v>
      </c>
      <c r="I305">
        <v>46</v>
      </c>
      <c r="J305">
        <v>4</v>
      </c>
      <c r="K305">
        <v>46</v>
      </c>
      <c r="L305">
        <v>41</v>
      </c>
      <c r="M305">
        <v>73</v>
      </c>
      <c r="N305">
        <v>14</v>
      </c>
      <c r="O305">
        <v>2</v>
      </c>
      <c r="P305">
        <v>18</v>
      </c>
      <c r="Q305">
        <v>26</v>
      </c>
      <c r="R305">
        <v>53</v>
      </c>
    </row>
    <row r="306" spans="1:18" x14ac:dyDescent="0.35">
      <c r="A306" t="s">
        <v>18</v>
      </c>
      <c r="B306">
        <v>41569</v>
      </c>
      <c r="C306">
        <v>5</v>
      </c>
      <c r="D306" t="s">
        <v>25</v>
      </c>
      <c r="E306">
        <v>87</v>
      </c>
      <c r="F306">
        <v>8</v>
      </c>
      <c r="G306">
        <v>74</v>
      </c>
      <c r="H306" t="s">
        <v>20</v>
      </c>
      <c r="I306">
        <v>68</v>
      </c>
      <c r="J306">
        <v>4</v>
      </c>
      <c r="K306">
        <v>62</v>
      </c>
      <c r="L306">
        <v>7</v>
      </c>
      <c r="M306">
        <v>21</v>
      </c>
      <c r="N306">
        <v>4</v>
      </c>
      <c r="O306">
        <v>36</v>
      </c>
      <c r="P306">
        <v>1</v>
      </c>
      <c r="Q306">
        <v>12</v>
      </c>
      <c r="R306">
        <v>25</v>
      </c>
    </row>
    <row r="307" spans="1:18" x14ac:dyDescent="0.35">
      <c r="A307" t="s">
        <v>34</v>
      </c>
      <c r="B307">
        <v>147027</v>
      </c>
      <c r="C307">
        <v>17</v>
      </c>
      <c r="D307" t="s">
        <v>38</v>
      </c>
      <c r="E307">
        <v>53</v>
      </c>
      <c r="F307">
        <v>118</v>
      </c>
      <c r="G307">
        <v>54</v>
      </c>
      <c r="H307" t="s">
        <v>27</v>
      </c>
      <c r="I307">
        <v>15</v>
      </c>
      <c r="J307">
        <v>17</v>
      </c>
      <c r="K307">
        <v>88</v>
      </c>
      <c r="L307">
        <v>56</v>
      </c>
      <c r="M307">
        <v>87</v>
      </c>
      <c r="N307">
        <v>37</v>
      </c>
      <c r="O307">
        <v>61</v>
      </c>
      <c r="P307">
        <v>52</v>
      </c>
      <c r="Q307">
        <v>32</v>
      </c>
      <c r="R307">
        <v>47</v>
      </c>
    </row>
    <row r="308" spans="1:18" x14ac:dyDescent="0.35">
      <c r="A308" t="s">
        <v>33</v>
      </c>
      <c r="B308">
        <v>111384</v>
      </c>
      <c r="C308">
        <v>3</v>
      </c>
      <c r="D308" t="s">
        <v>19</v>
      </c>
      <c r="E308">
        <v>2</v>
      </c>
      <c r="F308">
        <v>82</v>
      </c>
      <c r="G308">
        <v>9</v>
      </c>
      <c r="H308" t="s">
        <v>20</v>
      </c>
      <c r="I308">
        <v>92</v>
      </c>
      <c r="J308">
        <v>36</v>
      </c>
      <c r="K308">
        <v>31</v>
      </c>
      <c r="L308">
        <v>2</v>
      </c>
      <c r="M308">
        <v>68</v>
      </c>
      <c r="N308">
        <v>32</v>
      </c>
      <c r="O308">
        <v>99</v>
      </c>
      <c r="P308">
        <v>33</v>
      </c>
      <c r="Q308">
        <v>39</v>
      </c>
      <c r="R308">
        <v>6</v>
      </c>
    </row>
    <row r="309" spans="1:18" x14ac:dyDescent="0.35">
      <c r="A309" t="s">
        <v>37</v>
      </c>
      <c r="B309">
        <v>107463</v>
      </c>
      <c r="C309">
        <v>21</v>
      </c>
      <c r="D309" t="s">
        <v>22</v>
      </c>
      <c r="E309">
        <v>47</v>
      </c>
      <c r="F309">
        <v>92</v>
      </c>
      <c r="G309">
        <v>7</v>
      </c>
      <c r="H309" t="s">
        <v>27</v>
      </c>
      <c r="I309">
        <v>1</v>
      </c>
      <c r="J309">
        <v>9</v>
      </c>
      <c r="K309">
        <v>15</v>
      </c>
      <c r="L309">
        <v>79</v>
      </c>
      <c r="M309">
        <v>62</v>
      </c>
      <c r="N309">
        <v>34</v>
      </c>
      <c r="O309">
        <v>87</v>
      </c>
      <c r="P309">
        <v>1</v>
      </c>
      <c r="Q309">
        <v>23</v>
      </c>
      <c r="R309">
        <v>57</v>
      </c>
    </row>
    <row r="310" spans="1:18" x14ac:dyDescent="0.35">
      <c r="A310" t="s">
        <v>30</v>
      </c>
      <c r="B310">
        <v>74148</v>
      </c>
      <c r="C310">
        <v>14</v>
      </c>
      <c r="D310" t="s">
        <v>22</v>
      </c>
      <c r="E310">
        <v>61</v>
      </c>
      <c r="F310">
        <v>52</v>
      </c>
      <c r="G310">
        <v>35</v>
      </c>
      <c r="H310" t="s">
        <v>27</v>
      </c>
      <c r="I310">
        <v>13</v>
      </c>
      <c r="J310">
        <v>19</v>
      </c>
      <c r="K310">
        <v>46</v>
      </c>
      <c r="L310">
        <v>75</v>
      </c>
      <c r="M310">
        <v>91</v>
      </c>
      <c r="N310">
        <v>84</v>
      </c>
      <c r="O310">
        <v>2</v>
      </c>
      <c r="P310">
        <v>44</v>
      </c>
      <c r="Q310">
        <v>2</v>
      </c>
      <c r="R310">
        <v>26</v>
      </c>
    </row>
    <row r="311" spans="1:18" x14ac:dyDescent="0.35">
      <c r="A311" t="s">
        <v>39</v>
      </c>
      <c r="B311">
        <v>59793</v>
      </c>
      <c r="C311">
        <v>28</v>
      </c>
      <c r="D311" t="s">
        <v>22</v>
      </c>
      <c r="E311">
        <v>7</v>
      </c>
      <c r="F311">
        <v>72</v>
      </c>
      <c r="G311">
        <v>93</v>
      </c>
      <c r="H311" t="s">
        <v>20</v>
      </c>
      <c r="I311">
        <v>47</v>
      </c>
      <c r="J311">
        <v>45</v>
      </c>
      <c r="K311">
        <v>1</v>
      </c>
      <c r="L311">
        <v>25</v>
      </c>
      <c r="M311">
        <v>87</v>
      </c>
      <c r="N311">
        <v>16</v>
      </c>
      <c r="O311">
        <v>42</v>
      </c>
      <c r="P311">
        <v>1</v>
      </c>
      <c r="Q311">
        <v>48</v>
      </c>
      <c r="R311">
        <v>2</v>
      </c>
    </row>
    <row r="312" spans="1:18" x14ac:dyDescent="0.35">
      <c r="A312" t="s">
        <v>44</v>
      </c>
      <c r="B312">
        <v>102095</v>
      </c>
      <c r="C312">
        <v>4</v>
      </c>
      <c r="D312" t="s">
        <v>19</v>
      </c>
      <c r="E312">
        <v>6</v>
      </c>
      <c r="F312">
        <v>126</v>
      </c>
      <c r="G312">
        <v>51</v>
      </c>
      <c r="H312" t="s">
        <v>27</v>
      </c>
      <c r="I312">
        <v>23</v>
      </c>
      <c r="J312">
        <v>67</v>
      </c>
      <c r="K312">
        <v>8</v>
      </c>
      <c r="L312">
        <v>44</v>
      </c>
      <c r="M312">
        <v>16</v>
      </c>
      <c r="N312">
        <v>18</v>
      </c>
      <c r="O312">
        <v>2</v>
      </c>
      <c r="P312">
        <v>39</v>
      </c>
      <c r="Q312">
        <v>5</v>
      </c>
      <c r="R312">
        <v>4</v>
      </c>
    </row>
    <row r="313" spans="1:18" x14ac:dyDescent="0.35">
      <c r="A313" t="s">
        <v>40</v>
      </c>
      <c r="B313">
        <v>112508</v>
      </c>
      <c r="C313">
        <v>28</v>
      </c>
      <c r="D313" t="s">
        <v>19</v>
      </c>
      <c r="E313">
        <v>48</v>
      </c>
      <c r="F313">
        <v>88</v>
      </c>
      <c r="G313">
        <v>26</v>
      </c>
      <c r="H313" t="s">
        <v>23</v>
      </c>
      <c r="I313">
        <v>15</v>
      </c>
      <c r="J313">
        <v>51</v>
      </c>
      <c r="K313">
        <v>6</v>
      </c>
      <c r="L313">
        <v>7</v>
      </c>
      <c r="M313">
        <v>57</v>
      </c>
      <c r="N313">
        <v>57</v>
      </c>
      <c r="O313">
        <v>88</v>
      </c>
      <c r="P313">
        <v>56</v>
      </c>
      <c r="Q313">
        <v>96</v>
      </c>
      <c r="R313">
        <v>5</v>
      </c>
    </row>
    <row r="314" spans="1:18" x14ac:dyDescent="0.35">
      <c r="A314" t="s">
        <v>26</v>
      </c>
      <c r="B314">
        <v>97598</v>
      </c>
      <c r="C314">
        <v>6</v>
      </c>
      <c r="D314" t="s">
        <v>25</v>
      </c>
      <c r="E314">
        <v>4</v>
      </c>
      <c r="F314">
        <v>69</v>
      </c>
      <c r="G314">
        <v>52</v>
      </c>
      <c r="H314" t="s">
        <v>27</v>
      </c>
      <c r="I314">
        <v>65</v>
      </c>
      <c r="J314">
        <v>5</v>
      </c>
      <c r="K314">
        <v>95</v>
      </c>
      <c r="L314">
        <v>84</v>
      </c>
      <c r="M314">
        <v>3</v>
      </c>
      <c r="N314">
        <v>8</v>
      </c>
      <c r="O314">
        <v>17</v>
      </c>
      <c r="P314">
        <v>13</v>
      </c>
      <c r="Q314">
        <v>12</v>
      </c>
      <c r="R314">
        <v>52</v>
      </c>
    </row>
    <row r="315" spans="1:18" x14ac:dyDescent="0.35">
      <c r="A315" t="s">
        <v>32</v>
      </c>
      <c r="B315">
        <v>98472</v>
      </c>
      <c r="C315">
        <v>22</v>
      </c>
      <c r="D315" t="s">
        <v>38</v>
      </c>
      <c r="E315">
        <v>99</v>
      </c>
      <c r="F315">
        <v>118</v>
      </c>
      <c r="G315">
        <v>68</v>
      </c>
      <c r="H315" t="s">
        <v>27</v>
      </c>
      <c r="I315">
        <v>14</v>
      </c>
      <c r="J315">
        <v>38</v>
      </c>
      <c r="K315">
        <v>55</v>
      </c>
      <c r="L315">
        <v>8</v>
      </c>
      <c r="M315">
        <v>0</v>
      </c>
      <c r="N315">
        <v>67</v>
      </c>
      <c r="O315">
        <v>64</v>
      </c>
      <c r="P315">
        <v>41</v>
      </c>
      <c r="Q315">
        <v>49</v>
      </c>
      <c r="R315">
        <v>42</v>
      </c>
    </row>
    <row r="316" spans="1:18" x14ac:dyDescent="0.35">
      <c r="A316" t="s">
        <v>28</v>
      </c>
      <c r="B316">
        <v>108291</v>
      </c>
      <c r="C316">
        <v>27</v>
      </c>
      <c r="D316" t="s">
        <v>22</v>
      </c>
      <c r="E316">
        <v>34</v>
      </c>
      <c r="F316">
        <v>68</v>
      </c>
      <c r="G316">
        <v>34</v>
      </c>
      <c r="H316" t="s">
        <v>27</v>
      </c>
      <c r="I316">
        <v>96</v>
      </c>
      <c r="J316">
        <v>6</v>
      </c>
      <c r="K316">
        <v>73</v>
      </c>
      <c r="L316">
        <v>32</v>
      </c>
      <c r="M316">
        <v>39</v>
      </c>
      <c r="N316">
        <v>24</v>
      </c>
      <c r="O316">
        <v>1</v>
      </c>
      <c r="P316">
        <v>18</v>
      </c>
      <c r="Q316">
        <v>8</v>
      </c>
      <c r="R316">
        <v>68</v>
      </c>
    </row>
    <row r="317" spans="1:18" x14ac:dyDescent="0.35">
      <c r="A317" t="s">
        <v>32</v>
      </c>
      <c r="B317">
        <v>130342</v>
      </c>
      <c r="C317">
        <v>12</v>
      </c>
      <c r="D317" t="s">
        <v>38</v>
      </c>
      <c r="E317">
        <v>48</v>
      </c>
      <c r="F317">
        <v>142</v>
      </c>
      <c r="G317">
        <v>33</v>
      </c>
      <c r="H317" t="s">
        <v>27</v>
      </c>
      <c r="I317">
        <v>28</v>
      </c>
      <c r="J317">
        <v>35</v>
      </c>
      <c r="K317">
        <v>78</v>
      </c>
      <c r="L317">
        <v>99</v>
      </c>
      <c r="M317">
        <v>24</v>
      </c>
      <c r="N317">
        <v>87</v>
      </c>
      <c r="O317">
        <v>83</v>
      </c>
      <c r="P317">
        <v>22</v>
      </c>
      <c r="Q317">
        <v>4</v>
      </c>
      <c r="R317">
        <v>41</v>
      </c>
    </row>
    <row r="318" spans="1:18" x14ac:dyDescent="0.35">
      <c r="A318" t="s">
        <v>31</v>
      </c>
      <c r="B318">
        <v>73894</v>
      </c>
      <c r="C318">
        <v>21</v>
      </c>
      <c r="D318" t="s">
        <v>38</v>
      </c>
      <c r="E318">
        <v>18</v>
      </c>
      <c r="F318">
        <v>13</v>
      </c>
      <c r="G318">
        <v>13</v>
      </c>
      <c r="H318" t="s">
        <v>23</v>
      </c>
      <c r="I318">
        <v>73</v>
      </c>
      <c r="J318">
        <v>42</v>
      </c>
      <c r="K318">
        <v>58</v>
      </c>
      <c r="L318">
        <v>83</v>
      </c>
      <c r="M318">
        <v>8</v>
      </c>
      <c r="N318">
        <v>87</v>
      </c>
      <c r="O318">
        <v>6</v>
      </c>
      <c r="P318">
        <v>69</v>
      </c>
      <c r="Q318">
        <v>14</v>
      </c>
      <c r="R318">
        <v>42</v>
      </c>
    </row>
    <row r="319" spans="1:18" x14ac:dyDescent="0.35">
      <c r="A319" t="s">
        <v>42</v>
      </c>
      <c r="B319">
        <v>49023</v>
      </c>
      <c r="C319">
        <v>5</v>
      </c>
      <c r="D319" t="s">
        <v>19</v>
      </c>
      <c r="E319">
        <v>4</v>
      </c>
      <c r="F319">
        <v>102</v>
      </c>
      <c r="G319">
        <v>7</v>
      </c>
      <c r="H319" t="s">
        <v>27</v>
      </c>
      <c r="I319">
        <v>14</v>
      </c>
      <c r="J319">
        <v>68</v>
      </c>
      <c r="K319">
        <v>4</v>
      </c>
      <c r="L319">
        <v>13</v>
      </c>
      <c r="M319">
        <v>16</v>
      </c>
      <c r="N319">
        <v>95</v>
      </c>
      <c r="O319">
        <v>88</v>
      </c>
      <c r="P319">
        <v>91</v>
      </c>
      <c r="Q319">
        <v>99</v>
      </c>
      <c r="R319">
        <v>21</v>
      </c>
    </row>
    <row r="320" spans="1:18" x14ac:dyDescent="0.35">
      <c r="A320" t="s">
        <v>29</v>
      </c>
      <c r="B320">
        <v>34758</v>
      </c>
      <c r="C320">
        <v>18</v>
      </c>
      <c r="D320" t="s">
        <v>22</v>
      </c>
      <c r="E320">
        <v>67</v>
      </c>
      <c r="F320">
        <v>98</v>
      </c>
      <c r="G320">
        <v>15</v>
      </c>
      <c r="H320" t="s">
        <v>23</v>
      </c>
      <c r="I320">
        <v>36</v>
      </c>
      <c r="J320">
        <v>59</v>
      </c>
      <c r="K320">
        <v>58</v>
      </c>
      <c r="L320">
        <v>16</v>
      </c>
      <c r="M320">
        <v>47</v>
      </c>
      <c r="N320">
        <v>55</v>
      </c>
      <c r="O320">
        <v>57</v>
      </c>
      <c r="P320">
        <v>21</v>
      </c>
      <c r="Q320">
        <v>74</v>
      </c>
      <c r="R320">
        <v>3</v>
      </c>
    </row>
    <row r="321" spans="1:18" x14ac:dyDescent="0.35">
      <c r="A321" t="s">
        <v>33</v>
      </c>
      <c r="B321">
        <v>47065</v>
      </c>
      <c r="C321">
        <v>6</v>
      </c>
      <c r="D321" t="s">
        <v>38</v>
      </c>
      <c r="E321">
        <v>78</v>
      </c>
      <c r="F321">
        <v>106</v>
      </c>
      <c r="G321">
        <v>77</v>
      </c>
      <c r="H321" t="s">
        <v>20</v>
      </c>
      <c r="I321">
        <v>69</v>
      </c>
      <c r="J321">
        <v>57</v>
      </c>
      <c r="K321">
        <v>8</v>
      </c>
      <c r="L321">
        <v>74</v>
      </c>
      <c r="M321">
        <v>61</v>
      </c>
      <c r="N321">
        <v>49</v>
      </c>
      <c r="O321">
        <v>13</v>
      </c>
      <c r="P321">
        <v>26</v>
      </c>
      <c r="Q321">
        <v>42</v>
      </c>
      <c r="R321">
        <v>6</v>
      </c>
    </row>
    <row r="322" spans="1:18" x14ac:dyDescent="0.35">
      <c r="A322" t="s">
        <v>21</v>
      </c>
      <c r="B322">
        <v>53464</v>
      </c>
      <c r="C322">
        <v>1</v>
      </c>
      <c r="D322" t="s">
        <v>22</v>
      </c>
      <c r="E322">
        <v>29</v>
      </c>
      <c r="F322">
        <v>51</v>
      </c>
      <c r="G322">
        <v>17</v>
      </c>
      <c r="H322" t="s">
        <v>23</v>
      </c>
      <c r="I322">
        <v>29</v>
      </c>
      <c r="J322">
        <v>73</v>
      </c>
      <c r="K322">
        <v>2</v>
      </c>
      <c r="L322">
        <v>58</v>
      </c>
      <c r="M322">
        <v>94</v>
      </c>
      <c r="N322">
        <v>17</v>
      </c>
      <c r="O322">
        <v>47</v>
      </c>
      <c r="P322">
        <v>9</v>
      </c>
      <c r="Q322">
        <v>63</v>
      </c>
      <c r="R322">
        <v>55</v>
      </c>
    </row>
    <row r="323" spans="1:18" x14ac:dyDescent="0.35">
      <c r="A323" t="s">
        <v>34</v>
      </c>
      <c r="B323">
        <v>102572</v>
      </c>
      <c r="C323">
        <v>23</v>
      </c>
      <c r="D323" t="s">
        <v>25</v>
      </c>
      <c r="E323">
        <v>52</v>
      </c>
      <c r="F323">
        <v>14</v>
      </c>
      <c r="G323">
        <v>38</v>
      </c>
      <c r="H323" t="s">
        <v>27</v>
      </c>
      <c r="I323">
        <v>2</v>
      </c>
      <c r="J323">
        <v>86</v>
      </c>
      <c r="K323">
        <v>58</v>
      </c>
      <c r="L323">
        <v>89</v>
      </c>
      <c r="M323">
        <v>6</v>
      </c>
      <c r="N323">
        <v>81</v>
      </c>
      <c r="O323">
        <v>43</v>
      </c>
      <c r="P323">
        <v>75</v>
      </c>
      <c r="Q323">
        <v>91</v>
      </c>
      <c r="R323">
        <v>57</v>
      </c>
    </row>
    <row r="324" spans="1:18" x14ac:dyDescent="0.35">
      <c r="A324" t="s">
        <v>24</v>
      </c>
      <c r="B324">
        <v>67344</v>
      </c>
      <c r="C324">
        <v>1</v>
      </c>
      <c r="D324" t="s">
        <v>25</v>
      </c>
      <c r="E324">
        <v>18</v>
      </c>
      <c r="F324">
        <v>129</v>
      </c>
      <c r="G324">
        <v>8</v>
      </c>
      <c r="H324" t="s">
        <v>20</v>
      </c>
      <c r="I324">
        <v>44</v>
      </c>
      <c r="J324">
        <v>59</v>
      </c>
      <c r="K324">
        <v>59</v>
      </c>
      <c r="L324">
        <v>7</v>
      </c>
      <c r="M324">
        <v>83</v>
      </c>
      <c r="N324">
        <v>18</v>
      </c>
      <c r="O324">
        <v>72</v>
      </c>
      <c r="P324">
        <v>77</v>
      </c>
      <c r="Q324">
        <v>71</v>
      </c>
      <c r="R324">
        <v>58</v>
      </c>
    </row>
    <row r="325" spans="1:18" x14ac:dyDescent="0.35">
      <c r="A325" t="s">
        <v>41</v>
      </c>
      <c r="B325">
        <v>122759</v>
      </c>
      <c r="C325">
        <v>19</v>
      </c>
      <c r="D325" t="s">
        <v>22</v>
      </c>
      <c r="E325">
        <v>36</v>
      </c>
      <c r="F325">
        <v>11</v>
      </c>
      <c r="G325">
        <v>8</v>
      </c>
      <c r="H325" t="s">
        <v>20</v>
      </c>
      <c r="I325">
        <v>86</v>
      </c>
      <c r="J325">
        <v>31</v>
      </c>
      <c r="K325">
        <v>29</v>
      </c>
      <c r="L325">
        <v>27</v>
      </c>
      <c r="M325">
        <v>33</v>
      </c>
      <c r="N325">
        <v>56</v>
      </c>
      <c r="O325">
        <v>71</v>
      </c>
      <c r="P325">
        <v>66</v>
      </c>
      <c r="Q325">
        <v>81</v>
      </c>
      <c r="R325">
        <v>89</v>
      </c>
    </row>
    <row r="326" spans="1:18" x14ac:dyDescent="0.35">
      <c r="A326" t="s">
        <v>33</v>
      </c>
      <c r="B326">
        <v>66444</v>
      </c>
      <c r="C326">
        <v>12</v>
      </c>
      <c r="D326" t="s">
        <v>19</v>
      </c>
      <c r="E326">
        <v>2</v>
      </c>
      <c r="F326">
        <v>124</v>
      </c>
      <c r="G326">
        <v>75</v>
      </c>
      <c r="H326" t="s">
        <v>20</v>
      </c>
      <c r="I326">
        <v>13</v>
      </c>
      <c r="J326">
        <v>64</v>
      </c>
      <c r="K326">
        <v>32</v>
      </c>
      <c r="L326">
        <v>6</v>
      </c>
      <c r="M326">
        <v>14</v>
      </c>
      <c r="N326">
        <v>0</v>
      </c>
      <c r="O326">
        <v>9</v>
      </c>
      <c r="P326">
        <v>2</v>
      </c>
      <c r="Q326">
        <v>21</v>
      </c>
      <c r="R326">
        <v>42</v>
      </c>
    </row>
    <row r="327" spans="1:18" x14ac:dyDescent="0.35">
      <c r="A327" t="s">
        <v>26</v>
      </c>
      <c r="B327">
        <v>46932</v>
      </c>
      <c r="C327">
        <v>9</v>
      </c>
      <c r="D327" t="s">
        <v>22</v>
      </c>
      <c r="E327">
        <v>91</v>
      </c>
      <c r="F327">
        <v>54</v>
      </c>
      <c r="G327">
        <v>5</v>
      </c>
      <c r="H327" t="s">
        <v>27</v>
      </c>
      <c r="I327">
        <v>68</v>
      </c>
      <c r="J327">
        <v>93</v>
      </c>
      <c r="K327">
        <v>62</v>
      </c>
      <c r="L327">
        <v>8</v>
      </c>
      <c r="M327">
        <v>8</v>
      </c>
      <c r="N327">
        <v>39</v>
      </c>
      <c r="O327">
        <v>37</v>
      </c>
      <c r="P327">
        <v>89</v>
      </c>
      <c r="Q327">
        <v>15</v>
      </c>
      <c r="R327">
        <v>15</v>
      </c>
    </row>
    <row r="328" spans="1:18" x14ac:dyDescent="0.35">
      <c r="A328" t="s">
        <v>21</v>
      </c>
      <c r="B328">
        <v>55363</v>
      </c>
      <c r="C328">
        <v>11</v>
      </c>
      <c r="D328" t="s">
        <v>38</v>
      </c>
      <c r="E328">
        <v>5</v>
      </c>
      <c r="F328">
        <v>68</v>
      </c>
      <c r="G328">
        <v>29</v>
      </c>
      <c r="H328" t="s">
        <v>23</v>
      </c>
      <c r="I328">
        <v>43</v>
      </c>
      <c r="J328">
        <v>63</v>
      </c>
      <c r="K328">
        <v>73</v>
      </c>
      <c r="L328">
        <v>37</v>
      </c>
      <c r="M328">
        <v>15</v>
      </c>
      <c r="N328">
        <v>21</v>
      </c>
      <c r="O328">
        <v>31</v>
      </c>
      <c r="P328">
        <v>64</v>
      </c>
      <c r="Q328">
        <v>4</v>
      </c>
      <c r="R328">
        <v>1</v>
      </c>
    </row>
    <row r="329" spans="1:18" x14ac:dyDescent="0.35">
      <c r="A329" t="s">
        <v>40</v>
      </c>
      <c r="B329">
        <v>30893</v>
      </c>
      <c r="C329">
        <v>14</v>
      </c>
      <c r="D329" t="s">
        <v>22</v>
      </c>
      <c r="E329">
        <v>92</v>
      </c>
      <c r="F329">
        <v>131</v>
      </c>
      <c r="G329">
        <v>26</v>
      </c>
      <c r="H329" t="s">
        <v>23</v>
      </c>
      <c r="I329">
        <v>8</v>
      </c>
      <c r="J329">
        <v>32</v>
      </c>
      <c r="K329">
        <v>77</v>
      </c>
      <c r="L329">
        <v>14</v>
      </c>
      <c r="M329">
        <v>66</v>
      </c>
      <c r="N329">
        <v>64</v>
      </c>
      <c r="O329">
        <v>3</v>
      </c>
      <c r="P329">
        <v>79</v>
      </c>
      <c r="Q329">
        <v>9</v>
      </c>
      <c r="R329">
        <v>27</v>
      </c>
    </row>
    <row r="330" spans="1:18" x14ac:dyDescent="0.35">
      <c r="A330" t="s">
        <v>37</v>
      </c>
      <c r="B330">
        <v>84962</v>
      </c>
      <c r="C330">
        <v>7</v>
      </c>
      <c r="D330" t="s">
        <v>25</v>
      </c>
      <c r="E330">
        <v>8</v>
      </c>
      <c r="F330">
        <v>11</v>
      </c>
      <c r="G330">
        <v>49</v>
      </c>
      <c r="H330" t="s">
        <v>27</v>
      </c>
      <c r="I330">
        <v>55</v>
      </c>
      <c r="J330">
        <v>93</v>
      </c>
      <c r="K330">
        <v>87</v>
      </c>
      <c r="L330">
        <v>79</v>
      </c>
      <c r="M330">
        <v>27</v>
      </c>
      <c r="N330">
        <v>91</v>
      </c>
      <c r="O330">
        <v>1</v>
      </c>
      <c r="P330">
        <v>85</v>
      </c>
      <c r="Q330">
        <v>33</v>
      </c>
      <c r="R330">
        <v>5</v>
      </c>
    </row>
    <row r="331" spans="1:18" x14ac:dyDescent="0.35">
      <c r="A331" t="s">
        <v>30</v>
      </c>
      <c r="B331">
        <v>94173</v>
      </c>
      <c r="C331">
        <v>23</v>
      </c>
      <c r="D331" t="s">
        <v>38</v>
      </c>
      <c r="E331">
        <v>23</v>
      </c>
      <c r="F331">
        <v>74</v>
      </c>
      <c r="G331">
        <v>42</v>
      </c>
      <c r="H331" t="s">
        <v>27</v>
      </c>
      <c r="I331">
        <v>6</v>
      </c>
      <c r="J331">
        <v>18</v>
      </c>
      <c r="K331">
        <v>1</v>
      </c>
      <c r="L331">
        <v>45</v>
      </c>
      <c r="M331">
        <v>8</v>
      </c>
      <c r="N331">
        <v>68</v>
      </c>
      <c r="O331">
        <v>24</v>
      </c>
      <c r="P331">
        <v>94</v>
      </c>
      <c r="Q331">
        <v>87</v>
      </c>
      <c r="R331">
        <v>29</v>
      </c>
    </row>
    <row r="332" spans="1:18" x14ac:dyDescent="0.35">
      <c r="A332" t="s">
        <v>21</v>
      </c>
      <c r="B332">
        <v>82949</v>
      </c>
      <c r="C332">
        <v>26</v>
      </c>
      <c r="D332" t="s">
        <v>38</v>
      </c>
      <c r="E332">
        <v>8</v>
      </c>
      <c r="F332">
        <v>149</v>
      </c>
      <c r="G332">
        <v>2</v>
      </c>
      <c r="H332" t="s">
        <v>23</v>
      </c>
      <c r="I332">
        <v>8</v>
      </c>
      <c r="J332">
        <v>65</v>
      </c>
      <c r="K332">
        <v>62</v>
      </c>
      <c r="L332">
        <v>64</v>
      </c>
      <c r="M332">
        <v>31</v>
      </c>
      <c r="N332">
        <v>86</v>
      </c>
      <c r="O332">
        <v>96</v>
      </c>
      <c r="P332">
        <v>22</v>
      </c>
      <c r="Q332">
        <v>9</v>
      </c>
      <c r="R332">
        <v>19</v>
      </c>
    </row>
    <row r="333" spans="1:18" x14ac:dyDescent="0.35">
      <c r="A333" t="s">
        <v>24</v>
      </c>
      <c r="B333">
        <v>141738</v>
      </c>
      <c r="C333">
        <v>10</v>
      </c>
      <c r="D333" t="s">
        <v>19</v>
      </c>
      <c r="E333">
        <v>68</v>
      </c>
      <c r="F333">
        <v>114</v>
      </c>
      <c r="G333">
        <v>8</v>
      </c>
      <c r="H333" t="s">
        <v>20</v>
      </c>
      <c r="I333">
        <v>58</v>
      </c>
      <c r="J333">
        <v>31</v>
      </c>
      <c r="K333">
        <v>48</v>
      </c>
      <c r="L333">
        <v>79</v>
      </c>
      <c r="M333">
        <v>98</v>
      </c>
      <c r="N333">
        <v>93</v>
      </c>
      <c r="O333">
        <v>93</v>
      </c>
      <c r="P333">
        <v>4</v>
      </c>
      <c r="Q333">
        <v>47</v>
      </c>
      <c r="R333">
        <v>71</v>
      </c>
    </row>
    <row r="334" spans="1:18" x14ac:dyDescent="0.35">
      <c r="A334" t="s">
        <v>21</v>
      </c>
      <c r="B334">
        <v>80492</v>
      </c>
      <c r="C334">
        <v>16</v>
      </c>
      <c r="D334" t="s">
        <v>25</v>
      </c>
      <c r="E334">
        <v>3</v>
      </c>
      <c r="F334">
        <v>64</v>
      </c>
      <c r="G334">
        <v>2</v>
      </c>
      <c r="H334" t="s">
        <v>23</v>
      </c>
      <c r="I334">
        <v>31</v>
      </c>
      <c r="J334">
        <v>33</v>
      </c>
      <c r="K334">
        <v>7</v>
      </c>
      <c r="L334">
        <v>35</v>
      </c>
      <c r="M334">
        <v>86</v>
      </c>
      <c r="N334">
        <v>23</v>
      </c>
      <c r="O334">
        <v>7</v>
      </c>
      <c r="P334">
        <v>63</v>
      </c>
      <c r="Q334">
        <v>86</v>
      </c>
      <c r="R334">
        <v>13</v>
      </c>
    </row>
    <row r="335" spans="1:18" x14ac:dyDescent="0.35">
      <c r="A335" t="s">
        <v>30</v>
      </c>
      <c r="B335">
        <v>117527</v>
      </c>
      <c r="C335">
        <v>28</v>
      </c>
      <c r="D335" t="s">
        <v>22</v>
      </c>
      <c r="E335">
        <v>14</v>
      </c>
      <c r="F335">
        <v>51</v>
      </c>
      <c r="G335">
        <v>52</v>
      </c>
      <c r="H335" t="s">
        <v>27</v>
      </c>
      <c r="I335">
        <v>98</v>
      </c>
      <c r="J335">
        <v>37</v>
      </c>
      <c r="K335">
        <v>36</v>
      </c>
      <c r="L335">
        <v>34</v>
      </c>
      <c r="M335">
        <v>52</v>
      </c>
      <c r="N335">
        <v>44</v>
      </c>
      <c r="O335">
        <v>88</v>
      </c>
      <c r="P335">
        <v>51</v>
      </c>
      <c r="Q335">
        <v>51</v>
      </c>
      <c r="R335">
        <v>14</v>
      </c>
    </row>
    <row r="336" spans="1:18" x14ac:dyDescent="0.35">
      <c r="A336" t="s">
        <v>31</v>
      </c>
      <c r="B336">
        <v>83639</v>
      </c>
      <c r="C336">
        <v>26</v>
      </c>
      <c r="D336" t="s">
        <v>38</v>
      </c>
      <c r="E336">
        <v>25</v>
      </c>
      <c r="F336">
        <v>57</v>
      </c>
      <c r="G336">
        <v>22</v>
      </c>
      <c r="H336" t="s">
        <v>23</v>
      </c>
      <c r="I336">
        <v>6</v>
      </c>
      <c r="J336">
        <v>42</v>
      </c>
      <c r="K336">
        <v>42</v>
      </c>
      <c r="L336">
        <v>79</v>
      </c>
      <c r="M336">
        <v>2</v>
      </c>
      <c r="N336">
        <v>82</v>
      </c>
      <c r="O336">
        <v>65</v>
      </c>
      <c r="P336">
        <v>42</v>
      </c>
      <c r="Q336">
        <v>46</v>
      </c>
      <c r="R336">
        <v>26</v>
      </c>
    </row>
    <row r="337" spans="1:18" x14ac:dyDescent="0.35">
      <c r="A337" t="s">
        <v>36</v>
      </c>
      <c r="B337">
        <v>66993</v>
      </c>
      <c r="C337">
        <v>3</v>
      </c>
      <c r="D337" t="s">
        <v>25</v>
      </c>
      <c r="E337">
        <v>51</v>
      </c>
      <c r="F337">
        <v>82</v>
      </c>
      <c r="G337">
        <v>54</v>
      </c>
      <c r="H337" t="s">
        <v>27</v>
      </c>
      <c r="I337">
        <v>10</v>
      </c>
      <c r="J337">
        <v>44</v>
      </c>
      <c r="K337">
        <v>92</v>
      </c>
      <c r="L337">
        <v>35</v>
      </c>
      <c r="M337">
        <v>5</v>
      </c>
      <c r="N337">
        <v>2</v>
      </c>
      <c r="O337">
        <v>42</v>
      </c>
      <c r="P337">
        <v>22</v>
      </c>
      <c r="Q337">
        <v>0</v>
      </c>
      <c r="R337">
        <v>92</v>
      </c>
    </row>
    <row r="338" spans="1:18" x14ac:dyDescent="0.35">
      <c r="A338" t="s">
        <v>18</v>
      </c>
      <c r="B338">
        <v>61551</v>
      </c>
      <c r="C338">
        <v>21</v>
      </c>
      <c r="D338" t="s">
        <v>38</v>
      </c>
      <c r="E338">
        <v>74</v>
      </c>
      <c r="F338">
        <v>67</v>
      </c>
      <c r="G338">
        <v>73</v>
      </c>
      <c r="H338" t="s">
        <v>20</v>
      </c>
      <c r="I338">
        <v>7</v>
      </c>
      <c r="J338">
        <v>72</v>
      </c>
      <c r="K338">
        <v>93</v>
      </c>
      <c r="L338">
        <v>43</v>
      </c>
      <c r="M338">
        <v>12</v>
      </c>
      <c r="N338">
        <v>51</v>
      </c>
      <c r="O338">
        <v>35</v>
      </c>
      <c r="P338">
        <v>37</v>
      </c>
      <c r="Q338">
        <v>62</v>
      </c>
      <c r="R338">
        <v>72</v>
      </c>
    </row>
    <row r="339" spans="1:18" x14ac:dyDescent="0.35">
      <c r="A339" t="s">
        <v>21</v>
      </c>
      <c r="B339">
        <v>63896</v>
      </c>
      <c r="C339">
        <v>22</v>
      </c>
      <c r="D339" t="s">
        <v>38</v>
      </c>
      <c r="E339">
        <v>4</v>
      </c>
      <c r="F339">
        <v>149</v>
      </c>
      <c r="G339">
        <v>11</v>
      </c>
      <c r="H339" t="s">
        <v>23</v>
      </c>
      <c r="I339">
        <v>5</v>
      </c>
      <c r="J339">
        <v>19</v>
      </c>
      <c r="K339">
        <v>4</v>
      </c>
      <c r="L339">
        <v>39</v>
      </c>
      <c r="M339">
        <v>8</v>
      </c>
      <c r="N339">
        <v>34</v>
      </c>
      <c r="O339">
        <v>44</v>
      </c>
      <c r="P339">
        <v>68</v>
      </c>
      <c r="Q339">
        <v>51</v>
      </c>
      <c r="R339">
        <v>86</v>
      </c>
    </row>
    <row r="340" spans="1:18" x14ac:dyDescent="0.35">
      <c r="A340" t="s">
        <v>33</v>
      </c>
      <c r="B340">
        <v>63686</v>
      </c>
      <c r="C340">
        <v>21</v>
      </c>
      <c r="D340" t="s">
        <v>25</v>
      </c>
      <c r="E340">
        <v>1</v>
      </c>
      <c r="F340">
        <v>128</v>
      </c>
      <c r="G340">
        <v>82</v>
      </c>
      <c r="H340" t="s">
        <v>20</v>
      </c>
      <c r="I340">
        <v>99</v>
      </c>
      <c r="J340">
        <v>48</v>
      </c>
      <c r="K340">
        <v>99</v>
      </c>
      <c r="L340">
        <v>75</v>
      </c>
      <c r="M340">
        <v>25</v>
      </c>
      <c r="N340">
        <v>54</v>
      </c>
      <c r="O340">
        <v>99</v>
      </c>
      <c r="P340">
        <v>86</v>
      </c>
      <c r="Q340">
        <v>1</v>
      </c>
      <c r="R340">
        <v>71</v>
      </c>
    </row>
    <row r="341" spans="1:18" x14ac:dyDescent="0.35">
      <c r="A341" t="s">
        <v>42</v>
      </c>
      <c r="B341">
        <v>147256</v>
      </c>
      <c r="C341">
        <v>26</v>
      </c>
      <c r="D341" t="s">
        <v>38</v>
      </c>
      <c r="E341">
        <v>33</v>
      </c>
      <c r="F341">
        <v>145</v>
      </c>
      <c r="G341">
        <v>35</v>
      </c>
      <c r="H341" t="s">
        <v>27</v>
      </c>
      <c r="I341">
        <v>2</v>
      </c>
      <c r="J341">
        <v>9</v>
      </c>
      <c r="K341">
        <v>7</v>
      </c>
      <c r="L341">
        <v>99</v>
      </c>
      <c r="M341">
        <v>95</v>
      </c>
      <c r="N341">
        <v>14</v>
      </c>
      <c r="O341">
        <v>54</v>
      </c>
      <c r="P341">
        <v>18</v>
      </c>
      <c r="Q341">
        <v>43</v>
      </c>
      <c r="R341">
        <v>6</v>
      </c>
    </row>
    <row r="342" spans="1:18" x14ac:dyDescent="0.35">
      <c r="A342" t="s">
        <v>24</v>
      </c>
      <c r="B342">
        <v>103531</v>
      </c>
      <c r="C342">
        <v>2</v>
      </c>
      <c r="D342" t="s">
        <v>19</v>
      </c>
      <c r="E342">
        <v>36</v>
      </c>
      <c r="F342">
        <v>94</v>
      </c>
      <c r="G342">
        <v>94</v>
      </c>
      <c r="H342" t="s">
        <v>20</v>
      </c>
      <c r="I342">
        <v>81</v>
      </c>
      <c r="J342">
        <v>74</v>
      </c>
      <c r="K342">
        <v>54</v>
      </c>
      <c r="L342">
        <v>84</v>
      </c>
      <c r="M342">
        <v>34</v>
      </c>
      <c r="N342">
        <v>71</v>
      </c>
      <c r="O342">
        <v>99</v>
      </c>
      <c r="P342">
        <v>31</v>
      </c>
      <c r="Q342">
        <v>67</v>
      </c>
      <c r="R342">
        <v>84</v>
      </c>
    </row>
    <row r="343" spans="1:18" x14ac:dyDescent="0.35">
      <c r="A343" t="s">
        <v>35</v>
      </c>
      <c r="B343">
        <v>53991</v>
      </c>
      <c r="C343">
        <v>21</v>
      </c>
      <c r="D343" t="s">
        <v>22</v>
      </c>
      <c r="E343">
        <v>72</v>
      </c>
      <c r="F343">
        <v>78</v>
      </c>
      <c r="G343">
        <v>43</v>
      </c>
      <c r="H343" t="s">
        <v>27</v>
      </c>
      <c r="I343">
        <v>2</v>
      </c>
      <c r="J343">
        <v>76</v>
      </c>
      <c r="K343">
        <v>4</v>
      </c>
      <c r="L343">
        <v>86</v>
      </c>
      <c r="M343">
        <v>12</v>
      </c>
      <c r="N343">
        <v>17</v>
      </c>
      <c r="O343">
        <v>48</v>
      </c>
      <c r="P343">
        <v>74</v>
      </c>
      <c r="Q343">
        <v>14</v>
      </c>
      <c r="R343">
        <v>44</v>
      </c>
    </row>
    <row r="344" spans="1:18" x14ac:dyDescent="0.35">
      <c r="A344" t="s">
        <v>35</v>
      </c>
      <c r="B344">
        <v>39269</v>
      </c>
      <c r="C344">
        <v>7</v>
      </c>
      <c r="D344" t="s">
        <v>25</v>
      </c>
      <c r="E344">
        <v>21</v>
      </c>
      <c r="F344">
        <v>62</v>
      </c>
      <c r="G344">
        <v>63</v>
      </c>
      <c r="H344" t="s">
        <v>27</v>
      </c>
      <c r="I344">
        <v>5</v>
      </c>
      <c r="J344">
        <v>1</v>
      </c>
      <c r="K344">
        <v>8</v>
      </c>
      <c r="L344">
        <v>98</v>
      </c>
      <c r="M344">
        <v>61</v>
      </c>
      <c r="N344">
        <v>5</v>
      </c>
      <c r="O344">
        <v>88</v>
      </c>
      <c r="P344">
        <v>95</v>
      </c>
      <c r="Q344">
        <v>75</v>
      </c>
      <c r="R344">
        <v>45</v>
      </c>
    </row>
    <row r="345" spans="1:18" x14ac:dyDescent="0.35">
      <c r="A345" t="s">
        <v>28</v>
      </c>
      <c r="B345">
        <v>149391</v>
      </c>
      <c r="C345">
        <v>18</v>
      </c>
      <c r="D345" t="s">
        <v>38</v>
      </c>
      <c r="E345">
        <v>7</v>
      </c>
      <c r="F345">
        <v>69</v>
      </c>
      <c r="G345">
        <v>48</v>
      </c>
      <c r="H345" t="s">
        <v>27</v>
      </c>
      <c r="I345">
        <v>83</v>
      </c>
      <c r="J345">
        <v>65</v>
      </c>
      <c r="K345">
        <v>41</v>
      </c>
      <c r="L345">
        <v>66</v>
      </c>
      <c r="M345">
        <v>12</v>
      </c>
      <c r="N345">
        <v>4</v>
      </c>
      <c r="O345">
        <v>79</v>
      </c>
      <c r="P345">
        <v>22</v>
      </c>
      <c r="Q345">
        <v>19</v>
      </c>
      <c r="R345">
        <v>95</v>
      </c>
    </row>
    <row r="346" spans="1:18" x14ac:dyDescent="0.35">
      <c r="A346" t="s">
        <v>29</v>
      </c>
      <c r="B346">
        <v>124598</v>
      </c>
      <c r="C346">
        <v>14</v>
      </c>
      <c r="D346" t="s">
        <v>19</v>
      </c>
      <c r="E346">
        <v>95</v>
      </c>
      <c r="F346">
        <v>85</v>
      </c>
      <c r="G346">
        <v>6</v>
      </c>
      <c r="H346" t="s">
        <v>23</v>
      </c>
      <c r="I346">
        <v>18</v>
      </c>
      <c r="J346">
        <v>39</v>
      </c>
      <c r="K346">
        <v>95</v>
      </c>
      <c r="L346">
        <v>14</v>
      </c>
      <c r="M346">
        <v>76</v>
      </c>
      <c r="N346">
        <v>11</v>
      </c>
      <c r="O346">
        <v>98</v>
      </c>
      <c r="P346">
        <v>38</v>
      </c>
      <c r="Q346">
        <v>78</v>
      </c>
      <c r="R346">
        <v>34</v>
      </c>
    </row>
    <row r="347" spans="1:18" x14ac:dyDescent="0.35">
      <c r="A347" t="s">
        <v>39</v>
      </c>
      <c r="B347">
        <v>89470</v>
      </c>
      <c r="C347">
        <v>2</v>
      </c>
      <c r="D347" t="s">
        <v>22</v>
      </c>
      <c r="E347">
        <v>19</v>
      </c>
      <c r="F347">
        <v>65</v>
      </c>
      <c r="G347">
        <v>93</v>
      </c>
      <c r="H347" t="s">
        <v>20</v>
      </c>
      <c r="I347">
        <v>92</v>
      </c>
      <c r="J347">
        <v>89</v>
      </c>
      <c r="K347">
        <v>63</v>
      </c>
      <c r="L347">
        <v>81</v>
      </c>
      <c r="M347">
        <v>7</v>
      </c>
      <c r="N347">
        <v>33</v>
      </c>
      <c r="O347">
        <v>31</v>
      </c>
      <c r="P347">
        <v>64</v>
      </c>
      <c r="Q347">
        <v>36</v>
      </c>
      <c r="R347">
        <v>15</v>
      </c>
    </row>
    <row r="348" spans="1:18" x14ac:dyDescent="0.35">
      <c r="A348" t="s">
        <v>39</v>
      </c>
      <c r="B348">
        <v>34321</v>
      </c>
      <c r="C348">
        <v>29</v>
      </c>
      <c r="D348" t="s">
        <v>38</v>
      </c>
      <c r="E348">
        <v>81</v>
      </c>
      <c r="F348">
        <v>88</v>
      </c>
      <c r="G348">
        <v>73</v>
      </c>
      <c r="H348" t="s">
        <v>20</v>
      </c>
      <c r="I348">
        <v>2</v>
      </c>
      <c r="J348">
        <v>24</v>
      </c>
      <c r="K348">
        <v>3</v>
      </c>
      <c r="L348">
        <v>64</v>
      </c>
      <c r="M348">
        <v>6</v>
      </c>
      <c r="N348">
        <v>7</v>
      </c>
      <c r="O348">
        <v>36</v>
      </c>
      <c r="P348">
        <v>82</v>
      </c>
      <c r="Q348">
        <v>2</v>
      </c>
      <c r="R348">
        <v>47</v>
      </c>
    </row>
    <row r="349" spans="1:18" x14ac:dyDescent="0.35">
      <c r="A349" t="s">
        <v>37</v>
      </c>
      <c r="B349">
        <v>50977</v>
      </c>
      <c r="C349">
        <v>25</v>
      </c>
      <c r="D349" t="s">
        <v>22</v>
      </c>
      <c r="E349">
        <v>18</v>
      </c>
      <c r="F349">
        <v>61</v>
      </c>
      <c r="G349">
        <v>65</v>
      </c>
      <c r="H349" t="s">
        <v>27</v>
      </c>
      <c r="I349">
        <v>34</v>
      </c>
      <c r="J349">
        <v>68</v>
      </c>
      <c r="K349">
        <v>3</v>
      </c>
      <c r="L349">
        <v>69</v>
      </c>
      <c r="M349">
        <v>32</v>
      </c>
      <c r="N349">
        <v>6</v>
      </c>
      <c r="O349">
        <v>61</v>
      </c>
      <c r="P349">
        <v>24</v>
      </c>
      <c r="Q349">
        <v>39</v>
      </c>
      <c r="R349">
        <v>8</v>
      </c>
    </row>
    <row r="350" spans="1:18" x14ac:dyDescent="0.35">
      <c r="A350" t="s">
        <v>41</v>
      </c>
      <c r="B350">
        <v>62167</v>
      </c>
      <c r="C350">
        <v>13</v>
      </c>
      <c r="D350" t="s">
        <v>25</v>
      </c>
      <c r="E350">
        <v>3</v>
      </c>
      <c r="F350">
        <v>59</v>
      </c>
      <c r="G350">
        <v>93</v>
      </c>
      <c r="H350" t="s">
        <v>20</v>
      </c>
      <c r="I350">
        <v>1</v>
      </c>
      <c r="J350">
        <v>48</v>
      </c>
      <c r="K350">
        <v>12</v>
      </c>
      <c r="L350">
        <v>31</v>
      </c>
      <c r="M350">
        <v>93</v>
      </c>
      <c r="N350">
        <v>16</v>
      </c>
      <c r="O350">
        <v>97</v>
      </c>
      <c r="P350">
        <v>21</v>
      </c>
      <c r="Q350">
        <v>74</v>
      </c>
      <c r="R350">
        <v>55</v>
      </c>
    </row>
    <row r="351" spans="1:18" x14ac:dyDescent="0.35">
      <c r="A351" t="s">
        <v>33</v>
      </c>
      <c r="B351">
        <v>108518</v>
      </c>
      <c r="C351">
        <v>28</v>
      </c>
      <c r="D351" t="s">
        <v>22</v>
      </c>
      <c r="E351">
        <v>55</v>
      </c>
      <c r="F351">
        <v>103</v>
      </c>
      <c r="G351">
        <v>75</v>
      </c>
      <c r="H351" t="s">
        <v>20</v>
      </c>
      <c r="I351">
        <v>17</v>
      </c>
      <c r="J351">
        <v>92</v>
      </c>
      <c r="K351">
        <v>33</v>
      </c>
      <c r="L351">
        <v>37</v>
      </c>
      <c r="M351">
        <v>76</v>
      </c>
      <c r="N351">
        <v>34</v>
      </c>
      <c r="O351">
        <v>95</v>
      </c>
      <c r="P351">
        <v>74</v>
      </c>
      <c r="Q351">
        <v>6</v>
      </c>
      <c r="R351">
        <v>88</v>
      </c>
    </row>
    <row r="352" spans="1:18" x14ac:dyDescent="0.35">
      <c r="A352" t="s">
        <v>34</v>
      </c>
      <c r="B352">
        <v>93752</v>
      </c>
      <c r="C352">
        <v>12</v>
      </c>
      <c r="D352" t="s">
        <v>38</v>
      </c>
      <c r="E352">
        <v>26</v>
      </c>
      <c r="F352">
        <v>97</v>
      </c>
      <c r="G352">
        <v>39</v>
      </c>
      <c r="H352" t="s">
        <v>27</v>
      </c>
      <c r="I352">
        <v>74</v>
      </c>
      <c r="J352">
        <v>92</v>
      </c>
      <c r="K352">
        <v>42</v>
      </c>
      <c r="L352">
        <v>34</v>
      </c>
      <c r="M352">
        <v>96</v>
      </c>
      <c r="N352">
        <v>44</v>
      </c>
      <c r="O352">
        <v>49</v>
      </c>
      <c r="P352">
        <v>35</v>
      </c>
      <c r="Q352">
        <v>91</v>
      </c>
      <c r="R352">
        <v>57</v>
      </c>
    </row>
    <row r="353" spans="1:18" x14ac:dyDescent="0.35">
      <c r="A353" t="s">
        <v>18</v>
      </c>
      <c r="B353">
        <v>77691</v>
      </c>
      <c r="C353">
        <v>16</v>
      </c>
      <c r="D353" t="s">
        <v>38</v>
      </c>
      <c r="E353">
        <v>31</v>
      </c>
      <c r="F353">
        <v>123</v>
      </c>
      <c r="G353">
        <v>9</v>
      </c>
      <c r="H353" t="s">
        <v>20</v>
      </c>
      <c r="I353">
        <v>83</v>
      </c>
      <c r="J353">
        <v>99</v>
      </c>
      <c r="K353">
        <v>79</v>
      </c>
      <c r="L353">
        <v>6</v>
      </c>
      <c r="M353">
        <v>34</v>
      </c>
      <c r="N353">
        <v>54</v>
      </c>
      <c r="O353">
        <v>4</v>
      </c>
      <c r="P353">
        <v>74</v>
      </c>
      <c r="Q353">
        <v>45</v>
      </c>
      <c r="R353">
        <v>2</v>
      </c>
    </row>
    <row r="354" spans="1:18" x14ac:dyDescent="0.35">
      <c r="A354" t="s">
        <v>40</v>
      </c>
      <c r="B354">
        <v>59813</v>
      </c>
      <c r="C354">
        <v>15</v>
      </c>
      <c r="D354" t="s">
        <v>38</v>
      </c>
      <c r="E354">
        <v>39</v>
      </c>
      <c r="F354">
        <v>108</v>
      </c>
      <c r="G354">
        <v>17</v>
      </c>
      <c r="H354" t="s">
        <v>23</v>
      </c>
      <c r="I354">
        <v>62</v>
      </c>
      <c r="J354">
        <v>48</v>
      </c>
      <c r="K354">
        <v>66</v>
      </c>
      <c r="L354">
        <v>22</v>
      </c>
      <c r="M354">
        <v>11</v>
      </c>
      <c r="N354">
        <v>6</v>
      </c>
      <c r="O354">
        <v>48</v>
      </c>
      <c r="P354">
        <v>3</v>
      </c>
      <c r="Q354">
        <v>38</v>
      </c>
      <c r="R354">
        <v>11</v>
      </c>
    </row>
    <row r="355" spans="1:18" x14ac:dyDescent="0.35">
      <c r="A355" t="s">
        <v>37</v>
      </c>
      <c r="B355">
        <v>95603</v>
      </c>
      <c r="C355">
        <v>28</v>
      </c>
      <c r="D355" t="s">
        <v>19</v>
      </c>
      <c r="E355">
        <v>4</v>
      </c>
      <c r="F355">
        <v>111</v>
      </c>
      <c r="G355">
        <v>62</v>
      </c>
      <c r="H355" t="s">
        <v>27</v>
      </c>
      <c r="I355">
        <v>3</v>
      </c>
      <c r="J355">
        <v>96</v>
      </c>
      <c r="K355">
        <v>54</v>
      </c>
      <c r="L355">
        <v>62</v>
      </c>
      <c r="M355">
        <v>68</v>
      </c>
      <c r="N355">
        <v>67</v>
      </c>
      <c r="O355">
        <v>51</v>
      </c>
      <c r="P355">
        <v>43</v>
      </c>
      <c r="Q355">
        <v>5</v>
      </c>
      <c r="R355">
        <v>2</v>
      </c>
    </row>
    <row r="356" spans="1:18" x14ac:dyDescent="0.35">
      <c r="A356" t="s">
        <v>37</v>
      </c>
      <c r="B356">
        <v>118150</v>
      </c>
      <c r="C356">
        <v>14</v>
      </c>
      <c r="D356" t="s">
        <v>19</v>
      </c>
      <c r="E356">
        <v>33</v>
      </c>
      <c r="F356">
        <v>89</v>
      </c>
      <c r="G356">
        <v>36</v>
      </c>
      <c r="H356" t="s">
        <v>27</v>
      </c>
      <c r="I356">
        <v>74</v>
      </c>
      <c r="J356">
        <v>86</v>
      </c>
      <c r="K356">
        <v>94</v>
      </c>
      <c r="L356">
        <v>49</v>
      </c>
      <c r="M356">
        <v>7</v>
      </c>
      <c r="N356">
        <v>86</v>
      </c>
      <c r="O356">
        <v>42</v>
      </c>
      <c r="P356">
        <v>31</v>
      </c>
      <c r="Q356">
        <v>94</v>
      </c>
      <c r="R356">
        <v>52</v>
      </c>
    </row>
    <row r="357" spans="1:18" x14ac:dyDescent="0.35">
      <c r="A357" t="s">
        <v>41</v>
      </c>
      <c r="B357">
        <v>31996</v>
      </c>
      <c r="C357">
        <v>3</v>
      </c>
      <c r="D357" t="s">
        <v>38</v>
      </c>
      <c r="E357">
        <v>12</v>
      </c>
      <c r="F357">
        <v>83</v>
      </c>
      <c r="G357">
        <v>9</v>
      </c>
      <c r="H357" t="s">
        <v>20</v>
      </c>
      <c r="I357">
        <v>6</v>
      </c>
      <c r="J357">
        <v>39</v>
      </c>
      <c r="K357">
        <v>47</v>
      </c>
      <c r="L357">
        <v>85</v>
      </c>
      <c r="M357">
        <v>34</v>
      </c>
      <c r="N357">
        <v>87</v>
      </c>
      <c r="O357">
        <v>9</v>
      </c>
      <c r="P357">
        <v>78</v>
      </c>
      <c r="Q357">
        <v>85</v>
      </c>
      <c r="R357">
        <v>18</v>
      </c>
    </row>
    <row r="358" spans="1:18" x14ac:dyDescent="0.35">
      <c r="A358" t="s">
        <v>24</v>
      </c>
      <c r="B358">
        <v>108015</v>
      </c>
      <c r="C358">
        <v>2</v>
      </c>
      <c r="D358" t="s">
        <v>38</v>
      </c>
      <c r="E358">
        <v>17</v>
      </c>
      <c r="F358">
        <v>121</v>
      </c>
      <c r="G358">
        <v>83</v>
      </c>
      <c r="H358" t="s">
        <v>20</v>
      </c>
      <c r="I358">
        <v>64</v>
      </c>
      <c r="J358">
        <v>2</v>
      </c>
      <c r="K358">
        <v>21</v>
      </c>
      <c r="L358">
        <v>4</v>
      </c>
      <c r="M358">
        <v>32</v>
      </c>
      <c r="N358">
        <v>56</v>
      </c>
      <c r="O358">
        <v>86</v>
      </c>
      <c r="P358">
        <v>67</v>
      </c>
      <c r="Q358">
        <v>44</v>
      </c>
      <c r="R358">
        <v>95</v>
      </c>
    </row>
    <row r="359" spans="1:18" x14ac:dyDescent="0.35">
      <c r="A359" t="s">
        <v>42</v>
      </c>
      <c r="B359">
        <v>59709</v>
      </c>
      <c r="C359">
        <v>9</v>
      </c>
      <c r="D359" t="s">
        <v>38</v>
      </c>
      <c r="E359">
        <v>93</v>
      </c>
      <c r="F359">
        <v>103</v>
      </c>
      <c r="G359">
        <v>4</v>
      </c>
      <c r="H359" t="s">
        <v>27</v>
      </c>
      <c r="I359">
        <v>5</v>
      </c>
      <c r="J359">
        <v>73</v>
      </c>
      <c r="K359">
        <v>12</v>
      </c>
      <c r="L359">
        <v>3</v>
      </c>
      <c r="M359">
        <v>53</v>
      </c>
      <c r="N359">
        <v>56</v>
      </c>
      <c r="O359">
        <v>6</v>
      </c>
      <c r="P359">
        <v>17</v>
      </c>
      <c r="Q359">
        <v>38</v>
      </c>
      <c r="R359">
        <v>62</v>
      </c>
    </row>
    <row r="360" spans="1:18" x14ac:dyDescent="0.35">
      <c r="A360" t="s">
        <v>26</v>
      </c>
      <c r="B360">
        <v>33203</v>
      </c>
      <c r="C360">
        <v>17</v>
      </c>
      <c r="D360" t="s">
        <v>25</v>
      </c>
      <c r="E360">
        <v>73</v>
      </c>
      <c r="F360">
        <v>142</v>
      </c>
      <c r="G360">
        <v>6</v>
      </c>
      <c r="H360" t="s">
        <v>27</v>
      </c>
      <c r="I360">
        <v>59</v>
      </c>
      <c r="J360">
        <v>19</v>
      </c>
      <c r="K360">
        <v>67</v>
      </c>
      <c r="L360">
        <v>62</v>
      </c>
      <c r="M360">
        <v>6</v>
      </c>
      <c r="N360">
        <v>49</v>
      </c>
      <c r="O360">
        <v>53</v>
      </c>
      <c r="P360">
        <v>33</v>
      </c>
      <c r="Q360">
        <v>52</v>
      </c>
      <c r="R360">
        <v>2</v>
      </c>
    </row>
    <row r="361" spans="1:18" x14ac:dyDescent="0.35">
      <c r="A361" t="s">
        <v>44</v>
      </c>
      <c r="B361">
        <v>39327</v>
      </c>
      <c r="C361">
        <v>7</v>
      </c>
      <c r="D361" t="s">
        <v>22</v>
      </c>
      <c r="E361">
        <v>77</v>
      </c>
      <c r="F361">
        <v>89</v>
      </c>
      <c r="G361">
        <v>5</v>
      </c>
      <c r="H361" t="s">
        <v>27</v>
      </c>
      <c r="I361">
        <v>86</v>
      </c>
      <c r="J361">
        <v>75</v>
      </c>
      <c r="K361">
        <v>81</v>
      </c>
      <c r="L361">
        <v>14</v>
      </c>
      <c r="M361">
        <v>7</v>
      </c>
      <c r="N361">
        <v>89</v>
      </c>
      <c r="O361">
        <v>39</v>
      </c>
      <c r="P361">
        <v>29</v>
      </c>
      <c r="Q361">
        <v>72</v>
      </c>
      <c r="R361">
        <v>84</v>
      </c>
    </row>
    <row r="362" spans="1:18" x14ac:dyDescent="0.35">
      <c r="A362" t="s">
        <v>24</v>
      </c>
      <c r="B362">
        <v>37868</v>
      </c>
      <c r="C362">
        <v>11</v>
      </c>
      <c r="D362" t="s">
        <v>25</v>
      </c>
      <c r="E362">
        <v>32</v>
      </c>
      <c r="F362">
        <v>135</v>
      </c>
      <c r="G362">
        <v>71</v>
      </c>
      <c r="H362" t="s">
        <v>20</v>
      </c>
      <c r="I362">
        <v>5</v>
      </c>
      <c r="J362">
        <v>62</v>
      </c>
      <c r="K362">
        <v>6</v>
      </c>
      <c r="L362">
        <v>32</v>
      </c>
      <c r="M362">
        <v>67</v>
      </c>
      <c r="N362">
        <v>34</v>
      </c>
      <c r="O362">
        <v>18</v>
      </c>
      <c r="P362">
        <v>28</v>
      </c>
      <c r="Q362">
        <v>46</v>
      </c>
      <c r="R362">
        <v>48</v>
      </c>
    </row>
    <row r="363" spans="1:18" x14ac:dyDescent="0.35">
      <c r="A363" t="s">
        <v>34</v>
      </c>
      <c r="B363">
        <v>76097</v>
      </c>
      <c r="C363">
        <v>23</v>
      </c>
      <c r="D363" t="s">
        <v>25</v>
      </c>
      <c r="E363">
        <v>75</v>
      </c>
      <c r="F363">
        <v>96</v>
      </c>
      <c r="G363">
        <v>64</v>
      </c>
      <c r="H363" t="s">
        <v>27</v>
      </c>
      <c r="I363">
        <v>11</v>
      </c>
      <c r="J363">
        <v>26</v>
      </c>
      <c r="K363">
        <v>83</v>
      </c>
      <c r="L363">
        <v>38</v>
      </c>
      <c r="M363">
        <v>98</v>
      </c>
      <c r="N363">
        <v>47</v>
      </c>
      <c r="O363">
        <v>79</v>
      </c>
      <c r="P363">
        <v>4</v>
      </c>
      <c r="Q363">
        <v>42</v>
      </c>
      <c r="R363">
        <v>38</v>
      </c>
    </row>
    <row r="364" spans="1:18" x14ac:dyDescent="0.35">
      <c r="A364" t="s">
        <v>35</v>
      </c>
      <c r="B364">
        <v>117838</v>
      </c>
      <c r="C364">
        <v>6</v>
      </c>
      <c r="D364" t="s">
        <v>25</v>
      </c>
      <c r="E364">
        <v>44</v>
      </c>
      <c r="F364">
        <v>134</v>
      </c>
      <c r="G364">
        <v>4</v>
      </c>
      <c r="H364" t="s">
        <v>27</v>
      </c>
      <c r="I364">
        <v>42</v>
      </c>
      <c r="J364">
        <v>4</v>
      </c>
      <c r="K364">
        <v>45</v>
      </c>
      <c r="L364">
        <v>58</v>
      </c>
      <c r="M364">
        <v>57</v>
      </c>
      <c r="N364">
        <v>33</v>
      </c>
      <c r="O364">
        <v>32</v>
      </c>
      <c r="P364">
        <v>11</v>
      </c>
      <c r="Q364">
        <v>37</v>
      </c>
      <c r="R364">
        <v>1</v>
      </c>
    </row>
    <row r="365" spans="1:18" x14ac:dyDescent="0.35">
      <c r="A365" t="s">
        <v>35</v>
      </c>
      <c r="B365">
        <v>136931</v>
      </c>
      <c r="C365">
        <v>16</v>
      </c>
      <c r="D365" t="s">
        <v>19</v>
      </c>
      <c r="E365">
        <v>97</v>
      </c>
      <c r="F365">
        <v>147</v>
      </c>
      <c r="G365">
        <v>65</v>
      </c>
      <c r="H365" t="s">
        <v>27</v>
      </c>
      <c r="I365">
        <v>6</v>
      </c>
      <c r="J365">
        <v>7</v>
      </c>
      <c r="K365">
        <v>29</v>
      </c>
      <c r="L365">
        <v>63</v>
      </c>
      <c r="M365">
        <v>46</v>
      </c>
      <c r="N365">
        <v>48</v>
      </c>
      <c r="O365">
        <v>76</v>
      </c>
      <c r="P365">
        <v>28</v>
      </c>
      <c r="Q365">
        <v>32</v>
      </c>
      <c r="R365">
        <v>92</v>
      </c>
    </row>
    <row r="366" spans="1:18" x14ac:dyDescent="0.35">
      <c r="A366" t="s">
        <v>32</v>
      </c>
      <c r="B366">
        <v>76900</v>
      </c>
      <c r="C366">
        <v>24</v>
      </c>
      <c r="D366" t="s">
        <v>38</v>
      </c>
      <c r="E366">
        <v>49</v>
      </c>
      <c r="F366">
        <v>141</v>
      </c>
      <c r="G366">
        <v>54</v>
      </c>
      <c r="H366" t="s">
        <v>27</v>
      </c>
      <c r="I366">
        <v>55</v>
      </c>
      <c r="J366">
        <v>25</v>
      </c>
      <c r="K366">
        <v>34</v>
      </c>
      <c r="L366">
        <v>85</v>
      </c>
      <c r="M366">
        <v>56</v>
      </c>
      <c r="N366">
        <v>51</v>
      </c>
      <c r="O366">
        <v>1</v>
      </c>
      <c r="P366">
        <v>2</v>
      </c>
      <c r="Q366">
        <v>96</v>
      </c>
      <c r="R366">
        <v>38</v>
      </c>
    </row>
    <row r="367" spans="1:18" x14ac:dyDescent="0.35">
      <c r="A367" t="s">
        <v>30</v>
      </c>
      <c r="B367">
        <v>41221</v>
      </c>
      <c r="C367">
        <v>11</v>
      </c>
      <c r="D367" t="s">
        <v>22</v>
      </c>
      <c r="E367">
        <v>8</v>
      </c>
      <c r="F367">
        <v>118</v>
      </c>
      <c r="G367">
        <v>67</v>
      </c>
      <c r="H367" t="s">
        <v>27</v>
      </c>
      <c r="I367">
        <v>58</v>
      </c>
      <c r="J367">
        <v>13</v>
      </c>
      <c r="K367">
        <v>58</v>
      </c>
      <c r="L367">
        <v>77</v>
      </c>
      <c r="M367">
        <v>41</v>
      </c>
      <c r="N367">
        <v>88</v>
      </c>
      <c r="O367">
        <v>65</v>
      </c>
      <c r="P367">
        <v>9</v>
      </c>
      <c r="Q367">
        <v>62</v>
      </c>
      <c r="R367">
        <v>13</v>
      </c>
    </row>
    <row r="368" spans="1:18" x14ac:dyDescent="0.35">
      <c r="A368" t="s">
        <v>18</v>
      </c>
      <c r="B368">
        <v>30654</v>
      </c>
      <c r="C368">
        <v>9</v>
      </c>
      <c r="D368" t="s">
        <v>25</v>
      </c>
      <c r="E368">
        <v>48</v>
      </c>
      <c r="F368">
        <v>117</v>
      </c>
      <c r="G368">
        <v>8</v>
      </c>
      <c r="H368" t="s">
        <v>20</v>
      </c>
      <c r="I368">
        <v>3</v>
      </c>
      <c r="J368">
        <v>63</v>
      </c>
      <c r="K368">
        <v>15</v>
      </c>
      <c r="L368">
        <v>37</v>
      </c>
      <c r="M368">
        <v>21</v>
      </c>
      <c r="N368">
        <v>7</v>
      </c>
      <c r="O368">
        <v>94</v>
      </c>
      <c r="P368">
        <v>10</v>
      </c>
      <c r="Q368">
        <v>45</v>
      </c>
      <c r="R368">
        <v>25</v>
      </c>
    </row>
    <row r="369" spans="1:18" x14ac:dyDescent="0.35">
      <c r="A369" t="s">
        <v>37</v>
      </c>
      <c r="B369">
        <v>112928</v>
      </c>
      <c r="C369">
        <v>26</v>
      </c>
      <c r="D369" t="s">
        <v>25</v>
      </c>
      <c r="E369">
        <v>85</v>
      </c>
      <c r="F369">
        <v>71</v>
      </c>
      <c r="G369">
        <v>68</v>
      </c>
      <c r="H369" t="s">
        <v>27</v>
      </c>
      <c r="I369">
        <v>34</v>
      </c>
      <c r="J369">
        <v>99</v>
      </c>
      <c r="K369">
        <v>84</v>
      </c>
      <c r="L369">
        <v>81</v>
      </c>
      <c r="M369">
        <v>32</v>
      </c>
      <c r="N369">
        <v>1</v>
      </c>
      <c r="O369">
        <v>38</v>
      </c>
      <c r="P369">
        <v>3</v>
      </c>
      <c r="Q369">
        <v>4</v>
      </c>
      <c r="R369">
        <v>51</v>
      </c>
    </row>
    <row r="370" spans="1:18" x14ac:dyDescent="0.35">
      <c r="A370" t="s">
        <v>31</v>
      </c>
      <c r="B370">
        <v>99444</v>
      </c>
      <c r="C370">
        <v>21</v>
      </c>
      <c r="D370" t="s">
        <v>25</v>
      </c>
      <c r="E370">
        <v>63</v>
      </c>
      <c r="F370">
        <v>112</v>
      </c>
      <c r="G370">
        <v>8</v>
      </c>
      <c r="H370" t="s">
        <v>23</v>
      </c>
      <c r="I370">
        <v>98</v>
      </c>
      <c r="J370">
        <v>19</v>
      </c>
      <c r="K370">
        <v>45</v>
      </c>
      <c r="L370">
        <v>49</v>
      </c>
      <c r="M370">
        <v>81</v>
      </c>
      <c r="N370">
        <v>1</v>
      </c>
      <c r="O370">
        <v>43</v>
      </c>
      <c r="P370">
        <v>63</v>
      </c>
      <c r="Q370">
        <v>22</v>
      </c>
      <c r="R370">
        <v>63</v>
      </c>
    </row>
    <row r="371" spans="1:18" x14ac:dyDescent="0.35">
      <c r="A371" t="s">
        <v>21</v>
      </c>
      <c r="B371">
        <v>115092</v>
      </c>
      <c r="C371">
        <v>18</v>
      </c>
      <c r="D371" t="s">
        <v>38</v>
      </c>
      <c r="E371">
        <v>2</v>
      </c>
      <c r="F371">
        <v>13</v>
      </c>
      <c r="G371">
        <v>23</v>
      </c>
      <c r="H371" t="s">
        <v>23</v>
      </c>
      <c r="I371">
        <v>6</v>
      </c>
      <c r="J371">
        <v>39</v>
      </c>
      <c r="K371">
        <v>28</v>
      </c>
      <c r="L371">
        <v>3</v>
      </c>
      <c r="M371">
        <v>98</v>
      </c>
      <c r="N371">
        <v>64</v>
      </c>
      <c r="O371">
        <v>72</v>
      </c>
      <c r="P371">
        <v>98</v>
      </c>
      <c r="Q371">
        <v>38</v>
      </c>
      <c r="R371">
        <v>8</v>
      </c>
    </row>
    <row r="372" spans="1:18" x14ac:dyDescent="0.35">
      <c r="A372" t="s">
        <v>28</v>
      </c>
      <c r="B372">
        <v>123122</v>
      </c>
      <c r="C372">
        <v>8</v>
      </c>
      <c r="D372" t="s">
        <v>38</v>
      </c>
      <c r="E372">
        <v>87</v>
      </c>
      <c r="F372">
        <v>68</v>
      </c>
      <c r="G372">
        <v>68</v>
      </c>
      <c r="H372" t="s">
        <v>27</v>
      </c>
      <c r="I372">
        <v>22</v>
      </c>
      <c r="J372">
        <v>33</v>
      </c>
      <c r="K372">
        <v>76</v>
      </c>
      <c r="L372">
        <v>39</v>
      </c>
      <c r="M372">
        <v>61</v>
      </c>
      <c r="N372">
        <v>44</v>
      </c>
      <c r="O372">
        <v>74</v>
      </c>
      <c r="P372">
        <v>23</v>
      </c>
      <c r="Q372">
        <v>6</v>
      </c>
      <c r="R372">
        <v>3</v>
      </c>
    </row>
    <row r="373" spans="1:18" x14ac:dyDescent="0.35">
      <c r="A373" t="s">
        <v>29</v>
      </c>
      <c r="B373">
        <v>49177</v>
      </c>
      <c r="C373">
        <v>0</v>
      </c>
      <c r="D373" t="s">
        <v>19</v>
      </c>
      <c r="E373">
        <v>17</v>
      </c>
      <c r="F373">
        <v>85</v>
      </c>
      <c r="G373">
        <v>15</v>
      </c>
      <c r="H373" t="s">
        <v>23</v>
      </c>
      <c r="I373">
        <v>6</v>
      </c>
      <c r="J373">
        <v>58</v>
      </c>
      <c r="K373">
        <v>88</v>
      </c>
      <c r="L373">
        <v>15</v>
      </c>
      <c r="M373">
        <v>6</v>
      </c>
      <c r="N373">
        <v>66</v>
      </c>
      <c r="O373">
        <v>42</v>
      </c>
      <c r="P373">
        <v>7</v>
      </c>
      <c r="Q373">
        <v>41</v>
      </c>
      <c r="R373">
        <v>5</v>
      </c>
    </row>
    <row r="374" spans="1:18" x14ac:dyDescent="0.35">
      <c r="A374" t="s">
        <v>21</v>
      </c>
      <c r="B374">
        <v>107360</v>
      </c>
      <c r="C374">
        <v>23</v>
      </c>
      <c r="D374" t="s">
        <v>19</v>
      </c>
      <c r="E374">
        <v>13</v>
      </c>
      <c r="F374">
        <v>13</v>
      </c>
      <c r="G374">
        <v>18</v>
      </c>
      <c r="H374" t="s">
        <v>23</v>
      </c>
      <c r="I374">
        <v>75</v>
      </c>
      <c r="J374">
        <v>31</v>
      </c>
      <c r="K374">
        <v>51</v>
      </c>
      <c r="L374">
        <v>86</v>
      </c>
      <c r="M374">
        <v>47</v>
      </c>
      <c r="N374">
        <v>36</v>
      </c>
      <c r="O374">
        <v>54</v>
      </c>
      <c r="P374">
        <v>72</v>
      </c>
      <c r="Q374">
        <v>44</v>
      </c>
      <c r="R374">
        <v>94</v>
      </c>
    </row>
    <row r="375" spans="1:18" x14ac:dyDescent="0.35">
      <c r="A375" t="s">
        <v>30</v>
      </c>
      <c r="B375">
        <v>132877</v>
      </c>
      <c r="C375">
        <v>11</v>
      </c>
      <c r="D375" t="s">
        <v>19</v>
      </c>
      <c r="E375">
        <v>48</v>
      </c>
      <c r="F375">
        <v>126</v>
      </c>
      <c r="G375">
        <v>58</v>
      </c>
      <c r="H375" t="s">
        <v>27</v>
      </c>
      <c r="I375">
        <v>86</v>
      </c>
      <c r="J375">
        <v>10</v>
      </c>
      <c r="K375">
        <v>43</v>
      </c>
      <c r="L375">
        <v>11</v>
      </c>
      <c r="M375">
        <v>3</v>
      </c>
      <c r="N375">
        <v>73</v>
      </c>
      <c r="O375">
        <v>87</v>
      </c>
      <c r="P375">
        <v>22</v>
      </c>
      <c r="Q375">
        <v>16</v>
      </c>
      <c r="R375">
        <v>6</v>
      </c>
    </row>
    <row r="376" spans="1:18" x14ac:dyDescent="0.35">
      <c r="A376" t="s">
        <v>32</v>
      </c>
      <c r="B376">
        <v>73158</v>
      </c>
      <c r="C376">
        <v>27</v>
      </c>
      <c r="D376" t="s">
        <v>25</v>
      </c>
      <c r="E376">
        <v>31</v>
      </c>
      <c r="F376">
        <v>9</v>
      </c>
      <c r="G376">
        <v>5</v>
      </c>
      <c r="H376" t="s">
        <v>27</v>
      </c>
      <c r="I376">
        <v>84</v>
      </c>
      <c r="J376">
        <v>65</v>
      </c>
      <c r="K376">
        <v>62</v>
      </c>
      <c r="L376">
        <v>18</v>
      </c>
      <c r="M376">
        <v>51</v>
      </c>
      <c r="N376">
        <v>72</v>
      </c>
      <c r="O376">
        <v>97</v>
      </c>
      <c r="P376">
        <v>2</v>
      </c>
      <c r="Q376">
        <v>1</v>
      </c>
      <c r="R376">
        <v>8</v>
      </c>
    </row>
    <row r="377" spans="1:18" x14ac:dyDescent="0.35">
      <c r="A377" t="s">
        <v>21</v>
      </c>
      <c r="B377">
        <v>87889</v>
      </c>
      <c r="C377">
        <v>1</v>
      </c>
      <c r="D377" t="s">
        <v>22</v>
      </c>
      <c r="E377">
        <v>34</v>
      </c>
      <c r="F377">
        <v>149</v>
      </c>
      <c r="G377">
        <v>17</v>
      </c>
      <c r="H377" t="s">
        <v>23</v>
      </c>
      <c r="I377">
        <v>18</v>
      </c>
      <c r="J377">
        <v>89</v>
      </c>
      <c r="K377">
        <v>46</v>
      </c>
      <c r="L377">
        <v>71</v>
      </c>
      <c r="M377">
        <v>98</v>
      </c>
      <c r="N377">
        <v>5</v>
      </c>
      <c r="O377">
        <v>1</v>
      </c>
      <c r="P377">
        <v>72</v>
      </c>
      <c r="Q377">
        <v>28</v>
      </c>
      <c r="R377">
        <v>18</v>
      </c>
    </row>
    <row r="378" spans="1:18" x14ac:dyDescent="0.35">
      <c r="A378" t="s">
        <v>39</v>
      </c>
      <c r="B378">
        <v>136196</v>
      </c>
      <c r="C378">
        <v>16</v>
      </c>
      <c r="D378" t="s">
        <v>19</v>
      </c>
      <c r="E378">
        <v>2</v>
      </c>
      <c r="F378">
        <v>127</v>
      </c>
      <c r="G378">
        <v>73</v>
      </c>
      <c r="H378" t="s">
        <v>20</v>
      </c>
      <c r="I378">
        <v>47</v>
      </c>
      <c r="J378">
        <v>61</v>
      </c>
      <c r="K378">
        <v>43</v>
      </c>
      <c r="L378">
        <v>3</v>
      </c>
      <c r="M378">
        <v>78</v>
      </c>
      <c r="N378">
        <v>1</v>
      </c>
      <c r="O378">
        <v>76</v>
      </c>
      <c r="P378">
        <v>89</v>
      </c>
      <c r="Q378">
        <v>43</v>
      </c>
      <c r="R378">
        <v>54</v>
      </c>
    </row>
    <row r="379" spans="1:18" x14ac:dyDescent="0.35">
      <c r="A379" t="s">
        <v>28</v>
      </c>
      <c r="B379">
        <v>133801</v>
      </c>
      <c r="C379">
        <v>11</v>
      </c>
      <c r="D379" t="s">
        <v>38</v>
      </c>
      <c r="E379">
        <v>39</v>
      </c>
      <c r="F379">
        <v>139</v>
      </c>
      <c r="G379">
        <v>66</v>
      </c>
      <c r="H379" t="s">
        <v>27</v>
      </c>
      <c r="I379">
        <v>34</v>
      </c>
      <c r="J379">
        <v>62</v>
      </c>
      <c r="K379">
        <v>93</v>
      </c>
      <c r="L379">
        <v>96</v>
      </c>
      <c r="M379">
        <v>51</v>
      </c>
      <c r="N379">
        <v>45</v>
      </c>
      <c r="O379">
        <v>28</v>
      </c>
      <c r="P379">
        <v>96</v>
      </c>
      <c r="Q379">
        <v>14</v>
      </c>
      <c r="R379">
        <v>58</v>
      </c>
    </row>
    <row r="380" spans="1:18" x14ac:dyDescent="0.35">
      <c r="A380" t="s">
        <v>18</v>
      </c>
      <c r="B380">
        <v>109557</v>
      </c>
      <c r="C380">
        <v>24</v>
      </c>
      <c r="D380" t="s">
        <v>38</v>
      </c>
      <c r="E380">
        <v>28</v>
      </c>
      <c r="F380">
        <v>9</v>
      </c>
      <c r="G380">
        <v>95</v>
      </c>
      <c r="H380" t="s">
        <v>20</v>
      </c>
      <c r="I380">
        <v>5</v>
      </c>
      <c r="J380">
        <v>58</v>
      </c>
      <c r="K380">
        <v>8</v>
      </c>
      <c r="L380">
        <v>15</v>
      </c>
      <c r="M380">
        <v>44</v>
      </c>
      <c r="N380">
        <v>51</v>
      </c>
      <c r="O380">
        <v>26</v>
      </c>
      <c r="P380">
        <v>32</v>
      </c>
      <c r="Q380">
        <v>9</v>
      </c>
      <c r="R380">
        <v>3</v>
      </c>
    </row>
    <row r="381" spans="1:18" x14ac:dyDescent="0.35">
      <c r="A381" t="s">
        <v>31</v>
      </c>
      <c r="B381">
        <v>54502</v>
      </c>
      <c r="C381">
        <v>15</v>
      </c>
      <c r="D381" t="s">
        <v>22</v>
      </c>
      <c r="E381">
        <v>94</v>
      </c>
      <c r="F381">
        <v>83</v>
      </c>
      <c r="G381">
        <v>19</v>
      </c>
      <c r="H381" t="s">
        <v>23</v>
      </c>
      <c r="I381">
        <v>91</v>
      </c>
      <c r="J381">
        <v>1</v>
      </c>
      <c r="K381">
        <v>81</v>
      </c>
      <c r="L381">
        <v>95</v>
      </c>
      <c r="M381">
        <v>9</v>
      </c>
      <c r="N381">
        <v>16</v>
      </c>
      <c r="O381">
        <v>96</v>
      </c>
      <c r="P381">
        <v>54</v>
      </c>
      <c r="Q381">
        <v>1</v>
      </c>
      <c r="R381">
        <v>26</v>
      </c>
    </row>
    <row r="382" spans="1:18" x14ac:dyDescent="0.35">
      <c r="A382" t="s">
        <v>37</v>
      </c>
      <c r="B382">
        <v>128878</v>
      </c>
      <c r="C382">
        <v>29</v>
      </c>
      <c r="D382" t="s">
        <v>22</v>
      </c>
      <c r="E382">
        <v>69</v>
      </c>
      <c r="F382">
        <v>123</v>
      </c>
      <c r="G382">
        <v>7</v>
      </c>
      <c r="H382" t="s">
        <v>27</v>
      </c>
      <c r="I382">
        <v>29</v>
      </c>
      <c r="J382">
        <v>54</v>
      </c>
      <c r="K382">
        <v>53</v>
      </c>
      <c r="L382">
        <v>41</v>
      </c>
      <c r="M382">
        <v>17</v>
      </c>
      <c r="N382">
        <v>98</v>
      </c>
      <c r="O382">
        <v>85</v>
      </c>
      <c r="P382">
        <v>5</v>
      </c>
      <c r="Q382">
        <v>6</v>
      </c>
      <c r="R382">
        <v>23</v>
      </c>
    </row>
    <row r="383" spans="1:18" x14ac:dyDescent="0.35">
      <c r="A383" t="s">
        <v>29</v>
      </c>
      <c r="B383">
        <v>136802</v>
      </c>
      <c r="C383">
        <v>23</v>
      </c>
      <c r="D383" t="s">
        <v>38</v>
      </c>
      <c r="E383">
        <v>69</v>
      </c>
      <c r="F383">
        <v>102</v>
      </c>
      <c r="G383">
        <v>3</v>
      </c>
      <c r="H383" t="s">
        <v>23</v>
      </c>
      <c r="I383">
        <v>61</v>
      </c>
      <c r="J383">
        <v>37</v>
      </c>
      <c r="K383">
        <v>77</v>
      </c>
      <c r="L383">
        <v>17</v>
      </c>
      <c r="M383">
        <v>38</v>
      </c>
      <c r="N383">
        <v>35</v>
      </c>
      <c r="O383">
        <v>43</v>
      </c>
      <c r="P383">
        <v>78</v>
      </c>
      <c r="Q383">
        <v>48</v>
      </c>
      <c r="R383">
        <v>79</v>
      </c>
    </row>
    <row r="384" spans="1:18" x14ac:dyDescent="0.35">
      <c r="A384" t="s">
        <v>29</v>
      </c>
      <c r="B384">
        <v>80901</v>
      </c>
      <c r="C384">
        <v>26</v>
      </c>
      <c r="D384" t="s">
        <v>19</v>
      </c>
      <c r="E384">
        <v>34</v>
      </c>
      <c r="F384">
        <v>131</v>
      </c>
      <c r="G384">
        <v>11</v>
      </c>
      <c r="H384" t="s">
        <v>23</v>
      </c>
      <c r="I384">
        <v>22</v>
      </c>
      <c r="J384">
        <v>5</v>
      </c>
      <c r="K384">
        <v>26</v>
      </c>
      <c r="L384">
        <v>1</v>
      </c>
      <c r="M384">
        <v>65</v>
      </c>
      <c r="N384">
        <v>51</v>
      </c>
      <c r="O384">
        <v>45</v>
      </c>
      <c r="P384">
        <v>97</v>
      </c>
      <c r="Q384">
        <v>57</v>
      </c>
      <c r="R384">
        <v>86</v>
      </c>
    </row>
    <row r="385" spans="1:18" x14ac:dyDescent="0.35">
      <c r="A385" t="s">
        <v>44</v>
      </c>
      <c r="B385">
        <v>96214</v>
      </c>
      <c r="C385">
        <v>16</v>
      </c>
      <c r="D385" t="s">
        <v>22</v>
      </c>
      <c r="E385">
        <v>57</v>
      </c>
      <c r="F385">
        <v>137</v>
      </c>
      <c r="G385">
        <v>53</v>
      </c>
      <c r="H385" t="s">
        <v>27</v>
      </c>
      <c r="I385">
        <v>72</v>
      </c>
      <c r="J385">
        <v>37</v>
      </c>
      <c r="K385">
        <v>9</v>
      </c>
      <c r="L385">
        <v>46</v>
      </c>
      <c r="M385">
        <v>39</v>
      </c>
      <c r="N385">
        <v>87</v>
      </c>
      <c r="O385">
        <v>24</v>
      </c>
      <c r="P385">
        <v>97</v>
      </c>
      <c r="Q385">
        <v>96</v>
      </c>
      <c r="R385">
        <v>25</v>
      </c>
    </row>
    <row r="386" spans="1:18" x14ac:dyDescent="0.35">
      <c r="A386" t="s">
        <v>28</v>
      </c>
      <c r="B386">
        <v>104755</v>
      </c>
      <c r="C386">
        <v>6</v>
      </c>
      <c r="D386" t="s">
        <v>22</v>
      </c>
      <c r="E386">
        <v>97</v>
      </c>
      <c r="F386">
        <v>94</v>
      </c>
      <c r="G386">
        <v>43</v>
      </c>
      <c r="H386" t="s">
        <v>27</v>
      </c>
      <c r="I386">
        <v>53</v>
      </c>
      <c r="J386">
        <v>69</v>
      </c>
      <c r="K386">
        <v>27</v>
      </c>
      <c r="L386">
        <v>74</v>
      </c>
      <c r="M386">
        <v>5</v>
      </c>
      <c r="N386">
        <v>5</v>
      </c>
      <c r="O386">
        <v>39</v>
      </c>
      <c r="P386">
        <v>35</v>
      </c>
      <c r="Q386">
        <v>32</v>
      </c>
      <c r="R386">
        <v>49</v>
      </c>
    </row>
    <row r="387" spans="1:18" x14ac:dyDescent="0.35">
      <c r="A387" t="s">
        <v>30</v>
      </c>
      <c r="B387">
        <v>134580</v>
      </c>
      <c r="C387">
        <v>11</v>
      </c>
      <c r="D387" t="s">
        <v>19</v>
      </c>
      <c r="E387">
        <v>19</v>
      </c>
      <c r="F387">
        <v>81</v>
      </c>
      <c r="G387">
        <v>69</v>
      </c>
      <c r="H387" t="s">
        <v>27</v>
      </c>
      <c r="I387">
        <v>41</v>
      </c>
      <c r="J387">
        <v>44</v>
      </c>
      <c r="K387">
        <v>58</v>
      </c>
      <c r="L387">
        <v>98</v>
      </c>
      <c r="M387">
        <v>24</v>
      </c>
      <c r="N387">
        <v>68</v>
      </c>
      <c r="O387">
        <v>72</v>
      </c>
      <c r="P387">
        <v>61</v>
      </c>
      <c r="Q387">
        <v>9</v>
      </c>
      <c r="R387">
        <v>68</v>
      </c>
    </row>
    <row r="388" spans="1:18" x14ac:dyDescent="0.35">
      <c r="A388" t="s">
        <v>30</v>
      </c>
      <c r="B388">
        <v>63477</v>
      </c>
      <c r="C388">
        <v>17</v>
      </c>
      <c r="D388" t="s">
        <v>22</v>
      </c>
      <c r="E388">
        <v>6</v>
      </c>
      <c r="F388">
        <v>124</v>
      </c>
      <c r="G388">
        <v>38</v>
      </c>
      <c r="H388" t="s">
        <v>27</v>
      </c>
      <c r="I388">
        <v>84</v>
      </c>
      <c r="J388">
        <v>3</v>
      </c>
      <c r="K388">
        <v>84</v>
      </c>
      <c r="L388">
        <v>46</v>
      </c>
      <c r="M388">
        <v>22</v>
      </c>
      <c r="N388">
        <v>13</v>
      </c>
      <c r="O388">
        <v>95</v>
      </c>
      <c r="P388">
        <v>7</v>
      </c>
      <c r="Q388">
        <v>2</v>
      </c>
      <c r="R388">
        <v>35</v>
      </c>
    </row>
    <row r="389" spans="1:18" x14ac:dyDescent="0.35">
      <c r="A389" t="s">
        <v>26</v>
      </c>
      <c r="B389">
        <v>142134</v>
      </c>
      <c r="C389">
        <v>12</v>
      </c>
      <c r="D389" t="s">
        <v>22</v>
      </c>
      <c r="E389">
        <v>54</v>
      </c>
      <c r="F389">
        <v>63</v>
      </c>
      <c r="G389">
        <v>42</v>
      </c>
      <c r="H389" t="s">
        <v>27</v>
      </c>
      <c r="I389">
        <v>24</v>
      </c>
      <c r="J389">
        <v>21</v>
      </c>
      <c r="K389">
        <v>41</v>
      </c>
      <c r="L389">
        <v>7</v>
      </c>
      <c r="M389">
        <v>22</v>
      </c>
      <c r="N389">
        <v>37</v>
      </c>
      <c r="O389">
        <v>39</v>
      </c>
      <c r="P389">
        <v>98</v>
      </c>
      <c r="Q389">
        <v>95</v>
      </c>
      <c r="R389">
        <v>8</v>
      </c>
    </row>
    <row r="390" spans="1:18" x14ac:dyDescent="0.35">
      <c r="A390" t="s">
        <v>40</v>
      </c>
      <c r="B390">
        <v>119080</v>
      </c>
      <c r="C390">
        <v>4</v>
      </c>
      <c r="D390" t="s">
        <v>19</v>
      </c>
      <c r="E390">
        <v>7</v>
      </c>
      <c r="F390">
        <v>82</v>
      </c>
      <c r="G390">
        <v>12</v>
      </c>
      <c r="H390" t="s">
        <v>23</v>
      </c>
      <c r="I390">
        <v>51</v>
      </c>
      <c r="J390">
        <v>78</v>
      </c>
      <c r="K390">
        <v>86</v>
      </c>
      <c r="L390">
        <v>84</v>
      </c>
      <c r="M390">
        <v>36</v>
      </c>
      <c r="N390">
        <v>69</v>
      </c>
      <c r="O390">
        <v>31</v>
      </c>
      <c r="P390">
        <v>6</v>
      </c>
      <c r="Q390">
        <v>7</v>
      </c>
      <c r="R390">
        <v>1</v>
      </c>
    </row>
    <row r="391" spans="1:18" x14ac:dyDescent="0.35">
      <c r="A391" t="s">
        <v>33</v>
      </c>
      <c r="B391">
        <v>42467</v>
      </c>
      <c r="C391">
        <v>1</v>
      </c>
      <c r="D391" t="s">
        <v>19</v>
      </c>
      <c r="E391">
        <v>33</v>
      </c>
      <c r="F391">
        <v>119</v>
      </c>
      <c r="G391">
        <v>89</v>
      </c>
      <c r="H391" t="s">
        <v>20</v>
      </c>
      <c r="I391">
        <v>3</v>
      </c>
      <c r="J391">
        <v>81</v>
      </c>
      <c r="K391">
        <v>29</v>
      </c>
      <c r="L391">
        <v>45</v>
      </c>
      <c r="M391">
        <v>73</v>
      </c>
      <c r="N391">
        <v>69</v>
      </c>
      <c r="O391">
        <v>99</v>
      </c>
      <c r="P391">
        <v>23</v>
      </c>
      <c r="Q391">
        <v>66</v>
      </c>
      <c r="R391">
        <v>61</v>
      </c>
    </row>
    <row r="392" spans="1:18" x14ac:dyDescent="0.35">
      <c r="A392" t="s">
        <v>36</v>
      </c>
      <c r="B392">
        <v>100601</v>
      </c>
      <c r="C392">
        <v>0</v>
      </c>
      <c r="D392" t="s">
        <v>38</v>
      </c>
      <c r="E392">
        <v>4</v>
      </c>
      <c r="F392">
        <v>93</v>
      </c>
      <c r="G392">
        <v>53</v>
      </c>
      <c r="H392" t="s">
        <v>27</v>
      </c>
      <c r="I392">
        <v>0</v>
      </c>
      <c r="J392">
        <v>26</v>
      </c>
      <c r="K392">
        <v>52</v>
      </c>
      <c r="L392">
        <v>72</v>
      </c>
      <c r="M392">
        <v>17</v>
      </c>
      <c r="N392">
        <v>55</v>
      </c>
      <c r="O392">
        <v>71</v>
      </c>
      <c r="P392">
        <v>44</v>
      </c>
      <c r="Q392">
        <v>3</v>
      </c>
      <c r="R392">
        <v>45</v>
      </c>
    </row>
    <row r="393" spans="1:18" x14ac:dyDescent="0.35">
      <c r="A393" t="s">
        <v>33</v>
      </c>
      <c r="B393">
        <v>148764</v>
      </c>
      <c r="C393">
        <v>1</v>
      </c>
      <c r="D393" t="s">
        <v>25</v>
      </c>
      <c r="E393">
        <v>93</v>
      </c>
      <c r="F393">
        <v>62</v>
      </c>
      <c r="G393">
        <v>86</v>
      </c>
      <c r="H393" t="s">
        <v>20</v>
      </c>
      <c r="I393">
        <v>5</v>
      </c>
      <c r="J393">
        <v>45</v>
      </c>
      <c r="K393">
        <v>55</v>
      </c>
      <c r="L393">
        <v>3</v>
      </c>
      <c r="M393">
        <v>46</v>
      </c>
      <c r="N393">
        <v>16</v>
      </c>
      <c r="O393">
        <v>3</v>
      </c>
      <c r="P393">
        <v>62</v>
      </c>
      <c r="Q393">
        <v>3</v>
      </c>
      <c r="R393">
        <v>9</v>
      </c>
    </row>
    <row r="394" spans="1:18" x14ac:dyDescent="0.35">
      <c r="A394" t="s">
        <v>43</v>
      </c>
      <c r="B394">
        <v>113795</v>
      </c>
      <c r="C394">
        <v>24</v>
      </c>
      <c r="D394" t="s">
        <v>22</v>
      </c>
      <c r="E394">
        <v>44</v>
      </c>
      <c r="F394">
        <v>54</v>
      </c>
      <c r="G394">
        <v>17</v>
      </c>
      <c r="H394" t="s">
        <v>23</v>
      </c>
      <c r="I394">
        <v>76</v>
      </c>
      <c r="J394">
        <v>27</v>
      </c>
      <c r="K394">
        <v>81</v>
      </c>
      <c r="L394">
        <v>25</v>
      </c>
      <c r="M394">
        <v>82</v>
      </c>
      <c r="N394">
        <v>9</v>
      </c>
      <c r="O394">
        <v>87</v>
      </c>
      <c r="P394">
        <v>5</v>
      </c>
      <c r="Q394">
        <v>3</v>
      </c>
      <c r="R394">
        <v>27</v>
      </c>
    </row>
    <row r="395" spans="1:18" x14ac:dyDescent="0.35">
      <c r="A395" t="s">
        <v>42</v>
      </c>
      <c r="B395">
        <v>45994</v>
      </c>
      <c r="C395">
        <v>15</v>
      </c>
      <c r="D395" t="s">
        <v>19</v>
      </c>
      <c r="E395">
        <v>10</v>
      </c>
      <c r="F395">
        <v>72</v>
      </c>
      <c r="G395">
        <v>34</v>
      </c>
      <c r="H395" t="s">
        <v>27</v>
      </c>
      <c r="I395">
        <v>59</v>
      </c>
      <c r="J395">
        <v>49</v>
      </c>
      <c r="K395">
        <v>52</v>
      </c>
      <c r="L395">
        <v>67</v>
      </c>
      <c r="M395">
        <v>27</v>
      </c>
      <c r="N395">
        <v>91</v>
      </c>
      <c r="O395">
        <v>44</v>
      </c>
      <c r="P395">
        <v>13</v>
      </c>
      <c r="Q395">
        <v>74</v>
      </c>
      <c r="R395">
        <v>64</v>
      </c>
    </row>
    <row r="396" spans="1:18" x14ac:dyDescent="0.35">
      <c r="A396" t="s">
        <v>29</v>
      </c>
      <c r="B396">
        <v>66701</v>
      </c>
      <c r="C396">
        <v>25</v>
      </c>
      <c r="D396" t="s">
        <v>25</v>
      </c>
      <c r="E396">
        <v>62</v>
      </c>
      <c r="F396">
        <v>72</v>
      </c>
      <c r="G396">
        <v>16</v>
      </c>
      <c r="H396" t="s">
        <v>23</v>
      </c>
      <c r="I396">
        <v>9</v>
      </c>
      <c r="J396">
        <v>13</v>
      </c>
      <c r="K396">
        <v>39</v>
      </c>
      <c r="L396">
        <v>82</v>
      </c>
      <c r="M396">
        <v>97</v>
      </c>
      <c r="N396">
        <v>45</v>
      </c>
      <c r="O396">
        <v>51</v>
      </c>
      <c r="P396">
        <v>57</v>
      </c>
      <c r="Q396">
        <v>93</v>
      </c>
      <c r="R396">
        <v>86</v>
      </c>
    </row>
    <row r="397" spans="1:18" x14ac:dyDescent="0.35">
      <c r="A397" t="s">
        <v>31</v>
      </c>
      <c r="B397">
        <v>63785</v>
      </c>
      <c r="C397">
        <v>18</v>
      </c>
      <c r="D397" t="s">
        <v>22</v>
      </c>
      <c r="E397">
        <v>44</v>
      </c>
      <c r="F397">
        <v>96</v>
      </c>
      <c r="G397">
        <v>25</v>
      </c>
      <c r="H397" t="s">
        <v>23</v>
      </c>
      <c r="I397">
        <v>6</v>
      </c>
      <c r="J397">
        <v>65</v>
      </c>
      <c r="K397">
        <v>10</v>
      </c>
      <c r="L397">
        <v>7</v>
      </c>
      <c r="M397">
        <v>22</v>
      </c>
      <c r="N397">
        <v>41</v>
      </c>
      <c r="O397">
        <v>35</v>
      </c>
      <c r="P397">
        <v>2</v>
      </c>
      <c r="Q397">
        <v>9</v>
      </c>
      <c r="R397">
        <v>68</v>
      </c>
    </row>
    <row r="398" spans="1:18" x14ac:dyDescent="0.35">
      <c r="A398" t="s">
        <v>35</v>
      </c>
      <c r="B398">
        <v>122282</v>
      </c>
      <c r="C398">
        <v>0</v>
      </c>
      <c r="D398" t="s">
        <v>25</v>
      </c>
      <c r="E398">
        <v>51</v>
      </c>
      <c r="F398">
        <v>104</v>
      </c>
      <c r="G398">
        <v>4</v>
      </c>
      <c r="H398" t="s">
        <v>27</v>
      </c>
      <c r="I398">
        <v>77</v>
      </c>
      <c r="J398">
        <v>75</v>
      </c>
      <c r="K398">
        <v>59</v>
      </c>
      <c r="L398">
        <v>21</v>
      </c>
      <c r="M398">
        <v>1</v>
      </c>
      <c r="N398">
        <v>6</v>
      </c>
      <c r="O398">
        <v>59</v>
      </c>
      <c r="P398">
        <v>83</v>
      </c>
      <c r="Q398">
        <v>86</v>
      </c>
      <c r="R398">
        <v>46</v>
      </c>
    </row>
    <row r="399" spans="1:18" x14ac:dyDescent="0.35">
      <c r="A399" t="s">
        <v>32</v>
      </c>
      <c r="B399">
        <v>30229</v>
      </c>
      <c r="C399">
        <v>28</v>
      </c>
      <c r="D399" t="s">
        <v>19</v>
      </c>
      <c r="E399">
        <v>95</v>
      </c>
      <c r="F399">
        <v>78</v>
      </c>
      <c r="G399">
        <v>46</v>
      </c>
      <c r="H399" t="s">
        <v>27</v>
      </c>
      <c r="I399">
        <v>93</v>
      </c>
      <c r="J399">
        <v>34</v>
      </c>
      <c r="K399">
        <v>91</v>
      </c>
      <c r="L399">
        <v>98</v>
      </c>
      <c r="M399">
        <v>66</v>
      </c>
      <c r="N399">
        <v>82</v>
      </c>
      <c r="O399">
        <v>75</v>
      </c>
      <c r="P399">
        <v>7</v>
      </c>
      <c r="Q399">
        <v>31</v>
      </c>
      <c r="R399">
        <v>6</v>
      </c>
    </row>
    <row r="400" spans="1:18" x14ac:dyDescent="0.35">
      <c r="A400" t="s">
        <v>43</v>
      </c>
      <c r="B400">
        <v>45620</v>
      </c>
      <c r="C400">
        <v>29</v>
      </c>
      <c r="D400" t="s">
        <v>25</v>
      </c>
      <c r="E400">
        <v>67</v>
      </c>
      <c r="F400">
        <v>6</v>
      </c>
      <c r="G400">
        <v>5</v>
      </c>
      <c r="H400" t="s">
        <v>23</v>
      </c>
      <c r="I400">
        <v>14</v>
      </c>
      <c r="J400">
        <v>72</v>
      </c>
      <c r="K400">
        <v>97</v>
      </c>
      <c r="L400">
        <v>98</v>
      </c>
      <c r="M400">
        <v>49</v>
      </c>
      <c r="N400">
        <v>87</v>
      </c>
      <c r="O400">
        <v>74</v>
      </c>
      <c r="P400">
        <v>5</v>
      </c>
      <c r="Q400">
        <v>57</v>
      </c>
      <c r="R400">
        <v>14</v>
      </c>
    </row>
    <row r="401" spans="1:18" x14ac:dyDescent="0.35">
      <c r="A401" t="s">
        <v>40</v>
      </c>
      <c r="B401">
        <v>68104</v>
      </c>
      <c r="C401">
        <v>10</v>
      </c>
      <c r="D401" t="s">
        <v>25</v>
      </c>
      <c r="E401">
        <v>35</v>
      </c>
      <c r="F401">
        <v>95</v>
      </c>
      <c r="G401">
        <v>22</v>
      </c>
      <c r="H401" t="s">
        <v>23</v>
      </c>
      <c r="I401">
        <v>33</v>
      </c>
      <c r="J401">
        <v>25</v>
      </c>
      <c r="K401">
        <v>63</v>
      </c>
      <c r="L401">
        <v>2</v>
      </c>
      <c r="M401">
        <v>72</v>
      </c>
      <c r="N401">
        <v>51</v>
      </c>
      <c r="O401">
        <v>61</v>
      </c>
      <c r="P401">
        <v>63</v>
      </c>
      <c r="Q401">
        <v>53</v>
      </c>
      <c r="R401">
        <v>58</v>
      </c>
    </row>
    <row r="402" spans="1:18" x14ac:dyDescent="0.35">
      <c r="A402" t="s">
        <v>36</v>
      </c>
      <c r="B402">
        <v>78733</v>
      </c>
      <c r="C402">
        <v>25</v>
      </c>
      <c r="D402" t="s">
        <v>38</v>
      </c>
      <c r="E402">
        <v>75</v>
      </c>
      <c r="F402">
        <v>123</v>
      </c>
      <c r="G402">
        <v>65</v>
      </c>
      <c r="H402" t="s">
        <v>27</v>
      </c>
      <c r="I402">
        <v>19</v>
      </c>
      <c r="J402">
        <v>4</v>
      </c>
      <c r="K402">
        <v>95</v>
      </c>
      <c r="L402">
        <v>4</v>
      </c>
      <c r="M402">
        <v>12</v>
      </c>
      <c r="N402">
        <v>53</v>
      </c>
      <c r="O402">
        <v>11</v>
      </c>
      <c r="P402">
        <v>2</v>
      </c>
      <c r="Q402">
        <v>10</v>
      </c>
      <c r="R402">
        <v>54</v>
      </c>
    </row>
    <row r="403" spans="1:18" x14ac:dyDescent="0.35">
      <c r="A403" t="s">
        <v>36</v>
      </c>
      <c r="B403">
        <v>33320</v>
      </c>
      <c r="C403">
        <v>26</v>
      </c>
      <c r="D403" t="s">
        <v>22</v>
      </c>
      <c r="E403">
        <v>27</v>
      </c>
      <c r="F403">
        <v>53</v>
      </c>
      <c r="G403">
        <v>59</v>
      </c>
      <c r="H403" t="s">
        <v>27</v>
      </c>
      <c r="I403">
        <v>63</v>
      </c>
      <c r="J403">
        <v>58</v>
      </c>
      <c r="K403">
        <v>74</v>
      </c>
      <c r="L403">
        <v>68</v>
      </c>
      <c r="M403">
        <v>21</v>
      </c>
      <c r="N403">
        <v>35</v>
      </c>
      <c r="O403">
        <v>13</v>
      </c>
      <c r="P403">
        <v>13</v>
      </c>
      <c r="Q403">
        <v>68</v>
      </c>
      <c r="R403">
        <v>86</v>
      </c>
    </row>
    <row r="404" spans="1:18" x14ac:dyDescent="0.35">
      <c r="A404" t="s">
        <v>36</v>
      </c>
      <c r="B404">
        <v>137648</v>
      </c>
      <c r="C404">
        <v>22</v>
      </c>
      <c r="D404" t="s">
        <v>22</v>
      </c>
      <c r="E404">
        <v>63</v>
      </c>
      <c r="F404">
        <v>68</v>
      </c>
      <c r="G404">
        <v>34</v>
      </c>
      <c r="H404" t="s">
        <v>27</v>
      </c>
      <c r="I404">
        <v>81</v>
      </c>
      <c r="J404">
        <v>58</v>
      </c>
      <c r="K404">
        <v>62</v>
      </c>
      <c r="L404">
        <v>78</v>
      </c>
      <c r="M404">
        <v>7</v>
      </c>
      <c r="N404">
        <v>83</v>
      </c>
      <c r="O404">
        <v>6</v>
      </c>
      <c r="P404">
        <v>75</v>
      </c>
      <c r="Q404">
        <v>85</v>
      </c>
      <c r="R404">
        <v>29</v>
      </c>
    </row>
    <row r="405" spans="1:18" x14ac:dyDescent="0.35">
      <c r="A405" t="s">
        <v>42</v>
      </c>
      <c r="B405">
        <v>53104</v>
      </c>
      <c r="C405">
        <v>0</v>
      </c>
      <c r="D405" t="s">
        <v>19</v>
      </c>
      <c r="E405">
        <v>31</v>
      </c>
      <c r="F405">
        <v>146</v>
      </c>
      <c r="G405">
        <v>31</v>
      </c>
      <c r="H405" t="s">
        <v>27</v>
      </c>
      <c r="I405">
        <v>58</v>
      </c>
      <c r="J405">
        <v>17</v>
      </c>
      <c r="K405">
        <v>71</v>
      </c>
      <c r="L405">
        <v>18</v>
      </c>
      <c r="M405">
        <v>24</v>
      </c>
      <c r="N405">
        <v>49</v>
      </c>
      <c r="O405">
        <v>91</v>
      </c>
      <c r="P405">
        <v>21</v>
      </c>
      <c r="Q405">
        <v>14</v>
      </c>
      <c r="R405">
        <v>76</v>
      </c>
    </row>
    <row r="406" spans="1:18" x14ac:dyDescent="0.35">
      <c r="A406" t="s">
        <v>39</v>
      </c>
      <c r="B406">
        <v>69451</v>
      </c>
      <c r="C406">
        <v>3</v>
      </c>
      <c r="D406" t="s">
        <v>38</v>
      </c>
      <c r="E406">
        <v>91</v>
      </c>
      <c r="F406">
        <v>65</v>
      </c>
      <c r="G406">
        <v>86</v>
      </c>
      <c r="H406" t="s">
        <v>20</v>
      </c>
      <c r="I406">
        <v>23</v>
      </c>
      <c r="J406">
        <v>16</v>
      </c>
      <c r="K406">
        <v>68</v>
      </c>
      <c r="L406">
        <v>59</v>
      </c>
      <c r="M406">
        <v>75</v>
      </c>
      <c r="N406">
        <v>31</v>
      </c>
      <c r="O406">
        <v>45</v>
      </c>
      <c r="P406">
        <v>41</v>
      </c>
      <c r="Q406">
        <v>98</v>
      </c>
      <c r="R406">
        <v>29</v>
      </c>
    </row>
    <row r="407" spans="1:18" x14ac:dyDescent="0.35">
      <c r="A407" t="s">
        <v>28</v>
      </c>
      <c r="B407">
        <v>104854</v>
      </c>
      <c r="C407">
        <v>8</v>
      </c>
      <c r="D407" t="s">
        <v>19</v>
      </c>
      <c r="E407">
        <v>35</v>
      </c>
      <c r="F407">
        <v>106</v>
      </c>
      <c r="G407">
        <v>4</v>
      </c>
      <c r="H407" t="s">
        <v>27</v>
      </c>
      <c r="I407">
        <v>92</v>
      </c>
      <c r="J407">
        <v>27</v>
      </c>
      <c r="K407">
        <v>9</v>
      </c>
      <c r="L407">
        <v>1</v>
      </c>
      <c r="M407">
        <v>66</v>
      </c>
      <c r="N407">
        <v>91</v>
      </c>
      <c r="O407">
        <v>17</v>
      </c>
      <c r="P407">
        <v>97</v>
      </c>
      <c r="Q407">
        <v>45</v>
      </c>
      <c r="R407">
        <v>95</v>
      </c>
    </row>
    <row r="408" spans="1:18" x14ac:dyDescent="0.35">
      <c r="A408" t="s">
        <v>44</v>
      </c>
      <c r="B408">
        <v>35147</v>
      </c>
      <c r="C408">
        <v>12</v>
      </c>
      <c r="D408" t="s">
        <v>25</v>
      </c>
      <c r="E408">
        <v>3</v>
      </c>
      <c r="F408">
        <v>69</v>
      </c>
      <c r="G408">
        <v>42</v>
      </c>
      <c r="H408" t="s">
        <v>27</v>
      </c>
      <c r="I408">
        <v>9</v>
      </c>
      <c r="J408">
        <v>14</v>
      </c>
      <c r="K408">
        <v>1</v>
      </c>
      <c r="L408">
        <v>42</v>
      </c>
      <c r="M408">
        <v>8</v>
      </c>
      <c r="N408">
        <v>14</v>
      </c>
      <c r="O408">
        <v>13</v>
      </c>
      <c r="P408">
        <v>64</v>
      </c>
      <c r="Q408">
        <v>2</v>
      </c>
      <c r="R408">
        <v>1</v>
      </c>
    </row>
    <row r="409" spans="1:18" x14ac:dyDescent="0.35">
      <c r="A409" t="s">
        <v>37</v>
      </c>
      <c r="B409">
        <v>68563</v>
      </c>
      <c r="C409">
        <v>3</v>
      </c>
      <c r="D409" t="s">
        <v>19</v>
      </c>
      <c r="E409">
        <v>92</v>
      </c>
      <c r="F409">
        <v>132</v>
      </c>
      <c r="G409">
        <v>44</v>
      </c>
      <c r="H409" t="s">
        <v>27</v>
      </c>
      <c r="I409">
        <v>66</v>
      </c>
      <c r="J409">
        <v>54</v>
      </c>
      <c r="K409">
        <v>68</v>
      </c>
      <c r="L409">
        <v>68</v>
      </c>
      <c r="M409">
        <v>63</v>
      </c>
      <c r="N409">
        <v>27</v>
      </c>
      <c r="O409">
        <v>4</v>
      </c>
      <c r="P409">
        <v>46</v>
      </c>
      <c r="Q409">
        <v>89</v>
      </c>
      <c r="R409">
        <v>57</v>
      </c>
    </row>
    <row r="410" spans="1:18" x14ac:dyDescent="0.35">
      <c r="A410" t="s">
        <v>29</v>
      </c>
      <c r="B410">
        <v>133496</v>
      </c>
      <c r="C410">
        <v>13</v>
      </c>
      <c r="D410" t="s">
        <v>25</v>
      </c>
      <c r="E410">
        <v>34</v>
      </c>
      <c r="F410">
        <v>68</v>
      </c>
      <c r="G410">
        <v>5</v>
      </c>
      <c r="H410" t="s">
        <v>23</v>
      </c>
      <c r="I410">
        <v>47</v>
      </c>
      <c r="J410">
        <v>69</v>
      </c>
      <c r="K410">
        <v>23</v>
      </c>
      <c r="L410">
        <v>13</v>
      </c>
      <c r="M410">
        <v>89</v>
      </c>
      <c r="N410">
        <v>28</v>
      </c>
      <c r="O410">
        <v>22</v>
      </c>
      <c r="P410">
        <v>86</v>
      </c>
      <c r="Q410">
        <v>82</v>
      </c>
      <c r="R410">
        <v>45</v>
      </c>
    </row>
    <row r="411" spans="1:18" x14ac:dyDescent="0.35">
      <c r="A411" t="s">
        <v>18</v>
      </c>
      <c r="B411">
        <v>79692</v>
      </c>
      <c r="C411">
        <v>6</v>
      </c>
      <c r="D411" t="s">
        <v>38</v>
      </c>
      <c r="E411">
        <v>22</v>
      </c>
      <c r="F411">
        <v>58</v>
      </c>
      <c r="G411">
        <v>84</v>
      </c>
      <c r="H411" t="s">
        <v>20</v>
      </c>
      <c r="I411">
        <v>1</v>
      </c>
      <c r="J411">
        <v>45</v>
      </c>
      <c r="K411">
        <v>94</v>
      </c>
      <c r="L411">
        <v>95</v>
      </c>
      <c r="M411">
        <v>24</v>
      </c>
      <c r="N411">
        <v>62</v>
      </c>
      <c r="O411">
        <v>47</v>
      </c>
      <c r="P411">
        <v>88</v>
      </c>
      <c r="Q411">
        <v>27</v>
      </c>
      <c r="R411">
        <v>0</v>
      </c>
    </row>
    <row r="412" spans="1:18" x14ac:dyDescent="0.35">
      <c r="A412" t="s">
        <v>43</v>
      </c>
      <c r="B412">
        <v>135585</v>
      </c>
      <c r="C412">
        <v>13</v>
      </c>
      <c r="D412" t="s">
        <v>25</v>
      </c>
      <c r="E412">
        <v>35</v>
      </c>
      <c r="F412">
        <v>82</v>
      </c>
      <c r="G412">
        <v>25</v>
      </c>
      <c r="H412" t="s">
        <v>23</v>
      </c>
      <c r="I412">
        <v>68</v>
      </c>
      <c r="J412">
        <v>3</v>
      </c>
      <c r="K412">
        <v>46</v>
      </c>
      <c r="L412">
        <v>1</v>
      </c>
      <c r="M412">
        <v>9</v>
      </c>
      <c r="N412">
        <v>94</v>
      </c>
      <c r="O412">
        <v>98</v>
      </c>
      <c r="P412">
        <v>87</v>
      </c>
      <c r="Q412">
        <v>17</v>
      </c>
      <c r="R412">
        <v>5</v>
      </c>
    </row>
    <row r="413" spans="1:18" x14ac:dyDescent="0.35">
      <c r="A413" t="s">
        <v>44</v>
      </c>
      <c r="B413">
        <v>59545</v>
      </c>
      <c r="C413">
        <v>17</v>
      </c>
      <c r="D413" t="s">
        <v>38</v>
      </c>
      <c r="E413">
        <v>91</v>
      </c>
      <c r="F413">
        <v>68</v>
      </c>
      <c r="G413">
        <v>3</v>
      </c>
      <c r="H413" t="s">
        <v>23</v>
      </c>
      <c r="I413">
        <v>81</v>
      </c>
      <c r="J413">
        <v>8</v>
      </c>
      <c r="K413">
        <v>41</v>
      </c>
      <c r="L413">
        <v>68</v>
      </c>
      <c r="M413">
        <v>24</v>
      </c>
      <c r="N413">
        <v>8</v>
      </c>
      <c r="O413">
        <v>77</v>
      </c>
      <c r="P413">
        <v>63</v>
      </c>
      <c r="Q413">
        <v>99</v>
      </c>
      <c r="R413">
        <v>34</v>
      </c>
    </row>
    <row r="414" spans="1:18" x14ac:dyDescent="0.35">
      <c r="A414" t="s">
        <v>36</v>
      </c>
      <c r="B414">
        <v>138777</v>
      </c>
      <c r="C414">
        <v>0</v>
      </c>
      <c r="D414" t="s">
        <v>22</v>
      </c>
      <c r="E414">
        <v>3</v>
      </c>
      <c r="F414">
        <v>6</v>
      </c>
      <c r="G414">
        <v>41</v>
      </c>
      <c r="H414" t="s">
        <v>27</v>
      </c>
      <c r="I414">
        <v>82</v>
      </c>
      <c r="J414">
        <v>38</v>
      </c>
      <c r="K414">
        <v>9</v>
      </c>
      <c r="L414">
        <v>34</v>
      </c>
      <c r="M414">
        <v>98</v>
      </c>
      <c r="N414">
        <v>63</v>
      </c>
      <c r="O414">
        <v>42</v>
      </c>
      <c r="P414">
        <v>17</v>
      </c>
      <c r="Q414">
        <v>99</v>
      </c>
      <c r="R414">
        <v>82</v>
      </c>
    </row>
    <row r="415" spans="1:18" x14ac:dyDescent="0.35">
      <c r="A415" t="s">
        <v>42</v>
      </c>
      <c r="B415">
        <v>88760</v>
      </c>
      <c r="C415">
        <v>1</v>
      </c>
      <c r="D415" t="s">
        <v>25</v>
      </c>
      <c r="E415">
        <v>7</v>
      </c>
      <c r="F415">
        <v>56</v>
      </c>
      <c r="G415">
        <v>35</v>
      </c>
      <c r="H415" t="s">
        <v>27</v>
      </c>
      <c r="I415">
        <v>58</v>
      </c>
      <c r="J415">
        <v>93</v>
      </c>
      <c r="K415">
        <v>5</v>
      </c>
      <c r="L415">
        <v>84</v>
      </c>
      <c r="M415">
        <v>45</v>
      </c>
      <c r="N415">
        <v>71</v>
      </c>
      <c r="O415">
        <v>73</v>
      </c>
      <c r="P415">
        <v>17</v>
      </c>
      <c r="Q415">
        <v>36</v>
      </c>
      <c r="R415">
        <v>64</v>
      </c>
    </row>
    <row r="416" spans="1:18" x14ac:dyDescent="0.35">
      <c r="A416" t="s">
        <v>42</v>
      </c>
      <c r="B416">
        <v>106870</v>
      </c>
      <c r="C416">
        <v>5</v>
      </c>
      <c r="D416" t="s">
        <v>38</v>
      </c>
      <c r="E416">
        <v>58</v>
      </c>
      <c r="F416">
        <v>8</v>
      </c>
      <c r="G416">
        <v>31</v>
      </c>
      <c r="H416" t="s">
        <v>27</v>
      </c>
      <c r="I416">
        <v>63</v>
      </c>
      <c r="J416">
        <v>86</v>
      </c>
      <c r="K416">
        <v>34</v>
      </c>
      <c r="L416">
        <v>39</v>
      </c>
      <c r="M416">
        <v>89</v>
      </c>
      <c r="N416">
        <v>81</v>
      </c>
      <c r="O416">
        <v>71</v>
      </c>
      <c r="P416">
        <v>25</v>
      </c>
      <c r="Q416">
        <v>91</v>
      </c>
      <c r="R416">
        <v>15</v>
      </c>
    </row>
    <row r="417" spans="1:18" x14ac:dyDescent="0.35">
      <c r="A417" t="s">
        <v>21</v>
      </c>
      <c r="B417">
        <v>32147</v>
      </c>
      <c r="C417">
        <v>7</v>
      </c>
      <c r="D417" t="s">
        <v>38</v>
      </c>
      <c r="E417">
        <v>3</v>
      </c>
      <c r="F417">
        <v>114</v>
      </c>
      <c r="G417">
        <v>12</v>
      </c>
      <c r="H417" t="s">
        <v>23</v>
      </c>
      <c r="I417">
        <v>45</v>
      </c>
      <c r="J417">
        <v>35</v>
      </c>
      <c r="K417">
        <v>17</v>
      </c>
      <c r="L417">
        <v>62</v>
      </c>
      <c r="M417">
        <v>88</v>
      </c>
      <c r="N417">
        <v>96</v>
      </c>
      <c r="O417">
        <v>19</v>
      </c>
      <c r="P417">
        <v>72</v>
      </c>
      <c r="Q417">
        <v>66</v>
      </c>
      <c r="R417">
        <v>34</v>
      </c>
    </row>
    <row r="418" spans="1:18" x14ac:dyDescent="0.35">
      <c r="A418" t="s">
        <v>26</v>
      </c>
      <c r="B418">
        <v>140463</v>
      </c>
      <c r="C418">
        <v>7</v>
      </c>
      <c r="D418" t="s">
        <v>19</v>
      </c>
      <c r="E418">
        <v>69</v>
      </c>
      <c r="F418">
        <v>145</v>
      </c>
      <c r="G418">
        <v>55</v>
      </c>
      <c r="H418" t="s">
        <v>27</v>
      </c>
      <c r="I418">
        <v>44</v>
      </c>
      <c r="J418">
        <v>53</v>
      </c>
      <c r="K418">
        <v>2</v>
      </c>
      <c r="L418">
        <v>75</v>
      </c>
      <c r="M418">
        <v>75</v>
      </c>
      <c r="N418">
        <v>15</v>
      </c>
      <c r="O418">
        <v>88</v>
      </c>
      <c r="P418">
        <v>27</v>
      </c>
      <c r="Q418">
        <v>98</v>
      </c>
      <c r="R418">
        <v>38</v>
      </c>
    </row>
    <row r="419" spans="1:18" x14ac:dyDescent="0.35">
      <c r="A419" t="s">
        <v>41</v>
      </c>
      <c r="B419">
        <v>148623</v>
      </c>
      <c r="C419">
        <v>11</v>
      </c>
      <c r="D419" t="s">
        <v>38</v>
      </c>
      <c r="E419">
        <v>35</v>
      </c>
      <c r="F419">
        <v>94</v>
      </c>
      <c r="G419">
        <v>72</v>
      </c>
      <c r="H419" t="s">
        <v>20</v>
      </c>
      <c r="I419">
        <v>58</v>
      </c>
      <c r="J419">
        <v>6</v>
      </c>
      <c r="K419">
        <v>74</v>
      </c>
      <c r="L419">
        <v>3</v>
      </c>
      <c r="M419">
        <v>54</v>
      </c>
      <c r="N419">
        <v>5</v>
      </c>
      <c r="O419">
        <v>7</v>
      </c>
      <c r="P419">
        <v>6</v>
      </c>
      <c r="Q419">
        <v>91</v>
      </c>
      <c r="R419">
        <v>7</v>
      </c>
    </row>
    <row r="420" spans="1:18" x14ac:dyDescent="0.35">
      <c r="A420" t="s">
        <v>21</v>
      </c>
      <c r="B420">
        <v>49360</v>
      </c>
      <c r="C420">
        <v>25</v>
      </c>
      <c r="D420" t="s">
        <v>38</v>
      </c>
      <c r="E420">
        <v>44</v>
      </c>
      <c r="F420">
        <v>63</v>
      </c>
      <c r="G420">
        <v>12</v>
      </c>
      <c r="H420" t="s">
        <v>23</v>
      </c>
      <c r="I420">
        <v>87</v>
      </c>
      <c r="J420">
        <v>9</v>
      </c>
      <c r="K420">
        <v>0</v>
      </c>
      <c r="L420">
        <v>59</v>
      </c>
      <c r="M420">
        <v>72</v>
      </c>
      <c r="N420">
        <v>62</v>
      </c>
      <c r="O420">
        <v>8</v>
      </c>
      <c r="P420">
        <v>22</v>
      </c>
      <c r="Q420">
        <v>25</v>
      </c>
      <c r="R420">
        <v>83</v>
      </c>
    </row>
    <row r="421" spans="1:18" x14ac:dyDescent="0.35">
      <c r="A421" t="s">
        <v>34</v>
      </c>
      <c r="B421">
        <v>45605</v>
      </c>
      <c r="C421">
        <v>5</v>
      </c>
      <c r="D421" t="s">
        <v>19</v>
      </c>
      <c r="E421">
        <v>49</v>
      </c>
      <c r="F421">
        <v>143</v>
      </c>
      <c r="G421">
        <v>55</v>
      </c>
      <c r="H421" t="s">
        <v>27</v>
      </c>
      <c r="I421">
        <v>9</v>
      </c>
      <c r="J421">
        <v>46</v>
      </c>
      <c r="K421">
        <v>15</v>
      </c>
      <c r="L421">
        <v>93</v>
      </c>
      <c r="M421">
        <v>46</v>
      </c>
      <c r="N421">
        <v>18</v>
      </c>
      <c r="O421">
        <v>3</v>
      </c>
      <c r="P421">
        <v>5</v>
      </c>
      <c r="Q421">
        <v>47</v>
      </c>
      <c r="R421">
        <v>85</v>
      </c>
    </row>
    <row r="422" spans="1:18" x14ac:dyDescent="0.35">
      <c r="A422" t="s">
        <v>34</v>
      </c>
      <c r="B422">
        <v>103953</v>
      </c>
      <c r="C422">
        <v>18</v>
      </c>
      <c r="D422" t="s">
        <v>19</v>
      </c>
      <c r="E422">
        <v>93</v>
      </c>
      <c r="F422">
        <v>63</v>
      </c>
      <c r="G422">
        <v>45</v>
      </c>
      <c r="H422" t="s">
        <v>27</v>
      </c>
      <c r="I422">
        <v>3</v>
      </c>
      <c r="J422">
        <v>86</v>
      </c>
      <c r="K422">
        <v>36</v>
      </c>
      <c r="L422">
        <v>63</v>
      </c>
      <c r="M422">
        <v>71</v>
      </c>
      <c r="N422">
        <v>43</v>
      </c>
      <c r="O422">
        <v>31</v>
      </c>
      <c r="P422">
        <v>96</v>
      </c>
      <c r="Q422">
        <v>96</v>
      </c>
      <c r="R422">
        <v>29</v>
      </c>
    </row>
    <row r="423" spans="1:18" x14ac:dyDescent="0.35">
      <c r="A423" t="s">
        <v>44</v>
      </c>
      <c r="B423">
        <v>76531</v>
      </c>
      <c r="C423">
        <v>4</v>
      </c>
      <c r="D423" t="s">
        <v>25</v>
      </c>
      <c r="E423">
        <v>97</v>
      </c>
      <c r="F423">
        <v>5</v>
      </c>
      <c r="G423">
        <v>47</v>
      </c>
      <c r="H423" t="s">
        <v>27</v>
      </c>
      <c r="I423">
        <v>1</v>
      </c>
      <c r="J423">
        <v>51</v>
      </c>
      <c r="K423">
        <v>2</v>
      </c>
      <c r="L423">
        <v>41</v>
      </c>
      <c r="M423">
        <v>22</v>
      </c>
      <c r="N423">
        <v>53</v>
      </c>
      <c r="O423">
        <v>10</v>
      </c>
      <c r="P423">
        <v>8</v>
      </c>
      <c r="Q423">
        <v>85</v>
      </c>
      <c r="R423">
        <v>64</v>
      </c>
    </row>
    <row r="424" spans="1:18" x14ac:dyDescent="0.35">
      <c r="A424" t="s">
        <v>24</v>
      </c>
      <c r="B424">
        <v>139198</v>
      </c>
      <c r="C424">
        <v>27</v>
      </c>
      <c r="D424" t="s">
        <v>22</v>
      </c>
      <c r="E424">
        <v>21</v>
      </c>
      <c r="F424">
        <v>143</v>
      </c>
      <c r="G424">
        <v>79</v>
      </c>
      <c r="H424" t="s">
        <v>20</v>
      </c>
      <c r="I424">
        <v>1</v>
      </c>
      <c r="J424">
        <v>7</v>
      </c>
      <c r="K424">
        <v>3</v>
      </c>
      <c r="L424">
        <v>27</v>
      </c>
      <c r="M424">
        <v>10</v>
      </c>
      <c r="N424">
        <v>86</v>
      </c>
      <c r="O424">
        <v>41</v>
      </c>
      <c r="P424">
        <v>98</v>
      </c>
      <c r="Q424">
        <v>65</v>
      </c>
      <c r="R424">
        <v>74</v>
      </c>
    </row>
    <row r="425" spans="1:18" x14ac:dyDescent="0.35">
      <c r="A425" t="s">
        <v>28</v>
      </c>
      <c r="B425">
        <v>111199</v>
      </c>
      <c r="C425">
        <v>0</v>
      </c>
      <c r="D425" t="s">
        <v>38</v>
      </c>
      <c r="E425">
        <v>12</v>
      </c>
      <c r="F425">
        <v>113</v>
      </c>
      <c r="G425">
        <v>66</v>
      </c>
      <c r="H425" t="s">
        <v>27</v>
      </c>
      <c r="I425">
        <v>62</v>
      </c>
      <c r="J425">
        <v>13</v>
      </c>
      <c r="K425">
        <v>12</v>
      </c>
      <c r="L425">
        <v>84</v>
      </c>
      <c r="M425">
        <v>14</v>
      </c>
      <c r="N425">
        <v>52</v>
      </c>
      <c r="O425">
        <v>4</v>
      </c>
      <c r="P425">
        <v>8</v>
      </c>
      <c r="Q425">
        <v>67</v>
      </c>
      <c r="R425">
        <v>69</v>
      </c>
    </row>
    <row r="426" spans="1:18" x14ac:dyDescent="0.35">
      <c r="A426" t="s">
        <v>34</v>
      </c>
      <c r="B426">
        <v>65321</v>
      </c>
      <c r="C426">
        <v>19</v>
      </c>
      <c r="D426" t="s">
        <v>22</v>
      </c>
      <c r="E426">
        <v>22</v>
      </c>
      <c r="F426">
        <v>131</v>
      </c>
      <c r="G426">
        <v>39</v>
      </c>
      <c r="H426" t="s">
        <v>27</v>
      </c>
      <c r="I426">
        <v>54</v>
      </c>
      <c r="J426">
        <v>97</v>
      </c>
      <c r="K426">
        <v>15</v>
      </c>
      <c r="L426">
        <v>94</v>
      </c>
      <c r="M426">
        <v>18</v>
      </c>
      <c r="N426">
        <v>57</v>
      </c>
      <c r="O426">
        <v>38</v>
      </c>
      <c r="P426">
        <v>96</v>
      </c>
      <c r="Q426">
        <v>27</v>
      </c>
      <c r="R426">
        <v>4</v>
      </c>
    </row>
    <row r="427" spans="1:18" x14ac:dyDescent="0.35">
      <c r="A427" t="s">
        <v>35</v>
      </c>
      <c r="B427">
        <v>77218</v>
      </c>
      <c r="C427">
        <v>27</v>
      </c>
      <c r="D427" t="s">
        <v>25</v>
      </c>
      <c r="E427">
        <v>54</v>
      </c>
      <c r="F427">
        <v>10</v>
      </c>
      <c r="G427">
        <v>4</v>
      </c>
      <c r="H427" t="s">
        <v>27</v>
      </c>
      <c r="I427">
        <v>7</v>
      </c>
      <c r="J427">
        <v>1</v>
      </c>
      <c r="K427">
        <v>5</v>
      </c>
      <c r="L427">
        <v>6</v>
      </c>
      <c r="M427">
        <v>34</v>
      </c>
      <c r="N427">
        <v>95</v>
      </c>
      <c r="O427">
        <v>9</v>
      </c>
      <c r="P427">
        <v>71</v>
      </c>
      <c r="Q427">
        <v>82</v>
      </c>
      <c r="R427">
        <v>67</v>
      </c>
    </row>
    <row r="428" spans="1:18" x14ac:dyDescent="0.35">
      <c r="A428" t="s">
        <v>36</v>
      </c>
      <c r="B428">
        <v>39752</v>
      </c>
      <c r="C428">
        <v>1</v>
      </c>
      <c r="D428" t="s">
        <v>25</v>
      </c>
      <c r="E428">
        <v>77</v>
      </c>
      <c r="F428">
        <v>71</v>
      </c>
      <c r="G428">
        <v>43</v>
      </c>
      <c r="H428" t="s">
        <v>27</v>
      </c>
      <c r="I428">
        <v>82</v>
      </c>
      <c r="J428">
        <v>54</v>
      </c>
      <c r="K428">
        <v>86</v>
      </c>
      <c r="L428">
        <v>21</v>
      </c>
      <c r="M428">
        <v>61</v>
      </c>
      <c r="N428">
        <v>8</v>
      </c>
      <c r="O428">
        <v>64</v>
      </c>
      <c r="P428">
        <v>76</v>
      </c>
      <c r="Q428">
        <v>58</v>
      </c>
      <c r="R428">
        <v>27</v>
      </c>
    </row>
    <row r="429" spans="1:18" x14ac:dyDescent="0.35">
      <c r="A429" t="s">
        <v>29</v>
      </c>
      <c r="B429">
        <v>34792</v>
      </c>
      <c r="C429">
        <v>14</v>
      </c>
      <c r="D429" t="s">
        <v>38</v>
      </c>
      <c r="E429">
        <v>12</v>
      </c>
      <c r="F429">
        <v>112</v>
      </c>
      <c r="G429">
        <v>28</v>
      </c>
      <c r="H429" t="s">
        <v>23</v>
      </c>
      <c r="I429">
        <v>21</v>
      </c>
      <c r="J429">
        <v>74</v>
      </c>
      <c r="K429">
        <v>87</v>
      </c>
      <c r="L429">
        <v>52</v>
      </c>
      <c r="M429">
        <v>67</v>
      </c>
      <c r="N429">
        <v>82</v>
      </c>
      <c r="O429">
        <v>26</v>
      </c>
      <c r="P429">
        <v>3</v>
      </c>
      <c r="Q429">
        <v>0</v>
      </c>
      <c r="R429">
        <v>96</v>
      </c>
    </row>
    <row r="430" spans="1:18" x14ac:dyDescent="0.35">
      <c r="A430" t="s">
        <v>36</v>
      </c>
      <c r="B430">
        <v>44591</v>
      </c>
      <c r="C430">
        <v>29</v>
      </c>
      <c r="D430" t="s">
        <v>19</v>
      </c>
      <c r="E430">
        <v>26</v>
      </c>
      <c r="F430">
        <v>137</v>
      </c>
      <c r="G430">
        <v>35</v>
      </c>
      <c r="H430" t="s">
        <v>27</v>
      </c>
      <c r="I430">
        <v>72</v>
      </c>
      <c r="J430">
        <v>1</v>
      </c>
      <c r="K430">
        <v>62</v>
      </c>
      <c r="L430">
        <v>36</v>
      </c>
      <c r="M430">
        <v>79</v>
      </c>
      <c r="N430">
        <v>23</v>
      </c>
      <c r="O430">
        <v>64</v>
      </c>
      <c r="P430">
        <v>24</v>
      </c>
      <c r="Q430">
        <v>71</v>
      </c>
      <c r="R430">
        <v>87</v>
      </c>
    </row>
    <row r="431" spans="1:18" x14ac:dyDescent="0.35">
      <c r="A431" t="s">
        <v>36</v>
      </c>
      <c r="B431">
        <v>35424</v>
      </c>
      <c r="C431">
        <v>17</v>
      </c>
      <c r="D431" t="s">
        <v>25</v>
      </c>
      <c r="E431">
        <v>87</v>
      </c>
      <c r="F431">
        <v>109</v>
      </c>
      <c r="G431">
        <v>35</v>
      </c>
      <c r="H431" t="s">
        <v>27</v>
      </c>
      <c r="I431">
        <v>43</v>
      </c>
      <c r="J431">
        <v>16</v>
      </c>
      <c r="K431">
        <v>7</v>
      </c>
      <c r="L431">
        <v>76</v>
      </c>
      <c r="M431">
        <v>11</v>
      </c>
      <c r="N431">
        <v>51</v>
      </c>
      <c r="O431">
        <v>81</v>
      </c>
      <c r="P431">
        <v>94</v>
      </c>
      <c r="Q431">
        <v>51</v>
      </c>
      <c r="R431">
        <v>95</v>
      </c>
    </row>
    <row r="432" spans="1:18" x14ac:dyDescent="0.35">
      <c r="A432" t="s">
        <v>36</v>
      </c>
      <c r="B432">
        <v>89789</v>
      </c>
      <c r="C432">
        <v>28</v>
      </c>
      <c r="D432" t="s">
        <v>38</v>
      </c>
      <c r="E432">
        <v>39</v>
      </c>
      <c r="F432">
        <v>135</v>
      </c>
      <c r="G432">
        <v>5</v>
      </c>
      <c r="H432" t="s">
        <v>27</v>
      </c>
      <c r="I432">
        <v>47</v>
      </c>
      <c r="J432">
        <v>49</v>
      </c>
      <c r="K432">
        <v>85</v>
      </c>
      <c r="L432">
        <v>83</v>
      </c>
      <c r="M432">
        <v>4</v>
      </c>
      <c r="N432">
        <v>33</v>
      </c>
      <c r="O432">
        <v>49</v>
      </c>
      <c r="P432">
        <v>57</v>
      </c>
      <c r="Q432">
        <v>24</v>
      </c>
      <c r="R432">
        <v>79</v>
      </c>
    </row>
    <row r="433" spans="1:18" x14ac:dyDescent="0.35">
      <c r="A433" t="s">
        <v>18</v>
      </c>
      <c r="B433">
        <v>38804</v>
      </c>
      <c r="C433">
        <v>1</v>
      </c>
      <c r="D433" t="s">
        <v>25</v>
      </c>
      <c r="E433">
        <v>33</v>
      </c>
      <c r="F433">
        <v>61</v>
      </c>
      <c r="G433">
        <v>76</v>
      </c>
      <c r="H433" t="s">
        <v>20</v>
      </c>
      <c r="I433">
        <v>95</v>
      </c>
      <c r="J433">
        <v>31</v>
      </c>
      <c r="K433">
        <v>17</v>
      </c>
      <c r="L433">
        <v>46</v>
      </c>
      <c r="M433">
        <v>31</v>
      </c>
      <c r="N433">
        <v>4</v>
      </c>
      <c r="O433">
        <v>32</v>
      </c>
      <c r="P433">
        <v>54</v>
      </c>
      <c r="Q433">
        <v>55</v>
      </c>
      <c r="R433">
        <v>36</v>
      </c>
    </row>
    <row r="434" spans="1:18" x14ac:dyDescent="0.35">
      <c r="A434" t="s">
        <v>44</v>
      </c>
      <c r="B434">
        <v>58400</v>
      </c>
      <c r="C434">
        <v>20</v>
      </c>
      <c r="D434" t="s">
        <v>22</v>
      </c>
      <c r="E434">
        <v>97</v>
      </c>
      <c r="F434">
        <v>88</v>
      </c>
      <c r="G434">
        <v>4</v>
      </c>
      <c r="H434" t="s">
        <v>27</v>
      </c>
      <c r="I434">
        <v>24</v>
      </c>
      <c r="J434">
        <v>46</v>
      </c>
      <c r="K434">
        <v>76</v>
      </c>
      <c r="L434">
        <v>21</v>
      </c>
      <c r="M434">
        <v>71</v>
      </c>
      <c r="N434">
        <v>2</v>
      </c>
      <c r="O434">
        <v>42</v>
      </c>
      <c r="P434">
        <v>78</v>
      </c>
      <c r="Q434">
        <v>34</v>
      </c>
      <c r="R434">
        <v>56</v>
      </c>
    </row>
    <row r="435" spans="1:18" x14ac:dyDescent="0.35">
      <c r="A435" t="s">
        <v>37</v>
      </c>
      <c r="B435">
        <v>129525</v>
      </c>
      <c r="C435">
        <v>12</v>
      </c>
      <c r="D435" t="s">
        <v>22</v>
      </c>
      <c r="E435">
        <v>74</v>
      </c>
      <c r="F435">
        <v>55</v>
      </c>
      <c r="G435">
        <v>64</v>
      </c>
      <c r="H435" t="s">
        <v>27</v>
      </c>
      <c r="I435">
        <v>2</v>
      </c>
      <c r="J435">
        <v>87</v>
      </c>
      <c r="K435">
        <v>35</v>
      </c>
      <c r="L435">
        <v>72</v>
      </c>
      <c r="M435">
        <v>32</v>
      </c>
      <c r="N435">
        <v>91</v>
      </c>
      <c r="O435">
        <v>13</v>
      </c>
      <c r="P435">
        <v>18</v>
      </c>
      <c r="Q435">
        <v>49</v>
      </c>
      <c r="R435">
        <v>8</v>
      </c>
    </row>
    <row r="436" spans="1:18" x14ac:dyDescent="0.35">
      <c r="A436" t="s">
        <v>31</v>
      </c>
      <c r="B436">
        <v>145183</v>
      </c>
      <c r="C436">
        <v>23</v>
      </c>
      <c r="D436" t="s">
        <v>19</v>
      </c>
      <c r="E436">
        <v>94</v>
      </c>
      <c r="F436">
        <v>148</v>
      </c>
      <c r="G436">
        <v>14</v>
      </c>
      <c r="H436" t="s">
        <v>23</v>
      </c>
      <c r="I436">
        <v>92</v>
      </c>
      <c r="J436">
        <v>54</v>
      </c>
      <c r="K436">
        <v>27</v>
      </c>
      <c r="L436">
        <v>7</v>
      </c>
      <c r="M436">
        <v>66</v>
      </c>
      <c r="N436">
        <v>99</v>
      </c>
      <c r="O436">
        <v>27</v>
      </c>
      <c r="P436">
        <v>67</v>
      </c>
      <c r="Q436">
        <v>5</v>
      </c>
      <c r="R436">
        <v>11</v>
      </c>
    </row>
    <row r="437" spans="1:18" x14ac:dyDescent="0.35">
      <c r="A437" t="s">
        <v>42</v>
      </c>
      <c r="B437">
        <v>82066</v>
      </c>
      <c r="C437">
        <v>10</v>
      </c>
      <c r="D437" t="s">
        <v>38</v>
      </c>
      <c r="E437">
        <v>10</v>
      </c>
      <c r="F437">
        <v>13</v>
      </c>
      <c r="G437">
        <v>61</v>
      </c>
      <c r="H437" t="s">
        <v>27</v>
      </c>
      <c r="I437">
        <v>51</v>
      </c>
      <c r="J437">
        <v>3</v>
      </c>
      <c r="K437">
        <v>15</v>
      </c>
      <c r="L437">
        <v>28</v>
      </c>
      <c r="M437">
        <v>38</v>
      </c>
      <c r="N437">
        <v>76</v>
      </c>
      <c r="O437">
        <v>54</v>
      </c>
      <c r="P437">
        <v>8</v>
      </c>
      <c r="Q437">
        <v>2</v>
      </c>
      <c r="R437">
        <v>1</v>
      </c>
    </row>
    <row r="438" spans="1:18" x14ac:dyDescent="0.35">
      <c r="A438" t="s">
        <v>37</v>
      </c>
      <c r="B438">
        <v>59059</v>
      </c>
      <c r="C438">
        <v>21</v>
      </c>
      <c r="D438" t="s">
        <v>19</v>
      </c>
      <c r="E438">
        <v>93</v>
      </c>
      <c r="F438">
        <v>114</v>
      </c>
      <c r="G438">
        <v>62</v>
      </c>
      <c r="H438" t="s">
        <v>27</v>
      </c>
      <c r="I438">
        <v>47</v>
      </c>
      <c r="J438">
        <v>36</v>
      </c>
      <c r="K438">
        <v>11</v>
      </c>
      <c r="L438">
        <v>88</v>
      </c>
      <c r="M438">
        <v>78</v>
      </c>
      <c r="N438">
        <v>17</v>
      </c>
      <c r="O438">
        <v>51</v>
      </c>
      <c r="P438">
        <v>49</v>
      </c>
      <c r="Q438">
        <v>63</v>
      </c>
      <c r="R438">
        <v>95</v>
      </c>
    </row>
    <row r="439" spans="1:18" x14ac:dyDescent="0.35">
      <c r="A439" t="s">
        <v>21</v>
      </c>
      <c r="B439">
        <v>57499</v>
      </c>
      <c r="C439">
        <v>11</v>
      </c>
      <c r="D439" t="s">
        <v>38</v>
      </c>
      <c r="E439">
        <v>17</v>
      </c>
      <c r="F439">
        <v>122</v>
      </c>
      <c r="G439">
        <v>18</v>
      </c>
      <c r="H439" t="s">
        <v>23</v>
      </c>
      <c r="I439">
        <v>68</v>
      </c>
      <c r="J439">
        <v>2</v>
      </c>
      <c r="K439">
        <v>75</v>
      </c>
      <c r="L439">
        <v>10</v>
      </c>
      <c r="M439">
        <v>67</v>
      </c>
      <c r="N439">
        <v>49</v>
      </c>
      <c r="O439">
        <v>92</v>
      </c>
      <c r="P439">
        <v>2</v>
      </c>
      <c r="Q439">
        <v>73</v>
      </c>
      <c r="R439">
        <v>89</v>
      </c>
    </row>
    <row r="440" spans="1:18" x14ac:dyDescent="0.35">
      <c r="A440" t="s">
        <v>28</v>
      </c>
      <c r="B440">
        <v>122103</v>
      </c>
      <c r="C440">
        <v>8</v>
      </c>
      <c r="D440" t="s">
        <v>19</v>
      </c>
      <c r="E440">
        <v>2</v>
      </c>
      <c r="F440">
        <v>107</v>
      </c>
      <c r="G440">
        <v>56</v>
      </c>
      <c r="H440" t="s">
        <v>27</v>
      </c>
      <c r="I440">
        <v>3</v>
      </c>
      <c r="J440">
        <v>46</v>
      </c>
      <c r="K440">
        <v>28</v>
      </c>
      <c r="L440">
        <v>37</v>
      </c>
      <c r="M440">
        <v>16</v>
      </c>
      <c r="N440">
        <v>89</v>
      </c>
      <c r="O440">
        <v>1</v>
      </c>
      <c r="P440">
        <v>88</v>
      </c>
      <c r="Q440">
        <v>57</v>
      </c>
      <c r="R440">
        <v>33</v>
      </c>
    </row>
    <row r="441" spans="1:18" x14ac:dyDescent="0.35">
      <c r="A441" t="s">
        <v>31</v>
      </c>
      <c r="B441">
        <v>47806</v>
      </c>
      <c r="C441">
        <v>22</v>
      </c>
      <c r="D441" t="s">
        <v>19</v>
      </c>
      <c r="E441">
        <v>51</v>
      </c>
      <c r="F441">
        <v>10</v>
      </c>
      <c r="G441">
        <v>8</v>
      </c>
      <c r="H441" t="s">
        <v>23</v>
      </c>
      <c r="I441">
        <v>39</v>
      </c>
      <c r="J441">
        <v>24</v>
      </c>
      <c r="K441">
        <v>2</v>
      </c>
      <c r="L441">
        <v>36</v>
      </c>
      <c r="M441">
        <v>9</v>
      </c>
      <c r="N441">
        <v>26</v>
      </c>
      <c r="O441">
        <v>9</v>
      </c>
      <c r="P441">
        <v>1</v>
      </c>
      <c r="Q441">
        <v>2</v>
      </c>
      <c r="R441">
        <v>10</v>
      </c>
    </row>
    <row r="442" spans="1:18" x14ac:dyDescent="0.35">
      <c r="A442" t="s">
        <v>34</v>
      </c>
      <c r="B442">
        <v>104702</v>
      </c>
      <c r="C442">
        <v>10</v>
      </c>
      <c r="D442" t="s">
        <v>22</v>
      </c>
      <c r="E442">
        <v>64</v>
      </c>
      <c r="F442">
        <v>64</v>
      </c>
      <c r="G442">
        <v>67</v>
      </c>
      <c r="H442" t="s">
        <v>27</v>
      </c>
      <c r="I442">
        <v>9</v>
      </c>
      <c r="J442">
        <v>96</v>
      </c>
      <c r="K442">
        <v>61</v>
      </c>
      <c r="L442">
        <v>0</v>
      </c>
      <c r="M442">
        <v>89</v>
      </c>
      <c r="N442">
        <v>52</v>
      </c>
      <c r="O442">
        <v>26</v>
      </c>
      <c r="P442">
        <v>77</v>
      </c>
      <c r="Q442">
        <v>93</v>
      </c>
      <c r="R442">
        <v>48</v>
      </c>
    </row>
    <row r="443" spans="1:18" x14ac:dyDescent="0.35">
      <c r="A443" t="s">
        <v>31</v>
      </c>
      <c r="B443">
        <v>37373</v>
      </c>
      <c r="C443">
        <v>17</v>
      </c>
      <c r="D443" t="s">
        <v>38</v>
      </c>
      <c r="E443">
        <v>79</v>
      </c>
      <c r="F443">
        <v>118</v>
      </c>
      <c r="G443">
        <v>27</v>
      </c>
      <c r="H443" t="s">
        <v>23</v>
      </c>
      <c r="I443">
        <v>69</v>
      </c>
      <c r="J443">
        <v>24</v>
      </c>
      <c r="K443">
        <v>93</v>
      </c>
      <c r="L443">
        <v>1</v>
      </c>
      <c r="M443">
        <v>27</v>
      </c>
      <c r="N443">
        <v>52</v>
      </c>
      <c r="O443">
        <v>57</v>
      </c>
      <c r="P443">
        <v>2</v>
      </c>
      <c r="Q443">
        <v>78</v>
      </c>
      <c r="R443">
        <v>36</v>
      </c>
    </row>
    <row r="444" spans="1:18" x14ac:dyDescent="0.35">
      <c r="A444" t="s">
        <v>37</v>
      </c>
      <c r="B444">
        <v>98519</v>
      </c>
      <c r="C444">
        <v>27</v>
      </c>
      <c r="D444" t="s">
        <v>22</v>
      </c>
      <c r="E444">
        <v>81</v>
      </c>
      <c r="F444">
        <v>88</v>
      </c>
      <c r="G444">
        <v>32</v>
      </c>
      <c r="H444" t="s">
        <v>27</v>
      </c>
      <c r="I444">
        <v>18</v>
      </c>
      <c r="J444">
        <v>96</v>
      </c>
      <c r="K444">
        <v>7</v>
      </c>
      <c r="L444">
        <v>35</v>
      </c>
      <c r="M444">
        <v>5</v>
      </c>
      <c r="N444">
        <v>49</v>
      </c>
      <c r="O444">
        <v>0</v>
      </c>
      <c r="P444">
        <v>5</v>
      </c>
      <c r="Q444">
        <v>38</v>
      </c>
      <c r="R444">
        <v>97</v>
      </c>
    </row>
    <row r="445" spans="1:18" x14ac:dyDescent="0.35">
      <c r="A445" t="s">
        <v>39</v>
      </c>
      <c r="B445">
        <v>72578</v>
      </c>
      <c r="C445">
        <v>15</v>
      </c>
      <c r="D445" t="s">
        <v>22</v>
      </c>
      <c r="E445">
        <v>35</v>
      </c>
      <c r="F445">
        <v>92</v>
      </c>
      <c r="G445">
        <v>8</v>
      </c>
      <c r="H445" t="s">
        <v>20</v>
      </c>
      <c r="I445">
        <v>67</v>
      </c>
      <c r="J445">
        <v>22</v>
      </c>
      <c r="K445">
        <v>22</v>
      </c>
      <c r="L445">
        <v>73</v>
      </c>
      <c r="M445">
        <v>5</v>
      </c>
      <c r="N445">
        <v>42</v>
      </c>
      <c r="O445">
        <v>17</v>
      </c>
      <c r="P445">
        <v>19</v>
      </c>
      <c r="Q445">
        <v>1</v>
      </c>
      <c r="R445">
        <v>9</v>
      </c>
    </row>
    <row r="446" spans="1:18" x14ac:dyDescent="0.35">
      <c r="A446" t="s">
        <v>18</v>
      </c>
      <c r="B446">
        <v>94280</v>
      </c>
      <c r="C446">
        <v>18</v>
      </c>
      <c r="D446" t="s">
        <v>38</v>
      </c>
      <c r="E446">
        <v>89</v>
      </c>
      <c r="F446">
        <v>79</v>
      </c>
      <c r="G446">
        <v>78</v>
      </c>
      <c r="H446" t="s">
        <v>20</v>
      </c>
      <c r="I446">
        <v>12</v>
      </c>
      <c r="J446">
        <v>39</v>
      </c>
      <c r="K446">
        <v>4</v>
      </c>
      <c r="L446">
        <v>92</v>
      </c>
      <c r="M446">
        <v>67</v>
      </c>
      <c r="N446">
        <v>99</v>
      </c>
      <c r="O446">
        <v>88</v>
      </c>
      <c r="P446">
        <v>47</v>
      </c>
      <c r="Q446">
        <v>52</v>
      </c>
      <c r="R446">
        <v>19</v>
      </c>
    </row>
    <row r="447" spans="1:18" x14ac:dyDescent="0.35">
      <c r="A447" t="s">
        <v>35</v>
      </c>
      <c r="B447">
        <v>43777</v>
      </c>
      <c r="C447">
        <v>10</v>
      </c>
      <c r="D447" t="s">
        <v>25</v>
      </c>
      <c r="E447">
        <v>9</v>
      </c>
      <c r="F447">
        <v>55</v>
      </c>
      <c r="G447">
        <v>65</v>
      </c>
      <c r="H447" t="s">
        <v>27</v>
      </c>
      <c r="I447">
        <v>34</v>
      </c>
      <c r="J447">
        <v>9</v>
      </c>
      <c r="K447">
        <v>94</v>
      </c>
      <c r="L447">
        <v>67</v>
      </c>
      <c r="M447">
        <v>66</v>
      </c>
      <c r="N447">
        <v>45</v>
      </c>
      <c r="O447">
        <v>84</v>
      </c>
      <c r="P447">
        <v>96</v>
      </c>
      <c r="Q447">
        <v>78</v>
      </c>
      <c r="R447">
        <v>62</v>
      </c>
    </row>
    <row r="448" spans="1:18" x14ac:dyDescent="0.35">
      <c r="A448" t="s">
        <v>43</v>
      </c>
      <c r="B448">
        <v>81040</v>
      </c>
      <c r="C448">
        <v>14</v>
      </c>
      <c r="D448" t="s">
        <v>19</v>
      </c>
      <c r="E448">
        <v>85</v>
      </c>
      <c r="F448">
        <v>104</v>
      </c>
      <c r="G448">
        <v>25</v>
      </c>
      <c r="H448" t="s">
        <v>23</v>
      </c>
      <c r="I448">
        <v>51</v>
      </c>
      <c r="J448">
        <v>6</v>
      </c>
      <c r="K448">
        <v>38</v>
      </c>
      <c r="L448">
        <v>44</v>
      </c>
      <c r="M448">
        <v>14</v>
      </c>
      <c r="N448">
        <v>1</v>
      </c>
      <c r="O448">
        <v>54</v>
      </c>
      <c r="P448">
        <v>9</v>
      </c>
      <c r="Q448">
        <v>3</v>
      </c>
      <c r="R448">
        <v>74</v>
      </c>
    </row>
    <row r="449" spans="1:18" x14ac:dyDescent="0.35">
      <c r="A449" t="s">
        <v>42</v>
      </c>
      <c r="B449">
        <v>97313</v>
      </c>
      <c r="C449">
        <v>6</v>
      </c>
      <c r="D449" t="s">
        <v>22</v>
      </c>
      <c r="E449">
        <v>72</v>
      </c>
      <c r="F449">
        <v>149</v>
      </c>
      <c r="G449">
        <v>58</v>
      </c>
      <c r="H449" t="s">
        <v>27</v>
      </c>
      <c r="I449">
        <v>29</v>
      </c>
      <c r="J449">
        <v>67</v>
      </c>
      <c r="K449">
        <v>7</v>
      </c>
      <c r="L449">
        <v>37</v>
      </c>
      <c r="M449">
        <v>2</v>
      </c>
      <c r="N449">
        <v>7</v>
      </c>
      <c r="O449">
        <v>2</v>
      </c>
      <c r="P449">
        <v>63</v>
      </c>
      <c r="Q449">
        <v>16</v>
      </c>
      <c r="R449">
        <v>57</v>
      </c>
    </row>
    <row r="450" spans="1:18" x14ac:dyDescent="0.35">
      <c r="A450" t="s">
        <v>30</v>
      </c>
      <c r="B450">
        <v>59092</v>
      </c>
      <c r="C450">
        <v>26</v>
      </c>
      <c r="D450" t="s">
        <v>38</v>
      </c>
      <c r="E450">
        <v>1</v>
      </c>
      <c r="F450">
        <v>86</v>
      </c>
      <c r="G450">
        <v>54</v>
      </c>
      <c r="H450" t="s">
        <v>27</v>
      </c>
      <c r="I450">
        <v>85</v>
      </c>
      <c r="J450">
        <v>89</v>
      </c>
      <c r="K450">
        <v>48</v>
      </c>
      <c r="L450">
        <v>73</v>
      </c>
      <c r="M450">
        <v>32</v>
      </c>
      <c r="N450">
        <v>34</v>
      </c>
      <c r="O450">
        <v>19</v>
      </c>
      <c r="P450">
        <v>56</v>
      </c>
      <c r="Q450">
        <v>31</v>
      </c>
      <c r="R450">
        <v>8</v>
      </c>
    </row>
    <row r="451" spans="1:18" x14ac:dyDescent="0.35">
      <c r="A451" t="s">
        <v>34</v>
      </c>
      <c r="B451">
        <v>66613</v>
      </c>
      <c r="C451">
        <v>23</v>
      </c>
      <c r="D451" t="s">
        <v>19</v>
      </c>
      <c r="E451">
        <v>71</v>
      </c>
      <c r="F451">
        <v>86</v>
      </c>
      <c r="G451">
        <v>33</v>
      </c>
      <c r="H451" t="s">
        <v>27</v>
      </c>
      <c r="I451">
        <v>43</v>
      </c>
      <c r="J451">
        <v>44</v>
      </c>
      <c r="K451">
        <v>67</v>
      </c>
      <c r="L451">
        <v>32</v>
      </c>
      <c r="M451">
        <v>68</v>
      </c>
      <c r="N451">
        <v>87</v>
      </c>
      <c r="O451">
        <v>24</v>
      </c>
      <c r="P451">
        <v>98</v>
      </c>
      <c r="Q451">
        <v>39</v>
      </c>
      <c r="R451">
        <v>27</v>
      </c>
    </row>
    <row r="452" spans="1:18" x14ac:dyDescent="0.35">
      <c r="A452" t="s">
        <v>21</v>
      </c>
      <c r="B452">
        <v>40292</v>
      </c>
      <c r="C452">
        <v>25</v>
      </c>
      <c r="D452" t="s">
        <v>22</v>
      </c>
      <c r="E452">
        <v>9</v>
      </c>
      <c r="F452">
        <v>63</v>
      </c>
      <c r="G452">
        <v>15</v>
      </c>
      <c r="H452" t="s">
        <v>23</v>
      </c>
      <c r="I452">
        <v>76</v>
      </c>
      <c r="J452">
        <v>9</v>
      </c>
      <c r="K452">
        <v>66</v>
      </c>
      <c r="L452">
        <v>11</v>
      </c>
      <c r="M452">
        <v>67</v>
      </c>
      <c r="N452">
        <v>64</v>
      </c>
      <c r="O452">
        <v>81</v>
      </c>
      <c r="P452">
        <v>83</v>
      </c>
      <c r="Q452">
        <v>87</v>
      </c>
      <c r="R452">
        <v>41</v>
      </c>
    </row>
    <row r="453" spans="1:18" x14ac:dyDescent="0.35">
      <c r="A453" t="s">
        <v>43</v>
      </c>
      <c r="B453">
        <v>111335</v>
      </c>
      <c r="C453">
        <v>0</v>
      </c>
      <c r="D453" t="s">
        <v>19</v>
      </c>
      <c r="E453">
        <v>27</v>
      </c>
      <c r="F453">
        <v>15</v>
      </c>
      <c r="G453">
        <v>9</v>
      </c>
      <c r="H453" t="s">
        <v>23</v>
      </c>
      <c r="I453">
        <v>1</v>
      </c>
      <c r="J453">
        <v>15</v>
      </c>
      <c r="K453">
        <v>78</v>
      </c>
      <c r="L453">
        <v>45</v>
      </c>
      <c r="M453">
        <v>45</v>
      </c>
      <c r="N453">
        <v>96</v>
      </c>
      <c r="O453">
        <v>92</v>
      </c>
      <c r="P453">
        <v>31</v>
      </c>
      <c r="Q453">
        <v>21</v>
      </c>
      <c r="R453">
        <v>85</v>
      </c>
    </row>
    <row r="454" spans="1:18" x14ac:dyDescent="0.35">
      <c r="A454" t="s">
        <v>21</v>
      </c>
      <c r="B454">
        <v>86747</v>
      </c>
      <c r="C454">
        <v>16</v>
      </c>
      <c r="D454" t="s">
        <v>19</v>
      </c>
      <c r="E454">
        <v>54</v>
      </c>
      <c r="F454">
        <v>113</v>
      </c>
      <c r="G454">
        <v>11</v>
      </c>
      <c r="H454" t="s">
        <v>23</v>
      </c>
      <c r="I454">
        <v>8</v>
      </c>
      <c r="J454">
        <v>63</v>
      </c>
      <c r="K454">
        <v>5</v>
      </c>
      <c r="L454">
        <v>6</v>
      </c>
      <c r="M454">
        <v>92</v>
      </c>
      <c r="N454">
        <v>62</v>
      </c>
      <c r="O454">
        <v>19</v>
      </c>
      <c r="P454">
        <v>61</v>
      </c>
      <c r="Q454">
        <v>68</v>
      </c>
      <c r="R454">
        <v>53</v>
      </c>
    </row>
    <row r="455" spans="1:18" x14ac:dyDescent="0.35">
      <c r="A455" t="s">
        <v>42</v>
      </c>
      <c r="B455">
        <v>129318</v>
      </c>
      <c r="C455">
        <v>20</v>
      </c>
      <c r="D455" t="s">
        <v>19</v>
      </c>
      <c r="E455">
        <v>58</v>
      </c>
      <c r="F455">
        <v>145</v>
      </c>
      <c r="G455">
        <v>32</v>
      </c>
      <c r="H455" t="s">
        <v>27</v>
      </c>
      <c r="I455">
        <v>11</v>
      </c>
      <c r="J455">
        <v>17</v>
      </c>
      <c r="K455">
        <v>69</v>
      </c>
      <c r="L455">
        <v>65</v>
      </c>
      <c r="M455">
        <v>89</v>
      </c>
      <c r="N455">
        <v>73</v>
      </c>
      <c r="O455">
        <v>51</v>
      </c>
      <c r="P455">
        <v>99</v>
      </c>
      <c r="Q455">
        <v>27</v>
      </c>
      <c r="R455">
        <v>83</v>
      </c>
    </row>
    <row r="456" spans="1:18" x14ac:dyDescent="0.35">
      <c r="A456" t="s">
        <v>43</v>
      </c>
      <c r="B456">
        <v>38789</v>
      </c>
      <c r="C456">
        <v>29</v>
      </c>
      <c r="D456" t="s">
        <v>38</v>
      </c>
      <c r="E456">
        <v>65</v>
      </c>
      <c r="F456">
        <v>123</v>
      </c>
      <c r="G456">
        <v>21</v>
      </c>
      <c r="H456" t="s">
        <v>23</v>
      </c>
      <c r="I456">
        <v>14</v>
      </c>
      <c r="J456">
        <v>44</v>
      </c>
      <c r="K456">
        <v>56</v>
      </c>
      <c r="L456">
        <v>85</v>
      </c>
      <c r="M456">
        <v>44</v>
      </c>
      <c r="N456">
        <v>92</v>
      </c>
      <c r="O456">
        <v>44</v>
      </c>
      <c r="P456">
        <v>55</v>
      </c>
      <c r="Q456">
        <v>8</v>
      </c>
      <c r="R456">
        <v>58</v>
      </c>
    </row>
    <row r="457" spans="1:18" x14ac:dyDescent="0.35">
      <c r="A457" t="s">
        <v>34</v>
      </c>
      <c r="B457">
        <v>85823</v>
      </c>
      <c r="C457">
        <v>16</v>
      </c>
      <c r="D457" t="s">
        <v>25</v>
      </c>
      <c r="E457">
        <v>66</v>
      </c>
      <c r="F457">
        <v>102</v>
      </c>
      <c r="G457">
        <v>31</v>
      </c>
      <c r="H457" t="s">
        <v>27</v>
      </c>
      <c r="I457">
        <v>41</v>
      </c>
      <c r="J457">
        <v>3</v>
      </c>
      <c r="K457">
        <v>75</v>
      </c>
      <c r="L457">
        <v>21</v>
      </c>
      <c r="M457">
        <v>21</v>
      </c>
      <c r="N457">
        <v>19</v>
      </c>
      <c r="O457">
        <v>13</v>
      </c>
      <c r="P457">
        <v>31</v>
      </c>
      <c r="Q457">
        <v>89</v>
      </c>
      <c r="R457">
        <v>77</v>
      </c>
    </row>
    <row r="458" spans="1:18" x14ac:dyDescent="0.35">
      <c r="A458" t="s">
        <v>29</v>
      </c>
      <c r="B458">
        <v>123286</v>
      </c>
      <c r="C458">
        <v>17</v>
      </c>
      <c r="D458" t="s">
        <v>25</v>
      </c>
      <c r="E458">
        <v>8</v>
      </c>
      <c r="F458">
        <v>77</v>
      </c>
      <c r="G458">
        <v>27</v>
      </c>
      <c r="H458" t="s">
        <v>23</v>
      </c>
      <c r="I458">
        <v>14</v>
      </c>
      <c r="J458">
        <v>34</v>
      </c>
      <c r="K458">
        <v>59</v>
      </c>
      <c r="L458">
        <v>1</v>
      </c>
      <c r="M458">
        <v>73</v>
      </c>
      <c r="N458">
        <v>39</v>
      </c>
      <c r="O458">
        <v>78</v>
      </c>
      <c r="P458">
        <v>49</v>
      </c>
      <c r="Q458">
        <v>18</v>
      </c>
      <c r="R458">
        <v>73</v>
      </c>
    </row>
    <row r="459" spans="1:18" x14ac:dyDescent="0.35">
      <c r="A459" t="s">
        <v>28</v>
      </c>
      <c r="B459">
        <v>63161</v>
      </c>
      <c r="C459">
        <v>23</v>
      </c>
      <c r="D459" t="s">
        <v>38</v>
      </c>
      <c r="E459">
        <v>49</v>
      </c>
      <c r="F459">
        <v>58</v>
      </c>
      <c r="G459">
        <v>55</v>
      </c>
      <c r="H459" t="s">
        <v>27</v>
      </c>
      <c r="I459">
        <v>67</v>
      </c>
      <c r="J459">
        <v>38</v>
      </c>
      <c r="K459">
        <v>95</v>
      </c>
      <c r="L459">
        <v>87</v>
      </c>
      <c r="M459">
        <v>71</v>
      </c>
      <c r="N459">
        <v>71</v>
      </c>
      <c r="O459">
        <v>25</v>
      </c>
      <c r="P459">
        <v>66</v>
      </c>
      <c r="Q459">
        <v>2</v>
      </c>
      <c r="R459">
        <v>14</v>
      </c>
    </row>
    <row r="460" spans="1:18" x14ac:dyDescent="0.35">
      <c r="A460" t="s">
        <v>36</v>
      </c>
      <c r="B460">
        <v>103889</v>
      </c>
      <c r="C460">
        <v>10</v>
      </c>
      <c r="D460" t="s">
        <v>38</v>
      </c>
      <c r="E460">
        <v>62</v>
      </c>
      <c r="F460">
        <v>93</v>
      </c>
      <c r="G460">
        <v>42</v>
      </c>
      <c r="H460" t="s">
        <v>27</v>
      </c>
      <c r="I460">
        <v>6</v>
      </c>
      <c r="J460">
        <v>5</v>
      </c>
      <c r="K460">
        <v>9</v>
      </c>
      <c r="L460">
        <v>3</v>
      </c>
      <c r="M460">
        <v>5</v>
      </c>
      <c r="N460">
        <v>6</v>
      </c>
      <c r="O460">
        <v>6</v>
      </c>
      <c r="P460">
        <v>72</v>
      </c>
      <c r="Q460">
        <v>23</v>
      </c>
      <c r="R460">
        <v>69</v>
      </c>
    </row>
    <row r="461" spans="1:18" x14ac:dyDescent="0.35">
      <c r="A461" t="s">
        <v>43</v>
      </c>
      <c r="B461">
        <v>135584</v>
      </c>
      <c r="C461">
        <v>11</v>
      </c>
      <c r="D461" t="s">
        <v>22</v>
      </c>
      <c r="E461">
        <v>69</v>
      </c>
      <c r="F461">
        <v>138</v>
      </c>
      <c r="G461">
        <v>29</v>
      </c>
      <c r="H461" t="s">
        <v>23</v>
      </c>
      <c r="I461">
        <v>49</v>
      </c>
      <c r="J461">
        <v>7</v>
      </c>
      <c r="K461">
        <v>85</v>
      </c>
      <c r="L461">
        <v>36</v>
      </c>
      <c r="M461">
        <v>26</v>
      </c>
      <c r="N461">
        <v>95</v>
      </c>
      <c r="O461">
        <v>73</v>
      </c>
      <c r="P461">
        <v>22</v>
      </c>
      <c r="Q461">
        <v>45</v>
      </c>
      <c r="R461">
        <v>8</v>
      </c>
    </row>
    <row r="462" spans="1:18" x14ac:dyDescent="0.35">
      <c r="A462" t="s">
        <v>26</v>
      </c>
      <c r="B462">
        <v>50968</v>
      </c>
      <c r="C462">
        <v>29</v>
      </c>
      <c r="D462" t="s">
        <v>25</v>
      </c>
      <c r="E462">
        <v>65</v>
      </c>
      <c r="F462">
        <v>125</v>
      </c>
      <c r="G462">
        <v>55</v>
      </c>
      <c r="H462" t="s">
        <v>27</v>
      </c>
      <c r="I462">
        <v>54</v>
      </c>
      <c r="J462">
        <v>75</v>
      </c>
      <c r="K462">
        <v>73</v>
      </c>
      <c r="L462">
        <v>63</v>
      </c>
      <c r="M462">
        <v>36</v>
      </c>
      <c r="N462">
        <v>41</v>
      </c>
      <c r="O462">
        <v>97</v>
      </c>
      <c r="P462">
        <v>11</v>
      </c>
      <c r="Q462">
        <v>27</v>
      </c>
      <c r="R462">
        <v>49</v>
      </c>
    </row>
    <row r="463" spans="1:18" x14ac:dyDescent="0.35">
      <c r="A463" t="s">
        <v>30</v>
      </c>
      <c r="B463">
        <v>137814</v>
      </c>
      <c r="C463">
        <v>16</v>
      </c>
      <c r="D463" t="s">
        <v>19</v>
      </c>
      <c r="E463">
        <v>28</v>
      </c>
      <c r="F463">
        <v>57</v>
      </c>
      <c r="G463">
        <v>58</v>
      </c>
      <c r="H463" t="s">
        <v>27</v>
      </c>
      <c r="I463">
        <v>24</v>
      </c>
      <c r="J463">
        <v>39</v>
      </c>
      <c r="K463">
        <v>44</v>
      </c>
      <c r="L463">
        <v>89</v>
      </c>
      <c r="M463">
        <v>41</v>
      </c>
      <c r="N463">
        <v>15</v>
      </c>
      <c r="O463">
        <v>52</v>
      </c>
      <c r="P463">
        <v>96</v>
      </c>
      <c r="Q463">
        <v>61</v>
      </c>
      <c r="R463">
        <v>98</v>
      </c>
    </row>
    <row r="464" spans="1:18" x14ac:dyDescent="0.35">
      <c r="A464" t="s">
        <v>30</v>
      </c>
      <c r="B464">
        <v>83015</v>
      </c>
      <c r="C464">
        <v>10</v>
      </c>
      <c r="D464" t="s">
        <v>25</v>
      </c>
      <c r="E464">
        <v>4</v>
      </c>
      <c r="F464">
        <v>116</v>
      </c>
      <c r="G464">
        <v>41</v>
      </c>
      <c r="H464" t="s">
        <v>27</v>
      </c>
      <c r="I464">
        <v>56</v>
      </c>
      <c r="J464">
        <v>28</v>
      </c>
      <c r="K464">
        <v>35</v>
      </c>
      <c r="L464">
        <v>92</v>
      </c>
      <c r="M464">
        <v>21</v>
      </c>
      <c r="N464">
        <v>87</v>
      </c>
      <c r="O464">
        <v>3</v>
      </c>
      <c r="P464">
        <v>9</v>
      </c>
      <c r="Q464">
        <v>85</v>
      </c>
      <c r="R464">
        <v>63</v>
      </c>
    </row>
    <row r="465" spans="1:18" x14ac:dyDescent="0.35">
      <c r="A465" t="s">
        <v>36</v>
      </c>
      <c r="B465">
        <v>86862</v>
      </c>
      <c r="C465">
        <v>1</v>
      </c>
      <c r="D465" t="s">
        <v>38</v>
      </c>
      <c r="E465">
        <v>21</v>
      </c>
      <c r="F465">
        <v>104</v>
      </c>
      <c r="G465">
        <v>59</v>
      </c>
      <c r="H465" t="s">
        <v>27</v>
      </c>
      <c r="I465">
        <v>63</v>
      </c>
      <c r="J465">
        <v>47</v>
      </c>
      <c r="K465">
        <v>96</v>
      </c>
      <c r="L465">
        <v>68</v>
      </c>
      <c r="M465">
        <v>91</v>
      </c>
      <c r="N465">
        <v>73</v>
      </c>
      <c r="O465">
        <v>74</v>
      </c>
      <c r="P465">
        <v>8</v>
      </c>
      <c r="Q465">
        <v>36</v>
      </c>
      <c r="R465">
        <v>86</v>
      </c>
    </row>
    <row r="466" spans="1:18" x14ac:dyDescent="0.35">
      <c r="A466" t="s">
        <v>43</v>
      </c>
      <c r="B466">
        <v>115501</v>
      </c>
      <c r="C466">
        <v>10</v>
      </c>
      <c r="D466" t="s">
        <v>19</v>
      </c>
      <c r="E466">
        <v>93</v>
      </c>
      <c r="F466">
        <v>51</v>
      </c>
      <c r="G466">
        <v>7</v>
      </c>
      <c r="H466" t="s">
        <v>23</v>
      </c>
      <c r="I466">
        <v>25</v>
      </c>
      <c r="J466">
        <v>67</v>
      </c>
      <c r="K466">
        <v>89</v>
      </c>
      <c r="L466">
        <v>46</v>
      </c>
      <c r="M466">
        <v>61</v>
      </c>
      <c r="N466">
        <v>19</v>
      </c>
      <c r="O466">
        <v>8</v>
      </c>
      <c r="P466">
        <v>97</v>
      </c>
      <c r="Q466">
        <v>27</v>
      </c>
      <c r="R466">
        <v>49</v>
      </c>
    </row>
    <row r="467" spans="1:18" x14ac:dyDescent="0.35">
      <c r="A467" t="s">
        <v>30</v>
      </c>
      <c r="B467">
        <v>141768</v>
      </c>
      <c r="C467">
        <v>0</v>
      </c>
      <c r="D467" t="s">
        <v>19</v>
      </c>
      <c r="E467">
        <v>56</v>
      </c>
      <c r="F467">
        <v>10</v>
      </c>
      <c r="G467">
        <v>36</v>
      </c>
      <c r="H467" t="s">
        <v>27</v>
      </c>
      <c r="I467">
        <v>44</v>
      </c>
      <c r="J467">
        <v>33</v>
      </c>
      <c r="K467">
        <v>52</v>
      </c>
      <c r="L467">
        <v>59</v>
      </c>
      <c r="M467">
        <v>1</v>
      </c>
      <c r="N467">
        <v>76</v>
      </c>
      <c r="O467">
        <v>71</v>
      </c>
      <c r="P467">
        <v>37</v>
      </c>
      <c r="Q467">
        <v>5</v>
      </c>
      <c r="R467">
        <v>75</v>
      </c>
    </row>
    <row r="468" spans="1:18" x14ac:dyDescent="0.35">
      <c r="A468" t="s">
        <v>41</v>
      </c>
      <c r="B468">
        <v>53524</v>
      </c>
      <c r="C468">
        <v>25</v>
      </c>
      <c r="D468" t="s">
        <v>22</v>
      </c>
      <c r="E468">
        <v>24</v>
      </c>
      <c r="F468">
        <v>82</v>
      </c>
      <c r="G468">
        <v>75</v>
      </c>
      <c r="H468" t="s">
        <v>20</v>
      </c>
      <c r="I468">
        <v>58</v>
      </c>
      <c r="J468">
        <v>15</v>
      </c>
      <c r="K468">
        <v>36</v>
      </c>
      <c r="L468">
        <v>7</v>
      </c>
      <c r="M468">
        <v>56</v>
      </c>
      <c r="N468">
        <v>39</v>
      </c>
      <c r="O468">
        <v>42</v>
      </c>
      <c r="P468">
        <v>56</v>
      </c>
      <c r="Q468">
        <v>1</v>
      </c>
      <c r="R468">
        <v>8</v>
      </c>
    </row>
    <row r="469" spans="1:18" x14ac:dyDescent="0.35">
      <c r="A469" t="s">
        <v>40</v>
      </c>
      <c r="B469">
        <v>38419</v>
      </c>
      <c r="C469">
        <v>16</v>
      </c>
      <c r="D469" t="s">
        <v>25</v>
      </c>
      <c r="E469">
        <v>8</v>
      </c>
      <c r="F469">
        <v>121</v>
      </c>
      <c r="G469">
        <v>28</v>
      </c>
      <c r="H469" t="s">
        <v>23</v>
      </c>
      <c r="I469">
        <v>27</v>
      </c>
      <c r="J469">
        <v>37</v>
      </c>
      <c r="K469">
        <v>57</v>
      </c>
      <c r="L469">
        <v>88</v>
      </c>
      <c r="M469">
        <v>94</v>
      </c>
      <c r="N469">
        <v>74</v>
      </c>
      <c r="O469">
        <v>9</v>
      </c>
      <c r="P469">
        <v>67</v>
      </c>
      <c r="Q469">
        <v>41</v>
      </c>
      <c r="R469">
        <v>47</v>
      </c>
    </row>
    <row r="470" spans="1:18" x14ac:dyDescent="0.35">
      <c r="A470" t="s">
        <v>37</v>
      </c>
      <c r="B470">
        <v>94800</v>
      </c>
      <c r="C470">
        <v>4</v>
      </c>
      <c r="D470" t="s">
        <v>22</v>
      </c>
      <c r="E470">
        <v>19</v>
      </c>
      <c r="F470">
        <v>129</v>
      </c>
      <c r="G470">
        <v>48</v>
      </c>
      <c r="H470" t="s">
        <v>27</v>
      </c>
      <c r="I470">
        <v>3</v>
      </c>
      <c r="J470">
        <v>38</v>
      </c>
      <c r="K470">
        <v>85</v>
      </c>
      <c r="L470">
        <v>75</v>
      </c>
      <c r="M470">
        <v>27</v>
      </c>
      <c r="N470">
        <v>12</v>
      </c>
      <c r="O470">
        <v>25</v>
      </c>
      <c r="P470">
        <v>92</v>
      </c>
      <c r="Q470">
        <v>58</v>
      </c>
      <c r="R470">
        <v>53</v>
      </c>
    </row>
    <row r="471" spans="1:18" x14ac:dyDescent="0.35">
      <c r="A471" t="s">
        <v>35</v>
      </c>
      <c r="B471">
        <v>111976</v>
      </c>
      <c r="C471">
        <v>22</v>
      </c>
      <c r="D471" t="s">
        <v>25</v>
      </c>
      <c r="E471">
        <v>37</v>
      </c>
      <c r="F471">
        <v>131</v>
      </c>
      <c r="G471">
        <v>51</v>
      </c>
      <c r="H471" t="s">
        <v>27</v>
      </c>
      <c r="I471">
        <v>12</v>
      </c>
      <c r="J471">
        <v>13</v>
      </c>
      <c r="K471">
        <v>54</v>
      </c>
      <c r="L471">
        <v>94</v>
      </c>
      <c r="M471">
        <v>31</v>
      </c>
      <c r="N471">
        <v>87</v>
      </c>
      <c r="O471">
        <v>76</v>
      </c>
      <c r="P471">
        <v>25</v>
      </c>
      <c r="Q471">
        <v>4</v>
      </c>
      <c r="R471">
        <v>1</v>
      </c>
    </row>
    <row r="472" spans="1:18" x14ac:dyDescent="0.35">
      <c r="A472" t="s">
        <v>24</v>
      </c>
      <c r="B472">
        <v>67909</v>
      </c>
      <c r="C472">
        <v>8</v>
      </c>
      <c r="D472" t="s">
        <v>25</v>
      </c>
      <c r="E472">
        <v>2</v>
      </c>
      <c r="F472">
        <v>87</v>
      </c>
      <c r="G472">
        <v>83</v>
      </c>
      <c r="H472" t="s">
        <v>20</v>
      </c>
      <c r="I472">
        <v>73</v>
      </c>
      <c r="J472">
        <v>11</v>
      </c>
      <c r="K472">
        <v>41</v>
      </c>
      <c r="L472">
        <v>49</v>
      </c>
      <c r="M472">
        <v>54</v>
      </c>
      <c r="N472">
        <v>82</v>
      </c>
      <c r="O472">
        <v>17</v>
      </c>
      <c r="P472">
        <v>81</v>
      </c>
      <c r="Q472">
        <v>69</v>
      </c>
      <c r="R472">
        <v>56</v>
      </c>
    </row>
    <row r="473" spans="1:18" x14ac:dyDescent="0.35">
      <c r="A473" t="s">
        <v>29</v>
      </c>
      <c r="B473">
        <v>46934</v>
      </c>
      <c r="C473">
        <v>6</v>
      </c>
      <c r="D473" t="s">
        <v>38</v>
      </c>
      <c r="E473">
        <v>41</v>
      </c>
      <c r="F473">
        <v>64</v>
      </c>
      <c r="G473">
        <v>22</v>
      </c>
      <c r="H473" t="s">
        <v>23</v>
      </c>
      <c r="I473">
        <v>52</v>
      </c>
      <c r="J473">
        <v>64</v>
      </c>
      <c r="K473">
        <v>34</v>
      </c>
      <c r="L473">
        <v>91</v>
      </c>
      <c r="M473">
        <v>59</v>
      </c>
      <c r="N473">
        <v>9</v>
      </c>
      <c r="O473">
        <v>45</v>
      </c>
      <c r="P473">
        <v>76</v>
      </c>
      <c r="Q473">
        <v>79</v>
      </c>
      <c r="R473">
        <v>49</v>
      </c>
    </row>
    <row r="474" spans="1:18" x14ac:dyDescent="0.35">
      <c r="A474" t="s">
        <v>28</v>
      </c>
      <c r="B474">
        <v>41586</v>
      </c>
      <c r="C474">
        <v>23</v>
      </c>
      <c r="D474" t="s">
        <v>38</v>
      </c>
      <c r="E474">
        <v>27</v>
      </c>
      <c r="F474">
        <v>91</v>
      </c>
      <c r="G474">
        <v>66</v>
      </c>
      <c r="H474" t="s">
        <v>27</v>
      </c>
      <c r="I474">
        <v>9</v>
      </c>
      <c r="J474">
        <v>69</v>
      </c>
      <c r="K474">
        <v>86</v>
      </c>
      <c r="L474">
        <v>9</v>
      </c>
      <c r="M474">
        <v>86</v>
      </c>
      <c r="N474">
        <v>32</v>
      </c>
      <c r="O474">
        <v>18</v>
      </c>
      <c r="P474">
        <v>24</v>
      </c>
      <c r="Q474">
        <v>42</v>
      </c>
      <c r="R474">
        <v>25</v>
      </c>
    </row>
    <row r="475" spans="1:18" x14ac:dyDescent="0.35">
      <c r="A475" t="s">
        <v>28</v>
      </c>
      <c r="B475">
        <v>77013</v>
      </c>
      <c r="C475">
        <v>29</v>
      </c>
      <c r="D475" t="s">
        <v>19</v>
      </c>
      <c r="E475">
        <v>13</v>
      </c>
      <c r="F475">
        <v>8</v>
      </c>
      <c r="G475">
        <v>53</v>
      </c>
      <c r="H475" t="s">
        <v>27</v>
      </c>
      <c r="I475">
        <v>44</v>
      </c>
      <c r="J475">
        <v>35</v>
      </c>
      <c r="K475">
        <v>75</v>
      </c>
      <c r="L475">
        <v>89</v>
      </c>
      <c r="M475">
        <v>76</v>
      </c>
      <c r="N475">
        <v>33</v>
      </c>
      <c r="O475">
        <v>74</v>
      </c>
      <c r="P475">
        <v>15</v>
      </c>
      <c r="Q475">
        <v>13</v>
      </c>
      <c r="R475">
        <v>35</v>
      </c>
    </row>
    <row r="476" spans="1:18" x14ac:dyDescent="0.35">
      <c r="A476" t="s">
        <v>34</v>
      </c>
      <c r="B476">
        <v>133693</v>
      </c>
      <c r="C476">
        <v>3</v>
      </c>
      <c r="D476" t="s">
        <v>25</v>
      </c>
      <c r="E476">
        <v>25</v>
      </c>
      <c r="F476">
        <v>56</v>
      </c>
      <c r="G476">
        <v>35</v>
      </c>
      <c r="H476" t="s">
        <v>27</v>
      </c>
      <c r="I476">
        <v>86</v>
      </c>
      <c r="J476">
        <v>63</v>
      </c>
      <c r="K476">
        <v>25</v>
      </c>
      <c r="L476">
        <v>56</v>
      </c>
      <c r="M476">
        <v>53</v>
      </c>
      <c r="N476">
        <v>66</v>
      </c>
      <c r="O476">
        <v>23</v>
      </c>
      <c r="P476">
        <v>86</v>
      </c>
      <c r="Q476">
        <v>31</v>
      </c>
      <c r="R476">
        <v>69</v>
      </c>
    </row>
    <row r="477" spans="1:18" x14ac:dyDescent="0.35">
      <c r="A477" t="s">
        <v>21</v>
      </c>
      <c r="B477">
        <v>78825</v>
      </c>
      <c r="C477">
        <v>21</v>
      </c>
      <c r="D477" t="s">
        <v>38</v>
      </c>
      <c r="E477">
        <v>37</v>
      </c>
      <c r="F477">
        <v>85</v>
      </c>
      <c r="G477">
        <v>19</v>
      </c>
      <c r="H477" t="s">
        <v>23</v>
      </c>
      <c r="I477">
        <v>7</v>
      </c>
      <c r="J477">
        <v>79</v>
      </c>
      <c r="K477">
        <v>22</v>
      </c>
      <c r="L477">
        <v>68</v>
      </c>
      <c r="M477">
        <v>8</v>
      </c>
      <c r="N477">
        <v>56</v>
      </c>
      <c r="O477">
        <v>74</v>
      </c>
      <c r="P477">
        <v>66</v>
      </c>
      <c r="Q477">
        <v>36</v>
      </c>
      <c r="R477">
        <v>81</v>
      </c>
    </row>
    <row r="478" spans="1:18" x14ac:dyDescent="0.35">
      <c r="A478" t="s">
        <v>26</v>
      </c>
      <c r="B478">
        <v>131505</v>
      </c>
      <c r="C478">
        <v>16</v>
      </c>
      <c r="D478" t="s">
        <v>38</v>
      </c>
      <c r="E478">
        <v>57</v>
      </c>
      <c r="F478">
        <v>125</v>
      </c>
      <c r="G478">
        <v>45</v>
      </c>
      <c r="H478" t="s">
        <v>27</v>
      </c>
      <c r="I478">
        <v>3</v>
      </c>
      <c r="J478">
        <v>46</v>
      </c>
      <c r="K478">
        <v>82</v>
      </c>
      <c r="L478">
        <v>93</v>
      </c>
      <c r="M478">
        <v>55</v>
      </c>
      <c r="N478">
        <v>66</v>
      </c>
      <c r="O478">
        <v>9</v>
      </c>
      <c r="P478">
        <v>1</v>
      </c>
      <c r="Q478">
        <v>23</v>
      </c>
      <c r="R478">
        <v>71</v>
      </c>
    </row>
    <row r="479" spans="1:18" x14ac:dyDescent="0.35">
      <c r="A479" t="s">
        <v>41</v>
      </c>
      <c r="B479">
        <v>90107</v>
      </c>
      <c r="C479">
        <v>9</v>
      </c>
      <c r="D479" t="s">
        <v>38</v>
      </c>
      <c r="E479">
        <v>86</v>
      </c>
      <c r="F479">
        <v>92</v>
      </c>
      <c r="G479">
        <v>72</v>
      </c>
      <c r="H479" t="s">
        <v>20</v>
      </c>
      <c r="I479">
        <v>44</v>
      </c>
      <c r="J479">
        <v>23</v>
      </c>
      <c r="K479">
        <v>29</v>
      </c>
      <c r="L479">
        <v>77</v>
      </c>
      <c r="M479">
        <v>8</v>
      </c>
      <c r="N479">
        <v>83</v>
      </c>
      <c r="O479">
        <v>43</v>
      </c>
      <c r="P479">
        <v>6</v>
      </c>
      <c r="Q479">
        <v>9</v>
      </c>
      <c r="R479">
        <v>34</v>
      </c>
    </row>
    <row r="480" spans="1:18" x14ac:dyDescent="0.35">
      <c r="A480" t="s">
        <v>32</v>
      </c>
      <c r="B480">
        <v>71916</v>
      </c>
      <c r="C480">
        <v>28</v>
      </c>
      <c r="D480" t="s">
        <v>22</v>
      </c>
      <c r="E480">
        <v>96</v>
      </c>
      <c r="F480">
        <v>131</v>
      </c>
      <c r="G480">
        <v>48</v>
      </c>
      <c r="H480" t="s">
        <v>27</v>
      </c>
      <c r="I480">
        <v>22</v>
      </c>
      <c r="J480">
        <v>93</v>
      </c>
      <c r="K480">
        <v>34</v>
      </c>
      <c r="L480">
        <v>16</v>
      </c>
      <c r="M480">
        <v>56</v>
      </c>
      <c r="N480">
        <v>94</v>
      </c>
      <c r="O480">
        <v>0</v>
      </c>
      <c r="P480">
        <v>24</v>
      </c>
      <c r="Q480">
        <v>94</v>
      </c>
      <c r="R480">
        <v>17</v>
      </c>
    </row>
    <row r="481" spans="1:18" x14ac:dyDescent="0.35">
      <c r="A481" t="s">
        <v>39</v>
      </c>
      <c r="B481">
        <v>129794</v>
      </c>
      <c r="C481">
        <v>8</v>
      </c>
      <c r="D481" t="s">
        <v>38</v>
      </c>
      <c r="E481">
        <v>57</v>
      </c>
      <c r="F481">
        <v>136</v>
      </c>
      <c r="G481">
        <v>82</v>
      </c>
      <c r="H481" t="s">
        <v>20</v>
      </c>
      <c r="I481">
        <v>99</v>
      </c>
      <c r="J481">
        <v>68</v>
      </c>
      <c r="K481">
        <v>7</v>
      </c>
      <c r="L481">
        <v>99</v>
      </c>
      <c r="M481">
        <v>41</v>
      </c>
      <c r="N481">
        <v>29</v>
      </c>
      <c r="O481">
        <v>56</v>
      </c>
      <c r="P481">
        <v>3</v>
      </c>
      <c r="Q481">
        <v>9</v>
      </c>
      <c r="R481">
        <v>0</v>
      </c>
    </row>
    <row r="482" spans="1:18" x14ac:dyDescent="0.35">
      <c r="A482" t="s">
        <v>21</v>
      </c>
      <c r="B482">
        <v>82186</v>
      </c>
      <c r="C482">
        <v>8</v>
      </c>
      <c r="D482" t="s">
        <v>22</v>
      </c>
      <c r="E482">
        <v>18</v>
      </c>
      <c r="F482">
        <v>142</v>
      </c>
      <c r="G482">
        <v>17</v>
      </c>
      <c r="H482" t="s">
        <v>23</v>
      </c>
      <c r="I482">
        <v>6</v>
      </c>
      <c r="J482">
        <v>6</v>
      </c>
      <c r="K482">
        <v>6</v>
      </c>
      <c r="L482">
        <v>6</v>
      </c>
      <c r="M482">
        <v>97</v>
      </c>
      <c r="N482">
        <v>54</v>
      </c>
      <c r="O482">
        <v>56</v>
      </c>
      <c r="P482">
        <v>52</v>
      </c>
      <c r="Q482">
        <v>61</v>
      </c>
      <c r="R482">
        <v>26</v>
      </c>
    </row>
    <row r="483" spans="1:18" x14ac:dyDescent="0.35">
      <c r="A483" t="s">
        <v>42</v>
      </c>
      <c r="B483">
        <v>72531</v>
      </c>
      <c r="C483">
        <v>15</v>
      </c>
      <c r="D483" t="s">
        <v>38</v>
      </c>
      <c r="E483">
        <v>51</v>
      </c>
      <c r="F483">
        <v>131</v>
      </c>
      <c r="G483">
        <v>32</v>
      </c>
      <c r="H483" t="s">
        <v>27</v>
      </c>
      <c r="I483">
        <v>6</v>
      </c>
      <c r="J483">
        <v>81</v>
      </c>
      <c r="K483">
        <v>16</v>
      </c>
      <c r="L483">
        <v>2</v>
      </c>
      <c r="M483">
        <v>31</v>
      </c>
      <c r="N483">
        <v>59</v>
      </c>
      <c r="O483">
        <v>14</v>
      </c>
      <c r="P483">
        <v>43</v>
      </c>
      <c r="Q483">
        <v>55</v>
      </c>
      <c r="R483">
        <v>6</v>
      </c>
    </row>
    <row r="484" spans="1:18" x14ac:dyDescent="0.35">
      <c r="A484" t="s">
        <v>24</v>
      </c>
      <c r="B484">
        <v>127596</v>
      </c>
      <c r="C484">
        <v>19</v>
      </c>
      <c r="D484" t="s">
        <v>22</v>
      </c>
      <c r="E484">
        <v>87</v>
      </c>
      <c r="F484">
        <v>144</v>
      </c>
      <c r="G484">
        <v>9</v>
      </c>
      <c r="H484" t="s">
        <v>20</v>
      </c>
      <c r="I484">
        <v>85</v>
      </c>
      <c r="J484">
        <v>55</v>
      </c>
      <c r="K484">
        <v>83</v>
      </c>
      <c r="L484">
        <v>3</v>
      </c>
      <c r="M484">
        <v>4</v>
      </c>
      <c r="N484">
        <v>32</v>
      </c>
      <c r="O484">
        <v>47</v>
      </c>
      <c r="P484">
        <v>29</v>
      </c>
      <c r="Q484">
        <v>96</v>
      </c>
      <c r="R484">
        <v>31</v>
      </c>
    </row>
    <row r="485" spans="1:18" x14ac:dyDescent="0.35">
      <c r="A485" t="s">
        <v>39</v>
      </c>
      <c r="B485">
        <v>124826</v>
      </c>
      <c r="C485">
        <v>16</v>
      </c>
      <c r="D485" t="s">
        <v>25</v>
      </c>
      <c r="E485">
        <v>53</v>
      </c>
      <c r="F485">
        <v>56</v>
      </c>
      <c r="G485">
        <v>73</v>
      </c>
      <c r="H485" t="s">
        <v>20</v>
      </c>
      <c r="I485">
        <v>22</v>
      </c>
      <c r="J485">
        <v>46</v>
      </c>
      <c r="K485">
        <v>43</v>
      </c>
      <c r="L485">
        <v>8</v>
      </c>
      <c r="M485">
        <v>74</v>
      </c>
      <c r="N485">
        <v>43</v>
      </c>
      <c r="O485">
        <v>33</v>
      </c>
      <c r="P485">
        <v>32</v>
      </c>
      <c r="Q485">
        <v>77</v>
      </c>
      <c r="R485">
        <v>5</v>
      </c>
    </row>
    <row r="486" spans="1:18" x14ac:dyDescent="0.35">
      <c r="A486" t="s">
        <v>31</v>
      </c>
      <c r="B486">
        <v>48320</v>
      </c>
      <c r="C486">
        <v>10</v>
      </c>
      <c r="D486" t="s">
        <v>25</v>
      </c>
      <c r="E486">
        <v>8</v>
      </c>
      <c r="F486">
        <v>98</v>
      </c>
      <c r="G486">
        <v>8</v>
      </c>
      <c r="H486" t="s">
        <v>23</v>
      </c>
      <c r="I486">
        <v>24</v>
      </c>
      <c r="J486">
        <v>93</v>
      </c>
      <c r="K486">
        <v>86</v>
      </c>
      <c r="L486">
        <v>71</v>
      </c>
      <c r="M486">
        <v>48</v>
      </c>
      <c r="N486">
        <v>52</v>
      </c>
      <c r="O486">
        <v>98</v>
      </c>
      <c r="P486">
        <v>97</v>
      </c>
      <c r="Q486">
        <v>22</v>
      </c>
      <c r="R486">
        <v>81</v>
      </c>
    </row>
    <row r="487" spans="1:18" x14ac:dyDescent="0.35">
      <c r="A487" t="s">
        <v>28</v>
      </c>
      <c r="B487">
        <v>62449</v>
      </c>
      <c r="C487">
        <v>9</v>
      </c>
      <c r="D487" t="s">
        <v>19</v>
      </c>
      <c r="E487">
        <v>12</v>
      </c>
      <c r="F487">
        <v>146</v>
      </c>
      <c r="G487">
        <v>42</v>
      </c>
      <c r="H487" t="s">
        <v>27</v>
      </c>
      <c r="I487">
        <v>85</v>
      </c>
      <c r="J487">
        <v>39</v>
      </c>
      <c r="K487">
        <v>32</v>
      </c>
      <c r="L487">
        <v>94</v>
      </c>
      <c r="M487">
        <v>36</v>
      </c>
      <c r="N487">
        <v>39</v>
      </c>
      <c r="O487">
        <v>11</v>
      </c>
      <c r="P487">
        <v>67</v>
      </c>
      <c r="Q487">
        <v>29</v>
      </c>
      <c r="R487">
        <v>59</v>
      </c>
    </row>
    <row r="488" spans="1:18" x14ac:dyDescent="0.35">
      <c r="A488" t="s">
        <v>18</v>
      </c>
      <c r="B488">
        <v>84097</v>
      </c>
      <c r="C488">
        <v>24</v>
      </c>
      <c r="D488" t="s">
        <v>19</v>
      </c>
      <c r="E488">
        <v>72</v>
      </c>
      <c r="F488">
        <v>125</v>
      </c>
      <c r="G488">
        <v>83</v>
      </c>
      <c r="H488" t="s">
        <v>20</v>
      </c>
      <c r="I488">
        <v>33</v>
      </c>
      <c r="J488">
        <v>84</v>
      </c>
      <c r="K488">
        <v>31</v>
      </c>
      <c r="L488">
        <v>51</v>
      </c>
      <c r="M488">
        <v>4</v>
      </c>
      <c r="N488">
        <v>86</v>
      </c>
      <c r="O488">
        <v>43</v>
      </c>
      <c r="P488">
        <v>39</v>
      </c>
      <c r="Q488">
        <v>69</v>
      </c>
      <c r="R488">
        <v>6</v>
      </c>
    </row>
    <row r="489" spans="1:18" x14ac:dyDescent="0.35">
      <c r="A489" t="s">
        <v>24</v>
      </c>
      <c r="B489">
        <v>64629</v>
      </c>
      <c r="C489">
        <v>28</v>
      </c>
      <c r="D489" t="s">
        <v>19</v>
      </c>
      <c r="E489">
        <v>63</v>
      </c>
      <c r="F489">
        <v>78</v>
      </c>
      <c r="G489">
        <v>93</v>
      </c>
      <c r="H489" t="s">
        <v>20</v>
      </c>
      <c r="I489">
        <v>63</v>
      </c>
      <c r="J489">
        <v>7</v>
      </c>
      <c r="K489">
        <v>91</v>
      </c>
      <c r="L489">
        <v>96</v>
      </c>
      <c r="M489">
        <v>8</v>
      </c>
      <c r="N489">
        <v>53</v>
      </c>
      <c r="O489">
        <v>3</v>
      </c>
      <c r="P489">
        <v>39</v>
      </c>
      <c r="Q489">
        <v>18</v>
      </c>
      <c r="R489">
        <v>58</v>
      </c>
    </row>
    <row r="490" spans="1:18" x14ac:dyDescent="0.35">
      <c r="A490" t="s">
        <v>42</v>
      </c>
      <c r="B490">
        <v>38859</v>
      </c>
      <c r="C490">
        <v>12</v>
      </c>
      <c r="D490" t="s">
        <v>25</v>
      </c>
      <c r="E490">
        <v>5</v>
      </c>
      <c r="F490">
        <v>58</v>
      </c>
      <c r="G490">
        <v>55</v>
      </c>
      <c r="H490" t="s">
        <v>27</v>
      </c>
      <c r="I490">
        <v>34</v>
      </c>
      <c r="J490">
        <v>86</v>
      </c>
      <c r="K490">
        <v>43</v>
      </c>
      <c r="L490">
        <v>19</v>
      </c>
      <c r="M490">
        <v>19</v>
      </c>
      <c r="N490">
        <v>77</v>
      </c>
      <c r="O490">
        <v>27</v>
      </c>
      <c r="P490">
        <v>77</v>
      </c>
      <c r="Q490">
        <v>21</v>
      </c>
      <c r="R490">
        <v>32</v>
      </c>
    </row>
    <row r="491" spans="1:18" x14ac:dyDescent="0.35">
      <c r="A491" t="s">
        <v>42</v>
      </c>
      <c r="B491">
        <v>40082</v>
      </c>
      <c r="C491">
        <v>29</v>
      </c>
      <c r="D491" t="s">
        <v>19</v>
      </c>
      <c r="E491">
        <v>94</v>
      </c>
      <c r="F491">
        <v>143</v>
      </c>
      <c r="G491">
        <v>38</v>
      </c>
      <c r="H491" t="s">
        <v>27</v>
      </c>
      <c r="I491">
        <v>36</v>
      </c>
      <c r="J491">
        <v>15</v>
      </c>
      <c r="K491">
        <v>51</v>
      </c>
      <c r="L491">
        <v>46</v>
      </c>
      <c r="M491">
        <v>9</v>
      </c>
      <c r="N491">
        <v>93</v>
      </c>
      <c r="O491">
        <v>38</v>
      </c>
      <c r="P491">
        <v>49</v>
      </c>
      <c r="Q491">
        <v>9</v>
      </c>
      <c r="R491">
        <v>81</v>
      </c>
    </row>
    <row r="492" spans="1:18" x14ac:dyDescent="0.35">
      <c r="A492" t="s">
        <v>34</v>
      </c>
      <c r="B492">
        <v>136153</v>
      </c>
      <c r="C492">
        <v>25</v>
      </c>
      <c r="D492" t="s">
        <v>19</v>
      </c>
      <c r="E492">
        <v>32</v>
      </c>
      <c r="F492">
        <v>92</v>
      </c>
      <c r="G492">
        <v>39</v>
      </c>
      <c r="H492" t="s">
        <v>27</v>
      </c>
      <c r="I492">
        <v>2</v>
      </c>
      <c r="J492">
        <v>4</v>
      </c>
      <c r="K492">
        <v>64</v>
      </c>
      <c r="L492">
        <v>26</v>
      </c>
      <c r="M492">
        <v>5</v>
      </c>
      <c r="N492">
        <v>23</v>
      </c>
      <c r="O492">
        <v>8</v>
      </c>
      <c r="P492">
        <v>85</v>
      </c>
      <c r="Q492">
        <v>48</v>
      </c>
      <c r="R492">
        <v>42</v>
      </c>
    </row>
    <row r="493" spans="1:18" x14ac:dyDescent="0.35">
      <c r="A493" t="s">
        <v>24</v>
      </c>
      <c r="B493">
        <v>70612</v>
      </c>
      <c r="C493">
        <v>10</v>
      </c>
      <c r="D493" t="s">
        <v>19</v>
      </c>
      <c r="E493">
        <v>93</v>
      </c>
      <c r="F493">
        <v>115</v>
      </c>
      <c r="G493">
        <v>79</v>
      </c>
      <c r="H493" t="s">
        <v>20</v>
      </c>
      <c r="I493">
        <v>76</v>
      </c>
      <c r="J493">
        <v>67</v>
      </c>
      <c r="K493">
        <v>53</v>
      </c>
      <c r="L493">
        <v>1</v>
      </c>
      <c r="M493">
        <v>81</v>
      </c>
      <c r="N493">
        <v>87</v>
      </c>
      <c r="O493">
        <v>17</v>
      </c>
      <c r="P493">
        <v>85</v>
      </c>
      <c r="Q493">
        <v>88</v>
      </c>
      <c r="R493">
        <v>55</v>
      </c>
    </row>
    <row r="494" spans="1:18" x14ac:dyDescent="0.35">
      <c r="A494" t="s">
        <v>26</v>
      </c>
      <c r="B494">
        <v>118444</v>
      </c>
      <c r="C494">
        <v>8</v>
      </c>
      <c r="D494" t="s">
        <v>19</v>
      </c>
      <c r="E494">
        <v>38</v>
      </c>
      <c r="F494">
        <v>78</v>
      </c>
      <c r="G494">
        <v>59</v>
      </c>
      <c r="H494" t="s">
        <v>27</v>
      </c>
      <c r="I494">
        <v>86</v>
      </c>
      <c r="J494">
        <v>65</v>
      </c>
      <c r="K494">
        <v>51</v>
      </c>
      <c r="L494">
        <v>16</v>
      </c>
      <c r="M494">
        <v>5</v>
      </c>
      <c r="N494">
        <v>45</v>
      </c>
      <c r="O494">
        <v>5</v>
      </c>
      <c r="P494">
        <v>57</v>
      </c>
      <c r="Q494">
        <v>38</v>
      </c>
      <c r="R494">
        <v>76</v>
      </c>
    </row>
    <row r="495" spans="1:18" x14ac:dyDescent="0.35">
      <c r="A495" t="s">
        <v>21</v>
      </c>
      <c r="B495">
        <v>94204</v>
      </c>
      <c r="C495">
        <v>25</v>
      </c>
      <c r="D495" t="s">
        <v>38</v>
      </c>
      <c r="E495">
        <v>59</v>
      </c>
      <c r="F495">
        <v>104</v>
      </c>
      <c r="G495">
        <v>5</v>
      </c>
      <c r="H495" t="s">
        <v>23</v>
      </c>
      <c r="I495">
        <v>7</v>
      </c>
      <c r="J495">
        <v>29</v>
      </c>
      <c r="K495">
        <v>88</v>
      </c>
      <c r="L495">
        <v>15</v>
      </c>
      <c r="M495">
        <v>71</v>
      </c>
      <c r="N495">
        <v>97</v>
      </c>
      <c r="O495">
        <v>79</v>
      </c>
      <c r="P495">
        <v>24</v>
      </c>
      <c r="Q495">
        <v>91</v>
      </c>
      <c r="R495">
        <v>9</v>
      </c>
    </row>
    <row r="496" spans="1:18" x14ac:dyDescent="0.35">
      <c r="A496" t="s">
        <v>40</v>
      </c>
      <c r="B496">
        <v>39852</v>
      </c>
      <c r="C496">
        <v>11</v>
      </c>
      <c r="D496" t="s">
        <v>25</v>
      </c>
      <c r="E496">
        <v>89</v>
      </c>
      <c r="F496">
        <v>114</v>
      </c>
      <c r="G496">
        <v>15</v>
      </c>
      <c r="H496" t="s">
        <v>23</v>
      </c>
      <c r="I496">
        <v>29</v>
      </c>
      <c r="J496">
        <v>38</v>
      </c>
      <c r="K496">
        <v>51</v>
      </c>
      <c r="L496">
        <v>32</v>
      </c>
      <c r="M496">
        <v>97</v>
      </c>
      <c r="N496">
        <v>93</v>
      </c>
      <c r="O496">
        <v>87</v>
      </c>
      <c r="P496">
        <v>42</v>
      </c>
      <c r="Q496">
        <v>69</v>
      </c>
      <c r="R496">
        <v>9</v>
      </c>
    </row>
    <row r="497" spans="1:18" x14ac:dyDescent="0.35">
      <c r="A497" t="s">
        <v>43</v>
      </c>
      <c r="B497">
        <v>144476</v>
      </c>
      <c r="C497">
        <v>29</v>
      </c>
      <c r="D497" t="s">
        <v>25</v>
      </c>
      <c r="E497">
        <v>41</v>
      </c>
      <c r="F497">
        <v>61</v>
      </c>
      <c r="G497">
        <v>7</v>
      </c>
      <c r="H497" t="s">
        <v>23</v>
      </c>
      <c r="I497">
        <v>58</v>
      </c>
      <c r="J497">
        <v>64</v>
      </c>
      <c r="K497">
        <v>85</v>
      </c>
      <c r="L497">
        <v>29</v>
      </c>
      <c r="M497">
        <v>17</v>
      </c>
      <c r="N497">
        <v>38</v>
      </c>
      <c r="O497">
        <v>35</v>
      </c>
      <c r="P497">
        <v>13</v>
      </c>
      <c r="Q497">
        <v>67</v>
      </c>
      <c r="R497">
        <v>51</v>
      </c>
    </row>
    <row r="498" spans="1:18" x14ac:dyDescent="0.35">
      <c r="A498" t="s">
        <v>26</v>
      </c>
      <c r="B498">
        <v>128336</v>
      </c>
      <c r="C498">
        <v>7</v>
      </c>
      <c r="D498" t="s">
        <v>25</v>
      </c>
      <c r="E498">
        <v>35</v>
      </c>
      <c r="F498">
        <v>83</v>
      </c>
      <c r="G498">
        <v>49</v>
      </c>
      <c r="H498" t="s">
        <v>27</v>
      </c>
      <c r="I498">
        <v>88</v>
      </c>
      <c r="J498">
        <v>4</v>
      </c>
      <c r="K498">
        <v>8</v>
      </c>
      <c r="L498">
        <v>37</v>
      </c>
      <c r="M498">
        <v>85</v>
      </c>
      <c r="N498">
        <v>8</v>
      </c>
      <c r="O498">
        <v>35</v>
      </c>
      <c r="P498">
        <v>69</v>
      </c>
      <c r="Q498">
        <v>16</v>
      </c>
      <c r="R498">
        <v>9</v>
      </c>
    </row>
    <row r="499" spans="1:18" x14ac:dyDescent="0.35">
      <c r="A499" t="s">
        <v>32</v>
      </c>
      <c r="B499">
        <v>77598</v>
      </c>
      <c r="C499">
        <v>8</v>
      </c>
      <c r="D499" t="s">
        <v>38</v>
      </c>
      <c r="E499">
        <v>46</v>
      </c>
      <c r="F499">
        <v>121</v>
      </c>
      <c r="G499">
        <v>63</v>
      </c>
      <c r="H499" t="s">
        <v>27</v>
      </c>
      <c r="I499">
        <v>24</v>
      </c>
      <c r="J499">
        <v>66</v>
      </c>
      <c r="K499">
        <v>39</v>
      </c>
      <c r="L499">
        <v>37</v>
      </c>
      <c r="M499">
        <v>69</v>
      </c>
      <c r="N499">
        <v>39</v>
      </c>
      <c r="O499">
        <v>35</v>
      </c>
      <c r="P499">
        <v>84</v>
      </c>
      <c r="Q499">
        <v>1</v>
      </c>
      <c r="R499">
        <v>68</v>
      </c>
    </row>
    <row r="500" spans="1:18" x14ac:dyDescent="0.35">
      <c r="A500" t="s">
        <v>21</v>
      </c>
      <c r="B500">
        <v>60628</v>
      </c>
      <c r="C500">
        <v>2</v>
      </c>
      <c r="D500" t="s">
        <v>25</v>
      </c>
      <c r="E500">
        <v>2</v>
      </c>
      <c r="F500">
        <v>67</v>
      </c>
      <c r="G500">
        <v>2</v>
      </c>
      <c r="H500" t="s">
        <v>23</v>
      </c>
      <c r="I500">
        <v>71</v>
      </c>
      <c r="J500">
        <v>2</v>
      </c>
      <c r="K500">
        <v>4</v>
      </c>
      <c r="L500">
        <v>9</v>
      </c>
      <c r="M500">
        <v>7</v>
      </c>
      <c r="N500">
        <v>89</v>
      </c>
      <c r="O500">
        <v>23</v>
      </c>
      <c r="P500">
        <v>74</v>
      </c>
      <c r="Q500">
        <v>31</v>
      </c>
      <c r="R500">
        <v>86</v>
      </c>
    </row>
    <row r="501" spans="1:18" x14ac:dyDescent="0.35">
      <c r="A501" t="s">
        <v>36</v>
      </c>
      <c r="B501">
        <v>96188</v>
      </c>
      <c r="C501">
        <v>7</v>
      </c>
      <c r="D501" t="s">
        <v>25</v>
      </c>
      <c r="E501">
        <v>4</v>
      </c>
      <c r="F501">
        <v>58</v>
      </c>
      <c r="G501">
        <v>59</v>
      </c>
      <c r="H501" t="s">
        <v>27</v>
      </c>
      <c r="I501">
        <v>62</v>
      </c>
      <c r="J501">
        <v>0</v>
      </c>
      <c r="K501">
        <v>1</v>
      </c>
      <c r="L501">
        <v>81</v>
      </c>
      <c r="M501">
        <v>26</v>
      </c>
      <c r="N501">
        <v>64</v>
      </c>
      <c r="O501">
        <v>45</v>
      </c>
      <c r="P501">
        <v>86</v>
      </c>
      <c r="Q501">
        <v>92</v>
      </c>
      <c r="R501">
        <v>10</v>
      </c>
    </row>
    <row r="502" spans="1:18" x14ac:dyDescent="0.35">
      <c r="A502" t="s">
        <v>44</v>
      </c>
      <c r="B502">
        <v>42516</v>
      </c>
      <c r="C502">
        <v>19</v>
      </c>
      <c r="D502" t="s">
        <v>25</v>
      </c>
      <c r="E502">
        <v>27</v>
      </c>
      <c r="F502">
        <v>109</v>
      </c>
      <c r="G502">
        <v>5</v>
      </c>
      <c r="H502" t="s">
        <v>27</v>
      </c>
      <c r="I502">
        <v>2</v>
      </c>
      <c r="J502">
        <v>93</v>
      </c>
      <c r="K502">
        <v>8</v>
      </c>
      <c r="L502">
        <v>69</v>
      </c>
      <c r="M502">
        <v>79</v>
      </c>
      <c r="N502">
        <v>8</v>
      </c>
      <c r="O502">
        <v>14</v>
      </c>
      <c r="P502">
        <v>45</v>
      </c>
      <c r="Q502">
        <v>83</v>
      </c>
      <c r="R502">
        <v>3</v>
      </c>
    </row>
    <row r="503" spans="1:18" x14ac:dyDescent="0.35">
      <c r="A503" t="s">
        <v>29</v>
      </c>
      <c r="B503">
        <v>54722</v>
      </c>
      <c r="C503">
        <v>22</v>
      </c>
      <c r="D503" t="s">
        <v>25</v>
      </c>
      <c r="E503">
        <v>27</v>
      </c>
      <c r="F503">
        <v>96</v>
      </c>
      <c r="G503">
        <v>27</v>
      </c>
      <c r="H503" t="s">
        <v>23</v>
      </c>
      <c r="I503">
        <v>46</v>
      </c>
      <c r="J503">
        <v>56</v>
      </c>
      <c r="K503">
        <v>4</v>
      </c>
      <c r="L503">
        <v>46</v>
      </c>
      <c r="M503">
        <v>2</v>
      </c>
      <c r="N503">
        <v>28</v>
      </c>
      <c r="O503">
        <v>44</v>
      </c>
      <c r="P503">
        <v>63</v>
      </c>
      <c r="Q503">
        <v>45</v>
      </c>
      <c r="R503">
        <v>34</v>
      </c>
    </row>
    <row r="504" spans="1:18" x14ac:dyDescent="0.35">
      <c r="A504" t="s">
        <v>35</v>
      </c>
      <c r="B504">
        <v>58743</v>
      </c>
      <c r="C504">
        <v>1</v>
      </c>
      <c r="D504" t="s">
        <v>22</v>
      </c>
      <c r="E504">
        <v>24</v>
      </c>
      <c r="F504">
        <v>142</v>
      </c>
      <c r="G504">
        <v>51</v>
      </c>
      <c r="H504" t="s">
        <v>27</v>
      </c>
      <c r="I504">
        <v>1</v>
      </c>
      <c r="J504">
        <v>2</v>
      </c>
      <c r="K504">
        <v>97</v>
      </c>
      <c r="L504">
        <v>22</v>
      </c>
      <c r="M504">
        <v>81</v>
      </c>
      <c r="N504">
        <v>6</v>
      </c>
      <c r="O504">
        <v>92</v>
      </c>
      <c r="P504">
        <v>87</v>
      </c>
      <c r="Q504">
        <v>57</v>
      </c>
      <c r="R504">
        <v>1</v>
      </c>
    </row>
    <row r="505" spans="1:18" x14ac:dyDescent="0.35">
      <c r="A505" t="s">
        <v>40</v>
      </c>
      <c r="B505">
        <v>31695</v>
      </c>
      <c r="C505">
        <v>19</v>
      </c>
      <c r="D505" t="s">
        <v>22</v>
      </c>
      <c r="E505">
        <v>43</v>
      </c>
      <c r="F505">
        <v>98</v>
      </c>
      <c r="G505">
        <v>21</v>
      </c>
      <c r="H505" t="s">
        <v>23</v>
      </c>
      <c r="I505">
        <v>2</v>
      </c>
      <c r="J505">
        <v>65</v>
      </c>
      <c r="K505">
        <v>62</v>
      </c>
      <c r="L505">
        <v>31</v>
      </c>
      <c r="M505">
        <v>9</v>
      </c>
      <c r="N505">
        <v>9</v>
      </c>
      <c r="O505">
        <v>92</v>
      </c>
      <c r="P505">
        <v>69</v>
      </c>
      <c r="Q505">
        <v>13</v>
      </c>
      <c r="R505">
        <v>36</v>
      </c>
    </row>
    <row r="506" spans="1:18" x14ac:dyDescent="0.35">
      <c r="A506" t="s">
        <v>33</v>
      </c>
      <c r="B506">
        <v>93294</v>
      </c>
      <c r="C506">
        <v>4</v>
      </c>
      <c r="D506" t="s">
        <v>22</v>
      </c>
      <c r="E506">
        <v>84</v>
      </c>
      <c r="F506">
        <v>54</v>
      </c>
      <c r="G506">
        <v>76</v>
      </c>
      <c r="H506" t="s">
        <v>20</v>
      </c>
      <c r="I506">
        <v>89</v>
      </c>
      <c r="J506">
        <v>1</v>
      </c>
      <c r="K506">
        <v>2</v>
      </c>
      <c r="L506">
        <v>96</v>
      </c>
      <c r="M506">
        <v>61</v>
      </c>
      <c r="N506">
        <v>26</v>
      </c>
      <c r="O506">
        <v>7</v>
      </c>
      <c r="P506">
        <v>3</v>
      </c>
      <c r="Q506">
        <v>24</v>
      </c>
      <c r="R506">
        <v>88</v>
      </c>
    </row>
    <row r="507" spans="1:18" x14ac:dyDescent="0.35">
      <c r="A507" t="s">
        <v>21</v>
      </c>
      <c r="B507">
        <v>116310</v>
      </c>
      <c r="C507">
        <v>27</v>
      </c>
      <c r="D507" t="s">
        <v>25</v>
      </c>
      <c r="E507">
        <v>72</v>
      </c>
      <c r="F507">
        <v>142</v>
      </c>
      <c r="G507">
        <v>15</v>
      </c>
      <c r="H507" t="s">
        <v>23</v>
      </c>
      <c r="I507">
        <v>19</v>
      </c>
      <c r="J507">
        <v>52</v>
      </c>
      <c r="K507">
        <v>91</v>
      </c>
      <c r="L507">
        <v>8</v>
      </c>
      <c r="M507">
        <v>7</v>
      </c>
      <c r="N507">
        <v>69</v>
      </c>
      <c r="O507">
        <v>57</v>
      </c>
      <c r="P507">
        <v>91</v>
      </c>
      <c r="Q507">
        <v>12</v>
      </c>
      <c r="R507">
        <v>53</v>
      </c>
    </row>
    <row r="508" spans="1:18" x14ac:dyDescent="0.35">
      <c r="A508" t="s">
        <v>43</v>
      </c>
      <c r="B508">
        <v>60615</v>
      </c>
      <c r="C508">
        <v>18</v>
      </c>
      <c r="D508" t="s">
        <v>19</v>
      </c>
      <c r="E508">
        <v>41</v>
      </c>
      <c r="F508">
        <v>98</v>
      </c>
      <c r="G508">
        <v>7</v>
      </c>
      <c r="H508" t="s">
        <v>23</v>
      </c>
      <c r="I508">
        <v>28</v>
      </c>
      <c r="J508">
        <v>32</v>
      </c>
      <c r="K508">
        <v>95</v>
      </c>
      <c r="L508">
        <v>28</v>
      </c>
      <c r="M508">
        <v>46</v>
      </c>
      <c r="N508">
        <v>67</v>
      </c>
      <c r="O508">
        <v>16</v>
      </c>
      <c r="P508">
        <v>49</v>
      </c>
      <c r="Q508">
        <v>74</v>
      </c>
      <c r="R508">
        <v>87</v>
      </c>
    </row>
    <row r="509" spans="1:18" x14ac:dyDescent="0.35">
      <c r="A509" t="s">
        <v>36</v>
      </c>
      <c r="B509">
        <v>64568</v>
      </c>
      <c r="C509">
        <v>6</v>
      </c>
      <c r="D509" t="s">
        <v>25</v>
      </c>
      <c r="E509">
        <v>74</v>
      </c>
      <c r="F509">
        <v>127</v>
      </c>
      <c r="G509">
        <v>56</v>
      </c>
      <c r="H509" t="s">
        <v>27</v>
      </c>
      <c r="I509">
        <v>47</v>
      </c>
      <c r="J509">
        <v>57</v>
      </c>
      <c r="K509">
        <v>5</v>
      </c>
      <c r="L509">
        <v>62</v>
      </c>
      <c r="M509">
        <v>63</v>
      </c>
      <c r="N509">
        <v>89</v>
      </c>
      <c r="O509">
        <v>51</v>
      </c>
      <c r="P509">
        <v>8</v>
      </c>
      <c r="Q509">
        <v>31</v>
      </c>
      <c r="R509">
        <v>66</v>
      </c>
    </row>
    <row r="510" spans="1:18" x14ac:dyDescent="0.35">
      <c r="A510" t="s">
        <v>21</v>
      </c>
      <c r="B510">
        <v>34507</v>
      </c>
      <c r="C510">
        <v>20</v>
      </c>
      <c r="D510" t="s">
        <v>38</v>
      </c>
      <c r="E510">
        <v>89</v>
      </c>
      <c r="F510">
        <v>77</v>
      </c>
      <c r="G510">
        <v>26</v>
      </c>
      <c r="H510" t="s">
        <v>23</v>
      </c>
      <c r="I510">
        <v>52</v>
      </c>
      <c r="J510">
        <v>46</v>
      </c>
      <c r="K510">
        <v>31</v>
      </c>
      <c r="L510">
        <v>58</v>
      </c>
      <c r="M510">
        <v>73</v>
      </c>
      <c r="N510">
        <v>41</v>
      </c>
      <c r="O510">
        <v>63</v>
      </c>
      <c r="P510">
        <v>7</v>
      </c>
      <c r="Q510">
        <v>71</v>
      </c>
      <c r="R510">
        <v>5</v>
      </c>
    </row>
    <row r="511" spans="1:18" x14ac:dyDescent="0.35">
      <c r="A511" t="s">
        <v>43</v>
      </c>
      <c r="B511">
        <v>58343</v>
      </c>
      <c r="C511">
        <v>26</v>
      </c>
      <c r="D511" t="s">
        <v>22</v>
      </c>
      <c r="E511">
        <v>46</v>
      </c>
      <c r="F511">
        <v>76</v>
      </c>
      <c r="G511">
        <v>11</v>
      </c>
      <c r="H511" t="s">
        <v>23</v>
      </c>
      <c r="I511">
        <v>48</v>
      </c>
      <c r="J511">
        <v>89</v>
      </c>
      <c r="K511">
        <v>38</v>
      </c>
      <c r="L511">
        <v>75</v>
      </c>
      <c r="M511">
        <v>1</v>
      </c>
      <c r="N511">
        <v>48</v>
      </c>
      <c r="O511">
        <v>99</v>
      </c>
      <c r="P511">
        <v>77</v>
      </c>
      <c r="Q511">
        <v>21</v>
      </c>
      <c r="R511">
        <v>5</v>
      </c>
    </row>
    <row r="512" spans="1:18" x14ac:dyDescent="0.35">
      <c r="A512" t="s">
        <v>21</v>
      </c>
      <c r="B512">
        <v>84544</v>
      </c>
      <c r="C512">
        <v>3</v>
      </c>
      <c r="D512" t="s">
        <v>25</v>
      </c>
      <c r="E512">
        <v>41</v>
      </c>
      <c r="F512">
        <v>128</v>
      </c>
      <c r="G512">
        <v>24</v>
      </c>
      <c r="H512" t="s">
        <v>23</v>
      </c>
      <c r="I512">
        <v>23</v>
      </c>
      <c r="J512">
        <v>92</v>
      </c>
      <c r="K512">
        <v>59</v>
      </c>
      <c r="L512">
        <v>38</v>
      </c>
      <c r="M512">
        <v>5</v>
      </c>
      <c r="N512">
        <v>61</v>
      </c>
      <c r="O512">
        <v>56</v>
      </c>
      <c r="P512">
        <v>49</v>
      </c>
      <c r="Q512">
        <v>5</v>
      </c>
      <c r="R512">
        <v>18</v>
      </c>
    </row>
    <row r="513" spans="1:18" x14ac:dyDescent="0.35">
      <c r="A513" t="s">
        <v>43</v>
      </c>
      <c r="B513">
        <v>112790</v>
      </c>
      <c r="C513">
        <v>2</v>
      </c>
      <c r="D513" t="s">
        <v>19</v>
      </c>
      <c r="E513">
        <v>54</v>
      </c>
      <c r="F513">
        <v>63</v>
      </c>
      <c r="G513">
        <v>24</v>
      </c>
      <c r="H513" t="s">
        <v>23</v>
      </c>
      <c r="I513">
        <v>93</v>
      </c>
      <c r="J513">
        <v>95</v>
      </c>
      <c r="K513">
        <v>37</v>
      </c>
      <c r="L513">
        <v>14</v>
      </c>
      <c r="M513">
        <v>52</v>
      </c>
      <c r="N513">
        <v>11</v>
      </c>
      <c r="O513">
        <v>93</v>
      </c>
      <c r="P513">
        <v>18</v>
      </c>
      <c r="Q513">
        <v>25</v>
      </c>
      <c r="R513">
        <v>41</v>
      </c>
    </row>
    <row r="514" spans="1:18" x14ac:dyDescent="0.35">
      <c r="A514" t="s">
        <v>42</v>
      </c>
      <c r="B514">
        <v>99918</v>
      </c>
      <c r="C514">
        <v>19</v>
      </c>
      <c r="D514" t="s">
        <v>38</v>
      </c>
      <c r="E514">
        <v>79</v>
      </c>
      <c r="F514">
        <v>96</v>
      </c>
      <c r="G514">
        <v>37</v>
      </c>
      <c r="H514" t="s">
        <v>27</v>
      </c>
      <c r="I514">
        <v>27</v>
      </c>
      <c r="J514">
        <v>51</v>
      </c>
      <c r="K514">
        <v>15</v>
      </c>
      <c r="L514">
        <v>61</v>
      </c>
      <c r="M514">
        <v>57</v>
      </c>
      <c r="N514">
        <v>71</v>
      </c>
      <c r="O514">
        <v>94</v>
      </c>
      <c r="P514">
        <v>91</v>
      </c>
      <c r="Q514">
        <v>95</v>
      </c>
      <c r="R514">
        <v>24</v>
      </c>
    </row>
    <row r="515" spans="1:18" x14ac:dyDescent="0.35">
      <c r="A515" t="s">
        <v>33</v>
      </c>
      <c r="B515">
        <v>47290</v>
      </c>
      <c r="C515">
        <v>27</v>
      </c>
      <c r="D515" t="s">
        <v>25</v>
      </c>
      <c r="E515">
        <v>3</v>
      </c>
      <c r="F515">
        <v>14</v>
      </c>
      <c r="G515">
        <v>94</v>
      </c>
      <c r="H515" t="s">
        <v>20</v>
      </c>
      <c r="I515">
        <v>86</v>
      </c>
      <c r="J515">
        <v>11</v>
      </c>
      <c r="K515">
        <v>95</v>
      </c>
      <c r="L515">
        <v>42</v>
      </c>
      <c r="M515">
        <v>1</v>
      </c>
      <c r="N515">
        <v>44</v>
      </c>
      <c r="O515">
        <v>5</v>
      </c>
      <c r="P515">
        <v>54</v>
      </c>
      <c r="Q515">
        <v>34</v>
      </c>
      <c r="R515">
        <v>47</v>
      </c>
    </row>
    <row r="516" spans="1:18" x14ac:dyDescent="0.35">
      <c r="A516" t="s">
        <v>42</v>
      </c>
      <c r="B516">
        <v>78002</v>
      </c>
      <c r="C516">
        <v>21</v>
      </c>
      <c r="D516" t="s">
        <v>38</v>
      </c>
      <c r="E516">
        <v>87</v>
      </c>
      <c r="F516">
        <v>116</v>
      </c>
      <c r="G516">
        <v>47</v>
      </c>
      <c r="H516" t="s">
        <v>27</v>
      </c>
      <c r="I516">
        <v>82</v>
      </c>
      <c r="J516">
        <v>91</v>
      </c>
      <c r="K516">
        <v>12</v>
      </c>
      <c r="L516">
        <v>53</v>
      </c>
      <c r="M516">
        <v>28</v>
      </c>
      <c r="N516">
        <v>5</v>
      </c>
      <c r="O516">
        <v>67</v>
      </c>
      <c r="P516">
        <v>86</v>
      </c>
      <c r="Q516">
        <v>16</v>
      </c>
      <c r="R516">
        <v>81</v>
      </c>
    </row>
    <row r="517" spans="1:18" x14ac:dyDescent="0.35">
      <c r="A517" t="s">
        <v>34</v>
      </c>
      <c r="B517">
        <v>39372</v>
      </c>
      <c r="C517">
        <v>24</v>
      </c>
      <c r="D517" t="s">
        <v>38</v>
      </c>
      <c r="E517">
        <v>91</v>
      </c>
      <c r="F517">
        <v>77</v>
      </c>
      <c r="G517">
        <v>66</v>
      </c>
      <c r="H517" t="s">
        <v>27</v>
      </c>
      <c r="I517">
        <v>32</v>
      </c>
      <c r="J517">
        <v>55</v>
      </c>
      <c r="K517">
        <v>5</v>
      </c>
      <c r="L517">
        <v>4</v>
      </c>
      <c r="M517">
        <v>72</v>
      </c>
      <c r="N517">
        <v>44</v>
      </c>
      <c r="O517">
        <v>26</v>
      </c>
      <c r="P517">
        <v>19</v>
      </c>
      <c r="Q517">
        <v>67</v>
      </c>
      <c r="R517">
        <v>0</v>
      </c>
    </row>
    <row r="518" spans="1:18" x14ac:dyDescent="0.35">
      <c r="A518" t="s">
        <v>40</v>
      </c>
      <c r="B518">
        <v>87911</v>
      </c>
      <c r="C518">
        <v>21</v>
      </c>
      <c r="D518" t="s">
        <v>38</v>
      </c>
      <c r="E518">
        <v>8</v>
      </c>
      <c r="F518">
        <v>55</v>
      </c>
      <c r="G518">
        <v>16</v>
      </c>
      <c r="H518" t="s">
        <v>23</v>
      </c>
      <c r="I518">
        <v>45</v>
      </c>
      <c r="J518">
        <v>9</v>
      </c>
      <c r="K518">
        <v>13</v>
      </c>
      <c r="L518">
        <v>12</v>
      </c>
      <c r="M518">
        <v>15</v>
      </c>
      <c r="N518">
        <v>3</v>
      </c>
      <c r="O518">
        <v>7</v>
      </c>
      <c r="P518">
        <v>66</v>
      </c>
      <c r="Q518">
        <v>43</v>
      </c>
      <c r="R518">
        <v>76</v>
      </c>
    </row>
    <row r="519" spans="1:18" x14ac:dyDescent="0.35">
      <c r="A519" t="s">
        <v>31</v>
      </c>
      <c r="B519">
        <v>87920</v>
      </c>
      <c r="C519">
        <v>14</v>
      </c>
      <c r="D519" t="s">
        <v>38</v>
      </c>
      <c r="E519">
        <v>66</v>
      </c>
      <c r="F519">
        <v>55</v>
      </c>
      <c r="G519">
        <v>8</v>
      </c>
      <c r="H519" t="s">
        <v>23</v>
      </c>
      <c r="I519">
        <v>88</v>
      </c>
      <c r="J519">
        <v>53</v>
      </c>
      <c r="K519">
        <v>82</v>
      </c>
      <c r="L519">
        <v>86</v>
      </c>
      <c r="M519">
        <v>93</v>
      </c>
      <c r="N519">
        <v>95</v>
      </c>
      <c r="O519">
        <v>55</v>
      </c>
      <c r="P519">
        <v>34</v>
      </c>
      <c r="Q519">
        <v>96</v>
      </c>
      <c r="R519">
        <v>55</v>
      </c>
    </row>
    <row r="520" spans="1:18" x14ac:dyDescent="0.35">
      <c r="A520" t="s">
        <v>40</v>
      </c>
      <c r="B520">
        <v>86768</v>
      </c>
      <c r="C520">
        <v>24</v>
      </c>
      <c r="D520" t="s">
        <v>22</v>
      </c>
      <c r="E520">
        <v>64</v>
      </c>
      <c r="F520">
        <v>109</v>
      </c>
      <c r="G520">
        <v>27</v>
      </c>
      <c r="H520" t="s">
        <v>23</v>
      </c>
      <c r="I520">
        <v>65</v>
      </c>
      <c r="J520">
        <v>35</v>
      </c>
      <c r="K520">
        <v>97</v>
      </c>
      <c r="L520">
        <v>8</v>
      </c>
      <c r="M520">
        <v>63</v>
      </c>
      <c r="N520">
        <v>29</v>
      </c>
      <c r="O520">
        <v>37</v>
      </c>
      <c r="P520">
        <v>67</v>
      </c>
      <c r="Q520">
        <v>7</v>
      </c>
      <c r="R520">
        <v>26</v>
      </c>
    </row>
    <row r="521" spans="1:18" x14ac:dyDescent="0.35">
      <c r="A521" t="s">
        <v>18</v>
      </c>
      <c r="B521">
        <v>43866</v>
      </c>
      <c r="C521">
        <v>24</v>
      </c>
      <c r="D521" t="s">
        <v>19</v>
      </c>
      <c r="E521">
        <v>48</v>
      </c>
      <c r="F521">
        <v>9</v>
      </c>
      <c r="G521">
        <v>74</v>
      </c>
      <c r="H521" t="s">
        <v>20</v>
      </c>
      <c r="I521">
        <v>44</v>
      </c>
      <c r="J521">
        <v>77</v>
      </c>
      <c r="K521">
        <v>26</v>
      </c>
      <c r="L521">
        <v>1</v>
      </c>
      <c r="M521">
        <v>67</v>
      </c>
      <c r="N521">
        <v>97</v>
      </c>
      <c r="O521">
        <v>61</v>
      </c>
      <c r="P521">
        <v>12</v>
      </c>
      <c r="Q521">
        <v>32</v>
      </c>
      <c r="R521">
        <v>87</v>
      </c>
    </row>
    <row r="522" spans="1:18" x14ac:dyDescent="0.35">
      <c r="A522" t="s">
        <v>18</v>
      </c>
      <c r="B522">
        <v>133627</v>
      </c>
      <c r="C522">
        <v>16</v>
      </c>
      <c r="D522" t="s">
        <v>38</v>
      </c>
      <c r="E522">
        <v>61</v>
      </c>
      <c r="F522">
        <v>9</v>
      </c>
      <c r="G522">
        <v>75</v>
      </c>
      <c r="H522" t="s">
        <v>20</v>
      </c>
      <c r="I522">
        <v>81</v>
      </c>
      <c r="J522">
        <v>74</v>
      </c>
      <c r="K522">
        <v>66</v>
      </c>
      <c r="L522">
        <v>24</v>
      </c>
      <c r="M522">
        <v>1</v>
      </c>
      <c r="N522">
        <v>58</v>
      </c>
      <c r="O522">
        <v>55</v>
      </c>
      <c r="P522">
        <v>19</v>
      </c>
      <c r="Q522">
        <v>6</v>
      </c>
      <c r="R522">
        <v>8</v>
      </c>
    </row>
    <row r="523" spans="1:18" x14ac:dyDescent="0.35">
      <c r="A523" t="s">
        <v>18</v>
      </c>
      <c r="B523">
        <v>45700</v>
      </c>
      <c r="C523">
        <v>9</v>
      </c>
      <c r="D523" t="s">
        <v>19</v>
      </c>
      <c r="E523">
        <v>78</v>
      </c>
      <c r="F523">
        <v>142</v>
      </c>
      <c r="G523">
        <v>75</v>
      </c>
      <c r="H523" t="s">
        <v>20</v>
      </c>
      <c r="I523">
        <v>96</v>
      </c>
      <c r="J523">
        <v>14</v>
      </c>
      <c r="K523">
        <v>51</v>
      </c>
      <c r="L523">
        <v>83</v>
      </c>
      <c r="M523">
        <v>35</v>
      </c>
      <c r="N523">
        <v>42</v>
      </c>
      <c r="O523">
        <v>13</v>
      </c>
      <c r="P523">
        <v>12</v>
      </c>
      <c r="Q523">
        <v>62</v>
      </c>
      <c r="R523">
        <v>68</v>
      </c>
    </row>
    <row r="524" spans="1:18" x14ac:dyDescent="0.35">
      <c r="A524" t="s">
        <v>21</v>
      </c>
      <c r="B524">
        <v>112799</v>
      </c>
      <c r="C524">
        <v>18</v>
      </c>
      <c r="D524" t="s">
        <v>22</v>
      </c>
      <c r="E524">
        <v>56</v>
      </c>
      <c r="F524">
        <v>115</v>
      </c>
      <c r="G524">
        <v>5</v>
      </c>
      <c r="H524" t="s">
        <v>23</v>
      </c>
      <c r="I524">
        <v>16</v>
      </c>
      <c r="J524">
        <v>98</v>
      </c>
      <c r="K524">
        <v>8</v>
      </c>
      <c r="L524">
        <v>68</v>
      </c>
      <c r="M524">
        <v>18</v>
      </c>
      <c r="N524">
        <v>72</v>
      </c>
      <c r="O524">
        <v>71</v>
      </c>
      <c r="P524">
        <v>23</v>
      </c>
      <c r="Q524">
        <v>27</v>
      </c>
      <c r="R524">
        <v>65</v>
      </c>
    </row>
    <row r="525" spans="1:18" x14ac:dyDescent="0.35">
      <c r="A525" t="s">
        <v>26</v>
      </c>
      <c r="B525">
        <v>74458</v>
      </c>
      <c r="C525">
        <v>4</v>
      </c>
      <c r="D525" t="s">
        <v>22</v>
      </c>
      <c r="E525">
        <v>19</v>
      </c>
      <c r="F525">
        <v>123</v>
      </c>
      <c r="G525">
        <v>36</v>
      </c>
      <c r="H525" t="s">
        <v>27</v>
      </c>
      <c r="I525">
        <v>86</v>
      </c>
      <c r="J525">
        <v>51</v>
      </c>
      <c r="K525">
        <v>11</v>
      </c>
      <c r="L525">
        <v>69</v>
      </c>
      <c r="M525">
        <v>52</v>
      </c>
      <c r="N525">
        <v>3</v>
      </c>
      <c r="O525">
        <v>42</v>
      </c>
      <c r="P525">
        <v>3</v>
      </c>
      <c r="Q525">
        <v>26</v>
      </c>
      <c r="R525">
        <v>16</v>
      </c>
    </row>
    <row r="526" spans="1:18" x14ac:dyDescent="0.35">
      <c r="A526" t="s">
        <v>43</v>
      </c>
      <c r="B526">
        <v>50125</v>
      </c>
      <c r="C526">
        <v>19</v>
      </c>
      <c r="D526" t="s">
        <v>22</v>
      </c>
      <c r="E526">
        <v>25</v>
      </c>
      <c r="F526">
        <v>118</v>
      </c>
      <c r="G526">
        <v>22</v>
      </c>
      <c r="H526" t="s">
        <v>23</v>
      </c>
      <c r="I526">
        <v>5</v>
      </c>
      <c r="J526">
        <v>78</v>
      </c>
      <c r="K526">
        <v>84</v>
      </c>
      <c r="L526">
        <v>58</v>
      </c>
      <c r="M526">
        <v>62</v>
      </c>
      <c r="N526">
        <v>28</v>
      </c>
      <c r="O526">
        <v>89</v>
      </c>
      <c r="P526">
        <v>2</v>
      </c>
      <c r="Q526">
        <v>35</v>
      </c>
      <c r="R526">
        <v>72</v>
      </c>
    </row>
    <row r="527" spans="1:18" x14ac:dyDescent="0.35">
      <c r="A527" t="s">
        <v>30</v>
      </c>
      <c r="B527">
        <v>78926</v>
      </c>
      <c r="C527">
        <v>28</v>
      </c>
      <c r="D527" t="s">
        <v>25</v>
      </c>
      <c r="E527">
        <v>18</v>
      </c>
      <c r="F527">
        <v>109</v>
      </c>
      <c r="G527">
        <v>52</v>
      </c>
      <c r="H527" t="s">
        <v>27</v>
      </c>
      <c r="I527">
        <v>74</v>
      </c>
      <c r="J527">
        <v>81</v>
      </c>
      <c r="K527">
        <v>13</v>
      </c>
      <c r="L527">
        <v>2</v>
      </c>
      <c r="M527">
        <v>69</v>
      </c>
      <c r="N527">
        <v>3</v>
      </c>
      <c r="O527">
        <v>63</v>
      </c>
      <c r="P527">
        <v>15</v>
      </c>
      <c r="Q527">
        <v>47</v>
      </c>
      <c r="R527">
        <v>5</v>
      </c>
    </row>
    <row r="528" spans="1:18" x14ac:dyDescent="0.35">
      <c r="A528" t="s">
        <v>37</v>
      </c>
      <c r="B528">
        <v>138778</v>
      </c>
      <c r="C528">
        <v>3</v>
      </c>
      <c r="D528" t="s">
        <v>19</v>
      </c>
      <c r="E528">
        <v>51</v>
      </c>
      <c r="F528">
        <v>10</v>
      </c>
      <c r="G528">
        <v>43</v>
      </c>
      <c r="H528" t="s">
        <v>27</v>
      </c>
      <c r="I528">
        <v>7</v>
      </c>
      <c r="J528">
        <v>9</v>
      </c>
      <c r="K528">
        <v>43</v>
      </c>
      <c r="L528">
        <v>36</v>
      </c>
      <c r="M528">
        <v>52</v>
      </c>
      <c r="N528">
        <v>3</v>
      </c>
      <c r="O528">
        <v>69</v>
      </c>
      <c r="P528">
        <v>86</v>
      </c>
      <c r="Q528">
        <v>3</v>
      </c>
      <c r="R528">
        <v>19</v>
      </c>
    </row>
    <row r="529" spans="1:18" x14ac:dyDescent="0.35">
      <c r="A529" t="s">
        <v>39</v>
      </c>
      <c r="B529">
        <v>30671</v>
      </c>
      <c r="C529">
        <v>9</v>
      </c>
      <c r="D529" t="s">
        <v>25</v>
      </c>
      <c r="E529">
        <v>62</v>
      </c>
      <c r="F529">
        <v>94</v>
      </c>
      <c r="G529">
        <v>75</v>
      </c>
      <c r="H529" t="s">
        <v>20</v>
      </c>
      <c r="I529">
        <v>65</v>
      </c>
      <c r="J529">
        <v>15</v>
      </c>
      <c r="K529">
        <v>55</v>
      </c>
      <c r="L529">
        <v>53</v>
      </c>
      <c r="M529">
        <v>73</v>
      </c>
      <c r="N529">
        <v>6</v>
      </c>
      <c r="O529">
        <v>89</v>
      </c>
      <c r="P529">
        <v>7</v>
      </c>
      <c r="Q529">
        <v>22</v>
      </c>
      <c r="R529">
        <v>18</v>
      </c>
    </row>
    <row r="530" spans="1:18" x14ac:dyDescent="0.35">
      <c r="A530" t="s">
        <v>32</v>
      </c>
      <c r="B530">
        <v>114153</v>
      </c>
      <c r="C530">
        <v>26</v>
      </c>
      <c r="D530" t="s">
        <v>19</v>
      </c>
      <c r="E530">
        <v>2</v>
      </c>
      <c r="F530">
        <v>14</v>
      </c>
      <c r="G530">
        <v>38</v>
      </c>
      <c r="H530" t="s">
        <v>27</v>
      </c>
      <c r="I530">
        <v>23</v>
      </c>
      <c r="J530">
        <v>28</v>
      </c>
      <c r="K530">
        <v>13</v>
      </c>
      <c r="L530">
        <v>64</v>
      </c>
      <c r="M530">
        <v>8</v>
      </c>
      <c r="N530">
        <v>13</v>
      </c>
      <c r="O530">
        <v>64</v>
      </c>
      <c r="P530">
        <v>34</v>
      </c>
      <c r="Q530">
        <v>71</v>
      </c>
      <c r="R530">
        <v>56</v>
      </c>
    </row>
    <row r="531" spans="1:18" x14ac:dyDescent="0.35">
      <c r="A531" t="s">
        <v>42</v>
      </c>
      <c r="B531">
        <v>69574</v>
      </c>
      <c r="C531">
        <v>3</v>
      </c>
      <c r="D531" t="s">
        <v>22</v>
      </c>
      <c r="E531">
        <v>65</v>
      </c>
      <c r="F531">
        <v>62</v>
      </c>
      <c r="G531">
        <v>51</v>
      </c>
      <c r="H531" t="s">
        <v>27</v>
      </c>
      <c r="I531">
        <v>44</v>
      </c>
      <c r="J531">
        <v>27</v>
      </c>
      <c r="K531">
        <v>6</v>
      </c>
      <c r="L531">
        <v>87</v>
      </c>
      <c r="M531">
        <v>10</v>
      </c>
      <c r="N531">
        <v>61</v>
      </c>
      <c r="O531">
        <v>4</v>
      </c>
      <c r="P531">
        <v>23</v>
      </c>
      <c r="Q531">
        <v>26</v>
      </c>
      <c r="R531">
        <v>48</v>
      </c>
    </row>
    <row r="532" spans="1:18" x14ac:dyDescent="0.35">
      <c r="A532" t="s">
        <v>32</v>
      </c>
      <c r="B532">
        <v>144616</v>
      </c>
      <c r="C532">
        <v>26</v>
      </c>
      <c r="D532" t="s">
        <v>38</v>
      </c>
      <c r="E532">
        <v>37</v>
      </c>
      <c r="F532">
        <v>87</v>
      </c>
      <c r="G532">
        <v>45</v>
      </c>
      <c r="H532" t="s">
        <v>27</v>
      </c>
      <c r="I532">
        <v>84</v>
      </c>
      <c r="J532">
        <v>65</v>
      </c>
      <c r="K532">
        <v>61</v>
      </c>
      <c r="L532">
        <v>33</v>
      </c>
      <c r="M532">
        <v>82</v>
      </c>
      <c r="N532">
        <v>4</v>
      </c>
      <c r="O532">
        <v>87</v>
      </c>
      <c r="P532">
        <v>51</v>
      </c>
      <c r="Q532">
        <v>4</v>
      </c>
      <c r="R532">
        <v>5</v>
      </c>
    </row>
    <row r="533" spans="1:18" x14ac:dyDescent="0.35">
      <c r="A533" t="s">
        <v>24</v>
      </c>
      <c r="B533">
        <v>144313</v>
      </c>
      <c r="C533">
        <v>23</v>
      </c>
      <c r="D533" t="s">
        <v>22</v>
      </c>
      <c r="E533">
        <v>1</v>
      </c>
      <c r="F533">
        <v>137</v>
      </c>
      <c r="G533">
        <v>81</v>
      </c>
      <c r="H533" t="s">
        <v>20</v>
      </c>
      <c r="I533">
        <v>34</v>
      </c>
      <c r="J533">
        <v>14</v>
      </c>
      <c r="K533">
        <v>44</v>
      </c>
      <c r="L533">
        <v>5</v>
      </c>
      <c r="M533">
        <v>4</v>
      </c>
      <c r="N533">
        <v>68</v>
      </c>
      <c r="O533">
        <v>42</v>
      </c>
      <c r="P533">
        <v>96</v>
      </c>
      <c r="Q533">
        <v>6</v>
      </c>
      <c r="R533">
        <v>81</v>
      </c>
    </row>
    <row r="534" spans="1:18" x14ac:dyDescent="0.35">
      <c r="A534" t="s">
        <v>29</v>
      </c>
      <c r="B534">
        <v>79047</v>
      </c>
      <c r="C534">
        <v>21</v>
      </c>
      <c r="D534" t="s">
        <v>22</v>
      </c>
      <c r="E534">
        <v>69</v>
      </c>
      <c r="F534">
        <v>67</v>
      </c>
      <c r="G534">
        <v>12</v>
      </c>
      <c r="H534" t="s">
        <v>23</v>
      </c>
      <c r="I534">
        <v>21</v>
      </c>
      <c r="J534">
        <v>6</v>
      </c>
      <c r="K534">
        <v>5</v>
      </c>
      <c r="L534">
        <v>87</v>
      </c>
      <c r="M534">
        <v>95</v>
      </c>
      <c r="N534">
        <v>4</v>
      </c>
      <c r="O534">
        <v>51</v>
      </c>
      <c r="P534">
        <v>97</v>
      </c>
      <c r="Q534">
        <v>28</v>
      </c>
      <c r="R534">
        <v>79</v>
      </c>
    </row>
    <row r="535" spans="1:18" x14ac:dyDescent="0.35">
      <c r="A535" t="s">
        <v>39</v>
      </c>
      <c r="B535">
        <v>116649</v>
      </c>
      <c r="C535">
        <v>25</v>
      </c>
      <c r="D535" t="s">
        <v>25</v>
      </c>
      <c r="E535">
        <v>68</v>
      </c>
      <c r="F535">
        <v>75</v>
      </c>
      <c r="G535">
        <v>92</v>
      </c>
      <c r="H535" t="s">
        <v>20</v>
      </c>
      <c r="I535">
        <v>56</v>
      </c>
      <c r="J535">
        <v>19</v>
      </c>
      <c r="K535">
        <v>22</v>
      </c>
      <c r="L535">
        <v>49</v>
      </c>
      <c r="M535">
        <v>96</v>
      </c>
      <c r="N535">
        <v>77</v>
      </c>
      <c r="O535">
        <v>49</v>
      </c>
      <c r="P535">
        <v>34</v>
      </c>
      <c r="Q535">
        <v>55</v>
      </c>
      <c r="R535">
        <v>75</v>
      </c>
    </row>
    <row r="536" spans="1:18" x14ac:dyDescent="0.35">
      <c r="A536" t="s">
        <v>32</v>
      </c>
      <c r="B536">
        <v>131192</v>
      </c>
      <c r="C536">
        <v>2</v>
      </c>
      <c r="D536" t="s">
        <v>22</v>
      </c>
      <c r="E536">
        <v>32</v>
      </c>
      <c r="F536">
        <v>122</v>
      </c>
      <c r="G536">
        <v>56</v>
      </c>
      <c r="H536" t="s">
        <v>27</v>
      </c>
      <c r="I536">
        <v>96</v>
      </c>
      <c r="J536">
        <v>93</v>
      </c>
      <c r="K536">
        <v>79</v>
      </c>
      <c r="L536">
        <v>72</v>
      </c>
      <c r="M536">
        <v>27</v>
      </c>
      <c r="N536">
        <v>85</v>
      </c>
      <c r="O536">
        <v>43</v>
      </c>
      <c r="P536">
        <v>27</v>
      </c>
      <c r="Q536">
        <v>38</v>
      </c>
      <c r="R536">
        <v>84</v>
      </c>
    </row>
    <row r="537" spans="1:18" x14ac:dyDescent="0.35">
      <c r="A537" t="s">
        <v>32</v>
      </c>
      <c r="B537">
        <v>84165</v>
      </c>
      <c r="C537">
        <v>10</v>
      </c>
      <c r="D537" t="s">
        <v>22</v>
      </c>
      <c r="E537">
        <v>46</v>
      </c>
      <c r="F537">
        <v>99</v>
      </c>
      <c r="G537">
        <v>31</v>
      </c>
      <c r="H537" t="s">
        <v>27</v>
      </c>
      <c r="I537">
        <v>2</v>
      </c>
      <c r="J537">
        <v>83</v>
      </c>
      <c r="K537">
        <v>83</v>
      </c>
      <c r="L537">
        <v>29</v>
      </c>
      <c r="M537">
        <v>87</v>
      </c>
      <c r="N537">
        <v>77</v>
      </c>
      <c r="O537">
        <v>42</v>
      </c>
      <c r="P537">
        <v>75</v>
      </c>
      <c r="Q537">
        <v>96</v>
      </c>
      <c r="R537">
        <v>46</v>
      </c>
    </row>
    <row r="538" spans="1:18" x14ac:dyDescent="0.35">
      <c r="A538" t="s">
        <v>28</v>
      </c>
      <c r="B538">
        <v>132488</v>
      </c>
      <c r="C538">
        <v>5</v>
      </c>
      <c r="D538" t="s">
        <v>38</v>
      </c>
      <c r="E538">
        <v>94</v>
      </c>
      <c r="F538">
        <v>11</v>
      </c>
      <c r="G538">
        <v>34</v>
      </c>
      <c r="H538" t="s">
        <v>27</v>
      </c>
      <c r="I538">
        <v>57</v>
      </c>
      <c r="J538">
        <v>5</v>
      </c>
      <c r="K538">
        <v>86</v>
      </c>
      <c r="L538">
        <v>53</v>
      </c>
      <c r="M538">
        <v>26</v>
      </c>
      <c r="N538">
        <v>68</v>
      </c>
      <c r="O538">
        <v>54</v>
      </c>
      <c r="P538">
        <v>23</v>
      </c>
      <c r="Q538">
        <v>57</v>
      </c>
      <c r="R538">
        <v>82</v>
      </c>
    </row>
    <row r="539" spans="1:18" x14ac:dyDescent="0.35">
      <c r="A539" t="s">
        <v>41</v>
      </c>
      <c r="B539">
        <v>57757</v>
      </c>
      <c r="C539">
        <v>2</v>
      </c>
      <c r="D539" t="s">
        <v>25</v>
      </c>
      <c r="E539">
        <v>63</v>
      </c>
      <c r="F539">
        <v>85</v>
      </c>
      <c r="G539">
        <v>77</v>
      </c>
      <c r="H539" t="s">
        <v>20</v>
      </c>
      <c r="I539">
        <v>39</v>
      </c>
      <c r="J539">
        <v>34</v>
      </c>
      <c r="K539">
        <v>83</v>
      </c>
      <c r="L539">
        <v>27</v>
      </c>
      <c r="M539">
        <v>73</v>
      </c>
      <c r="N539">
        <v>9</v>
      </c>
      <c r="O539">
        <v>95</v>
      </c>
      <c r="P539">
        <v>62</v>
      </c>
      <c r="Q539">
        <v>71</v>
      </c>
      <c r="R539">
        <v>3</v>
      </c>
    </row>
    <row r="540" spans="1:18" x14ac:dyDescent="0.35">
      <c r="A540" t="s">
        <v>44</v>
      </c>
      <c r="B540">
        <v>106095</v>
      </c>
      <c r="C540">
        <v>29</v>
      </c>
      <c r="D540" t="s">
        <v>22</v>
      </c>
      <c r="E540">
        <v>22</v>
      </c>
      <c r="F540">
        <v>143</v>
      </c>
      <c r="G540">
        <v>5</v>
      </c>
      <c r="H540" t="s">
        <v>27</v>
      </c>
      <c r="I540">
        <v>63</v>
      </c>
      <c r="J540">
        <v>73</v>
      </c>
      <c r="K540">
        <v>37</v>
      </c>
      <c r="L540">
        <v>72</v>
      </c>
      <c r="M540">
        <v>68</v>
      </c>
      <c r="N540">
        <v>71</v>
      </c>
      <c r="O540">
        <v>49</v>
      </c>
      <c r="P540">
        <v>38</v>
      </c>
      <c r="Q540">
        <v>22</v>
      </c>
      <c r="R540">
        <v>82</v>
      </c>
    </row>
    <row r="541" spans="1:18" x14ac:dyDescent="0.35">
      <c r="A541" t="s">
        <v>43</v>
      </c>
      <c r="B541">
        <v>84304</v>
      </c>
      <c r="C541">
        <v>0</v>
      </c>
      <c r="D541" t="s">
        <v>38</v>
      </c>
      <c r="E541">
        <v>44</v>
      </c>
      <c r="F541">
        <v>144</v>
      </c>
      <c r="G541">
        <v>6</v>
      </c>
      <c r="H541" t="s">
        <v>23</v>
      </c>
      <c r="I541">
        <v>85</v>
      </c>
      <c r="J541">
        <v>10</v>
      </c>
      <c r="K541">
        <v>89</v>
      </c>
      <c r="L541">
        <v>81</v>
      </c>
      <c r="M541">
        <v>37</v>
      </c>
      <c r="N541">
        <v>23</v>
      </c>
      <c r="O541">
        <v>73</v>
      </c>
      <c r="P541">
        <v>3</v>
      </c>
      <c r="Q541">
        <v>18</v>
      </c>
      <c r="R541">
        <v>79</v>
      </c>
    </row>
    <row r="542" spans="1:18" x14ac:dyDescent="0.35">
      <c r="A542" t="s">
        <v>43</v>
      </c>
      <c r="B542">
        <v>86414</v>
      </c>
      <c r="C542">
        <v>0</v>
      </c>
      <c r="D542" t="s">
        <v>22</v>
      </c>
      <c r="E542">
        <v>91</v>
      </c>
      <c r="F542">
        <v>134</v>
      </c>
      <c r="G542">
        <v>26</v>
      </c>
      <c r="H542" t="s">
        <v>23</v>
      </c>
      <c r="I542">
        <v>77</v>
      </c>
      <c r="J542">
        <v>88</v>
      </c>
      <c r="K542">
        <v>81</v>
      </c>
      <c r="L542">
        <v>6</v>
      </c>
      <c r="M542">
        <v>3</v>
      </c>
      <c r="N542">
        <v>89</v>
      </c>
      <c r="O542">
        <v>84</v>
      </c>
      <c r="P542">
        <v>47</v>
      </c>
      <c r="Q542">
        <v>4</v>
      </c>
      <c r="R542">
        <v>64</v>
      </c>
    </row>
    <row r="543" spans="1:18" x14ac:dyDescent="0.35">
      <c r="A543" t="s">
        <v>36</v>
      </c>
      <c r="B543">
        <v>47040</v>
      </c>
      <c r="C543">
        <v>4</v>
      </c>
      <c r="D543" t="s">
        <v>38</v>
      </c>
      <c r="E543">
        <v>97</v>
      </c>
      <c r="F543">
        <v>94</v>
      </c>
      <c r="G543">
        <v>64</v>
      </c>
      <c r="H543" t="s">
        <v>27</v>
      </c>
      <c r="I543">
        <v>57</v>
      </c>
      <c r="J543">
        <v>16</v>
      </c>
      <c r="K543">
        <v>69</v>
      </c>
      <c r="L543">
        <v>51</v>
      </c>
      <c r="M543">
        <v>65</v>
      </c>
      <c r="N543">
        <v>89</v>
      </c>
      <c r="O543">
        <v>44</v>
      </c>
      <c r="P543">
        <v>9</v>
      </c>
      <c r="Q543">
        <v>75</v>
      </c>
      <c r="R543">
        <v>49</v>
      </c>
    </row>
    <row r="544" spans="1:18" x14ac:dyDescent="0.35">
      <c r="A544" t="s">
        <v>36</v>
      </c>
      <c r="B544">
        <v>80192</v>
      </c>
      <c r="C544">
        <v>23</v>
      </c>
      <c r="D544" t="s">
        <v>38</v>
      </c>
      <c r="E544">
        <v>33</v>
      </c>
      <c r="F544">
        <v>148</v>
      </c>
      <c r="G544">
        <v>57</v>
      </c>
      <c r="H544" t="s">
        <v>27</v>
      </c>
      <c r="I544">
        <v>4</v>
      </c>
      <c r="J544">
        <v>33</v>
      </c>
      <c r="K544">
        <v>62</v>
      </c>
      <c r="L544">
        <v>6</v>
      </c>
      <c r="M544">
        <v>2</v>
      </c>
      <c r="N544">
        <v>45</v>
      </c>
      <c r="O544">
        <v>33</v>
      </c>
      <c r="P544">
        <v>44</v>
      </c>
      <c r="Q544">
        <v>26</v>
      </c>
      <c r="R544">
        <v>16</v>
      </c>
    </row>
    <row r="545" spans="1:18" x14ac:dyDescent="0.35">
      <c r="A545" t="s">
        <v>28</v>
      </c>
      <c r="B545">
        <v>141359</v>
      </c>
      <c r="C545">
        <v>16</v>
      </c>
      <c r="D545" t="s">
        <v>19</v>
      </c>
      <c r="E545">
        <v>51</v>
      </c>
      <c r="F545">
        <v>7</v>
      </c>
      <c r="G545">
        <v>43</v>
      </c>
      <c r="H545" t="s">
        <v>27</v>
      </c>
      <c r="I545">
        <v>59</v>
      </c>
      <c r="J545">
        <v>7</v>
      </c>
      <c r="K545">
        <v>15</v>
      </c>
      <c r="L545">
        <v>7</v>
      </c>
      <c r="M545">
        <v>81</v>
      </c>
      <c r="N545">
        <v>75</v>
      </c>
      <c r="O545">
        <v>75</v>
      </c>
      <c r="P545">
        <v>72</v>
      </c>
      <c r="Q545">
        <v>67</v>
      </c>
      <c r="R545">
        <v>48</v>
      </c>
    </row>
    <row r="546" spans="1:18" x14ac:dyDescent="0.35">
      <c r="A546" t="s">
        <v>24</v>
      </c>
      <c r="B546">
        <v>52394</v>
      </c>
      <c r="C546">
        <v>29</v>
      </c>
      <c r="D546" t="s">
        <v>19</v>
      </c>
      <c r="E546">
        <v>4</v>
      </c>
      <c r="F546">
        <v>112</v>
      </c>
      <c r="G546">
        <v>89</v>
      </c>
      <c r="H546" t="s">
        <v>20</v>
      </c>
      <c r="I546">
        <v>5</v>
      </c>
      <c r="J546">
        <v>36</v>
      </c>
      <c r="K546">
        <v>28</v>
      </c>
      <c r="L546">
        <v>64</v>
      </c>
      <c r="M546">
        <v>69</v>
      </c>
      <c r="N546">
        <v>87</v>
      </c>
      <c r="O546">
        <v>34</v>
      </c>
      <c r="P546">
        <v>77</v>
      </c>
      <c r="Q546">
        <v>56</v>
      </c>
      <c r="R546">
        <v>88</v>
      </c>
    </row>
    <row r="547" spans="1:18" x14ac:dyDescent="0.35">
      <c r="A547" t="s">
        <v>39</v>
      </c>
      <c r="B547">
        <v>75482</v>
      </c>
      <c r="C547">
        <v>17</v>
      </c>
      <c r="D547" t="s">
        <v>22</v>
      </c>
      <c r="E547">
        <v>52</v>
      </c>
      <c r="F547">
        <v>108</v>
      </c>
      <c r="G547">
        <v>89</v>
      </c>
      <c r="H547" t="s">
        <v>20</v>
      </c>
      <c r="I547">
        <v>96</v>
      </c>
      <c r="J547">
        <v>7</v>
      </c>
      <c r="K547">
        <v>5</v>
      </c>
      <c r="L547">
        <v>94</v>
      </c>
      <c r="M547">
        <v>53</v>
      </c>
      <c r="N547">
        <v>61</v>
      </c>
      <c r="O547">
        <v>48</v>
      </c>
      <c r="P547">
        <v>9</v>
      </c>
      <c r="Q547">
        <v>77</v>
      </c>
      <c r="R547">
        <v>75</v>
      </c>
    </row>
    <row r="548" spans="1:18" x14ac:dyDescent="0.35">
      <c r="A548" t="s">
        <v>41</v>
      </c>
      <c r="B548">
        <v>147232</v>
      </c>
      <c r="C548">
        <v>27</v>
      </c>
      <c r="D548" t="s">
        <v>25</v>
      </c>
      <c r="E548">
        <v>31</v>
      </c>
      <c r="F548">
        <v>134</v>
      </c>
      <c r="G548">
        <v>72</v>
      </c>
      <c r="H548" t="s">
        <v>20</v>
      </c>
      <c r="I548">
        <v>88</v>
      </c>
      <c r="J548">
        <v>26</v>
      </c>
      <c r="K548">
        <v>59</v>
      </c>
      <c r="L548">
        <v>94</v>
      </c>
      <c r="M548">
        <v>68</v>
      </c>
      <c r="N548">
        <v>41</v>
      </c>
      <c r="O548">
        <v>69</v>
      </c>
      <c r="P548">
        <v>34</v>
      </c>
      <c r="Q548">
        <v>28</v>
      </c>
      <c r="R548">
        <v>10</v>
      </c>
    </row>
    <row r="549" spans="1:18" x14ac:dyDescent="0.35">
      <c r="A549" t="s">
        <v>34</v>
      </c>
      <c r="B549">
        <v>147220</v>
      </c>
      <c r="C549">
        <v>13</v>
      </c>
      <c r="D549" t="s">
        <v>22</v>
      </c>
      <c r="E549">
        <v>64</v>
      </c>
      <c r="F549">
        <v>86</v>
      </c>
      <c r="G549">
        <v>32</v>
      </c>
      <c r="H549" t="s">
        <v>27</v>
      </c>
      <c r="I549">
        <v>3</v>
      </c>
      <c r="J549">
        <v>55</v>
      </c>
      <c r="K549">
        <v>76</v>
      </c>
      <c r="L549">
        <v>54</v>
      </c>
      <c r="M549">
        <v>84</v>
      </c>
      <c r="N549">
        <v>3</v>
      </c>
      <c r="O549">
        <v>37</v>
      </c>
      <c r="P549">
        <v>24</v>
      </c>
      <c r="Q549">
        <v>45</v>
      </c>
      <c r="R549">
        <v>7</v>
      </c>
    </row>
    <row r="550" spans="1:18" x14ac:dyDescent="0.35">
      <c r="A550" t="s">
        <v>42</v>
      </c>
      <c r="B550">
        <v>107078</v>
      </c>
      <c r="C550">
        <v>26</v>
      </c>
      <c r="D550" t="s">
        <v>38</v>
      </c>
      <c r="E550">
        <v>7</v>
      </c>
      <c r="F550">
        <v>64</v>
      </c>
      <c r="G550">
        <v>56</v>
      </c>
      <c r="H550" t="s">
        <v>27</v>
      </c>
      <c r="I550">
        <v>5</v>
      </c>
      <c r="J550">
        <v>41</v>
      </c>
      <c r="K550">
        <v>18</v>
      </c>
      <c r="L550">
        <v>11</v>
      </c>
      <c r="M550">
        <v>57</v>
      </c>
      <c r="N550">
        <v>93</v>
      </c>
      <c r="O550">
        <v>5</v>
      </c>
      <c r="P550">
        <v>42</v>
      </c>
      <c r="Q550">
        <v>71</v>
      </c>
      <c r="R550">
        <v>46</v>
      </c>
    </row>
    <row r="551" spans="1:18" x14ac:dyDescent="0.35">
      <c r="A551" t="s">
        <v>42</v>
      </c>
      <c r="B551">
        <v>63979</v>
      </c>
      <c r="C551">
        <v>7</v>
      </c>
      <c r="D551" t="s">
        <v>38</v>
      </c>
      <c r="E551">
        <v>18</v>
      </c>
      <c r="F551">
        <v>146</v>
      </c>
      <c r="G551">
        <v>45</v>
      </c>
      <c r="H551" t="s">
        <v>27</v>
      </c>
      <c r="I551">
        <v>34</v>
      </c>
      <c r="J551">
        <v>87</v>
      </c>
      <c r="K551">
        <v>56</v>
      </c>
      <c r="L551">
        <v>52</v>
      </c>
      <c r="M551">
        <v>73</v>
      </c>
      <c r="N551">
        <v>58</v>
      </c>
      <c r="O551">
        <v>16</v>
      </c>
      <c r="P551">
        <v>67</v>
      </c>
      <c r="Q551">
        <v>13</v>
      </c>
      <c r="R551">
        <v>81</v>
      </c>
    </row>
    <row r="552" spans="1:18" x14ac:dyDescent="0.35">
      <c r="A552" t="s">
        <v>24</v>
      </c>
      <c r="B552">
        <v>120290</v>
      </c>
      <c r="C552">
        <v>17</v>
      </c>
      <c r="D552" t="s">
        <v>25</v>
      </c>
      <c r="E552">
        <v>6</v>
      </c>
      <c r="F552">
        <v>67</v>
      </c>
      <c r="G552">
        <v>89</v>
      </c>
      <c r="H552" t="s">
        <v>20</v>
      </c>
      <c r="I552">
        <v>3</v>
      </c>
      <c r="J552">
        <v>66</v>
      </c>
      <c r="K552">
        <v>16</v>
      </c>
      <c r="L552">
        <v>69</v>
      </c>
      <c r="M552">
        <v>13</v>
      </c>
      <c r="N552">
        <v>43</v>
      </c>
      <c r="O552">
        <v>25</v>
      </c>
      <c r="P552">
        <v>75</v>
      </c>
      <c r="Q552">
        <v>26</v>
      </c>
      <c r="R552">
        <v>88</v>
      </c>
    </row>
    <row r="553" spans="1:18" x14ac:dyDescent="0.35">
      <c r="A553" t="s">
        <v>21</v>
      </c>
      <c r="B553">
        <v>51573</v>
      </c>
      <c r="C553">
        <v>17</v>
      </c>
      <c r="D553" t="s">
        <v>22</v>
      </c>
      <c r="E553">
        <v>2</v>
      </c>
      <c r="F553">
        <v>111</v>
      </c>
      <c r="G553">
        <v>7</v>
      </c>
      <c r="H553" t="s">
        <v>23</v>
      </c>
      <c r="I553">
        <v>39</v>
      </c>
      <c r="J553">
        <v>71</v>
      </c>
      <c r="K553">
        <v>66</v>
      </c>
      <c r="L553">
        <v>62</v>
      </c>
      <c r="M553">
        <v>28</v>
      </c>
      <c r="N553">
        <v>38</v>
      </c>
      <c r="O553">
        <v>1</v>
      </c>
      <c r="P553">
        <v>72</v>
      </c>
      <c r="Q553">
        <v>5</v>
      </c>
      <c r="R553">
        <v>71</v>
      </c>
    </row>
    <row r="554" spans="1:18" x14ac:dyDescent="0.35">
      <c r="A554" t="s">
        <v>31</v>
      </c>
      <c r="B554">
        <v>79984</v>
      </c>
      <c r="C554">
        <v>28</v>
      </c>
      <c r="D554" t="s">
        <v>25</v>
      </c>
      <c r="E554">
        <v>32</v>
      </c>
      <c r="F554">
        <v>83</v>
      </c>
      <c r="G554">
        <v>6</v>
      </c>
      <c r="H554" t="s">
        <v>23</v>
      </c>
      <c r="I554">
        <v>34</v>
      </c>
      <c r="J554">
        <v>8</v>
      </c>
      <c r="K554">
        <v>9</v>
      </c>
      <c r="L554">
        <v>52</v>
      </c>
      <c r="M554">
        <v>46</v>
      </c>
      <c r="N554">
        <v>3</v>
      </c>
      <c r="O554">
        <v>88</v>
      </c>
      <c r="P554">
        <v>1</v>
      </c>
      <c r="Q554">
        <v>94</v>
      </c>
      <c r="R554">
        <v>49</v>
      </c>
    </row>
    <row r="555" spans="1:18" x14ac:dyDescent="0.35">
      <c r="A555" t="s">
        <v>37</v>
      </c>
      <c r="B555">
        <v>96770</v>
      </c>
      <c r="C555">
        <v>13</v>
      </c>
      <c r="D555" t="s">
        <v>38</v>
      </c>
      <c r="E555">
        <v>92</v>
      </c>
      <c r="F555">
        <v>52</v>
      </c>
      <c r="G555">
        <v>53</v>
      </c>
      <c r="H555" t="s">
        <v>27</v>
      </c>
      <c r="I555">
        <v>55</v>
      </c>
      <c r="J555">
        <v>22</v>
      </c>
      <c r="K555">
        <v>43</v>
      </c>
      <c r="L555">
        <v>65</v>
      </c>
      <c r="M555">
        <v>73</v>
      </c>
      <c r="N555">
        <v>0</v>
      </c>
      <c r="O555">
        <v>94</v>
      </c>
      <c r="P555">
        <v>16</v>
      </c>
      <c r="Q555">
        <v>23</v>
      </c>
      <c r="R555">
        <v>26</v>
      </c>
    </row>
    <row r="556" spans="1:18" x14ac:dyDescent="0.35">
      <c r="A556" t="s">
        <v>30</v>
      </c>
      <c r="B556">
        <v>68031</v>
      </c>
      <c r="C556">
        <v>23</v>
      </c>
      <c r="D556" t="s">
        <v>22</v>
      </c>
      <c r="E556">
        <v>45</v>
      </c>
      <c r="F556">
        <v>117</v>
      </c>
      <c r="G556">
        <v>43</v>
      </c>
      <c r="H556" t="s">
        <v>27</v>
      </c>
      <c r="I556">
        <v>38</v>
      </c>
      <c r="J556">
        <v>99</v>
      </c>
      <c r="K556">
        <v>25</v>
      </c>
      <c r="L556">
        <v>51</v>
      </c>
      <c r="M556">
        <v>84</v>
      </c>
      <c r="N556">
        <v>24</v>
      </c>
      <c r="O556">
        <v>42</v>
      </c>
      <c r="P556">
        <v>62</v>
      </c>
      <c r="Q556">
        <v>48</v>
      </c>
      <c r="R556">
        <v>46</v>
      </c>
    </row>
    <row r="557" spans="1:18" x14ac:dyDescent="0.35">
      <c r="A557" t="s">
        <v>18</v>
      </c>
      <c r="B557">
        <v>124238</v>
      </c>
      <c r="C557">
        <v>4</v>
      </c>
      <c r="D557" t="s">
        <v>22</v>
      </c>
      <c r="E557">
        <v>59</v>
      </c>
      <c r="F557">
        <v>112</v>
      </c>
      <c r="G557">
        <v>86</v>
      </c>
      <c r="H557" t="s">
        <v>20</v>
      </c>
      <c r="I557">
        <v>7</v>
      </c>
      <c r="J557">
        <v>63</v>
      </c>
      <c r="K557">
        <v>95</v>
      </c>
      <c r="L557">
        <v>54</v>
      </c>
      <c r="M557">
        <v>72</v>
      </c>
      <c r="N557">
        <v>56</v>
      </c>
      <c r="O557">
        <v>85</v>
      </c>
      <c r="P557">
        <v>93</v>
      </c>
      <c r="Q557">
        <v>18</v>
      </c>
      <c r="R557">
        <v>44</v>
      </c>
    </row>
    <row r="558" spans="1:18" x14ac:dyDescent="0.35">
      <c r="A558" t="s">
        <v>36</v>
      </c>
      <c r="B558">
        <v>105587</v>
      </c>
      <c r="C558">
        <v>24</v>
      </c>
      <c r="D558" t="s">
        <v>22</v>
      </c>
      <c r="E558">
        <v>41</v>
      </c>
      <c r="F558">
        <v>63</v>
      </c>
      <c r="G558">
        <v>63</v>
      </c>
      <c r="H558" t="s">
        <v>27</v>
      </c>
      <c r="I558">
        <v>4</v>
      </c>
      <c r="J558">
        <v>53</v>
      </c>
      <c r="K558">
        <v>66</v>
      </c>
      <c r="L558">
        <v>21</v>
      </c>
      <c r="M558">
        <v>91</v>
      </c>
      <c r="N558">
        <v>84</v>
      </c>
      <c r="O558">
        <v>47</v>
      </c>
      <c r="P558">
        <v>41</v>
      </c>
      <c r="Q558">
        <v>24</v>
      </c>
      <c r="R558">
        <v>73</v>
      </c>
    </row>
    <row r="559" spans="1:18" x14ac:dyDescent="0.35">
      <c r="A559" t="s">
        <v>29</v>
      </c>
      <c r="B559">
        <v>34023</v>
      </c>
      <c r="C559">
        <v>14</v>
      </c>
      <c r="D559" t="s">
        <v>25</v>
      </c>
      <c r="E559">
        <v>84</v>
      </c>
      <c r="F559">
        <v>73</v>
      </c>
      <c r="G559">
        <v>27</v>
      </c>
      <c r="H559" t="s">
        <v>23</v>
      </c>
      <c r="I559">
        <v>3</v>
      </c>
      <c r="J559">
        <v>91</v>
      </c>
      <c r="K559">
        <v>12</v>
      </c>
      <c r="L559">
        <v>65</v>
      </c>
      <c r="M559">
        <v>25</v>
      </c>
      <c r="N559">
        <v>84</v>
      </c>
      <c r="O559">
        <v>51</v>
      </c>
      <c r="P559">
        <v>14</v>
      </c>
      <c r="Q559">
        <v>57</v>
      </c>
      <c r="R559">
        <v>41</v>
      </c>
    </row>
    <row r="560" spans="1:18" x14ac:dyDescent="0.35">
      <c r="A560" t="s">
        <v>30</v>
      </c>
      <c r="B560">
        <v>72215</v>
      </c>
      <c r="C560">
        <v>8</v>
      </c>
      <c r="D560" t="s">
        <v>22</v>
      </c>
      <c r="E560">
        <v>88</v>
      </c>
      <c r="F560">
        <v>91</v>
      </c>
      <c r="G560">
        <v>42</v>
      </c>
      <c r="H560" t="s">
        <v>27</v>
      </c>
      <c r="I560">
        <v>1</v>
      </c>
      <c r="J560">
        <v>57</v>
      </c>
      <c r="K560">
        <v>4</v>
      </c>
      <c r="L560">
        <v>37</v>
      </c>
      <c r="M560">
        <v>18</v>
      </c>
      <c r="N560">
        <v>43</v>
      </c>
      <c r="O560">
        <v>98</v>
      </c>
      <c r="P560">
        <v>3</v>
      </c>
      <c r="Q560">
        <v>6</v>
      </c>
      <c r="R560">
        <v>78</v>
      </c>
    </row>
    <row r="561" spans="1:18" x14ac:dyDescent="0.35">
      <c r="A561" t="s">
        <v>44</v>
      </c>
      <c r="B561">
        <v>82870</v>
      </c>
      <c r="C561">
        <v>8</v>
      </c>
      <c r="D561" t="s">
        <v>19</v>
      </c>
      <c r="E561">
        <v>33</v>
      </c>
      <c r="F561">
        <v>111</v>
      </c>
      <c r="G561">
        <v>65</v>
      </c>
      <c r="H561" t="s">
        <v>27</v>
      </c>
      <c r="I561">
        <v>2</v>
      </c>
      <c r="J561">
        <v>44</v>
      </c>
      <c r="K561">
        <v>22</v>
      </c>
      <c r="L561">
        <v>39</v>
      </c>
      <c r="M561">
        <v>42</v>
      </c>
      <c r="N561">
        <v>75</v>
      </c>
      <c r="O561">
        <v>9</v>
      </c>
      <c r="P561">
        <v>51</v>
      </c>
      <c r="Q561">
        <v>56</v>
      </c>
      <c r="R561">
        <v>49</v>
      </c>
    </row>
    <row r="562" spans="1:18" x14ac:dyDescent="0.35">
      <c r="A562" t="s">
        <v>44</v>
      </c>
      <c r="B562">
        <v>32978</v>
      </c>
      <c r="C562">
        <v>15</v>
      </c>
      <c r="D562" t="s">
        <v>19</v>
      </c>
      <c r="E562">
        <v>38</v>
      </c>
      <c r="F562">
        <v>144</v>
      </c>
      <c r="G562">
        <v>49</v>
      </c>
      <c r="H562" t="s">
        <v>27</v>
      </c>
      <c r="I562">
        <v>57</v>
      </c>
      <c r="J562">
        <v>83</v>
      </c>
      <c r="K562">
        <v>28</v>
      </c>
      <c r="L562">
        <v>8</v>
      </c>
      <c r="M562">
        <v>71</v>
      </c>
      <c r="N562">
        <v>48</v>
      </c>
      <c r="O562">
        <v>9</v>
      </c>
      <c r="P562">
        <v>98</v>
      </c>
      <c r="Q562">
        <v>4</v>
      </c>
      <c r="R562">
        <v>42</v>
      </c>
    </row>
    <row r="563" spans="1:18" x14ac:dyDescent="0.35">
      <c r="A563" t="s">
        <v>44</v>
      </c>
      <c r="B563">
        <v>45522</v>
      </c>
      <c r="C563">
        <v>9</v>
      </c>
      <c r="D563" t="s">
        <v>19</v>
      </c>
      <c r="E563">
        <v>32</v>
      </c>
      <c r="F563">
        <v>128</v>
      </c>
      <c r="G563">
        <v>6</v>
      </c>
      <c r="H563" t="s">
        <v>27</v>
      </c>
      <c r="I563">
        <v>48</v>
      </c>
      <c r="J563">
        <v>4</v>
      </c>
      <c r="K563">
        <v>31</v>
      </c>
      <c r="L563">
        <v>29</v>
      </c>
      <c r="M563">
        <v>81</v>
      </c>
      <c r="N563">
        <v>9</v>
      </c>
      <c r="O563">
        <v>81</v>
      </c>
      <c r="P563">
        <v>67</v>
      </c>
      <c r="Q563">
        <v>73</v>
      </c>
      <c r="R563">
        <v>43</v>
      </c>
    </row>
    <row r="564" spans="1:18" x14ac:dyDescent="0.35">
      <c r="A564" t="s">
        <v>26</v>
      </c>
      <c r="B564">
        <v>63414</v>
      </c>
      <c r="C564">
        <v>0</v>
      </c>
      <c r="D564" t="s">
        <v>25</v>
      </c>
      <c r="E564">
        <v>61</v>
      </c>
      <c r="F564">
        <v>127</v>
      </c>
      <c r="G564">
        <v>48</v>
      </c>
      <c r="H564" t="s">
        <v>27</v>
      </c>
      <c r="I564">
        <v>47</v>
      </c>
      <c r="J564">
        <v>64</v>
      </c>
      <c r="K564">
        <v>11</v>
      </c>
      <c r="L564">
        <v>44</v>
      </c>
      <c r="M564">
        <v>97</v>
      </c>
      <c r="N564">
        <v>4</v>
      </c>
      <c r="O564">
        <v>32</v>
      </c>
      <c r="P564">
        <v>31</v>
      </c>
      <c r="Q564">
        <v>63</v>
      </c>
      <c r="R564">
        <v>11</v>
      </c>
    </row>
    <row r="565" spans="1:18" x14ac:dyDescent="0.35">
      <c r="A565" t="s">
        <v>21</v>
      </c>
      <c r="B565">
        <v>47140</v>
      </c>
      <c r="C565">
        <v>14</v>
      </c>
      <c r="D565" t="s">
        <v>38</v>
      </c>
      <c r="E565">
        <v>1</v>
      </c>
      <c r="F565">
        <v>59</v>
      </c>
      <c r="G565">
        <v>23</v>
      </c>
      <c r="H565" t="s">
        <v>23</v>
      </c>
      <c r="I565">
        <v>32</v>
      </c>
      <c r="J565">
        <v>98</v>
      </c>
      <c r="K565">
        <v>4</v>
      </c>
      <c r="L565">
        <v>45</v>
      </c>
      <c r="M565">
        <v>11</v>
      </c>
      <c r="N565">
        <v>35</v>
      </c>
      <c r="O565">
        <v>10</v>
      </c>
      <c r="P565">
        <v>89</v>
      </c>
      <c r="Q565">
        <v>5</v>
      </c>
      <c r="R565">
        <v>56</v>
      </c>
    </row>
    <row r="566" spans="1:18" x14ac:dyDescent="0.35">
      <c r="A566" t="s">
        <v>21</v>
      </c>
      <c r="B566">
        <v>140261</v>
      </c>
      <c r="C566">
        <v>8</v>
      </c>
      <c r="D566" t="s">
        <v>25</v>
      </c>
      <c r="E566">
        <v>21</v>
      </c>
      <c r="F566">
        <v>65</v>
      </c>
      <c r="G566">
        <v>28</v>
      </c>
      <c r="H566" t="s">
        <v>23</v>
      </c>
      <c r="I566">
        <v>97</v>
      </c>
      <c r="J566">
        <v>99</v>
      </c>
      <c r="K566">
        <v>79</v>
      </c>
      <c r="L566">
        <v>66</v>
      </c>
      <c r="M566">
        <v>35</v>
      </c>
      <c r="N566">
        <v>17</v>
      </c>
      <c r="O566">
        <v>8</v>
      </c>
      <c r="P566">
        <v>69</v>
      </c>
      <c r="Q566">
        <v>78</v>
      </c>
      <c r="R566">
        <v>83</v>
      </c>
    </row>
    <row r="567" spans="1:18" x14ac:dyDescent="0.35">
      <c r="A567" t="s">
        <v>40</v>
      </c>
      <c r="B567">
        <v>62975</v>
      </c>
      <c r="C567">
        <v>1</v>
      </c>
      <c r="D567" t="s">
        <v>19</v>
      </c>
      <c r="E567">
        <v>88</v>
      </c>
      <c r="F567">
        <v>15</v>
      </c>
      <c r="G567">
        <v>11</v>
      </c>
      <c r="H567" t="s">
        <v>23</v>
      </c>
      <c r="I567">
        <v>76</v>
      </c>
      <c r="J567">
        <v>59</v>
      </c>
      <c r="K567">
        <v>26</v>
      </c>
      <c r="L567">
        <v>98</v>
      </c>
      <c r="M567">
        <v>9</v>
      </c>
      <c r="N567">
        <v>13</v>
      </c>
      <c r="O567">
        <v>3</v>
      </c>
      <c r="P567">
        <v>69</v>
      </c>
      <c r="Q567">
        <v>6</v>
      </c>
      <c r="R567">
        <v>94</v>
      </c>
    </row>
    <row r="568" spans="1:18" x14ac:dyDescent="0.35">
      <c r="A568" t="s">
        <v>29</v>
      </c>
      <c r="B568">
        <v>146004</v>
      </c>
      <c r="C568">
        <v>26</v>
      </c>
      <c r="D568" t="s">
        <v>22</v>
      </c>
      <c r="E568">
        <v>8</v>
      </c>
      <c r="F568">
        <v>76</v>
      </c>
      <c r="G568">
        <v>5</v>
      </c>
      <c r="H568" t="s">
        <v>23</v>
      </c>
      <c r="I568">
        <v>4</v>
      </c>
      <c r="J568">
        <v>91</v>
      </c>
      <c r="K568">
        <v>35</v>
      </c>
      <c r="L568">
        <v>41</v>
      </c>
      <c r="M568">
        <v>2</v>
      </c>
      <c r="N568">
        <v>27</v>
      </c>
      <c r="O568">
        <v>8</v>
      </c>
      <c r="P568">
        <v>62</v>
      </c>
      <c r="Q568">
        <v>75</v>
      </c>
      <c r="R568">
        <v>45</v>
      </c>
    </row>
    <row r="569" spans="1:18" x14ac:dyDescent="0.35">
      <c r="A569" t="s">
        <v>37</v>
      </c>
      <c r="B569">
        <v>57167</v>
      </c>
      <c r="C569">
        <v>19</v>
      </c>
      <c r="D569" t="s">
        <v>25</v>
      </c>
      <c r="E569">
        <v>48</v>
      </c>
      <c r="F569">
        <v>82</v>
      </c>
      <c r="G569">
        <v>64</v>
      </c>
      <c r="H569" t="s">
        <v>27</v>
      </c>
      <c r="I569">
        <v>3</v>
      </c>
      <c r="J569">
        <v>66</v>
      </c>
      <c r="K569">
        <v>14</v>
      </c>
      <c r="L569">
        <v>69</v>
      </c>
      <c r="M569">
        <v>91</v>
      </c>
      <c r="N569">
        <v>61</v>
      </c>
      <c r="O569">
        <v>56</v>
      </c>
      <c r="P569">
        <v>96</v>
      </c>
      <c r="Q569">
        <v>63</v>
      </c>
      <c r="R569">
        <v>26</v>
      </c>
    </row>
    <row r="570" spans="1:18" x14ac:dyDescent="0.35">
      <c r="A570" t="s">
        <v>42</v>
      </c>
      <c r="B570">
        <v>39046</v>
      </c>
      <c r="C570">
        <v>24</v>
      </c>
      <c r="D570" t="s">
        <v>25</v>
      </c>
      <c r="E570">
        <v>71</v>
      </c>
      <c r="F570">
        <v>124</v>
      </c>
      <c r="G570">
        <v>42</v>
      </c>
      <c r="H570" t="s">
        <v>27</v>
      </c>
      <c r="I570">
        <v>35</v>
      </c>
      <c r="J570">
        <v>99</v>
      </c>
      <c r="K570">
        <v>1</v>
      </c>
      <c r="L570">
        <v>4</v>
      </c>
      <c r="M570">
        <v>6</v>
      </c>
      <c r="N570">
        <v>82</v>
      </c>
      <c r="O570">
        <v>9</v>
      </c>
      <c r="P570">
        <v>67</v>
      </c>
      <c r="Q570">
        <v>6</v>
      </c>
      <c r="R570">
        <v>67</v>
      </c>
    </row>
    <row r="571" spans="1:18" x14ac:dyDescent="0.35">
      <c r="A571" t="s">
        <v>40</v>
      </c>
      <c r="B571">
        <v>113184</v>
      </c>
      <c r="C571">
        <v>12</v>
      </c>
      <c r="D571" t="s">
        <v>25</v>
      </c>
      <c r="E571">
        <v>4</v>
      </c>
      <c r="F571">
        <v>102</v>
      </c>
      <c r="G571">
        <v>15</v>
      </c>
      <c r="H571" t="s">
        <v>23</v>
      </c>
      <c r="I571">
        <v>3</v>
      </c>
      <c r="J571">
        <v>8</v>
      </c>
      <c r="K571">
        <v>27</v>
      </c>
      <c r="L571">
        <v>72</v>
      </c>
      <c r="M571">
        <v>21</v>
      </c>
      <c r="N571">
        <v>25</v>
      </c>
      <c r="O571">
        <v>34</v>
      </c>
      <c r="P571">
        <v>59</v>
      </c>
      <c r="Q571">
        <v>45</v>
      </c>
      <c r="R571">
        <v>75</v>
      </c>
    </row>
    <row r="572" spans="1:18" x14ac:dyDescent="0.35">
      <c r="A572" t="s">
        <v>36</v>
      </c>
      <c r="B572">
        <v>52689</v>
      </c>
      <c r="C572">
        <v>4</v>
      </c>
      <c r="D572" t="s">
        <v>25</v>
      </c>
      <c r="E572">
        <v>1</v>
      </c>
      <c r="F572">
        <v>128</v>
      </c>
      <c r="G572">
        <v>63</v>
      </c>
      <c r="H572" t="s">
        <v>27</v>
      </c>
      <c r="I572">
        <v>6</v>
      </c>
      <c r="J572">
        <v>61</v>
      </c>
      <c r="K572">
        <v>38</v>
      </c>
      <c r="L572">
        <v>79</v>
      </c>
      <c r="M572">
        <v>87</v>
      </c>
      <c r="N572">
        <v>85</v>
      </c>
      <c r="O572">
        <v>78</v>
      </c>
      <c r="P572">
        <v>27</v>
      </c>
      <c r="Q572">
        <v>81</v>
      </c>
      <c r="R572">
        <v>53</v>
      </c>
    </row>
    <row r="573" spans="1:18" x14ac:dyDescent="0.35">
      <c r="A573" t="s">
        <v>41</v>
      </c>
      <c r="B573">
        <v>125494</v>
      </c>
      <c r="C573">
        <v>16</v>
      </c>
      <c r="D573" t="s">
        <v>19</v>
      </c>
      <c r="E573">
        <v>46</v>
      </c>
      <c r="F573">
        <v>144</v>
      </c>
      <c r="G573">
        <v>92</v>
      </c>
      <c r="H573" t="s">
        <v>20</v>
      </c>
      <c r="I573">
        <v>1</v>
      </c>
      <c r="J573">
        <v>74</v>
      </c>
      <c r="K573">
        <v>81</v>
      </c>
      <c r="L573">
        <v>27</v>
      </c>
      <c r="M573">
        <v>47</v>
      </c>
      <c r="N573">
        <v>71</v>
      </c>
      <c r="O573">
        <v>44</v>
      </c>
      <c r="P573">
        <v>11</v>
      </c>
      <c r="Q573">
        <v>71</v>
      </c>
      <c r="R573">
        <v>91</v>
      </c>
    </row>
    <row r="574" spans="1:18" x14ac:dyDescent="0.35">
      <c r="A574" t="s">
        <v>40</v>
      </c>
      <c r="B574">
        <v>111214</v>
      </c>
      <c r="C574">
        <v>12</v>
      </c>
      <c r="D574" t="s">
        <v>38</v>
      </c>
      <c r="E574">
        <v>77</v>
      </c>
      <c r="F574">
        <v>86</v>
      </c>
      <c r="G574">
        <v>1</v>
      </c>
      <c r="H574" t="s">
        <v>23</v>
      </c>
      <c r="I574">
        <v>64</v>
      </c>
      <c r="J574">
        <v>33</v>
      </c>
      <c r="K574">
        <v>86</v>
      </c>
      <c r="L574">
        <v>12</v>
      </c>
      <c r="M574">
        <v>43</v>
      </c>
      <c r="N574">
        <v>4</v>
      </c>
      <c r="O574">
        <v>94</v>
      </c>
      <c r="P574">
        <v>15</v>
      </c>
      <c r="Q574">
        <v>1</v>
      </c>
      <c r="R574">
        <v>24</v>
      </c>
    </row>
    <row r="575" spans="1:18" x14ac:dyDescent="0.35">
      <c r="A575" t="s">
        <v>24</v>
      </c>
      <c r="B575">
        <v>139071</v>
      </c>
      <c r="C575">
        <v>16</v>
      </c>
      <c r="D575" t="s">
        <v>22</v>
      </c>
      <c r="E575">
        <v>21</v>
      </c>
      <c r="F575">
        <v>74</v>
      </c>
      <c r="G575">
        <v>73</v>
      </c>
      <c r="H575" t="s">
        <v>20</v>
      </c>
      <c r="I575">
        <v>72</v>
      </c>
      <c r="J575">
        <v>7</v>
      </c>
      <c r="K575">
        <v>33</v>
      </c>
      <c r="L575">
        <v>28</v>
      </c>
      <c r="M575">
        <v>56</v>
      </c>
      <c r="N575">
        <v>73</v>
      </c>
      <c r="O575">
        <v>53</v>
      </c>
      <c r="P575">
        <v>93</v>
      </c>
      <c r="Q575">
        <v>95</v>
      </c>
      <c r="R575">
        <v>36</v>
      </c>
    </row>
    <row r="576" spans="1:18" x14ac:dyDescent="0.35">
      <c r="A576" t="s">
        <v>36</v>
      </c>
      <c r="B576">
        <v>34027</v>
      </c>
      <c r="C576">
        <v>8</v>
      </c>
      <c r="D576" t="s">
        <v>38</v>
      </c>
      <c r="E576">
        <v>74</v>
      </c>
      <c r="F576">
        <v>139</v>
      </c>
      <c r="G576">
        <v>48</v>
      </c>
      <c r="H576" t="s">
        <v>27</v>
      </c>
      <c r="I576">
        <v>53</v>
      </c>
      <c r="J576">
        <v>42</v>
      </c>
      <c r="K576">
        <v>85</v>
      </c>
      <c r="L576">
        <v>23</v>
      </c>
      <c r="M576">
        <v>24</v>
      </c>
      <c r="N576">
        <v>37</v>
      </c>
      <c r="O576">
        <v>23</v>
      </c>
      <c r="P576">
        <v>56</v>
      </c>
      <c r="Q576">
        <v>13</v>
      </c>
      <c r="R576">
        <v>32</v>
      </c>
    </row>
    <row r="577" spans="1:18" x14ac:dyDescent="0.35">
      <c r="A577" t="s">
        <v>32</v>
      </c>
      <c r="B577">
        <v>129074</v>
      </c>
      <c r="C577">
        <v>19</v>
      </c>
      <c r="D577" t="s">
        <v>38</v>
      </c>
      <c r="E577">
        <v>41</v>
      </c>
      <c r="F577">
        <v>125</v>
      </c>
      <c r="G577">
        <v>35</v>
      </c>
      <c r="H577" t="s">
        <v>27</v>
      </c>
      <c r="I577">
        <v>25</v>
      </c>
      <c r="J577">
        <v>81</v>
      </c>
      <c r="K577">
        <v>76</v>
      </c>
      <c r="L577">
        <v>39</v>
      </c>
      <c r="M577">
        <v>95</v>
      </c>
      <c r="N577">
        <v>91</v>
      </c>
      <c r="O577">
        <v>96</v>
      </c>
      <c r="P577">
        <v>43</v>
      </c>
      <c r="Q577">
        <v>2</v>
      </c>
      <c r="R577">
        <v>63</v>
      </c>
    </row>
    <row r="578" spans="1:18" x14ac:dyDescent="0.35">
      <c r="A578" t="s">
        <v>36</v>
      </c>
      <c r="B578">
        <v>114785</v>
      </c>
      <c r="C578">
        <v>13</v>
      </c>
      <c r="D578" t="s">
        <v>25</v>
      </c>
      <c r="E578">
        <v>13</v>
      </c>
      <c r="F578">
        <v>129</v>
      </c>
      <c r="G578">
        <v>31</v>
      </c>
      <c r="H578" t="s">
        <v>27</v>
      </c>
      <c r="I578">
        <v>48</v>
      </c>
      <c r="J578">
        <v>33</v>
      </c>
      <c r="K578">
        <v>74</v>
      </c>
      <c r="L578">
        <v>31</v>
      </c>
      <c r="M578">
        <v>83</v>
      </c>
      <c r="N578">
        <v>59</v>
      </c>
      <c r="O578">
        <v>79</v>
      </c>
      <c r="P578">
        <v>99</v>
      </c>
      <c r="Q578">
        <v>68</v>
      </c>
      <c r="R578">
        <v>98</v>
      </c>
    </row>
    <row r="579" spans="1:18" x14ac:dyDescent="0.35">
      <c r="A579" t="s">
        <v>24</v>
      </c>
      <c r="B579">
        <v>149107</v>
      </c>
      <c r="C579">
        <v>24</v>
      </c>
      <c r="D579" t="s">
        <v>19</v>
      </c>
      <c r="E579">
        <v>34</v>
      </c>
      <c r="F579">
        <v>61</v>
      </c>
      <c r="G579">
        <v>77</v>
      </c>
      <c r="H579" t="s">
        <v>20</v>
      </c>
      <c r="I579">
        <v>84</v>
      </c>
      <c r="J579">
        <v>3</v>
      </c>
      <c r="K579">
        <v>52</v>
      </c>
      <c r="L579">
        <v>57</v>
      </c>
      <c r="M579">
        <v>56</v>
      </c>
      <c r="N579">
        <v>48</v>
      </c>
      <c r="O579">
        <v>79</v>
      </c>
      <c r="P579">
        <v>13</v>
      </c>
      <c r="Q579">
        <v>31</v>
      </c>
      <c r="R579">
        <v>62</v>
      </c>
    </row>
    <row r="580" spans="1:18" x14ac:dyDescent="0.35">
      <c r="A580" t="s">
        <v>30</v>
      </c>
      <c r="B580">
        <v>42380</v>
      </c>
      <c r="C580">
        <v>21</v>
      </c>
      <c r="D580" t="s">
        <v>22</v>
      </c>
      <c r="E580">
        <v>4</v>
      </c>
      <c r="F580">
        <v>138</v>
      </c>
      <c r="G580">
        <v>47</v>
      </c>
      <c r="H580" t="s">
        <v>27</v>
      </c>
      <c r="I580">
        <v>4</v>
      </c>
      <c r="J580">
        <v>4</v>
      </c>
      <c r="K580">
        <v>55</v>
      </c>
      <c r="L580">
        <v>71</v>
      </c>
      <c r="M580">
        <v>11</v>
      </c>
      <c r="N580">
        <v>31</v>
      </c>
      <c r="O580">
        <v>78</v>
      </c>
      <c r="P580">
        <v>37</v>
      </c>
      <c r="Q580">
        <v>24</v>
      </c>
      <c r="R580">
        <v>67</v>
      </c>
    </row>
    <row r="581" spans="1:18" x14ac:dyDescent="0.35">
      <c r="A581" t="s">
        <v>40</v>
      </c>
      <c r="B581">
        <v>81331</v>
      </c>
      <c r="C581">
        <v>7</v>
      </c>
      <c r="D581" t="s">
        <v>25</v>
      </c>
      <c r="E581">
        <v>9</v>
      </c>
      <c r="F581">
        <v>61</v>
      </c>
      <c r="G581">
        <v>23</v>
      </c>
      <c r="H581" t="s">
        <v>23</v>
      </c>
      <c r="I581">
        <v>5</v>
      </c>
      <c r="J581">
        <v>87</v>
      </c>
      <c r="K581">
        <v>13</v>
      </c>
      <c r="L581">
        <v>68</v>
      </c>
      <c r="M581">
        <v>57</v>
      </c>
      <c r="N581">
        <v>48</v>
      </c>
      <c r="O581">
        <v>49</v>
      </c>
      <c r="P581">
        <v>72</v>
      </c>
      <c r="Q581">
        <v>94</v>
      </c>
      <c r="R581">
        <v>9</v>
      </c>
    </row>
    <row r="582" spans="1:18" x14ac:dyDescent="0.35">
      <c r="A582" t="s">
        <v>31</v>
      </c>
      <c r="B582">
        <v>38245</v>
      </c>
      <c r="C582">
        <v>22</v>
      </c>
      <c r="D582" t="s">
        <v>19</v>
      </c>
      <c r="E582">
        <v>81</v>
      </c>
      <c r="F582">
        <v>61</v>
      </c>
      <c r="G582">
        <v>3</v>
      </c>
      <c r="H582" t="s">
        <v>23</v>
      </c>
      <c r="I582">
        <v>62</v>
      </c>
      <c r="J582">
        <v>65</v>
      </c>
      <c r="K582">
        <v>2</v>
      </c>
      <c r="L582">
        <v>24</v>
      </c>
      <c r="M582">
        <v>66</v>
      </c>
      <c r="N582">
        <v>91</v>
      </c>
      <c r="O582">
        <v>98</v>
      </c>
      <c r="P582">
        <v>2</v>
      </c>
      <c r="Q582">
        <v>13</v>
      </c>
      <c r="R582">
        <v>6</v>
      </c>
    </row>
    <row r="583" spans="1:18" x14ac:dyDescent="0.35">
      <c r="A583" t="s">
        <v>34</v>
      </c>
      <c r="B583">
        <v>76766</v>
      </c>
      <c r="C583">
        <v>22</v>
      </c>
      <c r="D583" t="s">
        <v>22</v>
      </c>
      <c r="E583">
        <v>29</v>
      </c>
      <c r="F583">
        <v>5</v>
      </c>
      <c r="G583">
        <v>39</v>
      </c>
      <c r="H583" t="s">
        <v>27</v>
      </c>
      <c r="I583">
        <v>34</v>
      </c>
      <c r="J583">
        <v>99</v>
      </c>
      <c r="K583">
        <v>52</v>
      </c>
      <c r="L583">
        <v>2</v>
      </c>
      <c r="M583">
        <v>33</v>
      </c>
      <c r="N583">
        <v>33</v>
      </c>
      <c r="O583">
        <v>2</v>
      </c>
      <c r="P583">
        <v>14</v>
      </c>
      <c r="Q583">
        <v>7</v>
      </c>
      <c r="R583">
        <v>12</v>
      </c>
    </row>
    <row r="584" spans="1:18" x14ac:dyDescent="0.35">
      <c r="A584" t="s">
        <v>42</v>
      </c>
      <c r="B584">
        <v>121865</v>
      </c>
      <c r="C584">
        <v>16</v>
      </c>
      <c r="D584" t="s">
        <v>22</v>
      </c>
      <c r="E584">
        <v>35</v>
      </c>
      <c r="F584">
        <v>126</v>
      </c>
      <c r="G584">
        <v>53</v>
      </c>
      <c r="H584" t="s">
        <v>27</v>
      </c>
      <c r="I584">
        <v>69</v>
      </c>
      <c r="J584">
        <v>57</v>
      </c>
      <c r="K584">
        <v>68</v>
      </c>
      <c r="L584">
        <v>0</v>
      </c>
      <c r="M584">
        <v>93</v>
      </c>
      <c r="N584">
        <v>11</v>
      </c>
      <c r="O584">
        <v>41</v>
      </c>
      <c r="P584">
        <v>77</v>
      </c>
      <c r="Q584">
        <v>44</v>
      </c>
      <c r="R584">
        <v>95</v>
      </c>
    </row>
    <row r="585" spans="1:18" x14ac:dyDescent="0.35">
      <c r="A585" t="s">
        <v>31</v>
      </c>
      <c r="B585">
        <v>133457</v>
      </c>
      <c r="C585">
        <v>6</v>
      </c>
      <c r="D585" t="s">
        <v>22</v>
      </c>
      <c r="E585">
        <v>16</v>
      </c>
      <c r="F585">
        <v>67</v>
      </c>
      <c r="G585">
        <v>24</v>
      </c>
      <c r="H585" t="s">
        <v>23</v>
      </c>
      <c r="I585">
        <v>2</v>
      </c>
      <c r="J585">
        <v>56</v>
      </c>
      <c r="K585">
        <v>38</v>
      </c>
      <c r="L585">
        <v>51</v>
      </c>
      <c r="M585">
        <v>56</v>
      </c>
      <c r="N585">
        <v>31</v>
      </c>
      <c r="O585">
        <v>3</v>
      </c>
      <c r="P585">
        <v>73</v>
      </c>
      <c r="Q585">
        <v>87</v>
      </c>
      <c r="R585">
        <v>19</v>
      </c>
    </row>
    <row r="586" spans="1:18" x14ac:dyDescent="0.35">
      <c r="A586" t="s">
        <v>41</v>
      </c>
      <c r="B586">
        <v>131126</v>
      </c>
      <c r="C586">
        <v>12</v>
      </c>
      <c r="D586" t="s">
        <v>38</v>
      </c>
      <c r="E586">
        <v>9</v>
      </c>
      <c r="F586">
        <v>85</v>
      </c>
      <c r="G586">
        <v>84</v>
      </c>
      <c r="H586" t="s">
        <v>20</v>
      </c>
      <c r="I586">
        <v>36</v>
      </c>
      <c r="J586">
        <v>13</v>
      </c>
      <c r="K586">
        <v>59</v>
      </c>
      <c r="L586">
        <v>53</v>
      </c>
      <c r="M586">
        <v>2</v>
      </c>
      <c r="N586">
        <v>45</v>
      </c>
      <c r="O586">
        <v>8</v>
      </c>
      <c r="P586">
        <v>59</v>
      </c>
      <c r="Q586">
        <v>1</v>
      </c>
      <c r="R586">
        <v>55</v>
      </c>
    </row>
    <row r="587" spans="1:18" x14ac:dyDescent="0.35">
      <c r="A587" t="s">
        <v>24</v>
      </c>
      <c r="B587">
        <v>73066</v>
      </c>
      <c r="C587">
        <v>29</v>
      </c>
      <c r="D587" t="s">
        <v>19</v>
      </c>
      <c r="E587">
        <v>79</v>
      </c>
      <c r="F587">
        <v>113</v>
      </c>
      <c r="G587">
        <v>74</v>
      </c>
      <c r="H587" t="s">
        <v>20</v>
      </c>
      <c r="I587">
        <v>71</v>
      </c>
      <c r="J587">
        <v>68</v>
      </c>
      <c r="K587">
        <v>2</v>
      </c>
      <c r="L587">
        <v>41</v>
      </c>
      <c r="M587">
        <v>33</v>
      </c>
      <c r="N587">
        <v>67</v>
      </c>
      <c r="O587">
        <v>22</v>
      </c>
      <c r="P587">
        <v>59</v>
      </c>
      <c r="Q587">
        <v>91</v>
      </c>
      <c r="R587">
        <v>8</v>
      </c>
    </row>
    <row r="588" spans="1:18" x14ac:dyDescent="0.35">
      <c r="A588" t="s">
        <v>40</v>
      </c>
      <c r="B588">
        <v>72875</v>
      </c>
      <c r="C588">
        <v>27</v>
      </c>
      <c r="D588" t="s">
        <v>19</v>
      </c>
      <c r="E588">
        <v>98</v>
      </c>
      <c r="F588">
        <v>51</v>
      </c>
      <c r="G588">
        <v>21</v>
      </c>
      <c r="H588" t="s">
        <v>23</v>
      </c>
      <c r="I588">
        <v>41</v>
      </c>
      <c r="J588">
        <v>86</v>
      </c>
      <c r="K588">
        <v>25</v>
      </c>
      <c r="L588">
        <v>98</v>
      </c>
      <c r="M588">
        <v>61</v>
      </c>
      <c r="N588">
        <v>79</v>
      </c>
      <c r="O588">
        <v>9</v>
      </c>
      <c r="P588">
        <v>18</v>
      </c>
      <c r="Q588">
        <v>76</v>
      </c>
      <c r="R588">
        <v>2</v>
      </c>
    </row>
    <row r="589" spans="1:18" x14ac:dyDescent="0.35">
      <c r="A589" t="s">
        <v>18</v>
      </c>
      <c r="B589">
        <v>90011</v>
      </c>
      <c r="C589">
        <v>18</v>
      </c>
      <c r="D589" t="s">
        <v>25</v>
      </c>
      <c r="E589">
        <v>1</v>
      </c>
      <c r="F589">
        <v>116</v>
      </c>
      <c r="G589">
        <v>79</v>
      </c>
      <c r="H589" t="s">
        <v>20</v>
      </c>
      <c r="I589">
        <v>61</v>
      </c>
      <c r="J589">
        <v>7</v>
      </c>
      <c r="K589">
        <v>34</v>
      </c>
      <c r="L589">
        <v>11</v>
      </c>
      <c r="M589">
        <v>7</v>
      </c>
      <c r="N589">
        <v>59</v>
      </c>
      <c r="O589">
        <v>52</v>
      </c>
      <c r="P589">
        <v>74</v>
      </c>
      <c r="Q589">
        <v>51</v>
      </c>
      <c r="R589">
        <v>42</v>
      </c>
    </row>
    <row r="590" spans="1:18" x14ac:dyDescent="0.35">
      <c r="A590" t="s">
        <v>26</v>
      </c>
      <c r="B590">
        <v>98232</v>
      </c>
      <c r="C590">
        <v>12</v>
      </c>
      <c r="D590" t="s">
        <v>22</v>
      </c>
      <c r="E590">
        <v>3</v>
      </c>
      <c r="F590">
        <v>84</v>
      </c>
      <c r="G590">
        <v>69</v>
      </c>
      <c r="H590" t="s">
        <v>27</v>
      </c>
      <c r="I590">
        <v>87</v>
      </c>
      <c r="J590">
        <v>33</v>
      </c>
      <c r="K590">
        <v>59</v>
      </c>
      <c r="L590">
        <v>85</v>
      </c>
      <c r="M590">
        <v>44</v>
      </c>
      <c r="N590">
        <v>2</v>
      </c>
      <c r="O590">
        <v>7</v>
      </c>
      <c r="P590">
        <v>51</v>
      </c>
      <c r="Q590">
        <v>97</v>
      </c>
      <c r="R590">
        <v>69</v>
      </c>
    </row>
    <row r="591" spans="1:18" x14ac:dyDescent="0.35">
      <c r="A591" t="s">
        <v>42</v>
      </c>
      <c r="B591">
        <v>132491</v>
      </c>
      <c r="C591">
        <v>23</v>
      </c>
      <c r="D591" t="s">
        <v>19</v>
      </c>
      <c r="E591">
        <v>19</v>
      </c>
      <c r="F591">
        <v>127</v>
      </c>
      <c r="G591">
        <v>64</v>
      </c>
      <c r="H591" t="s">
        <v>27</v>
      </c>
      <c r="I591">
        <v>62</v>
      </c>
      <c r="J591">
        <v>64</v>
      </c>
      <c r="K591">
        <v>3</v>
      </c>
      <c r="L591">
        <v>83</v>
      </c>
      <c r="M591">
        <v>79</v>
      </c>
      <c r="N591">
        <v>26</v>
      </c>
      <c r="O591">
        <v>71</v>
      </c>
      <c r="P591">
        <v>21</v>
      </c>
      <c r="Q591">
        <v>4</v>
      </c>
      <c r="R591">
        <v>2</v>
      </c>
    </row>
    <row r="592" spans="1:18" x14ac:dyDescent="0.35">
      <c r="A592" t="s">
        <v>36</v>
      </c>
      <c r="B592">
        <v>70741</v>
      </c>
      <c r="C592">
        <v>18</v>
      </c>
      <c r="D592" t="s">
        <v>25</v>
      </c>
      <c r="E592">
        <v>34</v>
      </c>
      <c r="F592">
        <v>92</v>
      </c>
      <c r="G592">
        <v>5</v>
      </c>
      <c r="H592" t="s">
        <v>27</v>
      </c>
      <c r="I592">
        <v>48</v>
      </c>
      <c r="J592">
        <v>27</v>
      </c>
      <c r="K592">
        <v>3</v>
      </c>
      <c r="L592">
        <v>61</v>
      </c>
      <c r="M592">
        <v>4</v>
      </c>
      <c r="N592">
        <v>3</v>
      </c>
      <c r="O592">
        <v>87</v>
      </c>
      <c r="P592">
        <v>75</v>
      </c>
      <c r="Q592">
        <v>86</v>
      </c>
      <c r="R592">
        <v>49</v>
      </c>
    </row>
    <row r="593" spans="1:18" x14ac:dyDescent="0.35">
      <c r="A593" t="s">
        <v>41</v>
      </c>
      <c r="B593">
        <v>76566</v>
      </c>
      <c r="C593">
        <v>24</v>
      </c>
      <c r="D593" t="s">
        <v>25</v>
      </c>
      <c r="E593">
        <v>7</v>
      </c>
      <c r="F593">
        <v>71</v>
      </c>
      <c r="G593">
        <v>81</v>
      </c>
      <c r="H593" t="s">
        <v>20</v>
      </c>
      <c r="I593">
        <v>7</v>
      </c>
      <c r="J593">
        <v>83</v>
      </c>
      <c r="K593">
        <v>13</v>
      </c>
      <c r="L593">
        <v>9</v>
      </c>
      <c r="M593">
        <v>86</v>
      </c>
      <c r="N593">
        <v>46</v>
      </c>
      <c r="O593">
        <v>74</v>
      </c>
      <c r="P593">
        <v>62</v>
      </c>
      <c r="Q593">
        <v>8</v>
      </c>
      <c r="R593">
        <v>43</v>
      </c>
    </row>
    <row r="594" spans="1:18" x14ac:dyDescent="0.35">
      <c r="A594" t="s">
        <v>29</v>
      </c>
      <c r="B594">
        <v>78817</v>
      </c>
      <c r="C594">
        <v>28</v>
      </c>
      <c r="D594" t="s">
        <v>25</v>
      </c>
      <c r="E594">
        <v>46</v>
      </c>
      <c r="F594">
        <v>144</v>
      </c>
      <c r="G594">
        <v>17</v>
      </c>
      <c r="H594" t="s">
        <v>23</v>
      </c>
      <c r="I594">
        <v>46</v>
      </c>
      <c r="J594">
        <v>79</v>
      </c>
      <c r="K594">
        <v>82</v>
      </c>
      <c r="L594">
        <v>55</v>
      </c>
      <c r="M594">
        <v>18</v>
      </c>
      <c r="N594">
        <v>47</v>
      </c>
      <c r="O594">
        <v>97</v>
      </c>
      <c r="P594">
        <v>75</v>
      </c>
      <c r="Q594">
        <v>81</v>
      </c>
      <c r="R594">
        <v>3</v>
      </c>
    </row>
    <row r="595" spans="1:18" x14ac:dyDescent="0.35">
      <c r="A595" t="s">
        <v>26</v>
      </c>
      <c r="B595">
        <v>137334</v>
      </c>
      <c r="C595">
        <v>1</v>
      </c>
      <c r="D595" t="s">
        <v>19</v>
      </c>
      <c r="E595">
        <v>65</v>
      </c>
      <c r="F595">
        <v>133</v>
      </c>
      <c r="G595">
        <v>32</v>
      </c>
      <c r="H595" t="s">
        <v>27</v>
      </c>
      <c r="I595">
        <v>85</v>
      </c>
      <c r="J595">
        <v>55</v>
      </c>
      <c r="K595">
        <v>2</v>
      </c>
      <c r="L595">
        <v>32</v>
      </c>
      <c r="M595">
        <v>28</v>
      </c>
      <c r="N595">
        <v>53</v>
      </c>
      <c r="O595">
        <v>5</v>
      </c>
      <c r="P595">
        <v>16</v>
      </c>
      <c r="Q595">
        <v>81</v>
      </c>
      <c r="R595">
        <v>13</v>
      </c>
    </row>
    <row r="596" spans="1:18" x14ac:dyDescent="0.35">
      <c r="A596" t="s">
        <v>28</v>
      </c>
      <c r="B596">
        <v>30591</v>
      </c>
      <c r="C596">
        <v>5</v>
      </c>
      <c r="D596" t="s">
        <v>19</v>
      </c>
      <c r="E596">
        <v>63</v>
      </c>
      <c r="F596">
        <v>12</v>
      </c>
      <c r="G596">
        <v>56</v>
      </c>
      <c r="H596" t="s">
        <v>27</v>
      </c>
      <c r="I596">
        <v>97</v>
      </c>
      <c r="J596">
        <v>86</v>
      </c>
      <c r="K596">
        <v>45</v>
      </c>
      <c r="L596">
        <v>6</v>
      </c>
      <c r="M596">
        <v>48</v>
      </c>
      <c r="N596">
        <v>69</v>
      </c>
      <c r="O596">
        <v>61</v>
      </c>
      <c r="P596">
        <v>54</v>
      </c>
      <c r="Q596">
        <v>47</v>
      </c>
      <c r="R596">
        <v>29</v>
      </c>
    </row>
    <row r="597" spans="1:18" x14ac:dyDescent="0.35">
      <c r="A597" t="s">
        <v>39</v>
      </c>
      <c r="B597">
        <v>42938</v>
      </c>
      <c r="C597">
        <v>26</v>
      </c>
      <c r="D597" t="s">
        <v>38</v>
      </c>
      <c r="E597">
        <v>5</v>
      </c>
      <c r="F597">
        <v>66</v>
      </c>
      <c r="G597">
        <v>79</v>
      </c>
      <c r="H597" t="s">
        <v>20</v>
      </c>
      <c r="I597">
        <v>32</v>
      </c>
      <c r="J597">
        <v>59</v>
      </c>
      <c r="K597">
        <v>7</v>
      </c>
      <c r="L597">
        <v>83</v>
      </c>
      <c r="M597">
        <v>56</v>
      </c>
      <c r="N597">
        <v>67</v>
      </c>
      <c r="O597">
        <v>7</v>
      </c>
      <c r="P597">
        <v>29</v>
      </c>
      <c r="Q597">
        <v>47</v>
      </c>
      <c r="R597">
        <v>96</v>
      </c>
    </row>
    <row r="598" spans="1:18" x14ac:dyDescent="0.35">
      <c r="A598" t="s">
        <v>24</v>
      </c>
      <c r="B598">
        <v>82076</v>
      </c>
      <c r="C598">
        <v>5</v>
      </c>
      <c r="D598" t="s">
        <v>19</v>
      </c>
      <c r="E598">
        <v>97</v>
      </c>
      <c r="F598">
        <v>125</v>
      </c>
      <c r="G598">
        <v>74</v>
      </c>
      <c r="H598" t="s">
        <v>20</v>
      </c>
      <c r="I598">
        <v>6</v>
      </c>
      <c r="J598">
        <v>58</v>
      </c>
      <c r="K598">
        <v>36</v>
      </c>
      <c r="L598">
        <v>28</v>
      </c>
      <c r="M598">
        <v>81</v>
      </c>
      <c r="N598">
        <v>37</v>
      </c>
      <c r="O598">
        <v>32</v>
      </c>
      <c r="P598">
        <v>85</v>
      </c>
      <c r="Q598">
        <v>85</v>
      </c>
      <c r="R598">
        <v>36</v>
      </c>
    </row>
    <row r="599" spans="1:18" x14ac:dyDescent="0.35">
      <c r="A599" t="s">
        <v>43</v>
      </c>
      <c r="B599">
        <v>71628</v>
      </c>
      <c r="C599">
        <v>19</v>
      </c>
      <c r="D599" t="s">
        <v>22</v>
      </c>
      <c r="E599">
        <v>85</v>
      </c>
      <c r="F599">
        <v>92</v>
      </c>
      <c r="G599">
        <v>7</v>
      </c>
      <c r="H599" t="s">
        <v>23</v>
      </c>
      <c r="I599">
        <v>0</v>
      </c>
      <c r="J599">
        <v>52</v>
      </c>
      <c r="K599">
        <v>34</v>
      </c>
      <c r="L599">
        <v>10</v>
      </c>
      <c r="M599">
        <v>77</v>
      </c>
      <c r="N599">
        <v>76</v>
      </c>
      <c r="O599">
        <v>96</v>
      </c>
      <c r="P599">
        <v>89</v>
      </c>
      <c r="Q599">
        <v>32</v>
      </c>
      <c r="R599">
        <v>17</v>
      </c>
    </row>
    <row r="600" spans="1:18" x14ac:dyDescent="0.35">
      <c r="A600" t="s">
        <v>41</v>
      </c>
      <c r="B600">
        <v>82136</v>
      </c>
      <c r="C600">
        <v>2</v>
      </c>
      <c r="D600" t="s">
        <v>19</v>
      </c>
      <c r="E600">
        <v>38</v>
      </c>
      <c r="F600">
        <v>97</v>
      </c>
      <c r="G600">
        <v>86</v>
      </c>
      <c r="H600" t="s">
        <v>20</v>
      </c>
      <c r="I600">
        <v>91</v>
      </c>
      <c r="J600">
        <v>42</v>
      </c>
      <c r="K600">
        <v>78</v>
      </c>
      <c r="L600">
        <v>27</v>
      </c>
      <c r="M600">
        <v>7</v>
      </c>
      <c r="N600">
        <v>0</v>
      </c>
      <c r="O600">
        <v>87</v>
      </c>
      <c r="P600">
        <v>3</v>
      </c>
      <c r="Q600">
        <v>71</v>
      </c>
      <c r="R600">
        <v>5</v>
      </c>
    </row>
    <row r="601" spans="1:18" x14ac:dyDescent="0.35">
      <c r="A601" t="s">
        <v>44</v>
      </c>
      <c r="B601">
        <v>74440</v>
      </c>
      <c r="C601">
        <v>7</v>
      </c>
      <c r="D601" t="s">
        <v>22</v>
      </c>
      <c r="E601">
        <v>5</v>
      </c>
      <c r="F601">
        <v>92</v>
      </c>
      <c r="G601">
        <v>38</v>
      </c>
      <c r="H601" t="s">
        <v>27</v>
      </c>
      <c r="I601">
        <v>33</v>
      </c>
      <c r="J601">
        <v>73</v>
      </c>
      <c r="K601">
        <v>67</v>
      </c>
      <c r="L601">
        <v>7</v>
      </c>
      <c r="M601">
        <v>75</v>
      </c>
      <c r="N601">
        <v>5</v>
      </c>
      <c r="O601">
        <v>54</v>
      </c>
      <c r="P601">
        <v>26</v>
      </c>
      <c r="Q601">
        <v>59</v>
      </c>
      <c r="R601">
        <v>26</v>
      </c>
    </row>
    <row r="602" spans="1:18" x14ac:dyDescent="0.35">
      <c r="A602" t="s">
        <v>40</v>
      </c>
      <c r="B602">
        <v>43453</v>
      </c>
      <c r="C602">
        <v>7</v>
      </c>
      <c r="D602" t="s">
        <v>22</v>
      </c>
      <c r="E602">
        <v>31</v>
      </c>
      <c r="F602">
        <v>74</v>
      </c>
      <c r="G602">
        <v>12</v>
      </c>
      <c r="H602" t="s">
        <v>23</v>
      </c>
      <c r="I602">
        <v>9</v>
      </c>
      <c r="J602">
        <v>64</v>
      </c>
      <c r="K602">
        <v>73</v>
      </c>
      <c r="L602">
        <v>92</v>
      </c>
      <c r="M602">
        <v>91</v>
      </c>
      <c r="N602">
        <v>74</v>
      </c>
      <c r="O602">
        <v>2</v>
      </c>
      <c r="P602">
        <v>84</v>
      </c>
      <c r="Q602">
        <v>2</v>
      </c>
      <c r="R602">
        <v>74</v>
      </c>
    </row>
    <row r="603" spans="1:18" x14ac:dyDescent="0.35">
      <c r="A603" t="s">
        <v>42</v>
      </c>
      <c r="B603">
        <v>140252</v>
      </c>
      <c r="C603">
        <v>7</v>
      </c>
      <c r="D603" t="s">
        <v>19</v>
      </c>
      <c r="E603">
        <v>27</v>
      </c>
      <c r="F603">
        <v>13</v>
      </c>
      <c r="G603">
        <v>7</v>
      </c>
      <c r="H603" t="s">
        <v>27</v>
      </c>
      <c r="I603">
        <v>25</v>
      </c>
      <c r="J603">
        <v>44</v>
      </c>
      <c r="K603">
        <v>52</v>
      </c>
      <c r="L603">
        <v>29</v>
      </c>
      <c r="M603">
        <v>2</v>
      </c>
      <c r="N603">
        <v>22</v>
      </c>
      <c r="O603">
        <v>28</v>
      </c>
      <c r="P603">
        <v>44</v>
      </c>
      <c r="Q603">
        <v>17</v>
      </c>
      <c r="R603">
        <v>87</v>
      </c>
    </row>
    <row r="604" spans="1:18" x14ac:dyDescent="0.35">
      <c r="A604" t="s">
        <v>28</v>
      </c>
      <c r="B604">
        <v>99212</v>
      </c>
      <c r="C604">
        <v>29</v>
      </c>
      <c r="D604" t="s">
        <v>25</v>
      </c>
      <c r="E604">
        <v>9</v>
      </c>
      <c r="F604">
        <v>115</v>
      </c>
      <c r="G604">
        <v>56</v>
      </c>
      <c r="H604" t="s">
        <v>27</v>
      </c>
      <c r="I604">
        <v>96</v>
      </c>
      <c r="J604">
        <v>0</v>
      </c>
      <c r="K604">
        <v>25</v>
      </c>
      <c r="L604">
        <v>93</v>
      </c>
      <c r="M604">
        <v>93</v>
      </c>
      <c r="N604">
        <v>72</v>
      </c>
      <c r="O604">
        <v>77</v>
      </c>
      <c r="P604">
        <v>9</v>
      </c>
      <c r="Q604">
        <v>51</v>
      </c>
      <c r="R604">
        <v>23</v>
      </c>
    </row>
    <row r="605" spans="1:18" x14ac:dyDescent="0.35">
      <c r="A605" t="s">
        <v>37</v>
      </c>
      <c r="B605">
        <v>50043</v>
      </c>
      <c r="C605">
        <v>3</v>
      </c>
      <c r="D605" t="s">
        <v>19</v>
      </c>
      <c r="E605">
        <v>81</v>
      </c>
      <c r="F605">
        <v>64</v>
      </c>
      <c r="G605">
        <v>49</v>
      </c>
      <c r="H605" t="s">
        <v>27</v>
      </c>
      <c r="I605">
        <v>94</v>
      </c>
      <c r="J605">
        <v>19</v>
      </c>
      <c r="K605">
        <v>98</v>
      </c>
      <c r="L605">
        <v>99</v>
      </c>
      <c r="M605">
        <v>56</v>
      </c>
      <c r="N605">
        <v>17</v>
      </c>
      <c r="O605">
        <v>32</v>
      </c>
      <c r="P605">
        <v>42</v>
      </c>
      <c r="Q605">
        <v>31</v>
      </c>
      <c r="R605">
        <v>28</v>
      </c>
    </row>
    <row r="606" spans="1:18" x14ac:dyDescent="0.35">
      <c r="A606" t="s">
        <v>28</v>
      </c>
      <c r="B606">
        <v>33017</v>
      </c>
      <c r="C606">
        <v>21</v>
      </c>
      <c r="D606" t="s">
        <v>19</v>
      </c>
      <c r="E606">
        <v>15</v>
      </c>
      <c r="F606">
        <v>123</v>
      </c>
      <c r="G606">
        <v>3</v>
      </c>
      <c r="H606" t="s">
        <v>23</v>
      </c>
      <c r="I606">
        <v>6</v>
      </c>
      <c r="J606">
        <v>92</v>
      </c>
      <c r="K606">
        <v>29</v>
      </c>
      <c r="L606">
        <v>19</v>
      </c>
      <c r="M606">
        <v>65</v>
      </c>
      <c r="N606">
        <v>71</v>
      </c>
      <c r="O606">
        <v>69</v>
      </c>
      <c r="P606">
        <v>32</v>
      </c>
      <c r="Q606">
        <v>25</v>
      </c>
      <c r="R606">
        <v>96</v>
      </c>
    </row>
    <row r="607" spans="1:18" x14ac:dyDescent="0.35">
      <c r="A607" t="s">
        <v>31</v>
      </c>
      <c r="B607">
        <v>118913</v>
      </c>
      <c r="C607">
        <v>2</v>
      </c>
      <c r="D607" t="s">
        <v>19</v>
      </c>
      <c r="E607">
        <v>46</v>
      </c>
      <c r="F607">
        <v>135</v>
      </c>
      <c r="G607">
        <v>16</v>
      </c>
      <c r="H607" t="s">
        <v>23</v>
      </c>
      <c r="I607">
        <v>42</v>
      </c>
      <c r="J607">
        <v>16</v>
      </c>
      <c r="K607">
        <v>43</v>
      </c>
      <c r="L607">
        <v>54</v>
      </c>
      <c r="M607">
        <v>2</v>
      </c>
      <c r="N607">
        <v>44</v>
      </c>
      <c r="O607">
        <v>78</v>
      </c>
      <c r="P607">
        <v>68</v>
      </c>
      <c r="Q607">
        <v>64</v>
      </c>
      <c r="R607">
        <v>91</v>
      </c>
    </row>
    <row r="608" spans="1:18" x14ac:dyDescent="0.35">
      <c r="A608" t="s">
        <v>33</v>
      </c>
      <c r="B608">
        <v>144420</v>
      </c>
      <c r="C608">
        <v>2</v>
      </c>
      <c r="D608" t="s">
        <v>19</v>
      </c>
      <c r="E608">
        <v>56</v>
      </c>
      <c r="F608">
        <v>129</v>
      </c>
      <c r="G608">
        <v>84</v>
      </c>
      <c r="H608" t="s">
        <v>20</v>
      </c>
      <c r="I608">
        <v>32</v>
      </c>
      <c r="J608">
        <v>14</v>
      </c>
      <c r="K608">
        <v>89</v>
      </c>
      <c r="L608">
        <v>47</v>
      </c>
      <c r="M608">
        <v>88</v>
      </c>
      <c r="N608">
        <v>59</v>
      </c>
      <c r="O608">
        <v>67</v>
      </c>
      <c r="P608">
        <v>8</v>
      </c>
      <c r="Q608">
        <v>66</v>
      </c>
      <c r="R608">
        <v>4</v>
      </c>
    </row>
    <row r="609" spans="1:18" x14ac:dyDescent="0.35">
      <c r="A609" t="s">
        <v>33</v>
      </c>
      <c r="B609">
        <v>126805</v>
      </c>
      <c r="C609">
        <v>15</v>
      </c>
      <c r="D609" t="s">
        <v>38</v>
      </c>
      <c r="E609">
        <v>8</v>
      </c>
      <c r="F609">
        <v>87</v>
      </c>
      <c r="G609">
        <v>8</v>
      </c>
      <c r="H609" t="s">
        <v>20</v>
      </c>
      <c r="I609">
        <v>1</v>
      </c>
      <c r="J609">
        <v>91</v>
      </c>
      <c r="K609">
        <v>9</v>
      </c>
      <c r="L609">
        <v>65</v>
      </c>
      <c r="M609">
        <v>41</v>
      </c>
      <c r="N609">
        <v>41</v>
      </c>
      <c r="O609">
        <v>68</v>
      </c>
      <c r="P609">
        <v>7</v>
      </c>
      <c r="Q609">
        <v>59</v>
      </c>
      <c r="R609">
        <v>77</v>
      </c>
    </row>
    <row r="610" spans="1:18" x14ac:dyDescent="0.35">
      <c r="A610" t="s">
        <v>42</v>
      </c>
      <c r="B610">
        <v>144780</v>
      </c>
      <c r="C610">
        <v>8</v>
      </c>
      <c r="D610" t="s">
        <v>38</v>
      </c>
      <c r="E610">
        <v>17</v>
      </c>
      <c r="F610">
        <v>14</v>
      </c>
      <c r="G610">
        <v>56</v>
      </c>
      <c r="H610" t="s">
        <v>27</v>
      </c>
      <c r="I610">
        <v>88</v>
      </c>
      <c r="J610">
        <v>49</v>
      </c>
      <c r="K610">
        <v>54</v>
      </c>
      <c r="L610">
        <v>92</v>
      </c>
      <c r="M610">
        <v>9</v>
      </c>
      <c r="N610">
        <v>45</v>
      </c>
      <c r="O610">
        <v>27</v>
      </c>
      <c r="P610">
        <v>39</v>
      </c>
      <c r="Q610">
        <v>39</v>
      </c>
      <c r="R610">
        <v>29</v>
      </c>
    </row>
    <row r="611" spans="1:18" x14ac:dyDescent="0.35">
      <c r="A611" t="s">
        <v>42</v>
      </c>
      <c r="B611">
        <v>137009</v>
      </c>
      <c r="C611">
        <v>13</v>
      </c>
      <c r="D611" t="s">
        <v>38</v>
      </c>
      <c r="E611">
        <v>86</v>
      </c>
      <c r="F611">
        <v>57</v>
      </c>
      <c r="G611">
        <v>57</v>
      </c>
      <c r="H611" t="s">
        <v>27</v>
      </c>
      <c r="I611">
        <v>17</v>
      </c>
      <c r="J611">
        <v>34</v>
      </c>
      <c r="K611">
        <v>6</v>
      </c>
      <c r="L611">
        <v>27</v>
      </c>
      <c r="M611">
        <v>77</v>
      </c>
      <c r="N611">
        <v>89</v>
      </c>
      <c r="O611">
        <v>22</v>
      </c>
      <c r="P611">
        <v>46</v>
      </c>
      <c r="Q611">
        <v>47</v>
      </c>
      <c r="R611">
        <v>87</v>
      </c>
    </row>
    <row r="612" spans="1:18" x14ac:dyDescent="0.35">
      <c r="A612" t="s">
        <v>29</v>
      </c>
      <c r="B612">
        <v>82328</v>
      </c>
      <c r="C612">
        <v>8</v>
      </c>
      <c r="D612" t="s">
        <v>38</v>
      </c>
      <c r="E612">
        <v>51</v>
      </c>
      <c r="F612">
        <v>117</v>
      </c>
      <c r="G612">
        <v>26</v>
      </c>
      <c r="H612" t="s">
        <v>23</v>
      </c>
      <c r="I612">
        <v>1</v>
      </c>
      <c r="J612">
        <v>4</v>
      </c>
      <c r="K612">
        <v>91</v>
      </c>
      <c r="L612">
        <v>74</v>
      </c>
      <c r="M612">
        <v>54</v>
      </c>
      <c r="N612">
        <v>53</v>
      </c>
      <c r="O612">
        <v>35</v>
      </c>
      <c r="P612">
        <v>52</v>
      </c>
      <c r="Q612">
        <v>66</v>
      </c>
      <c r="R612">
        <v>42</v>
      </c>
    </row>
    <row r="613" spans="1:18" x14ac:dyDescent="0.35">
      <c r="A613" t="s">
        <v>26</v>
      </c>
      <c r="B613">
        <v>78542</v>
      </c>
      <c r="C613">
        <v>25</v>
      </c>
      <c r="D613" t="s">
        <v>19</v>
      </c>
      <c r="E613">
        <v>86</v>
      </c>
      <c r="F613">
        <v>65</v>
      </c>
      <c r="G613">
        <v>48</v>
      </c>
      <c r="H613" t="s">
        <v>27</v>
      </c>
      <c r="I613">
        <v>41</v>
      </c>
      <c r="J613">
        <v>69</v>
      </c>
      <c r="K613">
        <v>25</v>
      </c>
      <c r="L613">
        <v>64</v>
      </c>
      <c r="M613">
        <v>88</v>
      </c>
      <c r="N613">
        <v>42</v>
      </c>
      <c r="O613">
        <v>91</v>
      </c>
      <c r="P613">
        <v>99</v>
      </c>
      <c r="Q613">
        <v>11</v>
      </c>
      <c r="R613">
        <v>23</v>
      </c>
    </row>
    <row r="614" spans="1:18" x14ac:dyDescent="0.35">
      <c r="A614" t="s">
        <v>34</v>
      </c>
      <c r="B614">
        <v>35703</v>
      </c>
      <c r="C614">
        <v>5</v>
      </c>
      <c r="D614" t="s">
        <v>22</v>
      </c>
      <c r="E614">
        <v>96</v>
      </c>
      <c r="F614">
        <v>6</v>
      </c>
      <c r="G614">
        <v>31</v>
      </c>
      <c r="H614" t="s">
        <v>27</v>
      </c>
      <c r="I614">
        <v>16</v>
      </c>
      <c r="J614">
        <v>10</v>
      </c>
      <c r="K614">
        <v>18</v>
      </c>
      <c r="L614">
        <v>5</v>
      </c>
      <c r="M614">
        <v>85</v>
      </c>
      <c r="N614">
        <v>2</v>
      </c>
      <c r="O614">
        <v>6</v>
      </c>
      <c r="P614">
        <v>28</v>
      </c>
      <c r="Q614">
        <v>86</v>
      </c>
      <c r="R614">
        <v>28</v>
      </c>
    </row>
    <row r="615" spans="1:18" x14ac:dyDescent="0.35">
      <c r="A615" t="s">
        <v>36</v>
      </c>
      <c r="B615">
        <v>110146</v>
      </c>
      <c r="C615">
        <v>21</v>
      </c>
      <c r="D615" t="s">
        <v>22</v>
      </c>
      <c r="E615">
        <v>67</v>
      </c>
      <c r="F615">
        <v>72</v>
      </c>
      <c r="G615">
        <v>31</v>
      </c>
      <c r="H615" t="s">
        <v>27</v>
      </c>
      <c r="I615">
        <v>41</v>
      </c>
      <c r="J615">
        <v>29</v>
      </c>
      <c r="K615">
        <v>81</v>
      </c>
      <c r="L615">
        <v>8</v>
      </c>
      <c r="M615">
        <v>46</v>
      </c>
      <c r="N615">
        <v>61</v>
      </c>
      <c r="O615">
        <v>6</v>
      </c>
      <c r="P615">
        <v>83</v>
      </c>
      <c r="Q615">
        <v>43</v>
      </c>
      <c r="R615">
        <v>28</v>
      </c>
    </row>
    <row r="616" spans="1:18" x14ac:dyDescent="0.35">
      <c r="A616" t="s">
        <v>26</v>
      </c>
      <c r="B616">
        <v>117052</v>
      </c>
      <c r="C616">
        <v>8</v>
      </c>
      <c r="D616" t="s">
        <v>22</v>
      </c>
      <c r="E616">
        <v>54</v>
      </c>
      <c r="F616">
        <v>95</v>
      </c>
      <c r="G616">
        <v>48</v>
      </c>
      <c r="H616" t="s">
        <v>27</v>
      </c>
      <c r="I616">
        <v>9</v>
      </c>
      <c r="J616">
        <v>72</v>
      </c>
      <c r="K616">
        <v>21</v>
      </c>
      <c r="L616">
        <v>2</v>
      </c>
      <c r="M616">
        <v>41</v>
      </c>
      <c r="N616">
        <v>23</v>
      </c>
      <c r="O616">
        <v>58</v>
      </c>
      <c r="P616">
        <v>37</v>
      </c>
      <c r="Q616">
        <v>45</v>
      </c>
      <c r="R616">
        <v>54</v>
      </c>
    </row>
    <row r="617" spans="1:18" x14ac:dyDescent="0.35">
      <c r="A617" t="s">
        <v>31</v>
      </c>
      <c r="B617">
        <v>89254</v>
      </c>
      <c r="C617">
        <v>25</v>
      </c>
      <c r="D617" t="s">
        <v>22</v>
      </c>
      <c r="E617">
        <v>16</v>
      </c>
      <c r="F617">
        <v>138</v>
      </c>
      <c r="G617">
        <v>16</v>
      </c>
      <c r="H617" t="s">
        <v>23</v>
      </c>
      <c r="I617">
        <v>41</v>
      </c>
      <c r="J617">
        <v>4</v>
      </c>
      <c r="K617">
        <v>5</v>
      </c>
      <c r="L617">
        <v>55</v>
      </c>
      <c r="M617">
        <v>56</v>
      </c>
      <c r="N617">
        <v>71</v>
      </c>
      <c r="O617">
        <v>18</v>
      </c>
      <c r="P617">
        <v>25</v>
      </c>
      <c r="Q617">
        <v>81</v>
      </c>
      <c r="R617">
        <v>95</v>
      </c>
    </row>
    <row r="618" spans="1:18" x14ac:dyDescent="0.35">
      <c r="A618" t="s">
        <v>30</v>
      </c>
      <c r="B618">
        <v>62009</v>
      </c>
      <c r="C618">
        <v>14</v>
      </c>
      <c r="D618" t="s">
        <v>22</v>
      </c>
      <c r="E618">
        <v>5</v>
      </c>
      <c r="F618">
        <v>71</v>
      </c>
      <c r="G618">
        <v>32</v>
      </c>
      <c r="H618" t="s">
        <v>27</v>
      </c>
      <c r="I618">
        <v>33</v>
      </c>
      <c r="J618">
        <v>14</v>
      </c>
      <c r="K618">
        <v>71</v>
      </c>
      <c r="L618">
        <v>53</v>
      </c>
      <c r="M618">
        <v>14</v>
      </c>
      <c r="N618">
        <v>1</v>
      </c>
      <c r="O618">
        <v>81</v>
      </c>
      <c r="P618">
        <v>18</v>
      </c>
      <c r="Q618">
        <v>61</v>
      </c>
      <c r="R618">
        <v>34</v>
      </c>
    </row>
    <row r="619" spans="1:18" x14ac:dyDescent="0.35">
      <c r="A619" t="s">
        <v>32</v>
      </c>
      <c r="B619">
        <v>56651</v>
      </c>
      <c r="C619">
        <v>18</v>
      </c>
      <c r="D619" t="s">
        <v>38</v>
      </c>
      <c r="E619">
        <v>32</v>
      </c>
      <c r="F619">
        <v>59</v>
      </c>
      <c r="G619">
        <v>39</v>
      </c>
      <c r="H619" t="s">
        <v>27</v>
      </c>
      <c r="I619">
        <v>19</v>
      </c>
      <c r="J619">
        <v>43</v>
      </c>
      <c r="K619">
        <v>66</v>
      </c>
      <c r="L619">
        <v>26</v>
      </c>
      <c r="M619">
        <v>1</v>
      </c>
      <c r="N619">
        <v>52</v>
      </c>
      <c r="O619">
        <v>61</v>
      </c>
      <c r="P619">
        <v>96</v>
      </c>
      <c r="Q619">
        <v>59</v>
      </c>
      <c r="R619">
        <v>47</v>
      </c>
    </row>
    <row r="620" spans="1:18" x14ac:dyDescent="0.35">
      <c r="A620" t="s">
        <v>37</v>
      </c>
      <c r="B620">
        <v>59410</v>
      </c>
      <c r="C620">
        <v>16</v>
      </c>
      <c r="D620" t="s">
        <v>22</v>
      </c>
      <c r="E620">
        <v>93</v>
      </c>
      <c r="F620">
        <v>133</v>
      </c>
      <c r="G620">
        <v>43</v>
      </c>
      <c r="H620" t="s">
        <v>27</v>
      </c>
      <c r="I620">
        <v>24</v>
      </c>
      <c r="J620">
        <v>26</v>
      </c>
      <c r="K620">
        <v>5</v>
      </c>
      <c r="L620">
        <v>74</v>
      </c>
      <c r="M620">
        <v>5</v>
      </c>
      <c r="N620">
        <v>7</v>
      </c>
      <c r="O620">
        <v>72</v>
      </c>
      <c r="P620">
        <v>81</v>
      </c>
      <c r="Q620">
        <v>29</v>
      </c>
      <c r="R620">
        <v>66</v>
      </c>
    </row>
    <row r="621" spans="1:18" x14ac:dyDescent="0.35">
      <c r="A621" t="s">
        <v>43</v>
      </c>
      <c r="B621">
        <v>103844</v>
      </c>
      <c r="C621">
        <v>2</v>
      </c>
      <c r="D621" t="s">
        <v>19</v>
      </c>
      <c r="E621">
        <v>89</v>
      </c>
      <c r="F621">
        <v>135</v>
      </c>
      <c r="G621">
        <v>18</v>
      </c>
      <c r="H621" t="s">
        <v>23</v>
      </c>
      <c r="I621">
        <v>69</v>
      </c>
      <c r="J621">
        <v>88</v>
      </c>
      <c r="K621">
        <v>5</v>
      </c>
      <c r="L621">
        <v>31</v>
      </c>
      <c r="M621">
        <v>75</v>
      </c>
      <c r="N621">
        <v>22</v>
      </c>
      <c r="O621">
        <v>39</v>
      </c>
      <c r="P621">
        <v>87</v>
      </c>
      <c r="Q621">
        <v>72</v>
      </c>
      <c r="R621">
        <v>4</v>
      </c>
    </row>
    <row r="622" spans="1:18" x14ac:dyDescent="0.35">
      <c r="A622" t="s">
        <v>39</v>
      </c>
      <c r="B622">
        <v>128035</v>
      </c>
      <c r="C622">
        <v>23</v>
      </c>
      <c r="D622" t="s">
        <v>19</v>
      </c>
      <c r="E622">
        <v>36</v>
      </c>
      <c r="F622">
        <v>78</v>
      </c>
      <c r="G622">
        <v>74</v>
      </c>
      <c r="H622" t="s">
        <v>20</v>
      </c>
      <c r="I622">
        <v>74</v>
      </c>
      <c r="J622">
        <v>25</v>
      </c>
      <c r="K622">
        <v>45</v>
      </c>
      <c r="L622">
        <v>39</v>
      </c>
      <c r="M622">
        <v>98</v>
      </c>
      <c r="N622">
        <v>39</v>
      </c>
      <c r="O622">
        <v>8</v>
      </c>
      <c r="P622">
        <v>9</v>
      </c>
      <c r="Q622">
        <v>59</v>
      </c>
      <c r="R622">
        <v>6</v>
      </c>
    </row>
    <row r="623" spans="1:18" x14ac:dyDescent="0.35">
      <c r="A623" t="s">
        <v>41</v>
      </c>
      <c r="B623">
        <v>147270</v>
      </c>
      <c r="C623">
        <v>13</v>
      </c>
      <c r="D623" t="s">
        <v>38</v>
      </c>
      <c r="E623">
        <v>43</v>
      </c>
      <c r="F623">
        <v>55</v>
      </c>
      <c r="G623">
        <v>83</v>
      </c>
      <c r="H623" t="s">
        <v>20</v>
      </c>
      <c r="I623">
        <v>5</v>
      </c>
      <c r="J623">
        <v>15</v>
      </c>
      <c r="K623">
        <v>1</v>
      </c>
      <c r="L623">
        <v>12</v>
      </c>
      <c r="M623">
        <v>1</v>
      </c>
      <c r="N623">
        <v>61</v>
      </c>
      <c r="O623">
        <v>2</v>
      </c>
      <c r="P623">
        <v>25</v>
      </c>
      <c r="Q623">
        <v>17</v>
      </c>
      <c r="R623">
        <v>96</v>
      </c>
    </row>
    <row r="624" spans="1:18" x14ac:dyDescent="0.35">
      <c r="A624" t="s">
        <v>43</v>
      </c>
      <c r="B624">
        <v>43769</v>
      </c>
      <c r="C624">
        <v>2</v>
      </c>
      <c r="D624" t="s">
        <v>38</v>
      </c>
      <c r="E624">
        <v>23</v>
      </c>
      <c r="F624">
        <v>83</v>
      </c>
      <c r="G624">
        <v>1</v>
      </c>
      <c r="H624" t="s">
        <v>23</v>
      </c>
      <c r="I624">
        <v>49</v>
      </c>
      <c r="J624">
        <v>2</v>
      </c>
      <c r="K624">
        <v>67</v>
      </c>
      <c r="L624">
        <v>52</v>
      </c>
      <c r="M624">
        <v>9</v>
      </c>
      <c r="N624">
        <v>16</v>
      </c>
      <c r="O624">
        <v>8</v>
      </c>
      <c r="P624">
        <v>79</v>
      </c>
      <c r="Q624">
        <v>13</v>
      </c>
      <c r="R624">
        <v>4</v>
      </c>
    </row>
    <row r="625" spans="1:18" x14ac:dyDescent="0.35">
      <c r="A625" t="s">
        <v>28</v>
      </c>
      <c r="B625">
        <v>103616</v>
      </c>
      <c r="C625">
        <v>14</v>
      </c>
      <c r="D625" t="s">
        <v>38</v>
      </c>
      <c r="E625">
        <v>25</v>
      </c>
      <c r="F625">
        <v>76</v>
      </c>
      <c r="G625">
        <v>52</v>
      </c>
      <c r="H625" t="s">
        <v>27</v>
      </c>
      <c r="I625">
        <v>41</v>
      </c>
      <c r="J625">
        <v>95</v>
      </c>
      <c r="K625">
        <v>13</v>
      </c>
      <c r="L625">
        <v>97</v>
      </c>
      <c r="M625">
        <v>23</v>
      </c>
      <c r="N625">
        <v>77</v>
      </c>
      <c r="O625">
        <v>34</v>
      </c>
      <c r="P625">
        <v>14</v>
      </c>
      <c r="Q625">
        <v>86</v>
      </c>
      <c r="R625">
        <v>31</v>
      </c>
    </row>
    <row r="626" spans="1:18" x14ac:dyDescent="0.35">
      <c r="A626" t="s">
        <v>24</v>
      </c>
      <c r="B626">
        <v>79004</v>
      </c>
      <c r="C626">
        <v>28</v>
      </c>
      <c r="D626" t="s">
        <v>19</v>
      </c>
      <c r="E626">
        <v>57</v>
      </c>
      <c r="F626">
        <v>97</v>
      </c>
      <c r="G626">
        <v>82</v>
      </c>
      <c r="H626" t="s">
        <v>20</v>
      </c>
      <c r="I626">
        <v>73</v>
      </c>
      <c r="J626">
        <v>9</v>
      </c>
      <c r="K626">
        <v>67</v>
      </c>
      <c r="L626">
        <v>9</v>
      </c>
      <c r="M626">
        <v>6</v>
      </c>
      <c r="N626">
        <v>14</v>
      </c>
      <c r="O626">
        <v>72</v>
      </c>
      <c r="P626">
        <v>44</v>
      </c>
      <c r="Q626">
        <v>4</v>
      </c>
      <c r="R626">
        <v>14</v>
      </c>
    </row>
    <row r="627" spans="1:18" x14ac:dyDescent="0.35">
      <c r="A627" t="s">
        <v>37</v>
      </c>
      <c r="B627">
        <v>140190</v>
      </c>
      <c r="C627">
        <v>17</v>
      </c>
      <c r="D627" t="s">
        <v>19</v>
      </c>
      <c r="E627">
        <v>13</v>
      </c>
      <c r="F627">
        <v>98</v>
      </c>
      <c r="G627">
        <v>61</v>
      </c>
      <c r="H627" t="s">
        <v>27</v>
      </c>
      <c r="I627">
        <v>26</v>
      </c>
      <c r="J627">
        <v>48</v>
      </c>
      <c r="K627">
        <v>99</v>
      </c>
      <c r="L627">
        <v>69</v>
      </c>
      <c r="M627">
        <v>84</v>
      </c>
      <c r="N627">
        <v>41</v>
      </c>
      <c r="O627">
        <v>77</v>
      </c>
      <c r="P627">
        <v>4</v>
      </c>
      <c r="Q627">
        <v>12</v>
      </c>
      <c r="R627">
        <v>2</v>
      </c>
    </row>
    <row r="628" spans="1:18" x14ac:dyDescent="0.35">
      <c r="A628" t="s">
        <v>41</v>
      </c>
      <c r="B628">
        <v>51071</v>
      </c>
      <c r="C628">
        <v>6</v>
      </c>
      <c r="D628" t="s">
        <v>22</v>
      </c>
      <c r="E628">
        <v>85</v>
      </c>
      <c r="F628">
        <v>85</v>
      </c>
      <c r="G628">
        <v>86</v>
      </c>
      <c r="H628" t="s">
        <v>20</v>
      </c>
      <c r="I628">
        <v>71</v>
      </c>
      <c r="J628">
        <v>59</v>
      </c>
      <c r="K628">
        <v>36</v>
      </c>
      <c r="L628">
        <v>58</v>
      </c>
      <c r="M628">
        <v>34</v>
      </c>
      <c r="N628">
        <v>8</v>
      </c>
      <c r="O628">
        <v>99</v>
      </c>
      <c r="P628">
        <v>13</v>
      </c>
      <c r="Q628">
        <v>7</v>
      </c>
      <c r="R628">
        <v>88</v>
      </c>
    </row>
    <row r="629" spans="1:18" x14ac:dyDescent="0.35">
      <c r="A629" t="s">
        <v>44</v>
      </c>
      <c r="B629">
        <v>97913</v>
      </c>
      <c r="C629">
        <v>15</v>
      </c>
      <c r="D629" t="s">
        <v>25</v>
      </c>
      <c r="E629">
        <v>65</v>
      </c>
      <c r="F629">
        <v>83</v>
      </c>
      <c r="G629">
        <v>46</v>
      </c>
      <c r="H629" t="s">
        <v>27</v>
      </c>
      <c r="I629">
        <v>26</v>
      </c>
      <c r="J629">
        <v>34</v>
      </c>
      <c r="K629">
        <v>41</v>
      </c>
      <c r="L629">
        <v>72</v>
      </c>
      <c r="M629">
        <v>51</v>
      </c>
      <c r="N629">
        <v>94</v>
      </c>
      <c r="O629">
        <v>4</v>
      </c>
      <c r="P629">
        <v>5</v>
      </c>
      <c r="Q629">
        <v>58</v>
      </c>
      <c r="R629">
        <v>92</v>
      </c>
    </row>
    <row r="630" spans="1:18" x14ac:dyDescent="0.35">
      <c r="A630" t="s">
        <v>35</v>
      </c>
      <c r="B630">
        <v>138336</v>
      </c>
      <c r="C630">
        <v>8</v>
      </c>
      <c r="D630" t="s">
        <v>38</v>
      </c>
      <c r="E630">
        <v>57</v>
      </c>
      <c r="F630">
        <v>135</v>
      </c>
      <c r="G630">
        <v>4</v>
      </c>
      <c r="H630" t="s">
        <v>27</v>
      </c>
      <c r="I630">
        <v>88</v>
      </c>
      <c r="J630">
        <v>2</v>
      </c>
      <c r="K630">
        <v>73</v>
      </c>
      <c r="L630">
        <v>93</v>
      </c>
      <c r="M630">
        <v>66</v>
      </c>
      <c r="N630">
        <v>44</v>
      </c>
      <c r="O630">
        <v>4</v>
      </c>
      <c r="P630">
        <v>92</v>
      </c>
      <c r="Q630">
        <v>47</v>
      </c>
      <c r="R630">
        <v>3</v>
      </c>
    </row>
    <row r="631" spans="1:18" x14ac:dyDescent="0.35">
      <c r="A631" t="s">
        <v>40</v>
      </c>
      <c r="B631">
        <v>37432</v>
      </c>
      <c r="C631">
        <v>23</v>
      </c>
      <c r="D631" t="s">
        <v>25</v>
      </c>
      <c r="E631">
        <v>48</v>
      </c>
      <c r="F631">
        <v>62</v>
      </c>
      <c r="G631">
        <v>1</v>
      </c>
      <c r="H631" t="s">
        <v>23</v>
      </c>
      <c r="I631">
        <v>6</v>
      </c>
      <c r="J631">
        <v>57</v>
      </c>
      <c r="K631">
        <v>62</v>
      </c>
      <c r="L631">
        <v>51</v>
      </c>
      <c r="M631">
        <v>82</v>
      </c>
      <c r="N631">
        <v>86</v>
      </c>
      <c r="O631">
        <v>62</v>
      </c>
      <c r="P631">
        <v>1</v>
      </c>
      <c r="Q631">
        <v>7</v>
      </c>
      <c r="R631">
        <v>42</v>
      </c>
    </row>
    <row r="632" spans="1:18" x14ac:dyDescent="0.35">
      <c r="A632" t="s">
        <v>35</v>
      </c>
      <c r="B632">
        <v>54578</v>
      </c>
      <c r="C632">
        <v>27</v>
      </c>
      <c r="D632" t="s">
        <v>25</v>
      </c>
      <c r="E632">
        <v>65</v>
      </c>
      <c r="F632">
        <v>85</v>
      </c>
      <c r="G632">
        <v>67</v>
      </c>
      <c r="H632" t="s">
        <v>27</v>
      </c>
      <c r="I632">
        <v>13</v>
      </c>
      <c r="J632">
        <v>67</v>
      </c>
      <c r="K632">
        <v>0</v>
      </c>
      <c r="L632">
        <v>92</v>
      </c>
      <c r="M632">
        <v>11</v>
      </c>
      <c r="N632">
        <v>9</v>
      </c>
      <c r="O632">
        <v>33</v>
      </c>
      <c r="P632">
        <v>37</v>
      </c>
      <c r="Q632">
        <v>21</v>
      </c>
      <c r="R632">
        <v>59</v>
      </c>
    </row>
    <row r="633" spans="1:18" x14ac:dyDescent="0.35">
      <c r="A633" t="s">
        <v>28</v>
      </c>
      <c r="B633">
        <v>83609</v>
      </c>
      <c r="C633">
        <v>24</v>
      </c>
      <c r="D633" t="s">
        <v>25</v>
      </c>
      <c r="E633">
        <v>3</v>
      </c>
      <c r="F633">
        <v>82</v>
      </c>
      <c r="G633">
        <v>62</v>
      </c>
      <c r="H633" t="s">
        <v>27</v>
      </c>
      <c r="I633">
        <v>69</v>
      </c>
      <c r="J633">
        <v>72</v>
      </c>
      <c r="K633">
        <v>7</v>
      </c>
      <c r="L633">
        <v>31</v>
      </c>
      <c r="M633">
        <v>1</v>
      </c>
      <c r="N633">
        <v>27</v>
      </c>
      <c r="O633">
        <v>83</v>
      </c>
      <c r="P633">
        <v>98</v>
      </c>
      <c r="Q633">
        <v>49</v>
      </c>
      <c r="R633">
        <v>1</v>
      </c>
    </row>
    <row r="634" spans="1:18" x14ac:dyDescent="0.35">
      <c r="A634" t="s">
        <v>26</v>
      </c>
      <c r="B634">
        <v>51182</v>
      </c>
      <c r="C634">
        <v>8</v>
      </c>
      <c r="D634" t="s">
        <v>25</v>
      </c>
      <c r="E634">
        <v>5</v>
      </c>
      <c r="F634">
        <v>144</v>
      </c>
      <c r="G634">
        <v>51</v>
      </c>
      <c r="H634" t="s">
        <v>27</v>
      </c>
      <c r="I634">
        <v>33</v>
      </c>
      <c r="J634">
        <v>16</v>
      </c>
      <c r="K634">
        <v>34</v>
      </c>
      <c r="L634">
        <v>2</v>
      </c>
      <c r="M634">
        <v>36</v>
      </c>
      <c r="N634">
        <v>53</v>
      </c>
      <c r="O634">
        <v>87</v>
      </c>
      <c r="P634">
        <v>69</v>
      </c>
      <c r="Q634">
        <v>11</v>
      </c>
      <c r="R634">
        <v>15</v>
      </c>
    </row>
    <row r="635" spans="1:18" x14ac:dyDescent="0.35">
      <c r="A635" t="s">
        <v>34</v>
      </c>
      <c r="B635">
        <v>127841</v>
      </c>
      <c r="C635">
        <v>1</v>
      </c>
      <c r="D635" t="s">
        <v>22</v>
      </c>
      <c r="E635">
        <v>2</v>
      </c>
      <c r="F635">
        <v>53</v>
      </c>
      <c r="G635">
        <v>62</v>
      </c>
      <c r="H635" t="s">
        <v>27</v>
      </c>
      <c r="I635">
        <v>2</v>
      </c>
      <c r="J635">
        <v>83</v>
      </c>
      <c r="K635">
        <v>14</v>
      </c>
      <c r="L635">
        <v>97</v>
      </c>
      <c r="M635">
        <v>6</v>
      </c>
      <c r="N635">
        <v>73</v>
      </c>
      <c r="O635">
        <v>11</v>
      </c>
      <c r="P635">
        <v>86</v>
      </c>
      <c r="Q635">
        <v>84</v>
      </c>
      <c r="R635">
        <v>65</v>
      </c>
    </row>
    <row r="636" spans="1:18" x14ac:dyDescent="0.35">
      <c r="A636" t="s">
        <v>21</v>
      </c>
      <c r="B636">
        <v>101160</v>
      </c>
      <c r="C636">
        <v>5</v>
      </c>
      <c r="D636" t="s">
        <v>25</v>
      </c>
      <c r="E636">
        <v>72</v>
      </c>
      <c r="F636">
        <v>51</v>
      </c>
      <c r="G636">
        <v>2</v>
      </c>
      <c r="H636" t="s">
        <v>23</v>
      </c>
      <c r="I636">
        <v>85</v>
      </c>
      <c r="J636">
        <v>36</v>
      </c>
      <c r="K636">
        <v>11</v>
      </c>
      <c r="L636">
        <v>42</v>
      </c>
      <c r="M636">
        <v>73</v>
      </c>
      <c r="N636">
        <v>11</v>
      </c>
      <c r="O636">
        <v>21</v>
      </c>
      <c r="P636">
        <v>15</v>
      </c>
      <c r="Q636">
        <v>8</v>
      </c>
      <c r="R636">
        <v>6</v>
      </c>
    </row>
    <row r="637" spans="1:18" x14ac:dyDescent="0.35">
      <c r="A637" t="s">
        <v>44</v>
      </c>
      <c r="B637">
        <v>38711</v>
      </c>
      <c r="C637">
        <v>7</v>
      </c>
      <c r="D637" t="s">
        <v>38</v>
      </c>
      <c r="E637">
        <v>37</v>
      </c>
      <c r="F637">
        <v>126</v>
      </c>
      <c r="G637">
        <v>69</v>
      </c>
      <c r="H637" t="s">
        <v>27</v>
      </c>
      <c r="I637">
        <v>11</v>
      </c>
      <c r="J637">
        <v>31</v>
      </c>
      <c r="K637">
        <v>81</v>
      </c>
      <c r="L637">
        <v>27</v>
      </c>
      <c r="M637">
        <v>22</v>
      </c>
      <c r="N637">
        <v>83</v>
      </c>
      <c r="O637">
        <v>99</v>
      </c>
      <c r="P637">
        <v>56</v>
      </c>
      <c r="Q637">
        <v>28</v>
      </c>
      <c r="R637">
        <v>4</v>
      </c>
    </row>
    <row r="638" spans="1:18" x14ac:dyDescent="0.35">
      <c r="A638" t="s">
        <v>37</v>
      </c>
      <c r="B638">
        <v>138886</v>
      </c>
      <c r="C638">
        <v>23</v>
      </c>
      <c r="D638" t="s">
        <v>19</v>
      </c>
      <c r="E638">
        <v>76</v>
      </c>
      <c r="F638">
        <v>127</v>
      </c>
      <c r="G638">
        <v>65</v>
      </c>
      <c r="H638" t="s">
        <v>27</v>
      </c>
      <c r="I638">
        <v>3</v>
      </c>
      <c r="J638">
        <v>56</v>
      </c>
      <c r="K638">
        <v>21</v>
      </c>
      <c r="L638">
        <v>34</v>
      </c>
      <c r="M638">
        <v>78</v>
      </c>
      <c r="N638">
        <v>19</v>
      </c>
      <c r="O638">
        <v>64</v>
      </c>
      <c r="P638">
        <v>65</v>
      </c>
      <c r="Q638">
        <v>95</v>
      </c>
      <c r="R638">
        <v>78</v>
      </c>
    </row>
    <row r="639" spans="1:18" x14ac:dyDescent="0.35">
      <c r="A639" t="s">
        <v>21</v>
      </c>
      <c r="B639">
        <v>97696</v>
      </c>
      <c r="C639">
        <v>20</v>
      </c>
      <c r="D639" t="s">
        <v>25</v>
      </c>
      <c r="E639">
        <v>53</v>
      </c>
      <c r="F639">
        <v>69</v>
      </c>
      <c r="G639">
        <v>16</v>
      </c>
      <c r="H639" t="s">
        <v>23</v>
      </c>
      <c r="I639">
        <v>55</v>
      </c>
      <c r="J639">
        <v>68</v>
      </c>
      <c r="K639">
        <v>61</v>
      </c>
      <c r="L639">
        <v>39</v>
      </c>
      <c r="M639">
        <v>27</v>
      </c>
      <c r="N639">
        <v>17</v>
      </c>
      <c r="O639">
        <v>69</v>
      </c>
      <c r="P639">
        <v>65</v>
      </c>
      <c r="Q639">
        <v>69</v>
      </c>
      <c r="R639">
        <v>37</v>
      </c>
    </row>
    <row r="640" spans="1:18" x14ac:dyDescent="0.35">
      <c r="A640" t="s">
        <v>41</v>
      </c>
      <c r="B640">
        <v>105948</v>
      </c>
      <c r="C640">
        <v>10</v>
      </c>
      <c r="D640" t="s">
        <v>25</v>
      </c>
      <c r="E640">
        <v>76</v>
      </c>
      <c r="F640">
        <v>127</v>
      </c>
      <c r="G640">
        <v>81</v>
      </c>
      <c r="H640" t="s">
        <v>20</v>
      </c>
      <c r="I640">
        <v>61</v>
      </c>
      <c r="J640">
        <v>37</v>
      </c>
      <c r="K640">
        <v>7</v>
      </c>
      <c r="L640">
        <v>84</v>
      </c>
      <c r="M640">
        <v>69</v>
      </c>
      <c r="N640">
        <v>51</v>
      </c>
      <c r="O640">
        <v>46</v>
      </c>
      <c r="P640">
        <v>64</v>
      </c>
      <c r="Q640">
        <v>68</v>
      </c>
      <c r="R640">
        <v>56</v>
      </c>
    </row>
    <row r="641" spans="1:18" x14ac:dyDescent="0.35">
      <c r="A641" t="s">
        <v>35</v>
      </c>
      <c r="B641">
        <v>44235</v>
      </c>
      <c r="C641">
        <v>15</v>
      </c>
      <c r="D641" t="s">
        <v>22</v>
      </c>
      <c r="E641">
        <v>1</v>
      </c>
      <c r="F641">
        <v>145</v>
      </c>
      <c r="G641">
        <v>62</v>
      </c>
      <c r="H641" t="s">
        <v>27</v>
      </c>
      <c r="I641">
        <v>37</v>
      </c>
      <c r="J641">
        <v>56</v>
      </c>
      <c r="K641">
        <v>5</v>
      </c>
      <c r="L641">
        <v>4</v>
      </c>
      <c r="M641">
        <v>25</v>
      </c>
      <c r="N641">
        <v>69</v>
      </c>
      <c r="O641">
        <v>85</v>
      </c>
      <c r="P641">
        <v>56</v>
      </c>
      <c r="Q641">
        <v>53</v>
      </c>
      <c r="R641">
        <v>4</v>
      </c>
    </row>
    <row r="642" spans="1:18" x14ac:dyDescent="0.35">
      <c r="A642" t="s">
        <v>41</v>
      </c>
      <c r="B642">
        <v>61688</v>
      </c>
      <c r="C642">
        <v>26</v>
      </c>
      <c r="D642" t="s">
        <v>25</v>
      </c>
      <c r="E642">
        <v>12</v>
      </c>
      <c r="F642">
        <v>126</v>
      </c>
      <c r="G642">
        <v>93</v>
      </c>
      <c r="H642" t="s">
        <v>20</v>
      </c>
      <c r="I642">
        <v>46</v>
      </c>
      <c r="J642">
        <v>66</v>
      </c>
      <c r="K642">
        <v>91</v>
      </c>
      <c r="L642">
        <v>9</v>
      </c>
      <c r="M642">
        <v>77</v>
      </c>
      <c r="N642">
        <v>62</v>
      </c>
      <c r="O642">
        <v>6</v>
      </c>
      <c r="P642">
        <v>29</v>
      </c>
      <c r="Q642">
        <v>68</v>
      </c>
      <c r="R642">
        <v>79</v>
      </c>
    </row>
    <row r="643" spans="1:18" x14ac:dyDescent="0.35">
      <c r="A643" t="s">
        <v>18</v>
      </c>
      <c r="B643">
        <v>47883</v>
      </c>
      <c r="C643">
        <v>22</v>
      </c>
      <c r="D643" t="s">
        <v>25</v>
      </c>
      <c r="E643">
        <v>53</v>
      </c>
      <c r="F643">
        <v>6</v>
      </c>
      <c r="G643">
        <v>92</v>
      </c>
      <c r="H643" t="s">
        <v>20</v>
      </c>
      <c r="I643">
        <v>51</v>
      </c>
      <c r="J643">
        <v>81</v>
      </c>
      <c r="K643">
        <v>37</v>
      </c>
      <c r="L643">
        <v>13</v>
      </c>
      <c r="M643">
        <v>4</v>
      </c>
      <c r="N643">
        <v>28</v>
      </c>
      <c r="O643">
        <v>24</v>
      </c>
      <c r="P643">
        <v>56</v>
      </c>
      <c r="Q643">
        <v>2</v>
      </c>
      <c r="R643">
        <v>52</v>
      </c>
    </row>
    <row r="644" spans="1:18" x14ac:dyDescent="0.35">
      <c r="A644" t="s">
        <v>33</v>
      </c>
      <c r="B644">
        <v>105569</v>
      </c>
      <c r="C644">
        <v>15</v>
      </c>
      <c r="D644" t="s">
        <v>22</v>
      </c>
      <c r="E644">
        <v>58</v>
      </c>
      <c r="F644">
        <v>12</v>
      </c>
      <c r="G644">
        <v>86</v>
      </c>
      <c r="H644" t="s">
        <v>20</v>
      </c>
      <c r="I644">
        <v>98</v>
      </c>
      <c r="J644">
        <v>14</v>
      </c>
      <c r="K644">
        <v>43</v>
      </c>
      <c r="L644">
        <v>42</v>
      </c>
      <c r="M644">
        <v>42</v>
      </c>
      <c r="N644">
        <v>66</v>
      </c>
      <c r="O644">
        <v>49</v>
      </c>
      <c r="P644">
        <v>52</v>
      </c>
      <c r="Q644">
        <v>43</v>
      </c>
      <c r="R644">
        <v>99</v>
      </c>
    </row>
    <row r="645" spans="1:18" x14ac:dyDescent="0.35">
      <c r="A645" t="s">
        <v>26</v>
      </c>
      <c r="B645">
        <v>73271</v>
      </c>
      <c r="C645">
        <v>9</v>
      </c>
      <c r="D645" t="s">
        <v>38</v>
      </c>
      <c r="E645">
        <v>31</v>
      </c>
      <c r="F645">
        <v>61</v>
      </c>
      <c r="G645">
        <v>64</v>
      </c>
      <c r="H645" t="s">
        <v>27</v>
      </c>
      <c r="I645">
        <v>10</v>
      </c>
      <c r="J645">
        <v>29</v>
      </c>
      <c r="K645">
        <v>36</v>
      </c>
      <c r="L645">
        <v>94</v>
      </c>
      <c r="M645">
        <v>71</v>
      </c>
      <c r="N645">
        <v>3</v>
      </c>
      <c r="O645">
        <v>58</v>
      </c>
      <c r="P645">
        <v>94</v>
      </c>
      <c r="Q645">
        <v>81</v>
      </c>
      <c r="R645">
        <v>74</v>
      </c>
    </row>
    <row r="646" spans="1:18" x14ac:dyDescent="0.35">
      <c r="A646" t="s">
        <v>31</v>
      </c>
      <c r="B646">
        <v>147327</v>
      </c>
      <c r="C646">
        <v>15</v>
      </c>
      <c r="D646" t="s">
        <v>38</v>
      </c>
      <c r="E646">
        <v>18</v>
      </c>
      <c r="F646">
        <v>132</v>
      </c>
      <c r="G646">
        <v>12</v>
      </c>
      <c r="H646" t="s">
        <v>23</v>
      </c>
      <c r="I646">
        <v>93</v>
      </c>
      <c r="J646">
        <v>36</v>
      </c>
      <c r="K646">
        <v>86</v>
      </c>
      <c r="L646">
        <v>27</v>
      </c>
      <c r="M646">
        <v>51</v>
      </c>
      <c r="N646">
        <v>11</v>
      </c>
      <c r="O646">
        <v>66</v>
      </c>
      <c r="P646">
        <v>84</v>
      </c>
      <c r="Q646">
        <v>72</v>
      </c>
      <c r="R646">
        <v>52</v>
      </c>
    </row>
    <row r="647" spans="1:18" x14ac:dyDescent="0.35">
      <c r="A647" t="s">
        <v>18</v>
      </c>
      <c r="B647">
        <v>76798</v>
      </c>
      <c r="C647">
        <v>0</v>
      </c>
      <c r="D647" t="s">
        <v>19</v>
      </c>
      <c r="E647">
        <v>2</v>
      </c>
      <c r="F647">
        <v>84</v>
      </c>
      <c r="G647">
        <v>82</v>
      </c>
      <c r="H647" t="s">
        <v>20</v>
      </c>
      <c r="I647">
        <v>33</v>
      </c>
      <c r="J647">
        <v>75</v>
      </c>
      <c r="K647">
        <v>33</v>
      </c>
      <c r="L647">
        <v>14</v>
      </c>
      <c r="M647">
        <v>4</v>
      </c>
      <c r="N647">
        <v>98</v>
      </c>
      <c r="O647">
        <v>23</v>
      </c>
      <c r="P647">
        <v>61</v>
      </c>
      <c r="Q647">
        <v>43</v>
      </c>
      <c r="R647">
        <v>7</v>
      </c>
    </row>
    <row r="648" spans="1:18" x14ac:dyDescent="0.35">
      <c r="A648" t="s">
        <v>40</v>
      </c>
      <c r="B648">
        <v>127077</v>
      </c>
      <c r="C648">
        <v>9</v>
      </c>
      <c r="D648" t="s">
        <v>19</v>
      </c>
      <c r="E648">
        <v>7</v>
      </c>
      <c r="F648">
        <v>101</v>
      </c>
      <c r="G648">
        <v>27</v>
      </c>
      <c r="H648" t="s">
        <v>23</v>
      </c>
      <c r="I648">
        <v>29</v>
      </c>
      <c r="J648">
        <v>9</v>
      </c>
      <c r="K648">
        <v>94</v>
      </c>
      <c r="L648">
        <v>38</v>
      </c>
      <c r="M648">
        <v>58</v>
      </c>
      <c r="N648">
        <v>79</v>
      </c>
      <c r="O648">
        <v>32</v>
      </c>
      <c r="P648">
        <v>72</v>
      </c>
      <c r="Q648">
        <v>14</v>
      </c>
      <c r="R648">
        <v>29</v>
      </c>
    </row>
    <row r="649" spans="1:18" x14ac:dyDescent="0.35">
      <c r="A649" t="s">
        <v>24</v>
      </c>
      <c r="B649">
        <v>145088</v>
      </c>
      <c r="C649">
        <v>12</v>
      </c>
      <c r="D649" t="s">
        <v>19</v>
      </c>
      <c r="E649">
        <v>81</v>
      </c>
      <c r="F649">
        <v>72</v>
      </c>
      <c r="G649">
        <v>88</v>
      </c>
      <c r="H649" t="s">
        <v>20</v>
      </c>
      <c r="I649">
        <v>94</v>
      </c>
      <c r="J649">
        <v>53</v>
      </c>
      <c r="K649">
        <v>54</v>
      </c>
      <c r="L649">
        <v>46</v>
      </c>
      <c r="M649">
        <v>33</v>
      </c>
      <c r="N649">
        <v>48</v>
      </c>
      <c r="O649">
        <v>6</v>
      </c>
      <c r="P649">
        <v>99</v>
      </c>
      <c r="Q649">
        <v>94</v>
      </c>
      <c r="R649">
        <v>86</v>
      </c>
    </row>
    <row r="650" spans="1:18" x14ac:dyDescent="0.35">
      <c r="A650" t="s">
        <v>36</v>
      </c>
      <c r="B650">
        <v>33841</v>
      </c>
      <c r="C650">
        <v>28</v>
      </c>
      <c r="D650" t="s">
        <v>25</v>
      </c>
      <c r="E650">
        <v>47</v>
      </c>
      <c r="F650">
        <v>116</v>
      </c>
      <c r="G650">
        <v>66</v>
      </c>
      <c r="H650" t="s">
        <v>27</v>
      </c>
      <c r="I650">
        <v>39</v>
      </c>
      <c r="J650">
        <v>96</v>
      </c>
      <c r="K650">
        <v>42</v>
      </c>
      <c r="L650">
        <v>6</v>
      </c>
      <c r="M650">
        <v>71</v>
      </c>
      <c r="N650">
        <v>95</v>
      </c>
      <c r="O650">
        <v>24</v>
      </c>
      <c r="P650">
        <v>75</v>
      </c>
      <c r="Q650">
        <v>52</v>
      </c>
      <c r="R650">
        <v>27</v>
      </c>
    </row>
    <row r="651" spans="1:18" x14ac:dyDescent="0.35">
      <c r="A651" t="s">
        <v>36</v>
      </c>
      <c r="B651">
        <v>141789</v>
      </c>
      <c r="C651">
        <v>27</v>
      </c>
      <c r="D651" t="s">
        <v>38</v>
      </c>
      <c r="E651">
        <v>55</v>
      </c>
      <c r="F651">
        <v>116</v>
      </c>
      <c r="G651">
        <v>43</v>
      </c>
      <c r="H651" t="s">
        <v>27</v>
      </c>
      <c r="I651">
        <v>48</v>
      </c>
      <c r="J651">
        <v>62</v>
      </c>
      <c r="K651">
        <v>4</v>
      </c>
      <c r="L651">
        <v>2</v>
      </c>
      <c r="M651">
        <v>96</v>
      </c>
      <c r="N651">
        <v>51</v>
      </c>
      <c r="O651">
        <v>73</v>
      </c>
      <c r="P651">
        <v>41</v>
      </c>
      <c r="Q651">
        <v>36</v>
      </c>
      <c r="R651">
        <v>41</v>
      </c>
    </row>
    <row r="652" spans="1:18" x14ac:dyDescent="0.35">
      <c r="A652" t="s">
        <v>31</v>
      </c>
      <c r="B652">
        <v>102828</v>
      </c>
      <c r="C652">
        <v>1</v>
      </c>
      <c r="D652" t="s">
        <v>38</v>
      </c>
      <c r="E652">
        <v>54</v>
      </c>
      <c r="F652">
        <v>104</v>
      </c>
      <c r="G652">
        <v>17</v>
      </c>
      <c r="H652" t="s">
        <v>23</v>
      </c>
      <c r="I652">
        <v>13</v>
      </c>
      <c r="J652">
        <v>5</v>
      </c>
      <c r="K652">
        <v>17</v>
      </c>
      <c r="L652">
        <v>13</v>
      </c>
      <c r="M652">
        <v>93</v>
      </c>
      <c r="N652">
        <v>6</v>
      </c>
      <c r="O652">
        <v>66</v>
      </c>
      <c r="P652">
        <v>4</v>
      </c>
      <c r="Q652">
        <v>91</v>
      </c>
      <c r="R652">
        <v>64</v>
      </c>
    </row>
    <row r="653" spans="1:18" x14ac:dyDescent="0.35">
      <c r="A653" t="s">
        <v>34</v>
      </c>
      <c r="B653">
        <v>50754</v>
      </c>
      <c r="C653">
        <v>13</v>
      </c>
      <c r="D653" t="s">
        <v>25</v>
      </c>
      <c r="E653">
        <v>37</v>
      </c>
      <c r="F653">
        <v>146</v>
      </c>
      <c r="G653">
        <v>63</v>
      </c>
      <c r="H653" t="s">
        <v>27</v>
      </c>
      <c r="I653">
        <v>85</v>
      </c>
      <c r="J653">
        <v>17</v>
      </c>
      <c r="K653">
        <v>27</v>
      </c>
      <c r="L653">
        <v>29</v>
      </c>
      <c r="M653">
        <v>27</v>
      </c>
      <c r="N653">
        <v>86</v>
      </c>
      <c r="O653">
        <v>3</v>
      </c>
      <c r="P653">
        <v>8</v>
      </c>
      <c r="Q653">
        <v>27</v>
      </c>
      <c r="R653">
        <v>2</v>
      </c>
    </row>
    <row r="654" spans="1:18" x14ac:dyDescent="0.35">
      <c r="A654" t="s">
        <v>24</v>
      </c>
      <c r="B654">
        <v>105481</v>
      </c>
      <c r="C654">
        <v>14</v>
      </c>
      <c r="D654" t="s">
        <v>25</v>
      </c>
      <c r="E654">
        <v>8</v>
      </c>
      <c r="F654">
        <v>106</v>
      </c>
      <c r="G654">
        <v>7</v>
      </c>
      <c r="H654" t="s">
        <v>27</v>
      </c>
      <c r="I654">
        <v>43</v>
      </c>
      <c r="J654">
        <v>41</v>
      </c>
      <c r="K654">
        <v>11</v>
      </c>
      <c r="L654">
        <v>68</v>
      </c>
      <c r="M654">
        <v>7</v>
      </c>
      <c r="N654">
        <v>72</v>
      </c>
      <c r="O654">
        <v>73</v>
      </c>
      <c r="P654">
        <v>0</v>
      </c>
      <c r="Q654">
        <v>95</v>
      </c>
      <c r="R654">
        <v>81</v>
      </c>
    </row>
    <row r="655" spans="1:18" x14ac:dyDescent="0.35">
      <c r="A655" t="s">
        <v>34</v>
      </c>
      <c r="B655">
        <v>118110</v>
      </c>
      <c r="C655">
        <v>3</v>
      </c>
      <c r="D655" t="s">
        <v>19</v>
      </c>
      <c r="E655">
        <v>2</v>
      </c>
      <c r="F655">
        <v>143</v>
      </c>
      <c r="G655">
        <v>62</v>
      </c>
      <c r="H655" t="s">
        <v>27</v>
      </c>
      <c r="I655">
        <v>84</v>
      </c>
      <c r="J655">
        <v>9</v>
      </c>
      <c r="K655">
        <v>74</v>
      </c>
      <c r="L655">
        <v>96</v>
      </c>
      <c r="M655">
        <v>68</v>
      </c>
      <c r="N655">
        <v>57</v>
      </c>
      <c r="O655">
        <v>95</v>
      </c>
      <c r="P655">
        <v>44</v>
      </c>
      <c r="Q655">
        <v>6</v>
      </c>
      <c r="R655">
        <v>48</v>
      </c>
    </row>
    <row r="656" spans="1:18" x14ac:dyDescent="0.35">
      <c r="A656" t="s">
        <v>30</v>
      </c>
      <c r="B656">
        <v>96178</v>
      </c>
      <c r="C656">
        <v>16</v>
      </c>
      <c r="D656" t="s">
        <v>25</v>
      </c>
      <c r="E656">
        <v>8</v>
      </c>
      <c r="F656">
        <v>10</v>
      </c>
      <c r="G656">
        <v>57</v>
      </c>
      <c r="H656" t="s">
        <v>27</v>
      </c>
      <c r="I656">
        <v>79</v>
      </c>
      <c r="J656">
        <v>58</v>
      </c>
      <c r="K656">
        <v>91</v>
      </c>
      <c r="L656">
        <v>94</v>
      </c>
      <c r="M656">
        <v>6</v>
      </c>
      <c r="N656">
        <v>4</v>
      </c>
      <c r="O656">
        <v>2</v>
      </c>
      <c r="P656">
        <v>33</v>
      </c>
      <c r="Q656">
        <v>54</v>
      </c>
      <c r="R656">
        <v>91</v>
      </c>
    </row>
    <row r="657" spans="1:18" x14ac:dyDescent="0.35">
      <c r="A657" t="s">
        <v>32</v>
      </c>
      <c r="B657">
        <v>146903</v>
      </c>
      <c r="C657">
        <v>21</v>
      </c>
      <c r="D657" t="s">
        <v>22</v>
      </c>
      <c r="E657">
        <v>13</v>
      </c>
      <c r="F657">
        <v>59</v>
      </c>
      <c r="G657">
        <v>54</v>
      </c>
      <c r="H657" t="s">
        <v>27</v>
      </c>
      <c r="I657">
        <v>53</v>
      </c>
      <c r="J657">
        <v>27</v>
      </c>
      <c r="K657">
        <v>9</v>
      </c>
      <c r="L657">
        <v>93</v>
      </c>
      <c r="M657">
        <v>4</v>
      </c>
      <c r="N657">
        <v>89</v>
      </c>
      <c r="O657">
        <v>38</v>
      </c>
      <c r="P657">
        <v>74</v>
      </c>
      <c r="Q657">
        <v>48</v>
      </c>
      <c r="R657">
        <v>12</v>
      </c>
    </row>
    <row r="658" spans="1:18" x14ac:dyDescent="0.35">
      <c r="A658" t="s">
        <v>42</v>
      </c>
      <c r="B658">
        <v>101835</v>
      </c>
      <c r="C658">
        <v>22</v>
      </c>
      <c r="D658" t="s">
        <v>19</v>
      </c>
      <c r="E658">
        <v>45</v>
      </c>
      <c r="F658">
        <v>123</v>
      </c>
      <c r="G658">
        <v>45</v>
      </c>
      <c r="H658" t="s">
        <v>27</v>
      </c>
      <c r="I658">
        <v>2</v>
      </c>
      <c r="J658">
        <v>1</v>
      </c>
      <c r="K658">
        <v>5</v>
      </c>
      <c r="L658">
        <v>69</v>
      </c>
      <c r="M658">
        <v>33</v>
      </c>
      <c r="N658">
        <v>7</v>
      </c>
      <c r="O658">
        <v>7</v>
      </c>
      <c r="P658">
        <v>7</v>
      </c>
      <c r="Q658">
        <v>49</v>
      </c>
      <c r="R658">
        <v>91</v>
      </c>
    </row>
    <row r="659" spans="1:18" x14ac:dyDescent="0.35">
      <c r="A659" t="s">
        <v>34</v>
      </c>
      <c r="B659">
        <v>144300</v>
      </c>
      <c r="C659">
        <v>13</v>
      </c>
      <c r="D659" t="s">
        <v>22</v>
      </c>
      <c r="E659">
        <v>27</v>
      </c>
      <c r="F659">
        <v>103</v>
      </c>
      <c r="G659">
        <v>63</v>
      </c>
      <c r="H659" t="s">
        <v>27</v>
      </c>
      <c r="I659">
        <v>4</v>
      </c>
      <c r="J659">
        <v>72</v>
      </c>
      <c r="K659">
        <v>88</v>
      </c>
      <c r="L659">
        <v>22</v>
      </c>
      <c r="M659">
        <v>81</v>
      </c>
      <c r="N659">
        <v>76</v>
      </c>
      <c r="O659">
        <v>36</v>
      </c>
      <c r="P659">
        <v>99</v>
      </c>
      <c r="Q659">
        <v>26</v>
      </c>
      <c r="R659">
        <v>25</v>
      </c>
    </row>
    <row r="660" spans="1:18" x14ac:dyDescent="0.35">
      <c r="A660" t="s">
        <v>40</v>
      </c>
      <c r="B660">
        <v>80908</v>
      </c>
      <c r="C660">
        <v>14</v>
      </c>
      <c r="D660" t="s">
        <v>25</v>
      </c>
      <c r="E660">
        <v>43</v>
      </c>
      <c r="F660">
        <v>83</v>
      </c>
      <c r="G660">
        <v>9</v>
      </c>
      <c r="H660" t="s">
        <v>23</v>
      </c>
      <c r="I660">
        <v>77</v>
      </c>
      <c r="J660">
        <v>79</v>
      </c>
      <c r="K660">
        <v>57</v>
      </c>
      <c r="L660">
        <v>96</v>
      </c>
      <c r="M660">
        <v>32</v>
      </c>
      <c r="N660">
        <v>22</v>
      </c>
      <c r="O660">
        <v>68</v>
      </c>
      <c r="P660">
        <v>76</v>
      </c>
      <c r="Q660">
        <v>22</v>
      </c>
      <c r="R660">
        <v>8</v>
      </c>
    </row>
    <row r="661" spans="1:18" x14ac:dyDescent="0.35">
      <c r="A661" t="s">
        <v>32</v>
      </c>
      <c r="B661">
        <v>30567</v>
      </c>
      <c r="C661">
        <v>8</v>
      </c>
      <c r="D661" t="s">
        <v>38</v>
      </c>
      <c r="E661">
        <v>98</v>
      </c>
      <c r="F661">
        <v>114</v>
      </c>
      <c r="G661">
        <v>41</v>
      </c>
      <c r="H661" t="s">
        <v>27</v>
      </c>
      <c r="I661">
        <v>10</v>
      </c>
      <c r="J661">
        <v>89</v>
      </c>
      <c r="K661">
        <v>51</v>
      </c>
      <c r="L661">
        <v>83</v>
      </c>
      <c r="M661">
        <v>82</v>
      </c>
      <c r="N661">
        <v>93</v>
      </c>
      <c r="O661">
        <v>84</v>
      </c>
      <c r="P661">
        <v>64</v>
      </c>
      <c r="Q661">
        <v>61</v>
      </c>
      <c r="R661">
        <v>47</v>
      </c>
    </row>
    <row r="662" spans="1:18" x14ac:dyDescent="0.35">
      <c r="A662" t="s">
        <v>41</v>
      </c>
      <c r="B662">
        <v>119342</v>
      </c>
      <c r="C662">
        <v>3</v>
      </c>
      <c r="D662" t="s">
        <v>25</v>
      </c>
      <c r="E662">
        <v>8</v>
      </c>
      <c r="F662">
        <v>147</v>
      </c>
      <c r="G662">
        <v>82</v>
      </c>
      <c r="H662" t="s">
        <v>20</v>
      </c>
      <c r="I662">
        <v>57</v>
      </c>
      <c r="J662">
        <v>44</v>
      </c>
      <c r="K662">
        <v>67</v>
      </c>
      <c r="L662">
        <v>63</v>
      </c>
      <c r="M662">
        <v>2</v>
      </c>
      <c r="N662">
        <v>54</v>
      </c>
      <c r="O662">
        <v>9</v>
      </c>
      <c r="P662">
        <v>3</v>
      </c>
      <c r="Q662">
        <v>79</v>
      </c>
      <c r="R662">
        <v>26</v>
      </c>
    </row>
    <row r="663" spans="1:18" x14ac:dyDescent="0.35">
      <c r="A663" t="s">
        <v>33</v>
      </c>
      <c r="B663">
        <v>106762</v>
      </c>
      <c r="C663">
        <v>7</v>
      </c>
      <c r="D663" t="s">
        <v>38</v>
      </c>
      <c r="E663">
        <v>6</v>
      </c>
      <c r="F663">
        <v>68</v>
      </c>
      <c r="G663">
        <v>89</v>
      </c>
      <c r="H663" t="s">
        <v>20</v>
      </c>
      <c r="I663">
        <v>49</v>
      </c>
      <c r="J663">
        <v>88</v>
      </c>
      <c r="K663">
        <v>4</v>
      </c>
      <c r="L663">
        <v>27</v>
      </c>
      <c r="M663">
        <v>35</v>
      </c>
      <c r="N663">
        <v>71</v>
      </c>
      <c r="O663">
        <v>56</v>
      </c>
      <c r="P663">
        <v>9</v>
      </c>
      <c r="Q663">
        <v>6</v>
      </c>
      <c r="R663">
        <v>49</v>
      </c>
    </row>
    <row r="664" spans="1:18" x14ac:dyDescent="0.35">
      <c r="A664" t="s">
        <v>44</v>
      </c>
      <c r="B664">
        <v>101486</v>
      </c>
      <c r="C664">
        <v>16</v>
      </c>
      <c r="D664" t="s">
        <v>22</v>
      </c>
      <c r="E664">
        <v>95</v>
      </c>
      <c r="F664">
        <v>86</v>
      </c>
      <c r="G664">
        <v>4</v>
      </c>
      <c r="H664" t="s">
        <v>27</v>
      </c>
      <c r="I664">
        <v>62</v>
      </c>
      <c r="J664">
        <v>5</v>
      </c>
      <c r="K664">
        <v>99</v>
      </c>
      <c r="L664">
        <v>46</v>
      </c>
      <c r="M664">
        <v>7</v>
      </c>
      <c r="N664">
        <v>98</v>
      </c>
      <c r="O664">
        <v>84</v>
      </c>
      <c r="P664">
        <v>18</v>
      </c>
      <c r="Q664">
        <v>9</v>
      </c>
      <c r="R664">
        <v>34</v>
      </c>
    </row>
    <row r="665" spans="1:18" x14ac:dyDescent="0.35">
      <c r="A665" t="s">
        <v>30</v>
      </c>
      <c r="B665">
        <v>56926</v>
      </c>
      <c r="C665">
        <v>15</v>
      </c>
      <c r="D665" t="s">
        <v>19</v>
      </c>
      <c r="E665">
        <v>91</v>
      </c>
      <c r="F665">
        <v>103</v>
      </c>
      <c r="G665">
        <v>36</v>
      </c>
      <c r="H665" t="s">
        <v>27</v>
      </c>
      <c r="I665">
        <v>37</v>
      </c>
      <c r="J665">
        <v>72</v>
      </c>
      <c r="K665">
        <v>17</v>
      </c>
      <c r="L665">
        <v>59</v>
      </c>
      <c r="M665">
        <v>7</v>
      </c>
      <c r="N665">
        <v>34</v>
      </c>
      <c r="O665">
        <v>69</v>
      </c>
      <c r="P665">
        <v>88</v>
      </c>
      <c r="Q665">
        <v>47</v>
      </c>
      <c r="R665">
        <v>38</v>
      </c>
    </row>
    <row r="666" spans="1:18" x14ac:dyDescent="0.35">
      <c r="A666" t="s">
        <v>21</v>
      </c>
      <c r="B666">
        <v>64986</v>
      </c>
      <c r="C666">
        <v>26</v>
      </c>
      <c r="D666" t="s">
        <v>22</v>
      </c>
      <c r="E666">
        <v>75</v>
      </c>
      <c r="F666">
        <v>136</v>
      </c>
      <c r="G666">
        <v>21</v>
      </c>
      <c r="H666" t="s">
        <v>23</v>
      </c>
      <c r="I666">
        <v>86</v>
      </c>
      <c r="J666">
        <v>11</v>
      </c>
      <c r="K666">
        <v>35</v>
      </c>
      <c r="L666">
        <v>88</v>
      </c>
      <c r="M666">
        <v>2</v>
      </c>
      <c r="N666">
        <v>8</v>
      </c>
      <c r="O666">
        <v>79</v>
      </c>
      <c r="P666">
        <v>84</v>
      </c>
      <c r="Q666">
        <v>16</v>
      </c>
      <c r="R666">
        <v>85</v>
      </c>
    </row>
    <row r="667" spans="1:18" x14ac:dyDescent="0.35">
      <c r="A667" t="s">
        <v>28</v>
      </c>
      <c r="B667">
        <v>30944</v>
      </c>
      <c r="C667">
        <v>9</v>
      </c>
      <c r="D667" t="s">
        <v>25</v>
      </c>
      <c r="E667">
        <v>52</v>
      </c>
      <c r="F667">
        <v>133</v>
      </c>
      <c r="G667">
        <v>47</v>
      </c>
      <c r="H667" t="s">
        <v>27</v>
      </c>
      <c r="I667">
        <v>19</v>
      </c>
      <c r="J667">
        <v>28</v>
      </c>
      <c r="K667">
        <v>51</v>
      </c>
      <c r="L667">
        <v>53</v>
      </c>
      <c r="M667">
        <v>81</v>
      </c>
      <c r="N667">
        <v>79</v>
      </c>
      <c r="O667">
        <v>58</v>
      </c>
      <c r="P667">
        <v>78</v>
      </c>
      <c r="Q667">
        <v>19</v>
      </c>
      <c r="R667">
        <v>5</v>
      </c>
    </row>
    <row r="668" spans="1:18" x14ac:dyDescent="0.35">
      <c r="A668" t="s">
        <v>32</v>
      </c>
      <c r="B668">
        <v>60540</v>
      </c>
      <c r="C668">
        <v>11</v>
      </c>
      <c r="D668" t="s">
        <v>19</v>
      </c>
      <c r="E668">
        <v>8</v>
      </c>
      <c r="F668">
        <v>75</v>
      </c>
      <c r="G668">
        <v>58</v>
      </c>
      <c r="H668" t="s">
        <v>27</v>
      </c>
      <c r="I668">
        <v>41</v>
      </c>
      <c r="J668">
        <v>88</v>
      </c>
      <c r="K668">
        <v>3</v>
      </c>
      <c r="L668">
        <v>1</v>
      </c>
      <c r="M668">
        <v>3</v>
      </c>
      <c r="N668">
        <v>58</v>
      </c>
      <c r="O668">
        <v>38</v>
      </c>
      <c r="P668">
        <v>53</v>
      </c>
      <c r="Q668">
        <v>88</v>
      </c>
      <c r="R668">
        <v>91</v>
      </c>
    </row>
    <row r="669" spans="1:18" x14ac:dyDescent="0.35">
      <c r="A669" t="s">
        <v>36</v>
      </c>
      <c r="B669">
        <v>87410</v>
      </c>
      <c r="C669">
        <v>12</v>
      </c>
      <c r="D669" t="s">
        <v>38</v>
      </c>
      <c r="E669">
        <v>46</v>
      </c>
      <c r="F669">
        <v>105</v>
      </c>
      <c r="G669">
        <v>68</v>
      </c>
      <c r="H669" t="s">
        <v>27</v>
      </c>
      <c r="I669">
        <v>10</v>
      </c>
      <c r="J669">
        <v>24</v>
      </c>
      <c r="K669">
        <v>73</v>
      </c>
      <c r="L669">
        <v>38</v>
      </c>
      <c r="M669">
        <v>1</v>
      </c>
      <c r="N669">
        <v>1</v>
      </c>
      <c r="O669">
        <v>46</v>
      </c>
      <c r="P669">
        <v>49</v>
      </c>
      <c r="Q669">
        <v>2</v>
      </c>
      <c r="R669">
        <v>69</v>
      </c>
    </row>
    <row r="670" spans="1:18" x14ac:dyDescent="0.35">
      <c r="A670" t="s">
        <v>36</v>
      </c>
      <c r="B670">
        <v>148362</v>
      </c>
      <c r="C670">
        <v>2</v>
      </c>
      <c r="D670" t="s">
        <v>19</v>
      </c>
      <c r="E670">
        <v>56</v>
      </c>
      <c r="F670">
        <v>8</v>
      </c>
      <c r="G670">
        <v>37</v>
      </c>
      <c r="H670" t="s">
        <v>27</v>
      </c>
      <c r="I670">
        <v>41</v>
      </c>
      <c r="J670">
        <v>23</v>
      </c>
      <c r="K670">
        <v>53</v>
      </c>
      <c r="L670">
        <v>2</v>
      </c>
      <c r="M670">
        <v>51</v>
      </c>
      <c r="N670">
        <v>16</v>
      </c>
      <c r="O670">
        <v>67</v>
      </c>
      <c r="P670">
        <v>75</v>
      </c>
      <c r="Q670">
        <v>11</v>
      </c>
      <c r="R670">
        <v>47</v>
      </c>
    </row>
    <row r="671" spans="1:18" x14ac:dyDescent="0.35">
      <c r="A671" t="s">
        <v>26</v>
      </c>
      <c r="B671">
        <v>72460</v>
      </c>
      <c r="C671">
        <v>12</v>
      </c>
      <c r="D671" t="s">
        <v>19</v>
      </c>
      <c r="E671">
        <v>6</v>
      </c>
      <c r="F671">
        <v>76</v>
      </c>
      <c r="G671">
        <v>51</v>
      </c>
      <c r="H671" t="s">
        <v>27</v>
      </c>
      <c r="I671">
        <v>52</v>
      </c>
      <c r="J671">
        <v>92</v>
      </c>
      <c r="K671">
        <v>55</v>
      </c>
      <c r="L671">
        <v>58</v>
      </c>
      <c r="M671">
        <v>4</v>
      </c>
      <c r="N671">
        <v>95</v>
      </c>
      <c r="O671">
        <v>78</v>
      </c>
      <c r="P671">
        <v>29</v>
      </c>
      <c r="Q671">
        <v>84</v>
      </c>
      <c r="R671">
        <v>43</v>
      </c>
    </row>
    <row r="672" spans="1:18" x14ac:dyDescent="0.35">
      <c r="A672" t="s">
        <v>42</v>
      </c>
      <c r="B672">
        <v>130257</v>
      </c>
      <c r="C672">
        <v>4</v>
      </c>
      <c r="D672" t="s">
        <v>19</v>
      </c>
      <c r="E672">
        <v>82</v>
      </c>
      <c r="F672">
        <v>69</v>
      </c>
      <c r="G672">
        <v>58</v>
      </c>
      <c r="H672" t="s">
        <v>27</v>
      </c>
      <c r="I672">
        <v>29</v>
      </c>
      <c r="J672">
        <v>3</v>
      </c>
      <c r="K672">
        <v>3</v>
      </c>
      <c r="L672">
        <v>73</v>
      </c>
      <c r="M672">
        <v>23</v>
      </c>
      <c r="N672">
        <v>0</v>
      </c>
      <c r="O672">
        <v>72</v>
      </c>
      <c r="P672">
        <v>17</v>
      </c>
      <c r="Q672">
        <v>1</v>
      </c>
      <c r="R672">
        <v>24</v>
      </c>
    </row>
    <row r="673" spans="1:18" x14ac:dyDescent="0.35">
      <c r="A673" t="s">
        <v>41</v>
      </c>
      <c r="B673">
        <v>106054</v>
      </c>
      <c r="C673">
        <v>29</v>
      </c>
      <c r="D673" t="s">
        <v>25</v>
      </c>
      <c r="E673">
        <v>48</v>
      </c>
      <c r="F673">
        <v>54</v>
      </c>
      <c r="G673">
        <v>94</v>
      </c>
      <c r="H673" t="s">
        <v>20</v>
      </c>
      <c r="I673">
        <v>72</v>
      </c>
      <c r="J673">
        <v>32</v>
      </c>
      <c r="K673">
        <v>32</v>
      </c>
      <c r="L673">
        <v>45</v>
      </c>
      <c r="M673">
        <v>63</v>
      </c>
      <c r="N673">
        <v>15</v>
      </c>
      <c r="O673">
        <v>19</v>
      </c>
      <c r="P673">
        <v>86</v>
      </c>
      <c r="Q673">
        <v>26</v>
      </c>
      <c r="R673">
        <v>38</v>
      </c>
    </row>
    <row r="674" spans="1:18" x14ac:dyDescent="0.35">
      <c r="A674" t="s">
        <v>31</v>
      </c>
      <c r="B674">
        <v>139588</v>
      </c>
      <c r="C674">
        <v>26</v>
      </c>
      <c r="D674" t="s">
        <v>22</v>
      </c>
      <c r="E674">
        <v>66</v>
      </c>
      <c r="F674">
        <v>84</v>
      </c>
      <c r="G674">
        <v>22</v>
      </c>
      <c r="H674" t="s">
        <v>23</v>
      </c>
      <c r="I674">
        <v>2</v>
      </c>
      <c r="J674">
        <v>74</v>
      </c>
      <c r="K674">
        <v>49</v>
      </c>
      <c r="L674">
        <v>81</v>
      </c>
      <c r="M674">
        <v>95</v>
      </c>
      <c r="N674">
        <v>93</v>
      </c>
      <c r="O674">
        <v>91</v>
      </c>
      <c r="P674">
        <v>51</v>
      </c>
      <c r="Q674">
        <v>36</v>
      </c>
      <c r="R674">
        <v>47</v>
      </c>
    </row>
    <row r="675" spans="1:18" x14ac:dyDescent="0.35">
      <c r="A675" t="s">
        <v>32</v>
      </c>
      <c r="B675">
        <v>97143</v>
      </c>
      <c r="C675">
        <v>15</v>
      </c>
      <c r="D675" t="s">
        <v>38</v>
      </c>
      <c r="E675">
        <v>88</v>
      </c>
      <c r="F675">
        <v>71</v>
      </c>
      <c r="G675">
        <v>67</v>
      </c>
      <c r="H675" t="s">
        <v>27</v>
      </c>
      <c r="I675">
        <v>82</v>
      </c>
      <c r="J675">
        <v>98</v>
      </c>
      <c r="K675">
        <v>88</v>
      </c>
      <c r="L675">
        <v>28</v>
      </c>
      <c r="M675">
        <v>11</v>
      </c>
      <c r="N675">
        <v>11</v>
      </c>
      <c r="O675">
        <v>29</v>
      </c>
      <c r="P675">
        <v>61</v>
      </c>
      <c r="Q675">
        <v>8</v>
      </c>
      <c r="R675">
        <v>9</v>
      </c>
    </row>
    <row r="676" spans="1:18" x14ac:dyDescent="0.35">
      <c r="A676" t="s">
        <v>30</v>
      </c>
      <c r="B676">
        <v>49798</v>
      </c>
      <c r="C676">
        <v>14</v>
      </c>
      <c r="D676" t="s">
        <v>22</v>
      </c>
      <c r="E676">
        <v>1</v>
      </c>
      <c r="F676">
        <v>69</v>
      </c>
      <c r="G676">
        <v>34</v>
      </c>
      <c r="H676" t="s">
        <v>27</v>
      </c>
      <c r="I676">
        <v>36</v>
      </c>
      <c r="J676">
        <v>5</v>
      </c>
      <c r="K676">
        <v>4</v>
      </c>
      <c r="L676">
        <v>35</v>
      </c>
      <c r="M676">
        <v>18</v>
      </c>
      <c r="N676">
        <v>65</v>
      </c>
      <c r="O676">
        <v>46</v>
      </c>
      <c r="P676">
        <v>5</v>
      </c>
      <c r="Q676">
        <v>43</v>
      </c>
      <c r="R676">
        <v>96</v>
      </c>
    </row>
    <row r="677" spans="1:18" x14ac:dyDescent="0.35">
      <c r="A677" t="s">
        <v>40</v>
      </c>
      <c r="B677">
        <v>87748</v>
      </c>
      <c r="C677">
        <v>7</v>
      </c>
      <c r="D677" t="s">
        <v>22</v>
      </c>
      <c r="E677">
        <v>52</v>
      </c>
      <c r="F677">
        <v>124</v>
      </c>
      <c r="G677">
        <v>19</v>
      </c>
      <c r="H677" t="s">
        <v>23</v>
      </c>
      <c r="I677">
        <v>93</v>
      </c>
      <c r="J677">
        <v>38</v>
      </c>
      <c r="K677">
        <v>46</v>
      </c>
      <c r="L677">
        <v>9</v>
      </c>
      <c r="M677">
        <v>61</v>
      </c>
      <c r="N677">
        <v>29</v>
      </c>
      <c r="O677">
        <v>16</v>
      </c>
      <c r="P677">
        <v>54</v>
      </c>
      <c r="Q677">
        <v>53</v>
      </c>
      <c r="R677">
        <v>8</v>
      </c>
    </row>
    <row r="678" spans="1:18" x14ac:dyDescent="0.35">
      <c r="A678" t="s">
        <v>39</v>
      </c>
      <c r="B678">
        <v>46254</v>
      </c>
      <c r="C678">
        <v>16</v>
      </c>
      <c r="D678" t="s">
        <v>25</v>
      </c>
      <c r="E678">
        <v>62</v>
      </c>
      <c r="F678">
        <v>69</v>
      </c>
      <c r="G678">
        <v>82</v>
      </c>
      <c r="H678" t="s">
        <v>20</v>
      </c>
      <c r="I678">
        <v>72</v>
      </c>
      <c r="J678">
        <v>53</v>
      </c>
      <c r="K678">
        <v>4</v>
      </c>
      <c r="L678">
        <v>32</v>
      </c>
      <c r="M678">
        <v>61</v>
      </c>
      <c r="N678">
        <v>94</v>
      </c>
      <c r="O678">
        <v>67</v>
      </c>
      <c r="P678">
        <v>7</v>
      </c>
      <c r="Q678">
        <v>46</v>
      </c>
      <c r="R678">
        <v>89</v>
      </c>
    </row>
    <row r="679" spans="1:18" x14ac:dyDescent="0.35">
      <c r="A679" t="s">
        <v>42</v>
      </c>
      <c r="B679">
        <v>75211</v>
      </c>
      <c r="C679">
        <v>1</v>
      </c>
      <c r="D679" t="s">
        <v>38</v>
      </c>
      <c r="E679">
        <v>99</v>
      </c>
      <c r="F679">
        <v>145</v>
      </c>
      <c r="G679">
        <v>33</v>
      </c>
      <c r="H679" t="s">
        <v>27</v>
      </c>
      <c r="I679">
        <v>93</v>
      </c>
      <c r="J679">
        <v>36</v>
      </c>
      <c r="K679">
        <v>84</v>
      </c>
      <c r="L679">
        <v>42</v>
      </c>
      <c r="M679">
        <v>44</v>
      </c>
      <c r="N679">
        <v>63</v>
      </c>
      <c r="O679">
        <v>77</v>
      </c>
      <c r="P679">
        <v>3</v>
      </c>
      <c r="Q679">
        <v>59</v>
      </c>
      <c r="R679">
        <v>19</v>
      </c>
    </row>
    <row r="680" spans="1:18" x14ac:dyDescent="0.35">
      <c r="A680" t="s">
        <v>32</v>
      </c>
      <c r="B680">
        <v>39695</v>
      </c>
      <c r="C680">
        <v>6</v>
      </c>
      <c r="D680" t="s">
        <v>22</v>
      </c>
      <c r="E680">
        <v>35</v>
      </c>
      <c r="F680">
        <v>97</v>
      </c>
      <c r="G680">
        <v>43</v>
      </c>
      <c r="H680" t="s">
        <v>27</v>
      </c>
      <c r="I680">
        <v>11</v>
      </c>
      <c r="J680">
        <v>15</v>
      </c>
      <c r="K680">
        <v>3</v>
      </c>
      <c r="L680">
        <v>47</v>
      </c>
      <c r="M680">
        <v>95</v>
      </c>
      <c r="N680">
        <v>12</v>
      </c>
      <c r="O680">
        <v>95</v>
      </c>
      <c r="P680">
        <v>73</v>
      </c>
      <c r="Q680">
        <v>64</v>
      </c>
      <c r="R680">
        <v>65</v>
      </c>
    </row>
    <row r="681" spans="1:18" x14ac:dyDescent="0.35">
      <c r="A681" t="s">
        <v>30</v>
      </c>
      <c r="B681">
        <v>57740</v>
      </c>
      <c r="C681">
        <v>0</v>
      </c>
      <c r="D681" t="s">
        <v>38</v>
      </c>
      <c r="E681">
        <v>11</v>
      </c>
      <c r="F681">
        <v>10</v>
      </c>
      <c r="G681">
        <v>58</v>
      </c>
      <c r="H681" t="s">
        <v>27</v>
      </c>
      <c r="I681">
        <v>59</v>
      </c>
      <c r="J681">
        <v>83</v>
      </c>
      <c r="K681">
        <v>7</v>
      </c>
      <c r="L681">
        <v>69</v>
      </c>
      <c r="M681">
        <v>53</v>
      </c>
      <c r="N681">
        <v>38</v>
      </c>
      <c r="O681">
        <v>34</v>
      </c>
      <c r="P681">
        <v>62</v>
      </c>
      <c r="Q681">
        <v>89</v>
      </c>
      <c r="R681">
        <v>5</v>
      </c>
    </row>
    <row r="682" spans="1:18" x14ac:dyDescent="0.35">
      <c r="A682" t="s">
        <v>18</v>
      </c>
      <c r="B682">
        <v>99306</v>
      </c>
      <c r="C682">
        <v>14</v>
      </c>
      <c r="D682" t="s">
        <v>38</v>
      </c>
      <c r="E682">
        <v>4</v>
      </c>
      <c r="F682">
        <v>6</v>
      </c>
      <c r="G682">
        <v>72</v>
      </c>
      <c r="H682" t="s">
        <v>20</v>
      </c>
      <c r="I682">
        <v>5</v>
      </c>
      <c r="J682">
        <v>38</v>
      </c>
      <c r="K682">
        <v>34</v>
      </c>
      <c r="L682">
        <v>72</v>
      </c>
      <c r="M682">
        <v>74</v>
      </c>
      <c r="N682">
        <v>5</v>
      </c>
      <c r="O682">
        <v>22</v>
      </c>
      <c r="P682">
        <v>27</v>
      </c>
      <c r="Q682">
        <v>55</v>
      </c>
      <c r="R682">
        <v>14</v>
      </c>
    </row>
    <row r="683" spans="1:18" x14ac:dyDescent="0.35">
      <c r="A683" t="s">
        <v>34</v>
      </c>
      <c r="B683">
        <v>54524</v>
      </c>
      <c r="C683">
        <v>17</v>
      </c>
      <c r="D683" t="s">
        <v>25</v>
      </c>
      <c r="E683">
        <v>42</v>
      </c>
      <c r="F683">
        <v>57</v>
      </c>
      <c r="G683">
        <v>5</v>
      </c>
      <c r="H683" t="s">
        <v>27</v>
      </c>
      <c r="I683">
        <v>46</v>
      </c>
      <c r="J683">
        <v>77</v>
      </c>
      <c r="K683">
        <v>66</v>
      </c>
      <c r="L683">
        <v>45</v>
      </c>
      <c r="M683">
        <v>22</v>
      </c>
      <c r="N683">
        <v>73</v>
      </c>
      <c r="O683">
        <v>71</v>
      </c>
      <c r="P683">
        <v>15</v>
      </c>
      <c r="Q683">
        <v>91</v>
      </c>
      <c r="R683">
        <v>6</v>
      </c>
    </row>
    <row r="684" spans="1:18" x14ac:dyDescent="0.35">
      <c r="A684" t="s">
        <v>34</v>
      </c>
      <c r="B684">
        <v>92345</v>
      </c>
      <c r="C684">
        <v>23</v>
      </c>
      <c r="D684" t="s">
        <v>38</v>
      </c>
      <c r="E684">
        <v>19</v>
      </c>
      <c r="F684">
        <v>141</v>
      </c>
      <c r="G684">
        <v>51</v>
      </c>
      <c r="H684" t="s">
        <v>27</v>
      </c>
      <c r="I684">
        <v>79</v>
      </c>
      <c r="J684">
        <v>23</v>
      </c>
      <c r="K684">
        <v>49</v>
      </c>
      <c r="L684">
        <v>36</v>
      </c>
      <c r="M684">
        <v>83</v>
      </c>
      <c r="N684">
        <v>2</v>
      </c>
      <c r="O684">
        <v>24</v>
      </c>
      <c r="P684">
        <v>15</v>
      </c>
      <c r="Q684">
        <v>86</v>
      </c>
      <c r="R684">
        <v>47</v>
      </c>
    </row>
    <row r="685" spans="1:18" x14ac:dyDescent="0.35">
      <c r="A685" t="s">
        <v>31</v>
      </c>
      <c r="B685">
        <v>93220</v>
      </c>
      <c r="C685">
        <v>27</v>
      </c>
      <c r="D685" t="s">
        <v>19</v>
      </c>
      <c r="E685">
        <v>45</v>
      </c>
      <c r="F685">
        <v>147</v>
      </c>
      <c r="G685">
        <v>26</v>
      </c>
      <c r="H685" t="s">
        <v>23</v>
      </c>
      <c r="I685">
        <v>71</v>
      </c>
      <c r="J685">
        <v>29</v>
      </c>
      <c r="K685">
        <v>17</v>
      </c>
      <c r="L685">
        <v>92</v>
      </c>
      <c r="M685">
        <v>42</v>
      </c>
      <c r="N685">
        <v>28</v>
      </c>
      <c r="O685">
        <v>47</v>
      </c>
      <c r="P685">
        <v>92</v>
      </c>
      <c r="Q685">
        <v>39</v>
      </c>
      <c r="R685">
        <v>56</v>
      </c>
    </row>
    <row r="686" spans="1:18" x14ac:dyDescent="0.35">
      <c r="A686" t="s">
        <v>35</v>
      </c>
      <c r="B686">
        <v>108610</v>
      </c>
      <c r="C686">
        <v>13</v>
      </c>
      <c r="D686" t="s">
        <v>19</v>
      </c>
      <c r="E686">
        <v>43</v>
      </c>
      <c r="F686">
        <v>73</v>
      </c>
      <c r="G686">
        <v>7</v>
      </c>
      <c r="H686" t="s">
        <v>27</v>
      </c>
      <c r="I686">
        <v>96</v>
      </c>
      <c r="J686">
        <v>84</v>
      </c>
      <c r="K686">
        <v>69</v>
      </c>
      <c r="L686">
        <v>29</v>
      </c>
      <c r="M686">
        <v>91</v>
      </c>
      <c r="N686">
        <v>28</v>
      </c>
      <c r="O686">
        <v>8</v>
      </c>
      <c r="P686">
        <v>92</v>
      </c>
      <c r="Q686">
        <v>6</v>
      </c>
      <c r="R686">
        <v>8</v>
      </c>
    </row>
    <row r="687" spans="1:18" x14ac:dyDescent="0.35">
      <c r="A687" t="s">
        <v>28</v>
      </c>
      <c r="B687">
        <v>64722</v>
      </c>
      <c r="C687">
        <v>23</v>
      </c>
      <c r="D687" t="s">
        <v>38</v>
      </c>
      <c r="E687">
        <v>19</v>
      </c>
      <c r="F687">
        <v>117</v>
      </c>
      <c r="G687">
        <v>34</v>
      </c>
      <c r="H687" t="s">
        <v>27</v>
      </c>
      <c r="I687">
        <v>51</v>
      </c>
      <c r="J687">
        <v>16</v>
      </c>
      <c r="K687">
        <v>42</v>
      </c>
      <c r="L687">
        <v>83</v>
      </c>
      <c r="M687">
        <v>99</v>
      </c>
      <c r="N687">
        <v>32</v>
      </c>
      <c r="O687">
        <v>53</v>
      </c>
      <c r="P687">
        <v>51</v>
      </c>
      <c r="Q687">
        <v>95</v>
      </c>
      <c r="R687">
        <v>48</v>
      </c>
    </row>
    <row r="688" spans="1:18" x14ac:dyDescent="0.35">
      <c r="A688" t="s">
        <v>18</v>
      </c>
      <c r="B688">
        <v>70910</v>
      </c>
      <c r="C688">
        <v>20</v>
      </c>
      <c r="D688" t="s">
        <v>22</v>
      </c>
      <c r="E688">
        <v>92</v>
      </c>
      <c r="F688">
        <v>87</v>
      </c>
      <c r="G688">
        <v>93</v>
      </c>
      <c r="H688" t="s">
        <v>20</v>
      </c>
      <c r="I688">
        <v>92</v>
      </c>
      <c r="J688">
        <v>93</v>
      </c>
      <c r="K688">
        <v>27</v>
      </c>
      <c r="L688">
        <v>4</v>
      </c>
      <c r="M688">
        <v>87</v>
      </c>
      <c r="N688">
        <v>36</v>
      </c>
      <c r="O688">
        <v>6</v>
      </c>
      <c r="P688">
        <v>12</v>
      </c>
      <c r="Q688">
        <v>6</v>
      </c>
      <c r="R688">
        <v>41</v>
      </c>
    </row>
    <row r="689" spans="1:18" x14ac:dyDescent="0.35">
      <c r="A689" t="s">
        <v>29</v>
      </c>
      <c r="B689">
        <v>138347</v>
      </c>
      <c r="C689">
        <v>21</v>
      </c>
      <c r="D689" t="s">
        <v>38</v>
      </c>
      <c r="E689">
        <v>78</v>
      </c>
      <c r="F689">
        <v>96</v>
      </c>
      <c r="G689">
        <v>22</v>
      </c>
      <c r="H689" t="s">
        <v>23</v>
      </c>
      <c r="I689">
        <v>39</v>
      </c>
      <c r="J689">
        <v>16</v>
      </c>
      <c r="K689">
        <v>4</v>
      </c>
      <c r="L689">
        <v>58</v>
      </c>
      <c r="M689">
        <v>95</v>
      </c>
      <c r="N689">
        <v>7</v>
      </c>
      <c r="O689">
        <v>51</v>
      </c>
      <c r="P689">
        <v>33</v>
      </c>
      <c r="Q689">
        <v>51</v>
      </c>
      <c r="R689">
        <v>2</v>
      </c>
    </row>
    <row r="690" spans="1:18" x14ac:dyDescent="0.35">
      <c r="A690" t="s">
        <v>44</v>
      </c>
      <c r="B690">
        <v>58152</v>
      </c>
      <c r="C690">
        <v>13</v>
      </c>
      <c r="D690" t="s">
        <v>19</v>
      </c>
      <c r="E690">
        <v>82</v>
      </c>
      <c r="F690">
        <v>105</v>
      </c>
      <c r="G690">
        <v>48</v>
      </c>
      <c r="H690" t="s">
        <v>27</v>
      </c>
      <c r="I690">
        <v>29</v>
      </c>
      <c r="J690">
        <v>3</v>
      </c>
      <c r="K690">
        <v>38</v>
      </c>
      <c r="L690">
        <v>84</v>
      </c>
      <c r="M690">
        <v>97</v>
      </c>
      <c r="N690">
        <v>44</v>
      </c>
      <c r="O690">
        <v>39</v>
      </c>
      <c r="P690">
        <v>85</v>
      </c>
      <c r="Q690">
        <v>43</v>
      </c>
      <c r="R690">
        <v>55</v>
      </c>
    </row>
    <row r="691" spans="1:18" x14ac:dyDescent="0.35">
      <c r="A691" t="s">
        <v>35</v>
      </c>
      <c r="B691">
        <v>95063</v>
      </c>
      <c r="C691">
        <v>3</v>
      </c>
      <c r="D691" t="s">
        <v>22</v>
      </c>
      <c r="E691">
        <v>74</v>
      </c>
      <c r="F691">
        <v>103</v>
      </c>
      <c r="G691">
        <v>62</v>
      </c>
      <c r="H691" t="s">
        <v>27</v>
      </c>
      <c r="I691">
        <v>78</v>
      </c>
      <c r="J691">
        <v>22</v>
      </c>
      <c r="K691">
        <v>72</v>
      </c>
      <c r="L691">
        <v>8</v>
      </c>
      <c r="M691">
        <v>35</v>
      </c>
      <c r="N691">
        <v>17</v>
      </c>
      <c r="O691">
        <v>0</v>
      </c>
      <c r="P691">
        <v>45</v>
      </c>
      <c r="Q691">
        <v>35</v>
      </c>
      <c r="R691">
        <v>55</v>
      </c>
    </row>
    <row r="692" spans="1:18" x14ac:dyDescent="0.35">
      <c r="A692" t="s">
        <v>39</v>
      </c>
      <c r="B692">
        <v>125761</v>
      </c>
      <c r="C692">
        <v>21</v>
      </c>
      <c r="D692" t="s">
        <v>22</v>
      </c>
      <c r="E692">
        <v>86</v>
      </c>
      <c r="F692">
        <v>76</v>
      </c>
      <c r="G692">
        <v>76</v>
      </c>
      <c r="H692" t="s">
        <v>20</v>
      </c>
      <c r="I692">
        <v>48</v>
      </c>
      <c r="J692">
        <v>5</v>
      </c>
      <c r="K692">
        <v>22</v>
      </c>
      <c r="L692">
        <v>27</v>
      </c>
      <c r="M692">
        <v>17</v>
      </c>
      <c r="N692">
        <v>72</v>
      </c>
      <c r="O692">
        <v>77</v>
      </c>
      <c r="P692">
        <v>46</v>
      </c>
      <c r="Q692">
        <v>71</v>
      </c>
      <c r="R692">
        <v>74</v>
      </c>
    </row>
    <row r="693" spans="1:18" x14ac:dyDescent="0.35">
      <c r="A693" t="s">
        <v>37</v>
      </c>
      <c r="B693">
        <v>31645</v>
      </c>
      <c r="C693">
        <v>4</v>
      </c>
      <c r="D693" t="s">
        <v>25</v>
      </c>
      <c r="E693">
        <v>97</v>
      </c>
      <c r="F693">
        <v>132</v>
      </c>
      <c r="G693">
        <v>38</v>
      </c>
      <c r="H693" t="s">
        <v>27</v>
      </c>
      <c r="I693">
        <v>19</v>
      </c>
      <c r="J693">
        <v>13</v>
      </c>
      <c r="K693">
        <v>14</v>
      </c>
      <c r="L693">
        <v>75</v>
      </c>
      <c r="M693">
        <v>47</v>
      </c>
      <c r="N693">
        <v>78</v>
      </c>
      <c r="O693">
        <v>75</v>
      </c>
      <c r="P693">
        <v>6</v>
      </c>
      <c r="Q693">
        <v>69</v>
      </c>
      <c r="R693">
        <v>2</v>
      </c>
    </row>
    <row r="694" spans="1:18" x14ac:dyDescent="0.35">
      <c r="A694" t="s">
        <v>33</v>
      </c>
      <c r="B694">
        <v>73262</v>
      </c>
      <c r="C694">
        <v>2</v>
      </c>
      <c r="D694" t="s">
        <v>22</v>
      </c>
      <c r="E694">
        <v>64</v>
      </c>
      <c r="F694">
        <v>51</v>
      </c>
      <c r="G694">
        <v>71</v>
      </c>
      <c r="H694" t="s">
        <v>20</v>
      </c>
      <c r="I694">
        <v>85</v>
      </c>
      <c r="J694">
        <v>68</v>
      </c>
      <c r="K694">
        <v>27</v>
      </c>
      <c r="L694">
        <v>69</v>
      </c>
      <c r="M694">
        <v>79</v>
      </c>
      <c r="N694">
        <v>31</v>
      </c>
      <c r="O694">
        <v>4</v>
      </c>
      <c r="P694">
        <v>93</v>
      </c>
      <c r="Q694">
        <v>35</v>
      </c>
      <c r="R694">
        <v>11</v>
      </c>
    </row>
    <row r="695" spans="1:18" x14ac:dyDescent="0.35">
      <c r="A695" t="s">
        <v>39</v>
      </c>
      <c r="B695">
        <v>51730</v>
      </c>
      <c r="C695">
        <v>25</v>
      </c>
      <c r="D695" t="s">
        <v>25</v>
      </c>
      <c r="E695">
        <v>77</v>
      </c>
      <c r="F695">
        <v>72</v>
      </c>
      <c r="G695">
        <v>77</v>
      </c>
      <c r="H695" t="s">
        <v>20</v>
      </c>
      <c r="I695">
        <v>24</v>
      </c>
      <c r="J695">
        <v>99</v>
      </c>
      <c r="K695">
        <v>2</v>
      </c>
      <c r="L695">
        <v>58</v>
      </c>
      <c r="M695">
        <v>93</v>
      </c>
      <c r="N695">
        <v>15</v>
      </c>
      <c r="O695">
        <v>97</v>
      </c>
      <c r="P695">
        <v>95</v>
      </c>
      <c r="Q695">
        <v>88</v>
      </c>
      <c r="R695">
        <v>21</v>
      </c>
    </row>
    <row r="696" spans="1:18" x14ac:dyDescent="0.35">
      <c r="A696" t="s">
        <v>18</v>
      </c>
      <c r="B696">
        <v>123878</v>
      </c>
      <c r="C696">
        <v>5</v>
      </c>
      <c r="D696" t="s">
        <v>38</v>
      </c>
      <c r="E696">
        <v>76</v>
      </c>
      <c r="F696">
        <v>77</v>
      </c>
      <c r="G696">
        <v>82</v>
      </c>
      <c r="H696" t="s">
        <v>20</v>
      </c>
      <c r="I696">
        <v>82</v>
      </c>
      <c r="J696">
        <v>27</v>
      </c>
      <c r="K696">
        <v>19</v>
      </c>
      <c r="L696">
        <v>68</v>
      </c>
      <c r="M696">
        <v>53</v>
      </c>
      <c r="N696">
        <v>51</v>
      </c>
      <c r="O696">
        <v>26</v>
      </c>
      <c r="P696">
        <v>3</v>
      </c>
      <c r="Q696">
        <v>41</v>
      </c>
      <c r="R696">
        <v>11</v>
      </c>
    </row>
    <row r="697" spans="1:18" x14ac:dyDescent="0.35">
      <c r="A697" t="s">
        <v>26</v>
      </c>
      <c r="B697">
        <v>89300</v>
      </c>
      <c r="C697">
        <v>11</v>
      </c>
      <c r="D697" t="s">
        <v>25</v>
      </c>
      <c r="E697">
        <v>4</v>
      </c>
      <c r="F697">
        <v>93</v>
      </c>
      <c r="G697">
        <v>32</v>
      </c>
      <c r="H697" t="s">
        <v>27</v>
      </c>
      <c r="I697">
        <v>1</v>
      </c>
      <c r="J697">
        <v>66</v>
      </c>
      <c r="K697">
        <v>65</v>
      </c>
      <c r="L697">
        <v>3</v>
      </c>
      <c r="M697">
        <v>0</v>
      </c>
      <c r="N697">
        <v>8</v>
      </c>
      <c r="O697">
        <v>76</v>
      </c>
      <c r="P697">
        <v>58</v>
      </c>
      <c r="Q697">
        <v>4</v>
      </c>
      <c r="R697">
        <v>49</v>
      </c>
    </row>
    <row r="698" spans="1:18" x14ac:dyDescent="0.35">
      <c r="A698" t="s">
        <v>36</v>
      </c>
      <c r="B698">
        <v>131971</v>
      </c>
      <c r="C698">
        <v>5</v>
      </c>
      <c r="D698" t="s">
        <v>38</v>
      </c>
      <c r="E698">
        <v>87</v>
      </c>
      <c r="F698">
        <v>143</v>
      </c>
      <c r="G698">
        <v>43</v>
      </c>
      <c r="H698" t="s">
        <v>27</v>
      </c>
      <c r="I698">
        <v>14</v>
      </c>
      <c r="J698">
        <v>24</v>
      </c>
      <c r="K698">
        <v>78</v>
      </c>
      <c r="L698">
        <v>97</v>
      </c>
      <c r="M698">
        <v>47</v>
      </c>
      <c r="N698">
        <v>31</v>
      </c>
      <c r="O698">
        <v>43</v>
      </c>
      <c r="P698">
        <v>3</v>
      </c>
      <c r="Q698">
        <v>26</v>
      </c>
      <c r="R698">
        <v>59</v>
      </c>
    </row>
    <row r="699" spans="1:18" x14ac:dyDescent="0.35">
      <c r="A699" t="s">
        <v>32</v>
      </c>
      <c r="B699">
        <v>113441</v>
      </c>
      <c r="C699">
        <v>10</v>
      </c>
      <c r="D699" t="s">
        <v>38</v>
      </c>
      <c r="E699">
        <v>26</v>
      </c>
      <c r="F699">
        <v>116</v>
      </c>
      <c r="G699">
        <v>31</v>
      </c>
      <c r="H699" t="s">
        <v>27</v>
      </c>
      <c r="I699">
        <v>8</v>
      </c>
      <c r="J699">
        <v>29</v>
      </c>
      <c r="K699">
        <v>88</v>
      </c>
      <c r="L699">
        <v>76</v>
      </c>
      <c r="M699">
        <v>2</v>
      </c>
      <c r="N699">
        <v>5</v>
      </c>
      <c r="O699">
        <v>27</v>
      </c>
      <c r="P699">
        <v>65</v>
      </c>
      <c r="Q699">
        <v>72</v>
      </c>
      <c r="R699">
        <v>86</v>
      </c>
    </row>
    <row r="700" spans="1:18" x14ac:dyDescent="0.35">
      <c r="A700" t="s">
        <v>33</v>
      </c>
      <c r="B700">
        <v>87589</v>
      </c>
      <c r="C700">
        <v>15</v>
      </c>
      <c r="D700" t="s">
        <v>38</v>
      </c>
      <c r="E700">
        <v>99</v>
      </c>
      <c r="F700">
        <v>148</v>
      </c>
      <c r="G700">
        <v>92</v>
      </c>
      <c r="H700" t="s">
        <v>20</v>
      </c>
      <c r="I700">
        <v>57</v>
      </c>
      <c r="J700">
        <v>4</v>
      </c>
      <c r="K700">
        <v>36</v>
      </c>
      <c r="L700">
        <v>1</v>
      </c>
      <c r="M700">
        <v>25</v>
      </c>
      <c r="N700">
        <v>72</v>
      </c>
      <c r="O700">
        <v>6</v>
      </c>
      <c r="P700">
        <v>92</v>
      </c>
      <c r="Q700">
        <v>5</v>
      </c>
      <c r="R700">
        <v>16</v>
      </c>
    </row>
    <row r="701" spans="1:18" x14ac:dyDescent="0.35">
      <c r="A701" t="s">
        <v>37</v>
      </c>
      <c r="B701">
        <v>113446</v>
      </c>
      <c r="C701">
        <v>8</v>
      </c>
      <c r="D701" t="s">
        <v>25</v>
      </c>
      <c r="E701">
        <v>73</v>
      </c>
      <c r="F701">
        <v>131</v>
      </c>
      <c r="G701">
        <v>64</v>
      </c>
      <c r="H701" t="s">
        <v>27</v>
      </c>
      <c r="I701">
        <v>99</v>
      </c>
      <c r="J701">
        <v>29</v>
      </c>
      <c r="K701">
        <v>71</v>
      </c>
      <c r="L701">
        <v>12</v>
      </c>
      <c r="M701">
        <v>41</v>
      </c>
      <c r="N701">
        <v>85</v>
      </c>
      <c r="O701">
        <v>37</v>
      </c>
      <c r="P701">
        <v>59</v>
      </c>
      <c r="Q701">
        <v>5</v>
      </c>
      <c r="R701">
        <v>65</v>
      </c>
    </row>
    <row r="702" spans="1:18" x14ac:dyDescent="0.35">
      <c r="A702" t="s">
        <v>39</v>
      </c>
      <c r="B702">
        <v>135301</v>
      </c>
      <c r="C702">
        <v>25</v>
      </c>
      <c r="D702" t="s">
        <v>19</v>
      </c>
      <c r="E702">
        <v>6</v>
      </c>
      <c r="F702">
        <v>107</v>
      </c>
      <c r="G702">
        <v>92</v>
      </c>
      <c r="H702" t="s">
        <v>20</v>
      </c>
      <c r="I702">
        <v>48</v>
      </c>
      <c r="J702">
        <v>8</v>
      </c>
      <c r="K702">
        <v>56</v>
      </c>
      <c r="L702">
        <v>33</v>
      </c>
      <c r="M702">
        <v>15</v>
      </c>
      <c r="N702">
        <v>85</v>
      </c>
      <c r="O702">
        <v>52</v>
      </c>
      <c r="P702">
        <v>93</v>
      </c>
      <c r="Q702">
        <v>81</v>
      </c>
      <c r="R702">
        <v>69</v>
      </c>
    </row>
    <row r="703" spans="1:18" x14ac:dyDescent="0.35">
      <c r="A703" t="s">
        <v>35</v>
      </c>
      <c r="B703">
        <v>118552</v>
      </c>
      <c r="C703">
        <v>4</v>
      </c>
      <c r="D703" t="s">
        <v>19</v>
      </c>
      <c r="E703">
        <v>43</v>
      </c>
      <c r="F703">
        <v>7</v>
      </c>
      <c r="G703">
        <v>66</v>
      </c>
      <c r="H703" t="s">
        <v>27</v>
      </c>
      <c r="I703">
        <v>17</v>
      </c>
      <c r="J703">
        <v>29</v>
      </c>
      <c r="K703">
        <v>52</v>
      </c>
      <c r="L703">
        <v>26</v>
      </c>
      <c r="M703">
        <v>21</v>
      </c>
      <c r="N703">
        <v>6</v>
      </c>
      <c r="O703">
        <v>9</v>
      </c>
      <c r="P703">
        <v>6</v>
      </c>
      <c r="Q703">
        <v>37</v>
      </c>
      <c r="R703">
        <v>72</v>
      </c>
    </row>
    <row r="704" spans="1:18" x14ac:dyDescent="0.35">
      <c r="A704" t="s">
        <v>44</v>
      </c>
      <c r="B704">
        <v>148977</v>
      </c>
      <c r="C704">
        <v>29</v>
      </c>
      <c r="D704" t="s">
        <v>22</v>
      </c>
      <c r="E704">
        <v>42</v>
      </c>
      <c r="F704">
        <v>107</v>
      </c>
      <c r="G704">
        <v>45</v>
      </c>
      <c r="H704" t="s">
        <v>27</v>
      </c>
      <c r="I704">
        <v>94</v>
      </c>
      <c r="J704">
        <v>5</v>
      </c>
      <c r="K704">
        <v>67</v>
      </c>
      <c r="L704">
        <v>89</v>
      </c>
      <c r="M704">
        <v>8</v>
      </c>
      <c r="N704">
        <v>18</v>
      </c>
      <c r="O704">
        <v>3</v>
      </c>
      <c r="P704">
        <v>72</v>
      </c>
      <c r="Q704">
        <v>8</v>
      </c>
      <c r="R704">
        <v>81</v>
      </c>
    </row>
    <row r="705" spans="1:18" x14ac:dyDescent="0.35">
      <c r="A705" t="s">
        <v>34</v>
      </c>
      <c r="B705">
        <v>48715</v>
      </c>
      <c r="C705">
        <v>17</v>
      </c>
      <c r="D705" t="s">
        <v>19</v>
      </c>
      <c r="E705">
        <v>73</v>
      </c>
      <c r="F705">
        <v>6</v>
      </c>
      <c r="G705">
        <v>59</v>
      </c>
      <c r="H705" t="s">
        <v>27</v>
      </c>
      <c r="I705">
        <v>68</v>
      </c>
      <c r="J705">
        <v>83</v>
      </c>
      <c r="K705">
        <v>4</v>
      </c>
      <c r="L705">
        <v>2</v>
      </c>
      <c r="M705">
        <v>37</v>
      </c>
      <c r="N705">
        <v>15</v>
      </c>
      <c r="O705">
        <v>56</v>
      </c>
      <c r="P705">
        <v>92</v>
      </c>
      <c r="Q705">
        <v>39</v>
      </c>
      <c r="R705">
        <v>84</v>
      </c>
    </row>
    <row r="706" spans="1:18" x14ac:dyDescent="0.35">
      <c r="A706" t="s">
        <v>32</v>
      </c>
      <c r="B706">
        <v>147045</v>
      </c>
      <c r="C706">
        <v>19</v>
      </c>
      <c r="D706" t="s">
        <v>22</v>
      </c>
      <c r="E706">
        <v>17</v>
      </c>
      <c r="F706">
        <v>53</v>
      </c>
      <c r="G706">
        <v>43</v>
      </c>
      <c r="H706" t="s">
        <v>27</v>
      </c>
      <c r="I706">
        <v>91</v>
      </c>
      <c r="J706">
        <v>1</v>
      </c>
      <c r="K706">
        <v>61</v>
      </c>
      <c r="L706">
        <v>45</v>
      </c>
      <c r="M706">
        <v>94</v>
      </c>
      <c r="N706">
        <v>12</v>
      </c>
      <c r="O706">
        <v>21</v>
      </c>
      <c r="P706">
        <v>3</v>
      </c>
      <c r="Q706">
        <v>43</v>
      </c>
      <c r="R706">
        <v>28</v>
      </c>
    </row>
    <row r="707" spans="1:18" x14ac:dyDescent="0.35">
      <c r="A707" t="s">
        <v>26</v>
      </c>
      <c r="B707">
        <v>40196</v>
      </c>
      <c r="C707">
        <v>16</v>
      </c>
      <c r="D707" t="s">
        <v>25</v>
      </c>
      <c r="E707">
        <v>6</v>
      </c>
      <c r="F707">
        <v>111</v>
      </c>
      <c r="G707">
        <v>51</v>
      </c>
      <c r="H707" t="s">
        <v>27</v>
      </c>
      <c r="I707">
        <v>9</v>
      </c>
      <c r="J707">
        <v>45</v>
      </c>
      <c r="K707">
        <v>10</v>
      </c>
      <c r="L707">
        <v>84</v>
      </c>
      <c r="M707">
        <v>89</v>
      </c>
      <c r="N707">
        <v>82</v>
      </c>
      <c r="O707">
        <v>1</v>
      </c>
      <c r="P707">
        <v>23</v>
      </c>
      <c r="Q707">
        <v>0</v>
      </c>
      <c r="R707">
        <v>3</v>
      </c>
    </row>
    <row r="708" spans="1:18" x14ac:dyDescent="0.35">
      <c r="A708" t="s">
        <v>41</v>
      </c>
      <c r="B708">
        <v>141054</v>
      </c>
      <c r="C708">
        <v>25</v>
      </c>
      <c r="D708" t="s">
        <v>22</v>
      </c>
      <c r="E708">
        <v>47</v>
      </c>
      <c r="F708">
        <v>118</v>
      </c>
      <c r="G708">
        <v>92</v>
      </c>
      <c r="H708" t="s">
        <v>20</v>
      </c>
      <c r="I708">
        <v>75</v>
      </c>
      <c r="J708">
        <v>94</v>
      </c>
      <c r="K708">
        <v>5</v>
      </c>
      <c r="L708">
        <v>1</v>
      </c>
      <c r="M708">
        <v>66</v>
      </c>
      <c r="N708">
        <v>29</v>
      </c>
      <c r="O708">
        <v>25</v>
      </c>
      <c r="P708">
        <v>33</v>
      </c>
      <c r="Q708">
        <v>27</v>
      </c>
      <c r="R708">
        <v>51</v>
      </c>
    </row>
    <row r="709" spans="1:18" x14ac:dyDescent="0.35">
      <c r="A709" t="s">
        <v>33</v>
      </c>
      <c r="B709">
        <v>132785</v>
      </c>
      <c r="C709">
        <v>24</v>
      </c>
      <c r="D709" t="s">
        <v>22</v>
      </c>
      <c r="E709">
        <v>51</v>
      </c>
      <c r="F709">
        <v>117</v>
      </c>
      <c r="G709">
        <v>8</v>
      </c>
      <c r="H709" t="s">
        <v>20</v>
      </c>
      <c r="I709">
        <v>25</v>
      </c>
      <c r="J709">
        <v>17</v>
      </c>
      <c r="K709">
        <v>35</v>
      </c>
      <c r="L709">
        <v>74</v>
      </c>
      <c r="M709">
        <v>76</v>
      </c>
      <c r="N709">
        <v>67</v>
      </c>
      <c r="O709">
        <v>23</v>
      </c>
      <c r="P709">
        <v>59</v>
      </c>
      <c r="Q709">
        <v>57</v>
      </c>
      <c r="R709">
        <v>48</v>
      </c>
    </row>
    <row r="710" spans="1:18" x14ac:dyDescent="0.35">
      <c r="A710" t="s">
        <v>34</v>
      </c>
      <c r="B710">
        <v>123249</v>
      </c>
      <c r="C710">
        <v>23</v>
      </c>
      <c r="D710" t="s">
        <v>19</v>
      </c>
      <c r="E710">
        <v>49</v>
      </c>
      <c r="F710">
        <v>107</v>
      </c>
      <c r="G710">
        <v>59</v>
      </c>
      <c r="H710" t="s">
        <v>27</v>
      </c>
      <c r="I710">
        <v>11</v>
      </c>
      <c r="J710">
        <v>75</v>
      </c>
      <c r="K710">
        <v>14</v>
      </c>
      <c r="L710">
        <v>7</v>
      </c>
      <c r="M710">
        <v>98</v>
      </c>
      <c r="N710">
        <v>96</v>
      </c>
      <c r="O710">
        <v>6</v>
      </c>
      <c r="P710">
        <v>44</v>
      </c>
      <c r="Q710">
        <v>19</v>
      </c>
      <c r="R710">
        <v>49</v>
      </c>
    </row>
    <row r="711" spans="1:18" x14ac:dyDescent="0.35">
      <c r="A711" t="s">
        <v>21</v>
      </c>
      <c r="B711">
        <v>62500</v>
      </c>
      <c r="C711">
        <v>21</v>
      </c>
      <c r="D711" t="s">
        <v>38</v>
      </c>
      <c r="E711">
        <v>95</v>
      </c>
      <c r="F711">
        <v>113</v>
      </c>
      <c r="G711">
        <v>14</v>
      </c>
      <c r="H711" t="s">
        <v>23</v>
      </c>
      <c r="I711">
        <v>6</v>
      </c>
      <c r="J711">
        <v>31</v>
      </c>
      <c r="K711">
        <v>91</v>
      </c>
      <c r="L711">
        <v>87</v>
      </c>
      <c r="M711">
        <v>56</v>
      </c>
      <c r="N711">
        <v>32</v>
      </c>
      <c r="O711">
        <v>29</v>
      </c>
      <c r="P711">
        <v>3</v>
      </c>
      <c r="Q711">
        <v>82</v>
      </c>
      <c r="R711">
        <v>45</v>
      </c>
    </row>
    <row r="712" spans="1:18" x14ac:dyDescent="0.35">
      <c r="A712" t="s">
        <v>33</v>
      </c>
      <c r="B712">
        <v>136128</v>
      </c>
      <c r="C712">
        <v>9</v>
      </c>
      <c r="D712" t="s">
        <v>38</v>
      </c>
      <c r="E712">
        <v>49</v>
      </c>
      <c r="F712">
        <v>141</v>
      </c>
      <c r="G712">
        <v>91</v>
      </c>
      <c r="H712" t="s">
        <v>20</v>
      </c>
      <c r="I712">
        <v>15</v>
      </c>
      <c r="J712">
        <v>71</v>
      </c>
      <c r="K712">
        <v>44</v>
      </c>
      <c r="L712">
        <v>25</v>
      </c>
      <c r="M712">
        <v>69</v>
      </c>
      <c r="N712">
        <v>74</v>
      </c>
      <c r="O712">
        <v>18</v>
      </c>
      <c r="P712">
        <v>91</v>
      </c>
      <c r="Q712">
        <v>75</v>
      </c>
      <c r="R712">
        <v>93</v>
      </c>
    </row>
    <row r="713" spans="1:18" x14ac:dyDescent="0.35">
      <c r="A713" t="s">
        <v>29</v>
      </c>
      <c r="B713">
        <v>142109</v>
      </c>
      <c r="C713">
        <v>8</v>
      </c>
      <c r="D713" t="s">
        <v>38</v>
      </c>
      <c r="E713">
        <v>94</v>
      </c>
      <c r="F713">
        <v>87</v>
      </c>
      <c r="G713">
        <v>6</v>
      </c>
      <c r="H713" t="s">
        <v>23</v>
      </c>
      <c r="I713">
        <v>76</v>
      </c>
      <c r="J713">
        <v>7</v>
      </c>
      <c r="K713">
        <v>6</v>
      </c>
      <c r="L713">
        <v>49</v>
      </c>
      <c r="M713">
        <v>3</v>
      </c>
      <c r="N713">
        <v>62</v>
      </c>
      <c r="O713">
        <v>42</v>
      </c>
      <c r="P713">
        <v>56</v>
      </c>
      <c r="Q713">
        <v>43</v>
      </c>
      <c r="R713">
        <v>97</v>
      </c>
    </row>
    <row r="714" spans="1:18" x14ac:dyDescent="0.35">
      <c r="A714" t="s">
        <v>34</v>
      </c>
      <c r="B714">
        <v>87737</v>
      </c>
      <c r="C714">
        <v>25</v>
      </c>
      <c r="D714" t="s">
        <v>19</v>
      </c>
      <c r="E714">
        <v>75</v>
      </c>
      <c r="F714">
        <v>144</v>
      </c>
      <c r="G714">
        <v>54</v>
      </c>
      <c r="H714" t="s">
        <v>27</v>
      </c>
      <c r="I714">
        <v>1</v>
      </c>
      <c r="J714">
        <v>3</v>
      </c>
      <c r="K714">
        <v>7</v>
      </c>
      <c r="L714">
        <v>28</v>
      </c>
      <c r="M714">
        <v>58</v>
      </c>
      <c r="N714">
        <v>2</v>
      </c>
      <c r="O714">
        <v>27</v>
      </c>
      <c r="P714">
        <v>5</v>
      </c>
      <c r="Q714">
        <v>98</v>
      </c>
      <c r="R714">
        <v>62</v>
      </c>
    </row>
    <row r="715" spans="1:18" x14ac:dyDescent="0.35">
      <c r="A715" t="s">
        <v>31</v>
      </c>
      <c r="B715">
        <v>121903</v>
      </c>
      <c r="C715">
        <v>0</v>
      </c>
      <c r="D715" t="s">
        <v>19</v>
      </c>
      <c r="E715">
        <v>96</v>
      </c>
      <c r="F715">
        <v>71</v>
      </c>
      <c r="G715">
        <v>13</v>
      </c>
      <c r="H715" t="s">
        <v>23</v>
      </c>
      <c r="I715">
        <v>77</v>
      </c>
      <c r="J715">
        <v>87</v>
      </c>
      <c r="K715">
        <v>52</v>
      </c>
      <c r="L715">
        <v>99</v>
      </c>
      <c r="M715">
        <v>1</v>
      </c>
      <c r="N715">
        <v>3</v>
      </c>
      <c r="O715">
        <v>62</v>
      </c>
      <c r="P715">
        <v>47</v>
      </c>
      <c r="Q715">
        <v>12</v>
      </c>
      <c r="R715">
        <v>37</v>
      </c>
    </row>
    <row r="716" spans="1:18" x14ac:dyDescent="0.35">
      <c r="A716" t="s">
        <v>29</v>
      </c>
      <c r="B716">
        <v>141654</v>
      </c>
      <c r="C716">
        <v>27</v>
      </c>
      <c r="D716" t="s">
        <v>25</v>
      </c>
      <c r="E716">
        <v>64</v>
      </c>
      <c r="F716">
        <v>139</v>
      </c>
      <c r="G716">
        <v>27</v>
      </c>
      <c r="H716" t="s">
        <v>23</v>
      </c>
      <c r="I716">
        <v>7</v>
      </c>
      <c r="J716">
        <v>47</v>
      </c>
      <c r="K716">
        <v>51</v>
      </c>
      <c r="L716">
        <v>14</v>
      </c>
      <c r="M716">
        <v>34</v>
      </c>
      <c r="N716">
        <v>19</v>
      </c>
      <c r="O716">
        <v>82</v>
      </c>
      <c r="P716">
        <v>91</v>
      </c>
      <c r="Q716">
        <v>54</v>
      </c>
      <c r="R716">
        <v>73</v>
      </c>
    </row>
    <row r="717" spans="1:18" x14ac:dyDescent="0.35">
      <c r="A717" t="s">
        <v>34</v>
      </c>
      <c r="B717">
        <v>50662</v>
      </c>
      <c r="C717">
        <v>20</v>
      </c>
      <c r="D717" t="s">
        <v>25</v>
      </c>
      <c r="E717">
        <v>61</v>
      </c>
      <c r="F717">
        <v>12</v>
      </c>
      <c r="G717">
        <v>48</v>
      </c>
      <c r="H717" t="s">
        <v>27</v>
      </c>
      <c r="I717">
        <v>24</v>
      </c>
      <c r="J717">
        <v>88</v>
      </c>
      <c r="K717">
        <v>74</v>
      </c>
      <c r="L717">
        <v>9</v>
      </c>
      <c r="M717">
        <v>82</v>
      </c>
      <c r="N717">
        <v>99</v>
      </c>
      <c r="O717">
        <v>19</v>
      </c>
      <c r="P717">
        <v>9</v>
      </c>
      <c r="Q717">
        <v>34</v>
      </c>
      <c r="R717">
        <v>13</v>
      </c>
    </row>
    <row r="718" spans="1:18" x14ac:dyDescent="0.35">
      <c r="A718" t="s">
        <v>26</v>
      </c>
      <c r="B718">
        <v>116755</v>
      </c>
      <c r="C718">
        <v>1</v>
      </c>
      <c r="D718" t="s">
        <v>38</v>
      </c>
      <c r="E718">
        <v>44</v>
      </c>
      <c r="F718">
        <v>56</v>
      </c>
      <c r="G718">
        <v>69</v>
      </c>
      <c r="H718" t="s">
        <v>27</v>
      </c>
      <c r="I718">
        <v>59</v>
      </c>
      <c r="J718">
        <v>56</v>
      </c>
      <c r="K718">
        <v>66</v>
      </c>
      <c r="L718">
        <v>5</v>
      </c>
      <c r="M718">
        <v>3</v>
      </c>
      <c r="N718">
        <v>61</v>
      </c>
      <c r="O718">
        <v>72</v>
      </c>
      <c r="P718">
        <v>42</v>
      </c>
      <c r="Q718">
        <v>76</v>
      </c>
      <c r="R718">
        <v>23</v>
      </c>
    </row>
    <row r="719" spans="1:18" x14ac:dyDescent="0.35">
      <c r="A719" t="s">
        <v>36</v>
      </c>
      <c r="B719">
        <v>133719</v>
      </c>
      <c r="C719">
        <v>6</v>
      </c>
      <c r="D719" t="s">
        <v>25</v>
      </c>
      <c r="E719">
        <v>16</v>
      </c>
      <c r="F719">
        <v>87</v>
      </c>
      <c r="G719">
        <v>64</v>
      </c>
      <c r="H719" t="s">
        <v>27</v>
      </c>
      <c r="I719">
        <v>83</v>
      </c>
      <c r="J719">
        <v>38</v>
      </c>
      <c r="K719">
        <v>59</v>
      </c>
      <c r="L719">
        <v>72</v>
      </c>
      <c r="M719">
        <v>24</v>
      </c>
      <c r="N719">
        <v>17</v>
      </c>
      <c r="O719">
        <v>97</v>
      </c>
      <c r="P719">
        <v>62</v>
      </c>
      <c r="Q719">
        <v>98</v>
      </c>
      <c r="R719">
        <v>34</v>
      </c>
    </row>
    <row r="720" spans="1:18" x14ac:dyDescent="0.35">
      <c r="A720" t="s">
        <v>32</v>
      </c>
      <c r="B720">
        <v>127427</v>
      </c>
      <c r="C720">
        <v>21</v>
      </c>
      <c r="D720" t="s">
        <v>38</v>
      </c>
      <c r="E720">
        <v>34</v>
      </c>
      <c r="F720">
        <v>104</v>
      </c>
      <c r="G720">
        <v>57</v>
      </c>
      <c r="H720" t="s">
        <v>27</v>
      </c>
      <c r="I720">
        <v>63</v>
      </c>
      <c r="J720">
        <v>46</v>
      </c>
      <c r="K720">
        <v>56</v>
      </c>
      <c r="L720">
        <v>28</v>
      </c>
      <c r="M720">
        <v>2</v>
      </c>
      <c r="N720">
        <v>63</v>
      </c>
      <c r="O720">
        <v>25</v>
      </c>
      <c r="P720">
        <v>67</v>
      </c>
      <c r="Q720">
        <v>75</v>
      </c>
      <c r="R720">
        <v>92</v>
      </c>
    </row>
    <row r="721" spans="1:18" x14ac:dyDescent="0.35">
      <c r="A721" t="s">
        <v>42</v>
      </c>
      <c r="B721">
        <v>130628</v>
      </c>
      <c r="C721">
        <v>7</v>
      </c>
      <c r="D721" t="s">
        <v>22</v>
      </c>
      <c r="E721">
        <v>1</v>
      </c>
      <c r="F721">
        <v>149</v>
      </c>
      <c r="G721">
        <v>57</v>
      </c>
      <c r="H721" t="s">
        <v>27</v>
      </c>
      <c r="I721">
        <v>64</v>
      </c>
      <c r="J721">
        <v>2</v>
      </c>
      <c r="K721">
        <v>86</v>
      </c>
      <c r="L721">
        <v>15</v>
      </c>
      <c r="M721">
        <v>84</v>
      </c>
      <c r="N721">
        <v>2</v>
      </c>
      <c r="O721">
        <v>65</v>
      </c>
      <c r="P721">
        <v>43</v>
      </c>
      <c r="Q721">
        <v>2</v>
      </c>
      <c r="R721">
        <v>11</v>
      </c>
    </row>
    <row r="722" spans="1:18" x14ac:dyDescent="0.35">
      <c r="A722" t="s">
        <v>31</v>
      </c>
      <c r="B722">
        <v>43686</v>
      </c>
      <c r="C722">
        <v>3</v>
      </c>
      <c r="D722" t="s">
        <v>25</v>
      </c>
      <c r="E722">
        <v>12</v>
      </c>
      <c r="F722">
        <v>99</v>
      </c>
      <c r="G722">
        <v>21</v>
      </c>
      <c r="H722" t="s">
        <v>23</v>
      </c>
      <c r="I722">
        <v>83</v>
      </c>
      <c r="J722">
        <v>68</v>
      </c>
      <c r="K722">
        <v>7</v>
      </c>
      <c r="L722">
        <v>31</v>
      </c>
      <c r="M722">
        <v>29</v>
      </c>
      <c r="N722">
        <v>92</v>
      </c>
      <c r="O722">
        <v>87</v>
      </c>
      <c r="P722">
        <v>37</v>
      </c>
      <c r="Q722">
        <v>7</v>
      </c>
      <c r="R722">
        <v>89</v>
      </c>
    </row>
    <row r="723" spans="1:18" x14ac:dyDescent="0.35">
      <c r="A723" t="s">
        <v>21</v>
      </c>
      <c r="B723">
        <v>57313</v>
      </c>
      <c r="C723">
        <v>26</v>
      </c>
      <c r="D723" t="s">
        <v>22</v>
      </c>
      <c r="E723">
        <v>85</v>
      </c>
      <c r="F723">
        <v>135</v>
      </c>
      <c r="G723">
        <v>17</v>
      </c>
      <c r="H723" t="s">
        <v>23</v>
      </c>
      <c r="I723">
        <v>18</v>
      </c>
      <c r="J723">
        <v>48</v>
      </c>
      <c r="K723">
        <v>49</v>
      </c>
      <c r="L723">
        <v>49</v>
      </c>
      <c r="M723">
        <v>54</v>
      </c>
      <c r="N723">
        <v>26</v>
      </c>
      <c r="O723">
        <v>37</v>
      </c>
      <c r="P723">
        <v>43</v>
      </c>
      <c r="Q723">
        <v>13</v>
      </c>
      <c r="R723">
        <v>46</v>
      </c>
    </row>
    <row r="724" spans="1:18" x14ac:dyDescent="0.35">
      <c r="A724" t="s">
        <v>34</v>
      </c>
      <c r="B724">
        <v>91404</v>
      </c>
      <c r="C724">
        <v>6</v>
      </c>
      <c r="D724" t="s">
        <v>19</v>
      </c>
      <c r="E724">
        <v>83</v>
      </c>
      <c r="F724">
        <v>91</v>
      </c>
      <c r="G724">
        <v>51</v>
      </c>
      <c r="H724" t="s">
        <v>27</v>
      </c>
      <c r="I724">
        <v>3</v>
      </c>
      <c r="J724">
        <v>67</v>
      </c>
      <c r="K724">
        <v>4</v>
      </c>
      <c r="L724">
        <v>45</v>
      </c>
      <c r="M724">
        <v>87</v>
      </c>
      <c r="N724">
        <v>46</v>
      </c>
      <c r="O724">
        <v>2</v>
      </c>
      <c r="P724">
        <v>23</v>
      </c>
      <c r="Q724">
        <v>48</v>
      </c>
      <c r="R724">
        <v>42</v>
      </c>
    </row>
    <row r="725" spans="1:18" x14ac:dyDescent="0.35">
      <c r="A725" t="s">
        <v>28</v>
      </c>
      <c r="B725">
        <v>109794</v>
      </c>
      <c r="C725">
        <v>20</v>
      </c>
      <c r="D725" t="s">
        <v>38</v>
      </c>
      <c r="E725">
        <v>54</v>
      </c>
      <c r="F725">
        <v>119</v>
      </c>
      <c r="G725">
        <v>49</v>
      </c>
      <c r="H725" t="s">
        <v>27</v>
      </c>
      <c r="I725">
        <v>44</v>
      </c>
      <c r="J725">
        <v>45</v>
      </c>
      <c r="K725">
        <v>41</v>
      </c>
      <c r="L725">
        <v>54</v>
      </c>
      <c r="M725">
        <v>25</v>
      </c>
      <c r="N725">
        <v>89</v>
      </c>
      <c r="O725">
        <v>33</v>
      </c>
      <c r="P725">
        <v>15</v>
      </c>
      <c r="Q725">
        <v>1</v>
      </c>
      <c r="R725">
        <v>1</v>
      </c>
    </row>
    <row r="726" spans="1:18" x14ac:dyDescent="0.35">
      <c r="A726" t="s">
        <v>32</v>
      </c>
      <c r="B726">
        <v>49416</v>
      </c>
      <c r="C726">
        <v>8</v>
      </c>
      <c r="D726" t="s">
        <v>22</v>
      </c>
      <c r="E726">
        <v>19</v>
      </c>
      <c r="F726">
        <v>52</v>
      </c>
      <c r="G726">
        <v>51</v>
      </c>
      <c r="H726" t="s">
        <v>27</v>
      </c>
      <c r="I726">
        <v>68</v>
      </c>
      <c r="J726">
        <v>9</v>
      </c>
      <c r="K726">
        <v>46</v>
      </c>
      <c r="L726">
        <v>74</v>
      </c>
      <c r="M726">
        <v>99</v>
      </c>
      <c r="N726">
        <v>67</v>
      </c>
      <c r="O726">
        <v>24</v>
      </c>
      <c r="P726">
        <v>72</v>
      </c>
      <c r="Q726">
        <v>6</v>
      </c>
      <c r="R726">
        <v>21</v>
      </c>
    </row>
    <row r="727" spans="1:18" x14ac:dyDescent="0.35">
      <c r="A727" t="s">
        <v>43</v>
      </c>
      <c r="B727">
        <v>56162</v>
      </c>
      <c r="C727">
        <v>9</v>
      </c>
      <c r="D727" t="s">
        <v>25</v>
      </c>
      <c r="E727">
        <v>43</v>
      </c>
      <c r="F727">
        <v>146</v>
      </c>
      <c r="G727">
        <v>23</v>
      </c>
      <c r="H727" t="s">
        <v>23</v>
      </c>
      <c r="I727">
        <v>64</v>
      </c>
      <c r="J727">
        <v>73</v>
      </c>
      <c r="K727">
        <v>48</v>
      </c>
      <c r="L727">
        <v>51</v>
      </c>
      <c r="M727">
        <v>85</v>
      </c>
      <c r="N727">
        <v>68</v>
      </c>
      <c r="O727">
        <v>9</v>
      </c>
      <c r="P727">
        <v>89</v>
      </c>
      <c r="Q727">
        <v>98</v>
      </c>
      <c r="R727">
        <v>7</v>
      </c>
    </row>
    <row r="728" spans="1:18" x14ac:dyDescent="0.35">
      <c r="A728" t="s">
        <v>33</v>
      </c>
      <c r="B728">
        <v>85420</v>
      </c>
      <c r="C728">
        <v>4</v>
      </c>
      <c r="D728" t="s">
        <v>38</v>
      </c>
      <c r="E728">
        <v>17</v>
      </c>
      <c r="F728">
        <v>121</v>
      </c>
      <c r="G728">
        <v>77</v>
      </c>
      <c r="H728" t="s">
        <v>20</v>
      </c>
      <c r="I728">
        <v>28</v>
      </c>
      <c r="J728">
        <v>24</v>
      </c>
      <c r="K728">
        <v>88</v>
      </c>
      <c r="L728">
        <v>87</v>
      </c>
      <c r="M728">
        <v>63</v>
      </c>
      <c r="N728">
        <v>47</v>
      </c>
      <c r="O728">
        <v>67</v>
      </c>
      <c r="P728">
        <v>61</v>
      </c>
      <c r="Q728">
        <v>42</v>
      </c>
      <c r="R728">
        <v>38</v>
      </c>
    </row>
    <row r="729" spans="1:18" x14ac:dyDescent="0.35">
      <c r="A729" t="s">
        <v>28</v>
      </c>
      <c r="B729">
        <v>82948</v>
      </c>
      <c r="C729">
        <v>4</v>
      </c>
      <c r="D729" t="s">
        <v>38</v>
      </c>
      <c r="E729">
        <v>59</v>
      </c>
      <c r="F729">
        <v>115</v>
      </c>
      <c r="G729">
        <v>48</v>
      </c>
      <c r="H729" t="s">
        <v>27</v>
      </c>
      <c r="I729">
        <v>97</v>
      </c>
      <c r="J729">
        <v>8</v>
      </c>
      <c r="K729">
        <v>35</v>
      </c>
      <c r="L729">
        <v>42</v>
      </c>
      <c r="M729">
        <v>2</v>
      </c>
      <c r="N729">
        <v>36</v>
      </c>
      <c r="O729">
        <v>27</v>
      </c>
      <c r="P729">
        <v>51</v>
      </c>
      <c r="Q729">
        <v>34</v>
      </c>
      <c r="R729">
        <v>73</v>
      </c>
    </row>
    <row r="730" spans="1:18" x14ac:dyDescent="0.35">
      <c r="A730" t="s">
        <v>43</v>
      </c>
      <c r="B730">
        <v>91336</v>
      </c>
      <c r="C730">
        <v>8</v>
      </c>
      <c r="D730" t="s">
        <v>22</v>
      </c>
      <c r="E730">
        <v>16</v>
      </c>
      <c r="F730">
        <v>129</v>
      </c>
      <c r="G730">
        <v>3</v>
      </c>
      <c r="H730" t="s">
        <v>23</v>
      </c>
      <c r="I730">
        <v>2</v>
      </c>
      <c r="J730">
        <v>7</v>
      </c>
      <c r="K730">
        <v>25</v>
      </c>
      <c r="L730">
        <v>4</v>
      </c>
      <c r="M730">
        <v>4</v>
      </c>
      <c r="N730">
        <v>94</v>
      </c>
      <c r="O730">
        <v>1</v>
      </c>
      <c r="P730">
        <v>59</v>
      </c>
      <c r="Q730">
        <v>5</v>
      </c>
      <c r="R730">
        <v>87</v>
      </c>
    </row>
    <row r="731" spans="1:18" x14ac:dyDescent="0.35">
      <c r="A731" t="s">
        <v>32</v>
      </c>
      <c r="B731">
        <v>104474</v>
      </c>
      <c r="C731">
        <v>16</v>
      </c>
      <c r="D731" t="s">
        <v>19</v>
      </c>
      <c r="E731">
        <v>68</v>
      </c>
      <c r="F731">
        <v>118</v>
      </c>
      <c r="G731">
        <v>57</v>
      </c>
      <c r="H731" t="s">
        <v>27</v>
      </c>
      <c r="I731">
        <v>94</v>
      </c>
      <c r="J731">
        <v>82</v>
      </c>
      <c r="K731">
        <v>4</v>
      </c>
      <c r="L731">
        <v>47</v>
      </c>
      <c r="M731">
        <v>4</v>
      </c>
      <c r="N731">
        <v>31</v>
      </c>
      <c r="O731">
        <v>45</v>
      </c>
      <c r="P731">
        <v>38</v>
      </c>
      <c r="Q731">
        <v>43</v>
      </c>
      <c r="R731">
        <v>98</v>
      </c>
    </row>
    <row r="732" spans="1:18" x14ac:dyDescent="0.35">
      <c r="A732" t="s">
        <v>33</v>
      </c>
      <c r="B732">
        <v>72628</v>
      </c>
      <c r="C732">
        <v>8</v>
      </c>
      <c r="D732" t="s">
        <v>19</v>
      </c>
      <c r="E732">
        <v>92</v>
      </c>
      <c r="F732">
        <v>98</v>
      </c>
      <c r="G732">
        <v>86</v>
      </c>
      <c r="H732" t="s">
        <v>20</v>
      </c>
      <c r="I732">
        <v>83</v>
      </c>
      <c r="J732">
        <v>36</v>
      </c>
      <c r="K732">
        <v>43</v>
      </c>
      <c r="L732">
        <v>41</v>
      </c>
      <c r="M732">
        <v>37</v>
      </c>
      <c r="N732">
        <v>93</v>
      </c>
      <c r="O732">
        <v>83</v>
      </c>
      <c r="P732">
        <v>11</v>
      </c>
      <c r="Q732">
        <v>11</v>
      </c>
      <c r="R732">
        <v>43</v>
      </c>
    </row>
    <row r="733" spans="1:18" x14ac:dyDescent="0.35">
      <c r="A733" t="s">
        <v>21</v>
      </c>
      <c r="B733">
        <v>135494</v>
      </c>
      <c r="C733">
        <v>19</v>
      </c>
      <c r="D733" t="s">
        <v>25</v>
      </c>
      <c r="E733">
        <v>62</v>
      </c>
      <c r="F733">
        <v>64</v>
      </c>
      <c r="G733">
        <v>18</v>
      </c>
      <c r="H733" t="s">
        <v>23</v>
      </c>
      <c r="I733">
        <v>1</v>
      </c>
      <c r="J733">
        <v>32</v>
      </c>
      <c r="K733">
        <v>68</v>
      </c>
      <c r="L733">
        <v>48</v>
      </c>
      <c r="M733">
        <v>98</v>
      </c>
      <c r="N733">
        <v>87</v>
      </c>
      <c r="O733">
        <v>36</v>
      </c>
      <c r="P733">
        <v>5</v>
      </c>
      <c r="Q733">
        <v>85</v>
      </c>
      <c r="R733">
        <v>91</v>
      </c>
    </row>
    <row r="734" spans="1:18" x14ac:dyDescent="0.35">
      <c r="A734" t="s">
        <v>30</v>
      </c>
      <c r="B734">
        <v>71751</v>
      </c>
      <c r="C734">
        <v>2</v>
      </c>
      <c r="D734" t="s">
        <v>25</v>
      </c>
      <c r="E734">
        <v>37</v>
      </c>
      <c r="F734">
        <v>58</v>
      </c>
      <c r="G734">
        <v>59</v>
      </c>
      <c r="H734" t="s">
        <v>27</v>
      </c>
      <c r="I734">
        <v>0</v>
      </c>
      <c r="J734">
        <v>5</v>
      </c>
      <c r="K734">
        <v>0</v>
      </c>
      <c r="L734">
        <v>65</v>
      </c>
      <c r="M734">
        <v>42</v>
      </c>
      <c r="N734">
        <v>3</v>
      </c>
      <c r="O734">
        <v>91</v>
      </c>
      <c r="P734">
        <v>19</v>
      </c>
      <c r="Q734">
        <v>39</v>
      </c>
      <c r="R734">
        <v>94</v>
      </c>
    </row>
    <row r="735" spans="1:18" x14ac:dyDescent="0.35">
      <c r="A735" t="s">
        <v>41</v>
      </c>
      <c r="B735">
        <v>86087</v>
      </c>
      <c r="C735">
        <v>1</v>
      </c>
      <c r="D735" t="s">
        <v>25</v>
      </c>
      <c r="E735">
        <v>55</v>
      </c>
      <c r="F735">
        <v>58</v>
      </c>
      <c r="G735">
        <v>9</v>
      </c>
      <c r="H735" t="s">
        <v>20</v>
      </c>
      <c r="I735">
        <v>42</v>
      </c>
      <c r="J735">
        <v>8</v>
      </c>
      <c r="K735">
        <v>25</v>
      </c>
      <c r="L735">
        <v>42</v>
      </c>
      <c r="M735">
        <v>79</v>
      </c>
      <c r="N735">
        <v>97</v>
      </c>
      <c r="O735">
        <v>6</v>
      </c>
      <c r="P735">
        <v>81</v>
      </c>
      <c r="Q735">
        <v>3</v>
      </c>
      <c r="R735">
        <v>55</v>
      </c>
    </row>
    <row r="736" spans="1:18" x14ac:dyDescent="0.35">
      <c r="A736" t="s">
        <v>43</v>
      </c>
      <c r="B736">
        <v>127425</v>
      </c>
      <c r="C736">
        <v>29</v>
      </c>
      <c r="D736" t="s">
        <v>25</v>
      </c>
      <c r="E736">
        <v>61</v>
      </c>
      <c r="F736">
        <v>85</v>
      </c>
      <c r="G736">
        <v>13</v>
      </c>
      <c r="H736" t="s">
        <v>23</v>
      </c>
      <c r="I736">
        <v>4</v>
      </c>
      <c r="J736">
        <v>15</v>
      </c>
      <c r="K736">
        <v>92</v>
      </c>
      <c r="L736">
        <v>10</v>
      </c>
      <c r="M736">
        <v>78</v>
      </c>
      <c r="N736">
        <v>29</v>
      </c>
      <c r="O736">
        <v>4</v>
      </c>
      <c r="P736">
        <v>74</v>
      </c>
      <c r="Q736">
        <v>97</v>
      </c>
      <c r="R736">
        <v>46</v>
      </c>
    </row>
    <row r="737" spans="1:18" x14ac:dyDescent="0.35">
      <c r="A737" t="s">
        <v>36</v>
      </c>
      <c r="B737">
        <v>133587</v>
      </c>
      <c r="C737">
        <v>16</v>
      </c>
      <c r="D737" t="s">
        <v>38</v>
      </c>
      <c r="E737">
        <v>43</v>
      </c>
      <c r="F737">
        <v>99</v>
      </c>
      <c r="G737">
        <v>67</v>
      </c>
      <c r="H737" t="s">
        <v>27</v>
      </c>
      <c r="I737">
        <v>52</v>
      </c>
      <c r="J737">
        <v>49</v>
      </c>
      <c r="K737">
        <v>58</v>
      </c>
      <c r="L737">
        <v>69</v>
      </c>
      <c r="M737">
        <v>11</v>
      </c>
      <c r="N737">
        <v>82</v>
      </c>
      <c r="O737">
        <v>44</v>
      </c>
      <c r="P737">
        <v>7</v>
      </c>
      <c r="Q737">
        <v>79</v>
      </c>
      <c r="R737">
        <v>38</v>
      </c>
    </row>
    <row r="738" spans="1:18" x14ac:dyDescent="0.35">
      <c r="A738" t="s">
        <v>18</v>
      </c>
      <c r="B738">
        <v>140373</v>
      </c>
      <c r="C738">
        <v>5</v>
      </c>
      <c r="D738" t="s">
        <v>19</v>
      </c>
      <c r="E738">
        <v>63</v>
      </c>
      <c r="F738">
        <v>138</v>
      </c>
      <c r="G738">
        <v>92</v>
      </c>
      <c r="H738" t="s">
        <v>20</v>
      </c>
      <c r="I738">
        <v>96</v>
      </c>
      <c r="J738">
        <v>87</v>
      </c>
      <c r="K738">
        <v>0</v>
      </c>
      <c r="L738">
        <v>38</v>
      </c>
      <c r="M738">
        <v>82</v>
      </c>
      <c r="N738">
        <v>37</v>
      </c>
      <c r="O738">
        <v>6</v>
      </c>
      <c r="P738">
        <v>61</v>
      </c>
      <c r="Q738">
        <v>37</v>
      </c>
      <c r="R738">
        <v>9</v>
      </c>
    </row>
    <row r="739" spans="1:18" x14ac:dyDescent="0.35">
      <c r="A739" t="s">
        <v>29</v>
      </c>
      <c r="B739">
        <v>133080</v>
      </c>
      <c r="C739">
        <v>14</v>
      </c>
      <c r="D739" t="s">
        <v>38</v>
      </c>
      <c r="E739">
        <v>13</v>
      </c>
      <c r="F739">
        <v>109</v>
      </c>
      <c r="G739">
        <v>21</v>
      </c>
      <c r="H739" t="s">
        <v>23</v>
      </c>
      <c r="I739">
        <v>5</v>
      </c>
      <c r="J739">
        <v>24</v>
      </c>
      <c r="K739">
        <v>8</v>
      </c>
      <c r="L739">
        <v>5</v>
      </c>
      <c r="M739">
        <v>86</v>
      </c>
      <c r="N739">
        <v>66</v>
      </c>
      <c r="O739">
        <v>43</v>
      </c>
      <c r="P739">
        <v>35</v>
      </c>
      <c r="Q739">
        <v>2</v>
      </c>
      <c r="R739">
        <v>83</v>
      </c>
    </row>
    <row r="740" spans="1:18" x14ac:dyDescent="0.35">
      <c r="A740" t="s">
        <v>42</v>
      </c>
      <c r="B740">
        <v>123012</v>
      </c>
      <c r="C740">
        <v>20</v>
      </c>
      <c r="D740" t="s">
        <v>22</v>
      </c>
      <c r="E740">
        <v>31</v>
      </c>
      <c r="F740">
        <v>107</v>
      </c>
      <c r="G740">
        <v>4</v>
      </c>
      <c r="H740" t="s">
        <v>27</v>
      </c>
      <c r="I740">
        <v>5</v>
      </c>
      <c r="J740">
        <v>81</v>
      </c>
      <c r="K740">
        <v>47</v>
      </c>
      <c r="L740">
        <v>95</v>
      </c>
      <c r="M740">
        <v>85</v>
      </c>
      <c r="N740">
        <v>33</v>
      </c>
      <c r="O740">
        <v>4</v>
      </c>
      <c r="P740">
        <v>42</v>
      </c>
      <c r="Q740">
        <v>63</v>
      </c>
      <c r="R740">
        <v>29</v>
      </c>
    </row>
    <row r="741" spans="1:18" x14ac:dyDescent="0.35">
      <c r="A741" t="s">
        <v>28</v>
      </c>
      <c r="B741">
        <v>76629</v>
      </c>
      <c r="C741">
        <v>11</v>
      </c>
      <c r="D741" t="s">
        <v>19</v>
      </c>
      <c r="E741">
        <v>61</v>
      </c>
      <c r="F741">
        <v>9</v>
      </c>
      <c r="G741">
        <v>56</v>
      </c>
      <c r="H741" t="s">
        <v>27</v>
      </c>
      <c r="I741">
        <v>4</v>
      </c>
      <c r="J741">
        <v>82</v>
      </c>
      <c r="K741">
        <v>57</v>
      </c>
      <c r="L741">
        <v>4</v>
      </c>
      <c r="M741">
        <v>18</v>
      </c>
      <c r="N741">
        <v>86</v>
      </c>
      <c r="O741">
        <v>56</v>
      </c>
      <c r="P741">
        <v>95</v>
      </c>
      <c r="Q741">
        <v>7</v>
      </c>
      <c r="R741">
        <v>3</v>
      </c>
    </row>
    <row r="742" spans="1:18" x14ac:dyDescent="0.35">
      <c r="A742" t="s">
        <v>28</v>
      </c>
      <c r="B742">
        <v>33811</v>
      </c>
      <c r="C742">
        <v>3</v>
      </c>
      <c r="D742" t="s">
        <v>22</v>
      </c>
      <c r="E742">
        <v>55</v>
      </c>
      <c r="F742">
        <v>88</v>
      </c>
      <c r="G742">
        <v>36</v>
      </c>
      <c r="H742" t="s">
        <v>27</v>
      </c>
      <c r="I742">
        <v>64</v>
      </c>
      <c r="J742">
        <v>54</v>
      </c>
      <c r="K742">
        <v>27</v>
      </c>
      <c r="L742">
        <v>48</v>
      </c>
      <c r="M742">
        <v>75</v>
      </c>
      <c r="N742">
        <v>21</v>
      </c>
      <c r="O742">
        <v>29</v>
      </c>
      <c r="P742">
        <v>35</v>
      </c>
      <c r="Q742">
        <v>75</v>
      </c>
      <c r="R742">
        <v>85</v>
      </c>
    </row>
    <row r="743" spans="1:18" x14ac:dyDescent="0.35">
      <c r="A743" t="s">
        <v>31</v>
      </c>
      <c r="B743">
        <v>95283</v>
      </c>
      <c r="C743">
        <v>4</v>
      </c>
      <c r="D743" t="s">
        <v>25</v>
      </c>
      <c r="E743">
        <v>3</v>
      </c>
      <c r="F743">
        <v>139</v>
      </c>
      <c r="G743">
        <v>3</v>
      </c>
      <c r="H743" t="s">
        <v>23</v>
      </c>
      <c r="I743">
        <v>67</v>
      </c>
      <c r="J743">
        <v>99</v>
      </c>
      <c r="K743">
        <v>66</v>
      </c>
      <c r="L743">
        <v>73</v>
      </c>
      <c r="M743">
        <v>39</v>
      </c>
      <c r="N743">
        <v>43</v>
      </c>
      <c r="O743">
        <v>14</v>
      </c>
      <c r="P743">
        <v>82</v>
      </c>
      <c r="Q743">
        <v>93</v>
      </c>
      <c r="R743">
        <v>62</v>
      </c>
    </row>
    <row r="744" spans="1:18" x14ac:dyDescent="0.35">
      <c r="A744" t="s">
        <v>43</v>
      </c>
      <c r="B744">
        <v>113205</v>
      </c>
      <c r="C744">
        <v>1</v>
      </c>
      <c r="D744" t="s">
        <v>25</v>
      </c>
      <c r="E744">
        <v>15</v>
      </c>
      <c r="F744">
        <v>77</v>
      </c>
      <c r="G744">
        <v>11</v>
      </c>
      <c r="H744" t="s">
        <v>23</v>
      </c>
      <c r="I744">
        <v>61</v>
      </c>
      <c r="J744">
        <v>95</v>
      </c>
      <c r="K744">
        <v>5</v>
      </c>
      <c r="L744">
        <v>0</v>
      </c>
      <c r="M744">
        <v>6</v>
      </c>
      <c r="N744">
        <v>28</v>
      </c>
      <c r="O744">
        <v>88</v>
      </c>
      <c r="P744">
        <v>33</v>
      </c>
      <c r="Q744">
        <v>29</v>
      </c>
      <c r="R744">
        <v>27</v>
      </c>
    </row>
    <row r="745" spans="1:18" x14ac:dyDescent="0.35">
      <c r="A745" t="s">
        <v>32</v>
      </c>
      <c r="B745">
        <v>100453</v>
      </c>
      <c r="C745">
        <v>28</v>
      </c>
      <c r="D745" t="s">
        <v>38</v>
      </c>
      <c r="E745">
        <v>58</v>
      </c>
      <c r="F745">
        <v>67</v>
      </c>
      <c r="G745">
        <v>47</v>
      </c>
      <c r="H745" t="s">
        <v>27</v>
      </c>
      <c r="I745">
        <v>46</v>
      </c>
      <c r="J745">
        <v>2</v>
      </c>
      <c r="K745">
        <v>2</v>
      </c>
      <c r="L745">
        <v>52</v>
      </c>
      <c r="M745">
        <v>7</v>
      </c>
      <c r="N745">
        <v>94</v>
      </c>
      <c r="O745">
        <v>18</v>
      </c>
      <c r="P745">
        <v>1</v>
      </c>
      <c r="Q745">
        <v>5</v>
      </c>
      <c r="R745">
        <v>44</v>
      </c>
    </row>
    <row r="746" spans="1:18" x14ac:dyDescent="0.35">
      <c r="A746" t="s">
        <v>43</v>
      </c>
      <c r="B746">
        <v>68397</v>
      </c>
      <c r="C746">
        <v>14</v>
      </c>
      <c r="D746" t="s">
        <v>19</v>
      </c>
      <c r="E746">
        <v>84</v>
      </c>
      <c r="F746">
        <v>118</v>
      </c>
      <c r="G746">
        <v>1</v>
      </c>
      <c r="H746" t="s">
        <v>23</v>
      </c>
      <c r="I746">
        <v>46</v>
      </c>
      <c r="J746">
        <v>91</v>
      </c>
      <c r="K746">
        <v>33</v>
      </c>
      <c r="L746">
        <v>5</v>
      </c>
      <c r="M746">
        <v>96</v>
      </c>
      <c r="N746">
        <v>73</v>
      </c>
      <c r="O746">
        <v>75</v>
      </c>
      <c r="P746">
        <v>25</v>
      </c>
      <c r="Q746">
        <v>41</v>
      </c>
      <c r="R746">
        <v>8</v>
      </c>
    </row>
    <row r="747" spans="1:18" x14ac:dyDescent="0.35">
      <c r="A747" t="s">
        <v>35</v>
      </c>
      <c r="B747">
        <v>113824</v>
      </c>
      <c r="C747">
        <v>10</v>
      </c>
      <c r="D747" t="s">
        <v>38</v>
      </c>
      <c r="E747">
        <v>1</v>
      </c>
      <c r="F747">
        <v>134</v>
      </c>
      <c r="G747">
        <v>63</v>
      </c>
      <c r="H747" t="s">
        <v>27</v>
      </c>
      <c r="I747">
        <v>53</v>
      </c>
      <c r="J747">
        <v>14</v>
      </c>
      <c r="K747">
        <v>3</v>
      </c>
      <c r="L747">
        <v>8</v>
      </c>
      <c r="M747">
        <v>6</v>
      </c>
      <c r="N747">
        <v>71</v>
      </c>
      <c r="O747">
        <v>3</v>
      </c>
      <c r="P747">
        <v>51</v>
      </c>
      <c r="Q747">
        <v>75</v>
      </c>
      <c r="R747">
        <v>46</v>
      </c>
    </row>
    <row r="748" spans="1:18" x14ac:dyDescent="0.35">
      <c r="A748" t="s">
        <v>36</v>
      </c>
      <c r="B748">
        <v>50758</v>
      </c>
      <c r="C748">
        <v>26</v>
      </c>
      <c r="D748" t="s">
        <v>38</v>
      </c>
      <c r="E748">
        <v>79</v>
      </c>
      <c r="F748">
        <v>72</v>
      </c>
      <c r="G748">
        <v>33</v>
      </c>
      <c r="H748" t="s">
        <v>27</v>
      </c>
      <c r="I748">
        <v>53</v>
      </c>
      <c r="J748">
        <v>6</v>
      </c>
      <c r="K748">
        <v>77</v>
      </c>
      <c r="L748">
        <v>72</v>
      </c>
      <c r="M748">
        <v>88</v>
      </c>
      <c r="N748">
        <v>64</v>
      </c>
      <c r="O748">
        <v>7</v>
      </c>
      <c r="P748">
        <v>25</v>
      </c>
      <c r="Q748">
        <v>81</v>
      </c>
      <c r="R748">
        <v>17</v>
      </c>
    </row>
    <row r="749" spans="1:18" x14ac:dyDescent="0.35">
      <c r="A749" t="s">
        <v>30</v>
      </c>
      <c r="B749">
        <v>135900</v>
      </c>
      <c r="C749">
        <v>8</v>
      </c>
      <c r="D749" t="s">
        <v>19</v>
      </c>
      <c r="E749">
        <v>78</v>
      </c>
      <c r="F749">
        <v>83</v>
      </c>
      <c r="G749">
        <v>43</v>
      </c>
      <c r="H749" t="s">
        <v>27</v>
      </c>
      <c r="I749">
        <v>56</v>
      </c>
      <c r="J749">
        <v>86</v>
      </c>
      <c r="K749">
        <v>22</v>
      </c>
      <c r="L749">
        <v>94</v>
      </c>
      <c r="M749">
        <v>6</v>
      </c>
      <c r="N749">
        <v>99</v>
      </c>
      <c r="O749">
        <v>9</v>
      </c>
      <c r="P749">
        <v>13</v>
      </c>
      <c r="Q749">
        <v>83</v>
      </c>
      <c r="R749">
        <v>86</v>
      </c>
    </row>
    <row r="750" spans="1:18" x14ac:dyDescent="0.35">
      <c r="A750" t="s">
        <v>29</v>
      </c>
      <c r="B750">
        <v>133613</v>
      </c>
      <c r="C750">
        <v>11</v>
      </c>
      <c r="D750" t="s">
        <v>22</v>
      </c>
      <c r="E750">
        <v>71</v>
      </c>
      <c r="F750">
        <v>137</v>
      </c>
      <c r="G750">
        <v>6</v>
      </c>
      <c r="H750" t="s">
        <v>23</v>
      </c>
      <c r="I750">
        <v>57</v>
      </c>
      <c r="J750">
        <v>85</v>
      </c>
      <c r="K750">
        <v>4</v>
      </c>
      <c r="L750">
        <v>3</v>
      </c>
      <c r="M750">
        <v>8</v>
      </c>
      <c r="N750">
        <v>34</v>
      </c>
      <c r="O750">
        <v>0</v>
      </c>
      <c r="P750">
        <v>96</v>
      </c>
      <c r="Q750">
        <v>59</v>
      </c>
      <c r="R750">
        <v>82</v>
      </c>
    </row>
    <row r="751" spans="1:18" x14ac:dyDescent="0.35">
      <c r="A751" t="s">
        <v>32</v>
      </c>
      <c r="B751">
        <v>93115</v>
      </c>
      <c r="C751">
        <v>10</v>
      </c>
      <c r="D751" t="s">
        <v>25</v>
      </c>
      <c r="E751">
        <v>7</v>
      </c>
      <c r="F751">
        <v>67</v>
      </c>
      <c r="G751">
        <v>42</v>
      </c>
      <c r="H751" t="s">
        <v>27</v>
      </c>
      <c r="I751">
        <v>32</v>
      </c>
      <c r="J751">
        <v>66</v>
      </c>
      <c r="K751">
        <v>62</v>
      </c>
      <c r="L751">
        <v>49</v>
      </c>
      <c r="M751">
        <v>21</v>
      </c>
      <c r="N751">
        <v>38</v>
      </c>
      <c r="O751">
        <v>54</v>
      </c>
      <c r="P751">
        <v>47</v>
      </c>
      <c r="Q751">
        <v>13</v>
      </c>
      <c r="R751">
        <v>65</v>
      </c>
    </row>
    <row r="752" spans="1:18" x14ac:dyDescent="0.35">
      <c r="A752" t="s">
        <v>21</v>
      </c>
      <c r="B752">
        <v>129683</v>
      </c>
      <c r="C752">
        <v>11</v>
      </c>
      <c r="D752" t="s">
        <v>19</v>
      </c>
      <c r="E752">
        <v>38</v>
      </c>
      <c r="F752">
        <v>121</v>
      </c>
      <c r="G752">
        <v>6</v>
      </c>
      <c r="H752" t="s">
        <v>23</v>
      </c>
      <c r="I752">
        <v>57</v>
      </c>
      <c r="J752">
        <v>33</v>
      </c>
      <c r="K752">
        <v>1</v>
      </c>
      <c r="L752">
        <v>19</v>
      </c>
      <c r="M752">
        <v>94</v>
      </c>
      <c r="N752">
        <v>52</v>
      </c>
      <c r="O752">
        <v>10</v>
      </c>
      <c r="P752">
        <v>52</v>
      </c>
      <c r="Q752">
        <v>54</v>
      </c>
      <c r="R752">
        <v>39</v>
      </c>
    </row>
    <row r="753" spans="1:18" x14ac:dyDescent="0.35">
      <c r="A753" t="s">
        <v>44</v>
      </c>
      <c r="B753">
        <v>83013</v>
      </c>
      <c r="C753">
        <v>15</v>
      </c>
      <c r="D753" t="s">
        <v>38</v>
      </c>
      <c r="E753">
        <v>25</v>
      </c>
      <c r="F753">
        <v>84</v>
      </c>
      <c r="G753">
        <v>48</v>
      </c>
      <c r="H753" t="s">
        <v>27</v>
      </c>
      <c r="I753">
        <v>19</v>
      </c>
      <c r="J753">
        <v>22</v>
      </c>
      <c r="K753">
        <v>27</v>
      </c>
      <c r="L753">
        <v>45</v>
      </c>
      <c r="M753">
        <v>65</v>
      </c>
      <c r="N753">
        <v>86</v>
      </c>
      <c r="O753">
        <v>29</v>
      </c>
      <c r="P753">
        <v>18</v>
      </c>
      <c r="Q753">
        <v>38</v>
      </c>
      <c r="R753">
        <v>89</v>
      </c>
    </row>
    <row r="754" spans="1:18" x14ac:dyDescent="0.35">
      <c r="A754" t="s">
        <v>31</v>
      </c>
      <c r="B754">
        <v>45233</v>
      </c>
      <c r="C754">
        <v>16</v>
      </c>
      <c r="D754" t="s">
        <v>25</v>
      </c>
      <c r="E754">
        <v>68</v>
      </c>
      <c r="F754">
        <v>98</v>
      </c>
      <c r="G754">
        <v>9</v>
      </c>
      <c r="H754" t="s">
        <v>23</v>
      </c>
      <c r="I754">
        <v>32</v>
      </c>
      <c r="J754">
        <v>22</v>
      </c>
      <c r="K754">
        <v>88</v>
      </c>
      <c r="L754">
        <v>48</v>
      </c>
      <c r="M754">
        <v>56</v>
      </c>
      <c r="N754">
        <v>59</v>
      </c>
      <c r="O754">
        <v>64</v>
      </c>
      <c r="P754">
        <v>5</v>
      </c>
      <c r="Q754">
        <v>2</v>
      </c>
      <c r="R754">
        <v>33</v>
      </c>
    </row>
    <row r="755" spans="1:18" x14ac:dyDescent="0.35">
      <c r="A755" t="s">
        <v>43</v>
      </c>
      <c r="B755">
        <v>50765</v>
      </c>
      <c r="C755">
        <v>19</v>
      </c>
      <c r="D755" t="s">
        <v>22</v>
      </c>
      <c r="E755">
        <v>68</v>
      </c>
      <c r="F755">
        <v>56</v>
      </c>
      <c r="G755">
        <v>19</v>
      </c>
      <c r="H755" t="s">
        <v>23</v>
      </c>
      <c r="I755">
        <v>21</v>
      </c>
      <c r="J755">
        <v>95</v>
      </c>
      <c r="K755">
        <v>34</v>
      </c>
      <c r="L755">
        <v>33</v>
      </c>
      <c r="M755">
        <v>92</v>
      </c>
      <c r="N755">
        <v>42</v>
      </c>
      <c r="O755">
        <v>96</v>
      </c>
      <c r="P755">
        <v>2</v>
      </c>
      <c r="Q755">
        <v>31</v>
      </c>
      <c r="R755">
        <v>67</v>
      </c>
    </row>
    <row r="756" spans="1:18" x14ac:dyDescent="0.35">
      <c r="A756" t="s">
        <v>39</v>
      </c>
      <c r="B756">
        <v>108766</v>
      </c>
      <c r="C756">
        <v>18</v>
      </c>
      <c r="D756" t="s">
        <v>38</v>
      </c>
      <c r="E756">
        <v>14</v>
      </c>
      <c r="F756">
        <v>85</v>
      </c>
      <c r="G756">
        <v>8</v>
      </c>
      <c r="H756" t="s">
        <v>20</v>
      </c>
      <c r="I756">
        <v>51</v>
      </c>
      <c r="J756">
        <v>93</v>
      </c>
      <c r="K756">
        <v>87</v>
      </c>
      <c r="L756">
        <v>13</v>
      </c>
      <c r="M756">
        <v>17</v>
      </c>
      <c r="N756">
        <v>36</v>
      </c>
      <c r="O756">
        <v>29</v>
      </c>
      <c r="P756">
        <v>61</v>
      </c>
      <c r="Q756">
        <v>9</v>
      </c>
      <c r="R756">
        <v>96</v>
      </c>
    </row>
    <row r="757" spans="1:18" x14ac:dyDescent="0.35">
      <c r="A757" t="s">
        <v>41</v>
      </c>
      <c r="B757">
        <v>64297</v>
      </c>
      <c r="C757">
        <v>16</v>
      </c>
      <c r="D757" t="s">
        <v>25</v>
      </c>
      <c r="E757">
        <v>84</v>
      </c>
      <c r="F757">
        <v>103</v>
      </c>
      <c r="G757">
        <v>75</v>
      </c>
      <c r="H757" t="s">
        <v>20</v>
      </c>
      <c r="I757">
        <v>52</v>
      </c>
      <c r="J757">
        <v>56</v>
      </c>
      <c r="K757">
        <v>74</v>
      </c>
      <c r="L757">
        <v>22</v>
      </c>
      <c r="M757">
        <v>37</v>
      </c>
      <c r="N757">
        <v>36</v>
      </c>
      <c r="O757">
        <v>96</v>
      </c>
      <c r="P757">
        <v>44</v>
      </c>
      <c r="Q757">
        <v>76</v>
      </c>
      <c r="R757">
        <v>75</v>
      </c>
    </row>
    <row r="758" spans="1:18" x14ac:dyDescent="0.35">
      <c r="A758" t="s">
        <v>32</v>
      </c>
      <c r="B758">
        <v>76126</v>
      </c>
      <c r="C758">
        <v>10</v>
      </c>
      <c r="D758" t="s">
        <v>25</v>
      </c>
      <c r="E758">
        <v>57</v>
      </c>
      <c r="F758">
        <v>139</v>
      </c>
      <c r="G758">
        <v>49</v>
      </c>
      <c r="H758" t="s">
        <v>27</v>
      </c>
      <c r="I758">
        <v>95</v>
      </c>
      <c r="J758">
        <v>21</v>
      </c>
      <c r="K758">
        <v>7</v>
      </c>
      <c r="L758">
        <v>89</v>
      </c>
      <c r="M758">
        <v>85</v>
      </c>
      <c r="N758">
        <v>99</v>
      </c>
      <c r="O758">
        <v>68</v>
      </c>
      <c r="P758">
        <v>94</v>
      </c>
      <c r="Q758">
        <v>83</v>
      </c>
      <c r="R758">
        <v>84</v>
      </c>
    </row>
    <row r="759" spans="1:18" x14ac:dyDescent="0.35">
      <c r="A759" t="s">
        <v>31</v>
      </c>
      <c r="B759">
        <v>112694</v>
      </c>
      <c r="C759">
        <v>27</v>
      </c>
      <c r="D759" t="s">
        <v>19</v>
      </c>
      <c r="E759">
        <v>38</v>
      </c>
      <c r="F759">
        <v>143</v>
      </c>
      <c r="G759">
        <v>16</v>
      </c>
      <c r="H759" t="s">
        <v>23</v>
      </c>
      <c r="I759">
        <v>54</v>
      </c>
      <c r="J759">
        <v>45</v>
      </c>
      <c r="K759">
        <v>56</v>
      </c>
      <c r="L759">
        <v>47</v>
      </c>
      <c r="M759">
        <v>5</v>
      </c>
      <c r="N759">
        <v>88</v>
      </c>
      <c r="O759">
        <v>44</v>
      </c>
      <c r="P759">
        <v>59</v>
      </c>
      <c r="Q759">
        <v>14</v>
      </c>
      <c r="R759">
        <v>0</v>
      </c>
    </row>
    <row r="760" spans="1:18" x14ac:dyDescent="0.35">
      <c r="A760" t="s">
        <v>40</v>
      </c>
      <c r="B760">
        <v>117287</v>
      </c>
      <c r="C760">
        <v>21</v>
      </c>
      <c r="D760" t="s">
        <v>25</v>
      </c>
      <c r="E760">
        <v>7</v>
      </c>
      <c r="F760">
        <v>6</v>
      </c>
      <c r="G760">
        <v>28</v>
      </c>
      <c r="H760" t="s">
        <v>23</v>
      </c>
      <c r="I760">
        <v>22</v>
      </c>
      <c r="J760">
        <v>2</v>
      </c>
      <c r="K760">
        <v>18</v>
      </c>
      <c r="L760">
        <v>1</v>
      </c>
      <c r="M760">
        <v>77</v>
      </c>
      <c r="N760">
        <v>88</v>
      </c>
      <c r="O760">
        <v>61</v>
      </c>
      <c r="P760">
        <v>19</v>
      </c>
      <c r="Q760">
        <v>29</v>
      </c>
      <c r="R760">
        <v>48</v>
      </c>
    </row>
    <row r="761" spans="1:18" x14ac:dyDescent="0.35">
      <c r="A761" t="s">
        <v>43</v>
      </c>
      <c r="B761">
        <v>31082</v>
      </c>
      <c r="C761">
        <v>12</v>
      </c>
      <c r="D761" t="s">
        <v>38</v>
      </c>
      <c r="E761">
        <v>25</v>
      </c>
      <c r="F761">
        <v>123</v>
      </c>
      <c r="G761">
        <v>16</v>
      </c>
      <c r="H761" t="s">
        <v>23</v>
      </c>
      <c r="I761">
        <v>3</v>
      </c>
      <c r="J761">
        <v>46</v>
      </c>
      <c r="K761">
        <v>7</v>
      </c>
      <c r="L761">
        <v>8</v>
      </c>
      <c r="M761">
        <v>24</v>
      </c>
      <c r="N761">
        <v>73</v>
      </c>
      <c r="O761">
        <v>7</v>
      </c>
      <c r="P761">
        <v>96</v>
      </c>
      <c r="Q761">
        <v>19</v>
      </c>
      <c r="R761">
        <v>88</v>
      </c>
    </row>
    <row r="762" spans="1:18" x14ac:dyDescent="0.35">
      <c r="A762" t="s">
        <v>18</v>
      </c>
      <c r="B762">
        <v>137252</v>
      </c>
      <c r="C762">
        <v>23</v>
      </c>
      <c r="D762" t="s">
        <v>38</v>
      </c>
      <c r="E762">
        <v>97</v>
      </c>
      <c r="F762">
        <v>98</v>
      </c>
      <c r="G762">
        <v>88</v>
      </c>
      <c r="H762" t="s">
        <v>20</v>
      </c>
      <c r="I762">
        <v>37</v>
      </c>
      <c r="J762">
        <v>18</v>
      </c>
      <c r="K762">
        <v>44</v>
      </c>
      <c r="L762">
        <v>17</v>
      </c>
      <c r="M762">
        <v>98</v>
      </c>
      <c r="N762">
        <v>1</v>
      </c>
      <c r="O762">
        <v>59</v>
      </c>
      <c r="P762">
        <v>63</v>
      </c>
      <c r="Q762">
        <v>54</v>
      </c>
      <c r="R762">
        <v>66</v>
      </c>
    </row>
    <row r="763" spans="1:18" x14ac:dyDescent="0.35">
      <c r="A763" t="s">
        <v>28</v>
      </c>
      <c r="B763">
        <v>31511</v>
      </c>
      <c r="C763">
        <v>17</v>
      </c>
      <c r="D763" t="s">
        <v>38</v>
      </c>
      <c r="E763">
        <v>56</v>
      </c>
      <c r="F763">
        <v>79</v>
      </c>
      <c r="G763">
        <v>68</v>
      </c>
      <c r="H763" t="s">
        <v>27</v>
      </c>
      <c r="I763">
        <v>76</v>
      </c>
      <c r="J763">
        <v>97</v>
      </c>
      <c r="K763">
        <v>4</v>
      </c>
      <c r="L763">
        <v>29</v>
      </c>
      <c r="M763">
        <v>2</v>
      </c>
      <c r="N763">
        <v>1</v>
      </c>
      <c r="O763">
        <v>24</v>
      </c>
      <c r="P763">
        <v>68</v>
      </c>
      <c r="Q763">
        <v>23</v>
      </c>
      <c r="R763">
        <v>51</v>
      </c>
    </row>
    <row r="764" spans="1:18" x14ac:dyDescent="0.35">
      <c r="A764" t="s">
        <v>41</v>
      </c>
      <c r="B764">
        <v>33145</v>
      </c>
      <c r="C764">
        <v>9</v>
      </c>
      <c r="D764" t="s">
        <v>19</v>
      </c>
      <c r="E764">
        <v>69</v>
      </c>
      <c r="F764">
        <v>89</v>
      </c>
      <c r="G764">
        <v>79</v>
      </c>
      <c r="H764" t="s">
        <v>20</v>
      </c>
      <c r="I764">
        <v>46</v>
      </c>
      <c r="J764">
        <v>18</v>
      </c>
      <c r="K764">
        <v>63</v>
      </c>
      <c r="L764">
        <v>36</v>
      </c>
      <c r="M764">
        <v>85</v>
      </c>
      <c r="N764">
        <v>76</v>
      </c>
      <c r="O764">
        <v>61</v>
      </c>
      <c r="P764">
        <v>36</v>
      </c>
      <c r="Q764">
        <v>21</v>
      </c>
      <c r="R764">
        <v>78</v>
      </c>
    </row>
    <row r="765" spans="1:18" x14ac:dyDescent="0.35">
      <c r="A765" t="s">
        <v>26</v>
      </c>
      <c r="B765">
        <v>115642</v>
      </c>
      <c r="C765">
        <v>19</v>
      </c>
      <c r="D765" t="s">
        <v>22</v>
      </c>
      <c r="E765">
        <v>22</v>
      </c>
      <c r="F765">
        <v>7</v>
      </c>
      <c r="G765">
        <v>37</v>
      </c>
      <c r="H765" t="s">
        <v>27</v>
      </c>
      <c r="I765">
        <v>78</v>
      </c>
      <c r="J765">
        <v>23</v>
      </c>
      <c r="K765">
        <v>53</v>
      </c>
      <c r="L765">
        <v>45</v>
      </c>
      <c r="M765">
        <v>58</v>
      </c>
      <c r="N765">
        <v>88</v>
      </c>
      <c r="O765">
        <v>87</v>
      </c>
      <c r="P765">
        <v>45</v>
      </c>
      <c r="Q765">
        <v>2</v>
      </c>
      <c r="R765">
        <v>43</v>
      </c>
    </row>
    <row r="766" spans="1:18" x14ac:dyDescent="0.35">
      <c r="A766" t="s">
        <v>40</v>
      </c>
      <c r="B766">
        <v>128303</v>
      </c>
      <c r="C766">
        <v>9</v>
      </c>
      <c r="D766" t="s">
        <v>38</v>
      </c>
      <c r="E766">
        <v>56</v>
      </c>
      <c r="F766">
        <v>115</v>
      </c>
      <c r="G766">
        <v>9</v>
      </c>
      <c r="H766" t="s">
        <v>23</v>
      </c>
      <c r="I766">
        <v>65</v>
      </c>
      <c r="J766">
        <v>18</v>
      </c>
      <c r="K766">
        <v>75</v>
      </c>
      <c r="L766">
        <v>34</v>
      </c>
      <c r="M766">
        <v>71</v>
      </c>
      <c r="N766">
        <v>5</v>
      </c>
      <c r="O766">
        <v>41</v>
      </c>
      <c r="P766">
        <v>71</v>
      </c>
      <c r="Q766">
        <v>23</v>
      </c>
      <c r="R766">
        <v>8</v>
      </c>
    </row>
    <row r="767" spans="1:18" x14ac:dyDescent="0.35">
      <c r="A767" t="s">
        <v>24</v>
      </c>
      <c r="B767">
        <v>81142</v>
      </c>
      <c r="C767">
        <v>16</v>
      </c>
      <c r="D767" t="s">
        <v>38</v>
      </c>
      <c r="E767">
        <v>59</v>
      </c>
      <c r="F767">
        <v>85</v>
      </c>
      <c r="G767">
        <v>82</v>
      </c>
      <c r="H767" t="s">
        <v>20</v>
      </c>
      <c r="I767">
        <v>6</v>
      </c>
      <c r="J767">
        <v>47</v>
      </c>
      <c r="K767">
        <v>7</v>
      </c>
      <c r="L767">
        <v>43</v>
      </c>
      <c r="M767">
        <v>2</v>
      </c>
      <c r="N767">
        <v>21</v>
      </c>
      <c r="O767">
        <v>1</v>
      </c>
      <c r="P767">
        <v>3</v>
      </c>
      <c r="Q767">
        <v>75</v>
      </c>
      <c r="R767">
        <v>79</v>
      </c>
    </row>
    <row r="768" spans="1:18" x14ac:dyDescent="0.35">
      <c r="A768" t="s">
        <v>21</v>
      </c>
      <c r="B768">
        <v>89817</v>
      </c>
      <c r="C768">
        <v>13</v>
      </c>
      <c r="D768" t="s">
        <v>22</v>
      </c>
      <c r="E768">
        <v>96</v>
      </c>
      <c r="F768">
        <v>10</v>
      </c>
      <c r="G768">
        <v>28</v>
      </c>
      <c r="H768" t="s">
        <v>23</v>
      </c>
      <c r="I768">
        <v>71</v>
      </c>
      <c r="J768">
        <v>72</v>
      </c>
      <c r="K768">
        <v>9</v>
      </c>
      <c r="L768">
        <v>22</v>
      </c>
      <c r="M768">
        <v>1</v>
      </c>
      <c r="N768">
        <v>72</v>
      </c>
      <c r="O768">
        <v>34</v>
      </c>
      <c r="P768">
        <v>79</v>
      </c>
      <c r="Q768">
        <v>34</v>
      </c>
      <c r="R768">
        <v>82</v>
      </c>
    </row>
    <row r="769" spans="1:18" x14ac:dyDescent="0.35">
      <c r="A769" t="s">
        <v>35</v>
      </c>
      <c r="B769">
        <v>124410</v>
      </c>
      <c r="C769">
        <v>0</v>
      </c>
      <c r="D769" t="s">
        <v>19</v>
      </c>
      <c r="E769">
        <v>17</v>
      </c>
      <c r="F769">
        <v>84</v>
      </c>
      <c r="G769">
        <v>46</v>
      </c>
      <c r="H769" t="s">
        <v>27</v>
      </c>
      <c r="I769">
        <v>35</v>
      </c>
      <c r="J769">
        <v>76</v>
      </c>
      <c r="K769">
        <v>1</v>
      </c>
      <c r="L769">
        <v>35</v>
      </c>
      <c r="M769">
        <v>84</v>
      </c>
      <c r="N769">
        <v>7</v>
      </c>
      <c r="O769">
        <v>94</v>
      </c>
      <c r="P769">
        <v>99</v>
      </c>
      <c r="Q769">
        <v>9</v>
      </c>
      <c r="R769">
        <v>29</v>
      </c>
    </row>
    <row r="770" spans="1:18" x14ac:dyDescent="0.35">
      <c r="A770" t="s">
        <v>42</v>
      </c>
      <c r="B770">
        <v>138139</v>
      </c>
      <c r="C770">
        <v>15</v>
      </c>
      <c r="D770" t="s">
        <v>38</v>
      </c>
      <c r="E770">
        <v>78</v>
      </c>
      <c r="F770">
        <v>11</v>
      </c>
      <c r="G770">
        <v>56</v>
      </c>
      <c r="H770" t="s">
        <v>27</v>
      </c>
      <c r="I770">
        <v>76</v>
      </c>
      <c r="J770">
        <v>12</v>
      </c>
      <c r="K770">
        <v>83</v>
      </c>
      <c r="L770">
        <v>71</v>
      </c>
      <c r="M770">
        <v>58</v>
      </c>
      <c r="N770">
        <v>89</v>
      </c>
      <c r="O770">
        <v>7</v>
      </c>
      <c r="P770">
        <v>2</v>
      </c>
      <c r="Q770">
        <v>43</v>
      </c>
      <c r="R770">
        <v>49</v>
      </c>
    </row>
    <row r="771" spans="1:18" x14ac:dyDescent="0.35">
      <c r="A771" t="s">
        <v>21</v>
      </c>
      <c r="B771">
        <v>78657</v>
      </c>
      <c r="C771">
        <v>18</v>
      </c>
      <c r="D771" t="s">
        <v>22</v>
      </c>
      <c r="E771">
        <v>95</v>
      </c>
      <c r="F771">
        <v>63</v>
      </c>
      <c r="G771">
        <v>22</v>
      </c>
      <c r="H771" t="s">
        <v>23</v>
      </c>
      <c r="I771">
        <v>51</v>
      </c>
      <c r="J771">
        <v>3</v>
      </c>
      <c r="K771">
        <v>92</v>
      </c>
      <c r="L771">
        <v>85</v>
      </c>
      <c r="M771">
        <v>52</v>
      </c>
      <c r="N771">
        <v>23</v>
      </c>
      <c r="O771">
        <v>12</v>
      </c>
      <c r="P771">
        <v>36</v>
      </c>
      <c r="Q771">
        <v>26</v>
      </c>
      <c r="R771">
        <v>51</v>
      </c>
    </row>
    <row r="772" spans="1:18" x14ac:dyDescent="0.35">
      <c r="A772" t="s">
        <v>41</v>
      </c>
      <c r="B772">
        <v>69309</v>
      </c>
      <c r="C772">
        <v>8</v>
      </c>
      <c r="D772" t="s">
        <v>22</v>
      </c>
      <c r="E772">
        <v>57</v>
      </c>
      <c r="F772">
        <v>139</v>
      </c>
      <c r="G772">
        <v>86</v>
      </c>
      <c r="H772" t="s">
        <v>20</v>
      </c>
      <c r="I772">
        <v>48</v>
      </c>
      <c r="J772">
        <v>85</v>
      </c>
      <c r="K772">
        <v>47</v>
      </c>
      <c r="L772">
        <v>87</v>
      </c>
      <c r="M772">
        <v>29</v>
      </c>
      <c r="N772">
        <v>13</v>
      </c>
      <c r="O772">
        <v>86</v>
      </c>
      <c r="P772">
        <v>59</v>
      </c>
      <c r="Q772">
        <v>89</v>
      </c>
      <c r="R772">
        <v>94</v>
      </c>
    </row>
    <row r="773" spans="1:18" x14ac:dyDescent="0.35">
      <c r="A773" t="s">
        <v>34</v>
      </c>
      <c r="B773">
        <v>68669</v>
      </c>
      <c r="C773">
        <v>17</v>
      </c>
      <c r="D773" t="s">
        <v>19</v>
      </c>
      <c r="E773">
        <v>49</v>
      </c>
      <c r="F773">
        <v>136</v>
      </c>
      <c r="G773">
        <v>34</v>
      </c>
      <c r="H773" t="s">
        <v>27</v>
      </c>
      <c r="I773">
        <v>45</v>
      </c>
      <c r="J773">
        <v>29</v>
      </c>
      <c r="K773">
        <v>1</v>
      </c>
      <c r="L773">
        <v>76</v>
      </c>
      <c r="M773">
        <v>51</v>
      </c>
      <c r="N773">
        <v>56</v>
      </c>
      <c r="O773">
        <v>41</v>
      </c>
      <c r="P773">
        <v>46</v>
      </c>
      <c r="Q773">
        <v>12</v>
      </c>
      <c r="R773">
        <v>67</v>
      </c>
    </row>
    <row r="774" spans="1:18" x14ac:dyDescent="0.35">
      <c r="A774" t="s">
        <v>41</v>
      </c>
      <c r="B774">
        <v>87033</v>
      </c>
      <c r="C774">
        <v>27</v>
      </c>
      <c r="D774" t="s">
        <v>22</v>
      </c>
      <c r="E774">
        <v>82</v>
      </c>
      <c r="F774">
        <v>7</v>
      </c>
      <c r="G774">
        <v>75</v>
      </c>
      <c r="H774" t="s">
        <v>20</v>
      </c>
      <c r="I774">
        <v>65</v>
      </c>
      <c r="J774">
        <v>85</v>
      </c>
      <c r="K774">
        <v>47</v>
      </c>
      <c r="L774">
        <v>73</v>
      </c>
      <c r="M774">
        <v>10</v>
      </c>
      <c r="N774">
        <v>99</v>
      </c>
      <c r="O774">
        <v>74</v>
      </c>
      <c r="P774">
        <v>74</v>
      </c>
      <c r="Q774">
        <v>25</v>
      </c>
      <c r="R774">
        <v>83</v>
      </c>
    </row>
    <row r="775" spans="1:18" x14ac:dyDescent="0.35">
      <c r="A775" t="s">
        <v>31</v>
      </c>
      <c r="B775">
        <v>80658</v>
      </c>
      <c r="C775">
        <v>5</v>
      </c>
      <c r="D775" t="s">
        <v>22</v>
      </c>
      <c r="E775">
        <v>96</v>
      </c>
      <c r="F775">
        <v>58</v>
      </c>
      <c r="G775">
        <v>16</v>
      </c>
      <c r="H775" t="s">
        <v>23</v>
      </c>
      <c r="I775">
        <v>56</v>
      </c>
      <c r="J775">
        <v>41</v>
      </c>
      <c r="K775">
        <v>21</v>
      </c>
      <c r="L775">
        <v>59</v>
      </c>
      <c r="M775">
        <v>76</v>
      </c>
      <c r="N775">
        <v>64</v>
      </c>
      <c r="O775">
        <v>23</v>
      </c>
      <c r="P775">
        <v>73</v>
      </c>
      <c r="Q775">
        <v>26</v>
      </c>
      <c r="R775">
        <v>18</v>
      </c>
    </row>
    <row r="776" spans="1:18" x14ac:dyDescent="0.35">
      <c r="A776" t="s">
        <v>26</v>
      </c>
      <c r="B776">
        <v>136081</v>
      </c>
      <c r="C776">
        <v>29</v>
      </c>
      <c r="D776" t="s">
        <v>25</v>
      </c>
      <c r="E776">
        <v>84</v>
      </c>
      <c r="F776">
        <v>98</v>
      </c>
      <c r="G776">
        <v>51</v>
      </c>
      <c r="H776" t="s">
        <v>27</v>
      </c>
      <c r="I776">
        <v>3</v>
      </c>
      <c r="J776">
        <v>49</v>
      </c>
      <c r="K776">
        <v>13</v>
      </c>
      <c r="L776">
        <v>96</v>
      </c>
      <c r="M776">
        <v>8</v>
      </c>
      <c r="N776">
        <v>67</v>
      </c>
      <c r="O776">
        <v>54</v>
      </c>
      <c r="P776">
        <v>79</v>
      </c>
      <c r="Q776">
        <v>49</v>
      </c>
      <c r="R776">
        <v>3</v>
      </c>
    </row>
    <row r="777" spans="1:18" x14ac:dyDescent="0.35">
      <c r="A777" t="s">
        <v>26</v>
      </c>
      <c r="B777">
        <v>48728</v>
      </c>
      <c r="C777">
        <v>11</v>
      </c>
      <c r="D777" t="s">
        <v>38</v>
      </c>
      <c r="E777">
        <v>65</v>
      </c>
      <c r="F777">
        <v>143</v>
      </c>
      <c r="G777">
        <v>36</v>
      </c>
      <c r="H777" t="s">
        <v>27</v>
      </c>
      <c r="I777">
        <v>18</v>
      </c>
      <c r="J777">
        <v>43</v>
      </c>
      <c r="K777">
        <v>81</v>
      </c>
      <c r="L777">
        <v>29</v>
      </c>
      <c r="M777">
        <v>25</v>
      </c>
      <c r="N777">
        <v>62</v>
      </c>
      <c r="O777">
        <v>54</v>
      </c>
      <c r="P777">
        <v>6</v>
      </c>
      <c r="Q777">
        <v>8</v>
      </c>
      <c r="R777">
        <v>64</v>
      </c>
    </row>
    <row r="778" spans="1:18" x14ac:dyDescent="0.35">
      <c r="A778" t="s">
        <v>32</v>
      </c>
      <c r="B778">
        <v>52286</v>
      </c>
      <c r="C778">
        <v>15</v>
      </c>
      <c r="D778" t="s">
        <v>25</v>
      </c>
      <c r="E778">
        <v>97</v>
      </c>
      <c r="F778">
        <v>118</v>
      </c>
      <c r="G778">
        <v>3</v>
      </c>
      <c r="H778" t="s">
        <v>23</v>
      </c>
      <c r="I778">
        <v>48</v>
      </c>
      <c r="J778">
        <v>41</v>
      </c>
      <c r="K778">
        <v>11</v>
      </c>
      <c r="L778">
        <v>92</v>
      </c>
      <c r="M778">
        <v>81</v>
      </c>
      <c r="N778">
        <v>23</v>
      </c>
      <c r="O778">
        <v>26</v>
      </c>
      <c r="P778">
        <v>3</v>
      </c>
      <c r="Q778">
        <v>3</v>
      </c>
      <c r="R778">
        <v>58</v>
      </c>
    </row>
    <row r="779" spans="1:18" x14ac:dyDescent="0.35">
      <c r="A779" t="s">
        <v>28</v>
      </c>
      <c r="B779">
        <v>55727</v>
      </c>
      <c r="C779">
        <v>28</v>
      </c>
      <c r="D779" t="s">
        <v>22</v>
      </c>
      <c r="E779">
        <v>19</v>
      </c>
      <c r="F779">
        <v>14</v>
      </c>
      <c r="G779">
        <v>38</v>
      </c>
      <c r="H779" t="s">
        <v>27</v>
      </c>
      <c r="I779">
        <v>3</v>
      </c>
      <c r="J779">
        <v>2</v>
      </c>
      <c r="K779">
        <v>62</v>
      </c>
      <c r="L779">
        <v>66</v>
      </c>
      <c r="M779">
        <v>31</v>
      </c>
      <c r="N779">
        <v>32</v>
      </c>
      <c r="O779">
        <v>34</v>
      </c>
      <c r="P779">
        <v>68</v>
      </c>
      <c r="Q779">
        <v>6</v>
      </c>
      <c r="R779">
        <v>93</v>
      </c>
    </row>
    <row r="780" spans="1:18" x14ac:dyDescent="0.35">
      <c r="A780" t="s">
        <v>44</v>
      </c>
      <c r="B780">
        <v>104638</v>
      </c>
      <c r="C780">
        <v>10</v>
      </c>
      <c r="D780" t="s">
        <v>19</v>
      </c>
      <c r="E780">
        <v>10</v>
      </c>
      <c r="F780">
        <v>67</v>
      </c>
      <c r="G780">
        <v>61</v>
      </c>
      <c r="H780" t="s">
        <v>27</v>
      </c>
      <c r="I780">
        <v>22</v>
      </c>
      <c r="J780">
        <v>8</v>
      </c>
      <c r="K780">
        <v>87</v>
      </c>
      <c r="L780">
        <v>86</v>
      </c>
      <c r="M780">
        <v>4</v>
      </c>
      <c r="N780">
        <v>7</v>
      </c>
      <c r="O780">
        <v>56</v>
      </c>
      <c r="P780">
        <v>85</v>
      </c>
      <c r="Q780">
        <v>32</v>
      </c>
      <c r="R780">
        <v>52</v>
      </c>
    </row>
    <row r="781" spans="1:18" x14ac:dyDescent="0.35">
      <c r="A781" t="s">
        <v>36</v>
      </c>
      <c r="B781">
        <v>119363</v>
      </c>
      <c r="C781">
        <v>1</v>
      </c>
      <c r="D781" t="s">
        <v>22</v>
      </c>
      <c r="E781">
        <v>35</v>
      </c>
      <c r="F781">
        <v>139</v>
      </c>
      <c r="G781">
        <v>37</v>
      </c>
      <c r="H781" t="s">
        <v>27</v>
      </c>
      <c r="I781">
        <v>15</v>
      </c>
      <c r="J781">
        <v>58</v>
      </c>
      <c r="K781">
        <v>66</v>
      </c>
      <c r="L781">
        <v>19</v>
      </c>
      <c r="M781">
        <v>39</v>
      </c>
      <c r="N781">
        <v>95</v>
      </c>
      <c r="O781">
        <v>25</v>
      </c>
      <c r="P781">
        <v>67</v>
      </c>
      <c r="Q781">
        <v>74</v>
      </c>
      <c r="R781">
        <v>45</v>
      </c>
    </row>
    <row r="782" spans="1:18" x14ac:dyDescent="0.35">
      <c r="A782" t="s">
        <v>24</v>
      </c>
      <c r="B782">
        <v>141597</v>
      </c>
      <c r="C782">
        <v>26</v>
      </c>
      <c r="D782" t="s">
        <v>38</v>
      </c>
      <c r="E782">
        <v>74</v>
      </c>
      <c r="F782">
        <v>96</v>
      </c>
      <c r="G782">
        <v>84</v>
      </c>
      <c r="H782" t="s">
        <v>20</v>
      </c>
      <c r="I782">
        <v>69</v>
      </c>
      <c r="J782">
        <v>59</v>
      </c>
      <c r="K782">
        <v>88</v>
      </c>
      <c r="L782">
        <v>36</v>
      </c>
      <c r="M782">
        <v>3</v>
      </c>
      <c r="N782">
        <v>21</v>
      </c>
      <c r="O782">
        <v>4</v>
      </c>
      <c r="P782">
        <v>4</v>
      </c>
      <c r="Q782">
        <v>87</v>
      </c>
      <c r="R782">
        <v>68</v>
      </c>
    </row>
    <row r="783" spans="1:18" x14ac:dyDescent="0.35">
      <c r="A783" t="s">
        <v>44</v>
      </c>
      <c r="B783">
        <v>72756</v>
      </c>
      <c r="C783">
        <v>18</v>
      </c>
      <c r="D783" t="s">
        <v>22</v>
      </c>
      <c r="E783">
        <v>61</v>
      </c>
      <c r="F783">
        <v>135</v>
      </c>
      <c r="G783">
        <v>49</v>
      </c>
      <c r="H783" t="s">
        <v>27</v>
      </c>
      <c r="I783">
        <v>87</v>
      </c>
      <c r="J783">
        <v>36</v>
      </c>
      <c r="K783">
        <v>93</v>
      </c>
      <c r="L783">
        <v>7</v>
      </c>
      <c r="M783">
        <v>26</v>
      </c>
      <c r="N783">
        <v>56</v>
      </c>
      <c r="O783">
        <v>53</v>
      </c>
      <c r="P783">
        <v>14</v>
      </c>
      <c r="Q783">
        <v>59</v>
      </c>
      <c r="R783">
        <v>31</v>
      </c>
    </row>
    <row r="784" spans="1:18" x14ac:dyDescent="0.35">
      <c r="A784" t="s">
        <v>21</v>
      </c>
      <c r="B784">
        <v>77774</v>
      </c>
      <c r="C784">
        <v>10</v>
      </c>
      <c r="D784" t="s">
        <v>25</v>
      </c>
      <c r="E784">
        <v>95</v>
      </c>
      <c r="F784">
        <v>114</v>
      </c>
      <c r="G784">
        <v>27</v>
      </c>
      <c r="H784" t="s">
        <v>23</v>
      </c>
      <c r="I784">
        <v>68</v>
      </c>
      <c r="J784">
        <v>36</v>
      </c>
      <c r="K784">
        <v>51</v>
      </c>
      <c r="L784">
        <v>68</v>
      </c>
      <c r="M784">
        <v>96</v>
      </c>
      <c r="N784">
        <v>25</v>
      </c>
      <c r="O784">
        <v>87</v>
      </c>
      <c r="P784">
        <v>92</v>
      </c>
      <c r="Q784">
        <v>67</v>
      </c>
      <c r="R784">
        <v>93</v>
      </c>
    </row>
    <row r="785" spans="1:18" x14ac:dyDescent="0.35">
      <c r="A785" t="s">
        <v>39</v>
      </c>
      <c r="B785">
        <v>119865</v>
      </c>
      <c r="C785">
        <v>12</v>
      </c>
      <c r="D785" t="s">
        <v>19</v>
      </c>
      <c r="E785">
        <v>95</v>
      </c>
      <c r="F785">
        <v>12</v>
      </c>
      <c r="G785">
        <v>71</v>
      </c>
      <c r="H785" t="s">
        <v>20</v>
      </c>
      <c r="I785">
        <v>91</v>
      </c>
      <c r="J785">
        <v>48</v>
      </c>
      <c r="K785">
        <v>46</v>
      </c>
      <c r="L785">
        <v>57</v>
      </c>
      <c r="M785">
        <v>15</v>
      </c>
      <c r="N785">
        <v>47</v>
      </c>
      <c r="O785">
        <v>83</v>
      </c>
      <c r="P785">
        <v>2</v>
      </c>
      <c r="Q785">
        <v>27</v>
      </c>
      <c r="R785">
        <v>0</v>
      </c>
    </row>
    <row r="786" spans="1:18" x14ac:dyDescent="0.35">
      <c r="A786" t="s">
        <v>29</v>
      </c>
      <c r="B786">
        <v>33692</v>
      </c>
      <c r="C786">
        <v>25</v>
      </c>
      <c r="D786" t="s">
        <v>25</v>
      </c>
      <c r="E786">
        <v>73</v>
      </c>
      <c r="F786">
        <v>13</v>
      </c>
      <c r="G786">
        <v>29</v>
      </c>
      <c r="H786" t="s">
        <v>23</v>
      </c>
      <c r="I786">
        <v>61</v>
      </c>
      <c r="J786">
        <v>25</v>
      </c>
      <c r="K786">
        <v>92</v>
      </c>
      <c r="L786">
        <v>78</v>
      </c>
      <c r="M786">
        <v>57</v>
      </c>
      <c r="N786">
        <v>7</v>
      </c>
      <c r="O786">
        <v>92</v>
      </c>
      <c r="P786">
        <v>71</v>
      </c>
      <c r="Q786">
        <v>37</v>
      </c>
      <c r="R786">
        <v>71</v>
      </c>
    </row>
    <row r="787" spans="1:18" x14ac:dyDescent="0.35">
      <c r="A787" t="s">
        <v>21</v>
      </c>
      <c r="B787">
        <v>139419</v>
      </c>
      <c r="C787">
        <v>4</v>
      </c>
      <c r="D787" t="s">
        <v>22</v>
      </c>
      <c r="E787">
        <v>39</v>
      </c>
      <c r="F787">
        <v>91</v>
      </c>
      <c r="G787">
        <v>9</v>
      </c>
      <c r="H787" t="s">
        <v>23</v>
      </c>
      <c r="I787">
        <v>2</v>
      </c>
      <c r="J787">
        <v>13</v>
      </c>
      <c r="K787">
        <v>65</v>
      </c>
      <c r="L787">
        <v>8</v>
      </c>
      <c r="M787">
        <v>99</v>
      </c>
      <c r="N787">
        <v>35</v>
      </c>
      <c r="O787">
        <v>6</v>
      </c>
      <c r="P787">
        <v>94</v>
      </c>
      <c r="Q787">
        <v>17</v>
      </c>
      <c r="R787">
        <v>72</v>
      </c>
    </row>
    <row r="788" spans="1:18" x14ac:dyDescent="0.35">
      <c r="A788" t="s">
        <v>41</v>
      </c>
      <c r="B788">
        <v>48782</v>
      </c>
      <c r="C788">
        <v>6</v>
      </c>
      <c r="D788" t="s">
        <v>38</v>
      </c>
      <c r="E788">
        <v>9</v>
      </c>
      <c r="F788">
        <v>136</v>
      </c>
      <c r="G788">
        <v>9</v>
      </c>
      <c r="H788" t="s">
        <v>20</v>
      </c>
      <c r="I788">
        <v>3</v>
      </c>
      <c r="J788">
        <v>9</v>
      </c>
      <c r="K788">
        <v>5</v>
      </c>
      <c r="L788">
        <v>33</v>
      </c>
      <c r="M788">
        <v>51</v>
      </c>
      <c r="N788">
        <v>53</v>
      </c>
      <c r="O788">
        <v>27</v>
      </c>
      <c r="P788">
        <v>91</v>
      </c>
      <c r="Q788">
        <v>37</v>
      </c>
      <c r="R788">
        <v>5</v>
      </c>
    </row>
    <row r="789" spans="1:18" x14ac:dyDescent="0.35">
      <c r="A789" t="s">
        <v>39</v>
      </c>
      <c r="B789">
        <v>140349</v>
      </c>
      <c r="C789">
        <v>14</v>
      </c>
      <c r="D789" t="s">
        <v>19</v>
      </c>
      <c r="E789">
        <v>53</v>
      </c>
      <c r="F789">
        <v>91</v>
      </c>
      <c r="G789">
        <v>77</v>
      </c>
      <c r="H789" t="s">
        <v>20</v>
      </c>
      <c r="I789">
        <v>13</v>
      </c>
      <c r="J789">
        <v>82</v>
      </c>
      <c r="K789">
        <v>10</v>
      </c>
      <c r="L789">
        <v>33</v>
      </c>
      <c r="M789">
        <v>38</v>
      </c>
      <c r="N789">
        <v>62</v>
      </c>
      <c r="O789">
        <v>72</v>
      </c>
      <c r="P789">
        <v>39</v>
      </c>
      <c r="Q789">
        <v>9</v>
      </c>
      <c r="R789">
        <v>56</v>
      </c>
    </row>
    <row r="790" spans="1:18" x14ac:dyDescent="0.35">
      <c r="A790" t="s">
        <v>26</v>
      </c>
      <c r="B790">
        <v>80075</v>
      </c>
      <c r="C790">
        <v>22</v>
      </c>
      <c r="D790" t="s">
        <v>38</v>
      </c>
      <c r="E790">
        <v>65</v>
      </c>
      <c r="F790">
        <v>145</v>
      </c>
      <c r="G790">
        <v>62</v>
      </c>
      <c r="H790" t="s">
        <v>27</v>
      </c>
      <c r="I790">
        <v>4</v>
      </c>
      <c r="J790">
        <v>33</v>
      </c>
      <c r="K790">
        <v>47</v>
      </c>
      <c r="L790">
        <v>31</v>
      </c>
      <c r="M790">
        <v>7</v>
      </c>
      <c r="N790">
        <v>83</v>
      </c>
      <c r="O790">
        <v>73</v>
      </c>
      <c r="P790">
        <v>99</v>
      </c>
      <c r="Q790">
        <v>27</v>
      </c>
      <c r="R790">
        <v>87</v>
      </c>
    </row>
    <row r="791" spans="1:18" x14ac:dyDescent="0.35">
      <c r="A791" t="s">
        <v>30</v>
      </c>
      <c r="B791">
        <v>120629</v>
      </c>
      <c r="C791">
        <v>22</v>
      </c>
      <c r="D791" t="s">
        <v>38</v>
      </c>
      <c r="E791">
        <v>36</v>
      </c>
      <c r="F791">
        <v>123</v>
      </c>
      <c r="G791">
        <v>34</v>
      </c>
      <c r="H791" t="s">
        <v>27</v>
      </c>
      <c r="I791">
        <v>79</v>
      </c>
      <c r="J791">
        <v>53</v>
      </c>
      <c r="K791">
        <v>29</v>
      </c>
      <c r="L791">
        <v>66</v>
      </c>
      <c r="M791">
        <v>64</v>
      </c>
      <c r="N791">
        <v>21</v>
      </c>
      <c r="O791">
        <v>3</v>
      </c>
      <c r="P791">
        <v>43</v>
      </c>
      <c r="Q791">
        <v>57</v>
      </c>
      <c r="R791">
        <v>88</v>
      </c>
    </row>
    <row r="792" spans="1:18" x14ac:dyDescent="0.35">
      <c r="A792" t="s">
        <v>29</v>
      </c>
      <c r="B792">
        <v>135899</v>
      </c>
      <c r="C792">
        <v>24</v>
      </c>
      <c r="D792" t="s">
        <v>38</v>
      </c>
      <c r="E792">
        <v>53</v>
      </c>
      <c r="F792">
        <v>125</v>
      </c>
      <c r="G792">
        <v>16</v>
      </c>
      <c r="H792" t="s">
        <v>23</v>
      </c>
      <c r="I792">
        <v>75</v>
      </c>
      <c r="J792">
        <v>2</v>
      </c>
      <c r="K792">
        <v>37</v>
      </c>
      <c r="L792">
        <v>63</v>
      </c>
      <c r="M792">
        <v>2</v>
      </c>
      <c r="N792">
        <v>72</v>
      </c>
      <c r="O792">
        <v>84</v>
      </c>
      <c r="P792">
        <v>4</v>
      </c>
      <c r="Q792">
        <v>45</v>
      </c>
      <c r="R792">
        <v>85</v>
      </c>
    </row>
    <row r="793" spans="1:18" x14ac:dyDescent="0.35">
      <c r="A793" t="s">
        <v>44</v>
      </c>
      <c r="B793">
        <v>115333</v>
      </c>
      <c r="C793">
        <v>1</v>
      </c>
      <c r="D793" t="s">
        <v>19</v>
      </c>
      <c r="E793">
        <v>29</v>
      </c>
      <c r="F793">
        <v>82</v>
      </c>
      <c r="G793">
        <v>57</v>
      </c>
      <c r="H793" t="s">
        <v>27</v>
      </c>
      <c r="I793">
        <v>56</v>
      </c>
      <c r="J793">
        <v>16</v>
      </c>
      <c r="K793">
        <v>31</v>
      </c>
      <c r="L793">
        <v>9</v>
      </c>
      <c r="M793">
        <v>69</v>
      </c>
      <c r="N793">
        <v>99</v>
      </c>
      <c r="O793">
        <v>77</v>
      </c>
      <c r="P793">
        <v>94</v>
      </c>
      <c r="Q793">
        <v>22</v>
      </c>
      <c r="R793">
        <v>77</v>
      </c>
    </row>
    <row r="794" spans="1:18" x14ac:dyDescent="0.35">
      <c r="A794" t="s">
        <v>30</v>
      </c>
      <c r="B794">
        <v>93908</v>
      </c>
      <c r="C794">
        <v>22</v>
      </c>
      <c r="D794" t="s">
        <v>19</v>
      </c>
      <c r="E794">
        <v>67</v>
      </c>
      <c r="F794">
        <v>97</v>
      </c>
      <c r="G794">
        <v>44</v>
      </c>
      <c r="H794" t="s">
        <v>27</v>
      </c>
      <c r="I794">
        <v>86</v>
      </c>
      <c r="J794">
        <v>85</v>
      </c>
      <c r="K794">
        <v>2</v>
      </c>
      <c r="L794">
        <v>61</v>
      </c>
      <c r="M794">
        <v>37</v>
      </c>
      <c r="N794">
        <v>42</v>
      </c>
      <c r="O794">
        <v>83</v>
      </c>
      <c r="P794">
        <v>31</v>
      </c>
      <c r="Q794">
        <v>94</v>
      </c>
      <c r="R794">
        <v>18</v>
      </c>
    </row>
    <row r="795" spans="1:18" x14ac:dyDescent="0.35">
      <c r="A795" t="s">
        <v>39</v>
      </c>
      <c r="B795">
        <v>41564</v>
      </c>
      <c r="C795">
        <v>3</v>
      </c>
      <c r="D795" t="s">
        <v>19</v>
      </c>
      <c r="E795">
        <v>67</v>
      </c>
      <c r="F795">
        <v>75</v>
      </c>
      <c r="G795">
        <v>78</v>
      </c>
      <c r="H795" t="s">
        <v>20</v>
      </c>
      <c r="I795">
        <v>83</v>
      </c>
      <c r="J795">
        <v>76</v>
      </c>
      <c r="K795">
        <v>33</v>
      </c>
      <c r="L795">
        <v>53</v>
      </c>
      <c r="M795">
        <v>6</v>
      </c>
      <c r="N795">
        <v>21</v>
      </c>
      <c r="O795">
        <v>49</v>
      </c>
      <c r="P795">
        <v>9</v>
      </c>
      <c r="Q795">
        <v>84</v>
      </c>
      <c r="R795">
        <v>72</v>
      </c>
    </row>
    <row r="796" spans="1:18" x14ac:dyDescent="0.35">
      <c r="A796" t="s">
        <v>41</v>
      </c>
      <c r="B796">
        <v>144507</v>
      </c>
      <c r="C796">
        <v>9</v>
      </c>
      <c r="D796" t="s">
        <v>25</v>
      </c>
      <c r="E796">
        <v>56</v>
      </c>
      <c r="F796">
        <v>109</v>
      </c>
      <c r="G796">
        <v>79</v>
      </c>
      <c r="H796" t="s">
        <v>20</v>
      </c>
      <c r="I796">
        <v>28</v>
      </c>
      <c r="J796">
        <v>27</v>
      </c>
      <c r="K796">
        <v>17</v>
      </c>
      <c r="L796">
        <v>33</v>
      </c>
      <c r="M796">
        <v>2</v>
      </c>
      <c r="N796">
        <v>63</v>
      </c>
      <c r="O796">
        <v>57</v>
      </c>
      <c r="P796">
        <v>38</v>
      </c>
      <c r="Q796">
        <v>33</v>
      </c>
      <c r="R796">
        <v>24</v>
      </c>
    </row>
    <row r="797" spans="1:18" x14ac:dyDescent="0.35">
      <c r="A797" t="s">
        <v>37</v>
      </c>
      <c r="B797">
        <v>147679</v>
      </c>
      <c r="C797">
        <v>29</v>
      </c>
      <c r="D797" t="s">
        <v>19</v>
      </c>
      <c r="E797">
        <v>92</v>
      </c>
      <c r="F797">
        <v>119</v>
      </c>
      <c r="G797">
        <v>6</v>
      </c>
      <c r="H797" t="s">
        <v>27</v>
      </c>
      <c r="I797">
        <v>83</v>
      </c>
      <c r="J797">
        <v>35</v>
      </c>
      <c r="K797">
        <v>6</v>
      </c>
      <c r="L797">
        <v>62</v>
      </c>
      <c r="M797">
        <v>19</v>
      </c>
      <c r="N797">
        <v>57</v>
      </c>
      <c r="O797">
        <v>74</v>
      </c>
      <c r="P797">
        <v>78</v>
      </c>
      <c r="Q797">
        <v>3</v>
      </c>
      <c r="R797">
        <v>51</v>
      </c>
    </row>
    <row r="798" spans="1:18" x14ac:dyDescent="0.35">
      <c r="A798" t="s">
        <v>21</v>
      </c>
      <c r="B798">
        <v>132811</v>
      </c>
      <c r="C798">
        <v>12</v>
      </c>
      <c r="D798" t="s">
        <v>19</v>
      </c>
      <c r="E798">
        <v>82</v>
      </c>
      <c r="F798">
        <v>126</v>
      </c>
      <c r="G798">
        <v>3</v>
      </c>
      <c r="H798" t="s">
        <v>23</v>
      </c>
      <c r="I798">
        <v>1</v>
      </c>
      <c r="J798">
        <v>44</v>
      </c>
      <c r="K798">
        <v>26</v>
      </c>
      <c r="L798">
        <v>12</v>
      </c>
      <c r="M798">
        <v>91</v>
      </c>
      <c r="N798">
        <v>10</v>
      </c>
      <c r="O798">
        <v>18</v>
      </c>
      <c r="P798">
        <v>4</v>
      </c>
      <c r="Q798">
        <v>28</v>
      </c>
      <c r="R798">
        <v>83</v>
      </c>
    </row>
    <row r="799" spans="1:18" x14ac:dyDescent="0.35">
      <c r="A799" t="s">
        <v>34</v>
      </c>
      <c r="B799">
        <v>54940</v>
      </c>
      <c r="C799">
        <v>26</v>
      </c>
      <c r="D799" t="s">
        <v>19</v>
      </c>
      <c r="E799">
        <v>6</v>
      </c>
      <c r="F799">
        <v>55</v>
      </c>
      <c r="G799">
        <v>47</v>
      </c>
      <c r="H799" t="s">
        <v>27</v>
      </c>
      <c r="I799">
        <v>93</v>
      </c>
      <c r="J799">
        <v>29</v>
      </c>
      <c r="K799">
        <v>43</v>
      </c>
      <c r="L799">
        <v>1</v>
      </c>
      <c r="M799">
        <v>49</v>
      </c>
      <c r="N799">
        <v>7</v>
      </c>
      <c r="O799">
        <v>27</v>
      </c>
      <c r="P799">
        <v>3</v>
      </c>
      <c r="Q799">
        <v>84</v>
      </c>
      <c r="R799">
        <v>1</v>
      </c>
    </row>
    <row r="800" spans="1:18" x14ac:dyDescent="0.35">
      <c r="A800" t="s">
        <v>26</v>
      </c>
      <c r="B800">
        <v>144326</v>
      </c>
      <c r="C800">
        <v>14</v>
      </c>
      <c r="D800" t="s">
        <v>22</v>
      </c>
      <c r="E800">
        <v>39</v>
      </c>
      <c r="F800">
        <v>8</v>
      </c>
      <c r="G800">
        <v>56</v>
      </c>
      <c r="H800" t="s">
        <v>27</v>
      </c>
      <c r="I800">
        <v>83</v>
      </c>
      <c r="J800">
        <v>56</v>
      </c>
      <c r="K800">
        <v>3</v>
      </c>
      <c r="L800">
        <v>46</v>
      </c>
      <c r="M800">
        <v>46</v>
      </c>
      <c r="N800">
        <v>54</v>
      </c>
      <c r="O800">
        <v>67</v>
      </c>
      <c r="P800">
        <v>2</v>
      </c>
      <c r="Q800">
        <v>5</v>
      </c>
      <c r="R800">
        <v>59</v>
      </c>
    </row>
    <row r="801" spans="1:18" x14ac:dyDescent="0.35">
      <c r="A801" t="s">
        <v>43</v>
      </c>
      <c r="B801">
        <v>30511</v>
      </c>
      <c r="C801">
        <v>18</v>
      </c>
      <c r="D801" t="s">
        <v>19</v>
      </c>
      <c r="E801">
        <v>67</v>
      </c>
      <c r="F801">
        <v>73</v>
      </c>
      <c r="G801">
        <v>13</v>
      </c>
      <c r="H801" t="s">
        <v>23</v>
      </c>
      <c r="I801">
        <v>96</v>
      </c>
      <c r="J801">
        <v>35</v>
      </c>
      <c r="K801">
        <v>35</v>
      </c>
      <c r="L801">
        <v>6</v>
      </c>
      <c r="M801">
        <v>97</v>
      </c>
      <c r="N801">
        <v>98</v>
      </c>
      <c r="O801">
        <v>58</v>
      </c>
      <c r="P801">
        <v>0</v>
      </c>
      <c r="Q801">
        <v>9</v>
      </c>
      <c r="R801">
        <v>57</v>
      </c>
    </row>
    <row r="802" spans="1:18" x14ac:dyDescent="0.35">
      <c r="A802" t="s">
        <v>26</v>
      </c>
      <c r="B802">
        <v>49359</v>
      </c>
      <c r="C802">
        <v>26</v>
      </c>
      <c r="D802" t="s">
        <v>38</v>
      </c>
      <c r="E802">
        <v>9</v>
      </c>
      <c r="F802">
        <v>77</v>
      </c>
      <c r="G802">
        <v>41</v>
      </c>
      <c r="H802" t="s">
        <v>27</v>
      </c>
      <c r="I802">
        <v>3</v>
      </c>
      <c r="J802">
        <v>61</v>
      </c>
      <c r="K802">
        <v>44</v>
      </c>
      <c r="L802">
        <v>73</v>
      </c>
      <c r="M802">
        <v>89</v>
      </c>
      <c r="N802">
        <v>67</v>
      </c>
      <c r="O802">
        <v>2</v>
      </c>
      <c r="P802">
        <v>93</v>
      </c>
      <c r="Q802">
        <v>26</v>
      </c>
      <c r="R802">
        <v>15</v>
      </c>
    </row>
    <row r="803" spans="1:18" x14ac:dyDescent="0.35">
      <c r="A803" t="s">
        <v>30</v>
      </c>
      <c r="B803">
        <v>36265</v>
      </c>
      <c r="C803">
        <v>15</v>
      </c>
      <c r="D803" t="s">
        <v>25</v>
      </c>
      <c r="E803">
        <v>56</v>
      </c>
      <c r="F803">
        <v>61</v>
      </c>
      <c r="G803">
        <v>36</v>
      </c>
      <c r="H803" t="s">
        <v>27</v>
      </c>
      <c r="I803">
        <v>3</v>
      </c>
      <c r="J803">
        <v>28</v>
      </c>
      <c r="K803">
        <v>6</v>
      </c>
      <c r="L803">
        <v>82</v>
      </c>
      <c r="M803">
        <v>76</v>
      </c>
      <c r="N803">
        <v>26</v>
      </c>
      <c r="O803">
        <v>25</v>
      </c>
      <c r="P803">
        <v>97</v>
      </c>
      <c r="Q803">
        <v>1</v>
      </c>
      <c r="R803">
        <v>88</v>
      </c>
    </row>
    <row r="804" spans="1:18" x14ac:dyDescent="0.35">
      <c r="A804" t="s">
        <v>35</v>
      </c>
      <c r="B804">
        <v>122313</v>
      </c>
      <c r="C804">
        <v>25</v>
      </c>
      <c r="D804" t="s">
        <v>19</v>
      </c>
      <c r="E804">
        <v>95</v>
      </c>
      <c r="F804">
        <v>84</v>
      </c>
      <c r="G804">
        <v>48</v>
      </c>
      <c r="H804" t="s">
        <v>27</v>
      </c>
      <c r="I804">
        <v>71</v>
      </c>
      <c r="J804">
        <v>59</v>
      </c>
      <c r="K804">
        <v>32</v>
      </c>
      <c r="L804">
        <v>55</v>
      </c>
      <c r="M804">
        <v>73</v>
      </c>
      <c r="N804">
        <v>4</v>
      </c>
      <c r="O804">
        <v>1</v>
      </c>
      <c r="P804">
        <v>46</v>
      </c>
      <c r="Q804">
        <v>13</v>
      </c>
      <c r="R804">
        <v>66</v>
      </c>
    </row>
    <row r="805" spans="1:18" x14ac:dyDescent="0.35">
      <c r="A805" t="s">
        <v>42</v>
      </c>
      <c r="B805">
        <v>39280</v>
      </c>
      <c r="C805">
        <v>1</v>
      </c>
      <c r="D805" t="s">
        <v>22</v>
      </c>
      <c r="E805">
        <v>43</v>
      </c>
      <c r="F805">
        <v>7</v>
      </c>
      <c r="G805">
        <v>52</v>
      </c>
      <c r="H805" t="s">
        <v>27</v>
      </c>
      <c r="I805">
        <v>12</v>
      </c>
      <c r="J805">
        <v>2</v>
      </c>
      <c r="K805">
        <v>5</v>
      </c>
      <c r="L805">
        <v>95</v>
      </c>
      <c r="M805">
        <v>14</v>
      </c>
      <c r="N805">
        <v>71</v>
      </c>
      <c r="O805">
        <v>7</v>
      </c>
      <c r="P805">
        <v>11</v>
      </c>
      <c r="Q805">
        <v>51</v>
      </c>
      <c r="R805">
        <v>46</v>
      </c>
    </row>
    <row r="806" spans="1:18" x14ac:dyDescent="0.35">
      <c r="A806" t="s">
        <v>24</v>
      </c>
      <c r="B806">
        <v>80281</v>
      </c>
      <c r="C806">
        <v>26</v>
      </c>
      <c r="D806" t="s">
        <v>38</v>
      </c>
      <c r="E806">
        <v>94</v>
      </c>
      <c r="F806">
        <v>128</v>
      </c>
      <c r="G806">
        <v>85</v>
      </c>
      <c r="H806" t="s">
        <v>20</v>
      </c>
      <c r="I806">
        <v>45</v>
      </c>
      <c r="J806">
        <v>36</v>
      </c>
      <c r="K806">
        <v>95</v>
      </c>
      <c r="L806">
        <v>6</v>
      </c>
      <c r="M806">
        <v>58</v>
      </c>
      <c r="N806">
        <v>23</v>
      </c>
      <c r="O806">
        <v>5</v>
      </c>
      <c r="P806">
        <v>95</v>
      </c>
      <c r="Q806">
        <v>31</v>
      </c>
      <c r="R806">
        <v>44</v>
      </c>
    </row>
    <row r="807" spans="1:18" x14ac:dyDescent="0.35">
      <c r="A807" t="s">
        <v>34</v>
      </c>
      <c r="B807">
        <v>98354</v>
      </c>
      <c r="C807">
        <v>16</v>
      </c>
      <c r="D807" t="s">
        <v>25</v>
      </c>
      <c r="E807">
        <v>84</v>
      </c>
      <c r="F807">
        <v>53</v>
      </c>
      <c r="G807">
        <v>63</v>
      </c>
      <c r="H807" t="s">
        <v>27</v>
      </c>
      <c r="I807">
        <v>14</v>
      </c>
      <c r="J807">
        <v>89</v>
      </c>
      <c r="K807">
        <v>73</v>
      </c>
      <c r="L807">
        <v>16</v>
      </c>
      <c r="M807">
        <v>57</v>
      </c>
      <c r="N807">
        <v>31</v>
      </c>
      <c r="O807">
        <v>18</v>
      </c>
      <c r="P807">
        <v>86</v>
      </c>
      <c r="Q807">
        <v>4</v>
      </c>
      <c r="R807">
        <v>4</v>
      </c>
    </row>
    <row r="808" spans="1:18" x14ac:dyDescent="0.35">
      <c r="A808" t="s">
        <v>28</v>
      </c>
      <c r="B808">
        <v>140951</v>
      </c>
      <c r="C808">
        <v>11</v>
      </c>
      <c r="D808" t="s">
        <v>25</v>
      </c>
      <c r="E808">
        <v>38</v>
      </c>
      <c r="F808">
        <v>137</v>
      </c>
      <c r="G808">
        <v>45</v>
      </c>
      <c r="H808" t="s">
        <v>27</v>
      </c>
      <c r="I808">
        <v>95</v>
      </c>
      <c r="J808">
        <v>95</v>
      </c>
      <c r="K808">
        <v>14</v>
      </c>
      <c r="L808">
        <v>18</v>
      </c>
      <c r="M808">
        <v>86</v>
      </c>
      <c r="N808">
        <v>39</v>
      </c>
      <c r="O808">
        <v>0</v>
      </c>
      <c r="P808">
        <v>27</v>
      </c>
      <c r="Q808">
        <v>6</v>
      </c>
      <c r="R808">
        <v>8</v>
      </c>
    </row>
    <row r="809" spans="1:18" x14ac:dyDescent="0.35">
      <c r="A809" t="s">
        <v>39</v>
      </c>
      <c r="B809">
        <v>145131</v>
      </c>
      <c r="C809">
        <v>22</v>
      </c>
      <c r="D809" t="s">
        <v>19</v>
      </c>
      <c r="E809">
        <v>11</v>
      </c>
      <c r="F809">
        <v>142</v>
      </c>
      <c r="G809">
        <v>89</v>
      </c>
      <c r="H809" t="s">
        <v>20</v>
      </c>
      <c r="I809">
        <v>59</v>
      </c>
      <c r="J809">
        <v>77</v>
      </c>
      <c r="K809">
        <v>43</v>
      </c>
      <c r="L809">
        <v>76</v>
      </c>
      <c r="M809">
        <v>37</v>
      </c>
      <c r="N809">
        <v>24</v>
      </c>
      <c r="O809">
        <v>73</v>
      </c>
      <c r="P809">
        <v>42</v>
      </c>
      <c r="Q809">
        <v>98</v>
      </c>
      <c r="R809">
        <v>35</v>
      </c>
    </row>
    <row r="810" spans="1:18" x14ac:dyDescent="0.35">
      <c r="A810" t="s">
        <v>43</v>
      </c>
      <c r="B810">
        <v>51529</v>
      </c>
      <c r="C810">
        <v>7</v>
      </c>
      <c r="D810" t="s">
        <v>38</v>
      </c>
      <c r="E810">
        <v>93</v>
      </c>
      <c r="F810">
        <v>74</v>
      </c>
      <c r="G810">
        <v>25</v>
      </c>
      <c r="H810" t="s">
        <v>23</v>
      </c>
      <c r="I810">
        <v>43</v>
      </c>
      <c r="J810">
        <v>92</v>
      </c>
      <c r="K810">
        <v>45</v>
      </c>
      <c r="L810">
        <v>74</v>
      </c>
      <c r="M810">
        <v>47</v>
      </c>
      <c r="N810">
        <v>23</v>
      </c>
      <c r="O810">
        <v>2</v>
      </c>
      <c r="P810">
        <v>43</v>
      </c>
      <c r="Q810">
        <v>76</v>
      </c>
      <c r="R810">
        <v>61</v>
      </c>
    </row>
    <row r="811" spans="1:18" x14ac:dyDescent="0.35">
      <c r="A811" t="s">
        <v>39</v>
      </c>
      <c r="B811">
        <v>30594</v>
      </c>
      <c r="C811">
        <v>25</v>
      </c>
      <c r="D811" t="s">
        <v>19</v>
      </c>
      <c r="E811">
        <v>28</v>
      </c>
      <c r="F811">
        <v>98</v>
      </c>
      <c r="G811">
        <v>71</v>
      </c>
      <c r="H811" t="s">
        <v>20</v>
      </c>
      <c r="I811">
        <v>82</v>
      </c>
      <c r="J811">
        <v>99</v>
      </c>
      <c r="K811">
        <v>41</v>
      </c>
      <c r="L811">
        <v>1</v>
      </c>
      <c r="M811">
        <v>17</v>
      </c>
      <c r="N811">
        <v>65</v>
      </c>
      <c r="O811">
        <v>61</v>
      </c>
      <c r="P811">
        <v>79</v>
      </c>
      <c r="Q811">
        <v>25</v>
      </c>
      <c r="R811">
        <v>76</v>
      </c>
    </row>
    <row r="812" spans="1:18" x14ac:dyDescent="0.35">
      <c r="A812" t="s">
        <v>39</v>
      </c>
      <c r="B812">
        <v>142770</v>
      </c>
      <c r="C812">
        <v>22</v>
      </c>
      <c r="D812" t="s">
        <v>19</v>
      </c>
      <c r="E812">
        <v>32</v>
      </c>
      <c r="F812">
        <v>105</v>
      </c>
      <c r="G812">
        <v>74</v>
      </c>
      <c r="H812" t="s">
        <v>20</v>
      </c>
      <c r="I812">
        <v>45</v>
      </c>
      <c r="J812">
        <v>88</v>
      </c>
      <c r="K812">
        <v>42</v>
      </c>
      <c r="L812">
        <v>84</v>
      </c>
      <c r="M812">
        <v>59</v>
      </c>
      <c r="N812">
        <v>19</v>
      </c>
      <c r="O812">
        <v>58</v>
      </c>
      <c r="P812">
        <v>51</v>
      </c>
      <c r="Q812">
        <v>4</v>
      </c>
      <c r="R812">
        <v>12</v>
      </c>
    </row>
    <row r="813" spans="1:18" x14ac:dyDescent="0.35">
      <c r="A813" t="s">
        <v>44</v>
      </c>
      <c r="B813">
        <v>122995</v>
      </c>
      <c r="C813">
        <v>5</v>
      </c>
      <c r="D813" t="s">
        <v>25</v>
      </c>
      <c r="E813">
        <v>7</v>
      </c>
      <c r="F813">
        <v>6</v>
      </c>
      <c r="G813">
        <v>47</v>
      </c>
      <c r="H813" t="s">
        <v>27</v>
      </c>
      <c r="I813">
        <v>31</v>
      </c>
      <c r="J813">
        <v>93</v>
      </c>
      <c r="K813">
        <v>38</v>
      </c>
      <c r="L813">
        <v>76</v>
      </c>
      <c r="M813">
        <v>53</v>
      </c>
      <c r="N813">
        <v>7</v>
      </c>
      <c r="O813">
        <v>26</v>
      </c>
      <c r="P813">
        <v>94</v>
      </c>
      <c r="Q813">
        <v>53</v>
      </c>
      <c r="R813">
        <v>83</v>
      </c>
    </row>
    <row r="814" spans="1:18" x14ac:dyDescent="0.35">
      <c r="A814" t="s">
        <v>21</v>
      </c>
      <c r="B814">
        <v>137126</v>
      </c>
      <c r="C814">
        <v>7</v>
      </c>
      <c r="D814" t="s">
        <v>19</v>
      </c>
      <c r="E814">
        <v>1</v>
      </c>
      <c r="F814">
        <v>117</v>
      </c>
      <c r="G814">
        <v>5</v>
      </c>
      <c r="H814" t="s">
        <v>23</v>
      </c>
      <c r="I814">
        <v>48</v>
      </c>
      <c r="J814">
        <v>19</v>
      </c>
      <c r="K814">
        <v>63</v>
      </c>
      <c r="L814">
        <v>98</v>
      </c>
      <c r="M814">
        <v>46</v>
      </c>
      <c r="N814">
        <v>82</v>
      </c>
      <c r="O814">
        <v>51</v>
      </c>
      <c r="P814">
        <v>5</v>
      </c>
      <c r="Q814">
        <v>93</v>
      </c>
      <c r="R814">
        <v>89</v>
      </c>
    </row>
    <row r="815" spans="1:18" x14ac:dyDescent="0.35">
      <c r="A815" t="s">
        <v>33</v>
      </c>
      <c r="B815">
        <v>44372</v>
      </c>
      <c r="C815">
        <v>26</v>
      </c>
      <c r="D815" t="s">
        <v>38</v>
      </c>
      <c r="E815">
        <v>12</v>
      </c>
      <c r="F815">
        <v>8</v>
      </c>
      <c r="G815">
        <v>94</v>
      </c>
      <c r="H815" t="s">
        <v>20</v>
      </c>
      <c r="I815">
        <v>63</v>
      </c>
      <c r="J815">
        <v>55</v>
      </c>
      <c r="K815">
        <v>71</v>
      </c>
      <c r="L815">
        <v>42</v>
      </c>
      <c r="M815">
        <v>76</v>
      </c>
      <c r="N815">
        <v>39</v>
      </c>
      <c r="O815">
        <v>83</v>
      </c>
      <c r="P815">
        <v>27</v>
      </c>
      <c r="Q815">
        <v>28</v>
      </c>
      <c r="R815">
        <v>52</v>
      </c>
    </row>
    <row r="816" spans="1:18" x14ac:dyDescent="0.35">
      <c r="A816" t="s">
        <v>43</v>
      </c>
      <c r="B816">
        <v>53795</v>
      </c>
      <c r="C816">
        <v>7</v>
      </c>
      <c r="D816" t="s">
        <v>19</v>
      </c>
      <c r="E816">
        <v>65</v>
      </c>
      <c r="F816">
        <v>86</v>
      </c>
      <c r="G816">
        <v>11</v>
      </c>
      <c r="H816" t="s">
        <v>23</v>
      </c>
      <c r="I816">
        <v>47</v>
      </c>
      <c r="J816">
        <v>56</v>
      </c>
      <c r="K816">
        <v>14</v>
      </c>
      <c r="L816">
        <v>56</v>
      </c>
      <c r="M816">
        <v>32</v>
      </c>
      <c r="N816">
        <v>39</v>
      </c>
      <c r="O816">
        <v>28</v>
      </c>
      <c r="P816">
        <v>93</v>
      </c>
      <c r="Q816">
        <v>68</v>
      </c>
      <c r="R816">
        <v>26</v>
      </c>
    </row>
    <row r="817" spans="1:18" x14ac:dyDescent="0.35">
      <c r="A817" t="s">
        <v>18</v>
      </c>
      <c r="B817">
        <v>80697</v>
      </c>
      <c r="C817">
        <v>15</v>
      </c>
      <c r="D817" t="s">
        <v>38</v>
      </c>
      <c r="E817">
        <v>85</v>
      </c>
      <c r="F817">
        <v>9</v>
      </c>
      <c r="G817">
        <v>91</v>
      </c>
      <c r="H817" t="s">
        <v>20</v>
      </c>
      <c r="I817">
        <v>15</v>
      </c>
      <c r="J817">
        <v>82</v>
      </c>
      <c r="K817">
        <v>54</v>
      </c>
      <c r="L817">
        <v>22</v>
      </c>
      <c r="M817">
        <v>41</v>
      </c>
      <c r="N817">
        <v>99</v>
      </c>
      <c r="O817">
        <v>78</v>
      </c>
      <c r="P817">
        <v>58</v>
      </c>
      <c r="Q817">
        <v>12</v>
      </c>
      <c r="R817">
        <v>42</v>
      </c>
    </row>
    <row r="818" spans="1:18" x14ac:dyDescent="0.35">
      <c r="A818" t="s">
        <v>37</v>
      </c>
      <c r="B818">
        <v>118078</v>
      </c>
      <c r="C818">
        <v>13</v>
      </c>
      <c r="D818" t="s">
        <v>22</v>
      </c>
      <c r="E818">
        <v>7</v>
      </c>
      <c r="F818">
        <v>104</v>
      </c>
      <c r="G818">
        <v>66</v>
      </c>
      <c r="H818" t="s">
        <v>27</v>
      </c>
      <c r="I818">
        <v>68</v>
      </c>
      <c r="J818">
        <v>25</v>
      </c>
      <c r="K818">
        <v>57</v>
      </c>
      <c r="L818">
        <v>94</v>
      </c>
      <c r="M818">
        <v>72</v>
      </c>
      <c r="N818">
        <v>69</v>
      </c>
      <c r="O818">
        <v>97</v>
      </c>
      <c r="P818">
        <v>8</v>
      </c>
      <c r="Q818">
        <v>14</v>
      </c>
      <c r="R818">
        <v>35</v>
      </c>
    </row>
    <row r="819" spans="1:18" x14ac:dyDescent="0.35">
      <c r="A819" t="s">
        <v>43</v>
      </c>
      <c r="B819">
        <v>125773</v>
      </c>
      <c r="C819">
        <v>28</v>
      </c>
      <c r="D819" t="s">
        <v>19</v>
      </c>
      <c r="E819">
        <v>49</v>
      </c>
      <c r="F819">
        <v>61</v>
      </c>
      <c r="G819">
        <v>16</v>
      </c>
      <c r="H819" t="s">
        <v>23</v>
      </c>
      <c r="I819">
        <v>7</v>
      </c>
      <c r="J819">
        <v>10</v>
      </c>
      <c r="K819">
        <v>32</v>
      </c>
      <c r="L819">
        <v>51</v>
      </c>
      <c r="M819">
        <v>88</v>
      </c>
      <c r="N819">
        <v>36</v>
      </c>
      <c r="O819">
        <v>11</v>
      </c>
      <c r="P819">
        <v>95</v>
      </c>
      <c r="Q819">
        <v>49</v>
      </c>
      <c r="R819">
        <v>5</v>
      </c>
    </row>
    <row r="820" spans="1:18" x14ac:dyDescent="0.35">
      <c r="A820" t="s">
        <v>36</v>
      </c>
      <c r="B820">
        <v>93766</v>
      </c>
      <c r="C820">
        <v>10</v>
      </c>
      <c r="D820" t="s">
        <v>22</v>
      </c>
      <c r="E820">
        <v>0</v>
      </c>
      <c r="F820">
        <v>143</v>
      </c>
      <c r="G820">
        <v>44</v>
      </c>
      <c r="H820" t="s">
        <v>27</v>
      </c>
      <c r="I820">
        <v>4</v>
      </c>
      <c r="J820">
        <v>17</v>
      </c>
      <c r="K820">
        <v>38</v>
      </c>
      <c r="L820">
        <v>8</v>
      </c>
      <c r="M820">
        <v>8</v>
      </c>
      <c r="N820">
        <v>94</v>
      </c>
      <c r="O820">
        <v>4</v>
      </c>
      <c r="P820">
        <v>71</v>
      </c>
      <c r="Q820">
        <v>51</v>
      </c>
      <c r="R820">
        <v>8</v>
      </c>
    </row>
    <row r="821" spans="1:18" x14ac:dyDescent="0.35">
      <c r="A821" t="s">
        <v>41</v>
      </c>
      <c r="B821">
        <v>105569</v>
      </c>
      <c r="C821">
        <v>0</v>
      </c>
      <c r="D821" t="s">
        <v>38</v>
      </c>
      <c r="E821">
        <v>37</v>
      </c>
      <c r="F821">
        <v>84</v>
      </c>
      <c r="G821">
        <v>76</v>
      </c>
      <c r="H821" t="s">
        <v>20</v>
      </c>
      <c r="I821">
        <v>58</v>
      </c>
      <c r="J821">
        <v>96</v>
      </c>
      <c r="K821">
        <v>2</v>
      </c>
      <c r="L821">
        <v>1</v>
      </c>
      <c r="M821">
        <v>12</v>
      </c>
      <c r="N821">
        <v>78</v>
      </c>
      <c r="O821">
        <v>35</v>
      </c>
      <c r="P821">
        <v>22</v>
      </c>
      <c r="Q821">
        <v>35</v>
      </c>
      <c r="R821">
        <v>65</v>
      </c>
    </row>
    <row r="822" spans="1:18" x14ac:dyDescent="0.35">
      <c r="A822" t="s">
        <v>31</v>
      </c>
      <c r="B822">
        <v>45782</v>
      </c>
      <c r="C822">
        <v>19</v>
      </c>
      <c r="D822" t="s">
        <v>38</v>
      </c>
      <c r="E822">
        <v>74</v>
      </c>
      <c r="F822">
        <v>84</v>
      </c>
      <c r="G822">
        <v>16</v>
      </c>
      <c r="H822" t="s">
        <v>23</v>
      </c>
      <c r="I822">
        <v>1</v>
      </c>
      <c r="J822">
        <v>7</v>
      </c>
      <c r="K822">
        <v>46</v>
      </c>
      <c r="L822">
        <v>3</v>
      </c>
      <c r="M822">
        <v>61</v>
      </c>
      <c r="N822">
        <v>4</v>
      </c>
      <c r="O822">
        <v>12</v>
      </c>
      <c r="P822">
        <v>87</v>
      </c>
      <c r="Q822">
        <v>57</v>
      </c>
      <c r="R822">
        <v>71</v>
      </c>
    </row>
    <row r="823" spans="1:18" x14ac:dyDescent="0.35">
      <c r="A823" t="s">
        <v>24</v>
      </c>
      <c r="B823">
        <v>127288</v>
      </c>
      <c r="C823">
        <v>12</v>
      </c>
      <c r="D823" t="s">
        <v>25</v>
      </c>
      <c r="E823">
        <v>46</v>
      </c>
      <c r="F823">
        <v>126</v>
      </c>
      <c r="G823">
        <v>83</v>
      </c>
      <c r="H823" t="s">
        <v>20</v>
      </c>
      <c r="I823">
        <v>22</v>
      </c>
      <c r="J823">
        <v>34</v>
      </c>
      <c r="K823">
        <v>49</v>
      </c>
      <c r="L823">
        <v>32</v>
      </c>
      <c r="M823">
        <v>34</v>
      </c>
      <c r="N823">
        <v>34</v>
      </c>
      <c r="O823">
        <v>12</v>
      </c>
      <c r="P823">
        <v>8</v>
      </c>
      <c r="Q823">
        <v>5</v>
      </c>
      <c r="R823">
        <v>11</v>
      </c>
    </row>
    <row r="824" spans="1:18" x14ac:dyDescent="0.35">
      <c r="A824" t="s">
        <v>18</v>
      </c>
      <c r="B824">
        <v>107865</v>
      </c>
      <c r="C824">
        <v>2</v>
      </c>
      <c r="D824" t="s">
        <v>19</v>
      </c>
      <c r="E824">
        <v>59</v>
      </c>
      <c r="F824">
        <v>69</v>
      </c>
      <c r="G824">
        <v>92</v>
      </c>
      <c r="H824" t="s">
        <v>20</v>
      </c>
      <c r="I824">
        <v>81</v>
      </c>
      <c r="J824">
        <v>52</v>
      </c>
      <c r="K824">
        <v>72</v>
      </c>
      <c r="L824">
        <v>37</v>
      </c>
      <c r="M824">
        <v>4</v>
      </c>
      <c r="N824">
        <v>9</v>
      </c>
      <c r="O824">
        <v>13</v>
      </c>
      <c r="P824">
        <v>95</v>
      </c>
      <c r="Q824">
        <v>57</v>
      </c>
      <c r="R824">
        <v>31</v>
      </c>
    </row>
    <row r="825" spans="1:18" x14ac:dyDescent="0.35">
      <c r="A825" t="s">
        <v>29</v>
      </c>
      <c r="B825">
        <v>75986</v>
      </c>
      <c r="C825">
        <v>27</v>
      </c>
      <c r="D825" t="s">
        <v>22</v>
      </c>
      <c r="E825">
        <v>5</v>
      </c>
      <c r="F825">
        <v>52</v>
      </c>
      <c r="G825">
        <v>14</v>
      </c>
      <c r="H825" t="s">
        <v>23</v>
      </c>
      <c r="I825">
        <v>74</v>
      </c>
      <c r="J825">
        <v>51</v>
      </c>
      <c r="K825">
        <v>24</v>
      </c>
      <c r="L825">
        <v>34</v>
      </c>
      <c r="M825">
        <v>86</v>
      </c>
      <c r="N825">
        <v>53</v>
      </c>
      <c r="O825">
        <v>53</v>
      </c>
      <c r="P825">
        <v>96</v>
      </c>
      <c r="Q825">
        <v>32</v>
      </c>
      <c r="R825">
        <v>48</v>
      </c>
    </row>
    <row r="826" spans="1:18" x14ac:dyDescent="0.35">
      <c r="A826" t="s">
        <v>32</v>
      </c>
      <c r="B826">
        <v>60276</v>
      </c>
      <c r="C826">
        <v>19</v>
      </c>
      <c r="D826" t="s">
        <v>19</v>
      </c>
      <c r="E826">
        <v>76</v>
      </c>
      <c r="F826">
        <v>77</v>
      </c>
      <c r="G826">
        <v>36</v>
      </c>
      <c r="H826" t="s">
        <v>27</v>
      </c>
      <c r="I826">
        <v>7</v>
      </c>
      <c r="J826">
        <v>26</v>
      </c>
      <c r="K826">
        <v>92</v>
      </c>
      <c r="L826">
        <v>13</v>
      </c>
      <c r="M826">
        <v>32</v>
      </c>
      <c r="N826">
        <v>5</v>
      </c>
      <c r="O826">
        <v>7</v>
      </c>
      <c r="P826">
        <v>89</v>
      </c>
      <c r="Q826">
        <v>64</v>
      </c>
      <c r="R826">
        <v>94</v>
      </c>
    </row>
    <row r="827" spans="1:18" x14ac:dyDescent="0.35">
      <c r="A827" t="s">
        <v>28</v>
      </c>
      <c r="B827">
        <v>137294</v>
      </c>
      <c r="C827">
        <v>2</v>
      </c>
      <c r="D827" t="s">
        <v>25</v>
      </c>
      <c r="E827">
        <v>9</v>
      </c>
      <c r="F827">
        <v>134</v>
      </c>
      <c r="G827">
        <v>64</v>
      </c>
      <c r="H827" t="s">
        <v>27</v>
      </c>
      <c r="I827">
        <v>83</v>
      </c>
      <c r="J827">
        <v>8</v>
      </c>
      <c r="K827">
        <v>36</v>
      </c>
      <c r="L827">
        <v>22</v>
      </c>
      <c r="M827">
        <v>93</v>
      </c>
      <c r="N827">
        <v>31</v>
      </c>
      <c r="O827">
        <v>4</v>
      </c>
      <c r="P827">
        <v>7</v>
      </c>
      <c r="Q827">
        <v>29</v>
      </c>
      <c r="R827">
        <v>82</v>
      </c>
    </row>
    <row r="828" spans="1:18" x14ac:dyDescent="0.35">
      <c r="A828" t="s">
        <v>37</v>
      </c>
      <c r="B828">
        <v>147272</v>
      </c>
      <c r="C828">
        <v>3</v>
      </c>
      <c r="D828" t="s">
        <v>22</v>
      </c>
      <c r="E828">
        <v>79</v>
      </c>
      <c r="F828">
        <v>11</v>
      </c>
      <c r="G828">
        <v>53</v>
      </c>
      <c r="H828" t="s">
        <v>27</v>
      </c>
      <c r="I828">
        <v>46</v>
      </c>
      <c r="J828">
        <v>28</v>
      </c>
      <c r="K828">
        <v>46</v>
      </c>
      <c r="L828">
        <v>45</v>
      </c>
      <c r="M828">
        <v>58</v>
      </c>
      <c r="N828">
        <v>28</v>
      </c>
      <c r="O828">
        <v>8</v>
      </c>
      <c r="P828">
        <v>15</v>
      </c>
      <c r="Q828">
        <v>7</v>
      </c>
      <c r="R828">
        <v>2</v>
      </c>
    </row>
    <row r="829" spans="1:18" x14ac:dyDescent="0.35">
      <c r="A829" t="s">
        <v>30</v>
      </c>
      <c r="B829">
        <v>45819</v>
      </c>
      <c r="C829">
        <v>24</v>
      </c>
      <c r="D829" t="s">
        <v>22</v>
      </c>
      <c r="E829">
        <v>62</v>
      </c>
      <c r="F829">
        <v>98</v>
      </c>
      <c r="G829">
        <v>46</v>
      </c>
      <c r="H829" t="s">
        <v>27</v>
      </c>
      <c r="I829">
        <v>99</v>
      </c>
      <c r="J829">
        <v>82</v>
      </c>
      <c r="K829">
        <v>43</v>
      </c>
      <c r="L829">
        <v>73</v>
      </c>
      <c r="M829">
        <v>27</v>
      </c>
      <c r="N829">
        <v>1</v>
      </c>
      <c r="O829">
        <v>35</v>
      </c>
      <c r="P829">
        <v>4</v>
      </c>
      <c r="Q829">
        <v>2</v>
      </c>
      <c r="R829">
        <v>81</v>
      </c>
    </row>
    <row r="830" spans="1:18" x14ac:dyDescent="0.35">
      <c r="A830" t="s">
        <v>29</v>
      </c>
      <c r="B830">
        <v>36473</v>
      </c>
      <c r="C830">
        <v>18</v>
      </c>
      <c r="D830" t="s">
        <v>38</v>
      </c>
      <c r="E830">
        <v>58</v>
      </c>
      <c r="F830">
        <v>57</v>
      </c>
      <c r="G830">
        <v>9</v>
      </c>
      <c r="H830" t="s">
        <v>23</v>
      </c>
      <c r="I830">
        <v>89</v>
      </c>
      <c r="J830">
        <v>61</v>
      </c>
      <c r="K830">
        <v>95</v>
      </c>
      <c r="L830">
        <v>10</v>
      </c>
      <c r="M830">
        <v>37</v>
      </c>
      <c r="N830">
        <v>3</v>
      </c>
      <c r="O830">
        <v>86</v>
      </c>
      <c r="P830">
        <v>10</v>
      </c>
      <c r="Q830">
        <v>63</v>
      </c>
      <c r="R830">
        <v>8</v>
      </c>
    </row>
    <row r="831" spans="1:18" x14ac:dyDescent="0.35">
      <c r="A831" t="s">
        <v>39</v>
      </c>
      <c r="B831">
        <v>62556</v>
      </c>
      <c r="C831">
        <v>27</v>
      </c>
      <c r="D831" t="s">
        <v>19</v>
      </c>
      <c r="E831">
        <v>36</v>
      </c>
      <c r="F831">
        <v>107</v>
      </c>
      <c r="G831">
        <v>91</v>
      </c>
      <c r="H831" t="s">
        <v>20</v>
      </c>
      <c r="I831">
        <v>69</v>
      </c>
      <c r="J831">
        <v>2</v>
      </c>
      <c r="K831">
        <v>34</v>
      </c>
      <c r="L831">
        <v>14</v>
      </c>
      <c r="M831">
        <v>23</v>
      </c>
      <c r="N831">
        <v>91</v>
      </c>
      <c r="O831">
        <v>4</v>
      </c>
      <c r="P831">
        <v>22</v>
      </c>
      <c r="Q831">
        <v>31</v>
      </c>
      <c r="R831">
        <v>62</v>
      </c>
    </row>
    <row r="832" spans="1:18" x14ac:dyDescent="0.35">
      <c r="A832" t="s">
        <v>21</v>
      </c>
      <c r="B832">
        <v>88209</v>
      </c>
      <c r="C832">
        <v>7</v>
      </c>
      <c r="D832" t="s">
        <v>38</v>
      </c>
      <c r="E832">
        <v>22</v>
      </c>
      <c r="F832">
        <v>66</v>
      </c>
      <c r="G832">
        <v>11</v>
      </c>
      <c r="H832" t="s">
        <v>23</v>
      </c>
      <c r="I832">
        <v>5</v>
      </c>
      <c r="J832">
        <v>27</v>
      </c>
      <c r="K832">
        <v>95</v>
      </c>
      <c r="L832">
        <v>46</v>
      </c>
      <c r="M832">
        <v>6</v>
      </c>
      <c r="N832">
        <v>73</v>
      </c>
      <c r="O832">
        <v>33</v>
      </c>
      <c r="P832">
        <v>65</v>
      </c>
      <c r="Q832">
        <v>28</v>
      </c>
      <c r="R832">
        <v>57</v>
      </c>
    </row>
    <row r="833" spans="1:18" x14ac:dyDescent="0.35">
      <c r="A833" t="s">
        <v>35</v>
      </c>
      <c r="B833">
        <v>147067</v>
      </c>
      <c r="C833">
        <v>23</v>
      </c>
      <c r="D833" t="s">
        <v>22</v>
      </c>
      <c r="E833">
        <v>93</v>
      </c>
      <c r="F833">
        <v>76</v>
      </c>
      <c r="G833">
        <v>43</v>
      </c>
      <c r="H833" t="s">
        <v>27</v>
      </c>
      <c r="I833">
        <v>46</v>
      </c>
      <c r="J833">
        <v>93</v>
      </c>
      <c r="K833">
        <v>9</v>
      </c>
      <c r="L833">
        <v>9</v>
      </c>
      <c r="M833">
        <v>13</v>
      </c>
      <c r="N833">
        <v>5</v>
      </c>
      <c r="O833">
        <v>11</v>
      </c>
      <c r="P833">
        <v>35</v>
      </c>
      <c r="Q833">
        <v>15</v>
      </c>
      <c r="R833">
        <v>64</v>
      </c>
    </row>
    <row r="834" spans="1:18" x14ac:dyDescent="0.35">
      <c r="A834" t="s">
        <v>35</v>
      </c>
      <c r="B834">
        <v>38699</v>
      </c>
      <c r="C834">
        <v>3</v>
      </c>
      <c r="D834" t="s">
        <v>25</v>
      </c>
      <c r="E834">
        <v>10</v>
      </c>
      <c r="F834">
        <v>88</v>
      </c>
      <c r="G834">
        <v>54</v>
      </c>
      <c r="H834" t="s">
        <v>27</v>
      </c>
      <c r="I834">
        <v>86</v>
      </c>
      <c r="J834">
        <v>12</v>
      </c>
      <c r="K834">
        <v>69</v>
      </c>
      <c r="L834">
        <v>41</v>
      </c>
      <c r="M834">
        <v>21</v>
      </c>
      <c r="N834">
        <v>4</v>
      </c>
      <c r="O834">
        <v>8</v>
      </c>
      <c r="P834">
        <v>7</v>
      </c>
      <c r="Q834">
        <v>25</v>
      </c>
      <c r="R834">
        <v>31</v>
      </c>
    </row>
    <row r="835" spans="1:18" x14ac:dyDescent="0.35">
      <c r="A835" t="s">
        <v>36</v>
      </c>
      <c r="B835">
        <v>107593</v>
      </c>
      <c r="C835">
        <v>25</v>
      </c>
      <c r="D835" t="s">
        <v>19</v>
      </c>
      <c r="E835">
        <v>86</v>
      </c>
      <c r="F835">
        <v>99</v>
      </c>
      <c r="G835">
        <v>53</v>
      </c>
      <c r="H835" t="s">
        <v>27</v>
      </c>
      <c r="I835">
        <v>57</v>
      </c>
      <c r="J835">
        <v>41</v>
      </c>
      <c r="K835">
        <v>19</v>
      </c>
      <c r="L835">
        <v>75</v>
      </c>
      <c r="M835">
        <v>13</v>
      </c>
      <c r="N835">
        <v>1</v>
      </c>
      <c r="O835">
        <v>71</v>
      </c>
      <c r="P835">
        <v>21</v>
      </c>
      <c r="Q835">
        <v>31</v>
      </c>
      <c r="R835">
        <v>48</v>
      </c>
    </row>
    <row r="836" spans="1:18" x14ac:dyDescent="0.35">
      <c r="A836" t="s">
        <v>18</v>
      </c>
      <c r="B836">
        <v>75076</v>
      </c>
      <c r="C836">
        <v>18</v>
      </c>
      <c r="D836" t="s">
        <v>22</v>
      </c>
      <c r="E836">
        <v>71</v>
      </c>
      <c r="F836">
        <v>112</v>
      </c>
      <c r="G836">
        <v>86</v>
      </c>
      <c r="H836" t="s">
        <v>20</v>
      </c>
      <c r="I836">
        <v>71</v>
      </c>
      <c r="J836">
        <v>29</v>
      </c>
      <c r="K836">
        <v>32</v>
      </c>
      <c r="L836">
        <v>44</v>
      </c>
      <c r="M836">
        <v>31</v>
      </c>
      <c r="N836">
        <v>98</v>
      </c>
      <c r="O836">
        <v>81</v>
      </c>
      <c r="P836">
        <v>16</v>
      </c>
      <c r="Q836">
        <v>1</v>
      </c>
      <c r="R836">
        <v>4</v>
      </c>
    </row>
    <row r="837" spans="1:18" x14ac:dyDescent="0.35">
      <c r="A837" t="s">
        <v>26</v>
      </c>
      <c r="B837">
        <v>91743</v>
      </c>
      <c r="C837">
        <v>6</v>
      </c>
      <c r="D837" t="s">
        <v>38</v>
      </c>
      <c r="E837">
        <v>11</v>
      </c>
      <c r="F837">
        <v>103</v>
      </c>
      <c r="G837">
        <v>64</v>
      </c>
      <c r="H837" t="s">
        <v>27</v>
      </c>
      <c r="I837">
        <v>74</v>
      </c>
      <c r="J837">
        <v>22</v>
      </c>
      <c r="K837">
        <v>4</v>
      </c>
      <c r="L837">
        <v>51</v>
      </c>
      <c r="M837">
        <v>81</v>
      </c>
      <c r="N837">
        <v>84</v>
      </c>
      <c r="O837">
        <v>91</v>
      </c>
      <c r="P837">
        <v>51</v>
      </c>
      <c r="Q837">
        <v>69</v>
      </c>
      <c r="R837">
        <v>11</v>
      </c>
    </row>
    <row r="838" spans="1:18" x14ac:dyDescent="0.35">
      <c r="A838" t="s">
        <v>37</v>
      </c>
      <c r="B838">
        <v>80924</v>
      </c>
      <c r="C838">
        <v>10</v>
      </c>
      <c r="D838" t="s">
        <v>22</v>
      </c>
      <c r="E838">
        <v>25</v>
      </c>
      <c r="F838">
        <v>93</v>
      </c>
      <c r="G838">
        <v>55</v>
      </c>
      <c r="H838" t="s">
        <v>27</v>
      </c>
      <c r="I838">
        <v>26</v>
      </c>
      <c r="J838">
        <v>5</v>
      </c>
      <c r="K838">
        <v>1</v>
      </c>
      <c r="L838">
        <v>2</v>
      </c>
      <c r="M838">
        <v>1</v>
      </c>
      <c r="N838">
        <v>11</v>
      </c>
      <c r="O838">
        <v>24</v>
      </c>
      <c r="P838">
        <v>22</v>
      </c>
      <c r="Q838">
        <v>99</v>
      </c>
      <c r="R838">
        <v>31</v>
      </c>
    </row>
    <row r="839" spans="1:18" x14ac:dyDescent="0.35">
      <c r="A839" t="s">
        <v>21</v>
      </c>
      <c r="B839">
        <v>72500</v>
      </c>
      <c r="C839">
        <v>19</v>
      </c>
      <c r="D839" t="s">
        <v>22</v>
      </c>
      <c r="E839">
        <v>55</v>
      </c>
      <c r="F839">
        <v>136</v>
      </c>
      <c r="G839">
        <v>22</v>
      </c>
      <c r="H839" t="s">
        <v>23</v>
      </c>
      <c r="I839">
        <v>3</v>
      </c>
      <c r="J839">
        <v>56</v>
      </c>
      <c r="K839">
        <v>71</v>
      </c>
      <c r="L839">
        <v>73</v>
      </c>
      <c r="M839">
        <v>67</v>
      </c>
      <c r="N839">
        <v>87</v>
      </c>
      <c r="O839">
        <v>87</v>
      </c>
      <c r="P839">
        <v>58</v>
      </c>
      <c r="Q839">
        <v>43</v>
      </c>
      <c r="R839">
        <v>64</v>
      </c>
    </row>
    <row r="840" spans="1:18" x14ac:dyDescent="0.35">
      <c r="A840" t="s">
        <v>36</v>
      </c>
      <c r="B840">
        <v>52380</v>
      </c>
      <c r="C840">
        <v>16</v>
      </c>
      <c r="D840" t="s">
        <v>22</v>
      </c>
      <c r="E840">
        <v>1</v>
      </c>
      <c r="F840">
        <v>149</v>
      </c>
      <c r="G840">
        <v>37</v>
      </c>
      <c r="H840" t="s">
        <v>27</v>
      </c>
      <c r="I840">
        <v>47</v>
      </c>
      <c r="J840">
        <v>87</v>
      </c>
      <c r="K840">
        <v>23</v>
      </c>
      <c r="L840">
        <v>48</v>
      </c>
      <c r="M840">
        <v>13</v>
      </c>
      <c r="N840">
        <v>4</v>
      </c>
      <c r="O840">
        <v>18</v>
      </c>
      <c r="P840">
        <v>36</v>
      </c>
      <c r="Q840">
        <v>37</v>
      </c>
      <c r="R840">
        <v>99</v>
      </c>
    </row>
    <row r="841" spans="1:18" x14ac:dyDescent="0.35">
      <c r="A841" t="s">
        <v>37</v>
      </c>
      <c r="B841">
        <v>34355</v>
      </c>
      <c r="C841">
        <v>5</v>
      </c>
      <c r="D841" t="s">
        <v>38</v>
      </c>
      <c r="E841">
        <v>11</v>
      </c>
      <c r="F841">
        <v>123</v>
      </c>
      <c r="G841">
        <v>32</v>
      </c>
      <c r="H841" t="s">
        <v>27</v>
      </c>
      <c r="I841">
        <v>3</v>
      </c>
      <c r="J841">
        <v>11</v>
      </c>
      <c r="K841">
        <v>97</v>
      </c>
      <c r="L841">
        <v>94</v>
      </c>
      <c r="M841">
        <v>19</v>
      </c>
      <c r="N841">
        <v>16</v>
      </c>
      <c r="O841">
        <v>24</v>
      </c>
      <c r="P841">
        <v>52</v>
      </c>
      <c r="Q841">
        <v>57</v>
      </c>
      <c r="R841">
        <v>22</v>
      </c>
    </row>
    <row r="842" spans="1:18" x14ac:dyDescent="0.35">
      <c r="A842" t="s">
        <v>34</v>
      </c>
      <c r="B842">
        <v>32035</v>
      </c>
      <c r="C842">
        <v>15</v>
      </c>
      <c r="D842" t="s">
        <v>19</v>
      </c>
      <c r="E842">
        <v>31</v>
      </c>
      <c r="F842">
        <v>142</v>
      </c>
      <c r="G842">
        <v>56</v>
      </c>
      <c r="H842" t="s">
        <v>27</v>
      </c>
      <c r="I842">
        <v>44</v>
      </c>
      <c r="J842">
        <v>79</v>
      </c>
      <c r="K842">
        <v>82</v>
      </c>
      <c r="L842">
        <v>29</v>
      </c>
      <c r="M842">
        <v>34</v>
      </c>
      <c r="N842">
        <v>94</v>
      </c>
      <c r="O842">
        <v>16</v>
      </c>
      <c r="P842">
        <v>4</v>
      </c>
      <c r="Q842">
        <v>45</v>
      </c>
      <c r="R842">
        <v>8</v>
      </c>
    </row>
    <row r="843" spans="1:18" x14ac:dyDescent="0.35">
      <c r="A843" t="s">
        <v>32</v>
      </c>
      <c r="B843">
        <v>32665</v>
      </c>
      <c r="C843">
        <v>17</v>
      </c>
      <c r="D843" t="s">
        <v>22</v>
      </c>
      <c r="E843">
        <v>92</v>
      </c>
      <c r="F843">
        <v>103</v>
      </c>
      <c r="G843">
        <v>34</v>
      </c>
      <c r="H843" t="s">
        <v>27</v>
      </c>
      <c r="I843">
        <v>59</v>
      </c>
      <c r="J843">
        <v>78</v>
      </c>
      <c r="K843">
        <v>9</v>
      </c>
      <c r="L843">
        <v>17</v>
      </c>
      <c r="M843">
        <v>1</v>
      </c>
      <c r="N843">
        <v>59</v>
      </c>
      <c r="O843">
        <v>89</v>
      </c>
      <c r="P843">
        <v>67</v>
      </c>
      <c r="Q843">
        <v>98</v>
      </c>
      <c r="R843">
        <v>6</v>
      </c>
    </row>
    <row r="844" spans="1:18" x14ac:dyDescent="0.35">
      <c r="A844" t="s">
        <v>28</v>
      </c>
      <c r="B844">
        <v>100739</v>
      </c>
      <c r="C844">
        <v>14</v>
      </c>
      <c r="D844" t="s">
        <v>38</v>
      </c>
      <c r="E844">
        <v>81</v>
      </c>
      <c r="F844">
        <v>81</v>
      </c>
      <c r="G844">
        <v>69</v>
      </c>
      <c r="H844" t="s">
        <v>27</v>
      </c>
      <c r="I844">
        <v>29</v>
      </c>
      <c r="J844">
        <v>89</v>
      </c>
      <c r="K844">
        <v>88</v>
      </c>
      <c r="L844">
        <v>76</v>
      </c>
      <c r="M844">
        <v>56</v>
      </c>
      <c r="N844">
        <v>12</v>
      </c>
      <c r="O844">
        <v>53</v>
      </c>
      <c r="P844">
        <v>36</v>
      </c>
      <c r="Q844">
        <v>79</v>
      </c>
      <c r="R844">
        <v>76</v>
      </c>
    </row>
    <row r="845" spans="1:18" x14ac:dyDescent="0.35">
      <c r="A845" t="s">
        <v>40</v>
      </c>
      <c r="B845">
        <v>128560</v>
      </c>
      <c r="C845">
        <v>24</v>
      </c>
      <c r="D845" t="s">
        <v>19</v>
      </c>
      <c r="E845">
        <v>71</v>
      </c>
      <c r="F845">
        <v>98</v>
      </c>
      <c r="G845">
        <v>2</v>
      </c>
      <c r="H845" t="s">
        <v>23</v>
      </c>
      <c r="I845">
        <v>99</v>
      </c>
      <c r="J845">
        <v>6</v>
      </c>
      <c r="K845">
        <v>79</v>
      </c>
      <c r="L845">
        <v>73</v>
      </c>
      <c r="M845">
        <v>7</v>
      </c>
      <c r="N845">
        <v>72</v>
      </c>
      <c r="O845">
        <v>45</v>
      </c>
      <c r="P845">
        <v>47</v>
      </c>
      <c r="Q845">
        <v>47</v>
      </c>
      <c r="R845">
        <v>3</v>
      </c>
    </row>
    <row r="846" spans="1:18" x14ac:dyDescent="0.35">
      <c r="A846" t="s">
        <v>36</v>
      </c>
      <c r="B846">
        <v>59974</v>
      </c>
      <c r="C846">
        <v>11</v>
      </c>
      <c r="D846" t="s">
        <v>19</v>
      </c>
      <c r="E846">
        <v>15</v>
      </c>
      <c r="F846">
        <v>139</v>
      </c>
      <c r="G846">
        <v>41</v>
      </c>
      <c r="H846" t="s">
        <v>27</v>
      </c>
      <c r="I846">
        <v>14</v>
      </c>
      <c r="J846">
        <v>12</v>
      </c>
      <c r="K846">
        <v>7</v>
      </c>
      <c r="L846">
        <v>1</v>
      </c>
      <c r="M846">
        <v>47</v>
      </c>
      <c r="N846">
        <v>12</v>
      </c>
      <c r="O846">
        <v>85</v>
      </c>
      <c r="P846">
        <v>96</v>
      </c>
      <c r="Q846">
        <v>96</v>
      </c>
      <c r="R846">
        <v>44</v>
      </c>
    </row>
    <row r="847" spans="1:18" x14ac:dyDescent="0.35">
      <c r="A847" t="s">
        <v>31</v>
      </c>
      <c r="B847">
        <v>90521</v>
      </c>
      <c r="C847">
        <v>1</v>
      </c>
      <c r="D847" t="s">
        <v>25</v>
      </c>
      <c r="E847">
        <v>6</v>
      </c>
      <c r="F847">
        <v>85</v>
      </c>
      <c r="G847">
        <v>16</v>
      </c>
      <c r="H847" t="s">
        <v>23</v>
      </c>
      <c r="I847">
        <v>6</v>
      </c>
      <c r="J847">
        <v>8</v>
      </c>
      <c r="K847">
        <v>24</v>
      </c>
      <c r="L847">
        <v>46</v>
      </c>
      <c r="M847">
        <v>48</v>
      </c>
      <c r="N847">
        <v>56</v>
      </c>
      <c r="O847">
        <v>82</v>
      </c>
      <c r="P847">
        <v>69</v>
      </c>
      <c r="Q847">
        <v>66</v>
      </c>
      <c r="R847">
        <v>53</v>
      </c>
    </row>
    <row r="848" spans="1:18" x14ac:dyDescent="0.35">
      <c r="A848" t="s">
        <v>26</v>
      </c>
      <c r="B848">
        <v>66476</v>
      </c>
      <c r="C848">
        <v>11</v>
      </c>
      <c r="D848" t="s">
        <v>19</v>
      </c>
      <c r="E848">
        <v>4</v>
      </c>
      <c r="F848">
        <v>146</v>
      </c>
      <c r="G848">
        <v>7</v>
      </c>
      <c r="H848" t="s">
        <v>27</v>
      </c>
      <c r="I848">
        <v>73</v>
      </c>
      <c r="J848">
        <v>23</v>
      </c>
      <c r="K848">
        <v>1</v>
      </c>
      <c r="L848">
        <v>41</v>
      </c>
      <c r="M848">
        <v>86</v>
      </c>
      <c r="N848">
        <v>72</v>
      </c>
      <c r="O848">
        <v>88</v>
      </c>
      <c r="P848">
        <v>62</v>
      </c>
      <c r="Q848">
        <v>13</v>
      </c>
      <c r="R848">
        <v>11</v>
      </c>
    </row>
    <row r="849" spans="1:18" x14ac:dyDescent="0.35">
      <c r="A849" t="s">
        <v>26</v>
      </c>
      <c r="B849">
        <v>82271</v>
      </c>
      <c r="C849">
        <v>11</v>
      </c>
      <c r="D849" t="s">
        <v>22</v>
      </c>
      <c r="E849">
        <v>24</v>
      </c>
      <c r="F849">
        <v>123</v>
      </c>
      <c r="G849">
        <v>57</v>
      </c>
      <c r="H849" t="s">
        <v>27</v>
      </c>
      <c r="I849">
        <v>32</v>
      </c>
      <c r="J849">
        <v>18</v>
      </c>
      <c r="K849">
        <v>1</v>
      </c>
      <c r="L849">
        <v>74</v>
      </c>
      <c r="M849">
        <v>45</v>
      </c>
      <c r="N849">
        <v>32</v>
      </c>
      <c r="O849">
        <v>86</v>
      </c>
      <c r="P849">
        <v>59</v>
      </c>
      <c r="Q849">
        <v>52</v>
      </c>
      <c r="R849">
        <v>74</v>
      </c>
    </row>
    <row r="850" spans="1:18" x14ac:dyDescent="0.35">
      <c r="A850" t="s">
        <v>42</v>
      </c>
      <c r="B850">
        <v>33743</v>
      </c>
      <c r="C850">
        <v>23</v>
      </c>
      <c r="D850" t="s">
        <v>19</v>
      </c>
      <c r="E850">
        <v>69</v>
      </c>
      <c r="F850">
        <v>94</v>
      </c>
      <c r="G850">
        <v>45</v>
      </c>
      <c r="H850" t="s">
        <v>27</v>
      </c>
      <c r="I850">
        <v>77</v>
      </c>
      <c r="J850">
        <v>52</v>
      </c>
      <c r="K850">
        <v>7</v>
      </c>
      <c r="L850">
        <v>89</v>
      </c>
      <c r="M850">
        <v>92</v>
      </c>
      <c r="N850">
        <v>28</v>
      </c>
      <c r="O850">
        <v>19</v>
      </c>
      <c r="P850">
        <v>26</v>
      </c>
      <c r="Q850">
        <v>75</v>
      </c>
      <c r="R850">
        <v>37</v>
      </c>
    </row>
    <row r="851" spans="1:18" x14ac:dyDescent="0.35">
      <c r="A851" t="s">
        <v>44</v>
      </c>
      <c r="B851">
        <v>111256</v>
      </c>
      <c r="C851">
        <v>7</v>
      </c>
      <c r="D851" t="s">
        <v>22</v>
      </c>
      <c r="E851">
        <v>1</v>
      </c>
      <c r="F851">
        <v>83</v>
      </c>
      <c r="G851">
        <v>35</v>
      </c>
      <c r="H851" t="s">
        <v>27</v>
      </c>
      <c r="I851">
        <v>16</v>
      </c>
      <c r="J851">
        <v>68</v>
      </c>
      <c r="K851">
        <v>2</v>
      </c>
      <c r="L851">
        <v>12</v>
      </c>
      <c r="M851">
        <v>84</v>
      </c>
      <c r="N851">
        <v>84</v>
      </c>
      <c r="O851">
        <v>33</v>
      </c>
      <c r="P851">
        <v>9</v>
      </c>
      <c r="Q851">
        <v>7</v>
      </c>
      <c r="R851">
        <v>36</v>
      </c>
    </row>
    <row r="852" spans="1:18" x14ac:dyDescent="0.35">
      <c r="A852" t="s">
        <v>26</v>
      </c>
      <c r="B852">
        <v>132859</v>
      </c>
      <c r="C852">
        <v>26</v>
      </c>
      <c r="D852" t="s">
        <v>19</v>
      </c>
      <c r="E852">
        <v>16</v>
      </c>
      <c r="F852">
        <v>64</v>
      </c>
      <c r="G852">
        <v>54</v>
      </c>
      <c r="H852" t="s">
        <v>27</v>
      </c>
      <c r="I852">
        <v>9</v>
      </c>
      <c r="J852">
        <v>79</v>
      </c>
      <c r="K852">
        <v>55</v>
      </c>
      <c r="L852">
        <v>42</v>
      </c>
      <c r="M852">
        <v>62</v>
      </c>
      <c r="N852">
        <v>44</v>
      </c>
      <c r="O852">
        <v>25</v>
      </c>
      <c r="P852">
        <v>68</v>
      </c>
      <c r="Q852">
        <v>87</v>
      </c>
      <c r="R852">
        <v>37</v>
      </c>
    </row>
    <row r="853" spans="1:18" x14ac:dyDescent="0.35">
      <c r="A853" t="s">
        <v>29</v>
      </c>
      <c r="B853">
        <v>99810</v>
      </c>
      <c r="C853">
        <v>10</v>
      </c>
      <c r="D853" t="s">
        <v>25</v>
      </c>
      <c r="E853">
        <v>43</v>
      </c>
      <c r="F853">
        <v>9</v>
      </c>
      <c r="G853">
        <v>6</v>
      </c>
      <c r="H853" t="s">
        <v>23</v>
      </c>
      <c r="I853">
        <v>7</v>
      </c>
      <c r="J853">
        <v>81</v>
      </c>
      <c r="K853">
        <v>66</v>
      </c>
      <c r="L853">
        <v>15</v>
      </c>
      <c r="M853">
        <v>1</v>
      </c>
      <c r="N853">
        <v>57</v>
      </c>
      <c r="O853">
        <v>4</v>
      </c>
      <c r="P853">
        <v>43</v>
      </c>
      <c r="Q853">
        <v>97</v>
      </c>
      <c r="R853">
        <v>72</v>
      </c>
    </row>
    <row r="854" spans="1:18" x14ac:dyDescent="0.35">
      <c r="A854" t="s">
        <v>34</v>
      </c>
      <c r="B854">
        <v>90360</v>
      </c>
      <c r="C854">
        <v>6</v>
      </c>
      <c r="D854" t="s">
        <v>19</v>
      </c>
      <c r="E854">
        <v>2</v>
      </c>
      <c r="F854">
        <v>53</v>
      </c>
      <c r="G854">
        <v>57</v>
      </c>
      <c r="H854" t="s">
        <v>27</v>
      </c>
      <c r="I854">
        <v>84</v>
      </c>
      <c r="J854">
        <v>71</v>
      </c>
      <c r="K854">
        <v>41</v>
      </c>
      <c r="L854">
        <v>3</v>
      </c>
      <c r="M854">
        <v>97</v>
      </c>
      <c r="N854">
        <v>99</v>
      </c>
      <c r="O854">
        <v>55</v>
      </c>
      <c r="P854">
        <v>7</v>
      </c>
      <c r="Q854">
        <v>54</v>
      </c>
      <c r="R854">
        <v>89</v>
      </c>
    </row>
    <row r="855" spans="1:18" x14ac:dyDescent="0.35">
      <c r="A855" t="s">
        <v>29</v>
      </c>
      <c r="B855">
        <v>130290</v>
      </c>
      <c r="C855">
        <v>4</v>
      </c>
      <c r="D855" t="s">
        <v>25</v>
      </c>
      <c r="E855">
        <v>72</v>
      </c>
      <c r="F855">
        <v>58</v>
      </c>
      <c r="G855">
        <v>8</v>
      </c>
      <c r="H855" t="s">
        <v>23</v>
      </c>
      <c r="I855">
        <v>13</v>
      </c>
      <c r="J855">
        <v>9</v>
      </c>
      <c r="K855">
        <v>53</v>
      </c>
      <c r="L855">
        <v>79</v>
      </c>
      <c r="M855">
        <v>12</v>
      </c>
      <c r="N855">
        <v>93</v>
      </c>
      <c r="O855">
        <v>82</v>
      </c>
      <c r="P855">
        <v>22</v>
      </c>
      <c r="Q855">
        <v>87</v>
      </c>
      <c r="R855">
        <v>26</v>
      </c>
    </row>
    <row r="856" spans="1:18" x14ac:dyDescent="0.35">
      <c r="A856" t="s">
        <v>33</v>
      </c>
      <c r="B856">
        <v>105656</v>
      </c>
      <c r="C856">
        <v>22</v>
      </c>
      <c r="D856" t="s">
        <v>38</v>
      </c>
      <c r="E856">
        <v>84</v>
      </c>
      <c r="F856">
        <v>67</v>
      </c>
      <c r="G856">
        <v>72</v>
      </c>
      <c r="H856" t="s">
        <v>20</v>
      </c>
      <c r="I856">
        <v>4</v>
      </c>
      <c r="J856">
        <v>58</v>
      </c>
      <c r="K856">
        <v>85</v>
      </c>
      <c r="L856">
        <v>97</v>
      </c>
      <c r="M856">
        <v>44</v>
      </c>
      <c r="N856">
        <v>6</v>
      </c>
      <c r="O856">
        <v>75</v>
      </c>
      <c r="P856">
        <v>57</v>
      </c>
      <c r="Q856">
        <v>45</v>
      </c>
      <c r="R856">
        <v>31</v>
      </c>
    </row>
    <row r="857" spans="1:18" x14ac:dyDescent="0.35">
      <c r="A857" t="s">
        <v>40</v>
      </c>
      <c r="B857">
        <v>107982</v>
      </c>
      <c r="C857">
        <v>0</v>
      </c>
      <c r="D857" t="s">
        <v>19</v>
      </c>
      <c r="E857">
        <v>34</v>
      </c>
      <c r="F857">
        <v>126</v>
      </c>
      <c r="G857">
        <v>19</v>
      </c>
      <c r="H857" t="s">
        <v>23</v>
      </c>
      <c r="I857">
        <v>88</v>
      </c>
      <c r="J857">
        <v>54</v>
      </c>
      <c r="K857">
        <v>24</v>
      </c>
      <c r="L857">
        <v>85</v>
      </c>
      <c r="M857">
        <v>56</v>
      </c>
      <c r="N857">
        <v>21</v>
      </c>
      <c r="O857">
        <v>62</v>
      </c>
      <c r="P857">
        <v>36</v>
      </c>
      <c r="Q857">
        <v>84</v>
      </c>
      <c r="R857">
        <v>45</v>
      </c>
    </row>
    <row r="858" spans="1:18" x14ac:dyDescent="0.35">
      <c r="A858" t="s">
        <v>44</v>
      </c>
      <c r="B858">
        <v>33970</v>
      </c>
      <c r="C858">
        <v>13</v>
      </c>
      <c r="D858" t="s">
        <v>22</v>
      </c>
      <c r="E858">
        <v>1</v>
      </c>
      <c r="F858">
        <v>9</v>
      </c>
      <c r="G858">
        <v>69</v>
      </c>
      <c r="H858" t="s">
        <v>27</v>
      </c>
      <c r="I858">
        <v>81</v>
      </c>
      <c r="J858">
        <v>16</v>
      </c>
      <c r="K858">
        <v>28</v>
      </c>
      <c r="L858">
        <v>33</v>
      </c>
      <c r="M858">
        <v>65</v>
      </c>
      <c r="N858">
        <v>76</v>
      </c>
      <c r="O858">
        <v>75</v>
      </c>
      <c r="P858">
        <v>51</v>
      </c>
      <c r="Q858">
        <v>81</v>
      </c>
      <c r="R858">
        <v>44</v>
      </c>
    </row>
    <row r="859" spans="1:18" x14ac:dyDescent="0.35">
      <c r="A859" t="s">
        <v>41</v>
      </c>
      <c r="B859">
        <v>71753</v>
      </c>
      <c r="C859">
        <v>26</v>
      </c>
      <c r="D859" t="s">
        <v>22</v>
      </c>
      <c r="E859">
        <v>56</v>
      </c>
      <c r="F859">
        <v>145</v>
      </c>
      <c r="G859">
        <v>9</v>
      </c>
      <c r="H859" t="s">
        <v>20</v>
      </c>
      <c r="I859">
        <v>58</v>
      </c>
      <c r="J859">
        <v>65</v>
      </c>
      <c r="K859">
        <v>93</v>
      </c>
      <c r="L859">
        <v>43</v>
      </c>
      <c r="M859">
        <v>33</v>
      </c>
      <c r="N859">
        <v>98</v>
      </c>
      <c r="O859">
        <v>86</v>
      </c>
      <c r="P859">
        <v>32</v>
      </c>
      <c r="Q859">
        <v>46</v>
      </c>
      <c r="R859">
        <v>42</v>
      </c>
    </row>
    <row r="860" spans="1:18" x14ac:dyDescent="0.35">
      <c r="A860" t="s">
        <v>37</v>
      </c>
      <c r="B860">
        <v>104354</v>
      </c>
      <c r="C860">
        <v>6</v>
      </c>
      <c r="D860" t="s">
        <v>19</v>
      </c>
      <c r="E860">
        <v>96</v>
      </c>
      <c r="F860">
        <v>9</v>
      </c>
      <c r="G860">
        <v>65</v>
      </c>
      <c r="H860" t="s">
        <v>27</v>
      </c>
      <c r="I860">
        <v>19</v>
      </c>
      <c r="J860">
        <v>55</v>
      </c>
      <c r="K860">
        <v>2</v>
      </c>
      <c r="L860">
        <v>76</v>
      </c>
      <c r="M860">
        <v>58</v>
      </c>
      <c r="N860">
        <v>63</v>
      </c>
      <c r="O860">
        <v>5</v>
      </c>
      <c r="P860">
        <v>21</v>
      </c>
      <c r="Q860">
        <v>7</v>
      </c>
      <c r="R860">
        <v>29</v>
      </c>
    </row>
    <row r="861" spans="1:18" x14ac:dyDescent="0.35">
      <c r="A861" t="s">
        <v>24</v>
      </c>
      <c r="B861">
        <v>35280</v>
      </c>
      <c r="C861">
        <v>20</v>
      </c>
      <c r="D861" t="s">
        <v>38</v>
      </c>
      <c r="E861">
        <v>44</v>
      </c>
      <c r="F861">
        <v>75</v>
      </c>
      <c r="G861">
        <v>89</v>
      </c>
      <c r="H861" t="s">
        <v>20</v>
      </c>
      <c r="I861">
        <v>63</v>
      </c>
      <c r="J861">
        <v>77</v>
      </c>
      <c r="K861">
        <v>32</v>
      </c>
      <c r="L861">
        <v>74</v>
      </c>
      <c r="M861">
        <v>86</v>
      </c>
      <c r="N861">
        <v>35</v>
      </c>
      <c r="O861">
        <v>34</v>
      </c>
      <c r="P861">
        <v>9</v>
      </c>
      <c r="Q861">
        <v>5</v>
      </c>
      <c r="R861">
        <v>35</v>
      </c>
    </row>
    <row r="862" spans="1:18" x14ac:dyDescent="0.35">
      <c r="A862" t="s">
        <v>21</v>
      </c>
      <c r="B862">
        <v>116545</v>
      </c>
      <c r="C862">
        <v>27</v>
      </c>
      <c r="D862" t="s">
        <v>38</v>
      </c>
      <c r="E862">
        <v>3</v>
      </c>
      <c r="F862">
        <v>61</v>
      </c>
      <c r="G862">
        <v>16</v>
      </c>
      <c r="H862" t="s">
        <v>23</v>
      </c>
      <c r="I862">
        <v>69</v>
      </c>
      <c r="J862">
        <v>29</v>
      </c>
      <c r="K862">
        <v>85</v>
      </c>
      <c r="L862">
        <v>44</v>
      </c>
      <c r="M862">
        <v>97</v>
      </c>
      <c r="N862">
        <v>95</v>
      </c>
      <c r="O862">
        <v>77</v>
      </c>
      <c r="P862">
        <v>93</v>
      </c>
      <c r="Q862">
        <v>71</v>
      </c>
      <c r="R862">
        <v>9</v>
      </c>
    </row>
    <row r="863" spans="1:18" x14ac:dyDescent="0.35">
      <c r="A863" t="s">
        <v>29</v>
      </c>
      <c r="B863">
        <v>131041</v>
      </c>
      <c r="C863">
        <v>12</v>
      </c>
      <c r="D863" t="s">
        <v>38</v>
      </c>
      <c r="E863">
        <v>35</v>
      </c>
      <c r="F863">
        <v>125</v>
      </c>
      <c r="G863">
        <v>16</v>
      </c>
      <c r="H863" t="s">
        <v>23</v>
      </c>
      <c r="I863">
        <v>84</v>
      </c>
      <c r="J863">
        <v>88</v>
      </c>
      <c r="K863">
        <v>3</v>
      </c>
      <c r="L863">
        <v>82</v>
      </c>
      <c r="M863">
        <v>15</v>
      </c>
      <c r="N863">
        <v>33</v>
      </c>
      <c r="O863">
        <v>52</v>
      </c>
      <c r="P863">
        <v>23</v>
      </c>
      <c r="Q863">
        <v>58</v>
      </c>
      <c r="R863">
        <v>58</v>
      </c>
    </row>
    <row r="864" spans="1:18" x14ac:dyDescent="0.35">
      <c r="A864" t="s">
        <v>26</v>
      </c>
      <c r="B864">
        <v>134087</v>
      </c>
      <c r="C864">
        <v>23</v>
      </c>
      <c r="D864" t="s">
        <v>38</v>
      </c>
      <c r="E864">
        <v>8</v>
      </c>
      <c r="F864">
        <v>113</v>
      </c>
      <c r="G864">
        <v>43</v>
      </c>
      <c r="H864" t="s">
        <v>27</v>
      </c>
      <c r="I864">
        <v>23</v>
      </c>
      <c r="J864">
        <v>88</v>
      </c>
      <c r="K864">
        <v>84</v>
      </c>
      <c r="L864">
        <v>23</v>
      </c>
      <c r="M864">
        <v>4</v>
      </c>
      <c r="N864">
        <v>8</v>
      </c>
      <c r="O864">
        <v>62</v>
      </c>
      <c r="P864">
        <v>1</v>
      </c>
      <c r="Q864">
        <v>59</v>
      </c>
      <c r="R864">
        <v>45</v>
      </c>
    </row>
    <row r="865" spans="1:18" x14ac:dyDescent="0.35">
      <c r="A865" t="s">
        <v>29</v>
      </c>
      <c r="B865">
        <v>90985</v>
      </c>
      <c r="C865">
        <v>20</v>
      </c>
      <c r="D865" t="s">
        <v>22</v>
      </c>
      <c r="E865">
        <v>21</v>
      </c>
      <c r="F865">
        <v>95</v>
      </c>
      <c r="G865">
        <v>9</v>
      </c>
      <c r="H865" t="s">
        <v>23</v>
      </c>
      <c r="I865">
        <v>96</v>
      </c>
      <c r="J865">
        <v>78</v>
      </c>
      <c r="K865">
        <v>74</v>
      </c>
      <c r="L865">
        <v>69</v>
      </c>
      <c r="M865">
        <v>42</v>
      </c>
      <c r="N865">
        <v>92</v>
      </c>
      <c r="O865">
        <v>7</v>
      </c>
      <c r="P865">
        <v>8</v>
      </c>
      <c r="Q865">
        <v>22</v>
      </c>
      <c r="R865">
        <v>32</v>
      </c>
    </row>
    <row r="866" spans="1:18" x14ac:dyDescent="0.35">
      <c r="A866" t="s">
        <v>41</v>
      </c>
      <c r="B866">
        <v>118257</v>
      </c>
      <c r="C866">
        <v>6</v>
      </c>
      <c r="D866" t="s">
        <v>38</v>
      </c>
      <c r="E866">
        <v>78</v>
      </c>
      <c r="F866">
        <v>134</v>
      </c>
      <c r="G866">
        <v>85</v>
      </c>
      <c r="H866" t="s">
        <v>20</v>
      </c>
      <c r="I866">
        <v>4</v>
      </c>
      <c r="J866">
        <v>95</v>
      </c>
      <c r="K866">
        <v>25</v>
      </c>
      <c r="L866">
        <v>8</v>
      </c>
      <c r="M866">
        <v>61</v>
      </c>
      <c r="N866">
        <v>38</v>
      </c>
      <c r="O866">
        <v>0</v>
      </c>
      <c r="P866">
        <v>45</v>
      </c>
      <c r="Q866">
        <v>28</v>
      </c>
      <c r="R866">
        <v>1</v>
      </c>
    </row>
    <row r="867" spans="1:18" x14ac:dyDescent="0.35">
      <c r="A867" t="s">
        <v>31</v>
      </c>
      <c r="B867">
        <v>134294</v>
      </c>
      <c r="C867">
        <v>23</v>
      </c>
      <c r="D867" t="s">
        <v>38</v>
      </c>
      <c r="E867">
        <v>35</v>
      </c>
      <c r="F867">
        <v>111</v>
      </c>
      <c r="G867">
        <v>26</v>
      </c>
      <c r="H867" t="s">
        <v>23</v>
      </c>
      <c r="I867">
        <v>18</v>
      </c>
      <c r="J867">
        <v>42</v>
      </c>
      <c r="K867">
        <v>39</v>
      </c>
      <c r="L867">
        <v>51</v>
      </c>
      <c r="M867">
        <v>81</v>
      </c>
      <c r="N867">
        <v>55</v>
      </c>
      <c r="O867">
        <v>85</v>
      </c>
      <c r="P867">
        <v>52</v>
      </c>
      <c r="Q867">
        <v>6</v>
      </c>
      <c r="R867">
        <v>44</v>
      </c>
    </row>
    <row r="868" spans="1:18" x14ac:dyDescent="0.35">
      <c r="A868" t="s">
        <v>35</v>
      </c>
      <c r="B868">
        <v>55666</v>
      </c>
      <c r="C868">
        <v>18</v>
      </c>
      <c r="D868" t="s">
        <v>38</v>
      </c>
      <c r="E868">
        <v>92</v>
      </c>
      <c r="F868">
        <v>114</v>
      </c>
      <c r="G868">
        <v>63</v>
      </c>
      <c r="H868" t="s">
        <v>27</v>
      </c>
      <c r="I868">
        <v>6</v>
      </c>
      <c r="J868">
        <v>91</v>
      </c>
      <c r="K868">
        <v>19</v>
      </c>
      <c r="L868">
        <v>26</v>
      </c>
      <c r="M868">
        <v>5</v>
      </c>
      <c r="N868">
        <v>97</v>
      </c>
      <c r="O868">
        <v>85</v>
      </c>
      <c r="P868">
        <v>91</v>
      </c>
      <c r="Q868">
        <v>85</v>
      </c>
      <c r="R868">
        <v>48</v>
      </c>
    </row>
    <row r="869" spans="1:18" x14ac:dyDescent="0.35">
      <c r="A869" t="s">
        <v>18</v>
      </c>
      <c r="B869">
        <v>71516</v>
      </c>
      <c r="C869">
        <v>25</v>
      </c>
      <c r="D869" t="s">
        <v>25</v>
      </c>
      <c r="E869">
        <v>97</v>
      </c>
      <c r="F869">
        <v>10</v>
      </c>
      <c r="G869">
        <v>74</v>
      </c>
      <c r="H869" t="s">
        <v>20</v>
      </c>
      <c r="I869">
        <v>66</v>
      </c>
      <c r="J869">
        <v>98</v>
      </c>
      <c r="K869">
        <v>87</v>
      </c>
      <c r="L869">
        <v>86</v>
      </c>
      <c r="M869">
        <v>93</v>
      </c>
      <c r="N869">
        <v>89</v>
      </c>
      <c r="O869">
        <v>78</v>
      </c>
      <c r="P869">
        <v>72</v>
      </c>
      <c r="Q869">
        <v>26</v>
      </c>
      <c r="R869">
        <v>62</v>
      </c>
    </row>
    <row r="870" spans="1:18" x14ac:dyDescent="0.35">
      <c r="A870" t="s">
        <v>43</v>
      </c>
      <c r="B870">
        <v>48226</v>
      </c>
      <c r="C870">
        <v>18</v>
      </c>
      <c r="D870" t="s">
        <v>38</v>
      </c>
      <c r="E870">
        <v>86</v>
      </c>
      <c r="F870">
        <v>99</v>
      </c>
      <c r="G870">
        <v>8</v>
      </c>
      <c r="H870" t="s">
        <v>23</v>
      </c>
      <c r="I870">
        <v>0</v>
      </c>
      <c r="J870">
        <v>68</v>
      </c>
      <c r="K870">
        <v>55</v>
      </c>
      <c r="L870">
        <v>33</v>
      </c>
      <c r="M870">
        <v>17</v>
      </c>
      <c r="N870">
        <v>47</v>
      </c>
      <c r="O870">
        <v>1</v>
      </c>
      <c r="P870">
        <v>34</v>
      </c>
      <c r="Q870">
        <v>38</v>
      </c>
      <c r="R870">
        <v>47</v>
      </c>
    </row>
    <row r="871" spans="1:18" x14ac:dyDescent="0.35">
      <c r="A871" t="s">
        <v>29</v>
      </c>
      <c r="B871">
        <v>60011</v>
      </c>
      <c r="C871">
        <v>16</v>
      </c>
      <c r="D871" t="s">
        <v>19</v>
      </c>
      <c r="E871">
        <v>26</v>
      </c>
      <c r="F871">
        <v>135</v>
      </c>
      <c r="G871">
        <v>14</v>
      </c>
      <c r="H871" t="s">
        <v>23</v>
      </c>
      <c r="I871">
        <v>23</v>
      </c>
      <c r="J871">
        <v>18</v>
      </c>
      <c r="K871">
        <v>32</v>
      </c>
      <c r="L871">
        <v>7</v>
      </c>
      <c r="M871">
        <v>3</v>
      </c>
      <c r="N871">
        <v>61</v>
      </c>
      <c r="O871">
        <v>62</v>
      </c>
      <c r="P871">
        <v>53</v>
      </c>
      <c r="Q871">
        <v>76</v>
      </c>
      <c r="R871">
        <v>4</v>
      </c>
    </row>
    <row r="872" spans="1:18" x14ac:dyDescent="0.35">
      <c r="A872" t="s">
        <v>42</v>
      </c>
      <c r="B872">
        <v>136979</v>
      </c>
      <c r="C872">
        <v>15</v>
      </c>
      <c r="D872" t="s">
        <v>19</v>
      </c>
      <c r="E872">
        <v>86</v>
      </c>
      <c r="F872">
        <v>143</v>
      </c>
      <c r="G872">
        <v>34</v>
      </c>
      <c r="H872" t="s">
        <v>27</v>
      </c>
      <c r="I872">
        <v>11</v>
      </c>
      <c r="J872">
        <v>3</v>
      </c>
      <c r="K872">
        <v>1</v>
      </c>
      <c r="L872">
        <v>21</v>
      </c>
      <c r="M872">
        <v>97</v>
      </c>
      <c r="N872">
        <v>67</v>
      </c>
      <c r="O872">
        <v>78</v>
      </c>
      <c r="P872">
        <v>78</v>
      </c>
      <c r="Q872">
        <v>54</v>
      </c>
      <c r="R872">
        <v>8</v>
      </c>
    </row>
    <row r="873" spans="1:18" x14ac:dyDescent="0.35">
      <c r="A873" t="s">
        <v>24</v>
      </c>
      <c r="B873">
        <v>85215</v>
      </c>
      <c r="C873">
        <v>21</v>
      </c>
      <c r="D873" t="s">
        <v>38</v>
      </c>
      <c r="E873">
        <v>31</v>
      </c>
      <c r="F873">
        <v>106</v>
      </c>
      <c r="G873">
        <v>83</v>
      </c>
      <c r="H873" t="s">
        <v>20</v>
      </c>
      <c r="I873">
        <v>82</v>
      </c>
      <c r="J873">
        <v>98</v>
      </c>
      <c r="K873">
        <v>41</v>
      </c>
      <c r="L873">
        <v>76</v>
      </c>
      <c r="M873">
        <v>1</v>
      </c>
      <c r="N873">
        <v>78</v>
      </c>
      <c r="O873">
        <v>37</v>
      </c>
      <c r="P873">
        <v>4</v>
      </c>
      <c r="Q873">
        <v>36</v>
      </c>
      <c r="R873">
        <v>61</v>
      </c>
    </row>
    <row r="874" spans="1:18" x14ac:dyDescent="0.35">
      <c r="A874" t="s">
        <v>26</v>
      </c>
      <c r="B874">
        <v>107255</v>
      </c>
      <c r="C874">
        <v>21</v>
      </c>
      <c r="D874" t="s">
        <v>38</v>
      </c>
      <c r="E874">
        <v>92</v>
      </c>
      <c r="F874">
        <v>58</v>
      </c>
      <c r="G874">
        <v>67</v>
      </c>
      <c r="H874" t="s">
        <v>27</v>
      </c>
      <c r="I874">
        <v>71</v>
      </c>
      <c r="J874">
        <v>33</v>
      </c>
      <c r="K874">
        <v>39</v>
      </c>
      <c r="L874">
        <v>74</v>
      </c>
      <c r="M874">
        <v>6</v>
      </c>
      <c r="N874">
        <v>67</v>
      </c>
      <c r="O874">
        <v>39</v>
      </c>
      <c r="P874">
        <v>49</v>
      </c>
      <c r="Q874">
        <v>99</v>
      </c>
      <c r="R874">
        <v>21</v>
      </c>
    </row>
    <row r="875" spans="1:18" x14ac:dyDescent="0.35">
      <c r="A875" t="s">
        <v>39</v>
      </c>
      <c r="B875">
        <v>70821</v>
      </c>
      <c r="C875">
        <v>27</v>
      </c>
      <c r="D875" t="s">
        <v>25</v>
      </c>
      <c r="E875">
        <v>29</v>
      </c>
      <c r="F875">
        <v>127</v>
      </c>
      <c r="G875">
        <v>89</v>
      </c>
      <c r="H875" t="s">
        <v>20</v>
      </c>
      <c r="I875">
        <v>29</v>
      </c>
      <c r="J875">
        <v>8</v>
      </c>
      <c r="K875">
        <v>1</v>
      </c>
      <c r="L875">
        <v>43</v>
      </c>
      <c r="M875">
        <v>41</v>
      </c>
      <c r="N875">
        <v>99</v>
      </c>
      <c r="O875">
        <v>47</v>
      </c>
      <c r="P875">
        <v>26</v>
      </c>
      <c r="Q875">
        <v>89</v>
      </c>
      <c r="R875">
        <v>49</v>
      </c>
    </row>
    <row r="876" spans="1:18" x14ac:dyDescent="0.35">
      <c r="A876" t="s">
        <v>33</v>
      </c>
      <c r="B876">
        <v>133185</v>
      </c>
      <c r="C876">
        <v>18</v>
      </c>
      <c r="D876" t="s">
        <v>19</v>
      </c>
      <c r="E876">
        <v>1</v>
      </c>
      <c r="F876">
        <v>88</v>
      </c>
      <c r="G876">
        <v>94</v>
      </c>
      <c r="H876" t="s">
        <v>20</v>
      </c>
      <c r="I876">
        <v>59</v>
      </c>
      <c r="J876">
        <v>34</v>
      </c>
      <c r="K876">
        <v>63</v>
      </c>
      <c r="L876">
        <v>91</v>
      </c>
      <c r="M876">
        <v>27</v>
      </c>
      <c r="N876">
        <v>51</v>
      </c>
      <c r="O876">
        <v>96</v>
      </c>
      <c r="P876">
        <v>17</v>
      </c>
      <c r="Q876">
        <v>72</v>
      </c>
      <c r="R876">
        <v>61</v>
      </c>
    </row>
    <row r="877" spans="1:18" x14ac:dyDescent="0.35">
      <c r="A877" t="s">
        <v>24</v>
      </c>
      <c r="B877">
        <v>107929</v>
      </c>
      <c r="C877">
        <v>6</v>
      </c>
      <c r="D877" t="s">
        <v>19</v>
      </c>
      <c r="E877">
        <v>35</v>
      </c>
      <c r="F877">
        <v>81</v>
      </c>
      <c r="G877">
        <v>87</v>
      </c>
      <c r="H877" t="s">
        <v>20</v>
      </c>
      <c r="I877">
        <v>22</v>
      </c>
      <c r="J877">
        <v>42</v>
      </c>
      <c r="K877">
        <v>19</v>
      </c>
      <c r="L877">
        <v>1</v>
      </c>
      <c r="M877">
        <v>97</v>
      </c>
      <c r="N877">
        <v>43</v>
      </c>
      <c r="O877">
        <v>97</v>
      </c>
      <c r="P877">
        <v>14</v>
      </c>
      <c r="Q877">
        <v>59</v>
      </c>
      <c r="R877">
        <v>2</v>
      </c>
    </row>
    <row r="878" spans="1:18" x14ac:dyDescent="0.35">
      <c r="A878" t="s">
        <v>18</v>
      </c>
      <c r="B878">
        <v>49523</v>
      </c>
      <c r="C878">
        <v>29</v>
      </c>
      <c r="D878" t="s">
        <v>19</v>
      </c>
      <c r="E878">
        <v>58</v>
      </c>
      <c r="F878">
        <v>12</v>
      </c>
      <c r="G878">
        <v>86</v>
      </c>
      <c r="H878" t="s">
        <v>20</v>
      </c>
      <c r="I878">
        <v>5</v>
      </c>
      <c r="J878">
        <v>1</v>
      </c>
      <c r="K878">
        <v>13</v>
      </c>
      <c r="L878">
        <v>9</v>
      </c>
      <c r="M878">
        <v>18</v>
      </c>
      <c r="N878">
        <v>69</v>
      </c>
      <c r="O878">
        <v>83</v>
      </c>
      <c r="P878">
        <v>41</v>
      </c>
      <c r="Q878">
        <v>69</v>
      </c>
      <c r="R878">
        <v>2</v>
      </c>
    </row>
    <row r="879" spans="1:18" x14ac:dyDescent="0.35">
      <c r="A879" t="s">
        <v>24</v>
      </c>
      <c r="B879">
        <v>88188</v>
      </c>
      <c r="C879">
        <v>24</v>
      </c>
      <c r="D879" t="s">
        <v>25</v>
      </c>
      <c r="E879">
        <v>35</v>
      </c>
      <c r="F879">
        <v>135</v>
      </c>
      <c r="G879">
        <v>94</v>
      </c>
      <c r="H879" t="s">
        <v>20</v>
      </c>
      <c r="I879">
        <v>86</v>
      </c>
      <c r="J879">
        <v>7</v>
      </c>
      <c r="K879">
        <v>65</v>
      </c>
      <c r="L879">
        <v>12</v>
      </c>
      <c r="M879">
        <v>1</v>
      </c>
      <c r="N879">
        <v>5</v>
      </c>
      <c r="O879">
        <v>92</v>
      </c>
      <c r="P879">
        <v>91</v>
      </c>
      <c r="Q879">
        <v>23</v>
      </c>
      <c r="R879">
        <v>55</v>
      </c>
    </row>
    <row r="880" spans="1:18" x14ac:dyDescent="0.35">
      <c r="A880" t="s">
        <v>40</v>
      </c>
      <c r="B880">
        <v>77969</v>
      </c>
      <c r="C880">
        <v>6</v>
      </c>
      <c r="D880" t="s">
        <v>38</v>
      </c>
      <c r="E880">
        <v>5</v>
      </c>
      <c r="F880">
        <v>89</v>
      </c>
      <c r="G880">
        <v>17</v>
      </c>
      <c r="H880" t="s">
        <v>23</v>
      </c>
      <c r="I880">
        <v>79</v>
      </c>
      <c r="J880">
        <v>48</v>
      </c>
      <c r="K880">
        <v>78</v>
      </c>
      <c r="L880">
        <v>43</v>
      </c>
      <c r="M880">
        <v>25</v>
      </c>
      <c r="N880">
        <v>33</v>
      </c>
      <c r="O880">
        <v>8</v>
      </c>
      <c r="P880">
        <v>5</v>
      </c>
      <c r="Q880">
        <v>15</v>
      </c>
      <c r="R880">
        <v>81</v>
      </c>
    </row>
    <row r="881" spans="1:18" x14ac:dyDescent="0.35">
      <c r="A881" t="s">
        <v>35</v>
      </c>
      <c r="B881">
        <v>149528</v>
      </c>
      <c r="C881">
        <v>12</v>
      </c>
      <c r="D881" t="s">
        <v>19</v>
      </c>
      <c r="E881">
        <v>77</v>
      </c>
      <c r="F881">
        <v>145</v>
      </c>
      <c r="G881">
        <v>64</v>
      </c>
      <c r="H881" t="s">
        <v>27</v>
      </c>
      <c r="I881">
        <v>95</v>
      </c>
      <c r="J881">
        <v>57</v>
      </c>
      <c r="K881">
        <v>17</v>
      </c>
      <c r="L881">
        <v>94</v>
      </c>
      <c r="M881">
        <v>87</v>
      </c>
      <c r="N881">
        <v>86</v>
      </c>
      <c r="O881">
        <v>69</v>
      </c>
      <c r="P881">
        <v>62</v>
      </c>
      <c r="Q881">
        <v>1</v>
      </c>
      <c r="R881">
        <v>75</v>
      </c>
    </row>
    <row r="882" spans="1:18" x14ac:dyDescent="0.35">
      <c r="A882" t="s">
        <v>35</v>
      </c>
      <c r="B882">
        <v>85416</v>
      </c>
      <c r="C882">
        <v>27</v>
      </c>
      <c r="D882" t="s">
        <v>25</v>
      </c>
      <c r="E882">
        <v>26</v>
      </c>
      <c r="F882">
        <v>105</v>
      </c>
      <c r="G882">
        <v>48</v>
      </c>
      <c r="H882" t="s">
        <v>27</v>
      </c>
      <c r="I882">
        <v>2</v>
      </c>
      <c r="J882">
        <v>82</v>
      </c>
      <c r="K882">
        <v>88</v>
      </c>
      <c r="L882">
        <v>68</v>
      </c>
      <c r="M882">
        <v>54</v>
      </c>
      <c r="N882">
        <v>96</v>
      </c>
      <c r="O882">
        <v>12</v>
      </c>
      <c r="P882">
        <v>74</v>
      </c>
      <c r="Q882">
        <v>13</v>
      </c>
      <c r="R882">
        <v>38</v>
      </c>
    </row>
    <row r="883" spans="1:18" x14ac:dyDescent="0.35">
      <c r="A883" t="s">
        <v>29</v>
      </c>
      <c r="B883">
        <v>50491</v>
      </c>
      <c r="C883">
        <v>14</v>
      </c>
      <c r="D883" t="s">
        <v>25</v>
      </c>
      <c r="E883">
        <v>74</v>
      </c>
      <c r="F883">
        <v>5</v>
      </c>
      <c r="G883">
        <v>12</v>
      </c>
      <c r="H883" t="s">
        <v>23</v>
      </c>
      <c r="I883">
        <v>54</v>
      </c>
      <c r="J883">
        <v>53</v>
      </c>
      <c r="K883">
        <v>64</v>
      </c>
      <c r="L883">
        <v>3</v>
      </c>
      <c r="M883">
        <v>54</v>
      </c>
      <c r="N883">
        <v>19</v>
      </c>
      <c r="O883">
        <v>19</v>
      </c>
      <c r="P883">
        <v>58</v>
      </c>
      <c r="Q883">
        <v>69</v>
      </c>
      <c r="R883">
        <v>12</v>
      </c>
    </row>
    <row r="884" spans="1:18" x14ac:dyDescent="0.35">
      <c r="A884" t="s">
        <v>32</v>
      </c>
      <c r="B884">
        <v>105955</v>
      </c>
      <c r="C884">
        <v>11</v>
      </c>
      <c r="D884" t="s">
        <v>38</v>
      </c>
      <c r="E884">
        <v>57</v>
      </c>
      <c r="F884">
        <v>77</v>
      </c>
      <c r="G884">
        <v>46</v>
      </c>
      <c r="H884" t="s">
        <v>27</v>
      </c>
      <c r="I884">
        <v>4</v>
      </c>
      <c r="J884">
        <v>18</v>
      </c>
      <c r="K884">
        <v>0</v>
      </c>
      <c r="L884">
        <v>85</v>
      </c>
      <c r="M884">
        <v>72</v>
      </c>
      <c r="N884">
        <v>69</v>
      </c>
      <c r="O884">
        <v>55</v>
      </c>
      <c r="P884">
        <v>7</v>
      </c>
      <c r="Q884">
        <v>94</v>
      </c>
      <c r="R884">
        <v>67</v>
      </c>
    </row>
    <row r="885" spans="1:18" x14ac:dyDescent="0.35">
      <c r="A885" t="s">
        <v>32</v>
      </c>
      <c r="B885">
        <v>97519</v>
      </c>
      <c r="C885">
        <v>26</v>
      </c>
      <c r="D885" t="s">
        <v>25</v>
      </c>
      <c r="E885">
        <v>57</v>
      </c>
      <c r="F885">
        <v>94</v>
      </c>
      <c r="G885">
        <v>52</v>
      </c>
      <c r="H885" t="s">
        <v>27</v>
      </c>
      <c r="I885">
        <v>52</v>
      </c>
      <c r="J885">
        <v>86</v>
      </c>
      <c r="K885">
        <v>65</v>
      </c>
      <c r="L885">
        <v>19</v>
      </c>
      <c r="M885">
        <v>6</v>
      </c>
      <c r="N885">
        <v>42</v>
      </c>
      <c r="O885">
        <v>2</v>
      </c>
      <c r="P885">
        <v>32</v>
      </c>
      <c r="Q885">
        <v>37</v>
      </c>
      <c r="R885">
        <v>38</v>
      </c>
    </row>
    <row r="886" spans="1:18" x14ac:dyDescent="0.35">
      <c r="A886" t="s">
        <v>36</v>
      </c>
      <c r="B886">
        <v>74775</v>
      </c>
      <c r="C886">
        <v>17</v>
      </c>
      <c r="D886" t="s">
        <v>22</v>
      </c>
      <c r="E886">
        <v>3</v>
      </c>
      <c r="F886">
        <v>77</v>
      </c>
      <c r="G886">
        <v>35</v>
      </c>
      <c r="H886" t="s">
        <v>27</v>
      </c>
      <c r="I886">
        <v>51</v>
      </c>
      <c r="J886">
        <v>15</v>
      </c>
      <c r="K886">
        <v>62</v>
      </c>
      <c r="L886">
        <v>16</v>
      </c>
      <c r="M886">
        <v>58</v>
      </c>
      <c r="N886">
        <v>83</v>
      </c>
      <c r="O886">
        <v>4</v>
      </c>
      <c r="P886">
        <v>42</v>
      </c>
      <c r="Q886">
        <v>46</v>
      </c>
      <c r="R886">
        <v>79</v>
      </c>
    </row>
    <row r="887" spans="1:18" x14ac:dyDescent="0.35">
      <c r="A887" t="s">
        <v>40</v>
      </c>
      <c r="B887">
        <v>116437</v>
      </c>
      <c r="C887">
        <v>21</v>
      </c>
      <c r="D887" t="s">
        <v>22</v>
      </c>
      <c r="E887">
        <v>57</v>
      </c>
      <c r="F887">
        <v>129</v>
      </c>
      <c r="G887">
        <v>19</v>
      </c>
      <c r="H887" t="s">
        <v>23</v>
      </c>
      <c r="I887">
        <v>36</v>
      </c>
      <c r="J887">
        <v>9</v>
      </c>
      <c r="K887">
        <v>73</v>
      </c>
      <c r="L887">
        <v>87</v>
      </c>
      <c r="M887">
        <v>97</v>
      </c>
      <c r="N887">
        <v>93</v>
      </c>
      <c r="O887">
        <v>8</v>
      </c>
      <c r="P887">
        <v>64</v>
      </c>
      <c r="Q887">
        <v>78</v>
      </c>
      <c r="R887">
        <v>43</v>
      </c>
    </row>
    <row r="888" spans="1:18" x14ac:dyDescent="0.35">
      <c r="A888" t="s">
        <v>29</v>
      </c>
      <c r="B888">
        <v>112201</v>
      </c>
      <c r="C888">
        <v>21</v>
      </c>
      <c r="D888" t="s">
        <v>38</v>
      </c>
      <c r="E888">
        <v>35</v>
      </c>
      <c r="F888">
        <v>83</v>
      </c>
      <c r="G888">
        <v>24</v>
      </c>
      <c r="H888" t="s">
        <v>23</v>
      </c>
      <c r="I888">
        <v>45</v>
      </c>
      <c r="J888">
        <v>21</v>
      </c>
      <c r="K888">
        <v>2</v>
      </c>
      <c r="L888">
        <v>86</v>
      </c>
      <c r="M888">
        <v>68</v>
      </c>
      <c r="N888">
        <v>55</v>
      </c>
      <c r="O888">
        <v>4</v>
      </c>
      <c r="P888">
        <v>43</v>
      </c>
      <c r="Q888">
        <v>6</v>
      </c>
      <c r="R888">
        <v>45</v>
      </c>
    </row>
    <row r="889" spans="1:18" x14ac:dyDescent="0.35">
      <c r="A889" t="s">
        <v>43</v>
      </c>
      <c r="B889">
        <v>91134</v>
      </c>
      <c r="C889">
        <v>17</v>
      </c>
      <c r="D889" t="s">
        <v>38</v>
      </c>
      <c r="E889">
        <v>39</v>
      </c>
      <c r="F889">
        <v>88</v>
      </c>
      <c r="G889">
        <v>5</v>
      </c>
      <c r="H889" t="s">
        <v>23</v>
      </c>
      <c r="I889">
        <v>46</v>
      </c>
      <c r="J889">
        <v>3</v>
      </c>
      <c r="K889">
        <v>57</v>
      </c>
      <c r="L889">
        <v>51</v>
      </c>
      <c r="M889">
        <v>84</v>
      </c>
      <c r="N889">
        <v>58</v>
      </c>
      <c r="O889">
        <v>32</v>
      </c>
      <c r="P889">
        <v>52</v>
      </c>
      <c r="Q889">
        <v>7</v>
      </c>
      <c r="R889">
        <v>9</v>
      </c>
    </row>
    <row r="890" spans="1:18" x14ac:dyDescent="0.35">
      <c r="A890" t="s">
        <v>36</v>
      </c>
      <c r="B890">
        <v>76647</v>
      </c>
      <c r="C890">
        <v>22</v>
      </c>
      <c r="D890" t="s">
        <v>22</v>
      </c>
      <c r="E890">
        <v>92</v>
      </c>
      <c r="F890">
        <v>8</v>
      </c>
      <c r="G890">
        <v>55</v>
      </c>
      <c r="H890" t="s">
        <v>27</v>
      </c>
      <c r="I890">
        <v>82</v>
      </c>
      <c r="J890">
        <v>51</v>
      </c>
      <c r="K890">
        <v>72</v>
      </c>
      <c r="L890">
        <v>31</v>
      </c>
      <c r="M890">
        <v>31</v>
      </c>
      <c r="N890">
        <v>67</v>
      </c>
      <c r="O890">
        <v>71</v>
      </c>
      <c r="P890">
        <v>94</v>
      </c>
      <c r="Q890">
        <v>22</v>
      </c>
      <c r="R890">
        <v>47</v>
      </c>
    </row>
    <row r="891" spans="1:18" x14ac:dyDescent="0.35">
      <c r="A891" t="s">
        <v>29</v>
      </c>
      <c r="B891">
        <v>138197</v>
      </c>
      <c r="C891">
        <v>12</v>
      </c>
      <c r="D891" t="s">
        <v>38</v>
      </c>
      <c r="E891">
        <v>8</v>
      </c>
      <c r="F891">
        <v>9</v>
      </c>
      <c r="G891">
        <v>14</v>
      </c>
      <c r="H891" t="s">
        <v>23</v>
      </c>
      <c r="I891">
        <v>27</v>
      </c>
      <c r="J891">
        <v>3</v>
      </c>
      <c r="K891">
        <v>36</v>
      </c>
      <c r="L891">
        <v>99</v>
      </c>
      <c r="M891">
        <v>78</v>
      </c>
      <c r="N891">
        <v>7</v>
      </c>
      <c r="O891">
        <v>87</v>
      </c>
      <c r="P891">
        <v>63</v>
      </c>
      <c r="Q891">
        <v>89</v>
      </c>
      <c r="R891">
        <v>34</v>
      </c>
    </row>
    <row r="892" spans="1:18" x14ac:dyDescent="0.35">
      <c r="A892" t="s">
        <v>35</v>
      </c>
      <c r="B892">
        <v>76413</v>
      </c>
      <c r="C892">
        <v>18</v>
      </c>
      <c r="D892" t="s">
        <v>38</v>
      </c>
      <c r="E892">
        <v>9</v>
      </c>
      <c r="F892">
        <v>77</v>
      </c>
      <c r="G892">
        <v>67</v>
      </c>
      <c r="H892" t="s">
        <v>27</v>
      </c>
      <c r="I892">
        <v>83</v>
      </c>
      <c r="J892">
        <v>98</v>
      </c>
      <c r="K892">
        <v>32</v>
      </c>
      <c r="L892">
        <v>24</v>
      </c>
      <c r="M892">
        <v>33</v>
      </c>
      <c r="N892">
        <v>95</v>
      </c>
      <c r="O892">
        <v>33</v>
      </c>
      <c r="P892">
        <v>57</v>
      </c>
      <c r="Q892">
        <v>4</v>
      </c>
      <c r="R892">
        <v>4</v>
      </c>
    </row>
    <row r="893" spans="1:18" x14ac:dyDescent="0.35">
      <c r="A893" t="s">
        <v>29</v>
      </c>
      <c r="B893">
        <v>112604</v>
      </c>
      <c r="C893">
        <v>20</v>
      </c>
      <c r="D893" t="s">
        <v>38</v>
      </c>
      <c r="E893">
        <v>54</v>
      </c>
      <c r="F893">
        <v>135</v>
      </c>
      <c r="G893">
        <v>6</v>
      </c>
      <c r="H893" t="s">
        <v>23</v>
      </c>
      <c r="I893">
        <v>89</v>
      </c>
      <c r="J893">
        <v>67</v>
      </c>
      <c r="K893">
        <v>62</v>
      </c>
      <c r="L893">
        <v>63</v>
      </c>
      <c r="M893">
        <v>3</v>
      </c>
      <c r="N893">
        <v>42</v>
      </c>
      <c r="O893">
        <v>8</v>
      </c>
      <c r="P893">
        <v>31</v>
      </c>
      <c r="Q893">
        <v>47</v>
      </c>
      <c r="R893">
        <v>2</v>
      </c>
    </row>
    <row r="894" spans="1:18" x14ac:dyDescent="0.35">
      <c r="A894" t="s">
        <v>29</v>
      </c>
      <c r="B894">
        <v>61478</v>
      </c>
      <c r="C894">
        <v>7</v>
      </c>
      <c r="D894" t="s">
        <v>38</v>
      </c>
      <c r="E894">
        <v>42</v>
      </c>
      <c r="F894">
        <v>103</v>
      </c>
      <c r="G894">
        <v>8</v>
      </c>
      <c r="H894" t="s">
        <v>23</v>
      </c>
      <c r="I894">
        <v>99</v>
      </c>
      <c r="J894">
        <v>3</v>
      </c>
      <c r="K894">
        <v>63</v>
      </c>
      <c r="L894">
        <v>58</v>
      </c>
      <c r="M894">
        <v>79</v>
      </c>
      <c r="N894">
        <v>29</v>
      </c>
      <c r="O894">
        <v>76</v>
      </c>
      <c r="P894">
        <v>38</v>
      </c>
      <c r="Q894">
        <v>41</v>
      </c>
      <c r="R894">
        <v>67</v>
      </c>
    </row>
    <row r="895" spans="1:18" x14ac:dyDescent="0.35">
      <c r="A895" t="s">
        <v>18</v>
      </c>
      <c r="B895">
        <v>92402</v>
      </c>
      <c r="C895">
        <v>27</v>
      </c>
      <c r="D895" t="s">
        <v>25</v>
      </c>
      <c r="E895">
        <v>67</v>
      </c>
      <c r="F895">
        <v>14</v>
      </c>
      <c r="G895">
        <v>77</v>
      </c>
      <c r="H895" t="s">
        <v>20</v>
      </c>
      <c r="I895">
        <v>9</v>
      </c>
      <c r="J895">
        <v>13</v>
      </c>
      <c r="K895">
        <v>66</v>
      </c>
      <c r="L895">
        <v>55</v>
      </c>
      <c r="M895">
        <v>49</v>
      </c>
      <c r="N895">
        <v>31</v>
      </c>
      <c r="O895">
        <v>5</v>
      </c>
      <c r="P895">
        <v>16</v>
      </c>
      <c r="Q895">
        <v>37</v>
      </c>
      <c r="R895">
        <v>1</v>
      </c>
    </row>
    <row r="896" spans="1:18" x14ac:dyDescent="0.35">
      <c r="A896" t="s">
        <v>32</v>
      </c>
      <c r="B896">
        <v>65319</v>
      </c>
      <c r="C896">
        <v>18</v>
      </c>
      <c r="D896" t="s">
        <v>25</v>
      </c>
      <c r="E896">
        <v>1</v>
      </c>
      <c r="F896">
        <v>66</v>
      </c>
      <c r="G896">
        <v>33</v>
      </c>
      <c r="H896" t="s">
        <v>27</v>
      </c>
      <c r="I896">
        <v>38</v>
      </c>
      <c r="J896">
        <v>84</v>
      </c>
      <c r="K896">
        <v>91</v>
      </c>
      <c r="L896">
        <v>7</v>
      </c>
      <c r="M896">
        <v>63</v>
      </c>
      <c r="N896">
        <v>68</v>
      </c>
      <c r="O896">
        <v>53</v>
      </c>
      <c r="P896">
        <v>67</v>
      </c>
      <c r="Q896">
        <v>23</v>
      </c>
      <c r="R896">
        <v>49</v>
      </c>
    </row>
    <row r="897" spans="1:18" x14ac:dyDescent="0.35">
      <c r="A897" t="s">
        <v>39</v>
      </c>
      <c r="B897">
        <v>58830</v>
      </c>
      <c r="C897">
        <v>28</v>
      </c>
      <c r="D897" t="s">
        <v>22</v>
      </c>
      <c r="E897">
        <v>9</v>
      </c>
      <c r="F897">
        <v>113</v>
      </c>
      <c r="G897">
        <v>82</v>
      </c>
      <c r="H897" t="s">
        <v>20</v>
      </c>
      <c r="I897">
        <v>28</v>
      </c>
      <c r="J897">
        <v>47</v>
      </c>
      <c r="K897">
        <v>78</v>
      </c>
      <c r="L897">
        <v>8</v>
      </c>
      <c r="M897">
        <v>65</v>
      </c>
      <c r="N897">
        <v>47</v>
      </c>
      <c r="O897">
        <v>58</v>
      </c>
      <c r="P897">
        <v>39</v>
      </c>
      <c r="Q897">
        <v>13</v>
      </c>
      <c r="R897">
        <v>39</v>
      </c>
    </row>
    <row r="898" spans="1:18" x14ac:dyDescent="0.35">
      <c r="A898" t="s">
        <v>29</v>
      </c>
      <c r="B898">
        <v>59328</v>
      </c>
      <c r="C898">
        <v>16</v>
      </c>
      <c r="D898" t="s">
        <v>38</v>
      </c>
      <c r="E898">
        <v>9</v>
      </c>
      <c r="F898">
        <v>137</v>
      </c>
      <c r="G898">
        <v>27</v>
      </c>
      <c r="H898" t="s">
        <v>23</v>
      </c>
      <c r="I898">
        <v>27</v>
      </c>
      <c r="J898">
        <v>3</v>
      </c>
      <c r="K898">
        <v>26</v>
      </c>
      <c r="L898">
        <v>28</v>
      </c>
      <c r="M898">
        <v>91</v>
      </c>
      <c r="N898">
        <v>65</v>
      </c>
      <c r="O898">
        <v>8</v>
      </c>
      <c r="P898">
        <v>14</v>
      </c>
      <c r="Q898">
        <v>16</v>
      </c>
      <c r="R898">
        <v>63</v>
      </c>
    </row>
    <row r="899" spans="1:18" x14ac:dyDescent="0.35">
      <c r="A899" t="s">
        <v>31</v>
      </c>
      <c r="B899">
        <v>36123</v>
      </c>
      <c r="C899">
        <v>21</v>
      </c>
      <c r="D899" t="s">
        <v>25</v>
      </c>
      <c r="E899">
        <v>86</v>
      </c>
      <c r="F899">
        <v>144</v>
      </c>
      <c r="G899">
        <v>1</v>
      </c>
      <c r="H899" t="s">
        <v>23</v>
      </c>
      <c r="I899">
        <v>31</v>
      </c>
      <c r="J899">
        <v>24</v>
      </c>
      <c r="K899">
        <v>36</v>
      </c>
      <c r="L899">
        <v>91</v>
      </c>
      <c r="M899">
        <v>58</v>
      </c>
      <c r="N899">
        <v>74</v>
      </c>
      <c r="O899">
        <v>49</v>
      </c>
      <c r="P899">
        <v>3</v>
      </c>
      <c r="Q899">
        <v>6</v>
      </c>
      <c r="R899">
        <v>54</v>
      </c>
    </row>
    <row r="900" spans="1:18" x14ac:dyDescent="0.35">
      <c r="A900" t="s">
        <v>37</v>
      </c>
      <c r="B900">
        <v>66587</v>
      </c>
      <c r="C900">
        <v>4</v>
      </c>
      <c r="D900" t="s">
        <v>25</v>
      </c>
      <c r="E900">
        <v>22</v>
      </c>
      <c r="F900">
        <v>122</v>
      </c>
      <c r="G900">
        <v>62</v>
      </c>
      <c r="H900" t="s">
        <v>27</v>
      </c>
      <c r="I900">
        <v>41</v>
      </c>
      <c r="J900">
        <v>75</v>
      </c>
      <c r="K900">
        <v>4</v>
      </c>
      <c r="L900">
        <v>68</v>
      </c>
      <c r="M900">
        <v>76</v>
      </c>
      <c r="N900">
        <v>99</v>
      </c>
      <c r="O900">
        <v>35</v>
      </c>
      <c r="P900">
        <v>41</v>
      </c>
      <c r="Q900">
        <v>17</v>
      </c>
      <c r="R900">
        <v>2</v>
      </c>
    </row>
    <row r="901" spans="1:18" x14ac:dyDescent="0.35">
      <c r="A901" t="s">
        <v>36</v>
      </c>
      <c r="B901">
        <v>51951</v>
      </c>
      <c r="C901">
        <v>7</v>
      </c>
      <c r="D901" t="s">
        <v>38</v>
      </c>
      <c r="E901">
        <v>58</v>
      </c>
      <c r="F901">
        <v>57</v>
      </c>
      <c r="G901">
        <v>32</v>
      </c>
      <c r="H901" t="s">
        <v>27</v>
      </c>
      <c r="I901">
        <v>6</v>
      </c>
      <c r="J901">
        <v>94</v>
      </c>
      <c r="K901">
        <v>85</v>
      </c>
      <c r="L901">
        <v>84</v>
      </c>
      <c r="M901">
        <v>92</v>
      </c>
      <c r="N901">
        <v>51</v>
      </c>
      <c r="O901">
        <v>25</v>
      </c>
      <c r="P901">
        <v>4</v>
      </c>
      <c r="Q901">
        <v>72</v>
      </c>
      <c r="R901">
        <v>88</v>
      </c>
    </row>
    <row r="902" spans="1:18" x14ac:dyDescent="0.35">
      <c r="A902" t="s">
        <v>39</v>
      </c>
      <c r="B902">
        <v>37804</v>
      </c>
      <c r="C902">
        <v>10</v>
      </c>
      <c r="D902" t="s">
        <v>38</v>
      </c>
      <c r="E902">
        <v>45</v>
      </c>
      <c r="F902">
        <v>85</v>
      </c>
      <c r="G902">
        <v>91</v>
      </c>
      <c r="H902" t="s">
        <v>20</v>
      </c>
      <c r="I902">
        <v>76</v>
      </c>
      <c r="J902">
        <v>32</v>
      </c>
      <c r="K902">
        <v>1</v>
      </c>
      <c r="L902">
        <v>7</v>
      </c>
      <c r="M902">
        <v>9</v>
      </c>
      <c r="N902">
        <v>58</v>
      </c>
      <c r="O902">
        <v>5</v>
      </c>
      <c r="P902">
        <v>34</v>
      </c>
      <c r="Q902">
        <v>75</v>
      </c>
      <c r="R902">
        <v>29</v>
      </c>
    </row>
    <row r="903" spans="1:18" x14ac:dyDescent="0.35">
      <c r="A903" t="s">
        <v>18</v>
      </c>
      <c r="B903">
        <v>40349</v>
      </c>
      <c r="C903">
        <v>7</v>
      </c>
      <c r="D903" t="s">
        <v>25</v>
      </c>
      <c r="E903">
        <v>75</v>
      </c>
      <c r="F903">
        <v>75</v>
      </c>
      <c r="G903">
        <v>88</v>
      </c>
      <c r="H903" t="s">
        <v>20</v>
      </c>
      <c r="I903">
        <v>75</v>
      </c>
      <c r="J903">
        <v>4</v>
      </c>
      <c r="K903">
        <v>21</v>
      </c>
      <c r="L903">
        <v>52</v>
      </c>
      <c r="M903">
        <v>92</v>
      </c>
      <c r="N903">
        <v>64</v>
      </c>
      <c r="O903">
        <v>17</v>
      </c>
      <c r="P903">
        <v>68</v>
      </c>
      <c r="Q903">
        <v>43</v>
      </c>
      <c r="R903">
        <v>59</v>
      </c>
    </row>
    <row r="904" spans="1:18" x14ac:dyDescent="0.35">
      <c r="A904" t="s">
        <v>36</v>
      </c>
      <c r="B904">
        <v>136203</v>
      </c>
      <c r="C904">
        <v>9</v>
      </c>
      <c r="D904" t="s">
        <v>22</v>
      </c>
      <c r="E904">
        <v>51</v>
      </c>
      <c r="F904">
        <v>131</v>
      </c>
      <c r="G904">
        <v>59</v>
      </c>
      <c r="H904" t="s">
        <v>27</v>
      </c>
      <c r="I904">
        <v>62</v>
      </c>
      <c r="J904">
        <v>15</v>
      </c>
      <c r="K904">
        <v>84</v>
      </c>
      <c r="L904">
        <v>94</v>
      </c>
      <c r="M904">
        <v>14</v>
      </c>
      <c r="N904">
        <v>49</v>
      </c>
      <c r="O904">
        <v>26</v>
      </c>
      <c r="P904">
        <v>75</v>
      </c>
      <c r="Q904">
        <v>72</v>
      </c>
      <c r="R904">
        <v>14</v>
      </c>
    </row>
    <row r="905" spans="1:18" x14ac:dyDescent="0.35">
      <c r="A905" t="s">
        <v>30</v>
      </c>
      <c r="B905">
        <v>86317</v>
      </c>
      <c r="C905">
        <v>10</v>
      </c>
      <c r="D905" t="s">
        <v>38</v>
      </c>
      <c r="E905">
        <v>18</v>
      </c>
      <c r="F905">
        <v>13</v>
      </c>
      <c r="G905">
        <v>48</v>
      </c>
      <c r="H905" t="s">
        <v>27</v>
      </c>
      <c r="I905">
        <v>33</v>
      </c>
      <c r="J905">
        <v>16</v>
      </c>
      <c r="K905">
        <v>17</v>
      </c>
      <c r="L905">
        <v>66</v>
      </c>
      <c r="M905">
        <v>55</v>
      </c>
      <c r="N905">
        <v>12</v>
      </c>
      <c r="O905">
        <v>11</v>
      </c>
      <c r="P905">
        <v>7</v>
      </c>
      <c r="Q905">
        <v>74</v>
      </c>
      <c r="R905">
        <v>71</v>
      </c>
    </row>
    <row r="906" spans="1:18" x14ac:dyDescent="0.35">
      <c r="A906" t="s">
        <v>43</v>
      </c>
      <c r="B906">
        <v>117385</v>
      </c>
      <c r="C906">
        <v>11</v>
      </c>
      <c r="D906" t="s">
        <v>25</v>
      </c>
      <c r="E906">
        <v>56</v>
      </c>
      <c r="F906">
        <v>58</v>
      </c>
      <c r="G906">
        <v>28</v>
      </c>
      <c r="H906" t="s">
        <v>23</v>
      </c>
      <c r="I906">
        <v>91</v>
      </c>
      <c r="J906">
        <v>7</v>
      </c>
      <c r="K906">
        <v>93</v>
      </c>
      <c r="L906">
        <v>81</v>
      </c>
      <c r="M906">
        <v>83</v>
      </c>
      <c r="N906">
        <v>57</v>
      </c>
      <c r="O906">
        <v>31</v>
      </c>
      <c r="P906">
        <v>22</v>
      </c>
      <c r="Q906">
        <v>33</v>
      </c>
      <c r="R906">
        <v>63</v>
      </c>
    </row>
    <row r="907" spans="1:18" x14ac:dyDescent="0.35">
      <c r="A907" t="s">
        <v>35</v>
      </c>
      <c r="B907">
        <v>109841</v>
      </c>
      <c r="C907">
        <v>8</v>
      </c>
      <c r="D907" t="s">
        <v>22</v>
      </c>
      <c r="E907">
        <v>26</v>
      </c>
      <c r="F907">
        <v>97</v>
      </c>
      <c r="G907">
        <v>39</v>
      </c>
      <c r="H907" t="s">
        <v>27</v>
      </c>
      <c r="I907">
        <v>59</v>
      </c>
      <c r="J907">
        <v>92</v>
      </c>
      <c r="K907">
        <v>75</v>
      </c>
      <c r="L907">
        <v>67</v>
      </c>
      <c r="M907">
        <v>58</v>
      </c>
      <c r="N907">
        <v>49</v>
      </c>
      <c r="O907">
        <v>19</v>
      </c>
      <c r="P907">
        <v>89</v>
      </c>
      <c r="Q907">
        <v>25</v>
      </c>
      <c r="R907">
        <v>9</v>
      </c>
    </row>
    <row r="908" spans="1:18" x14ac:dyDescent="0.35">
      <c r="A908" t="s">
        <v>43</v>
      </c>
      <c r="B908">
        <v>95197</v>
      </c>
      <c r="C908">
        <v>6</v>
      </c>
      <c r="D908" t="s">
        <v>25</v>
      </c>
      <c r="E908">
        <v>18</v>
      </c>
      <c r="F908">
        <v>87</v>
      </c>
      <c r="G908">
        <v>6</v>
      </c>
      <c r="H908" t="s">
        <v>23</v>
      </c>
      <c r="I908">
        <v>14</v>
      </c>
      <c r="J908">
        <v>17</v>
      </c>
      <c r="K908">
        <v>5</v>
      </c>
      <c r="L908">
        <v>66</v>
      </c>
      <c r="M908">
        <v>84</v>
      </c>
      <c r="N908">
        <v>37</v>
      </c>
      <c r="O908">
        <v>87</v>
      </c>
      <c r="P908">
        <v>21</v>
      </c>
      <c r="Q908">
        <v>33</v>
      </c>
      <c r="R908">
        <v>15</v>
      </c>
    </row>
    <row r="909" spans="1:18" x14ac:dyDescent="0.35">
      <c r="A909" t="s">
        <v>32</v>
      </c>
      <c r="B909">
        <v>93410</v>
      </c>
      <c r="C909">
        <v>4</v>
      </c>
      <c r="D909" t="s">
        <v>19</v>
      </c>
      <c r="E909">
        <v>42</v>
      </c>
      <c r="F909">
        <v>111</v>
      </c>
      <c r="G909">
        <v>6</v>
      </c>
      <c r="H909" t="s">
        <v>27</v>
      </c>
      <c r="I909">
        <v>55</v>
      </c>
      <c r="J909">
        <v>63</v>
      </c>
      <c r="K909">
        <v>94</v>
      </c>
      <c r="L909">
        <v>3</v>
      </c>
      <c r="M909">
        <v>36</v>
      </c>
      <c r="N909">
        <v>72</v>
      </c>
      <c r="O909">
        <v>61</v>
      </c>
      <c r="P909">
        <v>18</v>
      </c>
      <c r="Q909">
        <v>38</v>
      </c>
      <c r="R909">
        <v>47</v>
      </c>
    </row>
    <row r="910" spans="1:18" x14ac:dyDescent="0.35">
      <c r="A910" t="s">
        <v>42</v>
      </c>
      <c r="B910">
        <v>104225</v>
      </c>
      <c r="C910">
        <v>17</v>
      </c>
      <c r="D910" t="s">
        <v>25</v>
      </c>
      <c r="E910">
        <v>18</v>
      </c>
      <c r="F910">
        <v>142</v>
      </c>
      <c r="G910">
        <v>6</v>
      </c>
      <c r="H910" t="s">
        <v>27</v>
      </c>
      <c r="I910">
        <v>48</v>
      </c>
      <c r="J910">
        <v>68</v>
      </c>
      <c r="K910">
        <v>9</v>
      </c>
      <c r="L910">
        <v>14</v>
      </c>
      <c r="M910">
        <v>25</v>
      </c>
      <c r="N910">
        <v>54</v>
      </c>
      <c r="O910">
        <v>8</v>
      </c>
      <c r="P910">
        <v>4</v>
      </c>
      <c r="Q910">
        <v>98</v>
      </c>
      <c r="R910">
        <v>45</v>
      </c>
    </row>
    <row r="911" spans="1:18" x14ac:dyDescent="0.35">
      <c r="A911" t="s">
        <v>29</v>
      </c>
      <c r="B911">
        <v>67499</v>
      </c>
      <c r="C911">
        <v>1</v>
      </c>
      <c r="D911" t="s">
        <v>19</v>
      </c>
      <c r="E911">
        <v>29</v>
      </c>
      <c r="F911">
        <v>67</v>
      </c>
      <c r="G911">
        <v>25</v>
      </c>
      <c r="H911" t="s">
        <v>23</v>
      </c>
      <c r="I911">
        <v>96</v>
      </c>
      <c r="J911">
        <v>41</v>
      </c>
      <c r="K911">
        <v>95</v>
      </c>
      <c r="L911">
        <v>82</v>
      </c>
      <c r="M911">
        <v>48</v>
      </c>
      <c r="N911">
        <v>67</v>
      </c>
      <c r="O911">
        <v>43</v>
      </c>
      <c r="P911">
        <v>56</v>
      </c>
      <c r="Q911">
        <v>6</v>
      </c>
      <c r="R911">
        <v>7</v>
      </c>
    </row>
    <row r="912" spans="1:18" x14ac:dyDescent="0.35">
      <c r="A912" t="s">
        <v>30</v>
      </c>
      <c r="B912">
        <v>130537</v>
      </c>
      <c r="C912">
        <v>23</v>
      </c>
      <c r="D912" t="s">
        <v>38</v>
      </c>
      <c r="E912">
        <v>16</v>
      </c>
      <c r="F912">
        <v>109</v>
      </c>
      <c r="G912">
        <v>66</v>
      </c>
      <c r="H912" t="s">
        <v>27</v>
      </c>
      <c r="I912">
        <v>11</v>
      </c>
      <c r="J912">
        <v>47</v>
      </c>
      <c r="K912">
        <v>75</v>
      </c>
      <c r="L912">
        <v>61</v>
      </c>
      <c r="M912">
        <v>1</v>
      </c>
      <c r="N912">
        <v>4</v>
      </c>
      <c r="O912">
        <v>51</v>
      </c>
      <c r="P912">
        <v>10</v>
      </c>
      <c r="Q912">
        <v>18</v>
      </c>
      <c r="R912">
        <v>98</v>
      </c>
    </row>
    <row r="913" spans="1:18" x14ac:dyDescent="0.35">
      <c r="A913" t="s">
        <v>39</v>
      </c>
      <c r="B913">
        <v>118627</v>
      </c>
      <c r="C913">
        <v>16</v>
      </c>
      <c r="D913" t="s">
        <v>25</v>
      </c>
      <c r="E913">
        <v>2</v>
      </c>
      <c r="F913">
        <v>91</v>
      </c>
      <c r="G913">
        <v>85</v>
      </c>
      <c r="H913" t="s">
        <v>20</v>
      </c>
      <c r="I913">
        <v>21</v>
      </c>
      <c r="J913">
        <v>29</v>
      </c>
      <c r="K913">
        <v>85</v>
      </c>
      <c r="L913">
        <v>10</v>
      </c>
      <c r="M913">
        <v>32</v>
      </c>
      <c r="N913">
        <v>15</v>
      </c>
      <c r="O913">
        <v>79</v>
      </c>
      <c r="P913">
        <v>6</v>
      </c>
      <c r="Q913">
        <v>1</v>
      </c>
      <c r="R913">
        <v>95</v>
      </c>
    </row>
    <row r="914" spans="1:18" x14ac:dyDescent="0.35">
      <c r="A914" t="s">
        <v>26</v>
      </c>
      <c r="B914">
        <v>99074</v>
      </c>
      <c r="C914">
        <v>21</v>
      </c>
      <c r="D914" t="s">
        <v>19</v>
      </c>
      <c r="E914">
        <v>63</v>
      </c>
      <c r="F914">
        <v>92</v>
      </c>
      <c r="G914">
        <v>52</v>
      </c>
      <c r="H914" t="s">
        <v>27</v>
      </c>
      <c r="I914">
        <v>21</v>
      </c>
      <c r="J914">
        <v>69</v>
      </c>
      <c r="K914">
        <v>96</v>
      </c>
      <c r="L914">
        <v>46</v>
      </c>
      <c r="M914">
        <v>52</v>
      </c>
      <c r="N914">
        <v>24</v>
      </c>
      <c r="O914">
        <v>89</v>
      </c>
      <c r="P914">
        <v>97</v>
      </c>
      <c r="Q914">
        <v>79</v>
      </c>
      <c r="R914">
        <v>54</v>
      </c>
    </row>
    <row r="915" spans="1:18" x14ac:dyDescent="0.35">
      <c r="A915" t="s">
        <v>32</v>
      </c>
      <c r="B915">
        <v>71716</v>
      </c>
      <c r="C915">
        <v>0</v>
      </c>
      <c r="D915" t="s">
        <v>38</v>
      </c>
      <c r="E915">
        <v>15</v>
      </c>
      <c r="F915">
        <v>98</v>
      </c>
      <c r="G915">
        <v>52</v>
      </c>
      <c r="H915" t="s">
        <v>27</v>
      </c>
      <c r="I915">
        <v>49</v>
      </c>
      <c r="J915">
        <v>8</v>
      </c>
      <c r="K915">
        <v>67</v>
      </c>
      <c r="L915">
        <v>13</v>
      </c>
      <c r="M915">
        <v>35</v>
      </c>
      <c r="N915">
        <v>34</v>
      </c>
      <c r="O915">
        <v>57</v>
      </c>
      <c r="P915">
        <v>29</v>
      </c>
      <c r="Q915">
        <v>12</v>
      </c>
      <c r="R915">
        <v>65</v>
      </c>
    </row>
    <row r="916" spans="1:18" x14ac:dyDescent="0.35">
      <c r="A916" t="s">
        <v>31</v>
      </c>
      <c r="B916">
        <v>132033</v>
      </c>
      <c r="C916">
        <v>21</v>
      </c>
      <c r="D916" t="s">
        <v>22</v>
      </c>
      <c r="E916">
        <v>93</v>
      </c>
      <c r="F916">
        <v>147</v>
      </c>
      <c r="G916">
        <v>25</v>
      </c>
      <c r="H916" t="s">
        <v>23</v>
      </c>
      <c r="I916">
        <v>14</v>
      </c>
      <c r="J916">
        <v>85</v>
      </c>
      <c r="K916">
        <v>4</v>
      </c>
      <c r="L916">
        <v>73</v>
      </c>
      <c r="M916">
        <v>53</v>
      </c>
      <c r="N916">
        <v>83</v>
      </c>
      <c r="O916">
        <v>43</v>
      </c>
      <c r="P916">
        <v>6</v>
      </c>
      <c r="Q916">
        <v>56</v>
      </c>
      <c r="R916">
        <v>17</v>
      </c>
    </row>
    <row r="917" spans="1:18" x14ac:dyDescent="0.35">
      <c r="A917" t="s">
        <v>40</v>
      </c>
      <c r="B917">
        <v>40715</v>
      </c>
      <c r="C917">
        <v>11</v>
      </c>
      <c r="D917" t="s">
        <v>19</v>
      </c>
      <c r="E917">
        <v>53</v>
      </c>
      <c r="F917">
        <v>105</v>
      </c>
      <c r="G917">
        <v>28</v>
      </c>
      <c r="H917" t="s">
        <v>23</v>
      </c>
      <c r="I917">
        <v>62</v>
      </c>
      <c r="J917">
        <v>3</v>
      </c>
      <c r="K917">
        <v>3</v>
      </c>
      <c r="L917">
        <v>5</v>
      </c>
      <c r="M917">
        <v>87</v>
      </c>
      <c r="N917">
        <v>79</v>
      </c>
      <c r="O917">
        <v>96</v>
      </c>
      <c r="P917">
        <v>7</v>
      </c>
      <c r="Q917">
        <v>27</v>
      </c>
      <c r="R917">
        <v>8</v>
      </c>
    </row>
    <row r="918" spans="1:18" x14ac:dyDescent="0.35">
      <c r="A918" t="s">
        <v>21</v>
      </c>
      <c r="B918">
        <v>77553</v>
      </c>
      <c r="C918">
        <v>23</v>
      </c>
      <c r="D918" t="s">
        <v>22</v>
      </c>
      <c r="E918">
        <v>14</v>
      </c>
      <c r="F918">
        <v>6</v>
      </c>
      <c r="G918">
        <v>19</v>
      </c>
      <c r="H918" t="s">
        <v>23</v>
      </c>
      <c r="I918">
        <v>41</v>
      </c>
      <c r="J918">
        <v>72</v>
      </c>
      <c r="K918">
        <v>49</v>
      </c>
      <c r="L918">
        <v>43</v>
      </c>
      <c r="M918">
        <v>43</v>
      </c>
      <c r="N918">
        <v>87</v>
      </c>
      <c r="O918">
        <v>4</v>
      </c>
      <c r="P918">
        <v>33</v>
      </c>
      <c r="Q918">
        <v>34</v>
      </c>
      <c r="R918">
        <v>2</v>
      </c>
    </row>
    <row r="919" spans="1:18" x14ac:dyDescent="0.35">
      <c r="A919" t="s">
        <v>28</v>
      </c>
      <c r="B919">
        <v>36861</v>
      </c>
      <c r="C919">
        <v>14</v>
      </c>
      <c r="D919" t="s">
        <v>19</v>
      </c>
      <c r="E919">
        <v>15</v>
      </c>
      <c r="F919">
        <v>141</v>
      </c>
      <c r="G919">
        <v>41</v>
      </c>
      <c r="H919" t="s">
        <v>27</v>
      </c>
      <c r="I919">
        <v>9</v>
      </c>
      <c r="J919">
        <v>79</v>
      </c>
      <c r="K919">
        <v>58</v>
      </c>
      <c r="L919">
        <v>67</v>
      </c>
      <c r="M919">
        <v>33</v>
      </c>
      <c r="N919">
        <v>57</v>
      </c>
      <c r="O919">
        <v>29</v>
      </c>
      <c r="P919">
        <v>4</v>
      </c>
      <c r="Q919">
        <v>76</v>
      </c>
      <c r="R919">
        <v>24</v>
      </c>
    </row>
    <row r="920" spans="1:18" x14ac:dyDescent="0.35">
      <c r="A920" t="s">
        <v>26</v>
      </c>
      <c r="B920">
        <v>70154</v>
      </c>
      <c r="C920">
        <v>27</v>
      </c>
      <c r="D920" t="s">
        <v>22</v>
      </c>
      <c r="E920">
        <v>38</v>
      </c>
      <c r="F920">
        <v>103</v>
      </c>
      <c r="G920">
        <v>68</v>
      </c>
      <c r="H920" t="s">
        <v>27</v>
      </c>
      <c r="I920">
        <v>68</v>
      </c>
      <c r="J920">
        <v>65</v>
      </c>
      <c r="K920">
        <v>71</v>
      </c>
      <c r="L920">
        <v>92</v>
      </c>
      <c r="M920">
        <v>25</v>
      </c>
      <c r="N920">
        <v>61</v>
      </c>
      <c r="O920">
        <v>4</v>
      </c>
      <c r="P920">
        <v>1</v>
      </c>
      <c r="Q920">
        <v>13</v>
      </c>
      <c r="R920">
        <v>32</v>
      </c>
    </row>
    <row r="921" spans="1:18" x14ac:dyDescent="0.35">
      <c r="A921" t="s">
        <v>24</v>
      </c>
      <c r="B921">
        <v>93576</v>
      </c>
      <c r="C921">
        <v>13</v>
      </c>
      <c r="D921" t="s">
        <v>25</v>
      </c>
      <c r="E921">
        <v>82</v>
      </c>
      <c r="F921">
        <v>103</v>
      </c>
      <c r="G921">
        <v>78</v>
      </c>
      <c r="H921" t="s">
        <v>20</v>
      </c>
      <c r="I921">
        <v>66</v>
      </c>
      <c r="J921">
        <v>72</v>
      </c>
      <c r="K921">
        <v>56</v>
      </c>
      <c r="L921">
        <v>6</v>
      </c>
      <c r="M921">
        <v>17</v>
      </c>
      <c r="N921">
        <v>29</v>
      </c>
      <c r="O921">
        <v>28</v>
      </c>
      <c r="P921">
        <v>67</v>
      </c>
      <c r="Q921">
        <v>2</v>
      </c>
      <c r="R921">
        <v>76</v>
      </c>
    </row>
    <row r="922" spans="1:18" x14ac:dyDescent="0.35">
      <c r="A922" t="s">
        <v>31</v>
      </c>
      <c r="B922">
        <v>127294</v>
      </c>
      <c r="C922">
        <v>11</v>
      </c>
      <c r="D922" t="s">
        <v>22</v>
      </c>
      <c r="E922">
        <v>31</v>
      </c>
      <c r="F922">
        <v>103</v>
      </c>
      <c r="G922">
        <v>1</v>
      </c>
      <c r="H922" t="s">
        <v>23</v>
      </c>
      <c r="I922">
        <v>88</v>
      </c>
      <c r="J922">
        <v>9</v>
      </c>
      <c r="K922">
        <v>44</v>
      </c>
      <c r="L922">
        <v>85</v>
      </c>
      <c r="M922">
        <v>62</v>
      </c>
      <c r="N922">
        <v>29</v>
      </c>
      <c r="O922">
        <v>42</v>
      </c>
      <c r="P922">
        <v>71</v>
      </c>
      <c r="Q922">
        <v>97</v>
      </c>
      <c r="R922">
        <v>89</v>
      </c>
    </row>
    <row r="923" spans="1:18" x14ac:dyDescent="0.35">
      <c r="A923" t="s">
        <v>35</v>
      </c>
      <c r="B923">
        <v>139875</v>
      </c>
      <c r="C923">
        <v>5</v>
      </c>
      <c r="D923" t="s">
        <v>38</v>
      </c>
      <c r="E923">
        <v>10</v>
      </c>
      <c r="F923">
        <v>5</v>
      </c>
      <c r="G923">
        <v>31</v>
      </c>
      <c r="H923" t="s">
        <v>27</v>
      </c>
      <c r="I923">
        <v>82</v>
      </c>
      <c r="J923">
        <v>2</v>
      </c>
      <c r="K923">
        <v>6</v>
      </c>
      <c r="L923">
        <v>24</v>
      </c>
      <c r="M923">
        <v>43</v>
      </c>
      <c r="N923">
        <v>73</v>
      </c>
      <c r="O923">
        <v>62</v>
      </c>
      <c r="P923">
        <v>24</v>
      </c>
      <c r="Q923">
        <v>5</v>
      </c>
      <c r="R923">
        <v>93</v>
      </c>
    </row>
    <row r="924" spans="1:18" x14ac:dyDescent="0.35">
      <c r="A924" t="s">
        <v>18</v>
      </c>
      <c r="B924">
        <v>52925</v>
      </c>
      <c r="C924">
        <v>15</v>
      </c>
      <c r="D924" t="s">
        <v>25</v>
      </c>
      <c r="E924">
        <v>32</v>
      </c>
      <c r="F924">
        <v>148</v>
      </c>
      <c r="G924">
        <v>88</v>
      </c>
      <c r="H924" t="s">
        <v>20</v>
      </c>
      <c r="I924">
        <v>6</v>
      </c>
      <c r="J924">
        <v>4</v>
      </c>
      <c r="K924">
        <v>17</v>
      </c>
      <c r="L924">
        <v>73</v>
      </c>
      <c r="M924">
        <v>18</v>
      </c>
      <c r="N924">
        <v>51</v>
      </c>
      <c r="O924">
        <v>9</v>
      </c>
      <c r="P924">
        <v>92</v>
      </c>
      <c r="Q924">
        <v>34</v>
      </c>
      <c r="R924">
        <v>91</v>
      </c>
    </row>
    <row r="925" spans="1:18" x14ac:dyDescent="0.35">
      <c r="A925" t="s">
        <v>31</v>
      </c>
      <c r="B925">
        <v>119779</v>
      </c>
      <c r="C925">
        <v>1</v>
      </c>
      <c r="D925" t="s">
        <v>38</v>
      </c>
      <c r="E925">
        <v>1</v>
      </c>
      <c r="F925">
        <v>96</v>
      </c>
      <c r="G925">
        <v>6</v>
      </c>
      <c r="H925" t="s">
        <v>23</v>
      </c>
      <c r="I925">
        <v>91</v>
      </c>
      <c r="J925">
        <v>52</v>
      </c>
      <c r="K925">
        <v>7</v>
      </c>
      <c r="L925">
        <v>11</v>
      </c>
      <c r="M925">
        <v>38</v>
      </c>
      <c r="N925">
        <v>94</v>
      </c>
      <c r="O925">
        <v>69</v>
      </c>
      <c r="P925">
        <v>87</v>
      </c>
      <c r="Q925">
        <v>37</v>
      </c>
      <c r="R925">
        <v>4</v>
      </c>
    </row>
    <row r="926" spans="1:18" x14ac:dyDescent="0.35">
      <c r="A926" t="s">
        <v>31</v>
      </c>
      <c r="B926">
        <v>87702</v>
      </c>
      <c r="C926">
        <v>15</v>
      </c>
      <c r="D926" t="s">
        <v>22</v>
      </c>
      <c r="E926">
        <v>2</v>
      </c>
      <c r="F926">
        <v>145</v>
      </c>
      <c r="G926">
        <v>14</v>
      </c>
      <c r="H926" t="s">
        <v>23</v>
      </c>
      <c r="I926">
        <v>1</v>
      </c>
      <c r="J926">
        <v>69</v>
      </c>
      <c r="K926">
        <v>98</v>
      </c>
      <c r="L926">
        <v>97</v>
      </c>
      <c r="M926">
        <v>16</v>
      </c>
      <c r="N926">
        <v>18</v>
      </c>
      <c r="O926">
        <v>57</v>
      </c>
      <c r="P926">
        <v>64</v>
      </c>
      <c r="Q926">
        <v>74</v>
      </c>
      <c r="R926">
        <v>18</v>
      </c>
    </row>
    <row r="927" spans="1:18" x14ac:dyDescent="0.35">
      <c r="A927" t="s">
        <v>36</v>
      </c>
      <c r="B927">
        <v>127556</v>
      </c>
      <c r="C927">
        <v>8</v>
      </c>
      <c r="D927" t="s">
        <v>25</v>
      </c>
      <c r="E927">
        <v>64</v>
      </c>
      <c r="F927">
        <v>135</v>
      </c>
      <c r="G927">
        <v>52</v>
      </c>
      <c r="H927" t="s">
        <v>27</v>
      </c>
      <c r="I927">
        <v>41</v>
      </c>
      <c r="J927">
        <v>98</v>
      </c>
      <c r="K927">
        <v>58</v>
      </c>
      <c r="L927">
        <v>87</v>
      </c>
      <c r="M927">
        <v>95</v>
      </c>
      <c r="N927">
        <v>68</v>
      </c>
      <c r="O927">
        <v>55</v>
      </c>
      <c r="P927">
        <v>0</v>
      </c>
      <c r="Q927">
        <v>4</v>
      </c>
      <c r="R927">
        <v>2</v>
      </c>
    </row>
    <row r="928" spans="1:18" x14ac:dyDescent="0.35">
      <c r="A928" t="s">
        <v>21</v>
      </c>
      <c r="B928">
        <v>46289</v>
      </c>
      <c r="C928">
        <v>22</v>
      </c>
      <c r="D928" t="s">
        <v>19</v>
      </c>
      <c r="E928">
        <v>25</v>
      </c>
      <c r="F928">
        <v>8</v>
      </c>
      <c r="G928">
        <v>14</v>
      </c>
      <c r="H928" t="s">
        <v>23</v>
      </c>
      <c r="I928">
        <v>42</v>
      </c>
      <c r="J928">
        <v>1</v>
      </c>
      <c r="K928">
        <v>4</v>
      </c>
      <c r="L928">
        <v>67</v>
      </c>
      <c r="M928">
        <v>54</v>
      </c>
      <c r="N928">
        <v>44</v>
      </c>
      <c r="O928">
        <v>63</v>
      </c>
      <c r="P928">
        <v>83</v>
      </c>
      <c r="Q928">
        <v>43</v>
      </c>
      <c r="R928">
        <v>64</v>
      </c>
    </row>
    <row r="929" spans="1:18" x14ac:dyDescent="0.35">
      <c r="A929" t="s">
        <v>39</v>
      </c>
      <c r="B929">
        <v>115823</v>
      </c>
      <c r="C929">
        <v>29</v>
      </c>
      <c r="D929" t="s">
        <v>19</v>
      </c>
      <c r="E929">
        <v>84</v>
      </c>
      <c r="F929">
        <v>93</v>
      </c>
      <c r="G929">
        <v>86</v>
      </c>
      <c r="H929" t="s">
        <v>20</v>
      </c>
      <c r="I929">
        <v>18</v>
      </c>
      <c r="J929">
        <v>56</v>
      </c>
      <c r="K929">
        <v>98</v>
      </c>
      <c r="L929">
        <v>52</v>
      </c>
      <c r="M929">
        <v>93</v>
      </c>
      <c r="N929">
        <v>41</v>
      </c>
      <c r="O929">
        <v>10</v>
      </c>
      <c r="P929">
        <v>58</v>
      </c>
      <c r="Q929">
        <v>4</v>
      </c>
      <c r="R929">
        <v>59</v>
      </c>
    </row>
    <row r="930" spans="1:18" x14ac:dyDescent="0.35">
      <c r="A930" t="s">
        <v>24</v>
      </c>
      <c r="B930">
        <v>55966</v>
      </c>
      <c r="C930">
        <v>27</v>
      </c>
      <c r="D930" t="s">
        <v>22</v>
      </c>
      <c r="E930">
        <v>3</v>
      </c>
      <c r="F930">
        <v>132</v>
      </c>
      <c r="G930">
        <v>77</v>
      </c>
      <c r="H930" t="s">
        <v>20</v>
      </c>
      <c r="I930">
        <v>8</v>
      </c>
      <c r="J930">
        <v>29</v>
      </c>
      <c r="K930">
        <v>19</v>
      </c>
      <c r="L930">
        <v>97</v>
      </c>
      <c r="M930">
        <v>36</v>
      </c>
      <c r="N930">
        <v>6</v>
      </c>
      <c r="O930">
        <v>61</v>
      </c>
      <c r="P930">
        <v>56</v>
      </c>
      <c r="Q930">
        <v>91</v>
      </c>
      <c r="R930">
        <v>67</v>
      </c>
    </row>
    <row r="931" spans="1:18" x14ac:dyDescent="0.35">
      <c r="A931" t="s">
        <v>32</v>
      </c>
      <c r="B931">
        <v>98560</v>
      </c>
      <c r="C931">
        <v>23</v>
      </c>
      <c r="D931" t="s">
        <v>38</v>
      </c>
      <c r="E931">
        <v>86</v>
      </c>
      <c r="F931">
        <v>68</v>
      </c>
      <c r="G931">
        <v>52</v>
      </c>
      <c r="H931" t="s">
        <v>27</v>
      </c>
      <c r="I931">
        <v>95</v>
      </c>
      <c r="J931">
        <v>63</v>
      </c>
      <c r="K931">
        <v>82</v>
      </c>
      <c r="L931">
        <v>65</v>
      </c>
      <c r="M931">
        <v>84</v>
      </c>
      <c r="N931">
        <v>94</v>
      </c>
      <c r="O931">
        <v>27</v>
      </c>
      <c r="P931">
        <v>17</v>
      </c>
      <c r="Q931">
        <v>48</v>
      </c>
      <c r="R931">
        <v>7</v>
      </c>
    </row>
    <row r="932" spans="1:18" x14ac:dyDescent="0.35">
      <c r="A932" t="s">
        <v>24</v>
      </c>
      <c r="B932">
        <v>109023</v>
      </c>
      <c r="C932">
        <v>28</v>
      </c>
      <c r="D932" t="s">
        <v>38</v>
      </c>
      <c r="E932">
        <v>0</v>
      </c>
      <c r="F932">
        <v>84</v>
      </c>
      <c r="G932">
        <v>94</v>
      </c>
      <c r="H932" t="s">
        <v>20</v>
      </c>
      <c r="I932">
        <v>69</v>
      </c>
      <c r="J932">
        <v>4</v>
      </c>
      <c r="K932">
        <v>19</v>
      </c>
      <c r="L932">
        <v>36</v>
      </c>
      <c r="M932">
        <v>17</v>
      </c>
      <c r="N932">
        <v>11</v>
      </c>
      <c r="O932">
        <v>91</v>
      </c>
      <c r="P932">
        <v>10</v>
      </c>
      <c r="Q932">
        <v>16</v>
      </c>
      <c r="R932">
        <v>5</v>
      </c>
    </row>
    <row r="933" spans="1:18" x14ac:dyDescent="0.35">
      <c r="A933" t="s">
        <v>30</v>
      </c>
      <c r="B933">
        <v>112455</v>
      </c>
      <c r="C933">
        <v>28</v>
      </c>
      <c r="D933" t="s">
        <v>22</v>
      </c>
      <c r="E933">
        <v>46</v>
      </c>
      <c r="F933">
        <v>7</v>
      </c>
      <c r="G933">
        <v>42</v>
      </c>
      <c r="H933" t="s">
        <v>27</v>
      </c>
      <c r="I933">
        <v>2</v>
      </c>
      <c r="J933">
        <v>77</v>
      </c>
      <c r="K933">
        <v>71</v>
      </c>
      <c r="L933">
        <v>63</v>
      </c>
      <c r="M933">
        <v>39</v>
      </c>
      <c r="N933">
        <v>91</v>
      </c>
      <c r="O933">
        <v>97</v>
      </c>
      <c r="P933">
        <v>17</v>
      </c>
      <c r="Q933">
        <v>22</v>
      </c>
      <c r="R933">
        <v>53</v>
      </c>
    </row>
    <row r="934" spans="1:18" x14ac:dyDescent="0.35">
      <c r="A934" t="s">
        <v>18</v>
      </c>
      <c r="B934">
        <v>42930</v>
      </c>
      <c r="C934">
        <v>13</v>
      </c>
      <c r="D934" t="s">
        <v>38</v>
      </c>
      <c r="E934">
        <v>44</v>
      </c>
      <c r="F934">
        <v>108</v>
      </c>
      <c r="G934">
        <v>83</v>
      </c>
      <c r="H934" t="s">
        <v>20</v>
      </c>
      <c r="I934">
        <v>33</v>
      </c>
      <c r="J934">
        <v>54</v>
      </c>
      <c r="K934">
        <v>96</v>
      </c>
      <c r="L934">
        <v>21</v>
      </c>
      <c r="M934">
        <v>65</v>
      </c>
      <c r="N934">
        <v>4</v>
      </c>
      <c r="O934">
        <v>7</v>
      </c>
      <c r="P934">
        <v>55</v>
      </c>
      <c r="Q934">
        <v>1</v>
      </c>
      <c r="R934">
        <v>2</v>
      </c>
    </row>
    <row r="935" spans="1:18" x14ac:dyDescent="0.35">
      <c r="A935" t="s">
        <v>35</v>
      </c>
      <c r="B935">
        <v>48065</v>
      </c>
      <c r="C935">
        <v>14</v>
      </c>
      <c r="D935" t="s">
        <v>22</v>
      </c>
      <c r="E935">
        <v>56</v>
      </c>
      <c r="F935">
        <v>12</v>
      </c>
      <c r="G935">
        <v>38</v>
      </c>
      <c r="H935" t="s">
        <v>27</v>
      </c>
      <c r="I935">
        <v>67</v>
      </c>
      <c r="J935">
        <v>18</v>
      </c>
      <c r="K935">
        <v>61</v>
      </c>
      <c r="L935">
        <v>41</v>
      </c>
      <c r="M935">
        <v>65</v>
      </c>
      <c r="N935">
        <v>10</v>
      </c>
      <c r="O935">
        <v>94</v>
      </c>
      <c r="P935">
        <v>0</v>
      </c>
      <c r="Q935">
        <v>89</v>
      </c>
      <c r="R935">
        <v>7</v>
      </c>
    </row>
    <row r="936" spans="1:18" x14ac:dyDescent="0.35">
      <c r="A936" t="s">
        <v>30</v>
      </c>
      <c r="B936">
        <v>86422</v>
      </c>
      <c r="C936">
        <v>12</v>
      </c>
      <c r="D936" t="s">
        <v>38</v>
      </c>
      <c r="E936">
        <v>28</v>
      </c>
      <c r="F936">
        <v>88</v>
      </c>
      <c r="G936">
        <v>34</v>
      </c>
      <c r="H936" t="s">
        <v>27</v>
      </c>
      <c r="I936">
        <v>11</v>
      </c>
      <c r="J936">
        <v>73</v>
      </c>
      <c r="K936">
        <v>94</v>
      </c>
      <c r="L936">
        <v>61</v>
      </c>
      <c r="M936">
        <v>72</v>
      </c>
      <c r="N936">
        <v>76</v>
      </c>
      <c r="O936">
        <v>26</v>
      </c>
      <c r="P936">
        <v>5</v>
      </c>
      <c r="Q936">
        <v>0</v>
      </c>
      <c r="R936">
        <v>35</v>
      </c>
    </row>
    <row r="937" spans="1:18" x14ac:dyDescent="0.35">
      <c r="A937" t="s">
        <v>31</v>
      </c>
      <c r="B937">
        <v>69305</v>
      </c>
      <c r="C937">
        <v>21</v>
      </c>
      <c r="D937" t="s">
        <v>22</v>
      </c>
      <c r="E937">
        <v>6</v>
      </c>
      <c r="F937">
        <v>68</v>
      </c>
      <c r="G937">
        <v>8</v>
      </c>
      <c r="H937" t="s">
        <v>23</v>
      </c>
      <c r="I937">
        <v>91</v>
      </c>
      <c r="J937">
        <v>14</v>
      </c>
      <c r="K937">
        <v>54</v>
      </c>
      <c r="L937">
        <v>59</v>
      </c>
      <c r="M937">
        <v>54</v>
      </c>
      <c r="N937">
        <v>1</v>
      </c>
      <c r="O937">
        <v>32</v>
      </c>
      <c r="P937">
        <v>5</v>
      </c>
      <c r="Q937">
        <v>4</v>
      </c>
      <c r="R937">
        <v>19</v>
      </c>
    </row>
    <row r="938" spans="1:18" x14ac:dyDescent="0.35">
      <c r="A938" t="s">
        <v>33</v>
      </c>
      <c r="B938">
        <v>105355</v>
      </c>
      <c r="C938">
        <v>9</v>
      </c>
      <c r="D938" t="s">
        <v>25</v>
      </c>
      <c r="E938">
        <v>69</v>
      </c>
      <c r="F938">
        <v>103</v>
      </c>
      <c r="G938">
        <v>81</v>
      </c>
      <c r="H938" t="s">
        <v>20</v>
      </c>
      <c r="I938">
        <v>39</v>
      </c>
      <c r="J938">
        <v>84</v>
      </c>
      <c r="K938">
        <v>22</v>
      </c>
      <c r="L938">
        <v>73</v>
      </c>
      <c r="M938">
        <v>76</v>
      </c>
      <c r="N938">
        <v>42</v>
      </c>
      <c r="O938">
        <v>3</v>
      </c>
      <c r="P938">
        <v>47</v>
      </c>
      <c r="Q938">
        <v>9</v>
      </c>
      <c r="R938">
        <v>5</v>
      </c>
    </row>
    <row r="939" spans="1:18" x14ac:dyDescent="0.35">
      <c r="A939" t="s">
        <v>18</v>
      </c>
      <c r="B939">
        <v>31776</v>
      </c>
      <c r="C939">
        <v>7</v>
      </c>
      <c r="D939" t="s">
        <v>38</v>
      </c>
      <c r="E939">
        <v>19</v>
      </c>
      <c r="F939">
        <v>10</v>
      </c>
      <c r="G939">
        <v>91</v>
      </c>
      <c r="H939" t="s">
        <v>20</v>
      </c>
      <c r="I939">
        <v>24</v>
      </c>
      <c r="J939">
        <v>94</v>
      </c>
      <c r="K939">
        <v>95</v>
      </c>
      <c r="L939">
        <v>96</v>
      </c>
      <c r="M939">
        <v>84</v>
      </c>
      <c r="N939">
        <v>36</v>
      </c>
      <c r="O939">
        <v>7</v>
      </c>
      <c r="P939">
        <v>57</v>
      </c>
      <c r="Q939">
        <v>56</v>
      </c>
      <c r="R939">
        <v>85</v>
      </c>
    </row>
    <row r="940" spans="1:18" x14ac:dyDescent="0.35">
      <c r="A940" t="s">
        <v>42</v>
      </c>
      <c r="B940">
        <v>113187</v>
      </c>
      <c r="C940">
        <v>14</v>
      </c>
      <c r="D940" t="s">
        <v>38</v>
      </c>
      <c r="E940">
        <v>51</v>
      </c>
      <c r="F940">
        <v>85</v>
      </c>
      <c r="G940">
        <v>37</v>
      </c>
      <c r="H940" t="s">
        <v>27</v>
      </c>
      <c r="I940">
        <v>0</v>
      </c>
      <c r="J940">
        <v>51</v>
      </c>
      <c r="K940">
        <v>56</v>
      </c>
      <c r="L940">
        <v>82</v>
      </c>
      <c r="M940">
        <v>5</v>
      </c>
      <c r="N940">
        <v>92</v>
      </c>
      <c r="O940">
        <v>63</v>
      </c>
      <c r="P940">
        <v>84</v>
      </c>
      <c r="Q940">
        <v>15</v>
      </c>
      <c r="R940">
        <v>86</v>
      </c>
    </row>
    <row r="941" spans="1:18" x14ac:dyDescent="0.35">
      <c r="A941" t="s">
        <v>18</v>
      </c>
      <c r="B941">
        <v>44937</v>
      </c>
      <c r="C941">
        <v>26</v>
      </c>
      <c r="D941" t="s">
        <v>38</v>
      </c>
      <c r="E941">
        <v>17</v>
      </c>
      <c r="F941">
        <v>69</v>
      </c>
      <c r="G941">
        <v>93</v>
      </c>
      <c r="H941" t="s">
        <v>20</v>
      </c>
      <c r="I941">
        <v>3</v>
      </c>
      <c r="J941">
        <v>46</v>
      </c>
      <c r="K941">
        <v>31</v>
      </c>
      <c r="L941">
        <v>67</v>
      </c>
      <c r="M941">
        <v>84</v>
      </c>
      <c r="N941">
        <v>36</v>
      </c>
      <c r="O941">
        <v>43</v>
      </c>
      <c r="P941">
        <v>98</v>
      </c>
      <c r="Q941">
        <v>78</v>
      </c>
      <c r="R941">
        <v>9</v>
      </c>
    </row>
    <row r="942" spans="1:18" x14ac:dyDescent="0.35">
      <c r="A942" t="s">
        <v>39</v>
      </c>
      <c r="B942">
        <v>77259</v>
      </c>
      <c r="C942">
        <v>23</v>
      </c>
      <c r="D942" t="s">
        <v>19</v>
      </c>
      <c r="E942">
        <v>23</v>
      </c>
      <c r="F942">
        <v>91</v>
      </c>
      <c r="G942">
        <v>88</v>
      </c>
      <c r="H942" t="s">
        <v>20</v>
      </c>
      <c r="I942">
        <v>11</v>
      </c>
      <c r="J942">
        <v>27</v>
      </c>
      <c r="K942">
        <v>5</v>
      </c>
      <c r="L942">
        <v>43</v>
      </c>
      <c r="M942">
        <v>83</v>
      </c>
      <c r="N942">
        <v>2</v>
      </c>
      <c r="O942">
        <v>68</v>
      </c>
      <c r="P942">
        <v>93</v>
      </c>
      <c r="Q942">
        <v>24</v>
      </c>
      <c r="R942">
        <v>69</v>
      </c>
    </row>
    <row r="943" spans="1:18" x14ac:dyDescent="0.35">
      <c r="A943" t="s">
        <v>26</v>
      </c>
      <c r="B943">
        <v>48225</v>
      </c>
      <c r="C943">
        <v>11</v>
      </c>
      <c r="D943" t="s">
        <v>25</v>
      </c>
      <c r="E943">
        <v>96</v>
      </c>
      <c r="F943">
        <v>73</v>
      </c>
      <c r="G943">
        <v>34</v>
      </c>
      <c r="H943" t="s">
        <v>27</v>
      </c>
      <c r="I943">
        <v>15</v>
      </c>
      <c r="J943">
        <v>7</v>
      </c>
      <c r="K943">
        <v>73</v>
      </c>
      <c r="L943">
        <v>67</v>
      </c>
      <c r="M943">
        <v>34</v>
      </c>
      <c r="N943">
        <v>17</v>
      </c>
      <c r="O943">
        <v>58</v>
      </c>
      <c r="P943">
        <v>48</v>
      </c>
      <c r="Q943">
        <v>73</v>
      </c>
      <c r="R943">
        <v>44</v>
      </c>
    </row>
    <row r="944" spans="1:18" x14ac:dyDescent="0.35">
      <c r="A944" t="s">
        <v>43</v>
      </c>
      <c r="B944">
        <v>101519</v>
      </c>
      <c r="C944">
        <v>10</v>
      </c>
      <c r="D944" t="s">
        <v>25</v>
      </c>
      <c r="E944">
        <v>29</v>
      </c>
      <c r="F944">
        <v>71</v>
      </c>
      <c r="G944">
        <v>12</v>
      </c>
      <c r="H944" t="s">
        <v>23</v>
      </c>
      <c r="I944">
        <v>9</v>
      </c>
      <c r="J944">
        <v>35</v>
      </c>
      <c r="K944">
        <v>4</v>
      </c>
      <c r="L944">
        <v>19</v>
      </c>
      <c r="M944">
        <v>75</v>
      </c>
      <c r="N944">
        <v>33</v>
      </c>
      <c r="O944">
        <v>67</v>
      </c>
      <c r="P944">
        <v>72</v>
      </c>
      <c r="Q944">
        <v>58</v>
      </c>
      <c r="R944">
        <v>96</v>
      </c>
    </row>
    <row r="945" spans="1:18" x14ac:dyDescent="0.35">
      <c r="A945" t="s">
        <v>37</v>
      </c>
      <c r="B945">
        <v>100994</v>
      </c>
      <c r="C945">
        <v>10</v>
      </c>
      <c r="D945" t="s">
        <v>19</v>
      </c>
      <c r="E945">
        <v>74</v>
      </c>
      <c r="F945">
        <v>146</v>
      </c>
      <c r="G945">
        <v>64</v>
      </c>
      <c r="H945" t="s">
        <v>27</v>
      </c>
      <c r="I945">
        <v>17</v>
      </c>
      <c r="J945">
        <v>33</v>
      </c>
      <c r="K945">
        <v>17</v>
      </c>
      <c r="L945">
        <v>6</v>
      </c>
      <c r="M945">
        <v>71</v>
      </c>
      <c r="N945">
        <v>32</v>
      </c>
      <c r="O945">
        <v>54</v>
      </c>
      <c r="P945">
        <v>69</v>
      </c>
      <c r="Q945">
        <v>42</v>
      </c>
      <c r="R945">
        <v>85</v>
      </c>
    </row>
    <row r="946" spans="1:18" x14ac:dyDescent="0.35">
      <c r="A946" t="s">
        <v>33</v>
      </c>
      <c r="B946">
        <v>49450</v>
      </c>
      <c r="C946">
        <v>20</v>
      </c>
      <c r="D946" t="s">
        <v>22</v>
      </c>
      <c r="E946">
        <v>6</v>
      </c>
      <c r="F946">
        <v>112</v>
      </c>
      <c r="G946">
        <v>76</v>
      </c>
      <c r="H946" t="s">
        <v>20</v>
      </c>
      <c r="I946">
        <v>56</v>
      </c>
      <c r="J946">
        <v>96</v>
      </c>
      <c r="K946">
        <v>88</v>
      </c>
      <c r="L946">
        <v>4</v>
      </c>
      <c r="M946">
        <v>29</v>
      </c>
      <c r="N946">
        <v>23</v>
      </c>
      <c r="O946">
        <v>53</v>
      </c>
      <c r="P946">
        <v>11</v>
      </c>
      <c r="Q946">
        <v>55</v>
      </c>
      <c r="R946">
        <v>0</v>
      </c>
    </row>
    <row r="947" spans="1:18" x14ac:dyDescent="0.35">
      <c r="A947" t="s">
        <v>37</v>
      </c>
      <c r="B947">
        <v>148585</v>
      </c>
      <c r="C947">
        <v>8</v>
      </c>
      <c r="D947" t="s">
        <v>38</v>
      </c>
      <c r="E947">
        <v>22</v>
      </c>
      <c r="F947">
        <v>147</v>
      </c>
      <c r="G947">
        <v>59</v>
      </c>
      <c r="H947" t="s">
        <v>27</v>
      </c>
      <c r="I947">
        <v>35</v>
      </c>
      <c r="J947">
        <v>9</v>
      </c>
      <c r="K947">
        <v>52</v>
      </c>
      <c r="L947">
        <v>21</v>
      </c>
      <c r="M947">
        <v>54</v>
      </c>
      <c r="N947">
        <v>84</v>
      </c>
      <c r="O947">
        <v>62</v>
      </c>
      <c r="P947">
        <v>63</v>
      </c>
      <c r="Q947">
        <v>54</v>
      </c>
      <c r="R947">
        <v>93</v>
      </c>
    </row>
    <row r="948" spans="1:18" x14ac:dyDescent="0.35">
      <c r="A948" t="s">
        <v>33</v>
      </c>
      <c r="B948">
        <v>106970</v>
      </c>
      <c r="C948">
        <v>29</v>
      </c>
      <c r="D948" t="s">
        <v>22</v>
      </c>
      <c r="E948">
        <v>51</v>
      </c>
      <c r="F948">
        <v>81</v>
      </c>
      <c r="G948">
        <v>81</v>
      </c>
      <c r="H948" t="s">
        <v>20</v>
      </c>
      <c r="I948">
        <v>19</v>
      </c>
      <c r="J948">
        <v>64</v>
      </c>
      <c r="K948">
        <v>5</v>
      </c>
      <c r="L948">
        <v>1</v>
      </c>
      <c r="M948">
        <v>2</v>
      </c>
      <c r="N948">
        <v>48</v>
      </c>
      <c r="O948">
        <v>89</v>
      </c>
      <c r="P948">
        <v>57</v>
      </c>
      <c r="Q948">
        <v>68</v>
      </c>
      <c r="R948">
        <v>34</v>
      </c>
    </row>
    <row r="949" spans="1:18" x14ac:dyDescent="0.35">
      <c r="A949" t="s">
        <v>33</v>
      </c>
      <c r="B949">
        <v>31112</v>
      </c>
      <c r="C949">
        <v>25</v>
      </c>
      <c r="D949" t="s">
        <v>25</v>
      </c>
      <c r="E949">
        <v>45</v>
      </c>
      <c r="F949">
        <v>116</v>
      </c>
      <c r="G949">
        <v>71</v>
      </c>
      <c r="H949" t="s">
        <v>20</v>
      </c>
      <c r="I949">
        <v>49</v>
      </c>
      <c r="J949">
        <v>3</v>
      </c>
      <c r="K949">
        <v>33</v>
      </c>
      <c r="L949">
        <v>96</v>
      </c>
      <c r="M949">
        <v>18</v>
      </c>
      <c r="N949">
        <v>31</v>
      </c>
      <c r="O949">
        <v>51</v>
      </c>
      <c r="P949">
        <v>86</v>
      </c>
      <c r="Q949">
        <v>42</v>
      </c>
      <c r="R949">
        <v>74</v>
      </c>
    </row>
    <row r="950" spans="1:18" x14ac:dyDescent="0.35">
      <c r="A950" t="s">
        <v>21</v>
      </c>
      <c r="B950">
        <v>117351</v>
      </c>
      <c r="C950">
        <v>15</v>
      </c>
      <c r="D950" t="s">
        <v>19</v>
      </c>
      <c r="E950">
        <v>31</v>
      </c>
      <c r="F950">
        <v>89</v>
      </c>
      <c r="G950">
        <v>14</v>
      </c>
      <c r="H950" t="s">
        <v>23</v>
      </c>
      <c r="I950">
        <v>83</v>
      </c>
      <c r="J950">
        <v>4</v>
      </c>
      <c r="K950">
        <v>31</v>
      </c>
      <c r="L950">
        <v>68</v>
      </c>
      <c r="M950">
        <v>57</v>
      </c>
      <c r="N950">
        <v>44</v>
      </c>
      <c r="O950">
        <v>54</v>
      </c>
      <c r="P950">
        <v>2</v>
      </c>
      <c r="Q950">
        <v>43</v>
      </c>
      <c r="R950">
        <v>5</v>
      </c>
    </row>
    <row r="951" spans="1:18" x14ac:dyDescent="0.35">
      <c r="A951" t="s">
        <v>29</v>
      </c>
      <c r="B951">
        <v>51661</v>
      </c>
      <c r="C951">
        <v>1</v>
      </c>
      <c r="D951" t="s">
        <v>38</v>
      </c>
      <c r="E951">
        <v>26</v>
      </c>
      <c r="F951">
        <v>137</v>
      </c>
      <c r="G951">
        <v>21</v>
      </c>
      <c r="H951" t="s">
        <v>23</v>
      </c>
      <c r="I951">
        <v>2</v>
      </c>
      <c r="J951">
        <v>72</v>
      </c>
      <c r="K951">
        <v>4</v>
      </c>
      <c r="L951">
        <v>10</v>
      </c>
      <c r="M951">
        <v>87</v>
      </c>
      <c r="N951">
        <v>3</v>
      </c>
      <c r="O951">
        <v>26</v>
      </c>
      <c r="P951">
        <v>38</v>
      </c>
      <c r="Q951">
        <v>36</v>
      </c>
      <c r="R951">
        <v>37</v>
      </c>
    </row>
    <row r="952" spans="1:18" x14ac:dyDescent="0.35">
      <c r="A952" t="s">
        <v>37</v>
      </c>
      <c r="B952">
        <v>67443</v>
      </c>
      <c r="C952">
        <v>12</v>
      </c>
      <c r="D952" t="s">
        <v>22</v>
      </c>
      <c r="E952">
        <v>65</v>
      </c>
      <c r="F952">
        <v>124</v>
      </c>
      <c r="G952">
        <v>3</v>
      </c>
      <c r="H952" t="s">
        <v>23</v>
      </c>
      <c r="I952">
        <v>63</v>
      </c>
      <c r="J952">
        <v>59</v>
      </c>
      <c r="K952">
        <v>54</v>
      </c>
      <c r="L952">
        <v>79</v>
      </c>
      <c r="M952">
        <v>56</v>
      </c>
      <c r="N952">
        <v>86</v>
      </c>
      <c r="O952">
        <v>23</v>
      </c>
      <c r="P952">
        <v>81</v>
      </c>
      <c r="Q952">
        <v>18</v>
      </c>
      <c r="R952">
        <v>81</v>
      </c>
    </row>
    <row r="953" spans="1:18" x14ac:dyDescent="0.35">
      <c r="A953" t="s">
        <v>34</v>
      </c>
      <c r="B953">
        <v>44234</v>
      </c>
      <c r="C953">
        <v>4</v>
      </c>
      <c r="D953" t="s">
        <v>38</v>
      </c>
      <c r="E953">
        <v>34</v>
      </c>
      <c r="F953">
        <v>103</v>
      </c>
      <c r="G953">
        <v>56</v>
      </c>
      <c r="H953" t="s">
        <v>27</v>
      </c>
      <c r="I953">
        <v>8</v>
      </c>
      <c r="J953">
        <v>49</v>
      </c>
      <c r="K953">
        <v>36</v>
      </c>
      <c r="L953">
        <v>87</v>
      </c>
      <c r="M953">
        <v>88</v>
      </c>
      <c r="N953">
        <v>7</v>
      </c>
      <c r="O953">
        <v>66</v>
      </c>
      <c r="P953">
        <v>73</v>
      </c>
      <c r="Q953">
        <v>37</v>
      </c>
      <c r="R953">
        <v>4</v>
      </c>
    </row>
    <row r="954" spans="1:18" x14ac:dyDescent="0.35">
      <c r="A954" t="s">
        <v>26</v>
      </c>
      <c r="B954">
        <v>134383</v>
      </c>
      <c r="C954">
        <v>0</v>
      </c>
      <c r="D954" t="s">
        <v>25</v>
      </c>
      <c r="E954">
        <v>94</v>
      </c>
      <c r="F954">
        <v>122</v>
      </c>
      <c r="G954">
        <v>52</v>
      </c>
      <c r="H954" t="s">
        <v>27</v>
      </c>
      <c r="I954">
        <v>77</v>
      </c>
      <c r="J954">
        <v>37</v>
      </c>
      <c r="K954">
        <v>73</v>
      </c>
      <c r="L954">
        <v>41</v>
      </c>
      <c r="M954">
        <v>28</v>
      </c>
      <c r="N954">
        <v>61</v>
      </c>
      <c r="O954">
        <v>69</v>
      </c>
      <c r="P954">
        <v>46</v>
      </c>
      <c r="Q954">
        <v>57</v>
      </c>
      <c r="R954">
        <v>69</v>
      </c>
    </row>
    <row r="955" spans="1:18" x14ac:dyDescent="0.35">
      <c r="A955" t="s">
        <v>18</v>
      </c>
      <c r="B955">
        <v>72320</v>
      </c>
      <c r="C955">
        <v>6</v>
      </c>
      <c r="D955" t="s">
        <v>25</v>
      </c>
      <c r="E955">
        <v>9</v>
      </c>
      <c r="F955">
        <v>85</v>
      </c>
      <c r="G955">
        <v>94</v>
      </c>
      <c r="H955" t="s">
        <v>20</v>
      </c>
      <c r="I955">
        <v>64</v>
      </c>
      <c r="J955">
        <v>79</v>
      </c>
      <c r="K955">
        <v>7</v>
      </c>
      <c r="L955">
        <v>21</v>
      </c>
      <c r="M955">
        <v>7</v>
      </c>
      <c r="N955">
        <v>73</v>
      </c>
      <c r="O955">
        <v>51</v>
      </c>
      <c r="P955">
        <v>7</v>
      </c>
      <c r="Q955">
        <v>48</v>
      </c>
      <c r="R955">
        <v>31</v>
      </c>
    </row>
    <row r="956" spans="1:18" x14ac:dyDescent="0.35">
      <c r="A956" t="s">
        <v>33</v>
      </c>
      <c r="B956">
        <v>91196</v>
      </c>
      <c r="C956">
        <v>11</v>
      </c>
      <c r="D956" t="s">
        <v>38</v>
      </c>
      <c r="E956">
        <v>73</v>
      </c>
      <c r="F956">
        <v>78</v>
      </c>
      <c r="G956">
        <v>88</v>
      </c>
      <c r="H956" t="s">
        <v>20</v>
      </c>
      <c r="I956">
        <v>38</v>
      </c>
      <c r="J956">
        <v>77</v>
      </c>
      <c r="K956">
        <v>14</v>
      </c>
      <c r="L956">
        <v>2</v>
      </c>
      <c r="M956">
        <v>69</v>
      </c>
      <c r="N956">
        <v>56</v>
      </c>
      <c r="O956">
        <v>2</v>
      </c>
      <c r="P956">
        <v>9</v>
      </c>
      <c r="Q956">
        <v>28</v>
      </c>
      <c r="R956">
        <v>42</v>
      </c>
    </row>
    <row r="957" spans="1:18" x14ac:dyDescent="0.35">
      <c r="A957" t="s">
        <v>18</v>
      </c>
      <c r="B957">
        <v>104861</v>
      </c>
      <c r="C957">
        <v>0</v>
      </c>
      <c r="D957" t="s">
        <v>38</v>
      </c>
      <c r="E957">
        <v>39</v>
      </c>
      <c r="F957">
        <v>99</v>
      </c>
      <c r="G957">
        <v>77</v>
      </c>
      <c r="H957" t="s">
        <v>20</v>
      </c>
      <c r="I957">
        <v>77</v>
      </c>
      <c r="J957">
        <v>39</v>
      </c>
      <c r="K957">
        <v>73</v>
      </c>
      <c r="L957">
        <v>21</v>
      </c>
      <c r="M957">
        <v>38</v>
      </c>
      <c r="N957">
        <v>1</v>
      </c>
      <c r="O957">
        <v>76</v>
      </c>
      <c r="P957">
        <v>63</v>
      </c>
      <c r="Q957">
        <v>82</v>
      </c>
      <c r="R957">
        <v>46</v>
      </c>
    </row>
    <row r="958" spans="1:18" x14ac:dyDescent="0.35">
      <c r="A958" t="s">
        <v>32</v>
      </c>
      <c r="B958">
        <v>148169</v>
      </c>
      <c r="C958">
        <v>20</v>
      </c>
      <c r="D958" t="s">
        <v>22</v>
      </c>
      <c r="E958">
        <v>65</v>
      </c>
      <c r="F958">
        <v>5</v>
      </c>
      <c r="G958">
        <v>4</v>
      </c>
      <c r="H958" t="s">
        <v>27</v>
      </c>
      <c r="I958">
        <v>49</v>
      </c>
      <c r="J958">
        <v>62</v>
      </c>
      <c r="K958">
        <v>7</v>
      </c>
      <c r="L958">
        <v>71</v>
      </c>
      <c r="M958">
        <v>54</v>
      </c>
      <c r="N958">
        <v>53</v>
      </c>
      <c r="O958">
        <v>29</v>
      </c>
      <c r="P958">
        <v>59</v>
      </c>
      <c r="Q958">
        <v>3</v>
      </c>
      <c r="R958">
        <v>6</v>
      </c>
    </row>
    <row r="959" spans="1:18" x14ac:dyDescent="0.35">
      <c r="A959" t="s">
        <v>42</v>
      </c>
      <c r="B959">
        <v>89630</v>
      </c>
      <c r="C959">
        <v>13</v>
      </c>
      <c r="D959" t="s">
        <v>25</v>
      </c>
      <c r="E959">
        <v>32</v>
      </c>
      <c r="F959">
        <v>85</v>
      </c>
      <c r="G959">
        <v>38</v>
      </c>
      <c r="H959" t="s">
        <v>27</v>
      </c>
      <c r="I959">
        <v>45</v>
      </c>
      <c r="J959">
        <v>5</v>
      </c>
      <c r="K959">
        <v>3</v>
      </c>
      <c r="L959">
        <v>53</v>
      </c>
      <c r="M959">
        <v>47</v>
      </c>
      <c r="N959">
        <v>10</v>
      </c>
      <c r="O959">
        <v>39</v>
      </c>
      <c r="P959">
        <v>39</v>
      </c>
      <c r="Q959">
        <v>5</v>
      </c>
      <c r="R959">
        <v>19</v>
      </c>
    </row>
    <row r="960" spans="1:18" x14ac:dyDescent="0.35">
      <c r="A960" t="s">
        <v>30</v>
      </c>
      <c r="B960">
        <v>127435</v>
      </c>
      <c r="C960">
        <v>3</v>
      </c>
      <c r="D960" t="s">
        <v>22</v>
      </c>
      <c r="E960">
        <v>57</v>
      </c>
      <c r="F960">
        <v>69</v>
      </c>
      <c r="G960">
        <v>62</v>
      </c>
      <c r="H960" t="s">
        <v>27</v>
      </c>
      <c r="I960">
        <v>3</v>
      </c>
      <c r="J960">
        <v>98</v>
      </c>
      <c r="K960">
        <v>87</v>
      </c>
      <c r="L960">
        <v>58</v>
      </c>
      <c r="M960">
        <v>11</v>
      </c>
      <c r="N960">
        <v>22</v>
      </c>
      <c r="O960">
        <v>28</v>
      </c>
      <c r="P960">
        <v>24</v>
      </c>
      <c r="Q960">
        <v>5</v>
      </c>
      <c r="R960">
        <v>94</v>
      </c>
    </row>
    <row r="961" spans="1:18" x14ac:dyDescent="0.35">
      <c r="A961" t="s">
        <v>30</v>
      </c>
      <c r="B961">
        <v>114845</v>
      </c>
      <c r="C961">
        <v>4</v>
      </c>
      <c r="D961" t="s">
        <v>38</v>
      </c>
      <c r="E961">
        <v>66</v>
      </c>
      <c r="F961">
        <v>119</v>
      </c>
      <c r="G961">
        <v>65</v>
      </c>
      <c r="H961" t="s">
        <v>27</v>
      </c>
      <c r="I961">
        <v>3</v>
      </c>
      <c r="J961">
        <v>4</v>
      </c>
      <c r="K961">
        <v>78</v>
      </c>
      <c r="L961">
        <v>81</v>
      </c>
      <c r="M961">
        <v>93</v>
      </c>
      <c r="N961">
        <v>7</v>
      </c>
      <c r="O961">
        <v>25</v>
      </c>
      <c r="P961">
        <v>51</v>
      </c>
      <c r="Q961">
        <v>3</v>
      </c>
      <c r="R961">
        <v>65</v>
      </c>
    </row>
    <row r="962" spans="1:18" x14ac:dyDescent="0.35">
      <c r="A962" t="s">
        <v>32</v>
      </c>
      <c r="B962">
        <v>49053</v>
      </c>
      <c r="C962">
        <v>28</v>
      </c>
      <c r="D962" t="s">
        <v>38</v>
      </c>
      <c r="E962">
        <v>67</v>
      </c>
      <c r="F962">
        <v>143</v>
      </c>
      <c r="G962">
        <v>57</v>
      </c>
      <c r="H962" t="s">
        <v>27</v>
      </c>
      <c r="I962">
        <v>32</v>
      </c>
      <c r="J962">
        <v>2</v>
      </c>
      <c r="K962">
        <v>85</v>
      </c>
      <c r="L962">
        <v>19</v>
      </c>
      <c r="M962">
        <v>16</v>
      </c>
      <c r="N962">
        <v>21</v>
      </c>
      <c r="O962">
        <v>51</v>
      </c>
      <c r="P962">
        <v>12</v>
      </c>
      <c r="Q962">
        <v>94</v>
      </c>
      <c r="R962">
        <v>97</v>
      </c>
    </row>
    <row r="963" spans="1:18" x14ac:dyDescent="0.35">
      <c r="A963" t="s">
        <v>43</v>
      </c>
      <c r="B963">
        <v>100683</v>
      </c>
      <c r="C963">
        <v>3</v>
      </c>
      <c r="D963" t="s">
        <v>19</v>
      </c>
      <c r="E963">
        <v>41</v>
      </c>
      <c r="F963">
        <v>74</v>
      </c>
      <c r="G963">
        <v>8</v>
      </c>
      <c r="H963" t="s">
        <v>23</v>
      </c>
      <c r="I963">
        <v>86</v>
      </c>
      <c r="J963">
        <v>56</v>
      </c>
      <c r="K963">
        <v>86</v>
      </c>
      <c r="L963">
        <v>83</v>
      </c>
      <c r="M963">
        <v>28</v>
      </c>
      <c r="N963">
        <v>55</v>
      </c>
      <c r="O963">
        <v>8</v>
      </c>
      <c r="P963">
        <v>92</v>
      </c>
      <c r="Q963">
        <v>4</v>
      </c>
      <c r="R963">
        <v>39</v>
      </c>
    </row>
    <row r="964" spans="1:18" x14ac:dyDescent="0.35">
      <c r="A964" t="s">
        <v>24</v>
      </c>
      <c r="B964">
        <v>120153</v>
      </c>
      <c r="C964">
        <v>20</v>
      </c>
      <c r="D964" t="s">
        <v>38</v>
      </c>
      <c r="E964">
        <v>46</v>
      </c>
      <c r="F964">
        <v>75</v>
      </c>
      <c r="G964">
        <v>79</v>
      </c>
      <c r="H964" t="s">
        <v>20</v>
      </c>
      <c r="I964">
        <v>8</v>
      </c>
      <c r="J964">
        <v>83</v>
      </c>
      <c r="K964">
        <v>3</v>
      </c>
      <c r="L964">
        <v>47</v>
      </c>
      <c r="M964">
        <v>87</v>
      </c>
      <c r="N964">
        <v>5</v>
      </c>
      <c r="O964">
        <v>89</v>
      </c>
      <c r="P964">
        <v>22</v>
      </c>
      <c r="Q964">
        <v>68</v>
      </c>
      <c r="R964">
        <v>58</v>
      </c>
    </row>
    <row r="965" spans="1:18" x14ac:dyDescent="0.35">
      <c r="A965" t="s">
        <v>44</v>
      </c>
      <c r="B965">
        <v>129926</v>
      </c>
      <c r="C965">
        <v>0</v>
      </c>
      <c r="D965" t="s">
        <v>25</v>
      </c>
      <c r="E965">
        <v>86</v>
      </c>
      <c r="F965">
        <v>6</v>
      </c>
      <c r="G965">
        <v>44</v>
      </c>
      <c r="H965" t="s">
        <v>27</v>
      </c>
      <c r="I965">
        <v>54</v>
      </c>
      <c r="J965">
        <v>81</v>
      </c>
      <c r="K965">
        <v>22</v>
      </c>
      <c r="L965">
        <v>8</v>
      </c>
      <c r="M965">
        <v>4</v>
      </c>
      <c r="N965">
        <v>19</v>
      </c>
      <c r="O965">
        <v>76</v>
      </c>
      <c r="P965">
        <v>9</v>
      </c>
      <c r="Q965">
        <v>51</v>
      </c>
      <c r="R965">
        <v>6</v>
      </c>
    </row>
    <row r="966" spans="1:18" x14ac:dyDescent="0.35">
      <c r="A966" t="s">
        <v>39</v>
      </c>
      <c r="B966">
        <v>43140</v>
      </c>
      <c r="C966">
        <v>13</v>
      </c>
      <c r="D966" t="s">
        <v>22</v>
      </c>
      <c r="E966">
        <v>6</v>
      </c>
      <c r="F966">
        <v>106</v>
      </c>
      <c r="G966">
        <v>8</v>
      </c>
      <c r="H966" t="s">
        <v>20</v>
      </c>
      <c r="I966">
        <v>43</v>
      </c>
      <c r="J966">
        <v>23</v>
      </c>
      <c r="K966">
        <v>46</v>
      </c>
      <c r="L966">
        <v>95</v>
      </c>
      <c r="M966">
        <v>85</v>
      </c>
      <c r="N966">
        <v>15</v>
      </c>
      <c r="O966">
        <v>3</v>
      </c>
      <c r="P966">
        <v>93</v>
      </c>
      <c r="Q966">
        <v>53</v>
      </c>
      <c r="R966">
        <v>54</v>
      </c>
    </row>
    <row r="967" spans="1:18" x14ac:dyDescent="0.35">
      <c r="A967" t="s">
        <v>36</v>
      </c>
      <c r="B967">
        <v>104362</v>
      </c>
      <c r="C967">
        <v>11</v>
      </c>
      <c r="D967" t="s">
        <v>22</v>
      </c>
      <c r="E967">
        <v>31</v>
      </c>
      <c r="F967">
        <v>98</v>
      </c>
      <c r="G967">
        <v>69</v>
      </c>
      <c r="H967" t="s">
        <v>27</v>
      </c>
      <c r="I967">
        <v>67</v>
      </c>
      <c r="J967">
        <v>15</v>
      </c>
      <c r="K967">
        <v>13</v>
      </c>
      <c r="L967">
        <v>2</v>
      </c>
      <c r="M967">
        <v>77</v>
      </c>
      <c r="N967">
        <v>3</v>
      </c>
      <c r="O967">
        <v>2</v>
      </c>
      <c r="P967">
        <v>94</v>
      </c>
      <c r="Q967">
        <v>17</v>
      </c>
      <c r="R967">
        <v>1</v>
      </c>
    </row>
    <row r="968" spans="1:18" x14ac:dyDescent="0.35">
      <c r="A968" t="s">
        <v>28</v>
      </c>
      <c r="B968">
        <v>73030</v>
      </c>
      <c r="C968">
        <v>5</v>
      </c>
      <c r="D968" t="s">
        <v>22</v>
      </c>
      <c r="E968">
        <v>24</v>
      </c>
      <c r="F968">
        <v>92</v>
      </c>
      <c r="G968">
        <v>67</v>
      </c>
      <c r="H968" t="s">
        <v>27</v>
      </c>
      <c r="I968">
        <v>88</v>
      </c>
      <c r="J968">
        <v>46</v>
      </c>
      <c r="K968">
        <v>41</v>
      </c>
      <c r="L968">
        <v>56</v>
      </c>
      <c r="M968">
        <v>24</v>
      </c>
      <c r="N968">
        <v>5</v>
      </c>
      <c r="O968">
        <v>94</v>
      </c>
      <c r="P968">
        <v>19</v>
      </c>
      <c r="Q968">
        <v>2</v>
      </c>
      <c r="R968">
        <v>47</v>
      </c>
    </row>
    <row r="969" spans="1:18" x14ac:dyDescent="0.35">
      <c r="A969" t="s">
        <v>43</v>
      </c>
      <c r="B969">
        <v>54400</v>
      </c>
      <c r="C969">
        <v>18</v>
      </c>
      <c r="D969" t="s">
        <v>22</v>
      </c>
      <c r="E969">
        <v>2</v>
      </c>
      <c r="F969">
        <v>65</v>
      </c>
      <c r="G969">
        <v>14</v>
      </c>
      <c r="H969" t="s">
        <v>23</v>
      </c>
      <c r="I969">
        <v>68</v>
      </c>
      <c r="J969">
        <v>23</v>
      </c>
      <c r="K969">
        <v>42</v>
      </c>
      <c r="L969">
        <v>56</v>
      </c>
      <c r="M969">
        <v>89</v>
      </c>
      <c r="N969">
        <v>33</v>
      </c>
      <c r="O969">
        <v>13</v>
      </c>
      <c r="P969">
        <v>49</v>
      </c>
      <c r="Q969">
        <v>75</v>
      </c>
      <c r="R969">
        <v>11</v>
      </c>
    </row>
    <row r="970" spans="1:18" x14ac:dyDescent="0.35">
      <c r="A970" t="s">
        <v>43</v>
      </c>
      <c r="B970">
        <v>33760</v>
      </c>
      <c r="C970">
        <v>20</v>
      </c>
      <c r="D970" t="s">
        <v>22</v>
      </c>
      <c r="E970">
        <v>2</v>
      </c>
      <c r="F970">
        <v>53</v>
      </c>
      <c r="G970">
        <v>17</v>
      </c>
      <c r="H970" t="s">
        <v>23</v>
      </c>
      <c r="I970">
        <v>3</v>
      </c>
      <c r="J970">
        <v>85</v>
      </c>
      <c r="K970">
        <v>6</v>
      </c>
      <c r="L970">
        <v>45</v>
      </c>
      <c r="M970">
        <v>41</v>
      </c>
      <c r="N970">
        <v>5</v>
      </c>
      <c r="O970">
        <v>4</v>
      </c>
      <c r="P970">
        <v>89</v>
      </c>
      <c r="Q970">
        <v>10</v>
      </c>
      <c r="R970">
        <v>18</v>
      </c>
    </row>
    <row r="971" spans="1:18" x14ac:dyDescent="0.35">
      <c r="A971" t="s">
        <v>39</v>
      </c>
      <c r="B971">
        <v>122930</v>
      </c>
      <c r="C971">
        <v>21</v>
      </c>
      <c r="D971" t="s">
        <v>38</v>
      </c>
      <c r="E971">
        <v>14</v>
      </c>
      <c r="F971">
        <v>116</v>
      </c>
      <c r="G971">
        <v>87</v>
      </c>
      <c r="H971" t="s">
        <v>20</v>
      </c>
      <c r="I971">
        <v>85</v>
      </c>
      <c r="J971">
        <v>75</v>
      </c>
      <c r="K971">
        <v>45</v>
      </c>
      <c r="L971">
        <v>61</v>
      </c>
      <c r="M971">
        <v>69</v>
      </c>
      <c r="N971">
        <v>51</v>
      </c>
      <c r="O971">
        <v>48</v>
      </c>
      <c r="P971">
        <v>65</v>
      </c>
      <c r="Q971">
        <v>56</v>
      </c>
      <c r="R971">
        <v>64</v>
      </c>
    </row>
    <row r="972" spans="1:18" x14ac:dyDescent="0.35">
      <c r="A972" t="s">
        <v>32</v>
      </c>
      <c r="B972">
        <v>33323</v>
      </c>
      <c r="C972">
        <v>29</v>
      </c>
      <c r="D972" t="s">
        <v>38</v>
      </c>
      <c r="E972">
        <v>72</v>
      </c>
      <c r="F972">
        <v>114</v>
      </c>
      <c r="G972">
        <v>51</v>
      </c>
      <c r="H972" t="s">
        <v>27</v>
      </c>
      <c r="I972">
        <v>68</v>
      </c>
      <c r="J972">
        <v>45</v>
      </c>
      <c r="K972">
        <v>24</v>
      </c>
      <c r="L972">
        <v>0</v>
      </c>
      <c r="M972">
        <v>56</v>
      </c>
      <c r="N972">
        <v>59</v>
      </c>
      <c r="O972">
        <v>97</v>
      </c>
      <c r="P972">
        <v>36</v>
      </c>
      <c r="Q972">
        <v>39</v>
      </c>
      <c r="R972">
        <v>2</v>
      </c>
    </row>
    <row r="973" spans="1:18" x14ac:dyDescent="0.35">
      <c r="A973" t="s">
        <v>35</v>
      </c>
      <c r="B973">
        <v>65098</v>
      </c>
      <c r="C973">
        <v>10</v>
      </c>
      <c r="D973" t="s">
        <v>22</v>
      </c>
      <c r="E973">
        <v>22</v>
      </c>
      <c r="F973">
        <v>68</v>
      </c>
      <c r="G973">
        <v>31</v>
      </c>
      <c r="H973" t="s">
        <v>27</v>
      </c>
      <c r="I973">
        <v>21</v>
      </c>
      <c r="J973">
        <v>52</v>
      </c>
      <c r="K973">
        <v>54</v>
      </c>
      <c r="L973">
        <v>25</v>
      </c>
      <c r="M973">
        <v>7</v>
      </c>
      <c r="N973">
        <v>74</v>
      </c>
      <c r="O973">
        <v>76</v>
      </c>
      <c r="P973">
        <v>10</v>
      </c>
      <c r="Q973">
        <v>9</v>
      </c>
      <c r="R973">
        <v>93</v>
      </c>
    </row>
    <row r="974" spans="1:18" x14ac:dyDescent="0.35">
      <c r="A974" t="s">
        <v>42</v>
      </c>
      <c r="B974">
        <v>101153</v>
      </c>
      <c r="C974">
        <v>11</v>
      </c>
      <c r="D974" t="s">
        <v>22</v>
      </c>
      <c r="E974">
        <v>62</v>
      </c>
      <c r="F974">
        <v>63</v>
      </c>
      <c r="G974">
        <v>55</v>
      </c>
      <c r="H974" t="s">
        <v>27</v>
      </c>
      <c r="I974">
        <v>6</v>
      </c>
      <c r="J974">
        <v>89</v>
      </c>
      <c r="K974">
        <v>48</v>
      </c>
      <c r="L974">
        <v>7</v>
      </c>
      <c r="M974">
        <v>5</v>
      </c>
      <c r="N974">
        <v>53</v>
      </c>
      <c r="O974">
        <v>3</v>
      </c>
      <c r="P974">
        <v>28</v>
      </c>
      <c r="Q974">
        <v>39</v>
      </c>
      <c r="R974">
        <v>0</v>
      </c>
    </row>
    <row r="975" spans="1:18" x14ac:dyDescent="0.35">
      <c r="A975" t="s">
        <v>18</v>
      </c>
      <c r="B975">
        <v>101279</v>
      </c>
      <c r="C975">
        <v>14</v>
      </c>
      <c r="D975" t="s">
        <v>38</v>
      </c>
      <c r="E975">
        <v>49</v>
      </c>
      <c r="F975">
        <v>136</v>
      </c>
      <c r="G975">
        <v>81</v>
      </c>
      <c r="H975" t="s">
        <v>20</v>
      </c>
      <c r="I975">
        <v>36</v>
      </c>
      <c r="J975">
        <v>99</v>
      </c>
      <c r="K975">
        <v>57</v>
      </c>
      <c r="L975">
        <v>47</v>
      </c>
      <c r="M975">
        <v>5</v>
      </c>
      <c r="N975">
        <v>81</v>
      </c>
      <c r="O975">
        <v>34</v>
      </c>
      <c r="P975">
        <v>39</v>
      </c>
      <c r="Q975">
        <v>76</v>
      </c>
      <c r="R975">
        <v>7</v>
      </c>
    </row>
    <row r="976" spans="1:18" x14ac:dyDescent="0.35">
      <c r="A976" t="s">
        <v>36</v>
      </c>
      <c r="B976">
        <v>143115</v>
      </c>
      <c r="C976">
        <v>0</v>
      </c>
      <c r="D976" t="s">
        <v>38</v>
      </c>
      <c r="E976">
        <v>43</v>
      </c>
      <c r="F976">
        <v>108</v>
      </c>
      <c r="G976">
        <v>6</v>
      </c>
      <c r="H976" t="s">
        <v>27</v>
      </c>
      <c r="I976">
        <v>27</v>
      </c>
      <c r="J976">
        <v>89</v>
      </c>
      <c r="K976">
        <v>98</v>
      </c>
      <c r="L976">
        <v>49</v>
      </c>
      <c r="M976">
        <v>94</v>
      </c>
      <c r="N976">
        <v>0</v>
      </c>
      <c r="O976">
        <v>89</v>
      </c>
      <c r="P976">
        <v>31</v>
      </c>
      <c r="Q976">
        <v>31</v>
      </c>
      <c r="R976">
        <v>23</v>
      </c>
    </row>
    <row r="977" spans="1:18" x14ac:dyDescent="0.35">
      <c r="A977" t="s">
        <v>37</v>
      </c>
      <c r="B977">
        <v>149487</v>
      </c>
      <c r="C977">
        <v>7</v>
      </c>
      <c r="D977" t="s">
        <v>38</v>
      </c>
      <c r="E977">
        <v>21</v>
      </c>
      <c r="F977">
        <v>141</v>
      </c>
      <c r="G977">
        <v>66</v>
      </c>
      <c r="H977" t="s">
        <v>27</v>
      </c>
      <c r="I977">
        <v>1</v>
      </c>
      <c r="J977">
        <v>14</v>
      </c>
      <c r="K977">
        <v>86</v>
      </c>
      <c r="L977">
        <v>4</v>
      </c>
      <c r="M977">
        <v>17</v>
      </c>
      <c r="N977">
        <v>51</v>
      </c>
      <c r="O977">
        <v>42</v>
      </c>
      <c r="P977">
        <v>22</v>
      </c>
      <c r="Q977">
        <v>72</v>
      </c>
      <c r="R977">
        <v>63</v>
      </c>
    </row>
    <row r="978" spans="1:18" x14ac:dyDescent="0.35">
      <c r="A978" t="s">
        <v>26</v>
      </c>
      <c r="B978">
        <v>123304</v>
      </c>
      <c r="C978">
        <v>23</v>
      </c>
      <c r="D978" t="s">
        <v>19</v>
      </c>
      <c r="E978">
        <v>93</v>
      </c>
      <c r="F978">
        <v>106</v>
      </c>
      <c r="G978">
        <v>4</v>
      </c>
      <c r="H978" t="s">
        <v>27</v>
      </c>
      <c r="I978">
        <v>21</v>
      </c>
      <c r="J978">
        <v>14</v>
      </c>
      <c r="K978">
        <v>42</v>
      </c>
      <c r="L978">
        <v>14</v>
      </c>
      <c r="M978">
        <v>42</v>
      </c>
      <c r="N978">
        <v>15</v>
      </c>
      <c r="O978">
        <v>66</v>
      </c>
      <c r="P978">
        <v>79</v>
      </c>
      <c r="Q978">
        <v>55</v>
      </c>
      <c r="R978">
        <v>68</v>
      </c>
    </row>
    <row r="979" spans="1:18" x14ac:dyDescent="0.35">
      <c r="A979" t="s">
        <v>44</v>
      </c>
      <c r="B979">
        <v>134134</v>
      </c>
      <c r="C979">
        <v>6</v>
      </c>
      <c r="D979" t="s">
        <v>19</v>
      </c>
      <c r="E979">
        <v>32</v>
      </c>
      <c r="F979">
        <v>149</v>
      </c>
      <c r="G979">
        <v>57</v>
      </c>
      <c r="H979" t="s">
        <v>27</v>
      </c>
      <c r="I979">
        <v>73</v>
      </c>
      <c r="J979">
        <v>21</v>
      </c>
      <c r="K979">
        <v>8</v>
      </c>
      <c r="L979">
        <v>28</v>
      </c>
      <c r="M979">
        <v>25</v>
      </c>
      <c r="N979">
        <v>23</v>
      </c>
      <c r="O979">
        <v>19</v>
      </c>
      <c r="P979">
        <v>57</v>
      </c>
      <c r="Q979">
        <v>33</v>
      </c>
      <c r="R979">
        <v>82</v>
      </c>
    </row>
    <row r="980" spans="1:18" x14ac:dyDescent="0.35">
      <c r="A980" t="s">
        <v>37</v>
      </c>
      <c r="B980">
        <v>107199</v>
      </c>
      <c r="C980">
        <v>25</v>
      </c>
      <c r="D980" t="s">
        <v>38</v>
      </c>
      <c r="E980">
        <v>46</v>
      </c>
      <c r="F980">
        <v>51</v>
      </c>
      <c r="G980">
        <v>49</v>
      </c>
      <c r="H980" t="s">
        <v>27</v>
      </c>
      <c r="I980">
        <v>6</v>
      </c>
      <c r="J980">
        <v>98</v>
      </c>
      <c r="K980">
        <v>79</v>
      </c>
      <c r="L980">
        <v>49</v>
      </c>
      <c r="M980">
        <v>9</v>
      </c>
      <c r="N980">
        <v>59</v>
      </c>
      <c r="O980">
        <v>76</v>
      </c>
      <c r="P980">
        <v>19</v>
      </c>
      <c r="Q980">
        <v>57</v>
      </c>
      <c r="R980">
        <v>81</v>
      </c>
    </row>
    <row r="981" spans="1:18" x14ac:dyDescent="0.35">
      <c r="A981" t="s">
        <v>31</v>
      </c>
      <c r="B981">
        <v>132658</v>
      </c>
      <c r="C981">
        <v>11</v>
      </c>
      <c r="D981" t="s">
        <v>25</v>
      </c>
      <c r="E981">
        <v>24</v>
      </c>
      <c r="F981">
        <v>76</v>
      </c>
      <c r="G981">
        <v>13</v>
      </c>
      <c r="H981" t="s">
        <v>23</v>
      </c>
      <c r="I981">
        <v>11</v>
      </c>
      <c r="J981">
        <v>7</v>
      </c>
      <c r="K981">
        <v>21</v>
      </c>
      <c r="L981">
        <v>93</v>
      </c>
      <c r="M981">
        <v>22</v>
      </c>
      <c r="N981">
        <v>26</v>
      </c>
      <c r="O981">
        <v>3</v>
      </c>
      <c r="P981">
        <v>77</v>
      </c>
      <c r="Q981">
        <v>43</v>
      </c>
      <c r="R981">
        <v>82</v>
      </c>
    </row>
    <row r="982" spans="1:18" x14ac:dyDescent="0.35">
      <c r="A982" t="s">
        <v>36</v>
      </c>
      <c r="B982">
        <v>41352</v>
      </c>
      <c r="C982">
        <v>4</v>
      </c>
      <c r="D982" t="s">
        <v>22</v>
      </c>
      <c r="E982">
        <v>93</v>
      </c>
      <c r="F982">
        <v>126</v>
      </c>
      <c r="G982">
        <v>32</v>
      </c>
      <c r="H982" t="s">
        <v>27</v>
      </c>
      <c r="I982">
        <v>84</v>
      </c>
      <c r="J982">
        <v>94</v>
      </c>
      <c r="K982">
        <v>99</v>
      </c>
      <c r="L982">
        <v>13</v>
      </c>
      <c r="M982">
        <v>61</v>
      </c>
      <c r="N982">
        <v>2</v>
      </c>
      <c r="O982">
        <v>26</v>
      </c>
      <c r="P982">
        <v>75</v>
      </c>
      <c r="Q982">
        <v>98</v>
      </c>
      <c r="R982">
        <v>59</v>
      </c>
    </row>
    <row r="983" spans="1:18" x14ac:dyDescent="0.35">
      <c r="A983" t="s">
        <v>34</v>
      </c>
      <c r="B983">
        <v>43679</v>
      </c>
      <c r="C983">
        <v>21</v>
      </c>
      <c r="D983" t="s">
        <v>25</v>
      </c>
      <c r="E983">
        <v>4</v>
      </c>
      <c r="F983">
        <v>11</v>
      </c>
      <c r="G983">
        <v>46</v>
      </c>
      <c r="H983" t="s">
        <v>27</v>
      </c>
      <c r="I983">
        <v>89</v>
      </c>
      <c r="J983">
        <v>3</v>
      </c>
      <c r="K983">
        <v>43</v>
      </c>
      <c r="L983">
        <v>53</v>
      </c>
      <c r="M983">
        <v>27</v>
      </c>
      <c r="N983">
        <v>91</v>
      </c>
      <c r="O983">
        <v>46</v>
      </c>
      <c r="P983">
        <v>42</v>
      </c>
      <c r="Q983">
        <v>85</v>
      </c>
      <c r="R983">
        <v>31</v>
      </c>
    </row>
    <row r="984" spans="1:18" x14ac:dyDescent="0.35">
      <c r="A984" t="s">
        <v>40</v>
      </c>
      <c r="B984">
        <v>122345</v>
      </c>
      <c r="C984">
        <v>27</v>
      </c>
      <c r="D984" t="s">
        <v>22</v>
      </c>
      <c r="E984">
        <v>12</v>
      </c>
      <c r="F984">
        <v>68</v>
      </c>
      <c r="G984">
        <v>29</v>
      </c>
      <c r="H984" t="s">
        <v>23</v>
      </c>
      <c r="I984">
        <v>84</v>
      </c>
      <c r="J984">
        <v>39</v>
      </c>
      <c r="K984">
        <v>64</v>
      </c>
      <c r="L984">
        <v>94</v>
      </c>
      <c r="M984">
        <v>21</v>
      </c>
      <c r="N984">
        <v>6</v>
      </c>
      <c r="O984">
        <v>54</v>
      </c>
      <c r="P984">
        <v>14</v>
      </c>
      <c r="Q984">
        <v>19</v>
      </c>
      <c r="R984">
        <v>89</v>
      </c>
    </row>
    <row r="985" spans="1:18" x14ac:dyDescent="0.35">
      <c r="A985" t="s">
        <v>32</v>
      </c>
      <c r="B985">
        <v>108179</v>
      </c>
      <c r="C985">
        <v>29</v>
      </c>
      <c r="D985" t="s">
        <v>25</v>
      </c>
      <c r="E985">
        <v>82</v>
      </c>
      <c r="F985">
        <v>102</v>
      </c>
      <c r="G985">
        <v>52</v>
      </c>
      <c r="H985" t="s">
        <v>27</v>
      </c>
      <c r="I985">
        <v>67</v>
      </c>
      <c r="J985">
        <v>43</v>
      </c>
      <c r="K985">
        <v>12</v>
      </c>
      <c r="L985">
        <v>1</v>
      </c>
      <c r="M985">
        <v>75</v>
      </c>
      <c r="N985">
        <v>22</v>
      </c>
      <c r="O985">
        <v>3</v>
      </c>
      <c r="P985">
        <v>98</v>
      </c>
      <c r="Q985">
        <v>98</v>
      </c>
      <c r="R985">
        <v>38</v>
      </c>
    </row>
    <row r="986" spans="1:18" x14ac:dyDescent="0.35">
      <c r="A986" t="s">
        <v>24</v>
      </c>
      <c r="B986">
        <v>77878</v>
      </c>
      <c r="C986">
        <v>18</v>
      </c>
      <c r="D986" t="s">
        <v>22</v>
      </c>
      <c r="E986">
        <v>73</v>
      </c>
      <c r="F986">
        <v>133</v>
      </c>
      <c r="G986">
        <v>73</v>
      </c>
      <c r="H986" t="s">
        <v>20</v>
      </c>
      <c r="I986">
        <v>14</v>
      </c>
      <c r="J986">
        <v>82</v>
      </c>
      <c r="K986">
        <v>92</v>
      </c>
      <c r="L986">
        <v>79</v>
      </c>
      <c r="M986">
        <v>2</v>
      </c>
      <c r="N986">
        <v>41</v>
      </c>
      <c r="O986">
        <v>6</v>
      </c>
      <c r="P986">
        <v>16</v>
      </c>
      <c r="Q986">
        <v>21</v>
      </c>
      <c r="R986">
        <v>28</v>
      </c>
    </row>
    <row r="987" spans="1:18" x14ac:dyDescent="0.35">
      <c r="A987" t="s">
        <v>24</v>
      </c>
      <c r="B987">
        <v>125777</v>
      </c>
      <c r="C987">
        <v>29</v>
      </c>
      <c r="D987" t="s">
        <v>22</v>
      </c>
      <c r="E987">
        <v>51</v>
      </c>
      <c r="F987">
        <v>131</v>
      </c>
      <c r="G987">
        <v>89</v>
      </c>
      <c r="H987" t="s">
        <v>20</v>
      </c>
      <c r="I987">
        <v>91</v>
      </c>
      <c r="J987">
        <v>83</v>
      </c>
      <c r="K987">
        <v>25</v>
      </c>
      <c r="L987">
        <v>33</v>
      </c>
      <c r="M987">
        <v>5</v>
      </c>
      <c r="N987">
        <v>1</v>
      </c>
      <c r="O987">
        <v>9</v>
      </c>
      <c r="P987">
        <v>4</v>
      </c>
      <c r="Q987">
        <v>32</v>
      </c>
      <c r="R987">
        <v>57</v>
      </c>
    </row>
    <row r="988" spans="1:18" x14ac:dyDescent="0.35">
      <c r="A988" t="s">
        <v>36</v>
      </c>
      <c r="B988">
        <v>112124</v>
      </c>
      <c r="C988">
        <v>0</v>
      </c>
      <c r="D988" t="s">
        <v>25</v>
      </c>
      <c r="E988">
        <v>65</v>
      </c>
      <c r="F988">
        <v>103</v>
      </c>
      <c r="G988">
        <v>39</v>
      </c>
      <c r="H988" t="s">
        <v>27</v>
      </c>
      <c r="I988">
        <v>2</v>
      </c>
      <c r="J988">
        <v>91</v>
      </c>
      <c r="K988">
        <v>26</v>
      </c>
      <c r="L988">
        <v>28</v>
      </c>
      <c r="M988">
        <v>41</v>
      </c>
      <c r="N988">
        <v>14</v>
      </c>
      <c r="O988">
        <v>51</v>
      </c>
      <c r="P988">
        <v>67</v>
      </c>
      <c r="Q988">
        <v>79</v>
      </c>
      <c r="R988">
        <v>71</v>
      </c>
    </row>
    <row r="989" spans="1:18" x14ac:dyDescent="0.35">
      <c r="A989" t="s">
        <v>30</v>
      </c>
      <c r="B989">
        <v>126367</v>
      </c>
      <c r="C989">
        <v>11</v>
      </c>
      <c r="D989" t="s">
        <v>22</v>
      </c>
      <c r="E989">
        <v>46</v>
      </c>
      <c r="F989">
        <v>54</v>
      </c>
      <c r="G989">
        <v>31</v>
      </c>
      <c r="H989" t="s">
        <v>27</v>
      </c>
      <c r="I989">
        <v>44</v>
      </c>
      <c r="J989">
        <v>25</v>
      </c>
      <c r="K989">
        <v>68</v>
      </c>
      <c r="L989">
        <v>72</v>
      </c>
      <c r="M989">
        <v>9</v>
      </c>
      <c r="N989">
        <v>76</v>
      </c>
      <c r="O989">
        <v>5</v>
      </c>
      <c r="P989">
        <v>37</v>
      </c>
      <c r="Q989">
        <v>27</v>
      </c>
      <c r="R989">
        <v>39</v>
      </c>
    </row>
    <row r="990" spans="1:18" x14ac:dyDescent="0.35">
      <c r="A990" t="s">
        <v>41</v>
      </c>
      <c r="B990">
        <v>77080</v>
      </c>
      <c r="C990">
        <v>11</v>
      </c>
      <c r="D990" t="s">
        <v>38</v>
      </c>
      <c r="E990">
        <v>1</v>
      </c>
      <c r="F990">
        <v>102</v>
      </c>
      <c r="G990">
        <v>88</v>
      </c>
      <c r="H990" t="s">
        <v>20</v>
      </c>
      <c r="I990">
        <v>7</v>
      </c>
      <c r="J990">
        <v>45</v>
      </c>
      <c r="K990">
        <v>52</v>
      </c>
      <c r="L990">
        <v>52</v>
      </c>
      <c r="M990">
        <v>69</v>
      </c>
      <c r="N990">
        <v>5</v>
      </c>
      <c r="O990">
        <v>71</v>
      </c>
      <c r="P990">
        <v>58</v>
      </c>
      <c r="Q990">
        <v>2</v>
      </c>
      <c r="R990">
        <v>5</v>
      </c>
    </row>
    <row r="991" spans="1:18" x14ac:dyDescent="0.35">
      <c r="A991" t="s">
        <v>42</v>
      </c>
      <c r="B991">
        <v>61280</v>
      </c>
      <c r="C991">
        <v>2</v>
      </c>
      <c r="D991" t="s">
        <v>25</v>
      </c>
      <c r="E991">
        <v>52</v>
      </c>
      <c r="F991">
        <v>126</v>
      </c>
      <c r="G991">
        <v>43</v>
      </c>
      <c r="H991" t="s">
        <v>27</v>
      </c>
      <c r="I991">
        <v>38</v>
      </c>
      <c r="J991">
        <v>93</v>
      </c>
      <c r="K991">
        <v>21</v>
      </c>
      <c r="L991">
        <v>1</v>
      </c>
      <c r="M991">
        <v>34</v>
      </c>
      <c r="N991">
        <v>75</v>
      </c>
      <c r="O991">
        <v>63</v>
      </c>
      <c r="P991">
        <v>42</v>
      </c>
      <c r="Q991">
        <v>96</v>
      </c>
      <c r="R991">
        <v>73</v>
      </c>
    </row>
    <row r="992" spans="1:18" x14ac:dyDescent="0.35">
      <c r="A992" t="s">
        <v>44</v>
      </c>
      <c r="B992">
        <v>39835</v>
      </c>
      <c r="C992">
        <v>27</v>
      </c>
      <c r="D992" t="s">
        <v>19</v>
      </c>
      <c r="E992">
        <v>74</v>
      </c>
      <c r="F992">
        <v>52</v>
      </c>
      <c r="G992">
        <v>56</v>
      </c>
      <c r="H992" t="s">
        <v>27</v>
      </c>
      <c r="I992">
        <v>21</v>
      </c>
      <c r="J992">
        <v>7</v>
      </c>
      <c r="K992">
        <v>31</v>
      </c>
      <c r="L992">
        <v>87</v>
      </c>
      <c r="M992">
        <v>34</v>
      </c>
      <c r="N992">
        <v>62</v>
      </c>
      <c r="O992">
        <v>29</v>
      </c>
      <c r="P992">
        <v>92</v>
      </c>
      <c r="Q992">
        <v>78</v>
      </c>
      <c r="R992">
        <v>24</v>
      </c>
    </row>
    <row r="993" spans="1:18" x14ac:dyDescent="0.35">
      <c r="A993" t="s">
        <v>37</v>
      </c>
      <c r="B993">
        <v>52369</v>
      </c>
      <c r="C993">
        <v>10</v>
      </c>
      <c r="D993" t="s">
        <v>25</v>
      </c>
      <c r="E993">
        <v>36</v>
      </c>
      <c r="F993">
        <v>115</v>
      </c>
      <c r="G993">
        <v>6</v>
      </c>
      <c r="H993" t="s">
        <v>27</v>
      </c>
      <c r="I993">
        <v>2</v>
      </c>
      <c r="J993">
        <v>96</v>
      </c>
      <c r="K993">
        <v>34</v>
      </c>
      <c r="L993">
        <v>19</v>
      </c>
      <c r="M993">
        <v>85</v>
      </c>
      <c r="N993">
        <v>7</v>
      </c>
      <c r="O993">
        <v>9</v>
      </c>
      <c r="P993">
        <v>12</v>
      </c>
      <c r="Q993">
        <v>72</v>
      </c>
      <c r="R993">
        <v>7</v>
      </c>
    </row>
    <row r="994" spans="1:18" x14ac:dyDescent="0.35">
      <c r="A994" t="s">
        <v>32</v>
      </c>
      <c r="B994">
        <v>30637</v>
      </c>
      <c r="C994">
        <v>8</v>
      </c>
      <c r="D994" t="s">
        <v>25</v>
      </c>
      <c r="E994">
        <v>74</v>
      </c>
      <c r="F994">
        <v>84</v>
      </c>
      <c r="G994">
        <v>45</v>
      </c>
      <c r="H994" t="s">
        <v>27</v>
      </c>
      <c r="I994">
        <v>51</v>
      </c>
      <c r="J994">
        <v>36</v>
      </c>
      <c r="K994">
        <v>78</v>
      </c>
      <c r="L994">
        <v>97</v>
      </c>
      <c r="M994">
        <v>58</v>
      </c>
      <c r="N994">
        <v>45</v>
      </c>
      <c r="O994">
        <v>22</v>
      </c>
      <c r="P994">
        <v>65</v>
      </c>
      <c r="Q994">
        <v>69</v>
      </c>
      <c r="R994">
        <v>69</v>
      </c>
    </row>
    <row r="995" spans="1:18" x14ac:dyDescent="0.35">
      <c r="A995" t="s">
        <v>18</v>
      </c>
      <c r="B995">
        <v>62209</v>
      </c>
      <c r="C995">
        <v>27</v>
      </c>
      <c r="D995" t="s">
        <v>19</v>
      </c>
      <c r="E995">
        <v>9</v>
      </c>
      <c r="F995">
        <v>84</v>
      </c>
      <c r="G995">
        <v>89</v>
      </c>
      <c r="H995" t="s">
        <v>20</v>
      </c>
      <c r="I995">
        <v>76</v>
      </c>
      <c r="J995">
        <v>65</v>
      </c>
      <c r="K995">
        <v>39</v>
      </c>
      <c r="L995">
        <v>61</v>
      </c>
      <c r="M995">
        <v>4</v>
      </c>
      <c r="N995">
        <v>76</v>
      </c>
      <c r="O995">
        <v>1</v>
      </c>
      <c r="P995">
        <v>4</v>
      </c>
      <c r="Q995">
        <v>1</v>
      </c>
      <c r="R995">
        <v>84</v>
      </c>
    </row>
    <row r="996" spans="1:18" x14ac:dyDescent="0.35">
      <c r="A996" t="s">
        <v>40</v>
      </c>
      <c r="B996">
        <v>70478</v>
      </c>
      <c r="C996">
        <v>1</v>
      </c>
      <c r="D996" t="s">
        <v>19</v>
      </c>
      <c r="E996">
        <v>69</v>
      </c>
      <c r="F996">
        <v>118</v>
      </c>
      <c r="G996">
        <v>26</v>
      </c>
      <c r="H996" t="s">
        <v>23</v>
      </c>
      <c r="I996">
        <v>13</v>
      </c>
      <c r="J996">
        <v>66</v>
      </c>
      <c r="K996">
        <v>58</v>
      </c>
      <c r="L996">
        <v>3</v>
      </c>
      <c r="M996">
        <v>2</v>
      </c>
      <c r="N996">
        <v>27</v>
      </c>
      <c r="O996">
        <v>7</v>
      </c>
      <c r="P996">
        <v>35</v>
      </c>
      <c r="Q996">
        <v>3</v>
      </c>
      <c r="R996">
        <v>55</v>
      </c>
    </row>
    <row r="997" spans="1:18" x14ac:dyDescent="0.35">
      <c r="A997" t="s">
        <v>43</v>
      </c>
      <c r="B997">
        <v>90760</v>
      </c>
      <c r="C997">
        <v>9</v>
      </c>
      <c r="D997" t="s">
        <v>19</v>
      </c>
      <c r="E997">
        <v>29</v>
      </c>
      <c r="F997">
        <v>141</v>
      </c>
      <c r="G997">
        <v>18</v>
      </c>
      <c r="H997" t="s">
        <v>23</v>
      </c>
      <c r="I997">
        <v>27</v>
      </c>
      <c r="J997">
        <v>6</v>
      </c>
      <c r="K997">
        <v>2</v>
      </c>
      <c r="L997">
        <v>7</v>
      </c>
      <c r="M997">
        <v>2</v>
      </c>
      <c r="N997">
        <v>95</v>
      </c>
      <c r="O997">
        <v>72</v>
      </c>
      <c r="P997">
        <v>8</v>
      </c>
      <c r="Q997">
        <v>98</v>
      </c>
      <c r="R997">
        <v>93</v>
      </c>
    </row>
    <row r="998" spans="1:18" x14ac:dyDescent="0.35">
      <c r="A998" t="s">
        <v>41</v>
      </c>
      <c r="B998">
        <v>52505</v>
      </c>
      <c r="C998">
        <v>0</v>
      </c>
      <c r="D998" t="s">
        <v>19</v>
      </c>
      <c r="E998">
        <v>69</v>
      </c>
      <c r="F998">
        <v>84</v>
      </c>
      <c r="G998">
        <v>73</v>
      </c>
      <c r="H998" t="s">
        <v>20</v>
      </c>
      <c r="I998">
        <v>57</v>
      </c>
      <c r="J998">
        <v>58</v>
      </c>
      <c r="K998">
        <v>95</v>
      </c>
      <c r="L998">
        <v>44</v>
      </c>
      <c r="M998">
        <v>69</v>
      </c>
      <c r="N998">
        <v>57</v>
      </c>
      <c r="O998">
        <v>18</v>
      </c>
      <c r="P998">
        <v>59</v>
      </c>
      <c r="Q998">
        <v>54</v>
      </c>
      <c r="R998">
        <v>49</v>
      </c>
    </row>
    <row r="999" spans="1:18" x14ac:dyDescent="0.35">
      <c r="A999" t="s">
        <v>28</v>
      </c>
      <c r="B999">
        <v>140441</v>
      </c>
      <c r="C999">
        <v>22</v>
      </c>
      <c r="D999" t="s">
        <v>25</v>
      </c>
      <c r="E999">
        <v>16</v>
      </c>
      <c r="F999">
        <v>96</v>
      </c>
      <c r="G999">
        <v>54</v>
      </c>
      <c r="H999" t="s">
        <v>27</v>
      </c>
      <c r="I999">
        <v>49</v>
      </c>
      <c r="J999">
        <v>49</v>
      </c>
      <c r="K999">
        <v>8</v>
      </c>
      <c r="L999">
        <v>19</v>
      </c>
      <c r="M999">
        <v>32</v>
      </c>
      <c r="N999">
        <v>42</v>
      </c>
      <c r="O999">
        <v>59</v>
      </c>
      <c r="P999">
        <v>86</v>
      </c>
      <c r="Q999">
        <v>16</v>
      </c>
      <c r="R999">
        <v>2</v>
      </c>
    </row>
    <row r="1000" spans="1:18" x14ac:dyDescent="0.35">
      <c r="A1000" t="s">
        <v>21</v>
      </c>
      <c r="B1000">
        <v>108944</v>
      </c>
      <c r="C1000">
        <v>24</v>
      </c>
      <c r="D1000" t="s">
        <v>22</v>
      </c>
      <c r="E1000">
        <v>43</v>
      </c>
      <c r="F1000">
        <v>105</v>
      </c>
      <c r="G1000">
        <v>26</v>
      </c>
      <c r="H1000" t="s">
        <v>23</v>
      </c>
      <c r="I1000">
        <v>8</v>
      </c>
      <c r="J1000">
        <v>1</v>
      </c>
      <c r="K1000">
        <v>93</v>
      </c>
      <c r="L1000">
        <v>11</v>
      </c>
      <c r="M1000">
        <v>63</v>
      </c>
      <c r="N1000">
        <v>67</v>
      </c>
      <c r="O1000">
        <v>68</v>
      </c>
      <c r="P1000">
        <v>27</v>
      </c>
      <c r="Q1000">
        <v>33</v>
      </c>
      <c r="R1000">
        <v>55</v>
      </c>
    </row>
    <row r="1001" spans="1:18" x14ac:dyDescent="0.35">
      <c r="A1001" t="s">
        <v>18</v>
      </c>
      <c r="B1001">
        <v>40886</v>
      </c>
      <c r="C1001">
        <v>21</v>
      </c>
      <c r="D1001" t="s">
        <v>19</v>
      </c>
      <c r="E1001">
        <v>85</v>
      </c>
      <c r="F1001">
        <v>99</v>
      </c>
      <c r="G1001">
        <v>91</v>
      </c>
      <c r="H1001" t="s">
        <v>20</v>
      </c>
      <c r="I1001">
        <v>41</v>
      </c>
      <c r="J1001">
        <v>98</v>
      </c>
      <c r="K1001">
        <v>77</v>
      </c>
      <c r="L1001">
        <v>97</v>
      </c>
      <c r="M1001">
        <v>51</v>
      </c>
      <c r="N1001">
        <v>47</v>
      </c>
      <c r="O1001">
        <v>76</v>
      </c>
      <c r="P1001">
        <v>88</v>
      </c>
      <c r="Q1001">
        <v>96</v>
      </c>
      <c r="R1001">
        <v>32</v>
      </c>
    </row>
    <row r="1002" spans="1:18" x14ac:dyDescent="0.35">
      <c r="A1002" t="s">
        <v>33</v>
      </c>
      <c r="B1002">
        <v>85744</v>
      </c>
      <c r="C1002">
        <v>21</v>
      </c>
      <c r="D1002" t="s">
        <v>25</v>
      </c>
      <c r="E1002">
        <v>53</v>
      </c>
      <c r="F1002">
        <v>78</v>
      </c>
      <c r="G1002">
        <v>92</v>
      </c>
      <c r="H1002" t="s">
        <v>20</v>
      </c>
      <c r="I1002">
        <v>61</v>
      </c>
      <c r="J1002">
        <v>0</v>
      </c>
      <c r="K1002">
        <v>81</v>
      </c>
      <c r="L1002">
        <v>33</v>
      </c>
      <c r="M1002">
        <v>32</v>
      </c>
      <c r="N1002">
        <v>38</v>
      </c>
      <c r="O1002">
        <v>63</v>
      </c>
      <c r="P1002">
        <v>44</v>
      </c>
      <c r="Q1002">
        <v>63</v>
      </c>
      <c r="R1002">
        <v>15</v>
      </c>
    </row>
    <row r="1003" spans="1:18" x14ac:dyDescent="0.35">
      <c r="A1003" t="s">
        <v>39</v>
      </c>
      <c r="B1003">
        <v>75778</v>
      </c>
      <c r="C1003">
        <v>29</v>
      </c>
      <c r="D1003" t="s">
        <v>19</v>
      </c>
      <c r="E1003">
        <v>73</v>
      </c>
      <c r="F1003">
        <v>75</v>
      </c>
      <c r="G1003">
        <v>88</v>
      </c>
      <c r="H1003" t="s">
        <v>20</v>
      </c>
      <c r="I1003">
        <v>58</v>
      </c>
      <c r="J1003">
        <v>11</v>
      </c>
      <c r="K1003">
        <v>18</v>
      </c>
      <c r="L1003">
        <v>4</v>
      </c>
      <c r="M1003">
        <v>81</v>
      </c>
      <c r="N1003">
        <v>55</v>
      </c>
      <c r="O1003">
        <v>32</v>
      </c>
      <c r="P1003">
        <v>13</v>
      </c>
      <c r="Q1003">
        <v>48</v>
      </c>
      <c r="R1003">
        <v>53</v>
      </c>
    </row>
    <row r="1004" spans="1:18" x14ac:dyDescent="0.35">
      <c r="A1004" t="s">
        <v>32</v>
      </c>
      <c r="B1004">
        <v>88764</v>
      </c>
      <c r="C1004">
        <v>7</v>
      </c>
      <c r="D1004" t="s">
        <v>25</v>
      </c>
      <c r="E1004">
        <v>69</v>
      </c>
      <c r="F1004">
        <v>14</v>
      </c>
      <c r="G1004">
        <v>58</v>
      </c>
      <c r="H1004" t="s">
        <v>27</v>
      </c>
      <c r="I1004">
        <v>74</v>
      </c>
      <c r="J1004">
        <v>29</v>
      </c>
      <c r="K1004">
        <v>3</v>
      </c>
      <c r="L1004">
        <v>78</v>
      </c>
      <c r="M1004">
        <v>3</v>
      </c>
      <c r="N1004">
        <v>56</v>
      </c>
      <c r="O1004">
        <v>25</v>
      </c>
      <c r="P1004">
        <v>82</v>
      </c>
      <c r="Q1004">
        <v>11</v>
      </c>
      <c r="R1004">
        <v>83</v>
      </c>
    </row>
    <row r="1005" spans="1:18" x14ac:dyDescent="0.35">
      <c r="A1005" t="s">
        <v>28</v>
      </c>
      <c r="B1005">
        <v>62795</v>
      </c>
      <c r="C1005">
        <v>20</v>
      </c>
      <c r="D1005" t="s">
        <v>38</v>
      </c>
      <c r="E1005">
        <v>19</v>
      </c>
      <c r="F1005">
        <v>104</v>
      </c>
      <c r="G1005">
        <v>41</v>
      </c>
      <c r="H1005" t="s">
        <v>27</v>
      </c>
      <c r="I1005">
        <v>32</v>
      </c>
      <c r="J1005">
        <v>35</v>
      </c>
      <c r="K1005">
        <v>6</v>
      </c>
      <c r="L1005">
        <v>99</v>
      </c>
      <c r="M1005">
        <v>3</v>
      </c>
      <c r="N1005">
        <v>66</v>
      </c>
      <c r="O1005">
        <v>37</v>
      </c>
      <c r="P1005">
        <v>65</v>
      </c>
      <c r="Q1005">
        <v>36</v>
      </c>
      <c r="R1005">
        <v>67</v>
      </c>
    </row>
    <row r="1006" spans="1:18" x14ac:dyDescent="0.35">
      <c r="A1006" t="s">
        <v>44</v>
      </c>
      <c r="B1006">
        <v>107223</v>
      </c>
      <c r="C1006">
        <v>6</v>
      </c>
      <c r="D1006" t="s">
        <v>38</v>
      </c>
      <c r="E1006">
        <v>69</v>
      </c>
      <c r="F1006">
        <v>61</v>
      </c>
      <c r="G1006">
        <v>56</v>
      </c>
      <c r="H1006" t="s">
        <v>27</v>
      </c>
      <c r="I1006">
        <v>28</v>
      </c>
      <c r="J1006">
        <v>3</v>
      </c>
      <c r="K1006">
        <v>41</v>
      </c>
      <c r="L1006">
        <v>43</v>
      </c>
      <c r="M1006">
        <v>47</v>
      </c>
      <c r="N1006">
        <v>7</v>
      </c>
      <c r="O1006">
        <v>31</v>
      </c>
      <c r="P1006">
        <v>32</v>
      </c>
      <c r="Q1006">
        <v>6</v>
      </c>
      <c r="R1006">
        <v>69</v>
      </c>
    </row>
    <row r="1007" spans="1:18" x14ac:dyDescent="0.35">
      <c r="A1007" t="s">
        <v>18</v>
      </c>
      <c r="B1007">
        <v>98835</v>
      </c>
      <c r="C1007">
        <v>2</v>
      </c>
      <c r="D1007" t="s">
        <v>25</v>
      </c>
      <c r="E1007">
        <v>35</v>
      </c>
      <c r="F1007">
        <v>121</v>
      </c>
      <c r="G1007">
        <v>83</v>
      </c>
      <c r="H1007" t="s">
        <v>20</v>
      </c>
      <c r="I1007">
        <v>47</v>
      </c>
      <c r="J1007">
        <v>51</v>
      </c>
      <c r="K1007">
        <v>64</v>
      </c>
      <c r="L1007">
        <v>66</v>
      </c>
      <c r="M1007">
        <v>29</v>
      </c>
      <c r="N1007">
        <v>14</v>
      </c>
      <c r="O1007">
        <v>16</v>
      </c>
      <c r="P1007">
        <v>64</v>
      </c>
      <c r="Q1007">
        <v>87</v>
      </c>
      <c r="R1007">
        <v>41</v>
      </c>
    </row>
    <row r="1008" spans="1:18" x14ac:dyDescent="0.35">
      <c r="A1008" t="s">
        <v>29</v>
      </c>
      <c r="B1008">
        <v>139640</v>
      </c>
      <c r="C1008">
        <v>22</v>
      </c>
      <c r="D1008" t="s">
        <v>38</v>
      </c>
      <c r="E1008">
        <v>76</v>
      </c>
      <c r="F1008">
        <v>133</v>
      </c>
      <c r="G1008">
        <v>27</v>
      </c>
      <c r="H1008" t="s">
        <v>23</v>
      </c>
      <c r="I1008">
        <v>61</v>
      </c>
      <c r="J1008">
        <v>86</v>
      </c>
      <c r="K1008">
        <v>2</v>
      </c>
      <c r="L1008">
        <v>11</v>
      </c>
      <c r="M1008">
        <v>9</v>
      </c>
      <c r="N1008">
        <v>71</v>
      </c>
      <c r="O1008">
        <v>7</v>
      </c>
      <c r="P1008">
        <v>5</v>
      </c>
      <c r="Q1008">
        <v>47</v>
      </c>
      <c r="R1008">
        <v>31</v>
      </c>
    </row>
    <row r="1009" spans="1:18" x14ac:dyDescent="0.35">
      <c r="A1009" t="s">
        <v>24</v>
      </c>
      <c r="B1009">
        <v>87225</v>
      </c>
      <c r="C1009">
        <v>4</v>
      </c>
      <c r="D1009" t="s">
        <v>22</v>
      </c>
      <c r="E1009">
        <v>17</v>
      </c>
      <c r="F1009">
        <v>85</v>
      </c>
      <c r="G1009">
        <v>89</v>
      </c>
      <c r="H1009" t="s">
        <v>20</v>
      </c>
      <c r="I1009">
        <v>3</v>
      </c>
      <c r="J1009">
        <v>67</v>
      </c>
      <c r="K1009">
        <v>82</v>
      </c>
      <c r="L1009">
        <v>93</v>
      </c>
      <c r="M1009">
        <v>88</v>
      </c>
      <c r="N1009">
        <v>32</v>
      </c>
      <c r="O1009">
        <v>59</v>
      </c>
      <c r="P1009">
        <v>8</v>
      </c>
      <c r="Q1009">
        <v>26</v>
      </c>
      <c r="R1009">
        <v>9</v>
      </c>
    </row>
    <row r="1010" spans="1:18" x14ac:dyDescent="0.35">
      <c r="A1010" t="s">
        <v>39</v>
      </c>
      <c r="B1010">
        <v>37466</v>
      </c>
      <c r="C1010">
        <v>7</v>
      </c>
      <c r="D1010" t="s">
        <v>22</v>
      </c>
      <c r="E1010">
        <v>88</v>
      </c>
      <c r="F1010">
        <v>85</v>
      </c>
      <c r="G1010">
        <v>84</v>
      </c>
      <c r="H1010" t="s">
        <v>20</v>
      </c>
      <c r="I1010">
        <v>43</v>
      </c>
      <c r="J1010">
        <v>46</v>
      </c>
      <c r="K1010">
        <v>97</v>
      </c>
      <c r="L1010">
        <v>3</v>
      </c>
      <c r="M1010">
        <v>63</v>
      </c>
      <c r="N1010">
        <v>42</v>
      </c>
      <c r="O1010">
        <v>6</v>
      </c>
      <c r="P1010">
        <v>49</v>
      </c>
      <c r="Q1010">
        <v>81</v>
      </c>
      <c r="R1010">
        <v>1</v>
      </c>
    </row>
    <row r="1011" spans="1:18" x14ac:dyDescent="0.35">
      <c r="A1011" t="s">
        <v>36</v>
      </c>
      <c r="B1011">
        <v>80530</v>
      </c>
      <c r="C1011">
        <v>11</v>
      </c>
      <c r="D1011" t="s">
        <v>22</v>
      </c>
      <c r="E1011">
        <v>15</v>
      </c>
      <c r="F1011">
        <v>126</v>
      </c>
      <c r="G1011">
        <v>59</v>
      </c>
      <c r="H1011" t="s">
        <v>27</v>
      </c>
      <c r="I1011">
        <v>57</v>
      </c>
      <c r="J1011">
        <v>47</v>
      </c>
      <c r="K1011">
        <v>89</v>
      </c>
      <c r="L1011">
        <v>77</v>
      </c>
      <c r="M1011">
        <v>81</v>
      </c>
      <c r="N1011">
        <v>81</v>
      </c>
      <c r="O1011">
        <v>64</v>
      </c>
      <c r="P1011">
        <v>46</v>
      </c>
      <c r="Q1011">
        <v>86</v>
      </c>
      <c r="R1011">
        <v>93</v>
      </c>
    </row>
    <row r="1012" spans="1:18" x14ac:dyDescent="0.35">
      <c r="A1012" t="s">
        <v>42</v>
      </c>
      <c r="B1012">
        <v>40040</v>
      </c>
      <c r="C1012">
        <v>29</v>
      </c>
      <c r="D1012" t="s">
        <v>25</v>
      </c>
      <c r="E1012">
        <v>5</v>
      </c>
      <c r="F1012">
        <v>146</v>
      </c>
      <c r="G1012">
        <v>41</v>
      </c>
      <c r="H1012" t="s">
        <v>27</v>
      </c>
      <c r="I1012">
        <v>87</v>
      </c>
      <c r="J1012">
        <v>39</v>
      </c>
      <c r="K1012">
        <v>12</v>
      </c>
      <c r="L1012">
        <v>8</v>
      </c>
      <c r="M1012">
        <v>16</v>
      </c>
      <c r="N1012">
        <v>25</v>
      </c>
      <c r="O1012">
        <v>49</v>
      </c>
      <c r="P1012">
        <v>7</v>
      </c>
      <c r="Q1012">
        <v>99</v>
      </c>
      <c r="R1012">
        <v>44</v>
      </c>
    </row>
    <row r="1013" spans="1:18" x14ac:dyDescent="0.35">
      <c r="A1013" t="s">
        <v>44</v>
      </c>
      <c r="B1013">
        <v>145874</v>
      </c>
      <c r="C1013">
        <v>13</v>
      </c>
      <c r="D1013" t="s">
        <v>22</v>
      </c>
      <c r="E1013">
        <v>52</v>
      </c>
      <c r="F1013">
        <v>104</v>
      </c>
      <c r="G1013">
        <v>51</v>
      </c>
      <c r="H1013" t="s">
        <v>27</v>
      </c>
      <c r="I1013">
        <v>1</v>
      </c>
      <c r="J1013">
        <v>0</v>
      </c>
      <c r="K1013">
        <v>1</v>
      </c>
      <c r="L1013">
        <v>1</v>
      </c>
      <c r="M1013">
        <v>7</v>
      </c>
      <c r="N1013">
        <v>2</v>
      </c>
      <c r="O1013">
        <v>89</v>
      </c>
      <c r="P1013">
        <v>93</v>
      </c>
      <c r="Q1013">
        <v>98</v>
      </c>
      <c r="R1013">
        <v>94</v>
      </c>
    </row>
    <row r="1014" spans="1:18" x14ac:dyDescent="0.35">
      <c r="A1014" t="s">
        <v>37</v>
      </c>
      <c r="B1014">
        <v>60985</v>
      </c>
      <c r="C1014">
        <v>26</v>
      </c>
      <c r="D1014" t="s">
        <v>25</v>
      </c>
      <c r="E1014">
        <v>51</v>
      </c>
      <c r="F1014">
        <v>68</v>
      </c>
      <c r="G1014">
        <v>62</v>
      </c>
      <c r="H1014" t="s">
        <v>27</v>
      </c>
      <c r="I1014">
        <v>89</v>
      </c>
      <c r="J1014">
        <v>85</v>
      </c>
      <c r="K1014">
        <v>43</v>
      </c>
      <c r="L1014">
        <v>76</v>
      </c>
      <c r="M1014">
        <v>1</v>
      </c>
      <c r="N1014">
        <v>4</v>
      </c>
      <c r="O1014">
        <v>75</v>
      </c>
      <c r="P1014">
        <v>43</v>
      </c>
      <c r="Q1014">
        <v>10</v>
      </c>
      <c r="R1014">
        <v>1</v>
      </c>
    </row>
    <row r="1015" spans="1:18" x14ac:dyDescent="0.35">
      <c r="A1015" t="s">
        <v>41</v>
      </c>
      <c r="B1015">
        <v>57262</v>
      </c>
      <c r="C1015">
        <v>25</v>
      </c>
      <c r="D1015" t="s">
        <v>25</v>
      </c>
      <c r="E1015">
        <v>48</v>
      </c>
      <c r="F1015">
        <v>133</v>
      </c>
      <c r="G1015">
        <v>9</v>
      </c>
      <c r="H1015" t="s">
        <v>20</v>
      </c>
      <c r="I1015">
        <v>92</v>
      </c>
      <c r="J1015">
        <v>3</v>
      </c>
      <c r="K1015">
        <v>95</v>
      </c>
      <c r="L1015">
        <v>15</v>
      </c>
      <c r="M1015">
        <v>8</v>
      </c>
      <c r="N1015">
        <v>43</v>
      </c>
      <c r="O1015">
        <v>83</v>
      </c>
      <c r="P1015">
        <v>47</v>
      </c>
      <c r="Q1015">
        <v>83</v>
      </c>
      <c r="R1015">
        <v>73</v>
      </c>
    </row>
    <row r="1016" spans="1:18" x14ac:dyDescent="0.35">
      <c r="A1016" t="s">
        <v>29</v>
      </c>
      <c r="B1016">
        <v>102022</v>
      </c>
      <c r="C1016">
        <v>26</v>
      </c>
      <c r="D1016" t="s">
        <v>25</v>
      </c>
      <c r="E1016">
        <v>95</v>
      </c>
      <c r="F1016">
        <v>56</v>
      </c>
      <c r="G1016">
        <v>27</v>
      </c>
      <c r="H1016" t="s">
        <v>23</v>
      </c>
      <c r="I1016">
        <v>3</v>
      </c>
      <c r="J1016">
        <v>5</v>
      </c>
      <c r="K1016">
        <v>42</v>
      </c>
      <c r="L1016">
        <v>17</v>
      </c>
      <c r="M1016">
        <v>36</v>
      </c>
      <c r="N1016">
        <v>19</v>
      </c>
      <c r="O1016">
        <v>2</v>
      </c>
      <c r="P1016">
        <v>19</v>
      </c>
      <c r="Q1016">
        <v>49</v>
      </c>
      <c r="R1016">
        <v>8</v>
      </c>
    </row>
    <row r="1017" spans="1:18" x14ac:dyDescent="0.35">
      <c r="A1017" t="s">
        <v>43</v>
      </c>
      <c r="B1017">
        <v>31320</v>
      </c>
      <c r="C1017">
        <v>16</v>
      </c>
      <c r="D1017" t="s">
        <v>19</v>
      </c>
      <c r="E1017">
        <v>89</v>
      </c>
      <c r="F1017">
        <v>114</v>
      </c>
      <c r="G1017">
        <v>22</v>
      </c>
      <c r="H1017" t="s">
        <v>23</v>
      </c>
      <c r="I1017">
        <v>67</v>
      </c>
      <c r="J1017">
        <v>45</v>
      </c>
      <c r="K1017">
        <v>69</v>
      </c>
      <c r="L1017">
        <v>7</v>
      </c>
      <c r="M1017">
        <v>86</v>
      </c>
      <c r="N1017">
        <v>78</v>
      </c>
      <c r="O1017">
        <v>25</v>
      </c>
      <c r="P1017">
        <v>77</v>
      </c>
      <c r="Q1017">
        <v>1</v>
      </c>
      <c r="R1017">
        <v>22</v>
      </c>
    </row>
    <row r="1018" spans="1:18" x14ac:dyDescent="0.35">
      <c r="A1018" t="s">
        <v>18</v>
      </c>
      <c r="B1018">
        <v>84681</v>
      </c>
      <c r="C1018">
        <v>0</v>
      </c>
      <c r="D1018" t="s">
        <v>19</v>
      </c>
      <c r="E1018">
        <v>78</v>
      </c>
      <c r="F1018">
        <v>126</v>
      </c>
      <c r="G1018">
        <v>9</v>
      </c>
      <c r="H1018" t="s">
        <v>20</v>
      </c>
      <c r="I1018">
        <v>0</v>
      </c>
      <c r="J1018">
        <v>5</v>
      </c>
      <c r="K1018">
        <v>7</v>
      </c>
      <c r="L1018">
        <v>16</v>
      </c>
      <c r="M1018">
        <v>65</v>
      </c>
      <c r="N1018">
        <v>8</v>
      </c>
      <c r="O1018">
        <v>18</v>
      </c>
      <c r="P1018">
        <v>48</v>
      </c>
      <c r="Q1018">
        <v>65</v>
      </c>
      <c r="R1018">
        <v>15</v>
      </c>
    </row>
    <row r="1019" spans="1:18" x14ac:dyDescent="0.35">
      <c r="A1019" t="s">
        <v>21</v>
      </c>
      <c r="B1019">
        <v>82167</v>
      </c>
      <c r="C1019">
        <v>21</v>
      </c>
      <c r="D1019" t="s">
        <v>22</v>
      </c>
      <c r="E1019">
        <v>2</v>
      </c>
      <c r="F1019">
        <v>74</v>
      </c>
      <c r="G1019">
        <v>11</v>
      </c>
      <c r="H1019" t="s">
        <v>23</v>
      </c>
      <c r="I1019">
        <v>4</v>
      </c>
      <c r="J1019">
        <v>65</v>
      </c>
      <c r="K1019">
        <v>44</v>
      </c>
      <c r="L1019">
        <v>78</v>
      </c>
      <c r="M1019">
        <v>72</v>
      </c>
      <c r="N1019">
        <v>13</v>
      </c>
      <c r="O1019">
        <v>5</v>
      </c>
      <c r="P1019">
        <v>88</v>
      </c>
      <c r="Q1019">
        <v>8</v>
      </c>
      <c r="R1019">
        <v>15</v>
      </c>
    </row>
    <row r="1020" spans="1:18" x14ac:dyDescent="0.35">
      <c r="A1020" t="s">
        <v>26</v>
      </c>
      <c r="B1020">
        <v>64477</v>
      </c>
      <c r="C1020">
        <v>20</v>
      </c>
      <c r="D1020" t="s">
        <v>38</v>
      </c>
      <c r="E1020">
        <v>63</v>
      </c>
      <c r="F1020">
        <v>108</v>
      </c>
      <c r="G1020">
        <v>69</v>
      </c>
      <c r="H1020" t="s">
        <v>27</v>
      </c>
      <c r="I1020">
        <v>89</v>
      </c>
      <c r="J1020">
        <v>41</v>
      </c>
      <c r="K1020">
        <v>37</v>
      </c>
      <c r="L1020">
        <v>3</v>
      </c>
      <c r="M1020">
        <v>15</v>
      </c>
      <c r="N1020">
        <v>14</v>
      </c>
      <c r="O1020">
        <v>13</v>
      </c>
      <c r="P1020">
        <v>11</v>
      </c>
      <c r="Q1020">
        <v>24</v>
      </c>
      <c r="R1020">
        <v>31</v>
      </c>
    </row>
    <row r="1021" spans="1:18" x14ac:dyDescent="0.35">
      <c r="A1021" t="s">
        <v>34</v>
      </c>
      <c r="B1021">
        <v>32565</v>
      </c>
      <c r="C1021">
        <v>13</v>
      </c>
      <c r="D1021" t="s">
        <v>25</v>
      </c>
      <c r="E1021">
        <v>58</v>
      </c>
      <c r="F1021">
        <v>149</v>
      </c>
      <c r="G1021">
        <v>45</v>
      </c>
      <c r="H1021" t="s">
        <v>27</v>
      </c>
      <c r="I1021">
        <v>46</v>
      </c>
      <c r="J1021">
        <v>32</v>
      </c>
      <c r="K1021">
        <v>18</v>
      </c>
      <c r="L1021">
        <v>14</v>
      </c>
      <c r="M1021">
        <v>95</v>
      </c>
      <c r="N1021">
        <v>99</v>
      </c>
      <c r="O1021">
        <v>4</v>
      </c>
      <c r="P1021">
        <v>15</v>
      </c>
      <c r="Q1021">
        <v>42</v>
      </c>
      <c r="R1021">
        <v>19</v>
      </c>
    </row>
    <row r="1022" spans="1:18" x14ac:dyDescent="0.35">
      <c r="A1022" t="s">
        <v>18</v>
      </c>
      <c r="B1022">
        <v>112915</v>
      </c>
      <c r="C1022">
        <v>15</v>
      </c>
      <c r="D1022" t="s">
        <v>25</v>
      </c>
      <c r="E1022">
        <v>13</v>
      </c>
      <c r="F1022">
        <v>96</v>
      </c>
      <c r="G1022">
        <v>77</v>
      </c>
      <c r="H1022" t="s">
        <v>20</v>
      </c>
      <c r="I1022">
        <v>35</v>
      </c>
      <c r="J1022">
        <v>9</v>
      </c>
      <c r="K1022">
        <v>43</v>
      </c>
      <c r="L1022">
        <v>98</v>
      </c>
      <c r="M1022">
        <v>33</v>
      </c>
      <c r="N1022">
        <v>88</v>
      </c>
      <c r="O1022">
        <v>84</v>
      </c>
      <c r="P1022">
        <v>95</v>
      </c>
      <c r="Q1022">
        <v>79</v>
      </c>
      <c r="R1022">
        <v>66</v>
      </c>
    </row>
    <row r="1023" spans="1:18" x14ac:dyDescent="0.35">
      <c r="A1023" t="s">
        <v>18</v>
      </c>
      <c r="B1023">
        <v>103251</v>
      </c>
      <c r="C1023">
        <v>9</v>
      </c>
      <c r="D1023" t="s">
        <v>22</v>
      </c>
      <c r="E1023">
        <v>8</v>
      </c>
      <c r="F1023">
        <v>96</v>
      </c>
      <c r="G1023">
        <v>95</v>
      </c>
      <c r="H1023" t="s">
        <v>20</v>
      </c>
      <c r="I1023">
        <v>77</v>
      </c>
      <c r="J1023">
        <v>96</v>
      </c>
      <c r="K1023">
        <v>78</v>
      </c>
      <c r="L1023">
        <v>87</v>
      </c>
      <c r="M1023">
        <v>71</v>
      </c>
      <c r="N1023">
        <v>76</v>
      </c>
      <c r="O1023">
        <v>52</v>
      </c>
      <c r="P1023">
        <v>92</v>
      </c>
      <c r="Q1023">
        <v>83</v>
      </c>
      <c r="R1023">
        <v>84</v>
      </c>
    </row>
    <row r="1024" spans="1:18" x14ac:dyDescent="0.35">
      <c r="A1024" t="s">
        <v>37</v>
      </c>
      <c r="B1024">
        <v>51258</v>
      </c>
      <c r="C1024">
        <v>26</v>
      </c>
      <c r="D1024" t="s">
        <v>22</v>
      </c>
      <c r="E1024">
        <v>3</v>
      </c>
      <c r="F1024">
        <v>54</v>
      </c>
      <c r="G1024">
        <v>67</v>
      </c>
      <c r="H1024" t="s">
        <v>27</v>
      </c>
      <c r="I1024">
        <v>59</v>
      </c>
      <c r="J1024">
        <v>3</v>
      </c>
      <c r="K1024">
        <v>15</v>
      </c>
      <c r="L1024">
        <v>83</v>
      </c>
      <c r="M1024">
        <v>84</v>
      </c>
      <c r="N1024">
        <v>81</v>
      </c>
      <c r="O1024">
        <v>65</v>
      </c>
      <c r="P1024">
        <v>37</v>
      </c>
      <c r="Q1024">
        <v>3</v>
      </c>
      <c r="R1024">
        <v>1</v>
      </c>
    </row>
    <row r="1025" spans="1:18" x14ac:dyDescent="0.35">
      <c r="A1025" t="s">
        <v>24</v>
      </c>
      <c r="B1025">
        <v>115535</v>
      </c>
      <c r="C1025">
        <v>15</v>
      </c>
      <c r="D1025" t="s">
        <v>38</v>
      </c>
      <c r="E1025">
        <v>9</v>
      </c>
      <c r="F1025">
        <v>113</v>
      </c>
      <c r="G1025">
        <v>83</v>
      </c>
      <c r="H1025" t="s">
        <v>20</v>
      </c>
      <c r="I1025">
        <v>53</v>
      </c>
      <c r="J1025">
        <v>93</v>
      </c>
      <c r="K1025">
        <v>3</v>
      </c>
      <c r="L1025">
        <v>77</v>
      </c>
      <c r="M1025">
        <v>5</v>
      </c>
      <c r="N1025">
        <v>4</v>
      </c>
      <c r="O1025">
        <v>43</v>
      </c>
      <c r="P1025">
        <v>6</v>
      </c>
      <c r="Q1025">
        <v>79</v>
      </c>
      <c r="R1025">
        <v>53</v>
      </c>
    </row>
    <row r="1026" spans="1:18" x14ac:dyDescent="0.35">
      <c r="A1026" t="s">
        <v>37</v>
      </c>
      <c r="B1026">
        <v>101156</v>
      </c>
      <c r="C1026">
        <v>10</v>
      </c>
      <c r="D1026" t="s">
        <v>19</v>
      </c>
      <c r="E1026">
        <v>4</v>
      </c>
      <c r="F1026">
        <v>111</v>
      </c>
      <c r="G1026">
        <v>62</v>
      </c>
      <c r="H1026" t="s">
        <v>27</v>
      </c>
      <c r="I1026">
        <v>44</v>
      </c>
      <c r="J1026">
        <v>55</v>
      </c>
      <c r="K1026">
        <v>8</v>
      </c>
      <c r="L1026">
        <v>61</v>
      </c>
      <c r="M1026">
        <v>22</v>
      </c>
      <c r="N1026">
        <v>61</v>
      </c>
      <c r="O1026">
        <v>63</v>
      </c>
      <c r="P1026">
        <v>73</v>
      </c>
      <c r="Q1026">
        <v>62</v>
      </c>
      <c r="R1026">
        <v>97</v>
      </c>
    </row>
    <row r="1027" spans="1:18" x14ac:dyDescent="0.35">
      <c r="A1027" t="s">
        <v>33</v>
      </c>
      <c r="B1027">
        <v>127417</v>
      </c>
      <c r="C1027">
        <v>6</v>
      </c>
      <c r="D1027" t="s">
        <v>22</v>
      </c>
      <c r="E1027">
        <v>95</v>
      </c>
      <c r="F1027">
        <v>104</v>
      </c>
      <c r="G1027">
        <v>87</v>
      </c>
      <c r="H1027" t="s">
        <v>20</v>
      </c>
      <c r="I1027">
        <v>1</v>
      </c>
      <c r="J1027">
        <v>38</v>
      </c>
      <c r="K1027">
        <v>77</v>
      </c>
      <c r="L1027">
        <v>71</v>
      </c>
      <c r="M1027">
        <v>4</v>
      </c>
      <c r="N1027">
        <v>55</v>
      </c>
      <c r="O1027">
        <v>9</v>
      </c>
      <c r="P1027">
        <v>10</v>
      </c>
      <c r="Q1027">
        <v>9</v>
      </c>
      <c r="R1027">
        <v>2</v>
      </c>
    </row>
    <row r="1028" spans="1:18" x14ac:dyDescent="0.35">
      <c r="A1028" t="s">
        <v>37</v>
      </c>
      <c r="B1028">
        <v>60066</v>
      </c>
      <c r="C1028">
        <v>13</v>
      </c>
      <c r="D1028" t="s">
        <v>22</v>
      </c>
      <c r="E1028">
        <v>92</v>
      </c>
      <c r="F1028">
        <v>85</v>
      </c>
      <c r="G1028">
        <v>59</v>
      </c>
      <c r="H1028" t="s">
        <v>27</v>
      </c>
      <c r="I1028">
        <v>44</v>
      </c>
      <c r="J1028">
        <v>66</v>
      </c>
      <c r="K1028">
        <v>34</v>
      </c>
      <c r="L1028">
        <v>32</v>
      </c>
      <c r="M1028">
        <v>42</v>
      </c>
      <c r="N1028">
        <v>15</v>
      </c>
      <c r="O1028">
        <v>83</v>
      </c>
      <c r="P1028">
        <v>35</v>
      </c>
      <c r="Q1028">
        <v>4</v>
      </c>
      <c r="R1028">
        <v>89</v>
      </c>
    </row>
    <row r="1029" spans="1:18" x14ac:dyDescent="0.35">
      <c r="A1029" t="s">
        <v>40</v>
      </c>
      <c r="B1029">
        <v>78359</v>
      </c>
      <c r="C1029">
        <v>23</v>
      </c>
      <c r="D1029" t="s">
        <v>38</v>
      </c>
      <c r="E1029">
        <v>54</v>
      </c>
      <c r="F1029">
        <v>146</v>
      </c>
      <c r="G1029">
        <v>27</v>
      </c>
      <c r="H1029" t="s">
        <v>23</v>
      </c>
      <c r="I1029">
        <v>17</v>
      </c>
      <c r="J1029">
        <v>47</v>
      </c>
      <c r="K1029">
        <v>97</v>
      </c>
      <c r="L1029">
        <v>37</v>
      </c>
      <c r="M1029">
        <v>37</v>
      </c>
      <c r="N1029">
        <v>2</v>
      </c>
      <c r="O1029">
        <v>11</v>
      </c>
      <c r="P1029">
        <v>74</v>
      </c>
      <c r="Q1029">
        <v>77</v>
      </c>
      <c r="R1029">
        <v>97</v>
      </c>
    </row>
    <row r="1030" spans="1:18" x14ac:dyDescent="0.35">
      <c r="A1030" t="s">
        <v>37</v>
      </c>
      <c r="B1030">
        <v>78225</v>
      </c>
      <c r="C1030">
        <v>8</v>
      </c>
      <c r="D1030" t="s">
        <v>38</v>
      </c>
      <c r="E1030">
        <v>24</v>
      </c>
      <c r="F1030">
        <v>54</v>
      </c>
      <c r="G1030">
        <v>69</v>
      </c>
      <c r="H1030" t="s">
        <v>27</v>
      </c>
      <c r="I1030">
        <v>34</v>
      </c>
      <c r="J1030">
        <v>31</v>
      </c>
      <c r="K1030">
        <v>91</v>
      </c>
      <c r="L1030">
        <v>59</v>
      </c>
      <c r="M1030">
        <v>21</v>
      </c>
      <c r="N1030">
        <v>89</v>
      </c>
      <c r="O1030">
        <v>99</v>
      </c>
      <c r="P1030">
        <v>9</v>
      </c>
      <c r="Q1030">
        <v>86</v>
      </c>
      <c r="R1030">
        <v>39</v>
      </c>
    </row>
    <row r="1031" spans="1:18" x14ac:dyDescent="0.35">
      <c r="A1031" t="s">
        <v>44</v>
      </c>
      <c r="B1031">
        <v>135633</v>
      </c>
      <c r="C1031">
        <v>12</v>
      </c>
      <c r="D1031" t="s">
        <v>38</v>
      </c>
      <c r="E1031">
        <v>91</v>
      </c>
      <c r="F1031">
        <v>147</v>
      </c>
      <c r="G1031">
        <v>4</v>
      </c>
      <c r="H1031" t="s">
        <v>27</v>
      </c>
      <c r="I1031">
        <v>21</v>
      </c>
      <c r="J1031">
        <v>8</v>
      </c>
      <c r="K1031">
        <v>56</v>
      </c>
      <c r="L1031">
        <v>1</v>
      </c>
      <c r="M1031">
        <v>41</v>
      </c>
      <c r="N1031">
        <v>7</v>
      </c>
      <c r="O1031">
        <v>41</v>
      </c>
      <c r="P1031">
        <v>4</v>
      </c>
      <c r="Q1031">
        <v>84</v>
      </c>
      <c r="R1031">
        <v>21</v>
      </c>
    </row>
    <row r="1032" spans="1:18" x14ac:dyDescent="0.35">
      <c r="A1032" t="s">
        <v>26</v>
      </c>
      <c r="B1032">
        <v>32599</v>
      </c>
      <c r="C1032">
        <v>20</v>
      </c>
      <c r="D1032" t="s">
        <v>25</v>
      </c>
      <c r="E1032">
        <v>87</v>
      </c>
      <c r="F1032">
        <v>125</v>
      </c>
      <c r="G1032">
        <v>39</v>
      </c>
      <c r="H1032" t="s">
        <v>27</v>
      </c>
      <c r="I1032">
        <v>7</v>
      </c>
      <c r="J1032">
        <v>72</v>
      </c>
      <c r="K1032">
        <v>39</v>
      </c>
      <c r="L1032">
        <v>77</v>
      </c>
      <c r="M1032">
        <v>45</v>
      </c>
      <c r="N1032">
        <v>35</v>
      </c>
      <c r="O1032">
        <v>45</v>
      </c>
      <c r="P1032">
        <v>75</v>
      </c>
      <c r="Q1032">
        <v>9</v>
      </c>
      <c r="R1032">
        <v>5</v>
      </c>
    </row>
    <row r="1033" spans="1:18" x14ac:dyDescent="0.35">
      <c r="A1033" t="s">
        <v>26</v>
      </c>
      <c r="B1033">
        <v>41394</v>
      </c>
      <c r="C1033">
        <v>24</v>
      </c>
      <c r="D1033" t="s">
        <v>38</v>
      </c>
      <c r="E1033">
        <v>69</v>
      </c>
      <c r="F1033">
        <v>141</v>
      </c>
      <c r="G1033">
        <v>68</v>
      </c>
      <c r="H1033" t="s">
        <v>27</v>
      </c>
      <c r="I1033">
        <v>3</v>
      </c>
      <c r="J1033">
        <v>99</v>
      </c>
      <c r="K1033">
        <v>32</v>
      </c>
      <c r="L1033">
        <v>84</v>
      </c>
      <c r="M1033">
        <v>18</v>
      </c>
      <c r="N1033">
        <v>6</v>
      </c>
      <c r="O1033">
        <v>38</v>
      </c>
      <c r="P1033">
        <v>86</v>
      </c>
      <c r="Q1033">
        <v>22</v>
      </c>
      <c r="R1033">
        <v>15</v>
      </c>
    </row>
    <row r="1034" spans="1:18" x14ac:dyDescent="0.35">
      <c r="A1034" t="s">
        <v>33</v>
      </c>
      <c r="B1034">
        <v>91351</v>
      </c>
      <c r="C1034">
        <v>4</v>
      </c>
      <c r="D1034" t="s">
        <v>38</v>
      </c>
      <c r="E1034">
        <v>94</v>
      </c>
      <c r="F1034">
        <v>51</v>
      </c>
      <c r="G1034">
        <v>88</v>
      </c>
      <c r="H1034" t="s">
        <v>20</v>
      </c>
      <c r="I1034">
        <v>31</v>
      </c>
      <c r="J1034">
        <v>37</v>
      </c>
      <c r="K1034">
        <v>47</v>
      </c>
      <c r="L1034">
        <v>43</v>
      </c>
      <c r="M1034">
        <v>51</v>
      </c>
      <c r="N1034">
        <v>58</v>
      </c>
      <c r="O1034">
        <v>47</v>
      </c>
      <c r="P1034">
        <v>7</v>
      </c>
      <c r="Q1034">
        <v>72</v>
      </c>
      <c r="R1034">
        <v>44</v>
      </c>
    </row>
    <row r="1035" spans="1:18" x14ac:dyDescent="0.35">
      <c r="A1035" t="s">
        <v>44</v>
      </c>
      <c r="B1035">
        <v>60480</v>
      </c>
      <c r="C1035">
        <v>15</v>
      </c>
      <c r="D1035" t="s">
        <v>22</v>
      </c>
      <c r="E1035">
        <v>64</v>
      </c>
      <c r="F1035">
        <v>127</v>
      </c>
      <c r="G1035">
        <v>56</v>
      </c>
      <c r="H1035" t="s">
        <v>27</v>
      </c>
      <c r="I1035">
        <v>59</v>
      </c>
      <c r="J1035">
        <v>23</v>
      </c>
      <c r="K1035">
        <v>65</v>
      </c>
      <c r="L1035">
        <v>33</v>
      </c>
      <c r="M1035">
        <v>92</v>
      </c>
      <c r="N1035">
        <v>65</v>
      </c>
      <c r="O1035">
        <v>28</v>
      </c>
      <c r="P1035">
        <v>47</v>
      </c>
      <c r="Q1035">
        <v>85</v>
      </c>
      <c r="R1035">
        <v>34</v>
      </c>
    </row>
    <row r="1036" spans="1:18" x14ac:dyDescent="0.35">
      <c r="A1036" t="s">
        <v>41</v>
      </c>
      <c r="B1036">
        <v>113442</v>
      </c>
      <c r="C1036">
        <v>4</v>
      </c>
      <c r="D1036" t="s">
        <v>38</v>
      </c>
      <c r="E1036">
        <v>68</v>
      </c>
      <c r="F1036">
        <v>125</v>
      </c>
      <c r="G1036">
        <v>74</v>
      </c>
      <c r="H1036" t="s">
        <v>20</v>
      </c>
      <c r="I1036">
        <v>57</v>
      </c>
      <c r="J1036">
        <v>91</v>
      </c>
      <c r="K1036">
        <v>97</v>
      </c>
      <c r="L1036">
        <v>66</v>
      </c>
      <c r="M1036">
        <v>98</v>
      </c>
      <c r="N1036">
        <v>57</v>
      </c>
      <c r="O1036">
        <v>44</v>
      </c>
      <c r="P1036">
        <v>55</v>
      </c>
      <c r="Q1036">
        <v>12</v>
      </c>
      <c r="R1036">
        <v>4</v>
      </c>
    </row>
    <row r="1037" spans="1:18" x14ac:dyDescent="0.35">
      <c r="A1037" t="s">
        <v>28</v>
      </c>
      <c r="B1037">
        <v>32199</v>
      </c>
      <c r="C1037">
        <v>20</v>
      </c>
      <c r="D1037" t="s">
        <v>22</v>
      </c>
      <c r="E1037">
        <v>85</v>
      </c>
      <c r="F1037">
        <v>126</v>
      </c>
      <c r="G1037">
        <v>54</v>
      </c>
      <c r="H1037" t="s">
        <v>27</v>
      </c>
      <c r="I1037">
        <v>35</v>
      </c>
      <c r="J1037">
        <v>19</v>
      </c>
      <c r="K1037">
        <v>35</v>
      </c>
      <c r="L1037">
        <v>68</v>
      </c>
      <c r="M1037">
        <v>26</v>
      </c>
      <c r="N1037">
        <v>43</v>
      </c>
      <c r="O1037">
        <v>39</v>
      </c>
      <c r="P1037">
        <v>77</v>
      </c>
      <c r="Q1037">
        <v>88</v>
      </c>
      <c r="R1037">
        <v>7</v>
      </c>
    </row>
    <row r="1038" spans="1:18" x14ac:dyDescent="0.35">
      <c r="A1038" t="s">
        <v>40</v>
      </c>
      <c r="B1038">
        <v>111646</v>
      </c>
      <c r="C1038">
        <v>27</v>
      </c>
      <c r="D1038" t="s">
        <v>25</v>
      </c>
      <c r="E1038">
        <v>43</v>
      </c>
      <c r="F1038">
        <v>64</v>
      </c>
      <c r="G1038">
        <v>9</v>
      </c>
      <c r="H1038" t="s">
        <v>23</v>
      </c>
      <c r="I1038">
        <v>16</v>
      </c>
      <c r="J1038">
        <v>13</v>
      </c>
      <c r="K1038">
        <v>18</v>
      </c>
      <c r="L1038">
        <v>2</v>
      </c>
      <c r="M1038">
        <v>11</v>
      </c>
      <c r="N1038">
        <v>64</v>
      </c>
      <c r="O1038">
        <v>99</v>
      </c>
      <c r="P1038">
        <v>88</v>
      </c>
      <c r="Q1038">
        <v>5</v>
      </c>
      <c r="R1038">
        <v>42</v>
      </c>
    </row>
    <row r="1039" spans="1:18" x14ac:dyDescent="0.35">
      <c r="A1039" t="s">
        <v>35</v>
      </c>
      <c r="B1039">
        <v>146536</v>
      </c>
      <c r="C1039">
        <v>28</v>
      </c>
      <c r="D1039" t="s">
        <v>25</v>
      </c>
      <c r="E1039">
        <v>13</v>
      </c>
      <c r="F1039">
        <v>135</v>
      </c>
      <c r="G1039">
        <v>54</v>
      </c>
      <c r="H1039" t="s">
        <v>27</v>
      </c>
      <c r="I1039">
        <v>93</v>
      </c>
      <c r="J1039">
        <v>88</v>
      </c>
      <c r="K1039">
        <v>68</v>
      </c>
      <c r="L1039">
        <v>66</v>
      </c>
      <c r="M1039">
        <v>21</v>
      </c>
      <c r="N1039">
        <v>12</v>
      </c>
      <c r="O1039">
        <v>42</v>
      </c>
      <c r="P1039">
        <v>19</v>
      </c>
      <c r="Q1039">
        <v>1</v>
      </c>
      <c r="R1039">
        <v>3</v>
      </c>
    </row>
    <row r="1040" spans="1:18" x14ac:dyDescent="0.35">
      <c r="A1040" t="s">
        <v>39</v>
      </c>
      <c r="B1040">
        <v>100072</v>
      </c>
      <c r="C1040">
        <v>15</v>
      </c>
      <c r="D1040" t="s">
        <v>19</v>
      </c>
      <c r="E1040">
        <v>2</v>
      </c>
      <c r="F1040">
        <v>79</v>
      </c>
      <c r="G1040">
        <v>81</v>
      </c>
      <c r="H1040" t="s">
        <v>20</v>
      </c>
      <c r="I1040">
        <v>51</v>
      </c>
      <c r="J1040">
        <v>18</v>
      </c>
      <c r="K1040">
        <v>96</v>
      </c>
      <c r="L1040">
        <v>58</v>
      </c>
      <c r="M1040">
        <v>52</v>
      </c>
      <c r="N1040">
        <v>1</v>
      </c>
      <c r="O1040">
        <v>49</v>
      </c>
      <c r="P1040">
        <v>84</v>
      </c>
      <c r="Q1040">
        <v>22</v>
      </c>
      <c r="R1040">
        <v>35</v>
      </c>
    </row>
    <row r="1041" spans="1:18" x14ac:dyDescent="0.35">
      <c r="A1041" t="s">
        <v>34</v>
      </c>
      <c r="B1041">
        <v>41246</v>
      </c>
      <c r="C1041">
        <v>26</v>
      </c>
      <c r="D1041" t="s">
        <v>25</v>
      </c>
      <c r="E1041">
        <v>98</v>
      </c>
      <c r="F1041">
        <v>57</v>
      </c>
      <c r="G1041">
        <v>66</v>
      </c>
      <c r="H1041" t="s">
        <v>27</v>
      </c>
      <c r="I1041">
        <v>31</v>
      </c>
      <c r="J1041">
        <v>59</v>
      </c>
      <c r="K1041">
        <v>68</v>
      </c>
      <c r="L1041">
        <v>14</v>
      </c>
      <c r="M1041">
        <v>44</v>
      </c>
      <c r="N1041">
        <v>33</v>
      </c>
      <c r="O1041">
        <v>6</v>
      </c>
      <c r="P1041">
        <v>83</v>
      </c>
      <c r="Q1041">
        <v>5</v>
      </c>
      <c r="R1041">
        <v>65</v>
      </c>
    </row>
    <row r="1042" spans="1:18" x14ac:dyDescent="0.35">
      <c r="A1042" t="s">
        <v>18</v>
      </c>
      <c r="B1042">
        <v>120088</v>
      </c>
      <c r="C1042">
        <v>5</v>
      </c>
      <c r="D1042" t="s">
        <v>22</v>
      </c>
      <c r="E1042">
        <v>78</v>
      </c>
      <c r="F1042">
        <v>69</v>
      </c>
      <c r="G1042">
        <v>87</v>
      </c>
      <c r="H1042" t="s">
        <v>20</v>
      </c>
      <c r="I1042">
        <v>6</v>
      </c>
      <c r="J1042">
        <v>18</v>
      </c>
      <c r="K1042">
        <v>27</v>
      </c>
      <c r="L1042">
        <v>41</v>
      </c>
      <c r="M1042">
        <v>7</v>
      </c>
      <c r="N1042">
        <v>64</v>
      </c>
      <c r="O1042">
        <v>53</v>
      </c>
      <c r="P1042">
        <v>77</v>
      </c>
      <c r="Q1042">
        <v>76</v>
      </c>
      <c r="R1042">
        <v>62</v>
      </c>
    </row>
    <row r="1043" spans="1:18" x14ac:dyDescent="0.35">
      <c r="A1043" t="s">
        <v>43</v>
      </c>
      <c r="B1043">
        <v>41913</v>
      </c>
      <c r="C1043">
        <v>21</v>
      </c>
      <c r="D1043" t="s">
        <v>19</v>
      </c>
      <c r="E1043">
        <v>33</v>
      </c>
      <c r="F1043">
        <v>138</v>
      </c>
      <c r="G1043">
        <v>2</v>
      </c>
      <c r="H1043" t="s">
        <v>23</v>
      </c>
      <c r="I1043">
        <v>82</v>
      </c>
      <c r="J1043">
        <v>55</v>
      </c>
      <c r="K1043">
        <v>22</v>
      </c>
      <c r="L1043">
        <v>54</v>
      </c>
      <c r="M1043">
        <v>37</v>
      </c>
      <c r="N1043">
        <v>7</v>
      </c>
      <c r="O1043">
        <v>48</v>
      </c>
      <c r="P1043">
        <v>84</v>
      </c>
      <c r="Q1043">
        <v>68</v>
      </c>
      <c r="R1043">
        <v>68</v>
      </c>
    </row>
    <row r="1044" spans="1:18" x14ac:dyDescent="0.35">
      <c r="A1044" t="s">
        <v>35</v>
      </c>
      <c r="B1044">
        <v>127771</v>
      </c>
      <c r="C1044">
        <v>14</v>
      </c>
      <c r="D1044" t="s">
        <v>22</v>
      </c>
      <c r="E1044">
        <v>98</v>
      </c>
      <c r="F1044">
        <v>134</v>
      </c>
      <c r="G1044">
        <v>62</v>
      </c>
      <c r="H1044" t="s">
        <v>27</v>
      </c>
      <c r="I1044">
        <v>33</v>
      </c>
      <c r="J1044">
        <v>54</v>
      </c>
      <c r="K1044">
        <v>14</v>
      </c>
      <c r="L1044">
        <v>54</v>
      </c>
      <c r="M1044">
        <v>15</v>
      </c>
      <c r="N1044">
        <v>55</v>
      </c>
      <c r="O1044">
        <v>65</v>
      </c>
      <c r="P1044">
        <v>39</v>
      </c>
      <c r="Q1044">
        <v>5</v>
      </c>
      <c r="R1044">
        <v>88</v>
      </c>
    </row>
    <row r="1045" spans="1:18" x14ac:dyDescent="0.35">
      <c r="A1045" t="s">
        <v>31</v>
      </c>
      <c r="B1045">
        <v>82035</v>
      </c>
      <c r="C1045">
        <v>28</v>
      </c>
      <c r="D1045" t="s">
        <v>22</v>
      </c>
      <c r="E1045">
        <v>79</v>
      </c>
      <c r="F1045">
        <v>67</v>
      </c>
      <c r="G1045">
        <v>6</v>
      </c>
      <c r="H1045" t="s">
        <v>23</v>
      </c>
      <c r="I1045">
        <v>19</v>
      </c>
      <c r="J1045">
        <v>77</v>
      </c>
      <c r="K1045">
        <v>41</v>
      </c>
      <c r="L1045">
        <v>87</v>
      </c>
      <c r="M1045">
        <v>52</v>
      </c>
      <c r="N1045">
        <v>2</v>
      </c>
      <c r="O1045">
        <v>72</v>
      </c>
      <c r="P1045">
        <v>11</v>
      </c>
      <c r="Q1045">
        <v>79</v>
      </c>
      <c r="R1045">
        <v>17</v>
      </c>
    </row>
    <row r="1046" spans="1:18" x14ac:dyDescent="0.35">
      <c r="A1046" t="s">
        <v>43</v>
      </c>
      <c r="B1046">
        <v>106970</v>
      </c>
      <c r="C1046">
        <v>21</v>
      </c>
      <c r="D1046" t="s">
        <v>19</v>
      </c>
      <c r="E1046">
        <v>76</v>
      </c>
      <c r="F1046">
        <v>145</v>
      </c>
      <c r="G1046">
        <v>14</v>
      </c>
      <c r="H1046" t="s">
        <v>23</v>
      </c>
      <c r="I1046">
        <v>83</v>
      </c>
      <c r="J1046">
        <v>19</v>
      </c>
      <c r="K1046">
        <v>81</v>
      </c>
      <c r="L1046">
        <v>66</v>
      </c>
      <c r="M1046">
        <v>19</v>
      </c>
      <c r="N1046">
        <v>3</v>
      </c>
      <c r="O1046">
        <v>13</v>
      </c>
      <c r="P1046">
        <v>38</v>
      </c>
      <c r="Q1046">
        <v>2</v>
      </c>
      <c r="R1046">
        <v>64</v>
      </c>
    </row>
    <row r="1047" spans="1:18" x14ac:dyDescent="0.35">
      <c r="A1047" t="s">
        <v>28</v>
      </c>
      <c r="B1047">
        <v>75643</v>
      </c>
      <c r="C1047">
        <v>9</v>
      </c>
      <c r="D1047" t="s">
        <v>22</v>
      </c>
      <c r="E1047">
        <v>58</v>
      </c>
      <c r="F1047">
        <v>87</v>
      </c>
      <c r="G1047">
        <v>44</v>
      </c>
      <c r="H1047" t="s">
        <v>27</v>
      </c>
      <c r="I1047">
        <v>67</v>
      </c>
      <c r="J1047">
        <v>39</v>
      </c>
      <c r="K1047">
        <v>26</v>
      </c>
      <c r="L1047">
        <v>4</v>
      </c>
      <c r="M1047">
        <v>81</v>
      </c>
      <c r="N1047">
        <v>97</v>
      </c>
      <c r="O1047">
        <v>64</v>
      </c>
      <c r="P1047">
        <v>78</v>
      </c>
      <c r="Q1047">
        <v>53</v>
      </c>
      <c r="R1047">
        <v>62</v>
      </c>
    </row>
    <row r="1048" spans="1:18" x14ac:dyDescent="0.35">
      <c r="A1048" t="s">
        <v>40</v>
      </c>
      <c r="B1048">
        <v>111751</v>
      </c>
      <c r="C1048">
        <v>13</v>
      </c>
      <c r="D1048" t="s">
        <v>22</v>
      </c>
      <c r="E1048">
        <v>44</v>
      </c>
      <c r="F1048">
        <v>57</v>
      </c>
      <c r="G1048">
        <v>29</v>
      </c>
      <c r="H1048" t="s">
        <v>23</v>
      </c>
      <c r="I1048">
        <v>79</v>
      </c>
      <c r="J1048">
        <v>4</v>
      </c>
      <c r="K1048">
        <v>98</v>
      </c>
      <c r="L1048">
        <v>35</v>
      </c>
      <c r="M1048">
        <v>37</v>
      </c>
      <c r="N1048">
        <v>61</v>
      </c>
      <c r="O1048">
        <v>27</v>
      </c>
      <c r="P1048">
        <v>7</v>
      </c>
      <c r="Q1048">
        <v>15</v>
      </c>
      <c r="R1048">
        <v>11</v>
      </c>
    </row>
    <row r="1049" spans="1:18" x14ac:dyDescent="0.35">
      <c r="A1049" t="s">
        <v>26</v>
      </c>
      <c r="B1049">
        <v>145650</v>
      </c>
      <c r="C1049">
        <v>29</v>
      </c>
      <c r="D1049" t="s">
        <v>38</v>
      </c>
      <c r="E1049">
        <v>56</v>
      </c>
      <c r="F1049">
        <v>61</v>
      </c>
      <c r="G1049">
        <v>69</v>
      </c>
      <c r="H1049" t="s">
        <v>27</v>
      </c>
      <c r="I1049">
        <v>57</v>
      </c>
      <c r="J1049">
        <v>15</v>
      </c>
      <c r="K1049">
        <v>31</v>
      </c>
      <c r="L1049">
        <v>8</v>
      </c>
      <c r="M1049">
        <v>52</v>
      </c>
      <c r="N1049">
        <v>19</v>
      </c>
      <c r="O1049">
        <v>1</v>
      </c>
      <c r="P1049">
        <v>43</v>
      </c>
      <c r="Q1049">
        <v>34</v>
      </c>
      <c r="R1049">
        <v>66</v>
      </c>
    </row>
    <row r="1050" spans="1:18" x14ac:dyDescent="0.35">
      <c r="A1050" t="s">
        <v>24</v>
      </c>
      <c r="B1050">
        <v>94649</v>
      </c>
      <c r="C1050">
        <v>9</v>
      </c>
      <c r="D1050" t="s">
        <v>38</v>
      </c>
      <c r="E1050">
        <v>25</v>
      </c>
      <c r="F1050">
        <v>136</v>
      </c>
      <c r="G1050">
        <v>93</v>
      </c>
      <c r="H1050" t="s">
        <v>20</v>
      </c>
      <c r="I1050">
        <v>9</v>
      </c>
      <c r="J1050">
        <v>95</v>
      </c>
      <c r="K1050">
        <v>84</v>
      </c>
      <c r="L1050">
        <v>59</v>
      </c>
      <c r="M1050">
        <v>41</v>
      </c>
      <c r="N1050">
        <v>49</v>
      </c>
      <c r="O1050">
        <v>87</v>
      </c>
      <c r="P1050">
        <v>3</v>
      </c>
      <c r="Q1050">
        <v>16</v>
      </c>
      <c r="R1050">
        <v>14</v>
      </c>
    </row>
    <row r="1051" spans="1:18" x14ac:dyDescent="0.35">
      <c r="A1051" t="s">
        <v>21</v>
      </c>
      <c r="B1051">
        <v>95615</v>
      </c>
      <c r="C1051">
        <v>25</v>
      </c>
      <c r="D1051" t="s">
        <v>38</v>
      </c>
      <c r="E1051">
        <v>72</v>
      </c>
      <c r="F1051">
        <v>53</v>
      </c>
      <c r="G1051">
        <v>19</v>
      </c>
      <c r="H1051" t="s">
        <v>23</v>
      </c>
      <c r="I1051">
        <v>88</v>
      </c>
      <c r="J1051">
        <v>2</v>
      </c>
      <c r="K1051">
        <v>41</v>
      </c>
      <c r="L1051">
        <v>93</v>
      </c>
      <c r="M1051">
        <v>35</v>
      </c>
      <c r="N1051">
        <v>46</v>
      </c>
      <c r="O1051">
        <v>98</v>
      </c>
      <c r="P1051">
        <v>2</v>
      </c>
      <c r="Q1051">
        <v>7</v>
      </c>
      <c r="R1051">
        <v>86</v>
      </c>
    </row>
    <row r="1052" spans="1:18" x14ac:dyDescent="0.35">
      <c r="A1052" t="s">
        <v>41</v>
      </c>
      <c r="B1052">
        <v>144317</v>
      </c>
      <c r="C1052">
        <v>8</v>
      </c>
      <c r="D1052" t="s">
        <v>22</v>
      </c>
      <c r="E1052">
        <v>47</v>
      </c>
      <c r="F1052">
        <v>101</v>
      </c>
      <c r="G1052">
        <v>91</v>
      </c>
      <c r="H1052" t="s">
        <v>20</v>
      </c>
      <c r="I1052">
        <v>74</v>
      </c>
      <c r="J1052">
        <v>27</v>
      </c>
      <c r="K1052">
        <v>2</v>
      </c>
      <c r="L1052">
        <v>48</v>
      </c>
      <c r="M1052">
        <v>86</v>
      </c>
      <c r="N1052">
        <v>9</v>
      </c>
      <c r="O1052">
        <v>96</v>
      </c>
      <c r="P1052">
        <v>88</v>
      </c>
      <c r="Q1052">
        <v>58</v>
      </c>
      <c r="R1052">
        <v>44</v>
      </c>
    </row>
    <row r="1053" spans="1:18" x14ac:dyDescent="0.35">
      <c r="A1053" t="s">
        <v>44</v>
      </c>
      <c r="B1053">
        <v>66640</v>
      </c>
      <c r="C1053">
        <v>11</v>
      </c>
      <c r="D1053" t="s">
        <v>38</v>
      </c>
      <c r="E1053">
        <v>74</v>
      </c>
      <c r="F1053">
        <v>104</v>
      </c>
      <c r="G1053">
        <v>33</v>
      </c>
      <c r="H1053" t="s">
        <v>27</v>
      </c>
      <c r="I1053">
        <v>93</v>
      </c>
      <c r="J1053">
        <v>46</v>
      </c>
      <c r="K1053">
        <v>36</v>
      </c>
      <c r="L1053">
        <v>63</v>
      </c>
      <c r="M1053">
        <v>67</v>
      </c>
      <c r="N1053">
        <v>21</v>
      </c>
      <c r="O1053">
        <v>84</v>
      </c>
      <c r="P1053">
        <v>29</v>
      </c>
      <c r="Q1053">
        <v>19</v>
      </c>
      <c r="R1053">
        <v>41</v>
      </c>
    </row>
    <row r="1054" spans="1:18" x14ac:dyDescent="0.35">
      <c r="A1054" t="s">
        <v>18</v>
      </c>
      <c r="B1054">
        <v>47528</v>
      </c>
      <c r="C1054">
        <v>4</v>
      </c>
      <c r="D1054" t="s">
        <v>19</v>
      </c>
      <c r="E1054">
        <v>81</v>
      </c>
      <c r="F1054">
        <v>144</v>
      </c>
      <c r="G1054">
        <v>74</v>
      </c>
      <c r="H1054" t="s">
        <v>20</v>
      </c>
      <c r="I1054">
        <v>7</v>
      </c>
      <c r="J1054">
        <v>56</v>
      </c>
      <c r="K1054">
        <v>29</v>
      </c>
      <c r="L1054">
        <v>83</v>
      </c>
      <c r="M1054">
        <v>67</v>
      </c>
      <c r="N1054">
        <v>97</v>
      </c>
      <c r="O1054">
        <v>25</v>
      </c>
      <c r="P1054">
        <v>49</v>
      </c>
      <c r="Q1054">
        <v>5</v>
      </c>
      <c r="R1054">
        <v>24</v>
      </c>
    </row>
    <row r="1055" spans="1:18" x14ac:dyDescent="0.35">
      <c r="A1055" t="s">
        <v>40</v>
      </c>
      <c r="B1055">
        <v>53655</v>
      </c>
      <c r="C1055">
        <v>12</v>
      </c>
      <c r="D1055" t="s">
        <v>22</v>
      </c>
      <c r="E1055">
        <v>44</v>
      </c>
      <c r="F1055">
        <v>95</v>
      </c>
      <c r="G1055">
        <v>14</v>
      </c>
      <c r="H1055" t="s">
        <v>23</v>
      </c>
      <c r="I1055">
        <v>2</v>
      </c>
      <c r="J1055">
        <v>52</v>
      </c>
      <c r="K1055">
        <v>34</v>
      </c>
      <c r="L1055">
        <v>0</v>
      </c>
      <c r="M1055">
        <v>31</v>
      </c>
      <c r="N1055">
        <v>28</v>
      </c>
      <c r="O1055">
        <v>39</v>
      </c>
      <c r="P1055">
        <v>13</v>
      </c>
      <c r="Q1055">
        <v>51</v>
      </c>
      <c r="R1055">
        <v>69</v>
      </c>
    </row>
    <row r="1056" spans="1:18" x14ac:dyDescent="0.35">
      <c r="A1056" t="s">
        <v>36</v>
      </c>
      <c r="B1056">
        <v>102264</v>
      </c>
      <c r="C1056">
        <v>4</v>
      </c>
      <c r="D1056" t="s">
        <v>22</v>
      </c>
      <c r="E1056">
        <v>93</v>
      </c>
      <c r="F1056">
        <v>95</v>
      </c>
      <c r="G1056">
        <v>57</v>
      </c>
      <c r="H1056" t="s">
        <v>27</v>
      </c>
      <c r="I1056">
        <v>27</v>
      </c>
      <c r="J1056">
        <v>41</v>
      </c>
      <c r="K1056">
        <v>71</v>
      </c>
      <c r="L1056">
        <v>51</v>
      </c>
      <c r="M1056">
        <v>93</v>
      </c>
      <c r="N1056">
        <v>74</v>
      </c>
      <c r="O1056">
        <v>56</v>
      </c>
      <c r="P1056">
        <v>89</v>
      </c>
      <c r="Q1056">
        <v>67</v>
      </c>
      <c r="R1056">
        <v>65</v>
      </c>
    </row>
    <row r="1057" spans="1:18" x14ac:dyDescent="0.35">
      <c r="A1057" t="s">
        <v>21</v>
      </c>
      <c r="B1057">
        <v>42550</v>
      </c>
      <c r="C1057">
        <v>15</v>
      </c>
      <c r="D1057" t="s">
        <v>25</v>
      </c>
      <c r="E1057">
        <v>39</v>
      </c>
      <c r="F1057">
        <v>118</v>
      </c>
      <c r="G1057">
        <v>27</v>
      </c>
      <c r="H1057" t="s">
        <v>23</v>
      </c>
      <c r="I1057">
        <v>32</v>
      </c>
      <c r="J1057">
        <v>22</v>
      </c>
      <c r="K1057">
        <v>59</v>
      </c>
      <c r="L1057">
        <v>7</v>
      </c>
      <c r="M1057">
        <v>71</v>
      </c>
      <c r="N1057">
        <v>7</v>
      </c>
      <c r="O1057">
        <v>35</v>
      </c>
      <c r="P1057">
        <v>89</v>
      </c>
      <c r="Q1057">
        <v>5</v>
      </c>
      <c r="R1057">
        <v>65</v>
      </c>
    </row>
    <row r="1058" spans="1:18" x14ac:dyDescent="0.35">
      <c r="A1058" t="s">
        <v>34</v>
      </c>
      <c r="B1058">
        <v>91284</v>
      </c>
      <c r="C1058">
        <v>13</v>
      </c>
      <c r="D1058" t="s">
        <v>25</v>
      </c>
      <c r="E1058">
        <v>42</v>
      </c>
      <c r="F1058">
        <v>136</v>
      </c>
      <c r="G1058">
        <v>39</v>
      </c>
      <c r="H1058" t="s">
        <v>27</v>
      </c>
      <c r="I1058">
        <v>39</v>
      </c>
      <c r="J1058">
        <v>32</v>
      </c>
      <c r="K1058">
        <v>15</v>
      </c>
      <c r="L1058">
        <v>29</v>
      </c>
      <c r="M1058">
        <v>23</v>
      </c>
      <c r="N1058">
        <v>92</v>
      </c>
      <c r="O1058">
        <v>74</v>
      </c>
      <c r="P1058">
        <v>32</v>
      </c>
      <c r="Q1058">
        <v>76</v>
      </c>
      <c r="R1058">
        <v>2</v>
      </c>
    </row>
    <row r="1059" spans="1:18" x14ac:dyDescent="0.35">
      <c r="A1059" t="s">
        <v>36</v>
      </c>
      <c r="B1059">
        <v>51200</v>
      </c>
      <c r="C1059">
        <v>20</v>
      </c>
      <c r="D1059" t="s">
        <v>25</v>
      </c>
      <c r="E1059">
        <v>25</v>
      </c>
      <c r="F1059">
        <v>61</v>
      </c>
      <c r="G1059">
        <v>65</v>
      </c>
      <c r="H1059" t="s">
        <v>27</v>
      </c>
      <c r="I1059">
        <v>2</v>
      </c>
      <c r="J1059">
        <v>82</v>
      </c>
      <c r="K1059">
        <v>41</v>
      </c>
      <c r="L1059">
        <v>1</v>
      </c>
      <c r="M1059">
        <v>73</v>
      </c>
      <c r="N1059">
        <v>6</v>
      </c>
      <c r="O1059">
        <v>34</v>
      </c>
      <c r="P1059">
        <v>28</v>
      </c>
      <c r="Q1059">
        <v>7</v>
      </c>
      <c r="R1059">
        <v>94</v>
      </c>
    </row>
    <row r="1060" spans="1:18" x14ac:dyDescent="0.35">
      <c r="A1060" t="s">
        <v>43</v>
      </c>
      <c r="B1060">
        <v>147529</v>
      </c>
      <c r="C1060">
        <v>14</v>
      </c>
      <c r="D1060" t="s">
        <v>38</v>
      </c>
      <c r="E1060">
        <v>9</v>
      </c>
      <c r="F1060">
        <v>137</v>
      </c>
      <c r="G1060">
        <v>12</v>
      </c>
      <c r="H1060" t="s">
        <v>23</v>
      </c>
      <c r="I1060">
        <v>2</v>
      </c>
      <c r="J1060">
        <v>28</v>
      </c>
      <c r="K1060">
        <v>56</v>
      </c>
      <c r="L1060">
        <v>7</v>
      </c>
      <c r="M1060">
        <v>48</v>
      </c>
      <c r="N1060">
        <v>9</v>
      </c>
      <c r="O1060">
        <v>19</v>
      </c>
      <c r="P1060">
        <v>33</v>
      </c>
      <c r="Q1060">
        <v>4</v>
      </c>
      <c r="R1060">
        <v>59</v>
      </c>
    </row>
    <row r="1061" spans="1:18" x14ac:dyDescent="0.35">
      <c r="A1061" t="s">
        <v>40</v>
      </c>
      <c r="B1061">
        <v>46151</v>
      </c>
      <c r="C1061">
        <v>5</v>
      </c>
      <c r="D1061" t="s">
        <v>38</v>
      </c>
      <c r="E1061">
        <v>39</v>
      </c>
      <c r="F1061">
        <v>57</v>
      </c>
      <c r="G1061">
        <v>14</v>
      </c>
      <c r="H1061" t="s">
        <v>23</v>
      </c>
      <c r="I1061">
        <v>19</v>
      </c>
      <c r="J1061">
        <v>65</v>
      </c>
      <c r="K1061">
        <v>3</v>
      </c>
      <c r="L1061">
        <v>29</v>
      </c>
      <c r="M1061">
        <v>55</v>
      </c>
      <c r="N1061">
        <v>28</v>
      </c>
      <c r="O1061">
        <v>55</v>
      </c>
      <c r="P1061">
        <v>11</v>
      </c>
      <c r="Q1061">
        <v>94</v>
      </c>
      <c r="R1061">
        <v>29</v>
      </c>
    </row>
    <row r="1062" spans="1:18" x14ac:dyDescent="0.35">
      <c r="A1062" t="s">
        <v>42</v>
      </c>
      <c r="B1062">
        <v>146849</v>
      </c>
      <c r="C1062">
        <v>28</v>
      </c>
      <c r="D1062" t="s">
        <v>38</v>
      </c>
      <c r="E1062">
        <v>33</v>
      </c>
      <c r="F1062">
        <v>128</v>
      </c>
      <c r="G1062">
        <v>4</v>
      </c>
      <c r="H1062" t="s">
        <v>27</v>
      </c>
      <c r="I1062">
        <v>67</v>
      </c>
      <c r="J1062">
        <v>32</v>
      </c>
      <c r="K1062">
        <v>51</v>
      </c>
      <c r="L1062">
        <v>67</v>
      </c>
      <c r="M1062">
        <v>59</v>
      </c>
      <c r="N1062">
        <v>58</v>
      </c>
      <c r="O1062">
        <v>7</v>
      </c>
      <c r="P1062">
        <v>25</v>
      </c>
      <c r="Q1062">
        <v>57</v>
      </c>
      <c r="R1062">
        <v>2</v>
      </c>
    </row>
    <row r="1063" spans="1:18" x14ac:dyDescent="0.35">
      <c r="A1063" t="s">
        <v>32</v>
      </c>
      <c r="B1063">
        <v>44537</v>
      </c>
      <c r="C1063">
        <v>21</v>
      </c>
      <c r="D1063" t="s">
        <v>19</v>
      </c>
      <c r="E1063">
        <v>23</v>
      </c>
      <c r="F1063">
        <v>75</v>
      </c>
      <c r="G1063">
        <v>51</v>
      </c>
      <c r="H1063" t="s">
        <v>27</v>
      </c>
      <c r="I1063">
        <v>58</v>
      </c>
      <c r="J1063">
        <v>91</v>
      </c>
      <c r="K1063">
        <v>39</v>
      </c>
      <c r="L1063">
        <v>93</v>
      </c>
      <c r="M1063">
        <v>65</v>
      </c>
      <c r="N1063">
        <v>91</v>
      </c>
      <c r="O1063">
        <v>83</v>
      </c>
      <c r="P1063">
        <v>69</v>
      </c>
      <c r="Q1063">
        <v>36</v>
      </c>
      <c r="R1063">
        <v>24</v>
      </c>
    </row>
    <row r="1064" spans="1:18" x14ac:dyDescent="0.35">
      <c r="A1064" t="s">
        <v>39</v>
      </c>
      <c r="B1064">
        <v>72294</v>
      </c>
      <c r="C1064">
        <v>14</v>
      </c>
      <c r="D1064" t="s">
        <v>38</v>
      </c>
      <c r="E1064">
        <v>95</v>
      </c>
      <c r="F1064">
        <v>146</v>
      </c>
      <c r="G1064">
        <v>88</v>
      </c>
      <c r="H1064" t="s">
        <v>20</v>
      </c>
      <c r="I1064">
        <v>88</v>
      </c>
      <c r="J1064">
        <v>92</v>
      </c>
      <c r="K1064">
        <v>51</v>
      </c>
      <c r="L1064">
        <v>63</v>
      </c>
      <c r="M1064">
        <v>42</v>
      </c>
      <c r="N1064">
        <v>42</v>
      </c>
      <c r="O1064">
        <v>4</v>
      </c>
      <c r="P1064">
        <v>43</v>
      </c>
      <c r="Q1064">
        <v>67</v>
      </c>
      <c r="R1064">
        <v>42</v>
      </c>
    </row>
    <row r="1065" spans="1:18" x14ac:dyDescent="0.35">
      <c r="A1065" t="s">
        <v>39</v>
      </c>
      <c r="B1065">
        <v>45749</v>
      </c>
      <c r="C1065">
        <v>23</v>
      </c>
      <c r="D1065" t="s">
        <v>25</v>
      </c>
      <c r="E1065">
        <v>33</v>
      </c>
      <c r="F1065">
        <v>63</v>
      </c>
      <c r="G1065">
        <v>9</v>
      </c>
      <c r="H1065" t="s">
        <v>20</v>
      </c>
      <c r="I1065">
        <v>67</v>
      </c>
      <c r="J1065">
        <v>24</v>
      </c>
      <c r="K1065">
        <v>54</v>
      </c>
      <c r="L1065">
        <v>4</v>
      </c>
      <c r="M1065">
        <v>94</v>
      </c>
      <c r="N1065">
        <v>61</v>
      </c>
      <c r="O1065">
        <v>16</v>
      </c>
      <c r="P1065">
        <v>5</v>
      </c>
      <c r="Q1065">
        <v>86</v>
      </c>
      <c r="R1065">
        <v>67</v>
      </c>
    </row>
    <row r="1066" spans="1:18" x14ac:dyDescent="0.35">
      <c r="A1066" t="s">
        <v>34</v>
      </c>
      <c r="B1066">
        <v>91561</v>
      </c>
      <c r="C1066">
        <v>20</v>
      </c>
      <c r="D1066" t="s">
        <v>25</v>
      </c>
      <c r="E1066">
        <v>25</v>
      </c>
      <c r="F1066">
        <v>139</v>
      </c>
      <c r="G1066">
        <v>6</v>
      </c>
      <c r="H1066" t="s">
        <v>27</v>
      </c>
      <c r="I1066">
        <v>73</v>
      </c>
      <c r="J1066">
        <v>35</v>
      </c>
      <c r="K1066">
        <v>89</v>
      </c>
      <c r="L1066">
        <v>64</v>
      </c>
      <c r="M1066">
        <v>85</v>
      </c>
      <c r="N1066">
        <v>36</v>
      </c>
      <c r="O1066">
        <v>15</v>
      </c>
      <c r="P1066">
        <v>33</v>
      </c>
      <c r="Q1066">
        <v>46</v>
      </c>
      <c r="R1066">
        <v>53</v>
      </c>
    </row>
    <row r="1067" spans="1:18" x14ac:dyDescent="0.35">
      <c r="A1067" t="s">
        <v>28</v>
      </c>
      <c r="B1067">
        <v>55757</v>
      </c>
      <c r="C1067">
        <v>10</v>
      </c>
      <c r="D1067" t="s">
        <v>38</v>
      </c>
      <c r="E1067">
        <v>55</v>
      </c>
      <c r="F1067">
        <v>134</v>
      </c>
      <c r="G1067">
        <v>37</v>
      </c>
      <c r="H1067" t="s">
        <v>27</v>
      </c>
      <c r="I1067">
        <v>32</v>
      </c>
      <c r="J1067">
        <v>89</v>
      </c>
      <c r="K1067">
        <v>56</v>
      </c>
      <c r="L1067">
        <v>58</v>
      </c>
      <c r="M1067">
        <v>48</v>
      </c>
      <c r="N1067">
        <v>55</v>
      </c>
      <c r="O1067">
        <v>2</v>
      </c>
      <c r="P1067">
        <v>55</v>
      </c>
      <c r="Q1067">
        <v>10</v>
      </c>
      <c r="R1067">
        <v>57</v>
      </c>
    </row>
    <row r="1068" spans="1:18" x14ac:dyDescent="0.35">
      <c r="A1068" t="s">
        <v>28</v>
      </c>
      <c r="B1068">
        <v>32251</v>
      </c>
      <c r="C1068">
        <v>9</v>
      </c>
      <c r="D1068" t="s">
        <v>38</v>
      </c>
      <c r="E1068">
        <v>68</v>
      </c>
      <c r="F1068">
        <v>75</v>
      </c>
      <c r="G1068">
        <v>5</v>
      </c>
      <c r="H1068" t="s">
        <v>27</v>
      </c>
      <c r="I1068">
        <v>75</v>
      </c>
      <c r="J1068">
        <v>56</v>
      </c>
      <c r="K1068">
        <v>8</v>
      </c>
      <c r="L1068">
        <v>19</v>
      </c>
      <c r="M1068">
        <v>22</v>
      </c>
      <c r="N1068">
        <v>26</v>
      </c>
      <c r="O1068">
        <v>57</v>
      </c>
      <c r="P1068">
        <v>5</v>
      </c>
      <c r="Q1068">
        <v>2</v>
      </c>
      <c r="R1068">
        <v>7</v>
      </c>
    </row>
    <row r="1069" spans="1:18" x14ac:dyDescent="0.35">
      <c r="A1069" t="s">
        <v>31</v>
      </c>
      <c r="B1069">
        <v>94274</v>
      </c>
      <c r="C1069">
        <v>3</v>
      </c>
      <c r="D1069" t="s">
        <v>25</v>
      </c>
      <c r="E1069">
        <v>98</v>
      </c>
      <c r="F1069">
        <v>97</v>
      </c>
      <c r="G1069">
        <v>27</v>
      </c>
      <c r="H1069" t="s">
        <v>23</v>
      </c>
      <c r="I1069">
        <v>85</v>
      </c>
      <c r="J1069">
        <v>51</v>
      </c>
      <c r="K1069">
        <v>71</v>
      </c>
      <c r="L1069">
        <v>19</v>
      </c>
      <c r="M1069">
        <v>69</v>
      </c>
      <c r="N1069">
        <v>27</v>
      </c>
      <c r="O1069">
        <v>83</v>
      </c>
      <c r="P1069">
        <v>8</v>
      </c>
      <c r="Q1069">
        <v>77</v>
      </c>
      <c r="R1069">
        <v>1</v>
      </c>
    </row>
    <row r="1070" spans="1:18" x14ac:dyDescent="0.35">
      <c r="A1070" t="s">
        <v>28</v>
      </c>
      <c r="B1070">
        <v>136023</v>
      </c>
      <c r="C1070">
        <v>0</v>
      </c>
      <c r="D1070" t="s">
        <v>38</v>
      </c>
      <c r="E1070">
        <v>3</v>
      </c>
      <c r="F1070">
        <v>115</v>
      </c>
      <c r="G1070">
        <v>5</v>
      </c>
      <c r="H1070" t="s">
        <v>27</v>
      </c>
      <c r="I1070">
        <v>37</v>
      </c>
      <c r="J1070">
        <v>65</v>
      </c>
      <c r="K1070">
        <v>95</v>
      </c>
      <c r="L1070">
        <v>4</v>
      </c>
      <c r="M1070">
        <v>92</v>
      </c>
      <c r="N1070">
        <v>61</v>
      </c>
      <c r="O1070">
        <v>81</v>
      </c>
      <c r="P1070">
        <v>38</v>
      </c>
      <c r="Q1070">
        <v>47</v>
      </c>
      <c r="R1070">
        <v>87</v>
      </c>
    </row>
    <row r="1071" spans="1:18" x14ac:dyDescent="0.35">
      <c r="A1071" t="s">
        <v>37</v>
      </c>
      <c r="B1071">
        <v>126746</v>
      </c>
      <c r="C1071">
        <v>18</v>
      </c>
      <c r="D1071" t="s">
        <v>25</v>
      </c>
      <c r="E1071">
        <v>53</v>
      </c>
      <c r="F1071">
        <v>52</v>
      </c>
      <c r="G1071">
        <v>36</v>
      </c>
      <c r="H1071" t="s">
        <v>27</v>
      </c>
      <c r="I1071">
        <v>64</v>
      </c>
      <c r="J1071">
        <v>72</v>
      </c>
      <c r="K1071">
        <v>58</v>
      </c>
      <c r="L1071">
        <v>14</v>
      </c>
      <c r="M1071">
        <v>45</v>
      </c>
      <c r="N1071">
        <v>36</v>
      </c>
      <c r="O1071">
        <v>5</v>
      </c>
      <c r="P1071">
        <v>87</v>
      </c>
      <c r="Q1071">
        <v>78</v>
      </c>
      <c r="R1071">
        <v>8</v>
      </c>
    </row>
    <row r="1072" spans="1:18" x14ac:dyDescent="0.35">
      <c r="A1072" t="s">
        <v>37</v>
      </c>
      <c r="B1072">
        <v>115421</v>
      </c>
      <c r="C1072">
        <v>2</v>
      </c>
      <c r="D1072" t="s">
        <v>25</v>
      </c>
      <c r="E1072">
        <v>47</v>
      </c>
      <c r="F1072">
        <v>124</v>
      </c>
      <c r="G1072">
        <v>36</v>
      </c>
      <c r="H1072" t="s">
        <v>27</v>
      </c>
      <c r="I1072">
        <v>67</v>
      </c>
      <c r="J1072">
        <v>24</v>
      </c>
      <c r="K1072">
        <v>44</v>
      </c>
      <c r="L1072">
        <v>2</v>
      </c>
      <c r="M1072">
        <v>15</v>
      </c>
      <c r="N1072">
        <v>9</v>
      </c>
      <c r="O1072">
        <v>24</v>
      </c>
      <c r="P1072">
        <v>1</v>
      </c>
      <c r="Q1072">
        <v>69</v>
      </c>
      <c r="R1072">
        <v>3</v>
      </c>
    </row>
    <row r="1073" spans="1:18" x14ac:dyDescent="0.35">
      <c r="A1073" t="s">
        <v>39</v>
      </c>
      <c r="B1073">
        <v>45817</v>
      </c>
      <c r="C1073">
        <v>8</v>
      </c>
      <c r="D1073" t="s">
        <v>25</v>
      </c>
      <c r="E1073">
        <v>14</v>
      </c>
      <c r="F1073">
        <v>145</v>
      </c>
      <c r="G1073">
        <v>93</v>
      </c>
      <c r="H1073" t="s">
        <v>20</v>
      </c>
      <c r="I1073">
        <v>23</v>
      </c>
      <c r="J1073">
        <v>61</v>
      </c>
      <c r="K1073">
        <v>3</v>
      </c>
      <c r="L1073">
        <v>93</v>
      </c>
      <c r="M1073">
        <v>52</v>
      </c>
      <c r="N1073">
        <v>4</v>
      </c>
      <c r="O1073">
        <v>34</v>
      </c>
      <c r="P1073">
        <v>8</v>
      </c>
      <c r="Q1073">
        <v>39</v>
      </c>
      <c r="R1073">
        <v>67</v>
      </c>
    </row>
    <row r="1074" spans="1:18" x14ac:dyDescent="0.35">
      <c r="A1074" t="s">
        <v>40</v>
      </c>
      <c r="B1074">
        <v>76205</v>
      </c>
      <c r="C1074">
        <v>7</v>
      </c>
      <c r="D1074" t="s">
        <v>25</v>
      </c>
      <c r="E1074">
        <v>38</v>
      </c>
      <c r="F1074">
        <v>62</v>
      </c>
      <c r="G1074">
        <v>11</v>
      </c>
      <c r="H1074" t="s">
        <v>23</v>
      </c>
      <c r="I1074">
        <v>1</v>
      </c>
      <c r="J1074">
        <v>81</v>
      </c>
      <c r="K1074">
        <v>14</v>
      </c>
      <c r="L1074">
        <v>6</v>
      </c>
      <c r="M1074">
        <v>34</v>
      </c>
      <c r="N1074">
        <v>23</v>
      </c>
      <c r="O1074">
        <v>64</v>
      </c>
      <c r="P1074">
        <v>46</v>
      </c>
      <c r="Q1074">
        <v>4</v>
      </c>
      <c r="R1074">
        <v>59</v>
      </c>
    </row>
    <row r="1075" spans="1:18" x14ac:dyDescent="0.35">
      <c r="A1075" t="s">
        <v>35</v>
      </c>
      <c r="B1075">
        <v>142398</v>
      </c>
      <c r="C1075">
        <v>26</v>
      </c>
      <c r="D1075" t="s">
        <v>19</v>
      </c>
      <c r="E1075">
        <v>3</v>
      </c>
      <c r="F1075">
        <v>106</v>
      </c>
      <c r="G1075">
        <v>57</v>
      </c>
      <c r="H1075" t="s">
        <v>27</v>
      </c>
      <c r="I1075">
        <v>3</v>
      </c>
      <c r="J1075">
        <v>47</v>
      </c>
      <c r="K1075">
        <v>6</v>
      </c>
      <c r="L1075">
        <v>19</v>
      </c>
      <c r="M1075">
        <v>56</v>
      </c>
      <c r="N1075">
        <v>87</v>
      </c>
      <c r="O1075">
        <v>88</v>
      </c>
      <c r="P1075">
        <v>7</v>
      </c>
      <c r="Q1075">
        <v>42</v>
      </c>
      <c r="R1075">
        <v>58</v>
      </c>
    </row>
    <row r="1076" spans="1:18" x14ac:dyDescent="0.35">
      <c r="A1076" t="s">
        <v>26</v>
      </c>
      <c r="B1076">
        <v>54453</v>
      </c>
      <c r="C1076">
        <v>10</v>
      </c>
      <c r="D1076" t="s">
        <v>25</v>
      </c>
      <c r="E1076">
        <v>77</v>
      </c>
      <c r="F1076">
        <v>124</v>
      </c>
      <c r="G1076">
        <v>66</v>
      </c>
      <c r="H1076" t="s">
        <v>27</v>
      </c>
      <c r="I1076">
        <v>1</v>
      </c>
      <c r="J1076">
        <v>22</v>
      </c>
      <c r="K1076">
        <v>83</v>
      </c>
      <c r="L1076">
        <v>67</v>
      </c>
      <c r="M1076">
        <v>89</v>
      </c>
      <c r="N1076">
        <v>6</v>
      </c>
      <c r="O1076">
        <v>6</v>
      </c>
      <c r="P1076">
        <v>57</v>
      </c>
      <c r="Q1076">
        <v>4</v>
      </c>
      <c r="R1076">
        <v>51</v>
      </c>
    </row>
    <row r="1077" spans="1:18" x14ac:dyDescent="0.35">
      <c r="A1077" t="s">
        <v>34</v>
      </c>
      <c r="B1077">
        <v>129821</v>
      </c>
      <c r="C1077">
        <v>29</v>
      </c>
      <c r="D1077" t="s">
        <v>19</v>
      </c>
      <c r="E1077">
        <v>19</v>
      </c>
      <c r="F1077">
        <v>77</v>
      </c>
      <c r="G1077">
        <v>56</v>
      </c>
      <c r="H1077" t="s">
        <v>27</v>
      </c>
      <c r="I1077">
        <v>47</v>
      </c>
      <c r="J1077">
        <v>86</v>
      </c>
      <c r="K1077">
        <v>34</v>
      </c>
      <c r="L1077">
        <v>27</v>
      </c>
      <c r="M1077">
        <v>98</v>
      </c>
      <c r="N1077">
        <v>91</v>
      </c>
      <c r="O1077">
        <v>3</v>
      </c>
      <c r="P1077">
        <v>77</v>
      </c>
      <c r="Q1077">
        <v>11</v>
      </c>
      <c r="R1077">
        <v>3</v>
      </c>
    </row>
    <row r="1078" spans="1:18" x14ac:dyDescent="0.35">
      <c r="A1078" t="s">
        <v>21</v>
      </c>
      <c r="B1078">
        <v>89615</v>
      </c>
      <c r="C1078">
        <v>10</v>
      </c>
      <c r="D1078" t="s">
        <v>38</v>
      </c>
      <c r="E1078">
        <v>27</v>
      </c>
      <c r="F1078">
        <v>132</v>
      </c>
      <c r="G1078">
        <v>23</v>
      </c>
      <c r="H1078" t="s">
        <v>23</v>
      </c>
      <c r="I1078">
        <v>98</v>
      </c>
      <c r="J1078">
        <v>71</v>
      </c>
      <c r="K1078">
        <v>42</v>
      </c>
      <c r="L1078">
        <v>7</v>
      </c>
      <c r="M1078">
        <v>10</v>
      </c>
      <c r="N1078">
        <v>71</v>
      </c>
      <c r="O1078">
        <v>76</v>
      </c>
      <c r="P1078">
        <v>94</v>
      </c>
      <c r="Q1078">
        <v>11</v>
      </c>
      <c r="R1078">
        <v>7</v>
      </c>
    </row>
    <row r="1079" spans="1:18" x14ac:dyDescent="0.35">
      <c r="A1079" t="s">
        <v>24</v>
      </c>
      <c r="B1079">
        <v>57470</v>
      </c>
      <c r="C1079">
        <v>9</v>
      </c>
      <c r="D1079" t="s">
        <v>22</v>
      </c>
      <c r="E1079">
        <v>95</v>
      </c>
      <c r="F1079">
        <v>71</v>
      </c>
      <c r="G1079">
        <v>83</v>
      </c>
      <c r="H1079" t="s">
        <v>20</v>
      </c>
      <c r="I1079">
        <v>68</v>
      </c>
      <c r="J1079">
        <v>25</v>
      </c>
      <c r="K1079">
        <v>6</v>
      </c>
      <c r="L1079">
        <v>26</v>
      </c>
      <c r="M1079">
        <v>33</v>
      </c>
      <c r="N1079">
        <v>44</v>
      </c>
      <c r="O1079">
        <v>53</v>
      </c>
      <c r="P1079">
        <v>45</v>
      </c>
      <c r="Q1079">
        <v>49</v>
      </c>
      <c r="R1079">
        <v>3</v>
      </c>
    </row>
    <row r="1080" spans="1:18" x14ac:dyDescent="0.35">
      <c r="A1080" t="s">
        <v>42</v>
      </c>
      <c r="B1080">
        <v>102082</v>
      </c>
      <c r="C1080">
        <v>12</v>
      </c>
      <c r="D1080" t="s">
        <v>25</v>
      </c>
      <c r="E1080">
        <v>38</v>
      </c>
      <c r="F1080">
        <v>137</v>
      </c>
      <c r="G1080">
        <v>45</v>
      </c>
      <c r="H1080" t="s">
        <v>27</v>
      </c>
      <c r="I1080">
        <v>35</v>
      </c>
      <c r="J1080">
        <v>10</v>
      </c>
      <c r="K1080">
        <v>48</v>
      </c>
      <c r="L1080">
        <v>81</v>
      </c>
      <c r="M1080">
        <v>8</v>
      </c>
      <c r="N1080">
        <v>93</v>
      </c>
      <c r="O1080">
        <v>8</v>
      </c>
      <c r="P1080">
        <v>27</v>
      </c>
      <c r="Q1080">
        <v>77</v>
      </c>
      <c r="R1080">
        <v>56</v>
      </c>
    </row>
    <row r="1081" spans="1:18" x14ac:dyDescent="0.35">
      <c r="A1081" t="s">
        <v>28</v>
      </c>
      <c r="B1081">
        <v>90639</v>
      </c>
      <c r="C1081">
        <v>23</v>
      </c>
      <c r="D1081" t="s">
        <v>38</v>
      </c>
      <c r="E1081">
        <v>17</v>
      </c>
      <c r="F1081">
        <v>78</v>
      </c>
      <c r="G1081">
        <v>51</v>
      </c>
      <c r="H1081" t="s">
        <v>27</v>
      </c>
      <c r="I1081">
        <v>28</v>
      </c>
      <c r="J1081">
        <v>21</v>
      </c>
      <c r="K1081">
        <v>9</v>
      </c>
      <c r="L1081">
        <v>16</v>
      </c>
      <c r="M1081">
        <v>77</v>
      </c>
      <c r="N1081">
        <v>72</v>
      </c>
      <c r="O1081">
        <v>5</v>
      </c>
      <c r="P1081">
        <v>2</v>
      </c>
      <c r="Q1081">
        <v>56</v>
      </c>
      <c r="R1081">
        <v>32</v>
      </c>
    </row>
    <row r="1082" spans="1:18" x14ac:dyDescent="0.35">
      <c r="A1082" t="s">
        <v>33</v>
      </c>
      <c r="B1082">
        <v>61854</v>
      </c>
      <c r="C1082">
        <v>28</v>
      </c>
      <c r="D1082" t="s">
        <v>25</v>
      </c>
      <c r="E1082">
        <v>78</v>
      </c>
      <c r="F1082">
        <v>139</v>
      </c>
      <c r="G1082">
        <v>84</v>
      </c>
      <c r="H1082" t="s">
        <v>20</v>
      </c>
      <c r="I1082">
        <v>35</v>
      </c>
      <c r="J1082">
        <v>61</v>
      </c>
      <c r="K1082">
        <v>9</v>
      </c>
      <c r="L1082">
        <v>1</v>
      </c>
      <c r="M1082">
        <v>2</v>
      </c>
      <c r="N1082">
        <v>41</v>
      </c>
      <c r="O1082">
        <v>23</v>
      </c>
      <c r="P1082">
        <v>16</v>
      </c>
      <c r="Q1082">
        <v>62</v>
      </c>
      <c r="R1082">
        <v>10</v>
      </c>
    </row>
    <row r="1083" spans="1:18" x14ac:dyDescent="0.35">
      <c r="A1083" t="s">
        <v>44</v>
      </c>
      <c r="B1083">
        <v>110882</v>
      </c>
      <c r="C1083">
        <v>2</v>
      </c>
      <c r="D1083" t="s">
        <v>19</v>
      </c>
      <c r="E1083">
        <v>55</v>
      </c>
      <c r="F1083">
        <v>62</v>
      </c>
      <c r="G1083">
        <v>67</v>
      </c>
      <c r="H1083" t="s">
        <v>27</v>
      </c>
      <c r="I1083">
        <v>29</v>
      </c>
      <c r="J1083">
        <v>88</v>
      </c>
      <c r="K1083">
        <v>28</v>
      </c>
      <c r="L1083">
        <v>81</v>
      </c>
      <c r="M1083">
        <v>21</v>
      </c>
      <c r="N1083">
        <v>29</v>
      </c>
      <c r="O1083">
        <v>19</v>
      </c>
      <c r="P1083">
        <v>26</v>
      </c>
      <c r="Q1083">
        <v>83</v>
      </c>
      <c r="R1083">
        <v>64</v>
      </c>
    </row>
    <row r="1084" spans="1:18" x14ac:dyDescent="0.35">
      <c r="A1084" t="s">
        <v>29</v>
      </c>
      <c r="B1084">
        <v>143352</v>
      </c>
      <c r="C1084">
        <v>14</v>
      </c>
      <c r="D1084" t="s">
        <v>38</v>
      </c>
      <c r="E1084">
        <v>97</v>
      </c>
      <c r="F1084">
        <v>96</v>
      </c>
      <c r="G1084">
        <v>29</v>
      </c>
      <c r="H1084" t="s">
        <v>23</v>
      </c>
      <c r="I1084">
        <v>2</v>
      </c>
      <c r="J1084">
        <v>9</v>
      </c>
      <c r="K1084">
        <v>1</v>
      </c>
      <c r="L1084">
        <v>55</v>
      </c>
      <c r="M1084">
        <v>42</v>
      </c>
      <c r="N1084">
        <v>53</v>
      </c>
      <c r="O1084">
        <v>55</v>
      </c>
      <c r="P1084">
        <v>39</v>
      </c>
      <c r="Q1084">
        <v>10</v>
      </c>
      <c r="R1084">
        <v>98</v>
      </c>
    </row>
    <row r="1085" spans="1:18" x14ac:dyDescent="0.35">
      <c r="A1085" t="s">
        <v>30</v>
      </c>
      <c r="B1085">
        <v>91922</v>
      </c>
      <c r="C1085">
        <v>9</v>
      </c>
      <c r="D1085" t="s">
        <v>22</v>
      </c>
      <c r="E1085">
        <v>98</v>
      </c>
      <c r="F1085">
        <v>129</v>
      </c>
      <c r="G1085">
        <v>7</v>
      </c>
      <c r="H1085" t="s">
        <v>27</v>
      </c>
      <c r="I1085">
        <v>89</v>
      </c>
      <c r="J1085">
        <v>42</v>
      </c>
      <c r="K1085">
        <v>78</v>
      </c>
      <c r="L1085">
        <v>91</v>
      </c>
      <c r="M1085">
        <v>71</v>
      </c>
      <c r="N1085">
        <v>42</v>
      </c>
      <c r="O1085">
        <v>7</v>
      </c>
      <c r="P1085">
        <v>81</v>
      </c>
      <c r="Q1085">
        <v>95</v>
      </c>
      <c r="R1085">
        <v>36</v>
      </c>
    </row>
    <row r="1086" spans="1:18" x14ac:dyDescent="0.35">
      <c r="A1086" t="s">
        <v>18</v>
      </c>
      <c r="B1086">
        <v>116195</v>
      </c>
      <c r="C1086">
        <v>15</v>
      </c>
      <c r="D1086" t="s">
        <v>25</v>
      </c>
      <c r="E1086">
        <v>33</v>
      </c>
      <c r="F1086">
        <v>108</v>
      </c>
      <c r="G1086">
        <v>78</v>
      </c>
      <c r="H1086" t="s">
        <v>20</v>
      </c>
      <c r="I1086">
        <v>61</v>
      </c>
      <c r="J1086">
        <v>97</v>
      </c>
      <c r="K1086">
        <v>67</v>
      </c>
      <c r="L1086">
        <v>36</v>
      </c>
      <c r="M1086">
        <v>94</v>
      </c>
      <c r="N1086">
        <v>57</v>
      </c>
      <c r="O1086">
        <v>13</v>
      </c>
      <c r="P1086">
        <v>5</v>
      </c>
      <c r="Q1086">
        <v>65</v>
      </c>
      <c r="R1086">
        <v>84</v>
      </c>
    </row>
    <row r="1087" spans="1:18" x14ac:dyDescent="0.35">
      <c r="A1087" t="s">
        <v>42</v>
      </c>
      <c r="B1087">
        <v>91775</v>
      </c>
      <c r="C1087">
        <v>24</v>
      </c>
      <c r="D1087" t="s">
        <v>25</v>
      </c>
      <c r="E1087">
        <v>3</v>
      </c>
      <c r="F1087">
        <v>68</v>
      </c>
      <c r="G1087">
        <v>55</v>
      </c>
      <c r="H1087" t="s">
        <v>27</v>
      </c>
      <c r="I1087">
        <v>23</v>
      </c>
      <c r="J1087">
        <v>8</v>
      </c>
      <c r="K1087">
        <v>0</v>
      </c>
      <c r="L1087">
        <v>61</v>
      </c>
      <c r="M1087">
        <v>36</v>
      </c>
      <c r="N1087">
        <v>75</v>
      </c>
      <c r="O1087">
        <v>38</v>
      </c>
      <c r="P1087">
        <v>49</v>
      </c>
      <c r="Q1087">
        <v>41</v>
      </c>
      <c r="R1087">
        <v>65</v>
      </c>
    </row>
    <row r="1088" spans="1:18" x14ac:dyDescent="0.35">
      <c r="A1088" t="s">
        <v>24</v>
      </c>
      <c r="B1088">
        <v>86776</v>
      </c>
      <c r="C1088">
        <v>9</v>
      </c>
      <c r="D1088" t="s">
        <v>22</v>
      </c>
      <c r="E1088">
        <v>3</v>
      </c>
      <c r="F1088">
        <v>112</v>
      </c>
      <c r="G1088">
        <v>79</v>
      </c>
      <c r="H1088" t="s">
        <v>20</v>
      </c>
      <c r="I1088">
        <v>39</v>
      </c>
      <c r="J1088">
        <v>54</v>
      </c>
      <c r="K1088">
        <v>9</v>
      </c>
      <c r="L1088">
        <v>74</v>
      </c>
      <c r="M1088">
        <v>4</v>
      </c>
      <c r="N1088">
        <v>48</v>
      </c>
      <c r="O1088">
        <v>97</v>
      </c>
      <c r="P1088">
        <v>34</v>
      </c>
      <c r="Q1088">
        <v>65</v>
      </c>
      <c r="R1088">
        <v>39</v>
      </c>
    </row>
    <row r="1089" spans="1:18" x14ac:dyDescent="0.35">
      <c r="A1089" t="s">
        <v>30</v>
      </c>
      <c r="B1089">
        <v>142192</v>
      </c>
      <c r="C1089">
        <v>18</v>
      </c>
      <c r="D1089" t="s">
        <v>25</v>
      </c>
      <c r="E1089">
        <v>85</v>
      </c>
      <c r="F1089">
        <v>74</v>
      </c>
      <c r="G1089">
        <v>58</v>
      </c>
      <c r="H1089" t="s">
        <v>27</v>
      </c>
      <c r="I1089">
        <v>7</v>
      </c>
      <c r="J1089">
        <v>96</v>
      </c>
      <c r="K1089">
        <v>35</v>
      </c>
      <c r="L1089">
        <v>83</v>
      </c>
      <c r="M1089">
        <v>32</v>
      </c>
      <c r="N1089">
        <v>63</v>
      </c>
      <c r="O1089">
        <v>98</v>
      </c>
      <c r="P1089">
        <v>88</v>
      </c>
      <c r="Q1089">
        <v>16</v>
      </c>
      <c r="R1089">
        <v>55</v>
      </c>
    </row>
    <row r="1090" spans="1:18" x14ac:dyDescent="0.35">
      <c r="A1090" t="s">
        <v>31</v>
      </c>
      <c r="B1090">
        <v>120351</v>
      </c>
      <c r="C1090">
        <v>1</v>
      </c>
      <c r="D1090" t="s">
        <v>38</v>
      </c>
      <c r="E1090">
        <v>43</v>
      </c>
      <c r="F1090">
        <v>84</v>
      </c>
      <c r="G1090">
        <v>13</v>
      </c>
      <c r="H1090" t="s">
        <v>23</v>
      </c>
      <c r="I1090">
        <v>54</v>
      </c>
      <c r="J1090">
        <v>19</v>
      </c>
      <c r="K1090">
        <v>54</v>
      </c>
      <c r="L1090">
        <v>28</v>
      </c>
      <c r="M1090">
        <v>29</v>
      </c>
      <c r="N1090">
        <v>74</v>
      </c>
      <c r="O1090">
        <v>3</v>
      </c>
      <c r="P1090">
        <v>38</v>
      </c>
      <c r="Q1090">
        <v>41</v>
      </c>
      <c r="R1090">
        <v>49</v>
      </c>
    </row>
    <row r="1091" spans="1:18" x14ac:dyDescent="0.35">
      <c r="A1091" t="s">
        <v>33</v>
      </c>
      <c r="B1091">
        <v>50080</v>
      </c>
      <c r="C1091">
        <v>3</v>
      </c>
      <c r="D1091" t="s">
        <v>19</v>
      </c>
      <c r="E1091">
        <v>37</v>
      </c>
      <c r="F1091">
        <v>71</v>
      </c>
      <c r="G1091">
        <v>92</v>
      </c>
      <c r="H1091" t="s">
        <v>20</v>
      </c>
      <c r="I1091">
        <v>98</v>
      </c>
      <c r="J1091">
        <v>2</v>
      </c>
      <c r="K1091">
        <v>55</v>
      </c>
      <c r="L1091">
        <v>34</v>
      </c>
      <c r="M1091">
        <v>28</v>
      </c>
      <c r="N1091">
        <v>34</v>
      </c>
      <c r="O1091">
        <v>64</v>
      </c>
      <c r="P1091">
        <v>19</v>
      </c>
      <c r="Q1091">
        <v>91</v>
      </c>
      <c r="R1091">
        <v>47</v>
      </c>
    </row>
    <row r="1092" spans="1:18" x14ac:dyDescent="0.35">
      <c r="A1092" t="s">
        <v>41</v>
      </c>
      <c r="B1092">
        <v>95729</v>
      </c>
      <c r="C1092">
        <v>5</v>
      </c>
      <c r="D1092" t="s">
        <v>22</v>
      </c>
      <c r="E1092">
        <v>77</v>
      </c>
      <c r="F1092">
        <v>52</v>
      </c>
      <c r="G1092">
        <v>81</v>
      </c>
      <c r="H1092" t="s">
        <v>20</v>
      </c>
      <c r="I1092">
        <v>36</v>
      </c>
      <c r="J1092">
        <v>34</v>
      </c>
      <c r="K1092">
        <v>34</v>
      </c>
      <c r="L1092">
        <v>3</v>
      </c>
      <c r="M1092">
        <v>15</v>
      </c>
      <c r="N1092">
        <v>14</v>
      </c>
      <c r="O1092">
        <v>99</v>
      </c>
      <c r="P1092">
        <v>2</v>
      </c>
      <c r="Q1092">
        <v>17</v>
      </c>
      <c r="R1092">
        <v>97</v>
      </c>
    </row>
    <row r="1093" spans="1:18" x14ac:dyDescent="0.35">
      <c r="A1093" t="s">
        <v>33</v>
      </c>
      <c r="B1093">
        <v>123330</v>
      </c>
      <c r="C1093">
        <v>1</v>
      </c>
      <c r="D1093" t="s">
        <v>38</v>
      </c>
      <c r="E1093">
        <v>45</v>
      </c>
      <c r="F1093">
        <v>58</v>
      </c>
      <c r="G1093">
        <v>87</v>
      </c>
      <c r="H1093" t="s">
        <v>20</v>
      </c>
      <c r="I1093">
        <v>14</v>
      </c>
      <c r="J1093">
        <v>67</v>
      </c>
      <c r="K1093">
        <v>98</v>
      </c>
      <c r="L1093">
        <v>53</v>
      </c>
      <c r="M1093">
        <v>21</v>
      </c>
      <c r="N1093">
        <v>63</v>
      </c>
      <c r="O1093">
        <v>51</v>
      </c>
      <c r="P1093">
        <v>53</v>
      </c>
      <c r="Q1093">
        <v>48</v>
      </c>
      <c r="R1093">
        <v>67</v>
      </c>
    </row>
    <row r="1094" spans="1:18" x14ac:dyDescent="0.35">
      <c r="A1094" t="s">
        <v>31</v>
      </c>
      <c r="B1094">
        <v>96302</v>
      </c>
      <c r="C1094">
        <v>29</v>
      </c>
      <c r="D1094" t="s">
        <v>19</v>
      </c>
      <c r="E1094">
        <v>99</v>
      </c>
      <c r="F1094">
        <v>133</v>
      </c>
      <c r="G1094">
        <v>12</v>
      </c>
      <c r="H1094" t="s">
        <v>23</v>
      </c>
      <c r="I1094">
        <v>73</v>
      </c>
      <c r="J1094">
        <v>21</v>
      </c>
      <c r="K1094">
        <v>78</v>
      </c>
      <c r="L1094">
        <v>15</v>
      </c>
      <c r="M1094">
        <v>47</v>
      </c>
      <c r="N1094">
        <v>79</v>
      </c>
      <c r="O1094">
        <v>28</v>
      </c>
      <c r="P1094">
        <v>84</v>
      </c>
      <c r="Q1094">
        <v>64</v>
      </c>
      <c r="R1094">
        <v>4</v>
      </c>
    </row>
    <row r="1095" spans="1:18" x14ac:dyDescent="0.35">
      <c r="A1095" t="s">
        <v>32</v>
      </c>
      <c r="B1095">
        <v>97986</v>
      </c>
      <c r="C1095">
        <v>4</v>
      </c>
      <c r="D1095" t="s">
        <v>25</v>
      </c>
      <c r="E1095">
        <v>93</v>
      </c>
      <c r="F1095">
        <v>72</v>
      </c>
      <c r="G1095">
        <v>58</v>
      </c>
      <c r="H1095" t="s">
        <v>27</v>
      </c>
      <c r="I1095">
        <v>71</v>
      </c>
      <c r="J1095">
        <v>92</v>
      </c>
      <c r="K1095">
        <v>71</v>
      </c>
      <c r="L1095">
        <v>58</v>
      </c>
      <c r="M1095">
        <v>9</v>
      </c>
      <c r="N1095">
        <v>83</v>
      </c>
      <c r="O1095">
        <v>72</v>
      </c>
      <c r="P1095">
        <v>3</v>
      </c>
      <c r="Q1095">
        <v>37</v>
      </c>
      <c r="R1095">
        <v>63</v>
      </c>
    </row>
    <row r="1096" spans="1:18" x14ac:dyDescent="0.35">
      <c r="A1096" t="s">
        <v>30</v>
      </c>
      <c r="B1096">
        <v>43776</v>
      </c>
      <c r="C1096">
        <v>23</v>
      </c>
      <c r="D1096" t="s">
        <v>38</v>
      </c>
      <c r="E1096">
        <v>32</v>
      </c>
      <c r="F1096">
        <v>64</v>
      </c>
      <c r="G1096">
        <v>52</v>
      </c>
      <c r="H1096" t="s">
        <v>27</v>
      </c>
      <c r="I1096">
        <v>29</v>
      </c>
      <c r="J1096">
        <v>23</v>
      </c>
      <c r="K1096">
        <v>4</v>
      </c>
      <c r="L1096">
        <v>79</v>
      </c>
      <c r="M1096">
        <v>49</v>
      </c>
      <c r="N1096">
        <v>22</v>
      </c>
      <c r="O1096">
        <v>12</v>
      </c>
      <c r="P1096">
        <v>5</v>
      </c>
      <c r="Q1096">
        <v>79</v>
      </c>
      <c r="R1096">
        <v>65</v>
      </c>
    </row>
    <row r="1097" spans="1:18" x14ac:dyDescent="0.35">
      <c r="A1097" t="s">
        <v>34</v>
      </c>
      <c r="B1097">
        <v>37163</v>
      </c>
      <c r="C1097">
        <v>0</v>
      </c>
      <c r="D1097" t="s">
        <v>38</v>
      </c>
      <c r="E1097">
        <v>44</v>
      </c>
      <c r="F1097">
        <v>136</v>
      </c>
      <c r="G1097">
        <v>37</v>
      </c>
      <c r="H1097" t="s">
        <v>27</v>
      </c>
      <c r="I1097">
        <v>53</v>
      </c>
      <c r="J1097">
        <v>36</v>
      </c>
      <c r="K1097">
        <v>12</v>
      </c>
      <c r="L1097">
        <v>5</v>
      </c>
      <c r="M1097">
        <v>56</v>
      </c>
      <c r="N1097">
        <v>2</v>
      </c>
      <c r="O1097">
        <v>1</v>
      </c>
      <c r="P1097">
        <v>35</v>
      </c>
      <c r="Q1097">
        <v>4</v>
      </c>
      <c r="R1097">
        <v>4</v>
      </c>
    </row>
    <row r="1098" spans="1:18" x14ac:dyDescent="0.35">
      <c r="A1098" t="s">
        <v>42</v>
      </c>
      <c r="B1098">
        <v>135001</v>
      </c>
      <c r="C1098">
        <v>17</v>
      </c>
      <c r="D1098" t="s">
        <v>22</v>
      </c>
      <c r="E1098">
        <v>35</v>
      </c>
      <c r="F1098">
        <v>129</v>
      </c>
      <c r="G1098">
        <v>55</v>
      </c>
      <c r="H1098" t="s">
        <v>27</v>
      </c>
      <c r="I1098">
        <v>45</v>
      </c>
      <c r="J1098">
        <v>9</v>
      </c>
      <c r="K1098">
        <v>62</v>
      </c>
      <c r="L1098">
        <v>16</v>
      </c>
      <c r="M1098">
        <v>8</v>
      </c>
      <c r="N1098">
        <v>66</v>
      </c>
      <c r="O1098">
        <v>91</v>
      </c>
      <c r="P1098">
        <v>46</v>
      </c>
      <c r="Q1098">
        <v>4</v>
      </c>
      <c r="R1098">
        <v>88</v>
      </c>
    </row>
    <row r="1099" spans="1:18" x14ac:dyDescent="0.35">
      <c r="A1099" t="s">
        <v>18</v>
      </c>
      <c r="B1099">
        <v>108156</v>
      </c>
      <c r="C1099">
        <v>8</v>
      </c>
      <c r="D1099" t="s">
        <v>25</v>
      </c>
      <c r="E1099">
        <v>87</v>
      </c>
      <c r="F1099">
        <v>89</v>
      </c>
      <c r="G1099">
        <v>79</v>
      </c>
      <c r="H1099" t="s">
        <v>20</v>
      </c>
      <c r="I1099">
        <v>54</v>
      </c>
      <c r="J1099">
        <v>96</v>
      </c>
      <c r="K1099">
        <v>9</v>
      </c>
      <c r="L1099">
        <v>47</v>
      </c>
      <c r="M1099">
        <v>7</v>
      </c>
      <c r="N1099">
        <v>58</v>
      </c>
      <c r="O1099">
        <v>69</v>
      </c>
      <c r="P1099">
        <v>83</v>
      </c>
      <c r="Q1099">
        <v>3</v>
      </c>
      <c r="R1099">
        <v>33</v>
      </c>
    </row>
    <row r="1100" spans="1:18" x14ac:dyDescent="0.35">
      <c r="A1100" t="s">
        <v>21</v>
      </c>
      <c r="B1100">
        <v>68842</v>
      </c>
      <c r="C1100">
        <v>28</v>
      </c>
      <c r="D1100" t="s">
        <v>19</v>
      </c>
      <c r="E1100">
        <v>95</v>
      </c>
      <c r="F1100">
        <v>51</v>
      </c>
      <c r="G1100">
        <v>1</v>
      </c>
      <c r="H1100" t="s">
        <v>23</v>
      </c>
      <c r="I1100">
        <v>99</v>
      </c>
      <c r="J1100">
        <v>49</v>
      </c>
      <c r="K1100">
        <v>57</v>
      </c>
      <c r="L1100">
        <v>17</v>
      </c>
      <c r="M1100">
        <v>89</v>
      </c>
      <c r="N1100">
        <v>23</v>
      </c>
      <c r="O1100">
        <v>19</v>
      </c>
      <c r="P1100">
        <v>23</v>
      </c>
      <c r="Q1100">
        <v>92</v>
      </c>
      <c r="R1100">
        <v>7</v>
      </c>
    </row>
    <row r="1101" spans="1:18" x14ac:dyDescent="0.35">
      <c r="A1101" t="s">
        <v>24</v>
      </c>
      <c r="B1101">
        <v>78039</v>
      </c>
      <c r="C1101">
        <v>0</v>
      </c>
      <c r="D1101" t="s">
        <v>25</v>
      </c>
      <c r="E1101">
        <v>38</v>
      </c>
      <c r="F1101">
        <v>141</v>
      </c>
      <c r="G1101">
        <v>9</v>
      </c>
      <c r="H1101" t="s">
        <v>20</v>
      </c>
      <c r="I1101">
        <v>75</v>
      </c>
      <c r="J1101">
        <v>97</v>
      </c>
      <c r="K1101">
        <v>37</v>
      </c>
      <c r="L1101">
        <v>61</v>
      </c>
      <c r="M1101">
        <v>91</v>
      </c>
      <c r="N1101">
        <v>79</v>
      </c>
      <c r="O1101">
        <v>56</v>
      </c>
      <c r="P1101">
        <v>8</v>
      </c>
      <c r="Q1101">
        <v>65</v>
      </c>
      <c r="R1101">
        <v>53</v>
      </c>
    </row>
    <row r="1102" spans="1:18" x14ac:dyDescent="0.35">
      <c r="A1102" t="s">
        <v>44</v>
      </c>
      <c r="B1102">
        <v>59552</v>
      </c>
      <c r="C1102">
        <v>1</v>
      </c>
      <c r="D1102" t="s">
        <v>22</v>
      </c>
      <c r="E1102">
        <v>88</v>
      </c>
      <c r="F1102">
        <v>84</v>
      </c>
      <c r="G1102">
        <v>45</v>
      </c>
      <c r="H1102" t="s">
        <v>27</v>
      </c>
      <c r="I1102">
        <v>67</v>
      </c>
      <c r="J1102">
        <v>49</v>
      </c>
      <c r="K1102">
        <v>9</v>
      </c>
      <c r="L1102">
        <v>39</v>
      </c>
      <c r="M1102">
        <v>9</v>
      </c>
      <c r="N1102">
        <v>19</v>
      </c>
      <c r="O1102">
        <v>1</v>
      </c>
      <c r="P1102">
        <v>18</v>
      </c>
      <c r="Q1102">
        <v>33</v>
      </c>
      <c r="R1102">
        <v>54</v>
      </c>
    </row>
    <row r="1103" spans="1:18" x14ac:dyDescent="0.35">
      <c r="A1103" t="s">
        <v>34</v>
      </c>
      <c r="B1103">
        <v>144759</v>
      </c>
      <c r="C1103">
        <v>18</v>
      </c>
      <c r="D1103" t="s">
        <v>38</v>
      </c>
      <c r="E1103">
        <v>54</v>
      </c>
      <c r="F1103">
        <v>121</v>
      </c>
      <c r="G1103">
        <v>44</v>
      </c>
      <c r="H1103" t="s">
        <v>27</v>
      </c>
      <c r="I1103">
        <v>75</v>
      </c>
      <c r="J1103">
        <v>62</v>
      </c>
      <c r="K1103">
        <v>46</v>
      </c>
      <c r="L1103">
        <v>19</v>
      </c>
      <c r="M1103">
        <v>3</v>
      </c>
      <c r="N1103">
        <v>62</v>
      </c>
      <c r="O1103">
        <v>43</v>
      </c>
      <c r="P1103">
        <v>89</v>
      </c>
      <c r="Q1103">
        <v>23</v>
      </c>
      <c r="R1103">
        <v>7</v>
      </c>
    </row>
    <row r="1104" spans="1:18" x14ac:dyDescent="0.35">
      <c r="A1104" t="s">
        <v>24</v>
      </c>
      <c r="B1104">
        <v>131442</v>
      </c>
      <c r="C1104">
        <v>13</v>
      </c>
      <c r="D1104" t="s">
        <v>38</v>
      </c>
      <c r="E1104">
        <v>89</v>
      </c>
      <c r="F1104">
        <v>86</v>
      </c>
      <c r="G1104">
        <v>86</v>
      </c>
      <c r="H1104" t="s">
        <v>20</v>
      </c>
      <c r="I1104">
        <v>23</v>
      </c>
      <c r="J1104">
        <v>56</v>
      </c>
      <c r="K1104">
        <v>79</v>
      </c>
      <c r="L1104">
        <v>87</v>
      </c>
      <c r="M1104">
        <v>11</v>
      </c>
      <c r="N1104">
        <v>36</v>
      </c>
      <c r="O1104">
        <v>64</v>
      </c>
      <c r="P1104">
        <v>3</v>
      </c>
      <c r="Q1104">
        <v>69</v>
      </c>
      <c r="R1104">
        <v>53</v>
      </c>
    </row>
    <row r="1105" spans="1:18" x14ac:dyDescent="0.35">
      <c r="A1105" t="s">
        <v>37</v>
      </c>
      <c r="B1105">
        <v>126969</v>
      </c>
      <c r="C1105">
        <v>24</v>
      </c>
      <c r="D1105" t="s">
        <v>38</v>
      </c>
      <c r="E1105">
        <v>81</v>
      </c>
      <c r="F1105">
        <v>79</v>
      </c>
      <c r="G1105">
        <v>7</v>
      </c>
      <c r="H1105" t="s">
        <v>27</v>
      </c>
      <c r="I1105">
        <v>82</v>
      </c>
      <c r="J1105">
        <v>71</v>
      </c>
      <c r="K1105">
        <v>6</v>
      </c>
      <c r="L1105">
        <v>9</v>
      </c>
      <c r="M1105">
        <v>79</v>
      </c>
      <c r="N1105">
        <v>23</v>
      </c>
      <c r="O1105">
        <v>39</v>
      </c>
      <c r="P1105">
        <v>27</v>
      </c>
      <c r="Q1105">
        <v>98</v>
      </c>
      <c r="R1105">
        <v>85</v>
      </c>
    </row>
    <row r="1106" spans="1:18" x14ac:dyDescent="0.35">
      <c r="A1106" t="s">
        <v>31</v>
      </c>
      <c r="B1106">
        <v>111606</v>
      </c>
      <c r="C1106">
        <v>11</v>
      </c>
      <c r="D1106" t="s">
        <v>38</v>
      </c>
      <c r="E1106">
        <v>79</v>
      </c>
      <c r="F1106">
        <v>96</v>
      </c>
      <c r="G1106">
        <v>1</v>
      </c>
      <c r="H1106" t="s">
        <v>23</v>
      </c>
      <c r="I1106">
        <v>21</v>
      </c>
      <c r="J1106">
        <v>15</v>
      </c>
      <c r="K1106">
        <v>55</v>
      </c>
      <c r="L1106">
        <v>92</v>
      </c>
      <c r="M1106">
        <v>99</v>
      </c>
      <c r="N1106">
        <v>29</v>
      </c>
      <c r="O1106">
        <v>7</v>
      </c>
      <c r="P1106">
        <v>6</v>
      </c>
      <c r="Q1106">
        <v>49</v>
      </c>
      <c r="R1106">
        <v>67</v>
      </c>
    </row>
    <row r="1107" spans="1:18" x14ac:dyDescent="0.35">
      <c r="A1107" t="s">
        <v>31</v>
      </c>
      <c r="B1107">
        <v>137904</v>
      </c>
      <c r="C1107">
        <v>28</v>
      </c>
      <c r="D1107" t="s">
        <v>22</v>
      </c>
      <c r="E1107">
        <v>94</v>
      </c>
      <c r="F1107">
        <v>121</v>
      </c>
      <c r="G1107">
        <v>24</v>
      </c>
      <c r="H1107" t="s">
        <v>23</v>
      </c>
      <c r="I1107">
        <v>24</v>
      </c>
      <c r="J1107">
        <v>17</v>
      </c>
      <c r="K1107">
        <v>39</v>
      </c>
      <c r="L1107">
        <v>77</v>
      </c>
      <c r="M1107">
        <v>94</v>
      </c>
      <c r="N1107">
        <v>43</v>
      </c>
      <c r="O1107">
        <v>77</v>
      </c>
      <c r="P1107">
        <v>47</v>
      </c>
      <c r="Q1107">
        <v>3</v>
      </c>
      <c r="R1107">
        <v>74</v>
      </c>
    </row>
    <row r="1108" spans="1:18" x14ac:dyDescent="0.35">
      <c r="A1108" t="s">
        <v>21</v>
      </c>
      <c r="B1108">
        <v>93878</v>
      </c>
      <c r="C1108">
        <v>11</v>
      </c>
      <c r="D1108" t="s">
        <v>19</v>
      </c>
      <c r="E1108">
        <v>2</v>
      </c>
      <c r="F1108">
        <v>81</v>
      </c>
      <c r="G1108">
        <v>17</v>
      </c>
      <c r="H1108" t="s">
        <v>23</v>
      </c>
      <c r="I1108">
        <v>19</v>
      </c>
      <c r="J1108">
        <v>93</v>
      </c>
      <c r="K1108">
        <v>59</v>
      </c>
      <c r="L1108">
        <v>12</v>
      </c>
      <c r="M1108">
        <v>18</v>
      </c>
      <c r="N1108">
        <v>95</v>
      </c>
      <c r="O1108">
        <v>74</v>
      </c>
      <c r="P1108">
        <v>73</v>
      </c>
      <c r="Q1108">
        <v>7</v>
      </c>
      <c r="R1108">
        <v>9</v>
      </c>
    </row>
    <row r="1109" spans="1:18" x14ac:dyDescent="0.35">
      <c r="A1109" t="s">
        <v>40</v>
      </c>
      <c r="B1109">
        <v>71986</v>
      </c>
      <c r="C1109">
        <v>2</v>
      </c>
      <c r="D1109" t="s">
        <v>22</v>
      </c>
      <c r="E1109">
        <v>66</v>
      </c>
      <c r="F1109">
        <v>146</v>
      </c>
      <c r="G1109">
        <v>8</v>
      </c>
      <c r="H1109" t="s">
        <v>23</v>
      </c>
      <c r="I1109">
        <v>48</v>
      </c>
      <c r="J1109">
        <v>5</v>
      </c>
      <c r="K1109">
        <v>5</v>
      </c>
      <c r="L1109">
        <v>25</v>
      </c>
      <c r="M1109">
        <v>91</v>
      </c>
      <c r="N1109">
        <v>4</v>
      </c>
      <c r="O1109">
        <v>63</v>
      </c>
      <c r="P1109">
        <v>86</v>
      </c>
      <c r="Q1109">
        <v>98</v>
      </c>
      <c r="R1109">
        <v>5</v>
      </c>
    </row>
    <row r="1110" spans="1:18" x14ac:dyDescent="0.35">
      <c r="A1110" t="s">
        <v>39</v>
      </c>
      <c r="B1110">
        <v>65169</v>
      </c>
      <c r="C1110">
        <v>23</v>
      </c>
      <c r="D1110" t="s">
        <v>38</v>
      </c>
      <c r="E1110">
        <v>8</v>
      </c>
      <c r="F1110">
        <v>51</v>
      </c>
      <c r="G1110">
        <v>85</v>
      </c>
      <c r="H1110" t="s">
        <v>20</v>
      </c>
      <c r="I1110">
        <v>7</v>
      </c>
      <c r="J1110">
        <v>38</v>
      </c>
      <c r="K1110">
        <v>0</v>
      </c>
      <c r="L1110">
        <v>62</v>
      </c>
      <c r="M1110">
        <v>43</v>
      </c>
      <c r="N1110">
        <v>13</v>
      </c>
      <c r="O1110">
        <v>3</v>
      </c>
      <c r="P1110">
        <v>57</v>
      </c>
      <c r="Q1110">
        <v>66</v>
      </c>
      <c r="R1110">
        <v>46</v>
      </c>
    </row>
    <row r="1111" spans="1:18" x14ac:dyDescent="0.35">
      <c r="A1111" t="s">
        <v>29</v>
      </c>
      <c r="B1111">
        <v>47330</v>
      </c>
      <c r="C1111">
        <v>9</v>
      </c>
      <c r="D1111" t="s">
        <v>22</v>
      </c>
      <c r="E1111">
        <v>11</v>
      </c>
      <c r="F1111">
        <v>58</v>
      </c>
      <c r="G1111">
        <v>6</v>
      </c>
      <c r="H1111" t="s">
        <v>23</v>
      </c>
      <c r="I1111">
        <v>54</v>
      </c>
      <c r="J1111">
        <v>71</v>
      </c>
      <c r="K1111">
        <v>13</v>
      </c>
      <c r="L1111">
        <v>64</v>
      </c>
      <c r="M1111">
        <v>48</v>
      </c>
      <c r="N1111">
        <v>99</v>
      </c>
      <c r="O1111">
        <v>72</v>
      </c>
      <c r="P1111">
        <v>66</v>
      </c>
      <c r="Q1111">
        <v>57</v>
      </c>
      <c r="R1111">
        <v>10</v>
      </c>
    </row>
    <row r="1112" spans="1:18" x14ac:dyDescent="0.35">
      <c r="A1112" t="s">
        <v>44</v>
      </c>
      <c r="B1112">
        <v>119937</v>
      </c>
      <c r="C1112">
        <v>16</v>
      </c>
      <c r="D1112" t="s">
        <v>22</v>
      </c>
      <c r="E1112">
        <v>54</v>
      </c>
      <c r="F1112">
        <v>96</v>
      </c>
      <c r="G1112">
        <v>48</v>
      </c>
      <c r="H1112" t="s">
        <v>27</v>
      </c>
      <c r="I1112">
        <v>43</v>
      </c>
      <c r="J1112">
        <v>53</v>
      </c>
      <c r="K1112">
        <v>27</v>
      </c>
      <c r="L1112">
        <v>93</v>
      </c>
      <c r="M1112">
        <v>49</v>
      </c>
      <c r="N1112">
        <v>84</v>
      </c>
      <c r="O1112">
        <v>48</v>
      </c>
      <c r="P1112">
        <v>72</v>
      </c>
      <c r="Q1112">
        <v>34</v>
      </c>
      <c r="R1112">
        <v>62</v>
      </c>
    </row>
    <row r="1113" spans="1:18" x14ac:dyDescent="0.35">
      <c r="A1113" t="s">
        <v>30</v>
      </c>
      <c r="B1113">
        <v>113301</v>
      </c>
      <c r="C1113">
        <v>23</v>
      </c>
      <c r="D1113" t="s">
        <v>22</v>
      </c>
      <c r="E1113">
        <v>37</v>
      </c>
      <c r="F1113">
        <v>138</v>
      </c>
      <c r="G1113">
        <v>35</v>
      </c>
      <c r="H1113" t="s">
        <v>27</v>
      </c>
      <c r="I1113">
        <v>49</v>
      </c>
      <c r="J1113">
        <v>19</v>
      </c>
      <c r="K1113">
        <v>86</v>
      </c>
      <c r="L1113">
        <v>25</v>
      </c>
      <c r="M1113">
        <v>63</v>
      </c>
      <c r="N1113">
        <v>17</v>
      </c>
      <c r="O1113">
        <v>4</v>
      </c>
      <c r="P1113">
        <v>9</v>
      </c>
      <c r="Q1113">
        <v>17</v>
      </c>
      <c r="R1113">
        <v>66</v>
      </c>
    </row>
    <row r="1114" spans="1:18" x14ac:dyDescent="0.35">
      <c r="A1114" t="s">
        <v>21</v>
      </c>
      <c r="B1114">
        <v>81899</v>
      </c>
      <c r="C1114">
        <v>17</v>
      </c>
      <c r="D1114" t="s">
        <v>19</v>
      </c>
      <c r="E1114">
        <v>42</v>
      </c>
      <c r="F1114">
        <v>104</v>
      </c>
      <c r="G1114">
        <v>19</v>
      </c>
      <c r="H1114" t="s">
        <v>23</v>
      </c>
      <c r="I1114">
        <v>6</v>
      </c>
      <c r="J1114">
        <v>64</v>
      </c>
      <c r="K1114">
        <v>27</v>
      </c>
      <c r="L1114">
        <v>4</v>
      </c>
      <c r="M1114">
        <v>4</v>
      </c>
      <c r="N1114">
        <v>77</v>
      </c>
      <c r="O1114">
        <v>84</v>
      </c>
      <c r="P1114">
        <v>2</v>
      </c>
      <c r="Q1114">
        <v>2</v>
      </c>
      <c r="R1114">
        <v>4</v>
      </c>
    </row>
    <row r="1115" spans="1:18" x14ac:dyDescent="0.35">
      <c r="A1115" t="s">
        <v>24</v>
      </c>
      <c r="B1115">
        <v>100390</v>
      </c>
      <c r="C1115">
        <v>3</v>
      </c>
      <c r="D1115" t="s">
        <v>19</v>
      </c>
      <c r="E1115">
        <v>81</v>
      </c>
      <c r="F1115">
        <v>86</v>
      </c>
      <c r="G1115">
        <v>82</v>
      </c>
      <c r="H1115" t="s">
        <v>20</v>
      </c>
      <c r="I1115">
        <v>29</v>
      </c>
      <c r="J1115">
        <v>6</v>
      </c>
      <c r="K1115">
        <v>72</v>
      </c>
      <c r="L1115">
        <v>45</v>
      </c>
      <c r="M1115">
        <v>87</v>
      </c>
      <c r="N1115">
        <v>52</v>
      </c>
      <c r="O1115">
        <v>14</v>
      </c>
      <c r="P1115">
        <v>62</v>
      </c>
      <c r="Q1115">
        <v>46</v>
      </c>
      <c r="R1115">
        <v>94</v>
      </c>
    </row>
    <row r="1116" spans="1:18" x14ac:dyDescent="0.35">
      <c r="A1116" t="s">
        <v>37</v>
      </c>
      <c r="B1116">
        <v>106019</v>
      </c>
      <c r="C1116">
        <v>26</v>
      </c>
      <c r="D1116" t="s">
        <v>19</v>
      </c>
      <c r="E1116">
        <v>4</v>
      </c>
      <c r="F1116">
        <v>115</v>
      </c>
      <c r="G1116">
        <v>51</v>
      </c>
      <c r="H1116" t="s">
        <v>27</v>
      </c>
      <c r="I1116">
        <v>37</v>
      </c>
      <c r="J1116">
        <v>99</v>
      </c>
      <c r="K1116">
        <v>3</v>
      </c>
      <c r="L1116">
        <v>28</v>
      </c>
      <c r="M1116">
        <v>86</v>
      </c>
      <c r="N1116">
        <v>0</v>
      </c>
      <c r="O1116">
        <v>2</v>
      </c>
      <c r="P1116">
        <v>59</v>
      </c>
      <c r="Q1116">
        <v>16</v>
      </c>
      <c r="R1116">
        <v>99</v>
      </c>
    </row>
    <row r="1117" spans="1:18" x14ac:dyDescent="0.35">
      <c r="A1117" t="s">
        <v>30</v>
      </c>
      <c r="B1117">
        <v>129878</v>
      </c>
      <c r="C1117">
        <v>15</v>
      </c>
      <c r="D1117" t="s">
        <v>38</v>
      </c>
      <c r="E1117">
        <v>6</v>
      </c>
      <c r="F1117">
        <v>66</v>
      </c>
      <c r="G1117">
        <v>42</v>
      </c>
      <c r="H1117" t="s">
        <v>27</v>
      </c>
      <c r="I1117">
        <v>61</v>
      </c>
      <c r="J1117">
        <v>55</v>
      </c>
      <c r="K1117">
        <v>78</v>
      </c>
      <c r="L1117">
        <v>27</v>
      </c>
      <c r="M1117">
        <v>65</v>
      </c>
      <c r="N1117">
        <v>29</v>
      </c>
      <c r="O1117">
        <v>59</v>
      </c>
      <c r="P1117">
        <v>61</v>
      </c>
      <c r="Q1117">
        <v>12</v>
      </c>
      <c r="R1117">
        <v>55</v>
      </c>
    </row>
    <row r="1118" spans="1:18" x14ac:dyDescent="0.35">
      <c r="A1118" t="s">
        <v>34</v>
      </c>
      <c r="B1118">
        <v>55463</v>
      </c>
      <c r="C1118">
        <v>8</v>
      </c>
      <c r="D1118" t="s">
        <v>25</v>
      </c>
      <c r="E1118">
        <v>5</v>
      </c>
      <c r="F1118">
        <v>12</v>
      </c>
      <c r="G1118">
        <v>33</v>
      </c>
      <c r="H1118" t="s">
        <v>27</v>
      </c>
      <c r="I1118">
        <v>94</v>
      </c>
      <c r="J1118">
        <v>46</v>
      </c>
      <c r="K1118">
        <v>94</v>
      </c>
      <c r="L1118">
        <v>11</v>
      </c>
      <c r="M1118">
        <v>95</v>
      </c>
      <c r="N1118">
        <v>11</v>
      </c>
      <c r="O1118">
        <v>46</v>
      </c>
      <c r="P1118">
        <v>94</v>
      </c>
      <c r="Q1118">
        <v>23</v>
      </c>
      <c r="R1118">
        <v>3</v>
      </c>
    </row>
    <row r="1119" spans="1:18" x14ac:dyDescent="0.35">
      <c r="A1119" t="s">
        <v>34</v>
      </c>
      <c r="B1119">
        <v>115275</v>
      </c>
      <c r="C1119">
        <v>13</v>
      </c>
      <c r="D1119" t="s">
        <v>22</v>
      </c>
      <c r="E1119">
        <v>6</v>
      </c>
      <c r="F1119">
        <v>101</v>
      </c>
      <c r="G1119">
        <v>31</v>
      </c>
      <c r="H1119" t="s">
        <v>27</v>
      </c>
      <c r="I1119">
        <v>65</v>
      </c>
      <c r="J1119">
        <v>17</v>
      </c>
      <c r="K1119">
        <v>93</v>
      </c>
      <c r="L1119">
        <v>69</v>
      </c>
      <c r="M1119">
        <v>71</v>
      </c>
      <c r="N1119">
        <v>23</v>
      </c>
      <c r="O1119">
        <v>88</v>
      </c>
      <c r="P1119">
        <v>54</v>
      </c>
      <c r="Q1119">
        <v>86</v>
      </c>
      <c r="R1119">
        <v>27</v>
      </c>
    </row>
    <row r="1120" spans="1:18" x14ac:dyDescent="0.35">
      <c r="A1120" t="s">
        <v>39</v>
      </c>
      <c r="B1120">
        <v>81408</v>
      </c>
      <c r="C1120">
        <v>2</v>
      </c>
      <c r="D1120" t="s">
        <v>25</v>
      </c>
      <c r="E1120">
        <v>39</v>
      </c>
      <c r="F1120">
        <v>72</v>
      </c>
      <c r="G1120">
        <v>89</v>
      </c>
      <c r="H1120" t="s">
        <v>20</v>
      </c>
      <c r="I1120">
        <v>78</v>
      </c>
      <c r="J1120">
        <v>92</v>
      </c>
      <c r="K1120">
        <v>38</v>
      </c>
      <c r="L1120">
        <v>51</v>
      </c>
      <c r="M1120">
        <v>36</v>
      </c>
      <c r="N1120">
        <v>26</v>
      </c>
      <c r="O1120">
        <v>75</v>
      </c>
      <c r="P1120">
        <v>34</v>
      </c>
      <c r="Q1120">
        <v>43</v>
      </c>
      <c r="R1120">
        <v>4</v>
      </c>
    </row>
    <row r="1121" spans="1:18" x14ac:dyDescent="0.35">
      <c r="A1121" t="s">
        <v>41</v>
      </c>
      <c r="B1121">
        <v>93305</v>
      </c>
      <c r="C1121">
        <v>29</v>
      </c>
      <c r="D1121" t="s">
        <v>25</v>
      </c>
      <c r="E1121">
        <v>92</v>
      </c>
      <c r="F1121">
        <v>117</v>
      </c>
      <c r="G1121">
        <v>82</v>
      </c>
      <c r="H1121" t="s">
        <v>20</v>
      </c>
      <c r="I1121">
        <v>78</v>
      </c>
      <c r="J1121">
        <v>64</v>
      </c>
      <c r="K1121">
        <v>6</v>
      </c>
      <c r="L1121">
        <v>1</v>
      </c>
      <c r="M1121">
        <v>4</v>
      </c>
      <c r="N1121">
        <v>46</v>
      </c>
      <c r="O1121">
        <v>83</v>
      </c>
      <c r="P1121">
        <v>31</v>
      </c>
      <c r="Q1121">
        <v>38</v>
      </c>
      <c r="R1121">
        <v>91</v>
      </c>
    </row>
    <row r="1122" spans="1:18" x14ac:dyDescent="0.35">
      <c r="A1122" t="s">
        <v>28</v>
      </c>
      <c r="B1122">
        <v>115442</v>
      </c>
      <c r="C1122">
        <v>3</v>
      </c>
      <c r="D1122" t="s">
        <v>38</v>
      </c>
      <c r="E1122">
        <v>67</v>
      </c>
      <c r="F1122">
        <v>77</v>
      </c>
      <c r="G1122">
        <v>35</v>
      </c>
      <c r="H1122" t="s">
        <v>27</v>
      </c>
      <c r="I1122">
        <v>2</v>
      </c>
      <c r="J1122">
        <v>11</v>
      </c>
      <c r="K1122">
        <v>29</v>
      </c>
      <c r="L1122">
        <v>55</v>
      </c>
      <c r="M1122">
        <v>6</v>
      </c>
      <c r="N1122">
        <v>14</v>
      </c>
      <c r="O1122">
        <v>18</v>
      </c>
      <c r="P1122">
        <v>63</v>
      </c>
      <c r="Q1122">
        <v>62</v>
      </c>
      <c r="R1122">
        <v>55</v>
      </c>
    </row>
    <row r="1123" spans="1:18" x14ac:dyDescent="0.35">
      <c r="A1123" t="s">
        <v>33</v>
      </c>
      <c r="B1123">
        <v>86467</v>
      </c>
      <c r="C1123">
        <v>21</v>
      </c>
      <c r="D1123" t="s">
        <v>19</v>
      </c>
      <c r="E1123">
        <v>37</v>
      </c>
      <c r="F1123">
        <v>6</v>
      </c>
      <c r="G1123">
        <v>76</v>
      </c>
      <c r="H1123" t="s">
        <v>20</v>
      </c>
      <c r="I1123">
        <v>9</v>
      </c>
      <c r="J1123">
        <v>98</v>
      </c>
      <c r="K1123">
        <v>65</v>
      </c>
      <c r="L1123">
        <v>92</v>
      </c>
      <c r="M1123">
        <v>64</v>
      </c>
      <c r="N1123">
        <v>3</v>
      </c>
      <c r="O1123">
        <v>10</v>
      </c>
      <c r="P1123">
        <v>1</v>
      </c>
      <c r="Q1123">
        <v>68</v>
      </c>
      <c r="R1123">
        <v>25</v>
      </c>
    </row>
    <row r="1124" spans="1:18" x14ac:dyDescent="0.35">
      <c r="A1124" t="s">
        <v>24</v>
      </c>
      <c r="B1124">
        <v>87304</v>
      </c>
      <c r="C1124">
        <v>26</v>
      </c>
      <c r="D1124" t="s">
        <v>19</v>
      </c>
      <c r="E1124">
        <v>65</v>
      </c>
      <c r="F1124">
        <v>94</v>
      </c>
      <c r="G1124">
        <v>76</v>
      </c>
      <c r="H1124" t="s">
        <v>20</v>
      </c>
      <c r="I1124">
        <v>33</v>
      </c>
      <c r="J1124">
        <v>34</v>
      </c>
      <c r="K1124">
        <v>96</v>
      </c>
      <c r="L1124">
        <v>8</v>
      </c>
      <c r="M1124">
        <v>46</v>
      </c>
      <c r="N1124">
        <v>2</v>
      </c>
      <c r="O1124">
        <v>81</v>
      </c>
      <c r="P1124">
        <v>16</v>
      </c>
      <c r="Q1124">
        <v>21</v>
      </c>
      <c r="R1124">
        <v>37</v>
      </c>
    </row>
    <row r="1125" spans="1:18" x14ac:dyDescent="0.35">
      <c r="A1125" t="s">
        <v>31</v>
      </c>
      <c r="B1125">
        <v>62734</v>
      </c>
      <c r="C1125">
        <v>29</v>
      </c>
      <c r="D1125" t="s">
        <v>22</v>
      </c>
      <c r="E1125">
        <v>13</v>
      </c>
      <c r="F1125">
        <v>62</v>
      </c>
      <c r="G1125">
        <v>17</v>
      </c>
      <c r="H1125" t="s">
        <v>23</v>
      </c>
      <c r="I1125">
        <v>28</v>
      </c>
      <c r="J1125">
        <v>57</v>
      </c>
      <c r="K1125">
        <v>45</v>
      </c>
      <c r="L1125">
        <v>43</v>
      </c>
      <c r="M1125">
        <v>11</v>
      </c>
      <c r="N1125">
        <v>14</v>
      </c>
      <c r="O1125">
        <v>82</v>
      </c>
      <c r="P1125">
        <v>89</v>
      </c>
      <c r="Q1125">
        <v>23</v>
      </c>
      <c r="R1125">
        <v>11</v>
      </c>
    </row>
    <row r="1126" spans="1:18" x14ac:dyDescent="0.35">
      <c r="A1126" t="s">
        <v>31</v>
      </c>
      <c r="B1126">
        <v>76865</v>
      </c>
      <c r="C1126">
        <v>12</v>
      </c>
      <c r="D1126" t="s">
        <v>19</v>
      </c>
      <c r="E1126">
        <v>61</v>
      </c>
      <c r="F1126">
        <v>122</v>
      </c>
      <c r="G1126">
        <v>14</v>
      </c>
      <c r="H1126" t="s">
        <v>23</v>
      </c>
      <c r="I1126">
        <v>68</v>
      </c>
      <c r="J1126">
        <v>71</v>
      </c>
      <c r="K1126">
        <v>94</v>
      </c>
      <c r="L1126">
        <v>6</v>
      </c>
      <c r="M1126">
        <v>19</v>
      </c>
      <c r="N1126">
        <v>7</v>
      </c>
      <c r="O1126">
        <v>87</v>
      </c>
      <c r="P1126">
        <v>79</v>
      </c>
      <c r="Q1126">
        <v>57</v>
      </c>
      <c r="R1126">
        <v>8</v>
      </c>
    </row>
    <row r="1127" spans="1:18" x14ac:dyDescent="0.35">
      <c r="A1127" t="s">
        <v>35</v>
      </c>
      <c r="B1127">
        <v>147882</v>
      </c>
      <c r="C1127">
        <v>3</v>
      </c>
      <c r="D1127" t="s">
        <v>38</v>
      </c>
      <c r="E1127">
        <v>3</v>
      </c>
      <c r="F1127">
        <v>106</v>
      </c>
      <c r="G1127">
        <v>4</v>
      </c>
      <c r="H1127" t="s">
        <v>27</v>
      </c>
      <c r="I1127">
        <v>7</v>
      </c>
      <c r="J1127">
        <v>73</v>
      </c>
      <c r="K1127">
        <v>3</v>
      </c>
      <c r="L1127">
        <v>45</v>
      </c>
      <c r="M1127">
        <v>13</v>
      </c>
      <c r="N1127">
        <v>8</v>
      </c>
      <c r="O1127">
        <v>57</v>
      </c>
      <c r="P1127">
        <v>9</v>
      </c>
      <c r="Q1127">
        <v>5</v>
      </c>
      <c r="R1127">
        <v>94</v>
      </c>
    </row>
    <row r="1128" spans="1:18" x14ac:dyDescent="0.35">
      <c r="A1128" t="s">
        <v>29</v>
      </c>
      <c r="B1128">
        <v>126666</v>
      </c>
      <c r="C1128">
        <v>18</v>
      </c>
      <c r="D1128" t="s">
        <v>25</v>
      </c>
      <c r="E1128">
        <v>58</v>
      </c>
      <c r="F1128">
        <v>143</v>
      </c>
      <c r="G1128">
        <v>13</v>
      </c>
      <c r="H1128" t="s">
        <v>23</v>
      </c>
      <c r="I1128">
        <v>37</v>
      </c>
      <c r="J1128">
        <v>5</v>
      </c>
      <c r="K1128">
        <v>59</v>
      </c>
      <c r="L1128">
        <v>72</v>
      </c>
      <c r="M1128">
        <v>77</v>
      </c>
      <c r="N1128">
        <v>15</v>
      </c>
      <c r="O1128">
        <v>44</v>
      </c>
      <c r="P1128">
        <v>18</v>
      </c>
      <c r="Q1128">
        <v>66</v>
      </c>
      <c r="R1128">
        <v>16</v>
      </c>
    </row>
    <row r="1129" spans="1:18" x14ac:dyDescent="0.35">
      <c r="A1129" t="s">
        <v>40</v>
      </c>
      <c r="B1129">
        <v>113319</v>
      </c>
      <c r="C1129">
        <v>3</v>
      </c>
      <c r="D1129" t="s">
        <v>38</v>
      </c>
      <c r="E1129">
        <v>14</v>
      </c>
      <c r="F1129">
        <v>62</v>
      </c>
      <c r="G1129">
        <v>12</v>
      </c>
      <c r="H1129" t="s">
        <v>23</v>
      </c>
      <c r="I1129">
        <v>10</v>
      </c>
      <c r="J1129">
        <v>33</v>
      </c>
      <c r="K1129">
        <v>94</v>
      </c>
      <c r="L1129">
        <v>39</v>
      </c>
      <c r="M1129">
        <v>44</v>
      </c>
      <c r="N1129">
        <v>8</v>
      </c>
      <c r="O1129">
        <v>9</v>
      </c>
      <c r="P1129">
        <v>18</v>
      </c>
      <c r="Q1129">
        <v>97</v>
      </c>
      <c r="R1129">
        <v>51</v>
      </c>
    </row>
    <row r="1130" spans="1:18" x14ac:dyDescent="0.35">
      <c r="A1130" t="s">
        <v>43</v>
      </c>
      <c r="B1130">
        <v>134041</v>
      </c>
      <c r="C1130">
        <v>5</v>
      </c>
      <c r="D1130" t="s">
        <v>19</v>
      </c>
      <c r="E1130">
        <v>91</v>
      </c>
      <c r="F1130">
        <v>137</v>
      </c>
      <c r="G1130">
        <v>16</v>
      </c>
      <c r="H1130" t="s">
        <v>23</v>
      </c>
      <c r="I1130">
        <v>16</v>
      </c>
      <c r="J1130">
        <v>83</v>
      </c>
      <c r="K1130">
        <v>32</v>
      </c>
      <c r="L1130">
        <v>42</v>
      </c>
      <c r="M1130">
        <v>68</v>
      </c>
      <c r="N1130">
        <v>35</v>
      </c>
      <c r="O1130">
        <v>63</v>
      </c>
      <c r="P1130">
        <v>89</v>
      </c>
      <c r="Q1130">
        <v>8</v>
      </c>
      <c r="R1130">
        <v>38</v>
      </c>
    </row>
    <row r="1131" spans="1:18" x14ac:dyDescent="0.35">
      <c r="A1131" t="s">
        <v>31</v>
      </c>
      <c r="B1131">
        <v>43760</v>
      </c>
      <c r="C1131">
        <v>26</v>
      </c>
      <c r="D1131" t="s">
        <v>19</v>
      </c>
      <c r="E1131">
        <v>29</v>
      </c>
      <c r="F1131">
        <v>85</v>
      </c>
      <c r="G1131">
        <v>17</v>
      </c>
      <c r="H1131" t="s">
        <v>23</v>
      </c>
      <c r="I1131">
        <v>42</v>
      </c>
      <c r="J1131">
        <v>13</v>
      </c>
      <c r="K1131">
        <v>16</v>
      </c>
      <c r="L1131">
        <v>34</v>
      </c>
      <c r="M1131">
        <v>56</v>
      </c>
      <c r="N1131">
        <v>59</v>
      </c>
      <c r="O1131">
        <v>49</v>
      </c>
      <c r="P1131">
        <v>74</v>
      </c>
      <c r="Q1131">
        <v>74</v>
      </c>
      <c r="R1131">
        <v>43</v>
      </c>
    </row>
    <row r="1132" spans="1:18" x14ac:dyDescent="0.35">
      <c r="A1132" t="s">
        <v>28</v>
      </c>
      <c r="B1132">
        <v>118670</v>
      </c>
      <c r="C1132">
        <v>29</v>
      </c>
      <c r="D1132" t="s">
        <v>19</v>
      </c>
      <c r="E1132">
        <v>53</v>
      </c>
      <c r="F1132">
        <v>88</v>
      </c>
      <c r="G1132">
        <v>36</v>
      </c>
      <c r="H1132" t="s">
        <v>27</v>
      </c>
      <c r="I1132">
        <v>98</v>
      </c>
      <c r="J1132">
        <v>37</v>
      </c>
      <c r="K1132">
        <v>63</v>
      </c>
      <c r="L1132">
        <v>49</v>
      </c>
      <c r="M1132">
        <v>14</v>
      </c>
      <c r="N1132">
        <v>6</v>
      </c>
      <c r="O1132">
        <v>63</v>
      </c>
      <c r="P1132">
        <v>25</v>
      </c>
      <c r="Q1132">
        <v>24</v>
      </c>
      <c r="R1132">
        <v>96</v>
      </c>
    </row>
    <row r="1133" spans="1:18" x14ac:dyDescent="0.35">
      <c r="A1133" t="s">
        <v>18</v>
      </c>
      <c r="B1133">
        <v>80806</v>
      </c>
      <c r="C1133">
        <v>19</v>
      </c>
      <c r="D1133" t="s">
        <v>19</v>
      </c>
      <c r="E1133">
        <v>3</v>
      </c>
      <c r="F1133">
        <v>84</v>
      </c>
      <c r="G1133">
        <v>85</v>
      </c>
      <c r="H1133" t="s">
        <v>20</v>
      </c>
      <c r="I1133">
        <v>33</v>
      </c>
      <c r="J1133">
        <v>3</v>
      </c>
      <c r="K1133">
        <v>44</v>
      </c>
      <c r="L1133">
        <v>11</v>
      </c>
      <c r="M1133">
        <v>62</v>
      </c>
      <c r="N1133">
        <v>62</v>
      </c>
      <c r="O1133">
        <v>4</v>
      </c>
      <c r="P1133">
        <v>29</v>
      </c>
      <c r="Q1133">
        <v>41</v>
      </c>
      <c r="R1133">
        <v>55</v>
      </c>
    </row>
    <row r="1134" spans="1:18" x14ac:dyDescent="0.35">
      <c r="A1134" t="s">
        <v>28</v>
      </c>
      <c r="B1134">
        <v>83276</v>
      </c>
      <c r="C1134">
        <v>4</v>
      </c>
      <c r="D1134" t="s">
        <v>38</v>
      </c>
      <c r="E1134">
        <v>29</v>
      </c>
      <c r="F1134">
        <v>148</v>
      </c>
      <c r="G1134">
        <v>32</v>
      </c>
      <c r="H1134" t="s">
        <v>27</v>
      </c>
      <c r="I1134">
        <v>99</v>
      </c>
      <c r="J1134">
        <v>5</v>
      </c>
      <c r="K1134">
        <v>29</v>
      </c>
      <c r="L1134">
        <v>49</v>
      </c>
      <c r="M1134">
        <v>14</v>
      </c>
      <c r="N1134">
        <v>13</v>
      </c>
      <c r="O1134">
        <v>26</v>
      </c>
      <c r="P1134">
        <v>97</v>
      </c>
      <c r="Q1134">
        <v>38</v>
      </c>
      <c r="R1134">
        <v>57</v>
      </c>
    </row>
    <row r="1135" spans="1:18" x14ac:dyDescent="0.35">
      <c r="A1135" t="s">
        <v>33</v>
      </c>
      <c r="B1135">
        <v>58897</v>
      </c>
      <c r="C1135">
        <v>18</v>
      </c>
      <c r="D1135" t="s">
        <v>19</v>
      </c>
      <c r="E1135">
        <v>74</v>
      </c>
      <c r="F1135">
        <v>119</v>
      </c>
      <c r="G1135">
        <v>78</v>
      </c>
      <c r="H1135" t="s">
        <v>20</v>
      </c>
      <c r="I1135">
        <v>11</v>
      </c>
      <c r="J1135">
        <v>28</v>
      </c>
      <c r="K1135">
        <v>21</v>
      </c>
      <c r="L1135">
        <v>14</v>
      </c>
      <c r="M1135">
        <v>2</v>
      </c>
      <c r="N1135">
        <v>94</v>
      </c>
      <c r="O1135">
        <v>92</v>
      </c>
      <c r="P1135">
        <v>5</v>
      </c>
      <c r="Q1135">
        <v>17</v>
      </c>
      <c r="R1135">
        <v>14</v>
      </c>
    </row>
    <row r="1136" spans="1:18" x14ac:dyDescent="0.35">
      <c r="A1136" t="s">
        <v>35</v>
      </c>
      <c r="B1136">
        <v>44842</v>
      </c>
      <c r="C1136">
        <v>0</v>
      </c>
      <c r="D1136" t="s">
        <v>38</v>
      </c>
      <c r="E1136">
        <v>2</v>
      </c>
      <c r="F1136">
        <v>145</v>
      </c>
      <c r="G1136">
        <v>33</v>
      </c>
      <c r="H1136" t="s">
        <v>27</v>
      </c>
      <c r="I1136">
        <v>21</v>
      </c>
      <c r="J1136">
        <v>8</v>
      </c>
      <c r="K1136">
        <v>98</v>
      </c>
      <c r="L1136">
        <v>92</v>
      </c>
      <c r="M1136">
        <v>72</v>
      </c>
      <c r="N1136">
        <v>43</v>
      </c>
      <c r="O1136">
        <v>19</v>
      </c>
      <c r="P1136">
        <v>22</v>
      </c>
      <c r="Q1136">
        <v>44</v>
      </c>
      <c r="R1136">
        <v>77</v>
      </c>
    </row>
    <row r="1137" spans="1:18" x14ac:dyDescent="0.35">
      <c r="A1137" t="s">
        <v>24</v>
      </c>
      <c r="B1137">
        <v>115984</v>
      </c>
      <c r="C1137">
        <v>27</v>
      </c>
      <c r="D1137" t="s">
        <v>38</v>
      </c>
      <c r="E1137">
        <v>31</v>
      </c>
      <c r="F1137">
        <v>11</v>
      </c>
      <c r="G1137">
        <v>76</v>
      </c>
      <c r="H1137" t="s">
        <v>20</v>
      </c>
      <c r="I1137">
        <v>58</v>
      </c>
      <c r="J1137">
        <v>39</v>
      </c>
      <c r="K1137">
        <v>3</v>
      </c>
      <c r="L1137">
        <v>4</v>
      </c>
      <c r="M1137">
        <v>92</v>
      </c>
      <c r="N1137">
        <v>29</v>
      </c>
      <c r="O1137">
        <v>32</v>
      </c>
      <c r="P1137">
        <v>7</v>
      </c>
      <c r="Q1137">
        <v>62</v>
      </c>
      <c r="R1137">
        <v>85</v>
      </c>
    </row>
    <row r="1138" spans="1:18" x14ac:dyDescent="0.35">
      <c r="A1138" t="s">
        <v>34</v>
      </c>
      <c r="B1138">
        <v>105664</v>
      </c>
      <c r="C1138">
        <v>4</v>
      </c>
      <c r="D1138" t="s">
        <v>22</v>
      </c>
      <c r="E1138">
        <v>24</v>
      </c>
      <c r="F1138">
        <v>146</v>
      </c>
      <c r="G1138">
        <v>6</v>
      </c>
      <c r="H1138" t="s">
        <v>27</v>
      </c>
      <c r="I1138">
        <v>57</v>
      </c>
      <c r="J1138">
        <v>31</v>
      </c>
      <c r="K1138">
        <v>22</v>
      </c>
      <c r="L1138">
        <v>72</v>
      </c>
      <c r="M1138">
        <v>52</v>
      </c>
      <c r="N1138">
        <v>52</v>
      </c>
      <c r="O1138">
        <v>7</v>
      </c>
      <c r="P1138">
        <v>51</v>
      </c>
      <c r="Q1138">
        <v>82</v>
      </c>
      <c r="R1138">
        <v>95</v>
      </c>
    </row>
    <row r="1139" spans="1:18" x14ac:dyDescent="0.35">
      <c r="A1139" t="s">
        <v>31</v>
      </c>
      <c r="B1139">
        <v>130777</v>
      </c>
      <c r="C1139">
        <v>22</v>
      </c>
      <c r="D1139" t="s">
        <v>22</v>
      </c>
      <c r="E1139">
        <v>57</v>
      </c>
      <c r="F1139">
        <v>122</v>
      </c>
      <c r="G1139">
        <v>24</v>
      </c>
      <c r="H1139" t="s">
        <v>23</v>
      </c>
      <c r="I1139">
        <v>9</v>
      </c>
      <c r="J1139">
        <v>0</v>
      </c>
      <c r="K1139">
        <v>0</v>
      </c>
      <c r="L1139">
        <v>47</v>
      </c>
      <c r="M1139">
        <v>3</v>
      </c>
      <c r="N1139">
        <v>97</v>
      </c>
      <c r="O1139">
        <v>22</v>
      </c>
      <c r="P1139">
        <v>47</v>
      </c>
      <c r="Q1139">
        <v>6</v>
      </c>
      <c r="R1139">
        <v>52</v>
      </c>
    </row>
    <row r="1140" spans="1:18" x14ac:dyDescent="0.35">
      <c r="A1140" t="s">
        <v>40</v>
      </c>
      <c r="B1140">
        <v>82723</v>
      </c>
      <c r="C1140">
        <v>29</v>
      </c>
      <c r="D1140" t="s">
        <v>22</v>
      </c>
      <c r="E1140">
        <v>4</v>
      </c>
      <c r="F1140">
        <v>84</v>
      </c>
      <c r="G1140">
        <v>15</v>
      </c>
      <c r="H1140" t="s">
        <v>23</v>
      </c>
      <c r="I1140">
        <v>99</v>
      </c>
      <c r="J1140">
        <v>21</v>
      </c>
      <c r="K1140">
        <v>54</v>
      </c>
      <c r="L1140">
        <v>99</v>
      </c>
      <c r="M1140">
        <v>79</v>
      </c>
      <c r="N1140">
        <v>99</v>
      </c>
      <c r="O1140">
        <v>97</v>
      </c>
      <c r="P1140">
        <v>49</v>
      </c>
      <c r="Q1140">
        <v>7</v>
      </c>
      <c r="R1140">
        <v>11</v>
      </c>
    </row>
    <row r="1141" spans="1:18" x14ac:dyDescent="0.35">
      <c r="A1141" t="s">
        <v>32</v>
      </c>
      <c r="B1141">
        <v>104039</v>
      </c>
      <c r="C1141">
        <v>5</v>
      </c>
      <c r="D1141" t="s">
        <v>25</v>
      </c>
      <c r="E1141">
        <v>81</v>
      </c>
      <c r="F1141">
        <v>101</v>
      </c>
      <c r="G1141">
        <v>58</v>
      </c>
      <c r="H1141" t="s">
        <v>27</v>
      </c>
      <c r="I1141">
        <v>75</v>
      </c>
      <c r="J1141">
        <v>25</v>
      </c>
      <c r="K1141">
        <v>88</v>
      </c>
      <c r="L1141">
        <v>46</v>
      </c>
      <c r="M1141">
        <v>21</v>
      </c>
      <c r="N1141">
        <v>87</v>
      </c>
      <c r="O1141">
        <v>42</v>
      </c>
      <c r="P1141">
        <v>75</v>
      </c>
      <c r="Q1141">
        <v>55</v>
      </c>
      <c r="R1141">
        <v>38</v>
      </c>
    </row>
    <row r="1142" spans="1:18" x14ac:dyDescent="0.35">
      <c r="A1142" t="s">
        <v>30</v>
      </c>
      <c r="B1142">
        <v>33974</v>
      </c>
      <c r="C1142">
        <v>17</v>
      </c>
      <c r="D1142" t="s">
        <v>19</v>
      </c>
      <c r="E1142">
        <v>58</v>
      </c>
      <c r="F1142">
        <v>89</v>
      </c>
      <c r="G1142">
        <v>34</v>
      </c>
      <c r="H1142" t="s">
        <v>27</v>
      </c>
      <c r="I1142">
        <v>9</v>
      </c>
      <c r="J1142">
        <v>4</v>
      </c>
      <c r="K1142">
        <v>86</v>
      </c>
      <c r="L1142">
        <v>36</v>
      </c>
      <c r="M1142">
        <v>64</v>
      </c>
      <c r="N1142">
        <v>92</v>
      </c>
      <c r="O1142">
        <v>15</v>
      </c>
      <c r="P1142">
        <v>57</v>
      </c>
      <c r="Q1142">
        <v>76</v>
      </c>
      <c r="R1142">
        <v>76</v>
      </c>
    </row>
    <row r="1143" spans="1:18" x14ac:dyDescent="0.35">
      <c r="A1143" t="s">
        <v>24</v>
      </c>
      <c r="B1143">
        <v>148821</v>
      </c>
      <c r="C1143">
        <v>24</v>
      </c>
      <c r="D1143" t="s">
        <v>19</v>
      </c>
      <c r="E1143">
        <v>62</v>
      </c>
      <c r="F1143">
        <v>126</v>
      </c>
      <c r="G1143">
        <v>91</v>
      </c>
      <c r="H1143" t="s">
        <v>20</v>
      </c>
      <c r="I1143">
        <v>76</v>
      </c>
      <c r="J1143">
        <v>35</v>
      </c>
      <c r="K1143">
        <v>10</v>
      </c>
      <c r="L1143">
        <v>43</v>
      </c>
      <c r="M1143">
        <v>2</v>
      </c>
      <c r="N1143">
        <v>36</v>
      </c>
      <c r="O1143">
        <v>13</v>
      </c>
      <c r="P1143">
        <v>12</v>
      </c>
      <c r="Q1143">
        <v>28</v>
      </c>
      <c r="R1143">
        <v>5</v>
      </c>
    </row>
    <row r="1144" spans="1:18" x14ac:dyDescent="0.35">
      <c r="A1144" t="s">
        <v>24</v>
      </c>
      <c r="B1144">
        <v>51944</v>
      </c>
      <c r="C1144">
        <v>1</v>
      </c>
      <c r="D1144" t="s">
        <v>25</v>
      </c>
      <c r="E1144">
        <v>7</v>
      </c>
      <c r="F1144">
        <v>7</v>
      </c>
      <c r="G1144">
        <v>72</v>
      </c>
      <c r="H1144" t="s">
        <v>20</v>
      </c>
      <c r="I1144">
        <v>6</v>
      </c>
      <c r="J1144">
        <v>27</v>
      </c>
      <c r="K1144">
        <v>57</v>
      </c>
      <c r="L1144">
        <v>96</v>
      </c>
      <c r="M1144">
        <v>88</v>
      </c>
      <c r="N1144">
        <v>88</v>
      </c>
      <c r="O1144">
        <v>18</v>
      </c>
      <c r="P1144">
        <v>26</v>
      </c>
      <c r="Q1144">
        <v>8</v>
      </c>
      <c r="R1144">
        <v>78</v>
      </c>
    </row>
    <row r="1145" spans="1:18" x14ac:dyDescent="0.35">
      <c r="A1145" t="s">
        <v>24</v>
      </c>
      <c r="B1145">
        <v>127065</v>
      </c>
      <c r="C1145">
        <v>3</v>
      </c>
      <c r="D1145" t="s">
        <v>19</v>
      </c>
      <c r="E1145">
        <v>56</v>
      </c>
      <c r="F1145">
        <v>75</v>
      </c>
      <c r="G1145">
        <v>76</v>
      </c>
      <c r="H1145" t="s">
        <v>20</v>
      </c>
      <c r="I1145">
        <v>99</v>
      </c>
      <c r="J1145">
        <v>76</v>
      </c>
      <c r="K1145">
        <v>84</v>
      </c>
      <c r="L1145">
        <v>57</v>
      </c>
      <c r="M1145">
        <v>87</v>
      </c>
      <c r="N1145">
        <v>65</v>
      </c>
      <c r="O1145">
        <v>95</v>
      </c>
      <c r="P1145">
        <v>28</v>
      </c>
      <c r="Q1145">
        <v>6</v>
      </c>
      <c r="R1145">
        <v>69</v>
      </c>
    </row>
    <row r="1146" spans="1:18" x14ac:dyDescent="0.35">
      <c r="A1146" t="s">
        <v>18</v>
      </c>
      <c r="B1146">
        <v>130874</v>
      </c>
      <c r="C1146">
        <v>25</v>
      </c>
      <c r="D1146" t="s">
        <v>25</v>
      </c>
      <c r="E1146">
        <v>88</v>
      </c>
      <c r="F1146">
        <v>148</v>
      </c>
      <c r="G1146">
        <v>82</v>
      </c>
      <c r="H1146" t="s">
        <v>20</v>
      </c>
      <c r="I1146">
        <v>39</v>
      </c>
      <c r="J1146">
        <v>47</v>
      </c>
      <c r="K1146">
        <v>85</v>
      </c>
      <c r="L1146">
        <v>65</v>
      </c>
      <c r="M1146">
        <v>4</v>
      </c>
      <c r="N1146">
        <v>54</v>
      </c>
      <c r="O1146">
        <v>2</v>
      </c>
      <c r="P1146">
        <v>78</v>
      </c>
      <c r="Q1146">
        <v>33</v>
      </c>
      <c r="R1146">
        <v>47</v>
      </c>
    </row>
    <row r="1147" spans="1:18" x14ac:dyDescent="0.35">
      <c r="A1147" t="s">
        <v>28</v>
      </c>
      <c r="B1147">
        <v>41039</v>
      </c>
      <c r="C1147">
        <v>9</v>
      </c>
      <c r="D1147" t="s">
        <v>22</v>
      </c>
      <c r="E1147">
        <v>5</v>
      </c>
      <c r="F1147">
        <v>66</v>
      </c>
      <c r="G1147">
        <v>46</v>
      </c>
      <c r="H1147" t="s">
        <v>27</v>
      </c>
      <c r="I1147">
        <v>23</v>
      </c>
      <c r="J1147">
        <v>34</v>
      </c>
      <c r="K1147">
        <v>10</v>
      </c>
      <c r="L1147">
        <v>83</v>
      </c>
      <c r="M1147">
        <v>88</v>
      </c>
      <c r="N1147">
        <v>94</v>
      </c>
      <c r="O1147">
        <v>34</v>
      </c>
      <c r="P1147">
        <v>3</v>
      </c>
      <c r="Q1147">
        <v>23</v>
      </c>
      <c r="R1147">
        <v>83</v>
      </c>
    </row>
    <row r="1148" spans="1:18" x14ac:dyDescent="0.35">
      <c r="A1148" t="s">
        <v>30</v>
      </c>
      <c r="B1148">
        <v>102816</v>
      </c>
      <c r="C1148">
        <v>5</v>
      </c>
      <c r="D1148" t="s">
        <v>38</v>
      </c>
      <c r="E1148">
        <v>91</v>
      </c>
      <c r="F1148">
        <v>73</v>
      </c>
      <c r="G1148">
        <v>58</v>
      </c>
      <c r="H1148" t="s">
        <v>27</v>
      </c>
      <c r="I1148">
        <v>55</v>
      </c>
      <c r="J1148">
        <v>54</v>
      </c>
      <c r="K1148">
        <v>72</v>
      </c>
      <c r="L1148">
        <v>21</v>
      </c>
      <c r="M1148">
        <v>16</v>
      </c>
      <c r="N1148">
        <v>65</v>
      </c>
      <c r="O1148">
        <v>29</v>
      </c>
      <c r="P1148">
        <v>97</v>
      </c>
      <c r="Q1148">
        <v>45</v>
      </c>
      <c r="R1148">
        <v>11</v>
      </c>
    </row>
    <row r="1149" spans="1:18" x14ac:dyDescent="0.35">
      <c r="A1149" t="s">
        <v>36</v>
      </c>
      <c r="B1149">
        <v>133722</v>
      </c>
      <c r="C1149">
        <v>9</v>
      </c>
      <c r="D1149" t="s">
        <v>38</v>
      </c>
      <c r="E1149">
        <v>31</v>
      </c>
      <c r="F1149">
        <v>65</v>
      </c>
      <c r="G1149">
        <v>47</v>
      </c>
      <c r="H1149" t="s">
        <v>27</v>
      </c>
      <c r="I1149">
        <v>96</v>
      </c>
      <c r="J1149">
        <v>41</v>
      </c>
      <c r="K1149">
        <v>35</v>
      </c>
      <c r="L1149">
        <v>44</v>
      </c>
      <c r="M1149">
        <v>1</v>
      </c>
      <c r="N1149">
        <v>13</v>
      </c>
      <c r="O1149">
        <v>85</v>
      </c>
      <c r="P1149">
        <v>98</v>
      </c>
      <c r="Q1149">
        <v>16</v>
      </c>
      <c r="R1149">
        <v>54</v>
      </c>
    </row>
    <row r="1150" spans="1:18" x14ac:dyDescent="0.35">
      <c r="A1150" t="s">
        <v>33</v>
      </c>
      <c r="B1150">
        <v>136657</v>
      </c>
      <c r="C1150">
        <v>8</v>
      </c>
      <c r="D1150" t="s">
        <v>22</v>
      </c>
      <c r="E1150">
        <v>16</v>
      </c>
      <c r="F1150">
        <v>69</v>
      </c>
      <c r="G1150">
        <v>93</v>
      </c>
      <c r="H1150" t="s">
        <v>20</v>
      </c>
      <c r="I1150">
        <v>71</v>
      </c>
      <c r="J1150">
        <v>15</v>
      </c>
      <c r="K1150">
        <v>39</v>
      </c>
      <c r="L1150">
        <v>6</v>
      </c>
      <c r="M1150">
        <v>43</v>
      </c>
      <c r="N1150">
        <v>78</v>
      </c>
      <c r="O1150">
        <v>55</v>
      </c>
      <c r="P1150">
        <v>65</v>
      </c>
      <c r="Q1150">
        <v>33</v>
      </c>
      <c r="R1150">
        <v>16</v>
      </c>
    </row>
    <row r="1151" spans="1:18" x14ac:dyDescent="0.35">
      <c r="A1151" t="s">
        <v>43</v>
      </c>
      <c r="B1151">
        <v>135817</v>
      </c>
      <c r="C1151">
        <v>9</v>
      </c>
      <c r="D1151" t="s">
        <v>25</v>
      </c>
      <c r="E1151">
        <v>82</v>
      </c>
      <c r="F1151">
        <v>114</v>
      </c>
      <c r="G1151">
        <v>11</v>
      </c>
      <c r="H1151" t="s">
        <v>23</v>
      </c>
      <c r="I1151">
        <v>42</v>
      </c>
      <c r="J1151">
        <v>8</v>
      </c>
      <c r="K1151">
        <v>54</v>
      </c>
      <c r="L1151">
        <v>3</v>
      </c>
      <c r="M1151">
        <v>27</v>
      </c>
      <c r="N1151">
        <v>22</v>
      </c>
      <c r="O1151">
        <v>82</v>
      </c>
      <c r="P1151">
        <v>58</v>
      </c>
      <c r="Q1151">
        <v>71</v>
      </c>
      <c r="R1151">
        <v>86</v>
      </c>
    </row>
    <row r="1152" spans="1:18" x14ac:dyDescent="0.35">
      <c r="A1152" t="s">
        <v>26</v>
      </c>
      <c r="B1152">
        <v>93483</v>
      </c>
      <c r="C1152">
        <v>25</v>
      </c>
      <c r="D1152" t="s">
        <v>22</v>
      </c>
      <c r="E1152">
        <v>25</v>
      </c>
      <c r="F1152">
        <v>68</v>
      </c>
      <c r="G1152">
        <v>48</v>
      </c>
      <c r="H1152" t="s">
        <v>27</v>
      </c>
      <c r="I1152">
        <v>4</v>
      </c>
      <c r="J1152">
        <v>79</v>
      </c>
      <c r="K1152">
        <v>88</v>
      </c>
      <c r="L1152">
        <v>69</v>
      </c>
      <c r="M1152">
        <v>27</v>
      </c>
      <c r="N1152">
        <v>12</v>
      </c>
      <c r="O1152">
        <v>38</v>
      </c>
      <c r="P1152">
        <v>83</v>
      </c>
      <c r="Q1152">
        <v>35</v>
      </c>
      <c r="R1152">
        <v>3</v>
      </c>
    </row>
    <row r="1153" spans="1:18" x14ac:dyDescent="0.35">
      <c r="A1153" t="s">
        <v>39</v>
      </c>
      <c r="B1153">
        <v>111165</v>
      </c>
      <c r="C1153">
        <v>4</v>
      </c>
      <c r="D1153" t="s">
        <v>22</v>
      </c>
      <c r="E1153">
        <v>99</v>
      </c>
      <c r="F1153">
        <v>118</v>
      </c>
      <c r="G1153">
        <v>93</v>
      </c>
      <c r="H1153" t="s">
        <v>20</v>
      </c>
      <c r="I1153">
        <v>77</v>
      </c>
      <c r="J1153">
        <v>54</v>
      </c>
      <c r="K1153">
        <v>15</v>
      </c>
      <c r="L1153">
        <v>35</v>
      </c>
      <c r="M1153">
        <v>58</v>
      </c>
      <c r="N1153">
        <v>87</v>
      </c>
      <c r="O1153">
        <v>27</v>
      </c>
      <c r="P1153">
        <v>12</v>
      </c>
      <c r="Q1153">
        <v>56</v>
      </c>
      <c r="R1153">
        <v>18</v>
      </c>
    </row>
    <row r="1154" spans="1:18" x14ac:dyDescent="0.35">
      <c r="A1154" t="s">
        <v>36</v>
      </c>
      <c r="B1154">
        <v>73815</v>
      </c>
      <c r="C1154">
        <v>28</v>
      </c>
      <c r="D1154" t="s">
        <v>22</v>
      </c>
      <c r="E1154">
        <v>26</v>
      </c>
      <c r="F1154">
        <v>73</v>
      </c>
      <c r="G1154">
        <v>46</v>
      </c>
      <c r="H1154" t="s">
        <v>27</v>
      </c>
      <c r="I1154">
        <v>59</v>
      </c>
      <c r="J1154">
        <v>55</v>
      </c>
      <c r="K1154">
        <v>24</v>
      </c>
      <c r="L1154">
        <v>89</v>
      </c>
      <c r="M1154">
        <v>11</v>
      </c>
      <c r="N1154">
        <v>4</v>
      </c>
      <c r="O1154">
        <v>6</v>
      </c>
      <c r="P1154">
        <v>12</v>
      </c>
      <c r="Q1154">
        <v>5</v>
      </c>
      <c r="R1154">
        <v>95</v>
      </c>
    </row>
    <row r="1155" spans="1:18" x14ac:dyDescent="0.35">
      <c r="A1155" t="s">
        <v>24</v>
      </c>
      <c r="B1155">
        <v>40244</v>
      </c>
      <c r="C1155">
        <v>20</v>
      </c>
      <c r="D1155" t="s">
        <v>22</v>
      </c>
      <c r="E1155">
        <v>62</v>
      </c>
      <c r="F1155">
        <v>107</v>
      </c>
      <c r="G1155">
        <v>74</v>
      </c>
      <c r="H1155" t="s">
        <v>20</v>
      </c>
      <c r="I1155">
        <v>43</v>
      </c>
      <c r="J1155">
        <v>34</v>
      </c>
      <c r="K1155">
        <v>95</v>
      </c>
      <c r="L1155">
        <v>24</v>
      </c>
      <c r="M1155">
        <v>47</v>
      </c>
      <c r="N1155">
        <v>94</v>
      </c>
      <c r="O1155">
        <v>79</v>
      </c>
      <c r="P1155">
        <v>96</v>
      </c>
      <c r="Q1155">
        <v>61</v>
      </c>
      <c r="R1155">
        <v>33</v>
      </c>
    </row>
    <row r="1156" spans="1:18" x14ac:dyDescent="0.35">
      <c r="A1156" t="s">
        <v>36</v>
      </c>
      <c r="B1156">
        <v>116483</v>
      </c>
      <c r="C1156">
        <v>5</v>
      </c>
      <c r="D1156" t="s">
        <v>25</v>
      </c>
      <c r="E1156">
        <v>29</v>
      </c>
      <c r="F1156">
        <v>66</v>
      </c>
      <c r="G1156">
        <v>58</v>
      </c>
      <c r="H1156" t="s">
        <v>27</v>
      </c>
      <c r="I1156">
        <v>64</v>
      </c>
      <c r="J1156">
        <v>88</v>
      </c>
      <c r="K1156">
        <v>96</v>
      </c>
      <c r="L1156">
        <v>86</v>
      </c>
      <c r="M1156">
        <v>6</v>
      </c>
      <c r="N1156">
        <v>66</v>
      </c>
      <c r="O1156">
        <v>78</v>
      </c>
      <c r="P1156">
        <v>98</v>
      </c>
      <c r="Q1156">
        <v>37</v>
      </c>
      <c r="R1156">
        <v>17</v>
      </c>
    </row>
    <row r="1157" spans="1:18" x14ac:dyDescent="0.35">
      <c r="A1157" t="s">
        <v>36</v>
      </c>
      <c r="B1157">
        <v>149346</v>
      </c>
      <c r="C1157">
        <v>28</v>
      </c>
      <c r="D1157" t="s">
        <v>25</v>
      </c>
      <c r="E1157">
        <v>32</v>
      </c>
      <c r="F1157">
        <v>11</v>
      </c>
      <c r="G1157">
        <v>46</v>
      </c>
      <c r="H1157" t="s">
        <v>27</v>
      </c>
      <c r="I1157">
        <v>4</v>
      </c>
      <c r="J1157">
        <v>73</v>
      </c>
      <c r="K1157">
        <v>36</v>
      </c>
      <c r="L1157">
        <v>69</v>
      </c>
      <c r="M1157">
        <v>1</v>
      </c>
      <c r="N1157">
        <v>32</v>
      </c>
      <c r="O1157">
        <v>32</v>
      </c>
      <c r="P1157">
        <v>75</v>
      </c>
      <c r="Q1157">
        <v>31</v>
      </c>
      <c r="R1157">
        <v>63</v>
      </c>
    </row>
    <row r="1158" spans="1:18" x14ac:dyDescent="0.35">
      <c r="A1158" t="s">
        <v>34</v>
      </c>
      <c r="B1158">
        <v>104399</v>
      </c>
      <c r="C1158">
        <v>19</v>
      </c>
      <c r="D1158" t="s">
        <v>22</v>
      </c>
      <c r="E1158">
        <v>66</v>
      </c>
      <c r="F1158">
        <v>11</v>
      </c>
      <c r="G1158">
        <v>47</v>
      </c>
      <c r="H1158" t="s">
        <v>27</v>
      </c>
      <c r="I1158">
        <v>37</v>
      </c>
      <c r="J1158">
        <v>56</v>
      </c>
      <c r="K1158">
        <v>6</v>
      </c>
      <c r="L1158">
        <v>88</v>
      </c>
      <c r="M1158">
        <v>83</v>
      </c>
      <c r="N1158">
        <v>35</v>
      </c>
      <c r="O1158">
        <v>57</v>
      </c>
      <c r="P1158">
        <v>93</v>
      </c>
      <c r="Q1158">
        <v>27</v>
      </c>
      <c r="R1158">
        <v>74</v>
      </c>
    </row>
    <row r="1159" spans="1:18" x14ac:dyDescent="0.35">
      <c r="A1159" t="s">
        <v>30</v>
      </c>
      <c r="B1159">
        <v>92327</v>
      </c>
      <c r="C1159">
        <v>4</v>
      </c>
      <c r="D1159" t="s">
        <v>25</v>
      </c>
      <c r="E1159">
        <v>53</v>
      </c>
      <c r="F1159">
        <v>68</v>
      </c>
      <c r="G1159">
        <v>55</v>
      </c>
      <c r="H1159" t="s">
        <v>27</v>
      </c>
      <c r="I1159">
        <v>29</v>
      </c>
      <c r="J1159">
        <v>79</v>
      </c>
      <c r="K1159">
        <v>81</v>
      </c>
      <c r="L1159">
        <v>46</v>
      </c>
      <c r="M1159">
        <v>18</v>
      </c>
      <c r="N1159">
        <v>65</v>
      </c>
      <c r="O1159">
        <v>99</v>
      </c>
      <c r="P1159">
        <v>62</v>
      </c>
      <c r="Q1159">
        <v>4</v>
      </c>
      <c r="R1159">
        <v>2</v>
      </c>
    </row>
    <row r="1160" spans="1:18" x14ac:dyDescent="0.35">
      <c r="A1160" t="s">
        <v>31</v>
      </c>
      <c r="B1160">
        <v>111399</v>
      </c>
      <c r="C1160">
        <v>1</v>
      </c>
      <c r="D1160" t="s">
        <v>22</v>
      </c>
      <c r="E1160">
        <v>2</v>
      </c>
      <c r="F1160">
        <v>131</v>
      </c>
      <c r="G1160">
        <v>26</v>
      </c>
      <c r="H1160" t="s">
        <v>23</v>
      </c>
      <c r="I1160">
        <v>26</v>
      </c>
      <c r="J1160">
        <v>33</v>
      </c>
      <c r="K1160">
        <v>24</v>
      </c>
      <c r="L1160">
        <v>91</v>
      </c>
      <c r="M1160">
        <v>5</v>
      </c>
      <c r="N1160">
        <v>66</v>
      </c>
      <c r="O1160">
        <v>42</v>
      </c>
      <c r="P1160">
        <v>63</v>
      </c>
      <c r="Q1160">
        <v>39</v>
      </c>
      <c r="R1160">
        <v>34</v>
      </c>
    </row>
    <row r="1161" spans="1:18" x14ac:dyDescent="0.35">
      <c r="A1161" t="s">
        <v>31</v>
      </c>
      <c r="B1161">
        <v>114267</v>
      </c>
      <c r="C1161">
        <v>28</v>
      </c>
      <c r="D1161" t="s">
        <v>22</v>
      </c>
      <c r="E1161">
        <v>59</v>
      </c>
      <c r="F1161">
        <v>79</v>
      </c>
      <c r="G1161">
        <v>9</v>
      </c>
      <c r="H1161" t="s">
        <v>23</v>
      </c>
      <c r="I1161">
        <v>37</v>
      </c>
      <c r="J1161">
        <v>42</v>
      </c>
      <c r="K1161">
        <v>63</v>
      </c>
      <c r="L1161">
        <v>91</v>
      </c>
      <c r="M1161">
        <v>4</v>
      </c>
      <c r="N1161">
        <v>24</v>
      </c>
      <c r="O1161">
        <v>19</v>
      </c>
      <c r="P1161">
        <v>5</v>
      </c>
      <c r="Q1161">
        <v>43</v>
      </c>
      <c r="R1161">
        <v>73</v>
      </c>
    </row>
    <row r="1162" spans="1:18" x14ac:dyDescent="0.35">
      <c r="A1162" t="s">
        <v>41</v>
      </c>
      <c r="B1162">
        <v>93537</v>
      </c>
      <c r="C1162">
        <v>18</v>
      </c>
      <c r="D1162" t="s">
        <v>25</v>
      </c>
      <c r="E1162">
        <v>95</v>
      </c>
      <c r="F1162">
        <v>13</v>
      </c>
      <c r="G1162">
        <v>75</v>
      </c>
      <c r="H1162" t="s">
        <v>20</v>
      </c>
      <c r="I1162">
        <v>29</v>
      </c>
      <c r="J1162">
        <v>98</v>
      </c>
      <c r="K1162">
        <v>37</v>
      </c>
      <c r="L1162">
        <v>78</v>
      </c>
      <c r="M1162">
        <v>45</v>
      </c>
      <c r="N1162">
        <v>86</v>
      </c>
      <c r="O1162">
        <v>7</v>
      </c>
      <c r="P1162">
        <v>2</v>
      </c>
      <c r="Q1162">
        <v>29</v>
      </c>
      <c r="R1162">
        <v>56</v>
      </c>
    </row>
    <row r="1163" spans="1:18" x14ac:dyDescent="0.35">
      <c r="A1163" t="s">
        <v>42</v>
      </c>
      <c r="B1163">
        <v>144147</v>
      </c>
      <c r="C1163">
        <v>11</v>
      </c>
      <c r="D1163" t="s">
        <v>38</v>
      </c>
      <c r="E1163">
        <v>1</v>
      </c>
      <c r="F1163">
        <v>11</v>
      </c>
      <c r="G1163">
        <v>42</v>
      </c>
      <c r="H1163" t="s">
        <v>27</v>
      </c>
      <c r="I1163">
        <v>89</v>
      </c>
      <c r="J1163">
        <v>77</v>
      </c>
      <c r="K1163">
        <v>37</v>
      </c>
      <c r="L1163">
        <v>17</v>
      </c>
      <c r="M1163">
        <v>1</v>
      </c>
      <c r="N1163">
        <v>62</v>
      </c>
      <c r="O1163">
        <v>41</v>
      </c>
      <c r="P1163">
        <v>31</v>
      </c>
      <c r="Q1163">
        <v>99</v>
      </c>
      <c r="R1163">
        <v>47</v>
      </c>
    </row>
    <row r="1164" spans="1:18" x14ac:dyDescent="0.35">
      <c r="A1164" t="s">
        <v>24</v>
      </c>
      <c r="B1164">
        <v>126172</v>
      </c>
      <c r="C1164">
        <v>19</v>
      </c>
      <c r="D1164" t="s">
        <v>19</v>
      </c>
      <c r="E1164">
        <v>18</v>
      </c>
      <c r="F1164">
        <v>51</v>
      </c>
      <c r="G1164">
        <v>8</v>
      </c>
      <c r="H1164" t="s">
        <v>20</v>
      </c>
      <c r="I1164">
        <v>67</v>
      </c>
      <c r="J1164">
        <v>51</v>
      </c>
      <c r="K1164">
        <v>89</v>
      </c>
      <c r="L1164">
        <v>43</v>
      </c>
      <c r="M1164">
        <v>31</v>
      </c>
      <c r="N1164">
        <v>92</v>
      </c>
      <c r="O1164">
        <v>41</v>
      </c>
      <c r="P1164">
        <v>27</v>
      </c>
      <c r="Q1164">
        <v>1</v>
      </c>
      <c r="R1164">
        <v>79</v>
      </c>
    </row>
    <row r="1165" spans="1:18" x14ac:dyDescent="0.35">
      <c r="A1165" t="s">
        <v>26</v>
      </c>
      <c r="B1165">
        <v>108267</v>
      </c>
      <c r="C1165">
        <v>16</v>
      </c>
      <c r="D1165" t="s">
        <v>38</v>
      </c>
      <c r="E1165">
        <v>3</v>
      </c>
      <c r="F1165">
        <v>86</v>
      </c>
      <c r="G1165">
        <v>6</v>
      </c>
      <c r="H1165" t="s">
        <v>27</v>
      </c>
      <c r="I1165">
        <v>95</v>
      </c>
      <c r="J1165">
        <v>38</v>
      </c>
      <c r="K1165">
        <v>87</v>
      </c>
      <c r="L1165">
        <v>39</v>
      </c>
      <c r="M1165">
        <v>18</v>
      </c>
      <c r="N1165">
        <v>0</v>
      </c>
      <c r="O1165">
        <v>33</v>
      </c>
      <c r="P1165">
        <v>38</v>
      </c>
      <c r="Q1165">
        <v>95</v>
      </c>
      <c r="R1165">
        <v>21</v>
      </c>
    </row>
    <row r="1166" spans="1:18" x14ac:dyDescent="0.35">
      <c r="A1166" t="s">
        <v>39</v>
      </c>
      <c r="B1166">
        <v>56013</v>
      </c>
      <c r="C1166">
        <v>0</v>
      </c>
      <c r="D1166" t="s">
        <v>25</v>
      </c>
      <c r="E1166">
        <v>76</v>
      </c>
      <c r="F1166">
        <v>142</v>
      </c>
      <c r="G1166">
        <v>76</v>
      </c>
      <c r="H1166" t="s">
        <v>20</v>
      </c>
      <c r="I1166">
        <v>43</v>
      </c>
      <c r="J1166">
        <v>12</v>
      </c>
      <c r="K1166">
        <v>46</v>
      </c>
      <c r="L1166">
        <v>13</v>
      </c>
      <c r="M1166">
        <v>52</v>
      </c>
      <c r="N1166">
        <v>73</v>
      </c>
      <c r="O1166">
        <v>55</v>
      </c>
      <c r="P1166">
        <v>25</v>
      </c>
      <c r="Q1166">
        <v>35</v>
      </c>
      <c r="R1166">
        <v>64</v>
      </c>
    </row>
    <row r="1167" spans="1:18" x14ac:dyDescent="0.35">
      <c r="A1167" t="s">
        <v>42</v>
      </c>
      <c r="B1167">
        <v>43829</v>
      </c>
      <c r="C1167">
        <v>14</v>
      </c>
      <c r="D1167" t="s">
        <v>38</v>
      </c>
      <c r="E1167">
        <v>14</v>
      </c>
      <c r="F1167">
        <v>134</v>
      </c>
      <c r="G1167">
        <v>49</v>
      </c>
      <c r="H1167" t="s">
        <v>27</v>
      </c>
      <c r="I1167">
        <v>16</v>
      </c>
      <c r="J1167">
        <v>12</v>
      </c>
      <c r="K1167">
        <v>97</v>
      </c>
      <c r="L1167">
        <v>28</v>
      </c>
      <c r="M1167">
        <v>91</v>
      </c>
      <c r="N1167">
        <v>41</v>
      </c>
      <c r="O1167">
        <v>39</v>
      </c>
      <c r="P1167">
        <v>7</v>
      </c>
      <c r="Q1167">
        <v>1</v>
      </c>
      <c r="R1167">
        <v>34</v>
      </c>
    </row>
    <row r="1168" spans="1:18" x14ac:dyDescent="0.35">
      <c r="A1168" t="s">
        <v>18</v>
      </c>
      <c r="B1168">
        <v>42391</v>
      </c>
      <c r="C1168">
        <v>10</v>
      </c>
      <c r="D1168" t="s">
        <v>25</v>
      </c>
      <c r="E1168">
        <v>87</v>
      </c>
      <c r="F1168">
        <v>103</v>
      </c>
      <c r="G1168">
        <v>79</v>
      </c>
      <c r="H1168" t="s">
        <v>20</v>
      </c>
      <c r="I1168">
        <v>27</v>
      </c>
      <c r="J1168">
        <v>59</v>
      </c>
      <c r="K1168">
        <v>15</v>
      </c>
      <c r="L1168">
        <v>25</v>
      </c>
      <c r="M1168">
        <v>29</v>
      </c>
      <c r="N1168">
        <v>61</v>
      </c>
      <c r="O1168">
        <v>37</v>
      </c>
      <c r="P1168">
        <v>51</v>
      </c>
      <c r="Q1168">
        <v>65</v>
      </c>
      <c r="R1168">
        <v>96</v>
      </c>
    </row>
    <row r="1169" spans="1:18" x14ac:dyDescent="0.35">
      <c r="A1169" t="s">
        <v>31</v>
      </c>
      <c r="B1169">
        <v>55123</v>
      </c>
      <c r="C1169">
        <v>8</v>
      </c>
      <c r="D1169" t="s">
        <v>19</v>
      </c>
      <c r="E1169">
        <v>75</v>
      </c>
      <c r="F1169">
        <v>145</v>
      </c>
      <c r="G1169">
        <v>17</v>
      </c>
      <c r="H1169" t="s">
        <v>23</v>
      </c>
      <c r="I1169">
        <v>41</v>
      </c>
      <c r="J1169">
        <v>8</v>
      </c>
      <c r="K1169">
        <v>89</v>
      </c>
      <c r="L1169">
        <v>25</v>
      </c>
      <c r="M1169">
        <v>6</v>
      </c>
      <c r="N1169">
        <v>54</v>
      </c>
      <c r="O1169">
        <v>85</v>
      </c>
      <c r="P1169">
        <v>41</v>
      </c>
      <c r="Q1169">
        <v>78</v>
      </c>
      <c r="R1169">
        <v>84</v>
      </c>
    </row>
    <row r="1170" spans="1:18" x14ac:dyDescent="0.35">
      <c r="A1170" t="s">
        <v>37</v>
      </c>
      <c r="B1170">
        <v>147420</v>
      </c>
      <c r="C1170">
        <v>27</v>
      </c>
      <c r="D1170" t="s">
        <v>22</v>
      </c>
      <c r="E1170">
        <v>59</v>
      </c>
      <c r="F1170">
        <v>103</v>
      </c>
      <c r="G1170">
        <v>68</v>
      </c>
      <c r="H1170" t="s">
        <v>27</v>
      </c>
      <c r="I1170">
        <v>73</v>
      </c>
      <c r="J1170">
        <v>93</v>
      </c>
      <c r="K1170">
        <v>22</v>
      </c>
      <c r="L1170">
        <v>31</v>
      </c>
      <c r="M1170">
        <v>7</v>
      </c>
      <c r="N1170">
        <v>5</v>
      </c>
      <c r="O1170">
        <v>87</v>
      </c>
      <c r="P1170">
        <v>33</v>
      </c>
      <c r="Q1170">
        <v>13</v>
      </c>
      <c r="R1170">
        <v>7</v>
      </c>
    </row>
    <row r="1171" spans="1:18" x14ac:dyDescent="0.35">
      <c r="A1171" t="s">
        <v>36</v>
      </c>
      <c r="B1171">
        <v>120299</v>
      </c>
      <c r="C1171">
        <v>5</v>
      </c>
      <c r="D1171" t="s">
        <v>25</v>
      </c>
      <c r="E1171">
        <v>16</v>
      </c>
      <c r="F1171">
        <v>85</v>
      </c>
      <c r="G1171">
        <v>63</v>
      </c>
      <c r="H1171" t="s">
        <v>27</v>
      </c>
      <c r="I1171">
        <v>38</v>
      </c>
      <c r="J1171">
        <v>61</v>
      </c>
      <c r="K1171">
        <v>5</v>
      </c>
      <c r="L1171">
        <v>72</v>
      </c>
      <c r="M1171">
        <v>16</v>
      </c>
      <c r="N1171">
        <v>92</v>
      </c>
      <c r="O1171">
        <v>64</v>
      </c>
      <c r="P1171">
        <v>27</v>
      </c>
      <c r="Q1171">
        <v>12</v>
      </c>
      <c r="R1171">
        <v>15</v>
      </c>
    </row>
    <row r="1172" spans="1:18" x14ac:dyDescent="0.35">
      <c r="A1172" t="s">
        <v>32</v>
      </c>
      <c r="B1172">
        <v>69140</v>
      </c>
      <c r="C1172">
        <v>2</v>
      </c>
      <c r="D1172" t="s">
        <v>22</v>
      </c>
      <c r="E1172">
        <v>59</v>
      </c>
      <c r="F1172">
        <v>88</v>
      </c>
      <c r="G1172">
        <v>43</v>
      </c>
      <c r="H1172" t="s">
        <v>27</v>
      </c>
      <c r="I1172">
        <v>86</v>
      </c>
      <c r="J1172">
        <v>87</v>
      </c>
      <c r="K1172">
        <v>58</v>
      </c>
      <c r="L1172">
        <v>52</v>
      </c>
      <c r="M1172">
        <v>82</v>
      </c>
      <c r="N1172">
        <v>75</v>
      </c>
      <c r="O1172">
        <v>4</v>
      </c>
      <c r="P1172">
        <v>8</v>
      </c>
      <c r="Q1172">
        <v>77</v>
      </c>
      <c r="R1172">
        <v>17</v>
      </c>
    </row>
    <row r="1173" spans="1:18" x14ac:dyDescent="0.35">
      <c r="A1173" t="s">
        <v>39</v>
      </c>
      <c r="B1173">
        <v>113698</v>
      </c>
      <c r="C1173">
        <v>3</v>
      </c>
      <c r="D1173" t="s">
        <v>22</v>
      </c>
      <c r="E1173">
        <v>84</v>
      </c>
      <c r="F1173">
        <v>108</v>
      </c>
      <c r="G1173">
        <v>92</v>
      </c>
      <c r="H1173" t="s">
        <v>20</v>
      </c>
      <c r="I1173">
        <v>48</v>
      </c>
      <c r="J1173">
        <v>93</v>
      </c>
      <c r="K1173">
        <v>35</v>
      </c>
      <c r="L1173">
        <v>72</v>
      </c>
      <c r="M1173">
        <v>3</v>
      </c>
      <c r="N1173">
        <v>0</v>
      </c>
      <c r="O1173">
        <v>38</v>
      </c>
      <c r="P1173">
        <v>74</v>
      </c>
      <c r="Q1173">
        <v>15</v>
      </c>
      <c r="R1173">
        <v>5</v>
      </c>
    </row>
    <row r="1174" spans="1:18" x14ac:dyDescent="0.35">
      <c r="A1174" t="s">
        <v>41</v>
      </c>
      <c r="B1174">
        <v>75939</v>
      </c>
      <c r="C1174">
        <v>26</v>
      </c>
      <c r="D1174" t="s">
        <v>25</v>
      </c>
      <c r="E1174">
        <v>7</v>
      </c>
      <c r="F1174">
        <v>112</v>
      </c>
      <c r="G1174">
        <v>94</v>
      </c>
      <c r="H1174" t="s">
        <v>20</v>
      </c>
      <c r="I1174">
        <v>31</v>
      </c>
      <c r="J1174">
        <v>58</v>
      </c>
      <c r="K1174">
        <v>95</v>
      </c>
      <c r="L1174">
        <v>65</v>
      </c>
      <c r="M1174">
        <v>67</v>
      </c>
      <c r="N1174">
        <v>18</v>
      </c>
      <c r="O1174">
        <v>49</v>
      </c>
      <c r="P1174">
        <v>37</v>
      </c>
      <c r="Q1174">
        <v>47</v>
      </c>
      <c r="R1174">
        <v>8</v>
      </c>
    </row>
    <row r="1175" spans="1:18" x14ac:dyDescent="0.35">
      <c r="A1175" t="s">
        <v>41</v>
      </c>
      <c r="B1175">
        <v>54180</v>
      </c>
      <c r="C1175">
        <v>13</v>
      </c>
      <c r="D1175" t="s">
        <v>38</v>
      </c>
      <c r="E1175">
        <v>6</v>
      </c>
      <c r="F1175">
        <v>141</v>
      </c>
      <c r="G1175">
        <v>84</v>
      </c>
      <c r="H1175" t="s">
        <v>20</v>
      </c>
      <c r="I1175">
        <v>92</v>
      </c>
      <c r="J1175">
        <v>57</v>
      </c>
      <c r="K1175">
        <v>7</v>
      </c>
      <c r="L1175">
        <v>55</v>
      </c>
      <c r="M1175">
        <v>58</v>
      </c>
      <c r="N1175">
        <v>21</v>
      </c>
      <c r="O1175">
        <v>47</v>
      </c>
      <c r="P1175">
        <v>46</v>
      </c>
      <c r="Q1175">
        <v>62</v>
      </c>
      <c r="R1175">
        <v>26</v>
      </c>
    </row>
    <row r="1176" spans="1:18" x14ac:dyDescent="0.35">
      <c r="A1176" t="s">
        <v>43</v>
      </c>
      <c r="B1176">
        <v>125941</v>
      </c>
      <c r="C1176">
        <v>7</v>
      </c>
      <c r="D1176" t="s">
        <v>19</v>
      </c>
      <c r="E1176">
        <v>24</v>
      </c>
      <c r="F1176">
        <v>95</v>
      </c>
      <c r="G1176">
        <v>8</v>
      </c>
      <c r="H1176" t="s">
        <v>23</v>
      </c>
      <c r="I1176">
        <v>4</v>
      </c>
      <c r="J1176">
        <v>32</v>
      </c>
      <c r="K1176">
        <v>27</v>
      </c>
      <c r="L1176">
        <v>41</v>
      </c>
      <c r="M1176">
        <v>96</v>
      </c>
      <c r="N1176">
        <v>52</v>
      </c>
      <c r="O1176">
        <v>55</v>
      </c>
      <c r="P1176">
        <v>94</v>
      </c>
      <c r="Q1176">
        <v>92</v>
      </c>
      <c r="R1176">
        <v>88</v>
      </c>
    </row>
    <row r="1177" spans="1:18" x14ac:dyDescent="0.35">
      <c r="A1177" t="s">
        <v>24</v>
      </c>
      <c r="B1177">
        <v>42003</v>
      </c>
      <c r="C1177">
        <v>4</v>
      </c>
      <c r="D1177" t="s">
        <v>19</v>
      </c>
      <c r="E1177">
        <v>63</v>
      </c>
      <c r="F1177">
        <v>131</v>
      </c>
      <c r="G1177">
        <v>91</v>
      </c>
      <c r="H1177" t="s">
        <v>20</v>
      </c>
      <c r="I1177">
        <v>58</v>
      </c>
      <c r="J1177">
        <v>2</v>
      </c>
      <c r="K1177">
        <v>97</v>
      </c>
      <c r="L1177">
        <v>47</v>
      </c>
      <c r="M1177">
        <v>39</v>
      </c>
      <c r="N1177">
        <v>39</v>
      </c>
      <c r="O1177">
        <v>42</v>
      </c>
      <c r="P1177">
        <v>24</v>
      </c>
      <c r="Q1177">
        <v>33</v>
      </c>
      <c r="R1177">
        <v>99</v>
      </c>
    </row>
    <row r="1178" spans="1:18" x14ac:dyDescent="0.35">
      <c r="A1178" t="s">
        <v>29</v>
      </c>
      <c r="B1178">
        <v>46915</v>
      </c>
      <c r="C1178">
        <v>29</v>
      </c>
      <c r="D1178" t="s">
        <v>19</v>
      </c>
      <c r="E1178">
        <v>53</v>
      </c>
      <c r="F1178">
        <v>135</v>
      </c>
      <c r="G1178">
        <v>18</v>
      </c>
      <c r="H1178" t="s">
        <v>23</v>
      </c>
      <c r="I1178">
        <v>32</v>
      </c>
      <c r="J1178">
        <v>52</v>
      </c>
      <c r="K1178">
        <v>11</v>
      </c>
      <c r="L1178">
        <v>13</v>
      </c>
      <c r="M1178">
        <v>69</v>
      </c>
      <c r="N1178">
        <v>92</v>
      </c>
      <c r="O1178">
        <v>73</v>
      </c>
      <c r="P1178">
        <v>7</v>
      </c>
      <c r="Q1178">
        <v>4</v>
      </c>
      <c r="R1178">
        <v>0</v>
      </c>
    </row>
    <row r="1179" spans="1:18" x14ac:dyDescent="0.35">
      <c r="A1179" t="s">
        <v>29</v>
      </c>
      <c r="B1179">
        <v>59179</v>
      </c>
      <c r="C1179">
        <v>21</v>
      </c>
      <c r="D1179" t="s">
        <v>25</v>
      </c>
      <c r="E1179">
        <v>19</v>
      </c>
      <c r="F1179">
        <v>137</v>
      </c>
      <c r="G1179">
        <v>8</v>
      </c>
      <c r="H1179" t="s">
        <v>23</v>
      </c>
      <c r="I1179">
        <v>0</v>
      </c>
      <c r="J1179">
        <v>45</v>
      </c>
      <c r="K1179">
        <v>16</v>
      </c>
      <c r="L1179">
        <v>74</v>
      </c>
      <c r="M1179">
        <v>92</v>
      </c>
      <c r="N1179">
        <v>4</v>
      </c>
      <c r="O1179">
        <v>4</v>
      </c>
      <c r="P1179">
        <v>10</v>
      </c>
      <c r="Q1179">
        <v>73</v>
      </c>
      <c r="R1179">
        <v>95</v>
      </c>
    </row>
    <row r="1180" spans="1:18" x14ac:dyDescent="0.35">
      <c r="A1180" t="s">
        <v>28</v>
      </c>
      <c r="B1180">
        <v>119257</v>
      </c>
      <c r="C1180">
        <v>5</v>
      </c>
      <c r="D1180" t="s">
        <v>38</v>
      </c>
      <c r="E1180">
        <v>22</v>
      </c>
      <c r="F1180">
        <v>65</v>
      </c>
      <c r="G1180">
        <v>42</v>
      </c>
      <c r="H1180" t="s">
        <v>27</v>
      </c>
      <c r="I1180">
        <v>72</v>
      </c>
      <c r="J1180">
        <v>16</v>
      </c>
      <c r="K1180">
        <v>52</v>
      </c>
      <c r="L1180">
        <v>27</v>
      </c>
      <c r="M1180">
        <v>83</v>
      </c>
      <c r="N1180">
        <v>1</v>
      </c>
      <c r="O1180">
        <v>22</v>
      </c>
      <c r="P1180">
        <v>61</v>
      </c>
      <c r="Q1180">
        <v>1</v>
      </c>
      <c r="R1180">
        <v>47</v>
      </c>
    </row>
    <row r="1181" spans="1:18" x14ac:dyDescent="0.35">
      <c r="A1181" t="s">
        <v>44</v>
      </c>
      <c r="B1181">
        <v>113994</v>
      </c>
      <c r="C1181">
        <v>8</v>
      </c>
      <c r="D1181" t="s">
        <v>25</v>
      </c>
      <c r="E1181">
        <v>85</v>
      </c>
      <c r="F1181">
        <v>113</v>
      </c>
      <c r="G1181">
        <v>56</v>
      </c>
      <c r="H1181" t="s">
        <v>27</v>
      </c>
      <c r="I1181">
        <v>95</v>
      </c>
      <c r="J1181">
        <v>98</v>
      </c>
      <c r="K1181">
        <v>65</v>
      </c>
      <c r="L1181">
        <v>52</v>
      </c>
      <c r="M1181">
        <v>61</v>
      </c>
      <c r="N1181">
        <v>38</v>
      </c>
      <c r="O1181">
        <v>99</v>
      </c>
      <c r="P1181">
        <v>71</v>
      </c>
      <c r="Q1181">
        <v>29</v>
      </c>
      <c r="R1181">
        <v>6</v>
      </c>
    </row>
    <row r="1182" spans="1:18" x14ac:dyDescent="0.35">
      <c r="A1182" t="s">
        <v>40</v>
      </c>
      <c r="B1182">
        <v>88742</v>
      </c>
      <c r="C1182">
        <v>5</v>
      </c>
      <c r="D1182" t="s">
        <v>38</v>
      </c>
      <c r="E1182">
        <v>68</v>
      </c>
      <c r="F1182">
        <v>146</v>
      </c>
      <c r="G1182">
        <v>1</v>
      </c>
      <c r="H1182" t="s">
        <v>23</v>
      </c>
      <c r="I1182">
        <v>55</v>
      </c>
      <c r="J1182">
        <v>6</v>
      </c>
      <c r="K1182">
        <v>10</v>
      </c>
      <c r="L1182">
        <v>2</v>
      </c>
      <c r="M1182">
        <v>52</v>
      </c>
      <c r="N1182">
        <v>35</v>
      </c>
      <c r="O1182">
        <v>53</v>
      </c>
      <c r="P1182">
        <v>23</v>
      </c>
      <c r="Q1182">
        <v>5</v>
      </c>
      <c r="R1182">
        <v>57</v>
      </c>
    </row>
    <row r="1183" spans="1:18" x14ac:dyDescent="0.35">
      <c r="A1183" t="s">
        <v>28</v>
      </c>
      <c r="B1183">
        <v>65963</v>
      </c>
      <c r="C1183">
        <v>15</v>
      </c>
      <c r="D1183" t="s">
        <v>19</v>
      </c>
      <c r="E1183">
        <v>18</v>
      </c>
      <c r="F1183">
        <v>82</v>
      </c>
      <c r="G1183">
        <v>32</v>
      </c>
      <c r="H1183" t="s">
        <v>27</v>
      </c>
      <c r="I1183">
        <v>95</v>
      </c>
      <c r="J1183">
        <v>58</v>
      </c>
      <c r="K1183">
        <v>81</v>
      </c>
      <c r="L1183">
        <v>42</v>
      </c>
      <c r="M1183">
        <v>9</v>
      </c>
      <c r="N1183">
        <v>48</v>
      </c>
      <c r="O1183">
        <v>57</v>
      </c>
      <c r="P1183">
        <v>49</v>
      </c>
      <c r="Q1183">
        <v>73</v>
      </c>
      <c r="R1183">
        <v>57</v>
      </c>
    </row>
    <row r="1184" spans="1:18" x14ac:dyDescent="0.35">
      <c r="A1184" t="s">
        <v>32</v>
      </c>
      <c r="B1184">
        <v>128770</v>
      </c>
      <c r="C1184">
        <v>11</v>
      </c>
      <c r="D1184" t="s">
        <v>38</v>
      </c>
      <c r="E1184">
        <v>15</v>
      </c>
      <c r="F1184">
        <v>111</v>
      </c>
      <c r="G1184">
        <v>5</v>
      </c>
      <c r="H1184" t="s">
        <v>27</v>
      </c>
      <c r="I1184">
        <v>1</v>
      </c>
      <c r="J1184">
        <v>4</v>
      </c>
      <c r="K1184">
        <v>51</v>
      </c>
      <c r="L1184">
        <v>83</v>
      </c>
      <c r="M1184">
        <v>8</v>
      </c>
      <c r="N1184">
        <v>35</v>
      </c>
      <c r="O1184">
        <v>82</v>
      </c>
      <c r="P1184">
        <v>65</v>
      </c>
      <c r="Q1184">
        <v>29</v>
      </c>
      <c r="R1184">
        <v>85</v>
      </c>
    </row>
    <row r="1185" spans="1:18" x14ac:dyDescent="0.35">
      <c r="A1185" t="s">
        <v>42</v>
      </c>
      <c r="B1185">
        <v>61977</v>
      </c>
      <c r="C1185">
        <v>24</v>
      </c>
      <c r="D1185" t="s">
        <v>22</v>
      </c>
      <c r="E1185">
        <v>5</v>
      </c>
      <c r="F1185">
        <v>148</v>
      </c>
      <c r="G1185">
        <v>68</v>
      </c>
      <c r="H1185" t="s">
        <v>27</v>
      </c>
      <c r="I1185">
        <v>36</v>
      </c>
      <c r="J1185">
        <v>14</v>
      </c>
      <c r="K1185">
        <v>33</v>
      </c>
      <c r="L1185">
        <v>3</v>
      </c>
      <c r="M1185">
        <v>2</v>
      </c>
      <c r="N1185">
        <v>4</v>
      </c>
      <c r="O1185">
        <v>94</v>
      </c>
      <c r="P1185">
        <v>87</v>
      </c>
      <c r="Q1185">
        <v>51</v>
      </c>
      <c r="R1185">
        <v>57</v>
      </c>
    </row>
    <row r="1186" spans="1:18" x14ac:dyDescent="0.35">
      <c r="A1186" t="s">
        <v>34</v>
      </c>
      <c r="B1186">
        <v>86195</v>
      </c>
      <c r="C1186">
        <v>10</v>
      </c>
      <c r="D1186" t="s">
        <v>38</v>
      </c>
      <c r="E1186">
        <v>22</v>
      </c>
      <c r="F1186">
        <v>52</v>
      </c>
      <c r="G1186">
        <v>6</v>
      </c>
      <c r="H1186" t="s">
        <v>27</v>
      </c>
      <c r="I1186">
        <v>15</v>
      </c>
      <c r="J1186">
        <v>87</v>
      </c>
      <c r="K1186">
        <v>64</v>
      </c>
      <c r="L1186">
        <v>23</v>
      </c>
      <c r="M1186">
        <v>16</v>
      </c>
      <c r="N1186">
        <v>63</v>
      </c>
      <c r="O1186">
        <v>9</v>
      </c>
      <c r="P1186">
        <v>72</v>
      </c>
      <c r="Q1186">
        <v>35</v>
      </c>
      <c r="R1186">
        <v>59</v>
      </c>
    </row>
    <row r="1187" spans="1:18" x14ac:dyDescent="0.35">
      <c r="A1187" t="s">
        <v>37</v>
      </c>
      <c r="B1187">
        <v>35136</v>
      </c>
      <c r="C1187">
        <v>17</v>
      </c>
      <c r="D1187" t="s">
        <v>19</v>
      </c>
      <c r="E1187">
        <v>10</v>
      </c>
      <c r="F1187">
        <v>125</v>
      </c>
      <c r="G1187">
        <v>55</v>
      </c>
      <c r="H1187" t="s">
        <v>27</v>
      </c>
      <c r="I1187">
        <v>42</v>
      </c>
      <c r="J1187">
        <v>62</v>
      </c>
      <c r="K1187">
        <v>34</v>
      </c>
      <c r="L1187">
        <v>3</v>
      </c>
      <c r="M1187">
        <v>4</v>
      </c>
      <c r="N1187">
        <v>93</v>
      </c>
      <c r="O1187">
        <v>63</v>
      </c>
      <c r="P1187">
        <v>8</v>
      </c>
      <c r="Q1187">
        <v>88</v>
      </c>
      <c r="R1187">
        <v>27</v>
      </c>
    </row>
    <row r="1188" spans="1:18" x14ac:dyDescent="0.35">
      <c r="A1188" t="s">
        <v>30</v>
      </c>
      <c r="B1188">
        <v>139950</v>
      </c>
      <c r="C1188">
        <v>28</v>
      </c>
      <c r="D1188" t="s">
        <v>19</v>
      </c>
      <c r="E1188">
        <v>3</v>
      </c>
      <c r="F1188">
        <v>108</v>
      </c>
      <c r="G1188">
        <v>52</v>
      </c>
      <c r="H1188" t="s">
        <v>27</v>
      </c>
      <c r="I1188">
        <v>49</v>
      </c>
      <c r="J1188">
        <v>72</v>
      </c>
      <c r="K1188">
        <v>32</v>
      </c>
      <c r="L1188">
        <v>78</v>
      </c>
      <c r="M1188">
        <v>18</v>
      </c>
      <c r="N1188">
        <v>78</v>
      </c>
      <c r="O1188">
        <v>66</v>
      </c>
      <c r="P1188">
        <v>68</v>
      </c>
      <c r="Q1188">
        <v>48</v>
      </c>
      <c r="R1188">
        <v>67</v>
      </c>
    </row>
    <row r="1189" spans="1:18" x14ac:dyDescent="0.35">
      <c r="A1189" t="s">
        <v>34</v>
      </c>
      <c r="B1189">
        <v>133488</v>
      </c>
      <c r="C1189">
        <v>28</v>
      </c>
      <c r="D1189" t="s">
        <v>22</v>
      </c>
      <c r="E1189">
        <v>85</v>
      </c>
      <c r="F1189">
        <v>56</v>
      </c>
      <c r="G1189">
        <v>36</v>
      </c>
      <c r="H1189" t="s">
        <v>27</v>
      </c>
      <c r="I1189">
        <v>58</v>
      </c>
      <c r="J1189">
        <v>74</v>
      </c>
      <c r="K1189">
        <v>8</v>
      </c>
      <c r="L1189">
        <v>92</v>
      </c>
      <c r="M1189">
        <v>97</v>
      </c>
      <c r="N1189">
        <v>61</v>
      </c>
      <c r="O1189">
        <v>48</v>
      </c>
      <c r="P1189">
        <v>74</v>
      </c>
      <c r="Q1189">
        <v>33</v>
      </c>
      <c r="R1189">
        <v>49</v>
      </c>
    </row>
    <row r="1190" spans="1:18" x14ac:dyDescent="0.35">
      <c r="A1190" t="s">
        <v>40</v>
      </c>
      <c r="B1190">
        <v>87251</v>
      </c>
      <c r="C1190">
        <v>29</v>
      </c>
      <c r="D1190" t="s">
        <v>22</v>
      </c>
      <c r="E1190">
        <v>96</v>
      </c>
      <c r="F1190">
        <v>143</v>
      </c>
      <c r="G1190">
        <v>12</v>
      </c>
      <c r="H1190" t="s">
        <v>23</v>
      </c>
      <c r="I1190">
        <v>23</v>
      </c>
      <c r="J1190">
        <v>3</v>
      </c>
      <c r="K1190">
        <v>44</v>
      </c>
      <c r="L1190">
        <v>31</v>
      </c>
      <c r="M1190">
        <v>37</v>
      </c>
      <c r="N1190">
        <v>62</v>
      </c>
      <c r="O1190">
        <v>76</v>
      </c>
      <c r="P1190">
        <v>74</v>
      </c>
      <c r="Q1190">
        <v>81</v>
      </c>
      <c r="R1190">
        <v>3</v>
      </c>
    </row>
    <row r="1191" spans="1:18" x14ac:dyDescent="0.35">
      <c r="A1191" t="s">
        <v>41</v>
      </c>
      <c r="B1191">
        <v>48456</v>
      </c>
      <c r="C1191">
        <v>27</v>
      </c>
      <c r="D1191" t="s">
        <v>19</v>
      </c>
      <c r="E1191">
        <v>79</v>
      </c>
      <c r="F1191">
        <v>103</v>
      </c>
      <c r="G1191">
        <v>84</v>
      </c>
      <c r="H1191" t="s">
        <v>20</v>
      </c>
      <c r="I1191">
        <v>5</v>
      </c>
      <c r="J1191">
        <v>26</v>
      </c>
      <c r="K1191">
        <v>64</v>
      </c>
      <c r="L1191">
        <v>86</v>
      </c>
      <c r="M1191">
        <v>92</v>
      </c>
      <c r="N1191">
        <v>5</v>
      </c>
      <c r="O1191">
        <v>55</v>
      </c>
      <c r="P1191">
        <v>83</v>
      </c>
      <c r="Q1191">
        <v>54</v>
      </c>
      <c r="R1191">
        <v>52</v>
      </c>
    </row>
    <row r="1192" spans="1:18" x14ac:dyDescent="0.35">
      <c r="A1192" t="s">
        <v>24</v>
      </c>
      <c r="B1192">
        <v>134042</v>
      </c>
      <c r="C1192">
        <v>12</v>
      </c>
      <c r="D1192" t="s">
        <v>25</v>
      </c>
      <c r="E1192">
        <v>79</v>
      </c>
      <c r="F1192">
        <v>141</v>
      </c>
      <c r="G1192">
        <v>75</v>
      </c>
      <c r="H1192" t="s">
        <v>20</v>
      </c>
      <c r="I1192">
        <v>52</v>
      </c>
      <c r="J1192">
        <v>84</v>
      </c>
      <c r="K1192">
        <v>11</v>
      </c>
      <c r="L1192">
        <v>79</v>
      </c>
      <c r="M1192">
        <v>18</v>
      </c>
      <c r="N1192">
        <v>81</v>
      </c>
      <c r="O1192">
        <v>61</v>
      </c>
      <c r="P1192">
        <v>19</v>
      </c>
      <c r="Q1192">
        <v>47</v>
      </c>
      <c r="R1192">
        <v>68</v>
      </c>
    </row>
    <row r="1193" spans="1:18" x14ac:dyDescent="0.35">
      <c r="A1193" t="s">
        <v>26</v>
      </c>
      <c r="B1193">
        <v>42054</v>
      </c>
      <c r="C1193">
        <v>7</v>
      </c>
      <c r="D1193" t="s">
        <v>38</v>
      </c>
      <c r="E1193">
        <v>43</v>
      </c>
      <c r="F1193">
        <v>14</v>
      </c>
      <c r="G1193">
        <v>51</v>
      </c>
      <c r="H1193" t="s">
        <v>27</v>
      </c>
      <c r="I1193">
        <v>51</v>
      </c>
      <c r="J1193">
        <v>6</v>
      </c>
      <c r="K1193">
        <v>92</v>
      </c>
      <c r="L1193">
        <v>18</v>
      </c>
      <c r="M1193">
        <v>53</v>
      </c>
      <c r="N1193">
        <v>8</v>
      </c>
      <c r="O1193">
        <v>22</v>
      </c>
      <c r="P1193">
        <v>53</v>
      </c>
      <c r="Q1193">
        <v>24</v>
      </c>
      <c r="R1193">
        <v>76</v>
      </c>
    </row>
    <row r="1194" spans="1:18" x14ac:dyDescent="0.35">
      <c r="A1194" t="s">
        <v>29</v>
      </c>
      <c r="B1194">
        <v>73441</v>
      </c>
      <c r="C1194">
        <v>18</v>
      </c>
      <c r="D1194" t="s">
        <v>22</v>
      </c>
      <c r="E1194">
        <v>86</v>
      </c>
      <c r="F1194">
        <v>139</v>
      </c>
      <c r="G1194">
        <v>21</v>
      </c>
      <c r="H1194" t="s">
        <v>23</v>
      </c>
      <c r="I1194">
        <v>73</v>
      </c>
      <c r="J1194">
        <v>55</v>
      </c>
      <c r="K1194">
        <v>38</v>
      </c>
      <c r="L1194">
        <v>65</v>
      </c>
      <c r="M1194">
        <v>91</v>
      </c>
      <c r="N1194">
        <v>42</v>
      </c>
      <c r="O1194">
        <v>31</v>
      </c>
      <c r="P1194">
        <v>39</v>
      </c>
      <c r="Q1194">
        <v>44</v>
      </c>
      <c r="R1194">
        <v>7</v>
      </c>
    </row>
    <row r="1195" spans="1:18" x14ac:dyDescent="0.35">
      <c r="A1195" t="s">
        <v>44</v>
      </c>
      <c r="B1195">
        <v>80321</v>
      </c>
      <c r="C1195">
        <v>27</v>
      </c>
      <c r="D1195" t="s">
        <v>25</v>
      </c>
      <c r="E1195">
        <v>29</v>
      </c>
      <c r="F1195">
        <v>11</v>
      </c>
      <c r="G1195">
        <v>37</v>
      </c>
      <c r="H1195" t="s">
        <v>27</v>
      </c>
      <c r="I1195">
        <v>55</v>
      </c>
      <c r="J1195">
        <v>86</v>
      </c>
      <c r="K1195">
        <v>51</v>
      </c>
      <c r="L1195">
        <v>68</v>
      </c>
      <c r="M1195">
        <v>8</v>
      </c>
      <c r="N1195">
        <v>45</v>
      </c>
      <c r="O1195">
        <v>9</v>
      </c>
      <c r="P1195">
        <v>6</v>
      </c>
      <c r="Q1195">
        <v>28</v>
      </c>
      <c r="R1195">
        <v>29</v>
      </c>
    </row>
    <row r="1196" spans="1:18" x14ac:dyDescent="0.35">
      <c r="A1196" t="s">
        <v>36</v>
      </c>
      <c r="B1196">
        <v>94566</v>
      </c>
      <c r="C1196">
        <v>27</v>
      </c>
      <c r="D1196" t="s">
        <v>38</v>
      </c>
      <c r="E1196">
        <v>31</v>
      </c>
      <c r="F1196">
        <v>101</v>
      </c>
      <c r="G1196">
        <v>53</v>
      </c>
      <c r="H1196" t="s">
        <v>27</v>
      </c>
      <c r="I1196">
        <v>7</v>
      </c>
      <c r="J1196">
        <v>65</v>
      </c>
      <c r="K1196">
        <v>49</v>
      </c>
      <c r="L1196">
        <v>54</v>
      </c>
      <c r="M1196">
        <v>83</v>
      </c>
      <c r="N1196">
        <v>34</v>
      </c>
      <c r="O1196">
        <v>17</v>
      </c>
      <c r="P1196">
        <v>55</v>
      </c>
      <c r="Q1196">
        <v>95</v>
      </c>
      <c r="R1196">
        <v>52</v>
      </c>
    </row>
    <row r="1197" spans="1:18" x14ac:dyDescent="0.35">
      <c r="A1197" t="s">
        <v>32</v>
      </c>
      <c r="B1197">
        <v>42857</v>
      </c>
      <c r="C1197">
        <v>5</v>
      </c>
      <c r="D1197" t="s">
        <v>19</v>
      </c>
      <c r="E1197">
        <v>76</v>
      </c>
      <c r="F1197">
        <v>102</v>
      </c>
      <c r="G1197">
        <v>56</v>
      </c>
      <c r="H1197" t="s">
        <v>27</v>
      </c>
      <c r="I1197">
        <v>41</v>
      </c>
      <c r="J1197">
        <v>53</v>
      </c>
      <c r="K1197">
        <v>51</v>
      </c>
      <c r="L1197">
        <v>71</v>
      </c>
      <c r="M1197">
        <v>41</v>
      </c>
      <c r="N1197">
        <v>1</v>
      </c>
      <c r="O1197">
        <v>79</v>
      </c>
      <c r="P1197">
        <v>68</v>
      </c>
      <c r="Q1197">
        <v>95</v>
      </c>
      <c r="R1197">
        <v>43</v>
      </c>
    </row>
    <row r="1198" spans="1:18" x14ac:dyDescent="0.35">
      <c r="A1198" t="s">
        <v>40</v>
      </c>
      <c r="B1198">
        <v>114271</v>
      </c>
      <c r="C1198">
        <v>7</v>
      </c>
      <c r="D1198" t="s">
        <v>38</v>
      </c>
      <c r="E1198">
        <v>12</v>
      </c>
      <c r="F1198">
        <v>127</v>
      </c>
      <c r="G1198">
        <v>7</v>
      </c>
      <c r="H1198" t="s">
        <v>23</v>
      </c>
      <c r="I1198">
        <v>91</v>
      </c>
      <c r="J1198">
        <v>28</v>
      </c>
      <c r="K1198">
        <v>9</v>
      </c>
      <c r="L1198">
        <v>77</v>
      </c>
      <c r="M1198">
        <v>87</v>
      </c>
      <c r="N1198">
        <v>21</v>
      </c>
      <c r="O1198">
        <v>6</v>
      </c>
      <c r="P1198">
        <v>9</v>
      </c>
      <c r="Q1198">
        <v>2</v>
      </c>
      <c r="R1198">
        <v>31</v>
      </c>
    </row>
    <row r="1199" spans="1:18" x14ac:dyDescent="0.35">
      <c r="A1199" t="s">
        <v>34</v>
      </c>
      <c r="B1199">
        <v>104745</v>
      </c>
      <c r="C1199">
        <v>20</v>
      </c>
      <c r="D1199" t="s">
        <v>25</v>
      </c>
      <c r="E1199">
        <v>85</v>
      </c>
      <c r="F1199">
        <v>132</v>
      </c>
      <c r="G1199">
        <v>6</v>
      </c>
      <c r="H1199" t="s">
        <v>27</v>
      </c>
      <c r="I1199">
        <v>63</v>
      </c>
      <c r="J1199">
        <v>68</v>
      </c>
      <c r="K1199">
        <v>81</v>
      </c>
      <c r="L1199">
        <v>66</v>
      </c>
      <c r="M1199">
        <v>33</v>
      </c>
      <c r="N1199">
        <v>38</v>
      </c>
      <c r="O1199">
        <v>9</v>
      </c>
      <c r="P1199">
        <v>2</v>
      </c>
      <c r="Q1199">
        <v>7</v>
      </c>
      <c r="R1199">
        <v>95</v>
      </c>
    </row>
    <row r="1200" spans="1:18" x14ac:dyDescent="0.35">
      <c r="A1200" t="s">
        <v>28</v>
      </c>
      <c r="B1200">
        <v>119729</v>
      </c>
      <c r="C1200">
        <v>24</v>
      </c>
      <c r="D1200" t="s">
        <v>19</v>
      </c>
      <c r="E1200">
        <v>99</v>
      </c>
      <c r="F1200">
        <v>119</v>
      </c>
      <c r="G1200">
        <v>31</v>
      </c>
      <c r="H1200" t="s">
        <v>27</v>
      </c>
      <c r="I1200">
        <v>83</v>
      </c>
      <c r="J1200">
        <v>28</v>
      </c>
      <c r="K1200">
        <v>45</v>
      </c>
      <c r="L1200">
        <v>31</v>
      </c>
      <c r="M1200">
        <v>27</v>
      </c>
      <c r="N1200">
        <v>43</v>
      </c>
      <c r="O1200">
        <v>38</v>
      </c>
      <c r="P1200">
        <v>63</v>
      </c>
      <c r="Q1200">
        <v>81</v>
      </c>
      <c r="R1200">
        <v>3</v>
      </c>
    </row>
    <row r="1201" spans="1:18" x14ac:dyDescent="0.35">
      <c r="A1201" t="s">
        <v>35</v>
      </c>
      <c r="B1201">
        <v>58134</v>
      </c>
      <c r="C1201">
        <v>20</v>
      </c>
      <c r="D1201" t="s">
        <v>38</v>
      </c>
      <c r="E1201">
        <v>67</v>
      </c>
      <c r="F1201">
        <v>117</v>
      </c>
      <c r="G1201">
        <v>66</v>
      </c>
      <c r="H1201" t="s">
        <v>27</v>
      </c>
      <c r="I1201">
        <v>2</v>
      </c>
      <c r="J1201">
        <v>85</v>
      </c>
      <c r="K1201">
        <v>52</v>
      </c>
      <c r="L1201">
        <v>62</v>
      </c>
      <c r="M1201">
        <v>9</v>
      </c>
      <c r="N1201">
        <v>43</v>
      </c>
      <c r="O1201">
        <v>23</v>
      </c>
      <c r="P1201">
        <v>25</v>
      </c>
      <c r="Q1201">
        <v>5</v>
      </c>
      <c r="R1201">
        <v>81</v>
      </c>
    </row>
    <row r="1202" spans="1:18" x14ac:dyDescent="0.35">
      <c r="A1202" t="s">
        <v>41</v>
      </c>
      <c r="B1202">
        <v>57987</v>
      </c>
      <c r="C1202">
        <v>28</v>
      </c>
      <c r="D1202" t="s">
        <v>25</v>
      </c>
      <c r="E1202">
        <v>59</v>
      </c>
      <c r="F1202">
        <v>104</v>
      </c>
      <c r="G1202">
        <v>81</v>
      </c>
      <c r="H1202" t="s">
        <v>20</v>
      </c>
      <c r="I1202">
        <v>97</v>
      </c>
      <c r="J1202">
        <v>56</v>
      </c>
      <c r="K1202">
        <v>25</v>
      </c>
      <c r="L1202">
        <v>23</v>
      </c>
      <c r="M1202">
        <v>61</v>
      </c>
      <c r="N1202">
        <v>52</v>
      </c>
      <c r="O1202">
        <v>1</v>
      </c>
      <c r="P1202">
        <v>83</v>
      </c>
      <c r="Q1202">
        <v>7</v>
      </c>
      <c r="R1202">
        <v>66</v>
      </c>
    </row>
    <row r="1203" spans="1:18" x14ac:dyDescent="0.35">
      <c r="A1203" t="s">
        <v>34</v>
      </c>
      <c r="B1203">
        <v>135454</v>
      </c>
      <c r="C1203">
        <v>1</v>
      </c>
      <c r="D1203" t="s">
        <v>22</v>
      </c>
      <c r="E1203">
        <v>36</v>
      </c>
      <c r="F1203">
        <v>144</v>
      </c>
      <c r="G1203">
        <v>65</v>
      </c>
      <c r="H1203" t="s">
        <v>27</v>
      </c>
      <c r="I1203">
        <v>29</v>
      </c>
      <c r="J1203">
        <v>16</v>
      </c>
      <c r="K1203">
        <v>45</v>
      </c>
      <c r="L1203">
        <v>36</v>
      </c>
      <c r="M1203">
        <v>68</v>
      </c>
      <c r="N1203">
        <v>97</v>
      </c>
      <c r="O1203">
        <v>36</v>
      </c>
      <c r="P1203">
        <v>6</v>
      </c>
      <c r="Q1203">
        <v>9</v>
      </c>
      <c r="R1203">
        <v>4</v>
      </c>
    </row>
    <row r="1204" spans="1:18" x14ac:dyDescent="0.35">
      <c r="A1204" t="s">
        <v>28</v>
      </c>
      <c r="B1204">
        <v>60539</v>
      </c>
      <c r="C1204">
        <v>3</v>
      </c>
      <c r="D1204" t="s">
        <v>22</v>
      </c>
      <c r="E1204">
        <v>66</v>
      </c>
      <c r="F1204">
        <v>144</v>
      </c>
      <c r="G1204">
        <v>38</v>
      </c>
      <c r="H1204" t="s">
        <v>27</v>
      </c>
      <c r="I1204">
        <v>4</v>
      </c>
      <c r="J1204">
        <v>49</v>
      </c>
      <c r="K1204">
        <v>45</v>
      </c>
      <c r="L1204">
        <v>33</v>
      </c>
      <c r="M1204">
        <v>96</v>
      </c>
      <c r="N1204">
        <v>82</v>
      </c>
      <c r="O1204">
        <v>66</v>
      </c>
      <c r="P1204">
        <v>16</v>
      </c>
      <c r="Q1204">
        <v>73</v>
      </c>
      <c r="R1204">
        <v>73</v>
      </c>
    </row>
    <row r="1205" spans="1:18" x14ac:dyDescent="0.35">
      <c r="A1205" t="s">
        <v>35</v>
      </c>
      <c r="B1205">
        <v>113081</v>
      </c>
      <c r="C1205">
        <v>17</v>
      </c>
      <c r="D1205" t="s">
        <v>22</v>
      </c>
      <c r="E1205">
        <v>92</v>
      </c>
      <c r="F1205">
        <v>67</v>
      </c>
      <c r="G1205">
        <v>41</v>
      </c>
      <c r="H1205" t="s">
        <v>27</v>
      </c>
      <c r="I1205">
        <v>6</v>
      </c>
      <c r="J1205">
        <v>8</v>
      </c>
      <c r="K1205">
        <v>62</v>
      </c>
      <c r="L1205">
        <v>31</v>
      </c>
      <c r="M1205">
        <v>16</v>
      </c>
      <c r="N1205">
        <v>4</v>
      </c>
      <c r="O1205">
        <v>17</v>
      </c>
      <c r="P1205">
        <v>45</v>
      </c>
      <c r="Q1205">
        <v>25</v>
      </c>
      <c r="R1205">
        <v>26</v>
      </c>
    </row>
    <row r="1206" spans="1:18" x14ac:dyDescent="0.35">
      <c r="A1206" t="s">
        <v>32</v>
      </c>
      <c r="B1206">
        <v>146180</v>
      </c>
      <c r="C1206">
        <v>1</v>
      </c>
      <c r="D1206" t="s">
        <v>25</v>
      </c>
      <c r="E1206">
        <v>52</v>
      </c>
      <c r="F1206">
        <v>123</v>
      </c>
      <c r="G1206">
        <v>31</v>
      </c>
      <c r="H1206" t="s">
        <v>27</v>
      </c>
      <c r="I1206">
        <v>37</v>
      </c>
      <c r="J1206">
        <v>48</v>
      </c>
      <c r="K1206">
        <v>19</v>
      </c>
      <c r="L1206">
        <v>12</v>
      </c>
      <c r="M1206">
        <v>87</v>
      </c>
      <c r="N1206">
        <v>94</v>
      </c>
      <c r="O1206">
        <v>8</v>
      </c>
      <c r="P1206">
        <v>35</v>
      </c>
      <c r="Q1206">
        <v>96</v>
      </c>
      <c r="R1206">
        <v>8</v>
      </c>
    </row>
    <row r="1207" spans="1:18" x14ac:dyDescent="0.35">
      <c r="A1207" t="s">
        <v>31</v>
      </c>
      <c r="B1207">
        <v>140164</v>
      </c>
      <c r="C1207">
        <v>17</v>
      </c>
      <c r="D1207" t="s">
        <v>22</v>
      </c>
      <c r="E1207">
        <v>97</v>
      </c>
      <c r="F1207">
        <v>148</v>
      </c>
      <c r="G1207">
        <v>17</v>
      </c>
      <c r="H1207" t="s">
        <v>23</v>
      </c>
      <c r="I1207">
        <v>16</v>
      </c>
      <c r="J1207">
        <v>2</v>
      </c>
      <c r="K1207">
        <v>89</v>
      </c>
      <c r="L1207">
        <v>91</v>
      </c>
      <c r="M1207">
        <v>61</v>
      </c>
      <c r="N1207">
        <v>77</v>
      </c>
      <c r="O1207">
        <v>74</v>
      </c>
      <c r="P1207">
        <v>66</v>
      </c>
      <c r="Q1207">
        <v>83</v>
      </c>
      <c r="R1207">
        <v>69</v>
      </c>
    </row>
    <row r="1208" spans="1:18" x14ac:dyDescent="0.35">
      <c r="A1208" t="s">
        <v>35</v>
      </c>
      <c r="B1208">
        <v>54599</v>
      </c>
      <c r="C1208">
        <v>27</v>
      </c>
      <c r="D1208" t="s">
        <v>19</v>
      </c>
      <c r="E1208">
        <v>24</v>
      </c>
      <c r="F1208">
        <v>124</v>
      </c>
      <c r="G1208">
        <v>49</v>
      </c>
      <c r="H1208" t="s">
        <v>27</v>
      </c>
      <c r="I1208">
        <v>29</v>
      </c>
      <c r="J1208">
        <v>8</v>
      </c>
      <c r="K1208">
        <v>7</v>
      </c>
      <c r="L1208">
        <v>94</v>
      </c>
      <c r="M1208">
        <v>17</v>
      </c>
      <c r="N1208">
        <v>65</v>
      </c>
      <c r="O1208">
        <v>24</v>
      </c>
      <c r="P1208">
        <v>9</v>
      </c>
      <c r="Q1208">
        <v>1</v>
      </c>
      <c r="R1208">
        <v>66</v>
      </c>
    </row>
    <row r="1209" spans="1:18" x14ac:dyDescent="0.35">
      <c r="A1209" t="s">
        <v>26</v>
      </c>
      <c r="B1209">
        <v>68921</v>
      </c>
      <c r="C1209">
        <v>19</v>
      </c>
      <c r="D1209" t="s">
        <v>19</v>
      </c>
      <c r="E1209">
        <v>35</v>
      </c>
      <c r="F1209">
        <v>145</v>
      </c>
      <c r="G1209">
        <v>64</v>
      </c>
      <c r="H1209" t="s">
        <v>27</v>
      </c>
      <c r="I1209">
        <v>29</v>
      </c>
      <c r="J1209">
        <v>1</v>
      </c>
      <c r="K1209">
        <v>3</v>
      </c>
      <c r="L1209">
        <v>28</v>
      </c>
      <c r="M1209">
        <v>89</v>
      </c>
      <c r="N1209">
        <v>97</v>
      </c>
      <c r="O1209">
        <v>7</v>
      </c>
      <c r="P1209">
        <v>47</v>
      </c>
      <c r="Q1209">
        <v>55</v>
      </c>
      <c r="R1209">
        <v>9</v>
      </c>
    </row>
    <row r="1210" spans="1:18" x14ac:dyDescent="0.35">
      <c r="A1210" t="s">
        <v>44</v>
      </c>
      <c r="B1210">
        <v>140747</v>
      </c>
      <c r="C1210">
        <v>11</v>
      </c>
      <c r="D1210" t="s">
        <v>22</v>
      </c>
      <c r="E1210">
        <v>65</v>
      </c>
      <c r="F1210">
        <v>146</v>
      </c>
      <c r="G1210">
        <v>43</v>
      </c>
      <c r="H1210" t="s">
        <v>27</v>
      </c>
      <c r="I1210">
        <v>21</v>
      </c>
      <c r="J1210">
        <v>56</v>
      </c>
      <c r="K1210">
        <v>54</v>
      </c>
      <c r="L1210">
        <v>59</v>
      </c>
      <c r="M1210">
        <v>35</v>
      </c>
      <c r="N1210">
        <v>1</v>
      </c>
      <c r="O1210">
        <v>4</v>
      </c>
      <c r="P1210">
        <v>66</v>
      </c>
      <c r="Q1210">
        <v>52</v>
      </c>
      <c r="R1210">
        <v>82</v>
      </c>
    </row>
    <row r="1211" spans="1:18" x14ac:dyDescent="0.35">
      <c r="A1211" t="s">
        <v>28</v>
      </c>
      <c r="B1211">
        <v>138809</v>
      </c>
      <c r="C1211">
        <v>19</v>
      </c>
      <c r="D1211" t="s">
        <v>38</v>
      </c>
      <c r="E1211">
        <v>82</v>
      </c>
      <c r="F1211">
        <v>93</v>
      </c>
      <c r="G1211">
        <v>34</v>
      </c>
      <c r="H1211" t="s">
        <v>27</v>
      </c>
      <c r="I1211">
        <v>98</v>
      </c>
      <c r="J1211">
        <v>51</v>
      </c>
      <c r="K1211">
        <v>63</v>
      </c>
      <c r="L1211">
        <v>67</v>
      </c>
      <c r="M1211">
        <v>36</v>
      </c>
      <c r="N1211">
        <v>75</v>
      </c>
      <c r="O1211">
        <v>87</v>
      </c>
      <c r="P1211">
        <v>39</v>
      </c>
      <c r="Q1211">
        <v>66</v>
      </c>
      <c r="R1211">
        <v>76</v>
      </c>
    </row>
    <row r="1212" spans="1:18" x14ac:dyDescent="0.35">
      <c r="A1212" t="s">
        <v>30</v>
      </c>
      <c r="B1212">
        <v>35983</v>
      </c>
      <c r="C1212">
        <v>19</v>
      </c>
      <c r="D1212" t="s">
        <v>38</v>
      </c>
      <c r="E1212">
        <v>33</v>
      </c>
      <c r="F1212">
        <v>61</v>
      </c>
      <c r="G1212">
        <v>54</v>
      </c>
      <c r="H1212" t="s">
        <v>27</v>
      </c>
      <c r="I1212">
        <v>8</v>
      </c>
      <c r="J1212">
        <v>61</v>
      </c>
      <c r="K1212">
        <v>18</v>
      </c>
      <c r="L1212">
        <v>55</v>
      </c>
      <c r="M1212">
        <v>83</v>
      </c>
      <c r="N1212">
        <v>3</v>
      </c>
      <c r="O1212">
        <v>83</v>
      </c>
      <c r="P1212">
        <v>78</v>
      </c>
      <c r="Q1212">
        <v>2</v>
      </c>
      <c r="R1212">
        <v>24</v>
      </c>
    </row>
    <row r="1213" spans="1:18" x14ac:dyDescent="0.35">
      <c r="A1213" t="s">
        <v>18</v>
      </c>
      <c r="B1213">
        <v>47946</v>
      </c>
      <c r="C1213">
        <v>7</v>
      </c>
      <c r="D1213" t="s">
        <v>25</v>
      </c>
      <c r="E1213">
        <v>72</v>
      </c>
      <c r="F1213">
        <v>138</v>
      </c>
      <c r="G1213">
        <v>86</v>
      </c>
      <c r="H1213" t="s">
        <v>20</v>
      </c>
      <c r="I1213">
        <v>38</v>
      </c>
      <c r="J1213">
        <v>18</v>
      </c>
      <c r="K1213">
        <v>76</v>
      </c>
      <c r="L1213">
        <v>21</v>
      </c>
      <c r="M1213">
        <v>7</v>
      </c>
      <c r="N1213">
        <v>18</v>
      </c>
      <c r="O1213">
        <v>9</v>
      </c>
      <c r="P1213">
        <v>25</v>
      </c>
      <c r="Q1213">
        <v>28</v>
      </c>
      <c r="R1213">
        <v>65</v>
      </c>
    </row>
    <row r="1214" spans="1:18" x14ac:dyDescent="0.35">
      <c r="A1214" t="s">
        <v>41</v>
      </c>
      <c r="B1214">
        <v>138295</v>
      </c>
      <c r="C1214">
        <v>29</v>
      </c>
      <c r="D1214" t="s">
        <v>19</v>
      </c>
      <c r="E1214">
        <v>2</v>
      </c>
      <c r="F1214">
        <v>53</v>
      </c>
      <c r="G1214">
        <v>83</v>
      </c>
      <c r="H1214" t="s">
        <v>20</v>
      </c>
      <c r="I1214">
        <v>8</v>
      </c>
      <c r="J1214">
        <v>47</v>
      </c>
      <c r="K1214">
        <v>93</v>
      </c>
      <c r="L1214">
        <v>72</v>
      </c>
      <c r="M1214">
        <v>8</v>
      </c>
      <c r="N1214">
        <v>22</v>
      </c>
      <c r="O1214">
        <v>67</v>
      </c>
      <c r="P1214">
        <v>89</v>
      </c>
      <c r="Q1214">
        <v>3</v>
      </c>
      <c r="R1214">
        <v>81</v>
      </c>
    </row>
    <row r="1215" spans="1:18" x14ac:dyDescent="0.35">
      <c r="A1215" t="s">
        <v>43</v>
      </c>
      <c r="B1215">
        <v>97806</v>
      </c>
      <c r="C1215">
        <v>11</v>
      </c>
      <c r="D1215" t="s">
        <v>19</v>
      </c>
      <c r="E1215">
        <v>55</v>
      </c>
      <c r="F1215">
        <v>146</v>
      </c>
      <c r="G1215">
        <v>24</v>
      </c>
      <c r="H1215" t="s">
        <v>23</v>
      </c>
      <c r="I1215">
        <v>85</v>
      </c>
      <c r="J1215">
        <v>35</v>
      </c>
      <c r="K1215">
        <v>55</v>
      </c>
      <c r="L1215">
        <v>62</v>
      </c>
      <c r="M1215">
        <v>32</v>
      </c>
      <c r="N1215">
        <v>57</v>
      </c>
      <c r="O1215">
        <v>24</v>
      </c>
      <c r="P1215">
        <v>14</v>
      </c>
      <c r="Q1215">
        <v>37</v>
      </c>
      <c r="R1215">
        <v>74</v>
      </c>
    </row>
    <row r="1216" spans="1:18" x14ac:dyDescent="0.35">
      <c r="A1216" t="s">
        <v>36</v>
      </c>
      <c r="B1216">
        <v>111339</v>
      </c>
      <c r="C1216">
        <v>0</v>
      </c>
      <c r="D1216" t="s">
        <v>38</v>
      </c>
      <c r="E1216">
        <v>46</v>
      </c>
      <c r="F1216">
        <v>114</v>
      </c>
      <c r="G1216">
        <v>34</v>
      </c>
      <c r="H1216" t="s">
        <v>27</v>
      </c>
      <c r="I1216">
        <v>9</v>
      </c>
      <c r="J1216">
        <v>57</v>
      </c>
      <c r="K1216">
        <v>78</v>
      </c>
      <c r="L1216">
        <v>79</v>
      </c>
      <c r="M1216">
        <v>26</v>
      </c>
      <c r="N1216">
        <v>53</v>
      </c>
      <c r="O1216">
        <v>96</v>
      </c>
      <c r="P1216">
        <v>9</v>
      </c>
      <c r="Q1216">
        <v>68</v>
      </c>
      <c r="R1216">
        <v>96</v>
      </c>
    </row>
    <row r="1217" spans="1:18" x14ac:dyDescent="0.35">
      <c r="A1217" t="s">
        <v>36</v>
      </c>
      <c r="B1217">
        <v>70720</v>
      </c>
      <c r="C1217">
        <v>17</v>
      </c>
      <c r="D1217" t="s">
        <v>38</v>
      </c>
      <c r="E1217">
        <v>86</v>
      </c>
      <c r="F1217">
        <v>143</v>
      </c>
      <c r="G1217">
        <v>6</v>
      </c>
      <c r="H1217" t="s">
        <v>27</v>
      </c>
      <c r="I1217">
        <v>23</v>
      </c>
      <c r="J1217">
        <v>33</v>
      </c>
      <c r="K1217">
        <v>4</v>
      </c>
      <c r="L1217">
        <v>83</v>
      </c>
      <c r="M1217">
        <v>85</v>
      </c>
      <c r="N1217">
        <v>63</v>
      </c>
      <c r="O1217">
        <v>35</v>
      </c>
      <c r="P1217">
        <v>8</v>
      </c>
      <c r="Q1217">
        <v>75</v>
      </c>
      <c r="R1217">
        <v>73</v>
      </c>
    </row>
    <row r="1218" spans="1:18" x14ac:dyDescent="0.35">
      <c r="A1218" t="s">
        <v>32</v>
      </c>
      <c r="B1218">
        <v>50914</v>
      </c>
      <c r="C1218">
        <v>19</v>
      </c>
      <c r="D1218" t="s">
        <v>38</v>
      </c>
      <c r="E1218">
        <v>73</v>
      </c>
      <c r="F1218">
        <v>133</v>
      </c>
      <c r="G1218">
        <v>6</v>
      </c>
      <c r="H1218" t="s">
        <v>27</v>
      </c>
      <c r="I1218">
        <v>63</v>
      </c>
      <c r="J1218">
        <v>43</v>
      </c>
      <c r="K1218">
        <v>9</v>
      </c>
      <c r="L1218">
        <v>65</v>
      </c>
      <c r="M1218">
        <v>4</v>
      </c>
      <c r="N1218">
        <v>8</v>
      </c>
      <c r="O1218">
        <v>29</v>
      </c>
      <c r="P1218">
        <v>54</v>
      </c>
      <c r="Q1218">
        <v>28</v>
      </c>
      <c r="R1218">
        <v>22</v>
      </c>
    </row>
    <row r="1219" spans="1:18" x14ac:dyDescent="0.35">
      <c r="A1219" t="s">
        <v>28</v>
      </c>
      <c r="B1219">
        <v>112684</v>
      </c>
      <c r="C1219">
        <v>28</v>
      </c>
      <c r="D1219" t="s">
        <v>38</v>
      </c>
      <c r="E1219">
        <v>17</v>
      </c>
      <c r="F1219">
        <v>13</v>
      </c>
      <c r="G1219">
        <v>49</v>
      </c>
      <c r="H1219" t="s">
        <v>27</v>
      </c>
      <c r="I1219">
        <v>57</v>
      </c>
      <c r="J1219">
        <v>15</v>
      </c>
      <c r="K1219">
        <v>32</v>
      </c>
      <c r="L1219">
        <v>41</v>
      </c>
      <c r="M1219">
        <v>81</v>
      </c>
      <c r="N1219">
        <v>77</v>
      </c>
      <c r="O1219">
        <v>22</v>
      </c>
      <c r="P1219">
        <v>62</v>
      </c>
      <c r="Q1219">
        <v>24</v>
      </c>
      <c r="R1219">
        <v>99</v>
      </c>
    </row>
    <row r="1220" spans="1:18" x14ac:dyDescent="0.35">
      <c r="A1220" t="s">
        <v>32</v>
      </c>
      <c r="B1220">
        <v>55568</v>
      </c>
      <c r="C1220">
        <v>19</v>
      </c>
      <c r="D1220" t="s">
        <v>22</v>
      </c>
      <c r="E1220">
        <v>56</v>
      </c>
      <c r="F1220">
        <v>12</v>
      </c>
      <c r="G1220">
        <v>62</v>
      </c>
      <c r="H1220" t="s">
        <v>27</v>
      </c>
      <c r="I1220">
        <v>72</v>
      </c>
      <c r="J1220">
        <v>7</v>
      </c>
      <c r="K1220">
        <v>96</v>
      </c>
      <c r="L1220">
        <v>6</v>
      </c>
      <c r="M1220">
        <v>64</v>
      </c>
      <c r="N1220">
        <v>85</v>
      </c>
      <c r="O1220">
        <v>67</v>
      </c>
      <c r="P1220">
        <v>73</v>
      </c>
      <c r="Q1220">
        <v>23</v>
      </c>
      <c r="R1220">
        <v>37</v>
      </c>
    </row>
    <row r="1221" spans="1:18" x14ac:dyDescent="0.35">
      <c r="A1221" t="s">
        <v>37</v>
      </c>
      <c r="B1221">
        <v>130965</v>
      </c>
      <c r="C1221">
        <v>29</v>
      </c>
      <c r="D1221" t="s">
        <v>25</v>
      </c>
      <c r="E1221">
        <v>51</v>
      </c>
      <c r="F1221">
        <v>96</v>
      </c>
      <c r="G1221">
        <v>7</v>
      </c>
      <c r="H1221" t="s">
        <v>27</v>
      </c>
      <c r="I1221">
        <v>61</v>
      </c>
      <c r="J1221">
        <v>79</v>
      </c>
      <c r="K1221">
        <v>33</v>
      </c>
      <c r="L1221">
        <v>83</v>
      </c>
      <c r="M1221">
        <v>62</v>
      </c>
      <c r="N1221">
        <v>7</v>
      </c>
      <c r="O1221">
        <v>29</v>
      </c>
      <c r="P1221">
        <v>55</v>
      </c>
      <c r="Q1221">
        <v>63</v>
      </c>
      <c r="R1221">
        <v>59</v>
      </c>
    </row>
    <row r="1222" spans="1:18" x14ac:dyDescent="0.35">
      <c r="A1222" t="s">
        <v>40</v>
      </c>
      <c r="B1222">
        <v>38861</v>
      </c>
      <c r="C1222">
        <v>29</v>
      </c>
      <c r="D1222" t="s">
        <v>38</v>
      </c>
      <c r="E1222">
        <v>9</v>
      </c>
      <c r="F1222">
        <v>147</v>
      </c>
      <c r="G1222">
        <v>22</v>
      </c>
      <c r="H1222" t="s">
        <v>23</v>
      </c>
      <c r="I1222">
        <v>97</v>
      </c>
      <c r="J1222">
        <v>83</v>
      </c>
      <c r="K1222">
        <v>27</v>
      </c>
      <c r="L1222">
        <v>43</v>
      </c>
      <c r="M1222">
        <v>24</v>
      </c>
      <c r="N1222">
        <v>0</v>
      </c>
      <c r="O1222">
        <v>19</v>
      </c>
      <c r="P1222">
        <v>0</v>
      </c>
      <c r="Q1222">
        <v>72</v>
      </c>
      <c r="R1222">
        <v>43</v>
      </c>
    </row>
    <row r="1223" spans="1:18" x14ac:dyDescent="0.35">
      <c r="A1223" t="s">
        <v>31</v>
      </c>
      <c r="B1223">
        <v>88812</v>
      </c>
      <c r="C1223">
        <v>18</v>
      </c>
      <c r="D1223" t="s">
        <v>38</v>
      </c>
      <c r="E1223">
        <v>76</v>
      </c>
      <c r="F1223">
        <v>133</v>
      </c>
      <c r="G1223">
        <v>29</v>
      </c>
      <c r="H1223" t="s">
        <v>23</v>
      </c>
      <c r="I1223">
        <v>64</v>
      </c>
      <c r="J1223">
        <v>46</v>
      </c>
      <c r="K1223">
        <v>31</v>
      </c>
      <c r="L1223">
        <v>22</v>
      </c>
      <c r="M1223">
        <v>21</v>
      </c>
      <c r="N1223">
        <v>41</v>
      </c>
      <c r="O1223">
        <v>99</v>
      </c>
      <c r="P1223">
        <v>0</v>
      </c>
      <c r="Q1223">
        <v>2</v>
      </c>
      <c r="R1223">
        <v>19</v>
      </c>
    </row>
    <row r="1224" spans="1:18" x14ac:dyDescent="0.35">
      <c r="A1224" t="s">
        <v>28</v>
      </c>
      <c r="B1224">
        <v>104900</v>
      </c>
      <c r="C1224">
        <v>16</v>
      </c>
      <c r="D1224" t="s">
        <v>22</v>
      </c>
      <c r="E1224">
        <v>35</v>
      </c>
      <c r="F1224">
        <v>96</v>
      </c>
      <c r="G1224">
        <v>36</v>
      </c>
      <c r="H1224" t="s">
        <v>27</v>
      </c>
      <c r="I1224">
        <v>4</v>
      </c>
      <c r="J1224">
        <v>1</v>
      </c>
      <c r="K1224">
        <v>53</v>
      </c>
      <c r="L1224">
        <v>1</v>
      </c>
      <c r="M1224">
        <v>79</v>
      </c>
      <c r="N1224">
        <v>57</v>
      </c>
      <c r="O1224">
        <v>72</v>
      </c>
      <c r="P1224">
        <v>42</v>
      </c>
      <c r="Q1224">
        <v>38</v>
      </c>
      <c r="R1224">
        <v>1</v>
      </c>
    </row>
    <row r="1225" spans="1:18" x14ac:dyDescent="0.35">
      <c r="A1225" t="s">
        <v>29</v>
      </c>
      <c r="B1225">
        <v>121814</v>
      </c>
      <c r="C1225">
        <v>0</v>
      </c>
      <c r="D1225" t="s">
        <v>25</v>
      </c>
      <c r="E1225">
        <v>51</v>
      </c>
      <c r="F1225">
        <v>97</v>
      </c>
      <c r="G1225">
        <v>24</v>
      </c>
      <c r="H1225" t="s">
        <v>23</v>
      </c>
      <c r="I1225">
        <v>83</v>
      </c>
      <c r="J1225">
        <v>75</v>
      </c>
      <c r="K1225">
        <v>14</v>
      </c>
      <c r="L1225">
        <v>62</v>
      </c>
      <c r="M1225">
        <v>8</v>
      </c>
      <c r="N1225">
        <v>69</v>
      </c>
      <c r="O1225">
        <v>38</v>
      </c>
      <c r="P1225">
        <v>13</v>
      </c>
      <c r="Q1225">
        <v>86</v>
      </c>
      <c r="R1225">
        <v>61</v>
      </c>
    </row>
    <row r="1226" spans="1:18" x14ac:dyDescent="0.35">
      <c r="A1226" t="s">
        <v>39</v>
      </c>
      <c r="B1226">
        <v>112283</v>
      </c>
      <c r="C1226">
        <v>22</v>
      </c>
      <c r="D1226" t="s">
        <v>22</v>
      </c>
      <c r="E1226">
        <v>3</v>
      </c>
      <c r="F1226">
        <v>104</v>
      </c>
      <c r="G1226">
        <v>93</v>
      </c>
      <c r="H1226" t="s">
        <v>20</v>
      </c>
      <c r="I1226">
        <v>6</v>
      </c>
      <c r="J1226">
        <v>97</v>
      </c>
      <c r="K1226">
        <v>14</v>
      </c>
      <c r="L1226">
        <v>57</v>
      </c>
      <c r="M1226">
        <v>8</v>
      </c>
      <c r="N1226">
        <v>53</v>
      </c>
      <c r="O1226">
        <v>9</v>
      </c>
      <c r="P1226">
        <v>58</v>
      </c>
      <c r="Q1226">
        <v>61</v>
      </c>
      <c r="R1226">
        <v>73</v>
      </c>
    </row>
    <row r="1227" spans="1:18" x14ac:dyDescent="0.35">
      <c r="A1227" t="s">
        <v>29</v>
      </c>
      <c r="B1227">
        <v>79678</v>
      </c>
      <c r="C1227">
        <v>0</v>
      </c>
      <c r="D1227" t="s">
        <v>38</v>
      </c>
      <c r="E1227">
        <v>77</v>
      </c>
      <c r="F1227">
        <v>116</v>
      </c>
      <c r="G1227">
        <v>1</v>
      </c>
      <c r="H1227" t="s">
        <v>23</v>
      </c>
      <c r="I1227">
        <v>4</v>
      </c>
      <c r="J1227">
        <v>78</v>
      </c>
      <c r="K1227">
        <v>95</v>
      </c>
      <c r="L1227">
        <v>8</v>
      </c>
      <c r="M1227">
        <v>54</v>
      </c>
      <c r="N1227">
        <v>31</v>
      </c>
      <c r="O1227">
        <v>23</v>
      </c>
      <c r="P1227">
        <v>51</v>
      </c>
      <c r="Q1227">
        <v>61</v>
      </c>
      <c r="R1227">
        <v>1</v>
      </c>
    </row>
    <row r="1228" spans="1:18" x14ac:dyDescent="0.35">
      <c r="A1228" t="s">
        <v>43</v>
      </c>
      <c r="B1228">
        <v>136020</v>
      </c>
      <c r="C1228">
        <v>27</v>
      </c>
      <c r="D1228" t="s">
        <v>38</v>
      </c>
      <c r="E1228">
        <v>82</v>
      </c>
      <c r="F1228">
        <v>147</v>
      </c>
      <c r="G1228">
        <v>1</v>
      </c>
      <c r="H1228" t="s">
        <v>23</v>
      </c>
      <c r="I1228">
        <v>59</v>
      </c>
      <c r="J1228">
        <v>43</v>
      </c>
      <c r="K1228">
        <v>33</v>
      </c>
      <c r="L1228">
        <v>57</v>
      </c>
      <c r="M1228">
        <v>78</v>
      </c>
      <c r="N1228">
        <v>2</v>
      </c>
      <c r="O1228">
        <v>97</v>
      </c>
      <c r="P1228">
        <v>81</v>
      </c>
      <c r="Q1228">
        <v>75</v>
      </c>
      <c r="R1228">
        <v>76</v>
      </c>
    </row>
    <row r="1229" spans="1:18" x14ac:dyDescent="0.35">
      <c r="A1229" t="s">
        <v>26</v>
      </c>
      <c r="B1229">
        <v>127155</v>
      </c>
      <c r="C1229">
        <v>3</v>
      </c>
      <c r="D1229" t="s">
        <v>22</v>
      </c>
      <c r="E1229">
        <v>75</v>
      </c>
      <c r="F1229">
        <v>89</v>
      </c>
      <c r="G1229">
        <v>66</v>
      </c>
      <c r="H1229" t="s">
        <v>27</v>
      </c>
      <c r="I1229">
        <v>18</v>
      </c>
      <c r="J1229">
        <v>29</v>
      </c>
      <c r="K1229">
        <v>55</v>
      </c>
      <c r="L1229">
        <v>32</v>
      </c>
      <c r="M1229">
        <v>42</v>
      </c>
      <c r="N1229">
        <v>49</v>
      </c>
      <c r="O1229">
        <v>86</v>
      </c>
      <c r="P1229">
        <v>52</v>
      </c>
      <c r="Q1229">
        <v>36</v>
      </c>
      <c r="R1229">
        <v>25</v>
      </c>
    </row>
    <row r="1230" spans="1:18" x14ac:dyDescent="0.35">
      <c r="A1230" t="s">
        <v>31</v>
      </c>
      <c r="B1230">
        <v>94813</v>
      </c>
      <c r="C1230">
        <v>15</v>
      </c>
      <c r="D1230" t="s">
        <v>38</v>
      </c>
      <c r="E1230">
        <v>52</v>
      </c>
      <c r="F1230">
        <v>125</v>
      </c>
      <c r="G1230">
        <v>8</v>
      </c>
      <c r="H1230" t="s">
        <v>23</v>
      </c>
      <c r="I1230">
        <v>22</v>
      </c>
      <c r="J1230">
        <v>38</v>
      </c>
      <c r="K1230">
        <v>36</v>
      </c>
      <c r="L1230">
        <v>39</v>
      </c>
      <c r="M1230">
        <v>79</v>
      </c>
      <c r="N1230">
        <v>32</v>
      </c>
      <c r="O1230">
        <v>5</v>
      </c>
      <c r="P1230">
        <v>62</v>
      </c>
      <c r="Q1230">
        <v>23</v>
      </c>
      <c r="R1230">
        <v>72</v>
      </c>
    </row>
    <row r="1231" spans="1:18" x14ac:dyDescent="0.35">
      <c r="A1231" t="s">
        <v>26</v>
      </c>
      <c r="B1231">
        <v>127501</v>
      </c>
      <c r="C1231">
        <v>7</v>
      </c>
      <c r="D1231" t="s">
        <v>22</v>
      </c>
      <c r="E1231">
        <v>45</v>
      </c>
      <c r="F1231">
        <v>131</v>
      </c>
      <c r="G1231">
        <v>4</v>
      </c>
      <c r="H1231" t="s">
        <v>27</v>
      </c>
      <c r="I1231">
        <v>88</v>
      </c>
      <c r="J1231">
        <v>56</v>
      </c>
      <c r="K1231">
        <v>61</v>
      </c>
      <c r="L1231">
        <v>88</v>
      </c>
      <c r="M1231">
        <v>82</v>
      </c>
      <c r="N1231">
        <v>6</v>
      </c>
      <c r="O1231">
        <v>75</v>
      </c>
      <c r="P1231">
        <v>43</v>
      </c>
      <c r="Q1231">
        <v>55</v>
      </c>
      <c r="R1231">
        <v>6</v>
      </c>
    </row>
    <row r="1232" spans="1:18" x14ac:dyDescent="0.35">
      <c r="A1232" t="s">
        <v>24</v>
      </c>
      <c r="B1232">
        <v>90843</v>
      </c>
      <c r="C1232">
        <v>27</v>
      </c>
      <c r="D1232" t="s">
        <v>19</v>
      </c>
      <c r="E1232">
        <v>83</v>
      </c>
      <c r="F1232">
        <v>56</v>
      </c>
      <c r="G1232">
        <v>74</v>
      </c>
      <c r="H1232" t="s">
        <v>20</v>
      </c>
      <c r="I1232">
        <v>8</v>
      </c>
      <c r="J1232">
        <v>0</v>
      </c>
      <c r="K1232">
        <v>28</v>
      </c>
      <c r="L1232">
        <v>58</v>
      </c>
      <c r="M1232">
        <v>6</v>
      </c>
      <c r="N1232">
        <v>78</v>
      </c>
      <c r="O1232">
        <v>51</v>
      </c>
      <c r="P1232">
        <v>51</v>
      </c>
      <c r="Q1232">
        <v>73</v>
      </c>
      <c r="R1232">
        <v>5</v>
      </c>
    </row>
    <row r="1233" spans="1:18" x14ac:dyDescent="0.35">
      <c r="A1233" t="s">
        <v>28</v>
      </c>
      <c r="B1233">
        <v>34715</v>
      </c>
      <c r="C1233">
        <v>6</v>
      </c>
      <c r="D1233" t="s">
        <v>22</v>
      </c>
      <c r="E1233">
        <v>9</v>
      </c>
      <c r="F1233">
        <v>9</v>
      </c>
      <c r="G1233">
        <v>45</v>
      </c>
      <c r="H1233" t="s">
        <v>27</v>
      </c>
      <c r="I1233">
        <v>0</v>
      </c>
      <c r="J1233">
        <v>61</v>
      </c>
      <c r="K1233">
        <v>3</v>
      </c>
      <c r="L1233">
        <v>5</v>
      </c>
      <c r="M1233">
        <v>8</v>
      </c>
      <c r="N1233">
        <v>55</v>
      </c>
      <c r="O1233">
        <v>27</v>
      </c>
      <c r="P1233">
        <v>79</v>
      </c>
      <c r="Q1233">
        <v>27</v>
      </c>
      <c r="R1233">
        <v>73</v>
      </c>
    </row>
    <row r="1234" spans="1:18" x14ac:dyDescent="0.35">
      <c r="A1234" t="s">
        <v>36</v>
      </c>
      <c r="B1234">
        <v>44870</v>
      </c>
      <c r="C1234">
        <v>15</v>
      </c>
      <c r="D1234" t="s">
        <v>22</v>
      </c>
      <c r="E1234">
        <v>72</v>
      </c>
      <c r="F1234">
        <v>72</v>
      </c>
      <c r="G1234">
        <v>41</v>
      </c>
      <c r="H1234" t="s">
        <v>27</v>
      </c>
      <c r="I1234">
        <v>75</v>
      </c>
      <c r="J1234">
        <v>18</v>
      </c>
      <c r="K1234">
        <v>25</v>
      </c>
      <c r="L1234">
        <v>2</v>
      </c>
      <c r="M1234">
        <v>72</v>
      </c>
      <c r="N1234">
        <v>62</v>
      </c>
      <c r="O1234">
        <v>69</v>
      </c>
      <c r="P1234">
        <v>21</v>
      </c>
      <c r="Q1234">
        <v>69</v>
      </c>
      <c r="R1234">
        <v>6</v>
      </c>
    </row>
    <row r="1235" spans="1:18" x14ac:dyDescent="0.35">
      <c r="A1235" t="s">
        <v>39</v>
      </c>
      <c r="B1235">
        <v>45432</v>
      </c>
      <c r="C1235">
        <v>11</v>
      </c>
      <c r="D1235" t="s">
        <v>25</v>
      </c>
      <c r="E1235">
        <v>44</v>
      </c>
      <c r="F1235">
        <v>107</v>
      </c>
      <c r="G1235">
        <v>82</v>
      </c>
      <c r="H1235" t="s">
        <v>20</v>
      </c>
      <c r="I1235">
        <v>64</v>
      </c>
      <c r="J1235">
        <v>18</v>
      </c>
      <c r="K1235">
        <v>54</v>
      </c>
      <c r="L1235">
        <v>45</v>
      </c>
      <c r="M1235">
        <v>46</v>
      </c>
      <c r="N1235">
        <v>47</v>
      </c>
      <c r="O1235">
        <v>88</v>
      </c>
      <c r="P1235">
        <v>82</v>
      </c>
      <c r="Q1235">
        <v>63</v>
      </c>
      <c r="R1235">
        <v>72</v>
      </c>
    </row>
    <row r="1236" spans="1:18" x14ac:dyDescent="0.35">
      <c r="A1236" t="s">
        <v>30</v>
      </c>
      <c r="B1236">
        <v>102964</v>
      </c>
      <c r="C1236">
        <v>5</v>
      </c>
      <c r="D1236" t="s">
        <v>25</v>
      </c>
      <c r="E1236">
        <v>74</v>
      </c>
      <c r="F1236">
        <v>99</v>
      </c>
      <c r="G1236">
        <v>43</v>
      </c>
      <c r="H1236" t="s">
        <v>27</v>
      </c>
      <c r="I1236">
        <v>14</v>
      </c>
      <c r="J1236">
        <v>8</v>
      </c>
      <c r="K1236">
        <v>4</v>
      </c>
      <c r="L1236">
        <v>16</v>
      </c>
      <c r="M1236">
        <v>3</v>
      </c>
      <c r="N1236">
        <v>73</v>
      </c>
      <c r="O1236">
        <v>25</v>
      </c>
      <c r="P1236">
        <v>37</v>
      </c>
      <c r="Q1236">
        <v>82</v>
      </c>
      <c r="R1236">
        <v>11</v>
      </c>
    </row>
    <row r="1237" spans="1:18" x14ac:dyDescent="0.35">
      <c r="A1237" t="s">
        <v>36</v>
      </c>
      <c r="B1237">
        <v>127677</v>
      </c>
      <c r="C1237">
        <v>13</v>
      </c>
      <c r="D1237" t="s">
        <v>38</v>
      </c>
      <c r="E1237">
        <v>64</v>
      </c>
      <c r="F1237">
        <v>84</v>
      </c>
      <c r="G1237">
        <v>35</v>
      </c>
      <c r="H1237" t="s">
        <v>27</v>
      </c>
      <c r="I1237">
        <v>9</v>
      </c>
      <c r="J1237">
        <v>34</v>
      </c>
      <c r="K1237">
        <v>14</v>
      </c>
      <c r="L1237">
        <v>27</v>
      </c>
      <c r="M1237">
        <v>5</v>
      </c>
      <c r="N1237">
        <v>6</v>
      </c>
      <c r="O1237">
        <v>15</v>
      </c>
      <c r="P1237">
        <v>76</v>
      </c>
      <c r="Q1237">
        <v>22</v>
      </c>
      <c r="R1237">
        <v>8</v>
      </c>
    </row>
    <row r="1238" spans="1:18" x14ac:dyDescent="0.35">
      <c r="A1238" t="s">
        <v>39</v>
      </c>
      <c r="B1238">
        <v>36918</v>
      </c>
      <c r="C1238">
        <v>16</v>
      </c>
      <c r="D1238" t="s">
        <v>38</v>
      </c>
      <c r="E1238">
        <v>24</v>
      </c>
      <c r="F1238">
        <v>125</v>
      </c>
      <c r="G1238">
        <v>92</v>
      </c>
      <c r="H1238" t="s">
        <v>20</v>
      </c>
      <c r="I1238">
        <v>88</v>
      </c>
      <c r="J1238">
        <v>78</v>
      </c>
      <c r="K1238">
        <v>41</v>
      </c>
      <c r="L1238">
        <v>98</v>
      </c>
      <c r="M1238">
        <v>38</v>
      </c>
      <c r="N1238">
        <v>64</v>
      </c>
      <c r="O1238">
        <v>16</v>
      </c>
      <c r="P1238">
        <v>98</v>
      </c>
      <c r="Q1238">
        <v>7</v>
      </c>
      <c r="R1238">
        <v>75</v>
      </c>
    </row>
    <row r="1239" spans="1:18" x14ac:dyDescent="0.35">
      <c r="A1239" t="s">
        <v>42</v>
      </c>
      <c r="B1239">
        <v>78634</v>
      </c>
      <c r="C1239">
        <v>1</v>
      </c>
      <c r="D1239" t="s">
        <v>25</v>
      </c>
      <c r="E1239">
        <v>76</v>
      </c>
      <c r="F1239">
        <v>127</v>
      </c>
      <c r="G1239">
        <v>57</v>
      </c>
      <c r="H1239" t="s">
        <v>27</v>
      </c>
      <c r="I1239">
        <v>29</v>
      </c>
      <c r="J1239">
        <v>49</v>
      </c>
      <c r="K1239">
        <v>11</v>
      </c>
      <c r="L1239">
        <v>47</v>
      </c>
      <c r="M1239">
        <v>24</v>
      </c>
      <c r="N1239">
        <v>35</v>
      </c>
      <c r="O1239">
        <v>16</v>
      </c>
      <c r="P1239">
        <v>23</v>
      </c>
      <c r="Q1239">
        <v>8</v>
      </c>
      <c r="R1239">
        <v>92</v>
      </c>
    </row>
    <row r="1240" spans="1:18" x14ac:dyDescent="0.35">
      <c r="A1240" t="s">
        <v>18</v>
      </c>
      <c r="B1240">
        <v>95199</v>
      </c>
      <c r="C1240">
        <v>20</v>
      </c>
      <c r="D1240" t="s">
        <v>22</v>
      </c>
      <c r="E1240">
        <v>4</v>
      </c>
      <c r="F1240">
        <v>104</v>
      </c>
      <c r="G1240">
        <v>86</v>
      </c>
      <c r="H1240" t="s">
        <v>20</v>
      </c>
      <c r="I1240">
        <v>92</v>
      </c>
      <c r="J1240">
        <v>18</v>
      </c>
      <c r="K1240">
        <v>3</v>
      </c>
      <c r="L1240">
        <v>98</v>
      </c>
      <c r="M1240">
        <v>37</v>
      </c>
      <c r="N1240">
        <v>2</v>
      </c>
      <c r="O1240">
        <v>15</v>
      </c>
      <c r="P1240">
        <v>3</v>
      </c>
      <c r="Q1240">
        <v>99</v>
      </c>
      <c r="R1240">
        <v>28</v>
      </c>
    </row>
    <row r="1241" spans="1:18" x14ac:dyDescent="0.35">
      <c r="A1241" t="s">
        <v>18</v>
      </c>
      <c r="B1241">
        <v>115062</v>
      </c>
      <c r="C1241">
        <v>6</v>
      </c>
      <c r="D1241" t="s">
        <v>38</v>
      </c>
      <c r="E1241">
        <v>10</v>
      </c>
      <c r="F1241">
        <v>11</v>
      </c>
      <c r="G1241">
        <v>71</v>
      </c>
      <c r="H1241" t="s">
        <v>20</v>
      </c>
      <c r="I1241">
        <v>8</v>
      </c>
      <c r="J1241">
        <v>48</v>
      </c>
      <c r="K1241">
        <v>41</v>
      </c>
      <c r="L1241">
        <v>61</v>
      </c>
      <c r="M1241">
        <v>44</v>
      </c>
      <c r="N1241">
        <v>93</v>
      </c>
      <c r="O1241">
        <v>53</v>
      </c>
      <c r="P1241">
        <v>69</v>
      </c>
      <c r="Q1241">
        <v>9</v>
      </c>
      <c r="R1241">
        <v>15</v>
      </c>
    </row>
    <row r="1242" spans="1:18" x14ac:dyDescent="0.35">
      <c r="A1242" t="s">
        <v>35</v>
      </c>
      <c r="B1242">
        <v>119007</v>
      </c>
      <c r="C1242">
        <v>17</v>
      </c>
      <c r="D1242" t="s">
        <v>38</v>
      </c>
      <c r="E1242">
        <v>78</v>
      </c>
      <c r="F1242">
        <v>119</v>
      </c>
      <c r="G1242">
        <v>48</v>
      </c>
      <c r="H1242" t="s">
        <v>27</v>
      </c>
      <c r="I1242">
        <v>42</v>
      </c>
      <c r="J1242">
        <v>7</v>
      </c>
      <c r="K1242">
        <v>1</v>
      </c>
      <c r="L1242">
        <v>53</v>
      </c>
      <c r="M1242">
        <v>42</v>
      </c>
      <c r="N1242">
        <v>8</v>
      </c>
      <c r="O1242">
        <v>54</v>
      </c>
      <c r="P1242">
        <v>94</v>
      </c>
      <c r="Q1242">
        <v>2</v>
      </c>
      <c r="R1242">
        <v>99</v>
      </c>
    </row>
    <row r="1243" spans="1:18" x14ac:dyDescent="0.35">
      <c r="A1243" t="s">
        <v>43</v>
      </c>
      <c r="B1243">
        <v>58333</v>
      </c>
      <c r="C1243">
        <v>13</v>
      </c>
      <c r="D1243" t="s">
        <v>22</v>
      </c>
      <c r="E1243">
        <v>64</v>
      </c>
      <c r="F1243">
        <v>10</v>
      </c>
      <c r="G1243">
        <v>14</v>
      </c>
      <c r="H1243" t="s">
        <v>23</v>
      </c>
      <c r="I1243">
        <v>14</v>
      </c>
      <c r="J1243">
        <v>13</v>
      </c>
      <c r="K1243">
        <v>71</v>
      </c>
      <c r="L1243">
        <v>38</v>
      </c>
      <c r="M1243">
        <v>96</v>
      </c>
      <c r="N1243">
        <v>33</v>
      </c>
      <c r="O1243">
        <v>98</v>
      </c>
      <c r="P1243">
        <v>21</v>
      </c>
      <c r="Q1243">
        <v>1</v>
      </c>
      <c r="R1243">
        <v>31</v>
      </c>
    </row>
    <row r="1244" spans="1:18" x14ac:dyDescent="0.35">
      <c r="A1244" t="s">
        <v>36</v>
      </c>
      <c r="B1244">
        <v>140415</v>
      </c>
      <c r="C1244">
        <v>12</v>
      </c>
      <c r="D1244" t="s">
        <v>22</v>
      </c>
      <c r="E1244">
        <v>52</v>
      </c>
      <c r="F1244">
        <v>64</v>
      </c>
      <c r="G1244">
        <v>38</v>
      </c>
      <c r="H1244" t="s">
        <v>27</v>
      </c>
      <c r="I1244">
        <v>31</v>
      </c>
      <c r="J1244">
        <v>59</v>
      </c>
      <c r="K1244">
        <v>33</v>
      </c>
      <c r="L1244">
        <v>75</v>
      </c>
      <c r="M1244">
        <v>62</v>
      </c>
      <c r="N1244">
        <v>87</v>
      </c>
      <c r="O1244">
        <v>5</v>
      </c>
      <c r="P1244">
        <v>33</v>
      </c>
      <c r="Q1244">
        <v>10</v>
      </c>
      <c r="R1244">
        <v>36</v>
      </c>
    </row>
    <row r="1245" spans="1:18" x14ac:dyDescent="0.35">
      <c r="A1245" t="s">
        <v>35</v>
      </c>
      <c r="B1245">
        <v>89151</v>
      </c>
      <c r="C1245">
        <v>21</v>
      </c>
      <c r="D1245" t="s">
        <v>22</v>
      </c>
      <c r="E1245">
        <v>81</v>
      </c>
      <c r="F1245">
        <v>59</v>
      </c>
      <c r="G1245">
        <v>45</v>
      </c>
      <c r="H1245" t="s">
        <v>27</v>
      </c>
      <c r="I1245">
        <v>9</v>
      </c>
      <c r="J1245">
        <v>14</v>
      </c>
      <c r="K1245">
        <v>0</v>
      </c>
      <c r="L1245">
        <v>1</v>
      </c>
      <c r="M1245">
        <v>38</v>
      </c>
      <c r="N1245">
        <v>81</v>
      </c>
      <c r="O1245">
        <v>59</v>
      </c>
      <c r="P1245">
        <v>63</v>
      </c>
      <c r="Q1245">
        <v>52</v>
      </c>
      <c r="R1245">
        <v>82</v>
      </c>
    </row>
    <row r="1246" spans="1:18" x14ac:dyDescent="0.35">
      <c r="A1246" t="s">
        <v>41</v>
      </c>
      <c r="B1246">
        <v>62784</v>
      </c>
      <c r="C1246">
        <v>17</v>
      </c>
      <c r="D1246" t="s">
        <v>19</v>
      </c>
      <c r="E1246">
        <v>85</v>
      </c>
      <c r="F1246">
        <v>131</v>
      </c>
      <c r="G1246">
        <v>75</v>
      </c>
      <c r="H1246" t="s">
        <v>20</v>
      </c>
      <c r="I1246">
        <v>59</v>
      </c>
      <c r="J1246">
        <v>58</v>
      </c>
      <c r="K1246">
        <v>53</v>
      </c>
      <c r="L1246">
        <v>48</v>
      </c>
      <c r="M1246">
        <v>9</v>
      </c>
      <c r="N1246">
        <v>1</v>
      </c>
      <c r="O1246">
        <v>9</v>
      </c>
      <c r="P1246">
        <v>63</v>
      </c>
      <c r="Q1246">
        <v>26</v>
      </c>
      <c r="R1246">
        <v>28</v>
      </c>
    </row>
    <row r="1247" spans="1:18" x14ac:dyDescent="0.35">
      <c r="A1247" t="s">
        <v>35</v>
      </c>
      <c r="B1247">
        <v>143268</v>
      </c>
      <c r="C1247">
        <v>17</v>
      </c>
      <c r="D1247" t="s">
        <v>19</v>
      </c>
      <c r="E1247">
        <v>41</v>
      </c>
      <c r="F1247">
        <v>94</v>
      </c>
      <c r="G1247">
        <v>32</v>
      </c>
      <c r="H1247" t="s">
        <v>27</v>
      </c>
      <c r="I1247">
        <v>14</v>
      </c>
      <c r="J1247">
        <v>39</v>
      </c>
      <c r="K1247">
        <v>7</v>
      </c>
      <c r="L1247">
        <v>5</v>
      </c>
      <c r="M1247">
        <v>33</v>
      </c>
      <c r="N1247">
        <v>7</v>
      </c>
      <c r="O1247">
        <v>79</v>
      </c>
      <c r="P1247">
        <v>19</v>
      </c>
      <c r="Q1247">
        <v>73</v>
      </c>
      <c r="R1247">
        <v>96</v>
      </c>
    </row>
    <row r="1248" spans="1:18" x14ac:dyDescent="0.35">
      <c r="A1248" t="s">
        <v>41</v>
      </c>
      <c r="B1248">
        <v>85134</v>
      </c>
      <c r="C1248">
        <v>17</v>
      </c>
      <c r="D1248" t="s">
        <v>38</v>
      </c>
      <c r="E1248">
        <v>79</v>
      </c>
      <c r="F1248">
        <v>121</v>
      </c>
      <c r="G1248">
        <v>76</v>
      </c>
      <c r="H1248" t="s">
        <v>20</v>
      </c>
      <c r="I1248">
        <v>63</v>
      </c>
      <c r="J1248">
        <v>64</v>
      </c>
      <c r="K1248">
        <v>41</v>
      </c>
      <c r="L1248">
        <v>49</v>
      </c>
      <c r="M1248">
        <v>69</v>
      </c>
      <c r="N1248">
        <v>95</v>
      </c>
      <c r="O1248">
        <v>3</v>
      </c>
      <c r="P1248">
        <v>25</v>
      </c>
      <c r="Q1248">
        <v>6</v>
      </c>
      <c r="R1248">
        <v>13</v>
      </c>
    </row>
    <row r="1249" spans="1:18" x14ac:dyDescent="0.35">
      <c r="A1249" t="s">
        <v>42</v>
      </c>
      <c r="B1249">
        <v>87109</v>
      </c>
      <c r="C1249">
        <v>10</v>
      </c>
      <c r="D1249" t="s">
        <v>19</v>
      </c>
      <c r="E1249">
        <v>9</v>
      </c>
      <c r="F1249">
        <v>99</v>
      </c>
      <c r="G1249">
        <v>55</v>
      </c>
      <c r="H1249" t="s">
        <v>27</v>
      </c>
      <c r="I1249">
        <v>7</v>
      </c>
      <c r="J1249">
        <v>21</v>
      </c>
      <c r="K1249">
        <v>34</v>
      </c>
      <c r="L1249">
        <v>37</v>
      </c>
      <c r="M1249">
        <v>68</v>
      </c>
      <c r="N1249">
        <v>53</v>
      </c>
      <c r="O1249">
        <v>38</v>
      </c>
      <c r="P1249">
        <v>45</v>
      </c>
      <c r="Q1249">
        <v>1</v>
      </c>
      <c r="R1249">
        <v>77</v>
      </c>
    </row>
    <row r="1250" spans="1:18" x14ac:dyDescent="0.35">
      <c r="A1250" t="s">
        <v>26</v>
      </c>
      <c r="B1250">
        <v>114116</v>
      </c>
      <c r="C1250">
        <v>1</v>
      </c>
      <c r="D1250" t="s">
        <v>19</v>
      </c>
      <c r="E1250">
        <v>83</v>
      </c>
      <c r="F1250">
        <v>104</v>
      </c>
      <c r="G1250">
        <v>51</v>
      </c>
      <c r="H1250" t="s">
        <v>27</v>
      </c>
      <c r="I1250">
        <v>7</v>
      </c>
      <c r="J1250">
        <v>86</v>
      </c>
      <c r="K1250">
        <v>94</v>
      </c>
      <c r="L1250">
        <v>54</v>
      </c>
      <c r="M1250">
        <v>15</v>
      </c>
      <c r="N1250">
        <v>88</v>
      </c>
      <c r="O1250">
        <v>4</v>
      </c>
      <c r="P1250">
        <v>81</v>
      </c>
      <c r="Q1250">
        <v>68</v>
      </c>
      <c r="R1250">
        <v>9</v>
      </c>
    </row>
    <row r="1251" spans="1:18" x14ac:dyDescent="0.35">
      <c r="A1251" t="s">
        <v>21</v>
      </c>
      <c r="B1251">
        <v>39495</v>
      </c>
      <c r="C1251">
        <v>3</v>
      </c>
      <c r="D1251" t="s">
        <v>19</v>
      </c>
      <c r="E1251">
        <v>5</v>
      </c>
      <c r="F1251">
        <v>111</v>
      </c>
      <c r="G1251">
        <v>8</v>
      </c>
      <c r="H1251" t="s">
        <v>23</v>
      </c>
      <c r="I1251">
        <v>8</v>
      </c>
      <c r="J1251">
        <v>45</v>
      </c>
      <c r="K1251">
        <v>1</v>
      </c>
      <c r="L1251">
        <v>73</v>
      </c>
      <c r="M1251">
        <v>97</v>
      </c>
      <c r="N1251">
        <v>57</v>
      </c>
      <c r="O1251">
        <v>24</v>
      </c>
      <c r="P1251">
        <v>84</v>
      </c>
      <c r="Q1251">
        <v>85</v>
      </c>
      <c r="R1251">
        <v>73</v>
      </c>
    </row>
    <row r="1252" spans="1:18" x14ac:dyDescent="0.35">
      <c r="A1252" t="s">
        <v>36</v>
      </c>
      <c r="B1252">
        <v>115380</v>
      </c>
      <c r="C1252">
        <v>12</v>
      </c>
      <c r="D1252" t="s">
        <v>22</v>
      </c>
      <c r="E1252">
        <v>87</v>
      </c>
      <c r="F1252">
        <v>66</v>
      </c>
      <c r="G1252">
        <v>67</v>
      </c>
      <c r="H1252" t="s">
        <v>27</v>
      </c>
      <c r="I1252">
        <v>95</v>
      </c>
      <c r="J1252">
        <v>87</v>
      </c>
      <c r="K1252">
        <v>25</v>
      </c>
      <c r="L1252">
        <v>86</v>
      </c>
      <c r="M1252">
        <v>5</v>
      </c>
      <c r="N1252">
        <v>59</v>
      </c>
      <c r="O1252">
        <v>84</v>
      </c>
      <c r="P1252">
        <v>3</v>
      </c>
      <c r="Q1252">
        <v>36</v>
      </c>
      <c r="R1252">
        <v>82</v>
      </c>
    </row>
    <row r="1253" spans="1:18" x14ac:dyDescent="0.35">
      <c r="A1253" t="s">
        <v>42</v>
      </c>
      <c r="B1253">
        <v>117843</v>
      </c>
      <c r="C1253">
        <v>5</v>
      </c>
      <c r="D1253" t="s">
        <v>19</v>
      </c>
      <c r="E1253">
        <v>85</v>
      </c>
      <c r="F1253">
        <v>67</v>
      </c>
      <c r="G1253">
        <v>58</v>
      </c>
      <c r="H1253" t="s">
        <v>27</v>
      </c>
      <c r="I1253">
        <v>15</v>
      </c>
      <c r="J1253">
        <v>79</v>
      </c>
      <c r="K1253">
        <v>25</v>
      </c>
      <c r="L1253">
        <v>74</v>
      </c>
      <c r="M1253">
        <v>46</v>
      </c>
      <c r="N1253">
        <v>99</v>
      </c>
      <c r="O1253">
        <v>58</v>
      </c>
      <c r="P1253">
        <v>63</v>
      </c>
      <c r="Q1253">
        <v>37</v>
      </c>
      <c r="R1253">
        <v>73</v>
      </c>
    </row>
    <row r="1254" spans="1:18" x14ac:dyDescent="0.35">
      <c r="A1254" t="s">
        <v>28</v>
      </c>
      <c r="B1254">
        <v>84104</v>
      </c>
      <c r="C1254">
        <v>12</v>
      </c>
      <c r="D1254" t="s">
        <v>38</v>
      </c>
      <c r="E1254">
        <v>2</v>
      </c>
      <c r="F1254">
        <v>111</v>
      </c>
      <c r="G1254">
        <v>63</v>
      </c>
      <c r="H1254" t="s">
        <v>27</v>
      </c>
      <c r="I1254">
        <v>24</v>
      </c>
      <c r="J1254">
        <v>22</v>
      </c>
      <c r="K1254">
        <v>61</v>
      </c>
      <c r="L1254">
        <v>82</v>
      </c>
      <c r="M1254">
        <v>25</v>
      </c>
      <c r="N1254">
        <v>93</v>
      </c>
      <c r="O1254">
        <v>93</v>
      </c>
      <c r="P1254">
        <v>2</v>
      </c>
      <c r="Q1254">
        <v>26</v>
      </c>
      <c r="R1254">
        <v>7</v>
      </c>
    </row>
    <row r="1255" spans="1:18" x14ac:dyDescent="0.35">
      <c r="A1255" t="s">
        <v>26</v>
      </c>
      <c r="B1255">
        <v>81179</v>
      </c>
      <c r="C1255">
        <v>29</v>
      </c>
      <c r="D1255" t="s">
        <v>19</v>
      </c>
      <c r="E1255">
        <v>71</v>
      </c>
      <c r="F1255">
        <v>94</v>
      </c>
      <c r="G1255">
        <v>37</v>
      </c>
      <c r="H1255" t="s">
        <v>27</v>
      </c>
      <c r="I1255">
        <v>46</v>
      </c>
      <c r="J1255">
        <v>61</v>
      </c>
      <c r="K1255">
        <v>33</v>
      </c>
      <c r="L1255">
        <v>51</v>
      </c>
      <c r="M1255">
        <v>13</v>
      </c>
      <c r="N1255">
        <v>45</v>
      </c>
      <c r="O1255">
        <v>9</v>
      </c>
      <c r="P1255">
        <v>5</v>
      </c>
      <c r="Q1255">
        <v>86</v>
      </c>
      <c r="R1255">
        <v>21</v>
      </c>
    </row>
    <row r="1256" spans="1:18" x14ac:dyDescent="0.35">
      <c r="A1256" t="s">
        <v>43</v>
      </c>
      <c r="B1256">
        <v>120404</v>
      </c>
      <c r="C1256">
        <v>26</v>
      </c>
      <c r="D1256" t="s">
        <v>38</v>
      </c>
      <c r="E1256">
        <v>15</v>
      </c>
      <c r="F1256">
        <v>76</v>
      </c>
      <c r="G1256">
        <v>14</v>
      </c>
      <c r="H1256" t="s">
        <v>23</v>
      </c>
      <c r="I1256">
        <v>14</v>
      </c>
      <c r="J1256">
        <v>5</v>
      </c>
      <c r="K1256">
        <v>88</v>
      </c>
      <c r="L1256">
        <v>1</v>
      </c>
      <c r="M1256">
        <v>6</v>
      </c>
      <c r="N1256">
        <v>81</v>
      </c>
      <c r="O1256">
        <v>28</v>
      </c>
      <c r="P1256">
        <v>72</v>
      </c>
      <c r="Q1256">
        <v>15</v>
      </c>
      <c r="R1256">
        <v>24</v>
      </c>
    </row>
    <row r="1257" spans="1:18" x14ac:dyDescent="0.35">
      <c r="A1257" t="s">
        <v>21</v>
      </c>
      <c r="B1257">
        <v>127119</v>
      </c>
      <c r="C1257">
        <v>25</v>
      </c>
      <c r="D1257" t="s">
        <v>25</v>
      </c>
      <c r="E1257">
        <v>99</v>
      </c>
      <c r="F1257">
        <v>57</v>
      </c>
      <c r="G1257">
        <v>15</v>
      </c>
      <c r="H1257" t="s">
        <v>23</v>
      </c>
      <c r="I1257">
        <v>4</v>
      </c>
      <c r="J1257">
        <v>2</v>
      </c>
      <c r="K1257">
        <v>91</v>
      </c>
      <c r="L1257">
        <v>1</v>
      </c>
      <c r="M1257">
        <v>86</v>
      </c>
      <c r="N1257">
        <v>18</v>
      </c>
      <c r="O1257">
        <v>86</v>
      </c>
      <c r="P1257">
        <v>54</v>
      </c>
      <c r="Q1257">
        <v>88</v>
      </c>
      <c r="R1257">
        <v>15</v>
      </c>
    </row>
    <row r="1258" spans="1:18" x14ac:dyDescent="0.35">
      <c r="A1258" t="s">
        <v>26</v>
      </c>
      <c r="B1258">
        <v>84232</v>
      </c>
      <c r="C1258">
        <v>19</v>
      </c>
      <c r="D1258" t="s">
        <v>19</v>
      </c>
      <c r="E1258">
        <v>68</v>
      </c>
      <c r="F1258">
        <v>104</v>
      </c>
      <c r="G1258">
        <v>62</v>
      </c>
      <c r="H1258" t="s">
        <v>27</v>
      </c>
      <c r="I1258">
        <v>65</v>
      </c>
      <c r="J1258">
        <v>88</v>
      </c>
      <c r="K1258">
        <v>38</v>
      </c>
      <c r="L1258">
        <v>59</v>
      </c>
      <c r="M1258">
        <v>87</v>
      </c>
      <c r="N1258">
        <v>21</v>
      </c>
      <c r="O1258">
        <v>49</v>
      </c>
      <c r="P1258">
        <v>96</v>
      </c>
      <c r="Q1258">
        <v>47</v>
      </c>
      <c r="R1258">
        <v>25</v>
      </c>
    </row>
    <row r="1259" spans="1:18" x14ac:dyDescent="0.35">
      <c r="A1259" t="s">
        <v>24</v>
      </c>
      <c r="B1259">
        <v>38689</v>
      </c>
      <c r="C1259">
        <v>14</v>
      </c>
      <c r="D1259" t="s">
        <v>38</v>
      </c>
      <c r="E1259">
        <v>59</v>
      </c>
      <c r="F1259">
        <v>147</v>
      </c>
      <c r="G1259">
        <v>74</v>
      </c>
      <c r="H1259" t="s">
        <v>20</v>
      </c>
      <c r="I1259">
        <v>85</v>
      </c>
      <c r="J1259">
        <v>7</v>
      </c>
      <c r="K1259">
        <v>77</v>
      </c>
      <c r="L1259">
        <v>28</v>
      </c>
      <c r="M1259">
        <v>29</v>
      </c>
      <c r="N1259">
        <v>91</v>
      </c>
      <c r="O1259">
        <v>36</v>
      </c>
      <c r="P1259">
        <v>6</v>
      </c>
      <c r="Q1259">
        <v>6</v>
      </c>
      <c r="R1259">
        <v>12</v>
      </c>
    </row>
    <row r="1260" spans="1:18" x14ac:dyDescent="0.35">
      <c r="A1260" t="s">
        <v>39</v>
      </c>
      <c r="B1260">
        <v>143466</v>
      </c>
      <c r="C1260">
        <v>16</v>
      </c>
      <c r="D1260" t="s">
        <v>25</v>
      </c>
      <c r="E1260">
        <v>64</v>
      </c>
      <c r="F1260">
        <v>137</v>
      </c>
      <c r="G1260">
        <v>9</v>
      </c>
      <c r="H1260" t="s">
        <v>20</v>
      </c>
      <c r="I1260">
        <v>11</v>
      </c>
      <c r="J1260">
        <v>38</v>
      </c>
      <c r="K1260">
        <v>77</v>
      </c>
      <c r="L1260">
        <v>42</v>
      </c>
      <c r="M1260">
        <v>97</v>
      </c>
      <c r="N1260">
        <v>74</v>
      </c>
      <c r="O1260">
        <v>2</v>
      </c>
      <c r="P1260">
        <v>88</v>
      </c>
      <c r="Q1260">
        <v>1</v>
      </c>
      <c r="R1260">
        <v>14</v>
      </c>
    </row>
    <row r="1261" spans="1:18" x14ac:dyDescent="0.35">
      <c r="A1261" t="s">
        <v>34</v>
      </c>
      <c r="B1261">
        <v>141038</v>
      </c>
      <c r="C1261">
        <v>14</v>
      </c>
      <c r="D1261" t="s">
        <v>22</v>
      </c>
      <c r="E1261">
        <v>86</v>
      </c>
      <c r="F1261">
        <v>104</v>
      </c>
      <c r="G1261">
        <v>42</v>
      </c>
      <c r="H1261" t="s">
        <v>27</v>
      </c>
      <c r="I1261">
        <v>35</v>
      </c>
      <c r="J1261">
        <v>34</v>
      </c>
      <c r="K1261">
        <v>33</v>
      </c>
      <c r="L1261">
        <v>24</v>
      </c>
      <c r="M1261">
        <v>61</v>
      </c>
      <c r="N1261">
        <v>9</v>
      </c>
      <c r="O1261">
        <v>31</v>
      </c>
      <c r="P1261">
        <v>19</v>
      </c>
      <c r="Q1261">
        <v>84</v>
      </c>
      <c r="R1261">
        <v>74</v>
      </c>
    </row>
    <row r="1262" spans="1:18" x14ac:dyDescent="0.35">
      <c r="A1262" t="s">
        <v>33</v>
      </c>
      <c r="B1262">
        <v>117526</v>
      </c>
      <c r="C1262">
        <v>20</v>
      </c>
      <c r="D1262" t="s">
        <v>19</v>
      </c>
      <c r="E1262">
        <v>17</v>
      </c>
      <c r="F1262">
        <v>64</v>
      </c>
      <c r="G1262">
        <v>84</v>
      </c>
      <c r="H1262" t="s">
        <v>20</v>
      </c>
      <c r="I1262">
        <v>61</v>
      </c>
      <c r="J1262">
        <v>48</v>
      </c>
      <c r="K1262">
        <v>6</v>
      </c>
      <c r="L1262">
        <v>18</v>
      </c>
      <c r="M1262">
        <v>48</v>
      </c>
      <c r="N1262">
        <v>66</v>
      </c>
      <c r="O1262">
        <v>43</v>
      </c>
      <c r="P1262">
        <v>68</v>
      </c>
      <c r="Q1262">
        <v>45</v>
      </c>
      <c r="R1262">
        <v>33</v>
      </c>
    </row>
    <row r="1263" spans="1:18" x14ac:dyDescent="0.35">
      <c r="A1263" t="s">
        <v>35</v>
      </c>
      <c r="B1263">
        <v>99503</v>
      </c>
      <c r="C1263">
        <v>19</v>
      </c>
      <c r="D1263" t="s">
        <v>38</v>
      </c>
      <c r="E1263">
        <v>41</v>
      </c>
      <c r="F1263">
        <v>52</v>
      </c>
      <c r="G1263">
        <v>57</v>
      </c>
      <c r="H1263" t="s">
        <v>27</v>
      </c>
      <c r="I1263">
        <v>85</v>
      </c>
      <c r="J1263">
        <v>35</v>
      </c>
      <c r="K1263">
        <v>5</v>
      </c>
      <c r="L1263">
        <v>99</v>
      </c>
      <c r="M1263">
        <v>26</v>
      </c>
      <c r="N1263">
        <v>13</v>
      </c>
      <c r="O1263">
        <v>37</v>
      </c>
      <c r="P1263">
        <v>74</v>
      </c>
      <c r="Q1263">
        <v>29</v>
      </c>
      <c r="R1263">
        <v>57</v>
      </c>
    </row>
    <row r="1264" spans="1:18" x14ac:dyDescent="0.35">
      <c r="A1264" t="s">
        <v>31</v>
      </c>
      <c r="B1264">
        <v>39157</v>
      </c>
      <c r="C1264">
        <v>6</v>
      </c>
      <c r="D1264" t="s">
        <v>19</v>
      </c>
      <c r="E1264">
        <v>12</v>
      </c>
      <c r="F1264">
        <v>83</v>
      </c>
      <c r="G1264">
        <v>23</v>
      </c>
      <c r="H1264" t="s">
        <v>23</v>
      </c>
      <c r="I1264">
        <v>61</v>
      </c>
      <c r="J1264">
        <v>12</v>
      </c>
      <c r="K1264">
        <v>16</v>
      </c>
      <c r="L1264">
        <v>64</v>
      </c>
      <c r="M1264">
        <v>81</v>
      </c>
      <c r="N1264">
        <v>35</v>
      </c>
      <c r="O1264">
        <v>6</v>
      </c>
      <c r="P1264">
        <v>17</v>
      </c>
      <c r="Q1264">
        <v>31</v>
      </c>
      <c r="R1264">
        <v>2</v>
      </c>
    </row>
    <row r="1265" spans="1:18" x14ac:dyDescent="0.35">
      <c r="A1265" t="s">
        <v>37</v>
      </c>
      <c r="B1265">
        <v>143565</v>
      </c>
      <c r="C1265">
        <v>6</v>
      </c>
      <c r="D1265" t="s">
        <v>22</v>
      </c>
      <c r="E1265">
        <v>4</v>
      </c>
      <c r="F1265">
        <v>132</v>
      </c>
      <c r="G1265">
        <v>58</v>
      </c>
      <c r="H1265" t="s">
        <v>27</v>
      </c>
      <c r="I1265">
        <v>83</v>
      </c>
      <c r="J1265">
        <v>29</v>
      </c>
      <c r="K1265">
        <v>19</v>
      </c>
      <c r="L1265">
        <v>97</v>
      </c>
      <c r="M1265">
        <v>72</v>
      </c>
      <c r="N1265">
        <v>83</v>
      </c>
      <c r="O1265">
        <v>1</v>
      </c>
      <c r="P1265">
        <v>35</v>
      </c>
      <c r="Q1265">
        <v>74</v>
      </c>
      <c r="R1265">
        <v>8</v>
      </c>
    </row>
    <row r="1266" spans="1:18" x14ac:dyDescent="0.35">
      <c r="A1266" t="s">
        <v>21</v>
      </c>
      <c r="B1266">
        <v>107952</v>
      </c>
      <c r="C1266">
        <v>16</v>
      </c>
      <c r="D1266" t="s">
        <v>19</v>
      </c>
      <c r="E1266">
        <v>43</v>
      </c>
      <c r="F1266">
        <v>52</v>
      </c>
      <c r="G1266">
        <v>11</v>
      </c>
      <c r="H1266" t="s">
        <v>23</v>
      </c>
      <c r="I1266">
        <v>28</v>
      </c>
      <c r="J1266">
        <v>11</v>
      </c>
      <c r="K1266">
        <v>63</v>
      </c>
      <c r="L1266">
        <v>24</v>
      </c>
      <c r="M1266">
        <v>28</v>
      </c>
      <c r="N1266">
        <v>9</v>
      </c>
      <c r="O1266">
        <v>47</v>
      </c>
      <c r="P1266">
        <v>39</v>
      </c>
      <c r="Q1266">
        <v>72</v>
      </c>
      <c r="R1266">
        <v>91</v>
      </c>
    </row>
    <row r="1267" spans="1:18" x14ac:dyDescent="0.35">
      <c r="A1267" t="s">
        <v>30</v>
      </c>
      <c r="B1267">
        <v>81224</v>
      </c>
      <c r="C1267">
        <v>2</v>
      </c>
      <c r="D1267" t="s">
        <v>22</v>
      </c>
      <c r="E1267">
        <v>45</v>
      </c>
      <c r="F1267">
        <v>111</v>
      </c>
      <c r="G1267">
        <v>43</v>
      </c>
      <c r="H1267" t="s">
        <v>27</v>
      </c>
      <c r="I1267">
        <v>77</v>
      </c>
      <c r="J1267">
        <v>97</v>
      </c>
      <c r="K1267">
        <v>94</v>
      </c>
      <c r="L1267">
        <v>27</v>
      </c>
      <c r="M1267">
        <v>23</v>
      </c>
      <c r="N1267">
        <v>96</v>
      </c>
      <c r="O1267">
        <v>46</v>
      </c>
      <c r="P1267">
        <v>21</v>
      </c>
      <c r="Q1267">
        <v>71</v>
      </c>
      <c r="R1267">
        <v>28</v>
      </c>
    </row>
    <row r="1268" spans="1:18" x14ac:dyDescent="0.35">
      <c r="A1268" t="s">
        <v>36</v>
      </c>
      <c r="B1268">
        <v>49517</v>
      </c>
      <c r="C1268">
        <v>21</v>
      </c>
      <c r="D1268" t="s">
        <v>38</v>
      </c>
      <c r="E1268">
        <v>88</v>
      </c>
      <c r="F1268">
        <v>66</v>
      </c>
      <c r="G1268">
        <v>33</v>
      </c>
      <c r="H1268" t="s">
        <v>27</v>
      </c>
      <c r="I1268">
        <v>27</v>
      </c>
      <c r="J1268">
        <v>61</v>
      </c>
      <c r="K1268">
        <v>12</v>
      </c>
      <c r="L1268">
        <v>47</v>
      </c>
      <c r="M1268">
        <v>63</v>
      </c>
      <c r="N1268">
        <v>85</v>
      </c>
      <c r="O1268">
        <v>23</v>
      </c>
      <c r="P1268">
        <v>82</v>
      </c>
      <c r="Q1268">
        <v>23</v>
      </c>
      <c r="R1268">
        <v>68</v>
      </c>
    </row>
    <row r="1269" spans="1:18" x14ac:dyDescent="0.35">
      <c r="A1269" t="s">
        <v>42</v>
      </c>
      <c r="B1269">
        <v>70849</v>
      </c>
      <c r="C1269">
        <v>22</v>
      </c>
      <c r="D1269" t="s">
        <v>38</v>
      </c>
      <c r="E1269">
        <v>11</v>
      </c>
      <c r="F1269">
        <v>121</v>
      </c>
      <c r="G1269">
        <v>39</v>
      </c>
      <c r="H1269" t="s">
        <v>27</v>
      </c>
      <c r="I1269">
        <v>18</v>
      </c>
      <c r="J1269">
        <v>36</v>
      </c>
      <c r="K1269">
        <v>65</v>
      </c>
      <c r="L1269">
        <v>23</v>
      </c>
      <c r="M1269">
        <v>18</v>
      </c>
      <c r="N1269">
        <v>1</v>
      </c>
      <c r="O1269">
        <v>47</v>
      </c>
      <c r="P1269">
        <v>43</v>
      </c>
      <c r="Q1269">
        <v>23</v>
      </c>
      <c r="R1269">
        <v>5</v>
      </c>
    </row>
    <row r="1270" spans="1:18" x14ac:dyDescent="0.35">
      <c r="A1270" t="s">
        <v>32</v>
      </c>
      <c r="B1270">
        <v>142277</v>
      </c>
      <c r="C1270">
        <v>24</v>
      </c>
      <c r="D1270" t="s">
        <v>19</v>
      </c>
      <c r="E1270">
        <v>79</v>
      </c>
      <c r="F1270">
        <v>122</v>
      </c>
      <c r="G1270">
        <v>64</v>
      </c>
      <c r="H1270" t="s">
        <v>27</v>
      </c>
      <c r="I1270">
        <v>1</v>
      </c>
      <c r="J1270">
        <v>97</v>
      </c>
      <c r="K1270">
        <v>34</v>
      </c>
      <c r="L1270">
        <v>99</v>
      </c>
      <c r="M1270">
        <v>25</v>
      </c>
      <c r="N1270">
        <v>47</v>
      </c>
      <c r="O1270">
        <v>35</v>
      </c>
      <c r="P1270">
        <v>36</v>
      </c>
      <c r="Q1270">
        <v>84</v>
      </c>
      <c r="R1270">
        <v>75</v>
      </c>
    </row>
    <row r="1271" spans="1:18" x14ac:dyDescent="0.35">
      <c r="A1271" t="s">
        <v>18</v>
      </c>
      <c r="B1271">
        <v>137251</v>
      </c>
      <c r="C1271">
        <v>25</v>
      </c>
      <c r="D1271" t="s">
        <v>25</v>
      </c>
      <c r="E1271">
        <v>61</v>
      </c>
      <c r="F1271">
        <v>96</v>
      </c>
      <c r="G1271">
        <v>72</v>
      </c>
      <c r="H1271" t="s">
        <v>20</v>
      </c>
      <c r="I1271">
        <v>10</v>
      </c>
      <c r="J1271">
        <v>55</v>
      </c>
      <c r="K1271">
        <v>7</v>
      </c>
      <c r="L1271">
        <v>41</v>
      </c>
      <c r="M1271">
        <v>55</v>
      </c>
      <c r="N1271">
        <v>94</v>
      </c>
      <c r="O1271">
        <v>17</v>
      </c>
      <c r="P1271">
        <v>29</v>
      </c>
      <c r="Q1271">
        <v>15</v>
      </c>
      <c r="R1271">
        <v>79</v>
      </c>
    </row>
    <row r="1272" spans="1:18" x14ac:dyDescent="0.35">
      <c r="A1272" t="s">
        <v>30</v>
      </c>
      <c r="B1272">
        <v>42979</v>
      </c>
      <c r="C1272">
        <v>1</v>
      </c>
      <c r="D1272" t="s">
        <v>38</v>
      </c>
      <c r="E1272">
        <v>8</v>
      </c>
      <c r="F1272">
        <v>8</v>
      </c>
      <c r="G1272">
        <v>51</v>
      </c>
      <c r="H1272" t="s">
        <v>27</v>
      </c>
      <c r="I1272">
        <v>41</v>
      </c>
      <c r="J1272">
        <v>4</v>
      </c>
      <c r="K1272">
        <v>96</v>
      </c>
      <c r="L1272">
        <v>95</v>
      </c>
      <c r="M1272">
        <v>28</v>
      </c>
      <c r="N1272">
        <v>73</v>
      </c>
      <c r="O1272">
        <v>58</v>
      </c>
      <c r="P1272">
        <v>24</v>
      </c>
      <c r="Q1272">
        <v>26</v>
      </c>
      <c r="R1272">
        <v>49</v>
      </c>
    </row>
    <row r="1273" spans="1:18" x14ac:dyDescent="0.35">
      <c r="A1273" t="s">
        <v>29</v>
      </c>
      <c r="B1273">
        <v>102868</v>
      </c>
      <c r="C1273">
        <v>7</v>
      </c>
      <c r="D1273" t="s">
        <v>38</v>
      </c>
      <c r="E1273">
        <v>29</v>
      </c>
      <c r="F1273">
        <v>131</v>
      </c>
      <c r="G1273">
        <v>17</v>
      </c>
      <c r="H1273" t="s">
        <v>23</v>
      </c>
      <c r="I1273">
        <v>65</v>
      </c>
      <c r="J1273">
        <v>19</v>
      </c>
      <c r="K1273">
        <v>53</v>
      </c>
      <c r="L1273">
        <v>32</v>
      </c>
      <c r="M1273">
        <v>53</v>
      </c>
      <c r="N1273">
        <v>78</v>
      </c>
      <c r="O1273">
        <v>77</v>
      </c>
      <c r="P1273">
        <v>35</v>
      </c>
      <c r="Q1273">
        <v>69</v>
      </c>
      <c r="R1273">
        <v>94</v>
      </c>
    </row>
    <row r="1274" spans="1:18" x14ac:dyDescent="0.35">
      <c r="A1274" t="s">
        <v>33</v>
      </c>
      <c r="B1274">
        <v>31649</v>
      </c>
      <c r="C1274">
        <v>0</v>
      </c>
      <c r="D1274" t="s">
        <v>38</v>
      </c>
      <c r="E1274">
        <v>57</v>
      </c>
      <c r="F1274">
        <v>142</v>
      </c>
      <c r="G1274">
        <v>8</v>
      </c>
      <c r="H1274" t="s">
        <v>20</v>
      </c>
      <c r="I1274">
        <v>63</v>
      </c>
      <c r="J1274">
        <v>89</v>
      </c>
      <c r="K1274">
        <v>59</v>
      </c>
      <c r="L1274">
        <v>61</v>
      </c>
      <c r="M1274">
        <v>72</v>
      </c>
      <c r="N1274">
        <v>88</v>
      </c>
      <c r="O1274">
        <v>9</v>
      </c>
      <c r="P1274">
        <v>34</v>
      </c>
      <c r="Q1274">
        <v>4</v>
      </c>
      <c r="R1274">
        <v>91</v>
      </c>
    </row>
    <row r="1275" spans="1:18" x14ac:dyDescent="0.35">
      <c r="A1275" t="s">
        <v>37</v>
      </c>
      <c r="B1275">
        <v>91305</v>
      </c>
      <c r="C1275">
        <v>20</v>
      </c>
      <c r="D1275" t="s">
        <v>25</v>
      </c>
      <c r="E1275">
        <v>12</v>
      </c>
      <c r="F1275">
        <v>62</v>
      </c>
      <c r="G1275">
        <v>67</v>
      </c>
      <c r="H1275" t="s">
        <v>27</v>
      </c>
      <c r="I1275">
        <v>3</v>
      </c>
      <c r="J1275">
        <v>24</v>
      </c>
      <c r="K1275">
        <v>4</v>
      </c>
      <c r="L1275">
        <v>28</v>
      </c>
      <c r="M1275">
        <v>69</v>
      </c>
      <c r="N1275">
        <v>43</v>
      </c>
      <c r="O1275">
        <v>52</v>
      </c>
      <c r="P1275">
        <v>92</v>
      </c>
      <c r="Q1275">
        <v>11</v>
      </c>
      <c r="R1275">
        <v>7</v>
      </c>
    </row>
    <row r="1276" spans="1:18" x14ac:dyDescent="0.35">
      <c r="A1276" t="s">
        <v>34</v>
      </c>
      <c r="B1276">
        <v>38738</v>
      </c>
      <c r="C1276">
        <v>16</v>
      </c>
      <c r="D1276" t="s">
        <v>25</v>
      </c>
      <c r="E1276">
        <v>77</v>
      </c>
      <c r="F1276">
        <v>76</v>
      </c>
      <c r="G1276">
        <v>43</v>
      </c>
      <c r="H1276" t="s">
        <v>27</v>
      </c>
      <c r="I1276">
        <v>31</v>
      </c>
      <c r="J1276">
        <v>65</v>
      </c>
      <c r="K1276">
        <v>6</v>
      </c>
      <c r="L1276">
        <v>49</v>
      </c>
      <c r="M1276">
        <v>13</v>
      </c>
      <c r="N1276">
        <v>82</v>
      </c>
      <c r="O1276">
        <v>38</v>
      </c>
      <c r="P1276">
        <v>53</v>
      </c>
      <c r="Q1276">
        <v>3</v>
      </c>
      <c r="R1276">
        <v>6</v>
      </c>
    </row>
    <row r="1277" spans="1:18" x14ac:dyDescent="0.35">
      <c r="A1277" t="s">
        <v>28</v>
      </c>
      <c r="B1277">
        <v>55775</v>
      </c>
      <c r="C1277">
        <v>24</v>
      </c>
      <c r="D1277" t="s">
        <v>25</v>
      </c>
      <c r="E1277">
        <v>77</v>
      </c>
      <c r="F1277">
        <v>121</v>
      </c>
      <c r="G1277">
        <v>59</v>
      </c>
      <c r="H1277" t="s">
        <v>27</v>
      </c>
      <c r="I1277">
        <v>1</v>
      </c>
      <c r="J1277">
        <v>69</v>
      </c>
      <c r="K1277">
        <v>18</v>
      </c>
      <c r="L1277">
        <v>1</v>
      </c>
      <c r="M1277">
        <v>76</v>
      </c>
      <c r="N1277">
        <v>89</v>
      </c>
      <c r="O1277">
        <v>72</v>
      </c>
      <c r="P1277">
        <v>81</v>
      </c>
      <c r="Q1277">
        <v>99</v>
      </c>
      <c r="R1277">
        <v>13</v>
      </c>
    </row>
    <row r="1278" spans="1:18" x14ac:dyDescent="0.35">
      <c r="A1278" t="s">
        <v>30</v>
      </c>
      <c r="B1278">
        <v>45569</v>
      </c>
      <c r="C1278">
        <v>3</v>
      </c>
      <c r="D1278" t="s">
        <v>22</v>
      </c>
      <c r="E1278">
        <v>6</v>
      </c>
      <c r="F1278">
        <v>131</v>
      </c>
      <c r="G1278">
        <v>56</v>
      </c>
      <c r="H1278" t="s">
        <v>27</v>
      </c>
      <c r="I1278">
        <v>57</v>
      </c>
      <c r="J1278">
        <v>7</v>
      </c>
      <c r="K1278">
        <v>32</v>
      </c>
      <c r="L1278">
        <v>92</v>
      </c>
      <c r="M1278">
        <v>12</v>
      </c>
      <c r="N1278">
        <v>32</v>
      </c>
      <c r="O1278">
        <v>3</v>
      </c>
      <c r="P1278">
        <v>27</v>
      </c>
      <c r="Q1278">
        <v>22</v>
      </c>
      <c r="R1278">
        <v>5</v>
      </c>
    </row>
    <row r="1279" spans="1:18" x14ac:dyDescent="0.35">
      <c r="A1279" t="s">
        <v>40</v>
      </c>
      <c r="B1279">
        <v>89327</v>
      </c>
      <c r="C1279">
        <v>3</v>
      </c>
      <c r="D1279" t="s">
        <v>38</v>
      </c>
      <c r="E1279">
        <v>47</v>
      </c>
      <c r="F1279">
        <v>58</v>
      </c>
      <c r="G1279">
        <v>12</v>
      </c>
      <c r="H1279" t="s">
        <v>23</v>
      </c>
      <c r="I1279">
        <v>95</v>
      </c>
      <c r="J1279">
        <v>11</v>
      </c>
      <c r="K1279">
        <v>31</v>
      </c>
      <c r="L1279">
        <v>4</v>
      </c>
      <c r="M1279">
        <v>15</v>
      </c>
      <c r="N1279">
        <v>7</v>
      </c>
      <c r="O1279">
        <v>37</v>
      </c>
      <c r="P1279">
        <v>45</v>
      </c>
      <c r="Q1279">
        <v>16</v>
      </c>
      <c r="R1279">
        <v>68</v>
      </c>
    </row>
    <row r="1280" spans="1:18" x14ac:dyDescent="0.35">
      <c r="A1280" t="s">
        <v>34</v>
      </c>
      <c r="B1280">
        <v>142674</v>
      </c>
      <c r="C1280">
        <v>24</v>
      </c>
      <c r="D1280" t="s">
        <v>38</v>
      </c>
      <c r="E1280">
        <v>18</v>
      </c>
      <c r="F1280">
        <v>54</v>
      </c>
      <c r="G1280">
        <v>33</v>
      </c>
      <c r="H1280" t="s">
        <v>27</v>
      </c>
      <c r="I1280">
        <v>66</v>
      </c>
      <c r="J1280">
        <v>14</v>
      </c>
      <c r="K1280">
        <v>49</v>
      </c>
      <c r="L1280">
        <v>15</v>
      </c>
      <c r="M1280">
        <v>17</v>
      </c>
      <c r="N1280">
        <v>0</v>
      </c>
      <c r="O1280">
        <v>32</v>
      </c>
      <c r="P1280">
        <v>9</v>
      </c>
      <c r="Q1280">
        <v>39</v>
      </c>
      <c r="R1280">
        <v>6</v>
      </c>
    </row>
    <row r="1281" spans="1:18" x14ac:dyDescent="0.35">
      <c r="A1281" t="s">
        <v>24</v>
      </c>
      <c r="B1281">
        <v>67602</v>
      </c>
      <c r="C1281">
        <v>10</v>
      </c>
      <c r="D1281" t="s">
        <v>38</v>
      </c>
      <c r="E1281">
        <v>71</v>
      </c>
      <c r="F1281">
        <v>124</v>
      </c>
      <c r="G1281">
        <v>87</v>
      </c>
      <c r="H1281" t="s">
        <v>20</v>
      </c>
      <c r="I1281">
        <v>94</v>
      </c>
      <c r="J1281">
        <v>24</v>
      </c>
      <c r="K1281">
        <v>19</v>
      </c>
      <c r="L1281">
        <v>61</v>
      </c>
      <c r="M1281">
        <v>59</v>
      </c>
      <c r="N1281">
        <v>51</v>
      </c>
      <c r="O1281">
        <v>0</v>
      </c>
      <c r="P1281">
        <v>56</v>
      </c>
      <c r="Q1281">
        <v>93</v>
      </c>
      <c r="R1281">
        <v>33</v>
      </c>
    </row>
    <row r="1282" spans="1:18" x14ac:dyDescent="0.35">
      <c r="A1282" t="s">
        <v>30</v>
      </c>
      <c r="B1282">
        <v>68057</v>
      </c>
      <c r="C1282">
        <v>12</v>
      </c>
      <c r="D1282" t="s">
        <v>38</v>
      </c>
      <c r="E1282">
        <v>36</v>
      </c>
      <c r="F1282">
        <v>64</v>
      </c>
      <c r="G1282">
        <v>46</v>
      </c>
      <c r="H1282" t="s">
        <v>27</v>
      </c>
      <c r="I1282">
        <v>49</v>
      </c>
      <c r="J1282">
        <v>63</v>
      </c>
      <c r="K1282">
        <v>5</v>
      </c>
      <c r="L1282">
        <v>54</v>
      </c>
      <c r="M1282">
        <v>2</v>
      </c>
      <c r="N1282">
        <v>25</v>
      </c>
      <c r="O1282">
        <v>31</v>
      </c>
      <c r="P1282">
        <v>99</v>
      </c>
      <c r="Q1282">
        <v>3</v>
      </c>
      <c r="R1282">
        <v>9</v>
      </c>
    </row>
    <row r="1283" spans="1:18" x14ac:dyDescent="0.35">
      <c r="A1283" t="s">
        <v>28</v>
      </c>
      <c r="B1283">
        <v>108104</v>
      </c>
      <c r="C1283">
        <v>26</v>
      </c>
      <c r="D1283" t="s">
        <v>19</v>
      </c>
      <c r="E1283">
        <v>1</v>
      </c>
      <c r="F1283">
        <v>75</v>
      </c>
      <c r="G1283">
        <v>41</v>
      </c>
      <c r="H1283" t="s">
        <v>27</v>
      </c>
      <c r="I1283">
        <v>98</v>
      </c>
      <c r="J1283">
        <v>67</v>
      </c>
      <c r="K1283">
        <v>93</v>
      </c>
      <c r="L1283">
        <v>83</v>
      </c>
      <c r="M1283">
        <v>58</v>
      </c>
      <c r="N1283">
        <v>68</v>
      </c>
      <c r="O1283">
        <v>62</v>
      </c>
      <c r="P1283">
        <v>67</v>
      </c>
      <c r="Q1283">
        <v>26</v>
      </c>
      <c r="R1283">
        <v>41</v>
      </c>
    </row>
    <row r="1284" spans="1:18" x14ac:dyDescent="0.35">
      <c r="A1284" t="s">
        <v>40</v>
      </c>
      <c r="B1284">
        <v>139418</v>
      </c>
      <c r="C1284">
        <v>27</v>
      </c>
      <c r="D1284" t="s">
        <v>38</v>
      </c>
      <c r="E1284">
        <v>4</v>
      </c>
      <c r="F1284">
        <v>98</v>
      </c>
      <c r="G1284">
        <v>26</v>
      </c>
      <c r="H1284" t="s">
        <v>23</v>
      </c>
      <c r="I1284">
        <v>49</v>
      </c>
      <c r="J1284">
        <v>55</v>
      </c>
      <c r="K1284">
        <v>2</v>
      </c>
      <c r="L1284">
        <v>79</v>
      </c>
      <c r="M1284">
        <v>36</v>
      </c>
      <c r="N1284">
        <v>96</v>
      </c>
      <c r="O1284">
        <v>99</v>
      </c>
      <c r="P1284">
        <v>92</v>
      </c>
      <c r="Q1284">
        <v>8</v>
      </c>
      <c r="R1284">
        <v>33</v>
      </c>
    </row>
    <row r="1285" spans="1:18" x14ac:dyDescent="0.35">
      <c r="A1285" t="s">
        <v>37</v>
      </c>
      <c r="B1285">
        <v>65411</v>
      </c>
      <c r="C1285">
        <v>11</v>
      </c>
      <c r="D1285" t="s">
        <v>25</v>
      </c>
      <c r="E1285">
        <v>8</v>
      </c>
      <c r="F1285">
        <v>141</v>
      </c>
      <c r="G1285">
        <v>53</v>
      </c>
      <c r="H1285" t="s">
        <v>27</v>
      </c>
      <c r="I1285">
        <v>48</v>
      </c>
      <c r="J1285">
        <v>11</v>
      </c>
      <c r="K1285">
        <v>84</v>
      </c>
      <c r="L1285">
        <v>75</v>
      </c>
      <c r="M1285">
        <v>6</v>
      </c>
      <c r="N1285">
        <v>21</v>
      </c>
      <c r="O1285">
        <v>56</v>
      </c>
      <c r="P1285">
        <v>68</v>
      </c>
      <c r="Q1285">
        <v>14</v>
      </c>
      <c r="R1285">
        <v>24</v>
      </c>
    </row>
    <row r="1286" spans="1:18" x14ac:dyDescent="0.35">
      <c r="A1286" t="s">
        <v>28</v>
      </c>
      <c r="B1286">
        <v>139497</v>
      </c>
      <c r="C1286">
        <v>2</v>
      </c>
      <c r="D1286" t="s">
        <v>38</v>
      </c>
      <c r="E1286">
        <v>22</v>
      </c>
      <c r="F1286">
        <v>142</v>
      </c>
      <c r="G1286">
        <v>59</v>
      </c>
      <c r="H1286" t="s">
        <v>27</v>
      </c>
      <c r="I1286">
        <v>74</v>
      </c>
      <c r="J1286">
        <v>79</v>
      </c>
      <c r="K1286">
        <v>36</v>
      </c>
      <c r="L1286">
        <v>77</v>
      </c>
      <c r="M1286">
        <v>98</v>
      </c>
      <c r="N1286">
        <v>7</v>
      </c>
      <c r="O1286">
        <v>42</v>
      </c>
      <c r="P1286">
        <v>72</v>
      </c>
      <c r="Q1286">
        <v>9</v>
      </c>
      <c r="R1286">
        <v>13</v>
      </c>
    </row>
    <row r="1287" spans="1:18" x14ac:dyDescent="0.35">
      <c r="A1287" t="s">
        <v>29</v>
      </c>
      <c r="B1287">
        <v>53043</v>
      </c>
      <c r="C1287">
        <v>0</v>
      </c>
      <c r="D1287" t="s">
        <v>25</v>
      </c>
      <c r="E1287">
        <v>92</v>
      </c>
      <c r="F1287">
        <v>145</v>
      </c>
      <c r="G1287">
        <v>17</v>
      </c>
      <c r="H1287" t="s">
        <v>23</v>
      </c>
      <c r="I1287">
        <v>37</v>
      </c>
      <c r="J1287">
        <v>28</v>
      </c>
      <c r="K1287">
        <v>5</v>
      </c>
      <c r="L1287">
        <v>93</v>
      </c>
      <c r="M1287">
        <v>15</v>
      </c>
      <c r="N1287">
        <v>42</v>
      </c>
      <c r="O1287">
        <v>91</v>
      </c>
      <c r="P1287">
        <v>35</v>
      </c>
      <c r="Q1287">
        <v>77</v>
      </c>
      <c r="R1287">
        <v>39</v>
      </c>
    </row>
    <row r="1288" spans="1:18" x14ac:dyDescent="0.35">
      <c r="A1288" t="s">
        <v>28</v>
      </c>
      <c r="B1288">
        <v>139732</v>
      </c>
      <c r="C1288">
        <v>15</v>
      </c>
      <c r="D1288" t="s">
        <v>22</v>
      </c>
      <c r="E1288">
        <v>98</v>
      </c>
      <c r="F1288">
        <v>89</v>
      </c>
      <c r="G1288">
        <v>64</v>
      </c>
      <c r="H1288" t="s">
        <v>27</v>
      </c>
      <c r="I1288">
        <v>99</v>
      </c>
      <c r="J1288">
        <v>98</v>
      </c>
      <c r="K1288">
        <v>43</v>
      </c>
      <c r="L1288">
        <v>49</v>
      </c>
      <c r="M1288">
        <v>3</v>
      </c>
      <c r="N1288">
        <v>31</v>
      </c>
      <c r="O1288">
        <v>49</v>
      </c>
      <c r="P1288">
        <v>2</v>
      </c>
      <c r="Q1288">
        <v>71</v>
      </c>
      <c r="R1288">
        <v>54</v>
      </c>
    </row>
    <row r="1289" spans="1:18" x14ac:dyDescent="0.35">
      <c r="A1289" t="s">
        <v>35</v>
      </c>
      <c r="B1289">
        <v>146332</v>
      </c>
      <c r="C1289">
        <v>27</v>
      </c>
      <c r="D1289" t="s">
        <v>19</v>
      </c>
      <c r="E1289">
        <v>81</v>
      </c>
      <c r="F1289">
        <v>82</v>
      </c>
      <c r="G1289">
        <v>5</v>
      </c>
      <c r="H1289" t="s">
        <v>27</v>
      </c>
      <c r="I1289">
        <v>75</v>
      </c>
      <c r="J1289">
        <v>19</v>
      </c>
      <c r="K1289">
        <v>3</v>
      </c>
      <c r="L1289">
        <v>85</v>
      </c>
      <c r="M1289">
        <v>14</v>
      </c>
      <c r="N1289">
        <v>89</v>
      </c>
      <c r="O1289">
        <v>91</v>
      </c>
      <c r="P1289">
        <v>46</v>
      </c>
      <c r="Q1289">
        <v>81</v>
      </c>
      <c r="R1289">
        <v>36</v>
      </c>
    </row>
    <row r="1290" spans="1:18" x14ac:dyDescent="0.35">
      <c r="A1290" t="s">
        <v>39</v>
      </c>
      <c r="B1290">
        <v>110314</v>
      </c>
      <c r="C1290">
        <v>5</v>
      </c>
      <c r="D1290" t="s">
        <v>38</v>
      </c>
      <c r="E1290">
        <v>82</v>
      </c>
      <c r="F1290">
        <v>58</v>
      </c>
      <c r="G1290">
        <v>85</v>
      </c>
      <c r="H1290" t="s">
        <v>20</v>
      </c>
      <c r="I1290">
        <v>64</v>
      </c>
      <c r="J1290">
        <v>0</v>
      </c>
      <c r="K1290">
        <v>98</v>
      </c>
      <c r="L1290">
        <v>41</v>
      </c>
      <c r="M1290">
        <v>52</v>
      </c>
      <c r="N1290">
        <v>19</v>
      </c>
      <c r="O1290">
        <v>61</v>
      </c>
      <c r="P1290">
        <v>81</v>
      </c>
      <c r="Q1290">
        <v>59</v>
      </c>
      <c r="R1290">
        <v>79</v>
      </c>
    </row>
    <row r="1291" spans="1:18" x14ac:dyDescent="0.35">
      <c r="A1291" t="s">
        <v>32</v>
      </c>
      <c r="B1291">
        <v>147230</v>
      </c>
      <c r="C1291">
        <v>13</v>
      </c>
      <c r="D1291" t="s">
        <v>22</v>
      </c>
      <c r="E1291">
        <v>5</v>
      </c>
      <c r="F1291">
        <v>87</v>
      </c>
      <c r="G1291">
        <v>6</v>
      </c>
      <c r="H1291" t="s">
        <v>27</v>
      </c>
      <c r="I1291">
        <v>87</v>
      </c>
      <c r="J1291">
        <v>88</v>
      </c>
      <c r="K1291">
        <v>23</v>
      </c>
      <c r="L1291">
        <v>9</v>
      </c>
      <c r="M1291">
        <v>34</v>
      </c>
      <c r="N1291">
        <v>31</v>
      </c>
      <c r="O1291">
        <v>73</v>
      </c>
      <c r="P1291">
        <v>3</v>
      </c>
      <c r="Q1291">
        <v>5</v>
      </c>
      <c r="R1291">
        <v>37</v>
      </c>
    </row>
    <row r="1292" spans="1:18" x14ac:dyDescent="0.35">
      <c r="A1292" t="s">
        <v>21</v>
      </c>
      <c r="B1292">
        <v>107271</v>
      </c>
      <c r="C1292">
        <v>15</v>
      </c>
      <c r="D1292" t="s">
        <v>19</v>
      </c>
      <c r="E1292">
        <v>32</v>
      </c>
      <c r="F1292">
        <v>64</v>
      </c>
      <c r="G1292">
        <v>5</v>
      </c>
      <c r="H1292" t="s">
        <v>23</v>
      </c>
      <c r="I1292">
        <v>45</v>
      </c>
      <c r="J1292">
        <v>91</v>
      </c>
      <c r="K1292">
        <v>31</v>
      </c>
      <c r="L1292">
        <v>2</v>
      </c>
      <c r="M1292">
        <v>93</v>
      </c>
      <c r="N1292">
        <v>11</v>
      </c>
      <c r="O1292">
        <v>5</v>
      </c>
      <c r="P1292">
        <v>88</v>
      </c>
      <c r="Q1292">
        <v>7</v>
      </c>
      <c r="R1292">
        <v>42</v>
      </c>
    </row>
    <row r="1293" spans="1:18" x14ac:dyDescent="0.35">
      <c r="A1293" t="s">
        <v>39</v>
      </c>
      <c r="B1293">
        <v>135812</v>
      </c>
      <c r="C1293">
        <v>28</v>
      </c>
      <c r="D1293" t="s">
        <v>22</v>
      </c>
      <c r="E1293">
        <v>74</v>
      </c>
      <c r="F1293">
        <v>54</v>
      </c>
      <c r="G1293">
        <v>87</v>
      </c>
      <c r="H1293" t="s">
        <v>20</v>
      </c>
      <c r="I1293">
        <v>64</v>
      </c>
      <c r="J1293">
        <v>96</v>
      </c>
      <c r="K1293">
        <v>97</v>
      </c>
      <c r="L1293">
        <v>38</v>
      </c>
      <c r="M1293">
        <v>59</v>
      </c>
      <c r="N1293">
        <v>14</v>
      </c>
      <c r="O1293">
        <v>7</v>
      </c>
      <c r="P1293">
        <v>43</v>
      </c>
      <c r="Q1293">
        <v>69</v>
      </c>
      <c r="R1293">
        <v>57</v>
      </c>
    </row>
    <row r="1294" spans="1:18" x14ac:dyDescent="0.35">
      <c r="A1294" t="s">
        <v>37</v>
      </c>
      <c r="B1294">
        <v>138613</v>
      </c>
      <c r="C1294">
        <v>9</v>
      </c>
      <c r="D1294" t="s">
        <v>22</v>
      </c>
      <c r="E1294">
        <v>28</v>
      </c>
      <c r="F1294">
        <v>88</v>
      </c>
      <c r="G1294">
        <v>56</v>
      </c>
      <c r="H1294" t="s">
        <v>27</v>
      </c>
      <c r="I1294">
        <v>33</v>
      </c>
      <c r="J1294">
        <v>88</v>
      </c>
      <c r="K1294">
        <v>11</v>
      </c>
      <c r="L1294">
        <v>4</v>
      </c>
      <c r="M1294">
        <v>21</v>
      </c>
      <c r="N1294">
        <v>29</v>
      </c>
      <c r="O1294">
        <v>11</v>
      </c>
      <c r="P1294">
        <v>7</v>
      </c>
      <c r="Q1294">
        <v>76</v>
      </c>
      <c r="R1294">
        <v>16</v>
      </c>
    </row>
    <row r="1295" spans="1:18" x14ac:dyDescent="0.35">
      <c r="A1295" t="s">
        <v>43</v>
      </c>
      <c r="B1295">
        <v>82774</v>
      </c>
      <c r="C1295">
        <v>4</v>
      </c>
      <c r="D1295" t="s">
        <v>19</v>
      </c>
      <c r="E1295">
        <v>37</v>
      </c>
      <c r="F1295">
        <v>117</v>
      </c>
      <c r="G1295">
        <v>11</v>
      </c>
      <c r="H1295" t="s">
        <v>23</v>
      </c>
      <c r="I1295">
        <v>24</v>
      </c>
      <c r="J1295">
        <v>57</v>
      </c>
      <c r="K1295">
        <v>56</v>
      </c>
      <c r="L1295">
        <v>77</v>
      </c>
      <c r="M1295">
        <v>76</v>
      </c>
      <c r="N1295">
        <v>67</v>
      </c>
      <c r="O1295">
        <v>45</v>
      </c>
      <c r="P1295">
        <v>89</v>
      </c>
      <c r="Q1295">
        <v>62</v>
      </c>
      <c r="R1295">
        <v>99</v>
      </c>
    </row>
    <row r="1296" spans="1:18" x14ac:dyDescent="0.35">
      <c r="A1296" t="s">
        <v>41</v>
      </c>
      <c r="B1296">
        <v>44436</v>
      </c>
      <c r="C1296">
        <v>10</v>
      </c>
      <c r="D1296" t="s">
        <v>38</v>
      </c>
      <c r="E1296">
        <v>4</v>
      </c>
      <c r="F1296">
        <v>82</v>
      </c>
      <c r="G1296">
        <v>84</v>
      </c>
      <c r="H1296" t="s">
        <v>20</v>
      </c>
      <c r="I1296">
        <v>72</v>
      </c>
      <c r="J1296">
        <v>55</v>
      </c>
      <c r="K1296">
        <v>79</v>
      </c>
      <c r="L1296">
        <v>28</v>
      </c>
      <c r="M1296">
        <v>18</v>
      </c>
      <c r="N1296">
        <v>5</v>
      </c>
      <c r="O1296">
        <v>57</v>
      </c>
      <c r="P1296">
        <v>69</v>
      </c>
      <c r="Q1296">
        <v>33</v>
      </c>
      <c r="R1296">
        <v>61</v>
      </c>
    </row>
    <row r="1297" spans="1:18" x14ac:dyDescent="0.35">
      <c r="A1297" t="s">
        <v>41</v>
      </c>
      <c r="B1297">
        <v>41573</v>
      </c>
      <c r="C1297">
        <v>6</v>
      </c>
      <c r="D1297" t="s">
        <v>25</v>
      </c>
      <c r="E1297">
        <v>1</v>
      </c>
      <c r="F1297">
        <v>12</v>
      </c>
      <c r="G1297">
        <v>79</v>
      </c>
      <c r="H1297" t="s">
        <v>20</v>
      </c>
      <c r="I1297">
        <v>67</v>
      </c>
      <c r="J1297">
        <v>83</v>
      </c>
      <c r="K1297">
        <v>85</v>
      </c>
      <c r="L1297">
        <v>17</v>
      </c>
      <c r="M1297">
        <v>49</v>
      </c>
      <c r="N1297">
        <v>73</v>
      </c>
      <c r="O1297">
        <v>77</v>
      </c>
      <c r="P1297">
        <v>78</v>
      </c>
      <c r="Q1297">
        <v>23</v>
      </c>
      <c r="R1297">
        <v>19</v>
      </c>
    </row>
    <row r="1298" spans="1:18" x14ac:dyDescent="0.35">
      <c r="A1298" t="s">
        <v>21</v>
      </c>
      <c r="B1298">
        <v>99269</v>
      </c>
      <c r="C1298">
        <v>3</v>
      </c>
      <c r="D1298" t="s">
        <v>38</v>
      </c>
      <c r="E1298">
        <v>74</v>
      </c>
      <c r="F1298">
        <v>82</v>
      </c>
      <c r="G1298">
        <v>8</v>
      </c>
      <c r="H1298" t="s">
        <v>23</v>
      </c>
      <c r="I1298">
        <v>72</v>
      </c>
      <c r="J1298">
        <v>3</v>
      </c>
      <c r="K1298">
        <v>17</v>
      </c>
      <c r="L1298">
        <v>15</v>
      </c>
      <c r="M1298">
        <v>31</v>
      </c>
      <c r="N1298">
        <v>59</v>
      </c>
      <c r="O1298">
        <v>36</v>
      </c>
      <c r="P1298">
        <v>2</v>
      </c>
      <c r="Q1298">
        <v>1</v>
      </c>
      <c r="R1298">
        <v>29</v>
      </c>
    </row>
    <row r="1299" spans="1:18" x14ac:dyDescent="0.35">
      <c r="A1299" t="s">
        <v>36</v>
      </c>
      <c r="B1299">
        <v>55734</v>
      </c>
      <c r="C1299">
        <v>17</v>
      </c>
      <c r="D1299" t="s">
        <v>22</v>
      </c>
      <c r="E1299">
        <v>1</v>
      </c>
      <c r="F1299">
        <v>106</v>
      </c>
      <c r="G1299">
        <v>35</v>
      </c>
      <c r="H1299" t="s">
        <v>27</v>
      </c>
      <c r="I1299">
        <v>21</v>
      </c>
      <c r="J1299">
        <v>17</v>
      </c>
      <c r="K1299">
        <v>7</v>
      </c>
      <c r="L1299">
        <v>67</v>
      </c>
      <c r="M1299">
        <v>46</v>
      </c>
      <c r="N1299">
        <v>83</v>
      </c>
      <c r="O1299">
        <v>1</v>
      </c>
      <c r="P1299">
        <v>14</v>
      </c>
      <c r="Q1299">
        <v>31</v>
      </c>
      <c r="R1299">
        <v>77</v>
      </c>
    </row>
    <row r="1300" spans="1:18" x14ac:dyDescent="0.35">
      <c r="A1300" t="s">
        <v>42</v>
      </c>
      <c r="B1300">
        <v>43764</v>
      </c>
      <c r="C1300">
        <v>25</v>
      </c>
      <c r="D1300" t="s">
        <v>38</v>
      </c>
      <c r="E1300">
        <v>41</v>
      </c>
      <c r="F1300">
        <v>8</v>
      </c>
      <c r="G1300">
        <v>33</v>
      </c>
      <c r="H1300" t="s">
        <v>27</v>
      </c>
      <c r="I1300">
        <v>94</v>
      </c>
      <c r="J1300">
        <v>55</v>
      </c>
      <c r="K1300">
        <v>79</v>
      </c>
      <c r="L1300">
        <v>66</v>
      </c>
      <c r="M1300">
        <v>51</v>
      </c>
      <c r="N1300">
        <v>9</v>
      </c>
      <c r="O1300">
        <v>64</v>
      </c>
      <c r="P1300">
        <v>16</v>
      </c>
      <c r="Q1300">
        <v>41</v>
      </c>
      <c r="R1300">
        <v>63</v>
      </c>
    </row>
    <row r="1301" spans="1:18" x14ac:dyDescent="0.35">
      <c r="A1301" t="s">
        <v>41</v>
      </c>
      <c r="B1301">
        <v>40485</v>
      </c>
      <c r="C1301">
        <v>2</v>
      </c>
      <c r="D1301" t="s">
        <v>25</v>
      </c>
      <c r="E1301">
        <v>69</v>
      </c>
      <c r="F1301">
        <v>117</v>
      </c>
      <c r="G1301">
        <v>74</v>
      </c>
      <c r="H1301" t="s">
        <v>20</v>
      </c>
      <c r="I1301">
        <v>35</v>
      </c>
      <c r="J1301">
        <v>4</v>
      </c>
      <c r="K1301">
        <v>72</v>
      </c>
      <c r="L1301">
        <v>95</v>
      </c>
      <c r="M1301">
        <v>26</v>
      </c>
      <c r="N1301">
        <v>9</v>
      </c>
      <c r="O1301">
        <v>48</v>
      </c>
      <c r="P1301">
        <v>86</v>
      </c>
      <c r="Q1301">
        <v>55</v>
      </c>
      <c r="R1301">
        <v>5</v>
      </c>
    </row>
    <row r="1302" spans="1:18" x14ac:dyDescent="0.35">
      <c r="A1302" t="s">
        <v>18</v>
      </c>
      <c r="B1302">
        <v>83804</v>
      </c>
      <c r="C1302">
        <v>21</v>
      </c>
      <c r="D1302" t="s">
        <v>38</v>
      </c>
      <c r="E1302">
        <v>22</v>
      </c>
      <c r="F1302">
        <v>54</v>
      </c>
      <c r="G1302">
        <v>84</v>
      </c>
      <c r="H1302" t="s">
        <v>20</v>
      </c>
      <c r="I1302">
        <v>13</v>
      </c>
      <c r="J1302">
        <v>34</v>
      </c>
      <c r="K1302">
        <v>51</v>
      </c>
      <c r="L1302">
        <v>9</v>
      </c>
      <c r="M1302">
        <v>8</v>
      </c>
      <c r="N1302">
        <v>67</v>
      </c>
      <c r="O1302">
        <v>1</v>
      </c>
      <c r="P1302">
        <v>63</v>
      </c>
      <c r="Q1302">
        <v>55</v>
      </c>
      <c r="R1302">
        <v>81</v>
      </c>
    </row>
    <row r="1303" spans="1:18" x14ac:dyDescent="0.35">
      <c r="A1303" t="s">
        <v>28</v>
      </c>
      <c r="B1303">
        <v>97635</v>
      </c>
      <c r="C1303">
        <v>18</v>
      </c>
      <c r="D1303" t="s">
        <v>25</v>
      </c>
      <c r="E1303">
        <v>35</v>
      </c>
      <c r="F1303">
        <v>74</v>
      </c>
      <c r="G1303">
        <v>33</v>
      </c>
      <c r="H1303" t="s">
        <v>27</v>
      </c>
      <c r="I1303">
        <v>53</v>
      </c>
      <c r="J1303">
        <v>89</v>
      </c>
      <c r="K1303">
        <v>51</v>
      </c>
      <c r="L1303">
        <v>74</v>
      </c>
      <c r="M1303">
        <v>3</v>
      </c>
      <c r="N1303">
        <v>45</v>
      </c>
      <c r="O1303">
        <v>32</v>
      </c>
      <c r="P1303">
        <v>11</v>
      </c>
      <c r="Q1303">
        <v>42</v>
      </c>
      <c r="R1303">
        <v>76</v>
      </c>
    </row>
    <row r="1304" spans="1:18" x14ac:dyDescent="0.35">
      <c r="A1304" t="s">
        <v>18</v>
      </c>
      <c r="B1304">
        <v>100880</v>
      </c>
      <c r="C1304">
        <v>19</v>
      </c>
      <c r="D1304" t="s">
        <v>38</v>
      </c>
      <c r="E1304">
        <v>65</v>
      </c>
      <c r="F1304">
        <v>126</v>
      </c>
      <c r="G1304">
        <v>78</v>
      </c>
      <c r="H1304" t="s">
        <v>20</v>
      </c>
      <c r="I1304">
        <v>8</v>
      </c>
      <c r="J1304">
        <v>34</v>
      </c>
      <c r="K1304">
        <v>26</v>
      </c>
      <c r="L1304">
        <v>22</v>
      </c>
      <c r="M1304">
        <v>2</v>
      </c>
      <c r="N1304">
        <v>74</v>
      </c>
      <c r="O1304">
        <v>89</v>
      </c>
      <c r="P1304">
        <v>23</v>
      </c>
      <c r="Q1304">
        <v>9</v>
      </c>
      <c r="R1304">
        <v>31</v>
      </c>
    </row>
    <row r="1305" spans="1:18" x14ac:dyDescent="0.35">
      <c r="A1305" t="s">
        <v>43</v>
      </c>
      <c r="B1305">
        <v>74344</v>
      </c>
      <c r="C1305">
        <v>20</v>
      </c>
      <c r="D1305" t="s">
        <v>38</v>
      </c>
      <c r="E1305">
        <v>37</v>
      </c>
      <c r="F1305">
        <v>105</v>
      </c>
      <c r="G1305">
        <v>24</v>
      </c>
      <c r="H1305" t="s">
        <v>23</v>
      </c>
      <c r="I1305">
        <v>41</v>
      </c>
      <c r="J1305">
        <v>10</v>
      </c>
      <c r="K1305">
        <v>3</v>
      </c>
      <c r="L1305">
        <v>98</v>
      </c>
      <c r="M1305">
        <v>2</v>
      </c>
      <c r="N1305">
        <v>11</v>
      </c>
      <c r="O1305">
        <v>75</v>
      </c>
      <c r="P1305">
        <v>7</v>
      </c>
      <c r="Q1305">
        <v>81</v>
      </c>
      <c r="R1305">
        <v>34</v>
      </c>
    </row>
    <row r="1306" spans="1:18" x14ac:dyDescent="0.35">
      <c r="A1306" t="s">
        <v>35</v>
      </c>
      <c r="B1306">
        <v>122424</v>
      </c>
      <c r="C1306">
        <v>26</v>
      </c>
      <c r="D1306" t="s">
        <v>19</v>
      </c>
      <c r="E1306">
        <v>12</v>
      </c>
      <c r="F1306">
        <v>53</v>
      </c>
      <c r="G1306">
        <v>42</v>
      </c>
      <c r="H1306" t="s">
        <v>27</v>
      </c>
      <c r="I1306">
        <v>8</v>
      </c>
      <c r="J1306">
        <v>67</v>
      </c>
      <c r="K1306">
        <v>44</v>
      </c>
      <c r="L1306">
        <v>26</v>
      </c>
      <c r="M1306">
        <v>6</v>
      </c>
      <c r="N1306">
        <v>34</v>
      </c>
      <c r="O1306">
        <v>46</v>
      </c>
      <c r="P1306">
        <v>69</v>
      </c>
      <c r="Q1306">
        <v>65</v>
      </c>
      <c r="R1306">
        <v>95</v>
      </c>
    </row>
    <row r="1307" spans="1:18" x14ac:dyDescent="0.35">
      <c r="A1307" t="s">
        <v>32</v>
      </c>
      <c r="B1307">
        <v>131388</v>
      </c>
      <c r="C1307">
        <v>29</v>
      </c>
      <c r="D1307" t="s">
        <v>38</v>
      </c>
      <c r="E1307">
        <v>34</v>
      </c>
      <c r="F1307">
        <v>98</v>
      </c>
      <c r="G1307">
        <v>57</v>
      </c>
      <c r="H1307" t="s">
        <v>27</v>
      </c>
      <c r="I1307">
        <v>5</v>
      </c>
      <c r="J1307">
        <v>91</v>
      </c>
      <c r="K1307">
        <v>61</v>
      </c>
      <c r="L1307">
        <v>4</v>
      </c>
      <c r="M1307">
        <v>11</v>
      </c>
      <c r="N1307">
        <v>75</v>
      </c>
      <c r="O1307">
        <v>72</v>
      </c>
      <c r="P1307">
        <v>15</v>
      </c>
      <c r="Q1307">
        <v>6</v>
      </c>
      <c r="R1307">
        <v>58</v>
      </c>
    </row>
    <row r="1308" spans="1:18" x14ac:dyDescent="0.35">
      <c r="A1308" t="s">
        <v>40</v>
      </c>
      <c r="B1308">
        <v>146649</v>
      </c>
      <c r="C1308">
        <v>9</v>
      </c>
      <c r="D1308" t="s">
        <v>25</v>
      </c>
      <c r="E1308">
        <v>14</v>
      </c>
      <c r="F1308">
        <v>97</v>
      </c>
      <c r="G1308">
        <v>13</v>
      </c>
      <c r="H1308" t="s">
        <v>23</v>
      </c>
      <c r="I1308">
        <v>93</v>
      </c>
      <c r="J1308">
        <v>22</v>
      </c>
      <c r="K1308">
        <v>73</v>
      </c>
      <c r="L1308">
        <v>52</v>
      </c>
      <c r="M1308">
        <v>1</v>
      </c>
      <c r="N1308">
        <v>52</v>
      </c>
      <c r="O1308">
        <v>1</v>
      </c>
      <c r="P1308">
        <v>66</v>
      </c>
      <c r="Q1308">
        <v>57</v>
      </c>
      <c r="R1308">
        <v>1</v>
      </c>
    </row>
    <row r="1309" spans="1:18" x14ac:dyDescent="0.35">
      <c r="A1309" t="s">
        <v>36</v>
      </c>
      <c r="B1309">
        <v>79117</v>
      </c>
      <c r="C1309">
        <v>3</v>
      </c>
      <c r="D1309" t="s">
        <v>22</v>
      </c>
      <c r="E1309">
        <v>1</v>
      </c>
      <c r="F1309">
        <v>124</v>
      </c>
      <c r="G1309">
        <v>59</v>
      </c>
      <c r="H1309" t="s">
        <v>27</v>
      </c>
      <c r="I1309">
        <v>17</v>
      </c>
      <c r="J1309">
        <v>96</v>
      </c>
      <c r="K1309">
        <v>22</v>
      </c>
      <c r="L1309">
        <v>46</v>
      </c>
      <c r="M1309">
        <v>11</v>
      </c>
      <c r="N1309">
        <v>6</v>
      </c>
      <c r="O1309">
        <v>38</v>
      </c>
      <c r="P1309">
        <v>35</v>
      </c>
      <c r="Q1309">
        <v>83</v>
      </c>
      <c r="R1309">
        <v>1</v>
      </c>
    </row>
    <row r="1310" spans="1:18" x14ac:dyDescent="0.35">
      <c r="A1310" t="s">
        <v>41</v>
      </c>
      <c r="B1310">
        <v>45685</v>
      </c>
      <c r="C1310">
        <v>27</v>
      </c>
      <c r="D1310" t="s">
        <v>25</v>
      </c>
      <c r="E1310">
        <v>57</v>
      </c>
      <c r="F1310">
        <v>149</v>
      </c>
      <c r="G1310">
        <v>85</v>
      </c>
      <c r="H1310" t="s">
        <v>20</v>
      </c>
      <c r="I1310">
        <v>6</v>
      </c>
      <c r="J1310">
        <v>5</v>
      </c>
      <c r="K1310">
        <v>88</v>
      </c>
      <c r="L1310">
        <v>84</v>
      </c>
      <c r="M1310">
        <v>35</v>
      </c>
      <c r="N1310">
        <v>62</v>
      </c>
      <c r="O1310">
        <v>49</v>
      </c>
      <c r="P1310">
        <v>97</v>
      </c>
      <c r="Q1310">
        <v>95</v>
      </c>
      <c r="R1310">
        <v>98</v>
      </c>
    </row>
    <row r="1311" spans="1:18" x14ac:dyDescent="0.35">
      <c r="A1311" t="s">
        <v>39</v>
      </c>
      <c r="B1311">
        <v>134031</v>
      </c>
      <c r="C1311">
        <v>16</v>
      </c>
      <c r="D1311" t="s">
        <v>19</v>
      </c>
      <c r="E1311">
        <v>91</v>
      </c>
      <c r="F1311">
        <v>72</v>
      </c>
      <c r="G1311">
        <v>91</v>
      </c>
      <c r="H1311" t="s">
        <v>20</v>
      </c>
      <c r="I1311">
        <v>71</v>
      </c>
      <c r="J1311">
        <v>96</v>
      </c>
      <c r="K1311">
        <v>57</v>
      </c>
      <c r="L1311">
        <v>9</v>
      </c>
      <c r="M1311">
        <v>6</v>
      </c>
      <c r="N1311">
        <v>69</v>
      </c>
      <c r="O1311">
        <v>22</v>
      </c>
      <c r="P1311">
        <v>39</v>
      </c>
      <c r="Q1311">
        <v>6</v>
      </c>
      <c r="R1311">
        <v>37</v>
      </c>
    </row>
    <row r="1312" spans="1:18" x14ac:dyDescent="0.35">
      <c r="A1312" t="s">
        <v>43</v>
      </c>
      <c r="B1312">
        <v>67595</v>
      </c>
      <c r="C1312">
        <v>16</v>
      </c>
      <c r="D1312" t="s">
        <v>25</v>
      </c>
      <c r="E1312">
        <v>13</v>
      </c>
      <c r="F1312">
        <v>144</v>
      </c>
      <c r="G1312">
        <v>24</v>
      </c>
      <c r="H1312" t="s">
        <v>23</v>
      </c>
      <c r="I1312">
        <v>0</v>
      </c>
      <c r="J1312">
        <v>77</v>
      </c>
      <c r="K1312">
        <v>74</v>
      </c>
      <c r="L1312">
        <v>1</v>
      </c>
      <c r="M1312">
        <v>37</v>
      </c>
      <c r="N1312">
        <v>61</v>
      </c>
      <c r="O1312">
        <v>45</v>
      </c>
      <c r="P1312">
        <v>78</v>
      </c>
      <c r="Q1312">
        <v>43</v>
      </c>
      <c r="R1312">
        <v>15</v>
      </c>
    </row>
    <row r="1313" spans="1:18" x14ac:dyDescent="0.35">
      <c r="A1313" t="s">
        <v>44</v>
      </c>
      <c r="B1313">
        <v>54541</v>
      </c>
      <c r="C1313">
        <v>1</v>
      </c>
      <c r="D1313" t="s">
        <v>19</v>
      </c>
      <c r="E1313">
        <v>24</v>
      </c>
      <c r="F1313">
        <v>122</v>
      </c>
      <c r="G1313">
        <v>36</v>
      </c>
      <c r="H1313" t="s">
        <v>27</v>
      </c>
      <c r="I1313">
        <v>33</v>
      </c>
      <c r="J1313">
        <v>44</v>
      </c>
      <c r="K1313">
        <v>19</v>
      </c>
      <c r="L1313">
        <v>45</v>
      </c>
      <c r="M1313">
        <v>16</v>
      </c>
      <c r="N1313">
        <v>56</v>
      </c>
      <c r="O1313">
        <v>66</v>
      </c>
      <c r="P1313">
        <v>6</v>
      </c>
      <c r="Q1313">
        <v>87</v>
      </c>
      <c r="R1313">
        <v>19</v>
      </c>
    </row>
    <row r="1314" spans="1:18" x14ac:dyDescent="0.35">
      <c r="A1314" t="s">
        <v>24</v>
      </c>
      <c r="B1314">
        <v>118598</v>
      </c>
      <c r="C1314">
        <v>7</v>
      </c>
      <c r="D1314" t="s">
        <v>38</v>
      </c>
      <c r="E1314">
        <v>66</v>
      </c>
      <c r="F1314">
        <v>97</v>
      </c>
      <c r="G1314">
        <v>82</v>
      </c>
      <c r="H1314" t="s">
        <v>20</v>
      </c>
      <c r="I1314">
        <v>13</v>
      </c>
      <c r="J1314">
        <v>81</v>
      </c>
      <c r="K1314">
        <v>62</v>
      </c>
      <c r="L1314">
        <v>14</v>
      </c>
      <c r="M1314">
        <v>37</v>
      </c>
      <c r="N1314">
        <v>81</v>
      </c>
      <c r="O1314">
        <v>57</v>
      </c>
      <c r="P1314">
        <v>11</v>
      </c>
      <c r="Q1314">
        <v>37</v>
      </c>
      <c r="R1314">
        <v>24</v>
      </c>
    </row>
    <row r="1315" spans="1:18" x14ac:dyDescent="0.35">
      <c r="A1315" t="s">
        <v>32</v>
      </c>
      <c r="B1315">
        <v>70785</v>
      </c>
      <c r="C1315">
        <v>10</v>
      </c>
      <c r="D1315" t="s">
        <v>25</v>
      </c>
      <c r="E1315">
        <v>6</v>
      </c>
      <c r="F1315">
        <v>113</v>
      </c>
      <c r="G1315">
        <v>61</v>
      </c>
      <c r="H1315" t="s">
        <v>27</v>
      </c>
      <c r="I1315">
        <v>15</v>
      </c>
      <c r="J1315">
        <v>97</v>
      </c>
      <c r="K1315">
        <v>36</v>
      </c>
      <c r="L1315">
        <v>63</v>
      </c>
      <c r="M1315">
        <v>47</v>
      </c>
      <c r="N1315">
        <v>47</v>
      </c>
      <c r="O1315">
        <v>7</v>
      </c>
      <c r="P1315">
        <v>99</v>
      </c>
      <c r="Q1315">
        <v>66</v>
      </c>
      <c r="R1315">
        <v>79</v>
      </c>
    </row>
    <row r="1316" spans="1:18" x14ac:dyDescent="0.35">
      <c r="A1316" t="s">
        <v>44</v>
      </c>
      <c r="B1316">
        <v>131633</v>
      </c>
      <c r="C1316">
        <v>28</v>
      </c>
      <c r="D1316" t="s">
        <v>25</v>
      </c>
      <c r="E1316">
        <v>18</v>
      </c>
      <c r="F1316">
        <v>81</v>
      </c>
      <c r="G1316">
        <v>61</v>
      </c>
      <c r="H1316" t="s">
        <v>27</v>
      </c>
      <c r="I1316">
        <v>45</v>
      </c>
      <c r="J1316">
        <v>88</v>
      </c>
      <c r="K1316">
        <v>15</v>
      </c>
      <c r="L1316">
        <v>51</v>
      </c>
      <c r="M1316">
        <v>65</v>
      </c>
      <c r="N1316">
        <v>52</v>
      </c>
      <c r="O1316">
        <v>89</v>
      </c>
      <c r="P1316">
        <v>99</v>
      </c>
      <c r="Q1316">
        <v>12</v>
      </c>
      <c r="R1316">
        <v>13</v>
      </c>
    </row>
    <row r="1317" spans="1:18" x14ac:dyDescent="0.35">
      <c r="A1317" t="s">
        <v>34</v>
      </c>
      <c r="B1317">
        <v>90359</v>
      </c>
      <c r="C1317">
        <v>15</v>
      </c>
      <c r="D1317" t="s">
        <v>19</v>
      </c>
      <c r="E1317">
        <v>68</v>
      </c>
      <c r="F1317">
        <v>87</v>
      </c>
      <c r="G1317">
        <v>59</v>
      </c>
      <c r="H1317" t="s">
        <v>27</v>
      </c>
      <c r="I1317">
        <v>41</v>
      </c>
      <c r="J1317">
        <v>63</v>
      </c>
      <c r="K1317">
        <v>77</v>
      </c>
      <c r="L1317">
        <v>55</v>
      </c>
      <c r="M1317">
        <v>54</v>
      </c>
      <c r="N1317">
        <v>9</v>
      </c>
      <c r="O1317">
        <v>41</v>
      </c>
      <c r="P1317">
        <v>55</v>
      </c>
      <c r="Q1317">
        <v>46</v>
      </c>
      <c r="R1317">
        <v>9</v>
      </c>
    </row>
    <row r="1318" spans="1:18" x14ac:dyDescent="0.35">
      <c r="A1318" t="s">
        <v>43</v>
      </c>
      <c r="B1318">
        <v>55642</v>
      </c>
      <c r="C1318">
        <v>3</v>
      </c>
      <c r="D1318" t="s">
        <v>38</v>
      </c>
      <c r="E1318">
        <v>82</v>
      </c>
      <c r="F1318">
        <v>88</v>
      </c>
      <c r="G1318">
        <v>23</v>
      </c>
      <c r="H1318" t="s">
        <v>23</v>
      </c>
      <c r="I1318">
        <v>4</v>
      </c>
      <c r="J1318">
        <v>23</v>
      </c>
      <c r="K1318">
        <v>34</v>
      </c>
      <c r="L1318">
        <v>7</v>
      </c>
      <c r="M1318">
        <v>33</v>
      </c>
      <c r="N1318">
        <v>46</v>
      </c>
      <c r="O1318">
        <v>96</v>
      </c>
      <c r="P1318">
        <v>31</v>
      </c>
      <c r="Q1318">
        <v>9</v>
      </c>
      <c r="R1318">
        <v>23</v>
      </c>
    </row>
    <row r="1319" spans="1:18" x14ac:dyDescent="0.35">
      <c r="A1319" t="s">
        <v>32</v>
      </c>
      <c r="B1319">
        <v>117657</v>
      </c>
      <c r="C1319">
        <v>0</v>
      </c>
      <c r="D1319" t="s">
        <v>19</v>
      </c>
      <c r="E1319">
        <v>52</v>
      </c>
      <c r="F1319">
        <v>117</v>
      </c>
      <c r="G1319">
        <v>32</v>
      </c>
      <c r="H1319" t="s">
        <v>27</v>
      </c>
      <c r="I1319">
        <v>22</v>
      </c>
      <c r="J1319">
        <v>46</v>
      </c>
      <c r="K1319">
        <v>33</v>
      </c>
      <c r="L1319">
        <v>71</v>
      </c>
      <c r="M1319">
        <v>51</v>
      </c>
      <c r="N1319">
        <v>16</v>
      </c>
      <c r="O1319">
        <v>89</v>
      </c>
      <c r="P1319">
        <v>29</v>
      </c>
      <c r="Q1319">
        <v>73</v>
      </c>
      <c r="R1319">
        <v>78</v>
      </c>
    </row>
    <row r="1320" spans="1:18" x14ac:dyDescent="0.35">
      <c r="A1320" t="s">
        <v>32</v>
      </c>
      <c r="B1320">
        <v>128525</v>
      </c>
      <c r="C1320">
        <v>0</v>
      </c>
      <c r="D1320" t="s">
        <v>25</v>
      </c>
      <c r="E1320">
        <v>5</v>
      </c>
      <c r="F1320">
        <v>112</v>
      </c>
      <c r="G1320">
        <v>43</v>
      </c>
      <c r="H1320" t="s">
        <v>27</v>
      </c>
      <c r="I1320">
        <v>68</v>
      </c>
      <c r="J1320">
        <v>46</v>
      </c>
      <c r="K1320">
        <v>44</v>
      </c>
      <c r="L1320">
        <v>86</v>
      </c>
      <c r="M1320">
        <v>5</v>
      </c>
      <c r="N1320">
        <v>88</v>
      </c>
      <c r="O1320">
        <v>85</v>
      </c>
      <c r="P1320">
        <v>51</v>
      </c>
      <c r="Q1320">
        <v>49</v>
      </c>
      <c r="R1320">
        <v>36</v>
      </c>
    </row>
    <row r="1321" spans="1:18" x14ac:dyDescent="0.35">
      <c r="A1321" t="s">
        <v>30</v>
      </c>
      <c r="B1321">
        <v>41360</v>
      </c>
      <c r="C1321">
        <v>18</v>
      </c>
      <c r="D1321" t="s">
        <v>38</v>
      </c>
      <c r="E1321">
        <v>11</v>
      </c>
      <c r="F1321">
        <v>109</v>
      </c>
      <c r="G1321">
        <v>57</v>
      </c>
      <c r="H1321" t="s">
        <v>27</v>
      </c>
      <c r="I1321">
        <v>93</v>
      </c>
      <c r="J1321">
        <v>78</v>
      </c>
      <c r="K1321">
        <v>64</v>
      </c>
      <c r="L1321">
        <v>12</v>
      </c>
      <c r="M1321">
        <v>37</v>
      </c>
      <c r="N1321">
        <v>14</v>
      </c>
      <c r="O1321">
        <v>88</v>
      </c>
      <c r="P1321">
        <v>75</v>
      </c>
      <c r="Q1321">
        <v>76</v>
      </c>
      <c r="R1321">
        <v>65</v>
      </c>
    </row>
    <row r="1322" spans="1:18" x14ac:dyDescent="0.35">
      <c r="A1322" t="s">
        <v>24</v>
      </c>
      <c r="B1322">
        <v>135190</v>
      </c>
      <c r="C1322">
        <v>10</v>
      </c>
      <c r="D1322" t="s">
        <v>19</v>
      </c>
      <c r="E1322">
        <v>15</v>
      </c>
      <c r="F1322">
        <v>83</v>
      </c>
      <c r="G1322">
        <v>73</v>
      </c>
      <c r="H1322" t="s">
        <v>20</v>
      </c>
      <c r="I1322">
        <v>72</v>
      </c>
      <c r="J1322">
        <v>16</v>
      </c>
      <c r="K1322">
        <v>7</v>
      </c>
      <c r="L1322">
        <v>69</v>
      </c>
      <c r="M1322">
        <v>46</v>
      </c>
      <c r="N1322">
        <v>14</v>
      </c>
      <c r="O1322">
        <v>31</v>
      </c>
      <c r="P1322">
        <v>32</v>
      </c>
      <c r="Q1322">
        <v>7</v>
      </c>
      <c r="R1322">
        <v>11</v>
      </c>
    </row>
    <row r="1323" spans="1:18" x14ac:dyDescent="0.35">
      <c r="A1323" t="s">
        <v>35</v>
      </c>
      <c r="B1323">
        <v>81747</v>
      </c>
      <c r="C1323">
        <v>21</v>
      </c>
      <c r="D1323" t="s">
        <v>25</v>
      </c>
      <c r="E1323">
        <v>48</v>
      </c>
      <c r="F1323">
        <v>77</v>
      </c>
      <c r="G1323">
        <v>45</v>
      </c>
      <c r="H1323" t="s">
        <v>27</v>
      </c>
      <c r="I1323">
        <v>35</v>
      </c>
      <c r="J1323">
        <v>6</v>
      </c>
      <c r="K1323">
        <v>47</v>
      </c>
      <c r="L1323">
        <v>99</v>
      </c>
      <c r="M1323">
        <v>3</v>
      </c>
      <c r="N1323">
        <v>74</v>
      </c>
      <c r="O1323">
        <v>55</v>
      </c>
      <c r="P1323">
        <v>33</v>
      </c>
      <c r="Q1323">
        <v>9</v>
      </c>
      <c r="R1323">
        <v>22</v>
      </c>
    </row>
    <row r="1324" spans="1:18" x14ac:dyDescent="0.35">
      <c r="A1324" t="s">
        <v>33</v>
      </c>
      <c r="B1324">
        <v>131809</v>
      </c>
      <c r="C1324">
        <v>2</v>
      </c>
      <c r="D1324" t="s">
        <v>25</v>
      </c>
      <c r="E1324">
        <v>28</v>
      </c>
      <c r="F1324">
        <v>64</v>
      </c>
      <c r="G1324">
        <v>78</v>
      </c>
      <c r="H1324" t="s">
        <v>20</v>
      </c>
      <c r="I1324">
        <v>58</v>
      </c>
      <c r="J1324">
        <v>7</v>
      </c>
      <c r="K1324">
        <v>39</v>
      </c>
      <c r="L1324">
        <v>5</v>
      </c>
      <c r="M1324">
        <v>45</v>
      </c>
      <c r="N1324">
        <v>1</v>
      </c>
      <c r="O1324">
        <v>4</v>
      </c>
      <c r="P1324">
        <v>59</v>
      </c>
      <c r="Q1324">
        <v>57</v>
      </c>
      <c r="R1324">
        <v>75</v>
      </c>
    </row>
    <row r="1325" spans="1:18" x14ac:dyDescent="0.35">
      <c r="A1325" t="s">
        <v>39</v>
      </c>
      <c r="B1325">
        <v>145070</v>
      </c>
      <c r="C1325">
        <v>14</v>
      </c>
      <c r="D1325" t="s">
        <v>19</v>
      </c>
      <c r="E1325">
        <v>28</v>
      </c>
      <c r="F1325">
        <v>76</v>
      </c>
      <c r="G1325">
        <v>82</v>
      </c>
      <c r="H1325" t="s">
        <v>20</v>
      </c>
      <c r="I1325">
        <v>73</v>
      </c>
      <c r="J1325">
        <v>9</v>
      </c>
      <c r="K1325">
        <v>95</v>
      </c>
      <c r="L1325">
        <v>54</v>
      </c>
      <c r="M1325">
        <v>31</v>
      </c>
      <c r="N1325">
        <v>69</v>
      </c>
      <c r="O1325">
        <v>4</v>
      </c>
      <c r="P1325">
        <v>48</v>
      </c>
      <c r="Q1325">
        <v>49</v>
      </c>
      <c r="R1325">
        <v>16</v>
      </c>
    </row>
    <row r="1326" spans="1:18" x14ac:dyDescent="0.35">
      <c r="A1326" t="s">
        <v>18</v>
      </c>
      <c r="B1326">
        <v>98688</v>
      </c>
      <c r="C1326">
        <v>8</v>
      </c>
      <c r="D1326" t="s">
        <v>19</v>
      </c>
      <c r="E1326">
        <v>8</v>
      </c>
      <c r="F1326">
        <v>65</v>
      </c>
      <c r="G1326">
        <v>79</v>
      </c>
      <c r="H1326" t="s">
        <v>20</v>
      </c>
      <c r="I1326">
        <v>1</v>
      </c>
      <c r="J1326">
        <v>85</v>
      </c>
      <c r="K1326">
        <v>32</v>
      </c>
      <c r="L1326">
        <v>44</v>
      </c>
      <c r="M1326">
        <v>32</v>
      </c>
      <c r="N1326">
        <v>31</v>
      </c>
      <c r="O1326">
        <v>75</v>
      </c>
      <c r="P1326">
        <v>75</v>
      </c>
      <c r="Q1326">
        <v>52</v>
      </c>
      <c r="R1326">
        <v>66</v>
      </c>
    </row>
    <row r="1327" spans="1:18" x14ac:dyDescent="0.35">
      <c r="A1327" t="s">
        <v>18</v>
      </c>
      <c r="B1327">
        <v>53545</v>
      </c>
      <c r="C1327">
        <v>7</v>
      </c>
      <c r="D1327" t="s">
        <v>38</v>
      </c>
      <c r="E1327">
        <v>3</v>
      </c>
      <c r="F1327">
        <v>57</v>
      </c>
      <c r="G1327">
        <v>8</v>
      </c>
      <c r="H1327" t="s">
        <v>20</v>
      </c>
      <c r="I1327">
        <v>75</v>
      </c>
      <c r="J1327">
        <v>91</v>
      </c>
      <c r="K1327">
        <v>3</v>
      </c>
      <c r="L1327">
        <v>37</v>
      </c>
      <c r="M1327">
        <v>22</v>
      </c>
      <c r="N1327">
        <v>82</v>
      </c>
      <c r="O1327">
        <v>85</v>
      </c>
      <c r="P1327">
        <v>21</v>
      </c>
      <c r="Q1327">
        <v>71</v>
      </c>
      <c r="R1327">
        <v>73</v>
      </c>
    </row>
    <row r="1328" spans="1:18" x14ac:dyDescent="0.35">
      <c r="A1328" t="s">
        <v>26</v>
      </c>
      <c r="B1328">
        <v>138322</v>
      </c>
      <c r="C1328">
        <v>14</v>
      </c>
      <c r="D1328" t="s">
        <v>22</v>
      </c>
      <c r="E1328">
        <v>43</v>
      </c>
      <c r="F1328">
        <v>112</v>
      </c>
      <c r="G1328">
        <v>31</v>
      </c>
      <c r="H1328" t="s">
        <v>27</v>
      </c>
      <c r="I1328">
        <v>4</v>
      </c>
      <c r="J1328">
        <v>15</v>
      </c>
      <c r="K1328">
        <v>54</v>
      </c>
      <c r="L1328">
        <v>84</v>
      </c>
      <c r="M1328">
        <v>52</v>
      </c>
      <c r="N1328">
        <v>4</v>
      </c>
      <c r="O1328">
        <v>3</v>
      </c>
      <c r="P1328">
        <v>61</v>
      </c>
      <c r="Q1328">
        <v>33</v>
      </c>
      <c r="R1328">
        <v>57</v>
      </c>
    </row>
    <row r="1329" spans="1:18" x14ac:dyDescent="0.35">
      <c r="A1329" t="s">
        <v>44</v>
      </c>
      <c r="B1329">
        <v>37965</v>
      </c>
      <c r="C1329">
        <v>2</v>
      </c>
      <c r="D1329" t="s">
        <v>22</v>
      </c>
      <c r="E1329">
        <v>78</v>
      </c>
      <c r="F1329">
        <v>136</v>
      </c>
      <c r="G1329">
        <v>66</v>
      </c>
      <c r="H1329" t="s">
        <v>27</v>
      </c>
      <c r="I1329">
        <v>3</v>
      </c>
      <c r="J1329">
        <v>66</v>
      </c>
      <c r="K1329">
        <v>28</v>
      </c>
      <c r="L1329">
        <v>76</v>
      </c>
      <c r="M1329">
        <v>12</v>
      </c>
      <c r="N1329">
        <v>76</v>
      </c>
      <c r="O1329">
        <v>44</v>
      </c>
      <c r="P1329">
        <v>86</v>
      </c>
      <c r="Q1329">
        <v>74</v>
      </c>
      <c r="R1329">
        <v>38</v>
      </c>
    </row>
    <row r="1330" spans="1:18" x14ac:dyDescent="0.35">
      <c r="A1330" t="s">
        <v>30</v>
      </c>
      <c r="B1330">
        <v>52546</v>
      </c>
      <c r="C1330">
        <v>18</v>
      </c>
      <c r="D1330" t="s">
        <v>22</v>
      </c>
      <c r="E1330">
        <v>28</v>
      </c>
      <c r="F1330">
        <v>147</v>
      </c>
      <c r="G1330">
        <v>61</v>
      </c>
      <c r="H1330" t="s">
        <v>27</v>
      </c>
      <c r="I1330">
        <v>99</v>
      </c>
      <c r="J1330">
        <v>5</v>
      </c>
      <c r="K1330">
        <v>27</v>
      </c>
      <c r="L1330">
        <v>74</v>
      </c>
      <c r="M1330">
        <v>92</v>
      </c>
      <c r="N1330">
        <v>3</v>
      </c>
      <c r="O1330">
        <v>0</v>
      </c>
      <c r="P1330">
        <v>26</v>
      </c>
      <c r="Q1330">
        <v>85</v>
      </c>
      <c r="R1330">
        <v>77</v>
      </c>
    </row>
    <row r="1331" spans="1:18" x14ac:dyDescent="0.35">
      <c r="A1331" t="s">
        <v>21</v>
      </c>
      <c r="B1331">
        <v>57774</v>
      </c>
      <c r="C1331">
        <v>12</v>
      </c>
      <c r="D1331" t="s">
        <v>38</v>
      </c>
      <c r="E1331">
        <v>0</v>
      </c>
      <c r="F1331">
        <v>105</v>
      </c>
      <c r="G1331">
        <v>11</v>
      </c>
      <c r="H1331" t="s">
        <v>23</v>
      </c>
      <c r="I1331">
        <v>75</v>
      </c>
      <c r="J1331">
        <v>45</v>
      </c>
      <c r="K1331">
        <v>68</v>
      </c>
      <c r="L1331">
        <v>85</v>
      </c>
      <c r="M1331">
        <v>54</v>
      </c>
      <c r="N1331">
        <v>34</v>
      </c>
      <c r="O1331">
        <v>77</v>
      </c>
      <c r="P1331">
        <v>27</v>
      </c>
      <c r="Q1331">
        <v>89</v>
      </c>
      <c r="R1331">
        <v>7</v>
      </c>
    </row>
    <row r="1332" spans="1:18" x14ac:dyDescent="0.35">
      <c r="A1332" t="s">
        <v>43</v>
      </c>
      <c r="B1332">
        <v>113394</v>
      </c>
      <c r="C1332">
        <v>0</v>
      </c>
      <c r="D1332" t="s">
        <v>38</v>
      </c>
      <c r="E1332">
        <v>9</v>
      </c>
      <c r="F1332">
        <v>56</v>
      </c>
      <c r="G1332">
        <v>14</v>
      </c>
      <c r="H1332" t="s">
        <v>23</v>
      </c>
      <c r="I1332">
        <v>96</v>
      </c>
      <c r="J1332">
        <v>98</v>
      </c>
      <c r="K1332">
        <v>2</v>
      </c>
      <c r="L1332">
        <v>15</v>
      </c>
      <c r="M1332">
        <v>35</v>
      </c>
      <c r="N1332">
        <v>34</v>
      </c>
      <c r="O1332">
        <v>76</v>
      </c>
      <c r="P1332">
        <v>44</v>
      </c>
      <c r="Q1332">
        <v>78</v>
      </c>
      <c r="R1332">
        <v>75</v>
      </c>
    </row>
    <row r="1333" spans="1:18" x14ac:dyDescent="0.35">
      <c r="A1333" t="s">
        <v>43</v>
      </c>
      <c r="B1333">
        <v>40002</v>
      </c>
      <c r="C1333">
        <v>10</v>
      </c>
      <c r="D1333" t="s">
        <v>22</v>
      </c>
      <c r="E1333">
        <v>83</v>
      </c>
      <c r="F1333">
        <v>7</v>
      </c>
      <c r="G1333">
        <v>9</v>
      </c>
      <c r="H1333" t="s">
        <v>23</v>
      </c>
      <c r="I1333">
        <v>75</v>
      </c>
      <c r="J1333">
        <v>24</v>
      </c>
      <c r="K1333">
        <v>0</v>
      </c>
      <c r="L1333">
        <v>91</v>
      </c>
      <c r="M1333">
        <v>62</v>
      </c>
      <c r="N1333">
        <v>44</v>
      </c>
      <c r="O1333">
        <v>73</v>
      </c>
      <c r="P1333">
        <v>33</v>
      </c>
      <c r="Q1333">
        <v>95</v>
      </c>
      <c r="R1333">
        <v>7</v>
      </c>
    </row>
    <row r="1334" spans="1:18" x14ac:dyDescent="0.35">
      <c r="A1334" t="s">
        <v>21</v>
      </c>
      <c r="B1334">
        <v>107365</v>
      </c>
      <c r="C1334">
        <v>22</v>
      </c>
      <c r="D1334" t="s">
        <v>22</v>
      </c>
      <c r="E1334">
        <v>78</v>
      </c>
      <c r="F1334">
        <v>97</v>
      </c>
      <c r="G1334">
        <v>24</v>
      </c>
      <c r="H1334" t="s">
        <v>23</v>
      </c>
      <c r="I1334">
        <v>93</v>
      </c>
      <c r="J1334">
        <v>74</v>
      </c>
      <c r="K1334">
        <v>31</v>
      </c>
      <c r="L1334">
        <v>56</v>
      </c>
      <c r="M1334">
        <v>91</v>
      </c>
      <c r="N1334">
        <v>45</v>
      </c>
      <c r="O1334">
        <v>68</v>
      </c>
      <c r="P1334">
        <v>47</v>
      </c>
      <c r="Q1334">
        <v>12</v>
      </c>
      <c r="R1334">
        <v>6</v>
      </c>
    </row>
    <row r="1335" spans="1:18" x14ac:dyDescent="0.35">
      <c r="A1335" t="s">
        <v>39</v>
      </c>
      <c r="B1335">
        <v>44833</v>
      </c>
      <c r="C1335">
        <v>18</v>
      </c>
      <c r="D1335" t="s">
        <v>38</v>
      </c>
      <c r="E1335">
        <v>61</v>
      </c>
      <c r="F1335">
        <v>6</v>
      </c>
      <c r="G1335">
        <v>91</v>
      </c>
      <c r="H1335" t="s">
        <v>20</v>
      </c>
      <c r="I1335">
        <v>52</v>
      </c>
      <c r="J1335">
        <v>77</v>
      </c>
      <c r="K1335">
        <v>13</v>
      </c>
      <c r="L1335">
        <v>91</v>
      </c>
      <c r="M1335">
        <v>59</v>
      </c>
      <c r="N1335">
        <v>74</v>
      </c>
      <c r="O1335">
        <v>3</v>
      </c>
      <c r="P1335">
        <v>32</v>
      </c>
      <c r="Q1335">
        <v>27</v>
      </c>
      <c r="R1335">
        <v>95</v>
      </c>
    </row>
    <row r="1336" spans="1:18" x14ac:dyDescent="0.35">
      <c r="A1336" t="s">
        <v>34</v>
      </c>
      <c r="B1336">
        <v>52844</v>
      </c>
      <c r="C1336">
        <v>24</v>
      </c>
      <c r="D1336" t="s">
        <v>19</v>
      </c>
      <c r="E1336">
        <v>71</v>
      </c>
      <c r="F1336">
        <v>54</v>
      </c>
      <c r="G1336">
        <v>38</v>
      </c>
      <c r="H1336" t="s">
        <v>27</v>
      </c>
      <c r="I1336">
        <v>34</v>
      </c>
      <c r="J1336">
        <v>79</v>
      </c>
      <c r="K1336">
        <v>79</v>
      </c>
      <c r="L1336">
        <v>95</v>
      </c>
      <c r="M1336">
        <v>92</v>
      </c>
      <c r="N1336">
        <v>8</v>
      </c>
      <c r="O1336">
        <v>83</v>
      </c>
      <c r="P1336">
        <v>45</v>
      </c>
      <c r="Q1336">
        <v>87</v>
      </c>
      <c r="R1336">
        <v>9</v>
      </c>
    </row>
    <row r="1337" spans="1:18" x14ac:dyDescent="0.35">
      <c r="A1337" t="s">
        <v>32</v>
      </c>
      <c r="B1337">
        <v>95265</v>
      </c>
      <c r="C1337">
        <v>6</v>
      </c>
      <c r="D1337" t="s">
        <v>25</v>
      </c>
      <c r="E1337">
        <v>16</v>
      </c>
      <c r="F1337">
        <v>83</v>
      </c>
      <c r="G1337">
        <v>31</v>
      </c>
      <c r="H1337" t="s">
        <v>27</v>
      </c>
      <c r="I1337">
        <v>12</v>
      </c>
      <c r="J1337">
        <v>45</v>
      </c>
      <c r="K1337">
        <v>82</v>
      </c>
      <c r="L1337">
        <v>77</v>
      </c>
      <c r="M1337">
        <v>24</v>
      </c>
      <c r="N1337">
        <v>15</v>
      </c>
      <c r="O1337">
        <v>39</v>
      </c>
      <c r="P1337">
        <v>88</v>
      </c>
      <c r="Q1337">
        <v>9</v>
      </c>
      <c r="R1337">
        <v>54</v>
      </c>
    </row>
    <row r="1338" spans="1:18" x14ac:dyDescent="0.35">
      <c r="A1338" t="s">
        <v>36</v>
      </c>
      <c r="B1338">
        <v>35725</v>
      </c>
      <c r="C1338">
        <v>9</v>
      </c>
      <c r="D1338" t="s">
        <v>19</v>
      </c>
      <c r="E1338">
        <v>47</v>
      </c>
      <c r="F1338">
        <v>63</v>
      </c>
      <c r="G1338">
        <v>33</v>
      </c>
      <c r="H1338" t="s">
        <v>27</v>
      </c>
      <c r="I1338">
        <v>19</v>
      </c>
      <c r="J1338">
        <v>26</v>
      </c>
      <c r="K1338">
        <v>28</v>
      </c>
      <c r="L1338">
        <v>65</v>
      </c>
      <c r="M1338">
        <v>5</v>
      </c>
      <c r="N1338">
        <v>8</v>
      </c>
      <c r="O1338">
        <v>19</v>
      </c>
      <c r="P1338">
        <v>87</v>
      </c>
      <c r="Q1338">
        <v>63</v>
      </c>
      <c r="R1338">
        <v>73</v>
      </c>
    </row>
    <row r="1339" spans="1:18" x14ac:dyDescent="0.35">
      <c r="A1339" t="s">
        <v>18</v>
      </c>
      <c r="B1339">
        <v>33573</v>
      </c>
      <c r="C1339">
        <v>21</v>
      </c>
      <c r="D1339" t="s">
        <v>38</v>
      </c>
      <c r="E1339">
        <v>21</v>
      </c>
      <c r="F1339">
        <v>54</v>
      </c>
      <c r="G1339">
        <v>82</v>
      </c>
      <c r="H1339" t="s">
        <v>20</v>
      </c>
      <c r="I1339">
        <v>57</v>
      </c>
      <c r="J1339">
        <v>9</v>
      </c>
      <c r="K1339">
        <v>88</v>
      </c>
      <c r="L1339">
        <v>42</v>
      </c>
      <c r="M1339">
        <v>42</v>
      </c>
      <c r="N1339">
        <v>16</v>
      </c>
      <c r="O1339">
        <v>26</v>
      </c>
      <c r="P1339">
        <v>93</v>
      </c>
      <c r="Q1339">
        <v>14</v>
      </c>
      <c r="R1339">
        <v>97</v>
      </c>
    </row>
    <row r="1340" spans="1:18" x14ac:dyDescent="0.35">
      <c r="A1340" t="s">
        <v>39</v>
      </c>
      <c r="B1340">
        <v>65744</v>
      </c>
      <c r="C1340">
        <v>19</v>
      </c>
      <c r="D1340" t="s">
        <v>38</v>
      </c>
      <c r="E1340">
        <v>9</v>
      </c>
      <c r="F1340">
        <v>118</v>
      </c>
      <c r="G1340">
        <v>85</v>
      </c>
      <c r="H1340" t="s">
        <v>20</v>
      </c>
      <c r="I1340">
        <v>71</v>
      </c>
      <c r="J1340">
        <v>83</v>
      </c>
      <c r="K1340">
        <v>88</v>
      </c>
      <c r="L1340">
        <v>64</v>
      </c>
      <c r="M1340">
        <v>89</v>
      </c>
      <c r="N1340">
        <v>54</v>
      </c>
      <c r="O1340">
        <v>28</v>
      </c>
      <c r="P1340">
        <v>88</v>
      </c>
      <c r="Q1340">
        <v>54</v>
      </c>
      <c r="R1340">
        <v>91</v>
      </c>
    </row>
    <row r="1341" spans="1:18" x14ac:dyDescent="0.35">
      <c r="A1341" t="s">
        <v>39</v>
      </c>
      <c r="B1341">
        <v>58672</v>
      </c>
      <c r="C1341">
        <v>12</v>
      </c>
      <c r="D1341" t="s">
        <v>38</v>
      </c>
      <c r="E1341">
        <v>4</v>
      </c>
      <c r="F1341">
        <v>145</v>
      </c>
      <c r="G1341">
        <v>76</v>
      </c>
      <c r="H1341" t="s">
        <v>20</v>
      </c>
      <c r="I1341">
        <v>94</v>
      </c>
      <c r="J1341">
        <v>95</v>
      </c>
      <c r="K1341">
        <v>88</v>
      </c>
      <c r="L1341">
        <v>56</v>
      </c>
      <c r="M1341">
        <v>65</v>
      </c>
      <c r="N1341">
        <v>87</v>
      </c>
      <c r="O1341">
        <v>78</v>
      </c>
      <c r="P1341">
        <v>63</v>
      </c>
      <c r="Q1341">
        <v>98</v>
      </c>
      <c r="R1341">
        <v>69</v>
      </c>
    </row>
    <row r="1342" spans="1:18" x14ac:dyDescent="0.35">
      <c r="A1342" t="s">
        <v>26</v>
      </c>
      <c r="B1342">
        <v>107831</v>
      </c>
      <c r="C1342">
        <v>23</v>
      </c>
      <c r="D1342" t="s">
        <v>19</v>
      </c>
      <c r="E1342">
        <v>6</v>
      </c>
      <c r="F1342">
        <v>64</v>
      </c>
      <c r="G1342">
        <v>48</v>
      </c>
      <c r="H1342" t="s">
        <v>27</v>
      </c>
      <c r="I1342">
        <v>38</v>
      </c>
      <c r="J1342">
        <v>78</v>
      </c>
      <c r="K1342">
        <v>16</v>
      </c>
      <c r="L1342">
        <v>98</v>
      </c>
      <c r="M1342">
        <v>32</v>
      </c>
      <c r="N1342">
        <v>43</v>
      </c>
      <c r="O1342">
        <v>27</v>
      </c>
      <c r="P1342">
        <v>58</v>
      </c>
      <c r="Q1342">
        <v>6</v>
      </c>
      <c r="R1342">
        <v>15</v>
      </c>
    </row>
    <row r="1343" spans="1:18" x14ac:dyDescent="0.35">
      <c r="A1343" t="s">
        <v>31</v>
      </c>
      <c r="B1343">
        <v>69215</v>
      </c>
      <c r="C1343">
        <v>7</v>
      </c>
      <c r="D1343" t="s">
        <v>19</v>
      </c>
      <c r="E1343">
        <v>19</v>
      </c>
      <c r="F1343">
        <v>74</v>
      </c>
      <c r="G1343">
        <v>25</v>
      </c>
      <c r="H1343" t="s">
        <v>23</v>
      </c>
      <c r="I1343">
        <v>9</v>
      </c>
      <c r="J1343">
        <v>44</v>
      </c>
      <c r="K1343">
        <v>2</v>
      </c>
      <c r="L1343">
        <v>35</v>
      </c>
      <c r="M1343">
        <v>7</v>
      </c>
      <c r="N1343">
        <v>9</v>
      </c>
      <c r="O1343">
        <v>89</v>
      </c>
      <c r="P1343">
        <v>91</v>
      </c>
      <c r="Q1343">
        <v>1</v>
      </c>
      <c r="R1343">
        <v>99</v>
      </c>
    </row>
    <row r="1344" spans="1:18" x14ac:dyDescent="0.35">
      <c r="A1344" t="s">
        <v>21</v>
      </c>
      <c r="B1344">
        <v>88769</v>
      </c>
      <c r="C1344">
        <v>5</v>
      </c>
      <c r="D1344" t="s">
        <v>19</v>
      </c>
      <c r="E1344">
        <v>8</v>
      </c>
      <c r="F1344">
        <v>51</v>
      </c>
      <c r="G1344">
        <v>15</v>
      </c>
      <c r="H1344" t="s">
        <v>23</v>
      </c>
      <c r="I1344">
        <v>63</v>
      </c>
      <c r="J1344">
        <v>33</v>
      </c>
      <c r="K1344">
        <v>84</v>
      </c>
      <c r="L1344">
        <v>72</v>
      </c>
      <c r="M1344">
        <v>35</v>
      </c>
      <c r="N1344">
        <v>73</v>
      </c>
      <c r="O1344">
        <v>94</v>
      </c>
      <c r="P1344">
        <v>9</v>
      </c>
      <c r="Q1344">
        <v>31</v>
      </c>
      <c r="R1344">
        <v>46</v>
      </c>
    </row>
    <row r="1345" spans="1:18" x14ac:dyDescent="0.35">
      <c r="A1345" t="s">
        <v>43</v>
      </c>
      <c r="B1345">
        <v>48408</v>
      </c>
      <c r="C1345">
        <v>9</v>
      </c>
      <c r="D1345" t="s">
        <v>25</v>
      </c>
      <c r="E1345">
        <v>54</v>
      </c>
      <c r="F1345">
        <v>8</v>
      </c>
      <c r="G1345">
        <v>22</v>
      </c>
      <c r="H1345" t="s">
        <v>23</v>
      </c>
      <c r="I1345">
        <v>65</v>
      </c>
      <c r="J1345">
        <v>58</v>
      </c>
      <c r="K1345">
        <v>11</v>
      </c>
      <c r="L1345">
        <v>48</v>
      </c>
      <c r="M1345">
        <v>36</v>
      </c>
      <c r="N1345">
        <v>49</v>
      </c>
      <c r="O1345">
        <v>92</v>
      </c>
      <c r="P1345">
        <v>48</v>
      </c>
      <c r="Q1345">
        <v>1</v>
      </c>
      <c r="R1345">
        <v>44</v>
      </c>
    </row>
    <row r="1346" spans="1:18" x14ac:dyDescent="0.35">
      <c r="A1346" t="s">
        <v>32</v>
      </c>
      <c r="B1346">
        <v>34286</v>
      </c>
      <c r="C1346">
        <v>3</v>
      </c>
      <c r="D1346" t="s">
        <v>22</v>
      </c>
      <c r="E1346">
        <v>82</v>
      </c>
      <c r="F1346">
        <v>75</v>
      </c>
      <c r="G1346">
        <v>47</v>
      </c>
      <c r="H1346" t="s">
        <v>27</v>
      </c>
      <c r="I1346">
        <v>65</v>
      </c>
      <c r="J1346">
        <v>16</v>
      </c>
      <c r="K1346">
        <v>74</v>
      </c>
      <c r="L1346">
        <v>69</v>
      </c>
      <c r="M1346">
        <v>54</v>
      </c>
      <c r="N1346">
        <v>57</v>
      </c>
      <c r="O1346">
        <v>11</v>
      </c>
      <c r="P1346">
        <v>44</v>
      </c>
      <c r="Q1346">
        <v>9</v>
      </c>
      <c r="R1346">
        <v>31</v>
      </c>
    </row>
    <row r="1347" spans="1:18" x14ac:dyDescent="0.35">
      <c r="A1347" t="s">
        <v>33</v>
      </c>
      <c r="B1347">
        <v>86153</v>
      </c>
      <c r="C1347">
        <v>11</v>
      </c>
      <c r="D1347" t="s">
        <v>19</v>
      </c>
      <c r="E1347">
        <v>57</v>
      </c>
      <c r="F1347">
        <v>124</v>
      </c>
      <c r="G1347">
        <v>84</v>
      </c>
      <c r="H1347" t="s">
        <v>20</v>
      </c>
      <c r="I1347">
        <v>19</v>
      </c>
      <c r="J1347">
        <v>59</v>
      </c>
      <c r="K1347">
        <v>76</v>
      </c>
      <c r="L1347">
        <v>14</v>
      </c>
      <c r="M1347">
        <v>82</v>
      </c>
      <c r="N1347">
        <v>56</v>
      </c>
      <c r="O1347">
        <v>0</v>
      </c>
      <c r="P1347">
        <v>52</v>
      </c>
      <c r="Q1347">
        <v>4</v>
      </c>
      <c r="R1347">
        <v>3</v>
      </c>
    </row>
    <row r="1348" spans="1:18" x14ac:dyDescent="0.35">
      <c r="A1348" t="s">
        <v>40</v>
      </c>
      <c r="B1348">
        <v>102944</v>
      </c>
      <c r="C1348">
        <v>6</v>
      </c>
      <c r="D1348" t="s">
        <v>25</v>
      </c>
      <c r="E1348">
        <v>9</v>
      </c>
      <c r="F1348">
        <v>126</v>
      </c>
      <c r="G1348">
        <v>26</v>
      </c>
      <c r="H1348" t="s">
        <v>23</v>
      </c>
      <c r="I1348">
        <v>91</v>
      </c>
      <c r="J1348">
        <v>91</v>
      </c>
      <c r="K1348">
        <v>11</v>
      </c>
      <c r="L1348">
        <v>46</v>
      </c>
      <c r="M1348">
        <v>0</v>
      </c>
      <c r="N1348">
        <v>51</v>
      </c>
      <c r="O1348">
        <v>92</v>
      </c>
      <c r="P1348">
        <v>2</v>
      </c>
      <c r="Q1348">
        <v>64</v>
      </c>
      <c r="R1348">
        <v>64</v>
      </c>
    </row>
    <row r="1349" spans="1:18" x14ac:dyDescent="0.35">
      <c r="A1349" t="s">
        <v>40</v>
      </c>
      <c r="B1349">
        <v>92845</v>
      </c>
      <c r="C1349">
        <v>22</v>
      </c>
      <c r="D1349" t="s">
        <v>25</v>
      </c>
      <c r="E1349">
        <v>24</v>
      </c>
      <c r="F1349">
        <v>96</v>
      </c>
      <c r="G1349">
        <v>1</v>
      </c>
      <c r="H1349" t="s">
        <v>23</v>
      </c>
      <c r="I1349">
        <v>58</v>
      </c>
      <c r="J1349">
        <v>48</v>
      </c>
      <c r="K1349">
        <v>52</v>
      </c>
      <c r="L1349">
        <v>13</v>
      </c>
      <c r="M1349">
        <v>52</v>
      </c>
      <c r="N1349">
        <v>5</v>
      </c>
      <c r="O1349">
        <v>88</v>
      </c>
      <c r="P1349">
        <v>34</v>
      </c>
      <c r="Q1349">
        <v>86</v>
      </c>
      <c r="R1349">
        <v>7</v>
      </c>
    </row>
    <row r="1350" spans="1:18" x14ac:dyDescent="0.35">
      <c r="A1350" t="s">
        <v>40</v>
      </c>
      <c r="B1350">
        <v>145429</v>
      </c>
      <c r="C1350">
        <v>14</v>
      </c>
      <c r="D1350" t="s">
        <v>38</v>
      </c>
      <c r="E1350">
        <v>17</v>
      </c>
      <c r="F1350">
        <v>52</v>
      </c>
      <c r="G1350">
        <v>1</v>
      </c>
      <c r="H1350" t="s">
        <v>23</v>
      </c>
      <c r="I1350">
        <v>54</v>
      </c>
      <c r="J1350">
        <v>48</v>
      </c>
      <c r="K1350">
        <v>5</v>
      </c>
      <c r="L1350">
        <v>25</v>
      </c>
      <c r="M1350">
        <v>69</v>
      </c>
      <c r="N1350">
        <v>7</v>
      </c>
      <c r="O1350">
        <v>36</v>
      </c>
      <c r="P1350">
        <v>88</v>
      </c>
      <c r="Q1350">
        <v>64</v>
      </c>
      <c r="R1350">
        <v>71</v>
      </c>
    </row>
    <row r="1351" spans="1:18" x14ac:dyDescent="0.35">
      <c r="A1351" t="s">
        <v>31</v>
      </c>
      <c r="B1351">
        <v>144621</v>
      </c>
      <c r="C1351">
        <v>5</v>
      </c>
      <c r="D1351" t="s">
        <v>25</v>
      </c>
      <c r="E1351">
        <v>0</v>
      </c>
      <c r="F1351">
        <v>137</v>
      </c>
      <c r="G1351">
        <v>26</v>
      </c>
      <c r="H1351" t="s">
        <v>23</v>
      </c>
      <c r="I1351">
        <v>12</v>
      </c>
      <c r="J1351">
        <v>37</v>
      </c>
      <c r="K1351">
        <v>66</v>
      </c>
      <c r="L1351">
        <v>65</v>
      </c>
      <c r="M1351">
        <v>86</v>
      </c>
      <c r="N1351">
        <v>14</v>
      </c>
      <c r="O1351">
        <v>43</v>
      </c>
      <c r="P1351">
        <v>1</v>
      </c>
      <c r="Q1351">
        <v>39</v>
      </c>
      <c r="R1351">
        <v>2</v>
      </c>
    </row>
    <row r="1352" spans="1:18" x14ac:dyDescent="0.35">
      <c r="A1352" t="s">
        <v>24</v>
      </c>
      <c r="B1352">
        <v>110174</v>
      </c>
      <c r="C1352">
        <v>4</v>
      </c>
      <c r="D1352" t="s">
        <v>38</v>
      </c>
      <c r="E1352">
        <v>53</v>
      </c>
      <c r="F1352">
        <v>135</v>
      </c>
      <c r="G1352">
        <v>71</v>
      </c>
      <c r="H1352" t="s">
        <v>20</v>
      </c>
      <c r="I1352">
        <v>23</v>
      </c>
      <c r="J1352">
        <v>26</v>
      </c>
      <c r="K1352">
        <v>39</v>
      </c>
      <c r="L1352">
        <v>8</v>
      </c>
      <c r="M1352">
        <v>39</v>
      </c>
      <c r="N1352">
        <v>2</v>
      </c>
      <c r="O1352">
        <v>6</v>
      </c>
      <c r="P1352">
        <v>8</v>
      </c>
      <c r="Q1352">
        <v>76</v>
      </c>
      <c r="R1352">
        <v>44</v>
      </c>
    </row>
    <row r="1353" spans="1:18" x14ac:dyDescent="0.35">
      <c r="A1353" t="s">
        <v>32</v>
      </c>
      <c r="B1353">
        <v>95951</v>
      </c>
      <c r="C1353">
        <v>3</v>
      </c>
      <c r="D1353" t="s">
        <v>25</v>
      </c>
      <c r="E1353">
        <v>68</v>
      </c>
      <c r="F1353">
        <v>64</v>
      </c>
      <c r="G1353">
        <v>36</v>
      </c>
      <c r="H1353" t="s">
        <v>27</v>
      </c>
      <c r="I1353">
        <v>76</v>
      </c>
      <c r="J1353">
        <v>72</v>
      </c>
      <c r="K1353">
        <v>38</v>
      </c>
      <c r="L1353">
        <v>8</v>
      </c>
      <c r="M1353">
        <v>1</v>
      </c>
      <c r="N1353">
        <v>29</v>
      </c>
      <c r="O1353">
        <v>1</v>
      </c>
      <c r="P1353">
        <v>23</v>
      </c>
      <c r="Q1353">
        <v>42</v>
      </c>
      <c r="R1353">
        <v>12</v>
      </c>
    </row>
    <row r="1354" spans="1:18" x14ac:dyDescent="0.35">
      <c r="A1354" t="s">
        <v>28</v>
      </c>
      <c r="B1354">
        <v>132255</v>
      </c>
      <c r="C1354">
        <v>20</v>
      </c>
      <c r="D1354" t="s">
        <v>38</v>
      </c>
      <c r="E1354">
        <v>92</v>
      </c>
      <c r="F1354">
        <v>61</v>
      </c>
      <c r="G1354">
        <v>38</v>
      </c>
      <c r="H1354" t="s">
        <v>27</v>
      </c>
      <c r="I1354">
        <v>99</v>
      </c>
      <c r="J1354">
        <v>2</v>
      </c>
      <c r="K1354">
        <v>51</v>
      </c>
      <c r="L1354">
        <v>52</v>
      </c>
      <c r="M1354">
        <v>26</v>
      </c>
      <c r="N1354">
        <v>66</v>
      </c>
      <c r="O1354">
        <v>94</v>
      </c>
      <c r="P1354">
        <v>45</v>
      </c>
      <c r="Q1354">
        <v>75</v>
      </c>
      <c r="R1354">
        <v>65</v>
      </c>
    </row>
    <row r="1355" spans="1:18" x14ac:dyDescent="0.35">
      <c r="A1355" t="s">
        <v>31</v>
      </c>
      <c r="B1355">
        <v>77052</v>
      </c>
      <c r="C1355">
        <v>22</v>
      </c>
      <c r="D1355" t="s">
        <v>25</v>
      </c>
      <c r="E1355">
        <v>5</v>
      </c>
      <c r="F1355">
        <v>124</v>
      </c>
      <c r="G1355">
        <v>14</v>
      </c>
      <c r="H1355" t="s">
        <v>23</v>
      </c>
      <c r="I1355">
        <v>22</v>
      </c>
      <c r="J1355">
        <v>95</v>
      </c>
      <c r="K1355">
        <v>77</v>
      </c>
      <c r="L1355">
        <v>96</v>
      </c>
      <c r="M1355">
        <v>26</v>
      </c>
      <c r="N1355">
        <v>84</v>
      </c>
      <c r="O1355">
        <v>61</v>
      </c>
      <c r="P1355">
        <v>98</v>
      </c>
      <c r="Q1355">
        <v>95</v>
      </c>
      <c r="R1355">
        <v>97</v>
      </c>
    </row>
    <row r="1356" spans="1:18" x14ac:dyDescent="0.35">
      <c r="A1356" t="s">
        <v>41</v>
      </c>
      <c r="B1356">
        <v>98324</v>
      </c>
      <c r="C1356">
        <v>21</v>
      </c>
      <c r="D1356" t="s">
        <v>22</v>
      </c>
      <c r="E1356">
        <v>1</v>
      </c>
      <c r="F1356">
        <v>124</v>
      </c>
      <c r="G1356">
        <v>77</v>
      </c>
      <c r="H1356" t="s">
        <v>20</v>
      </c>
      <c r="I1356">
        <v>71</v>
      </c>
      <c r="J1356">
        <v>98</v>
      </c>
      <c r="K1356">
        <v>4</v>
      </c>
      <c r="L1356">
        <v>57</v>
      </c>
      <c r="M1356">
        <v>73</v>
      </c>
      <c r="N1356">
        <v>25</v>
      </c>
      <c r="O1356">
        <v>23</v>
      </c>
      <c r="P1356">
        <v>6</v>
      </c>
      <c r="Q1356">
        <v>9</v>
      </c>
      <c r="R1356">
        <v>66</v>
      </c>
    </row>
    <row r="1357" spans="1:18" x14ac:dyDescent="0.35">
      <c r="A1357" t="s">
        <v>26</v>
      </c>
      <c r="B1357">
        <v>127204</v>
      </c>
      <c r="C1357">
        <v>15</v>
      </c>
      <c r="D1357" t="s">
        <v>38</v>
      </c>
      <c r="E1357">
        <v>3</v>
      </c>
      <c r="F1357">
        <v>147</v>
      </c>
      <c r="G1357">
        <v>56</v>
      </c>
      <c r="H1357" t="s">
        <v>27</v>
      </c>
      <c r="I1357">
        <v>52</v>
      </c>
      <c r="J1357">
        <v>27</v>
      </c>
      <c r="K1357">
        <v>66</v>
      </c>
      <c r="L1357">
        <v>36</v>
      </c>
      <c r="M1357">
        <v>7</v>
      </c>
      <c r="N1357">
        <v>68</v>
      </c>
      <c r="O1357">
        <v>9</v>
      </c>
      <c r="P1357">
        <v>91</v>
      </c>
      <c r="Q1357">
        <v>49</v>
      </c>
      <c r="R1357">
        <v>39</v>
      </c>
    </row>
    <row r="1358" spans="1:18" x14ac:dyDescent="0.35">
      <c r="A1358" t="s">
        <v>36</v>
      </c>
      <c r="B1358">
        <v>106489</v>
      </c>
      <c r="C1358">
        <v>11</v>
      </c>
      <c r="D1358" t="s">
        <v>25</v>
      </c>
      <c r="E1358">
        <v>44</v>
      </c>
      <c r="F1358">
        <v>122</v>
      </c>
      <c r="G1358">
        <v>56</v>
      </c>
      <c r="H1358" t="s">
        <v>27</v>
      </c>
      <c r="I1358">
        <v>17</v>
      </c>
      <c r="J1358">
        <v>99</v>
      </c>
      <c r="K1358">
        <v>46</v>
      </c>
      <c r="L1358">
        <v>39</v>
      </c>
      <c r="M1358">
        <v>92</v>
      </c>
      <c r="N1358">
        <v>53</v>
      </c>
      <c r="O1358">
        <v>71</v>
      </c>
      <c r="P1358">
        <v>85</v>
      </c>
      <c r="Q1358">
        <v>24</v>
      </c>
      <c r="R1358">
        <v>17</v>
      </c>
    </row>
    <row r="1359" spans="1:18" x14ac:dyDescent="0.35">
      <c r="A1359" t="s">
        <v>42</v>
      </c>
      <c r="B1359">
        <v>138906</v>
      </c>
      <c r="C1359">
        <v>2</v>
      </c>
      <c r="D1359" t="s">
        <v>22</v>
      </c>
      <c r="E1359">
        <v>9</v>
      </c>
      <c r="F1359">
        <v>7</v>
      </c>
      <c r="G1359">
        <v>42</v>
      </c>
      <c r="H1359" t="s">
        <v>27</v>
      </c>
      <c r="I1359">
        <v>29</v>
      </c>
      <c r="J1359">
        <v>3</v>
      </c>
      <c r="K1359">
        <v>67</v>
      </c>
      <c r="L1359">
        <v>95</v>
      </c>
      <c r="M1359">
        <v>33</v>
      </c>
      <c r="N1359">
        <v>41</v>
      </c>
      <c r="O1359">
        <v>77</v>
      </c>
      <c r="P1359">
        <v>43</v>
      </c>
      <c r="Q1359">
        <v>93</v>
      </c>
      <c r="R1359">
        <v>5</v>
      </c>
    </row>
    <row r="1360" spans="1:18" x14ac:dyDescent="0.35">
      <c r="A1360" t="s">
        <v>33</v>
      </c>
      <c r="B1360">
        <v>105477</v>
      </c>
      <c r="C1360">
        <v>19</v>
      </c>
      <c r="D1360" t="s">
        <v>38</v>
      </c>
      <c r="E1360">
        <v>97</v>
      </c>
      <c r="F1360">
        <v>93</v>
      </c>
      <c r="G1360">
        <v>76</v>
      </c>
      <c r="H1360" t="s">
        <v>20</v>
      </c>
      <c r="I1360">
        <v>18</v>
      </c>
      <c r="J1360">
        <v>10</v>
      </c>
      <c r="K1360">
        <v>75</v>
      </c>
      <c r="L1360">
        <v>41</v>
      </c>
      <c r="M1360">
        <v>83</v>
      </c>
      <c r="N1360">
        <v>55</v>
      </c>
      <c r="O1360">
        <v>32</v>
      </c>
      <c r="P1360">
        <v>74</v>
      </c>
      <c r="Q1360">
        <v>75</v>
      </c>
      <c r="R1360">
        <v>5</v>
      </c>
    </row>
    <row r="1361" spans="1:18" x14ac:dyDescent="0.35">
      <c r="A1361" t="s">
        <v>37</v>
      </c>
      <c r="B1361">
        <v>128103</v>
      </c>
      <c r="C1361">
        <v>21</v>
      </c>
      <c r="D1361" t="s">
        <v>38</v>
      </c>
      <c r="E1361">
        <v>8</v>
      </c>
      <c r="F1361">
        <v>129</v>
      </c>
      <c r="G1361">
        <v>63</v>
      </c>
      <c r="H1361" t="s">
        <v>27</v>
      </c>
      <c r="I1361">
        <v>68</v>
      </c>
      <c r="J1361">
        <v>84</v>
      </c>
      <c r="K1361">
        <v>72</v>
      </c>
      <c r="L1361">
        <v>9</v>
      </c>
      <c r="M1361">
        <v>15</v>
      </c>
      <c r="N1361">
        <v>39</v>
      </c>
      <c r="O1361">
        <v>46</v>
      </c>
      <c r="P1361">
        <v>3</v>
      </c>
      <c r="Q1361">
        <v>73</v>
      </c>
      <c r="R1361">
        <v>91</v>
      </c>
    </row>
    <row r="1362" spans="1:18" x14ac:dyDescent="0.35">
      <c r="A1362" t="s">
        <v>35</v>
      </c>
      <c r="B1362">
        <v>58401</v>
      </c>
      <c r="C1362">
        <v>4</v>
      </c>
      <c r="D1362" t="s">
        <v>25</v>
      </c>
      <c r="E1362">
        <v>94</v>
      </c>
      <c r="F1362">
        <v>102</v>
      </c>
      <c r="G1362">
        <v>51</v>
      </c>
      <c r="H1362" t="s">
        <v>27</v>
      </c>
      <c r="I1362">
        <v>6</v>
      </c>
      <c r="J1362">
        <v>27</v>
      </c>
      <c r="K1362">
        <v>38</v>
      </c>
      <c r="L1362">
        <v>55</v>
      </c>
      <c r="M1362">
        <v>94</v>
      </c>
      <c r="N1362">
        <v>64</v>
      </c>
      <c r="O1362">
        <v>33</v>
      </c>
      <c r="P1362">
        <v>1</v>
      </c>
      <c r="Q1362">
        <v>98</v>
      </c>
      <c r="R1362">
        <v>49</v>
      </c>
    </row>
    <row r="1363" spans="1:18" x14ac:dyDescent="0.35">
      <c r="A1363" t="s">
        <v>18</v>
      </c>
      <c r="B1363">
        <v>109870</v>
      </c>
      <c r="C1363">
        <v>14</v>
      </c>
      <c r="D1363" t="s">
        <v>19</v>
      </c>
      <c r="E1363">
        <v>55</v>
      </c>
      <c r="F1363">
        <v>111</v>
      </c>
      <c r="G1363">
        <v>88</v>
      </c>
      <c r="H1363" t="s">
        <v>20</v>
      </c>
      <c r="I1363">
        <v>32</v>
      </c>
      <c r="J1363">
        <v>7</v>
      </c>
      <c r="K1363">
        <v>53</v>
      </c>
      <c r="L1363">
        <v>67</v>
      </c>
      <c r="M1363">
        <v>84</v>
      </c>
      <c r="N1363">
        <v>18</v>
      </c>
      <c r="O1363">
        <v>61</v>
      </c>
      <c r="P1363">
        <v>5</v>
      </c>
      <c r="Q1363">
        <v>1</v>
      </c>
      <c r="R1363">
        <v>67</v>
      </c>
    </row>
    <row r="1364" spans="1:18" x14ac:dyDescent="0.35">
      <c r="A1364" t="s">
        <v>29</v>
      </c>
      <c r="B1364">
        <v>93560</v>
      </c>
      <c r="C1364">
        <v>21</v>
      </c>
      <c r="D1364" t="s">
        <v>22</v>
      </c>
      <c r="E1364">
        <v>6</v>
      </c>
      <c r="F1364">
        <v>72</v>
      </c>
      <c r="G1364">
        <v>13</v>
      </c>
      <c r="H1364" t="s">
        <v>23</v>
      </c>
      <c r="I1364">
        <v>13</v>
      </c>
      <c r="J1364">
        <v>25</v>
      </c>
      <c r="K1364">
        <v>82</v>
      </c>
      <c r="L1364">
        <v>64</v>
      </c>
      <c r="M1364">
        <v>95</v>
      </c>
      <c r="N1364">
        <v>5</v>
      </c>
      <c r="O1364">
        <v>79</v>
      </c>
      <c r="P1364">
        <v>7</v>
      </c>
      <c r="Q1364">
        <v>26</v>
      </c>
      <c r="R1364">
        <v>73</v>
      </c>
    </row>
    <row r="1365" spans="1:18" x14ac:dyDescent="0.35">
      <c r="A1365" t="s">
        <v>31</v>
      </c>
      <c r="B1365">
        <v>143114</v>
      </c>
      <c r="C1365">
        <v>15</v>
      </c>
      <c r="D1365" t="s">
        <v>25</v>
      </c>
      <c r="E1365">
        <v>46</v>
      </c>
      <c r="F1365">
        <v>119</v>
      </c>
      <c r="G1365">
        <v>16</v>
      </c>
      <c r="H1365" t="s">
        <v>23</v>
      </c>
      <c r="I1365">
        <v>34</v>
      </c>
      <c r="J1365">
        <v>47</v>
      </c>
      <c r="K1365">
        <v>9</v>
      </c>
      <c r="L1365">
        <v>38</v>
      </c>
      <c r="M1365">
        <v>4</v>
      </c>
      <c r="N1365">
        <v>61</v>
      </c>
      <c r="O1365">
        <v>75</v>
      </c>
      <c r="P1365">
        <v>73</v>
      </c>
      <c r="Q1365">
        <v>2</v>
      </c>
      <c r="R1365">
        <v>69</v>
      </c>
    </row>
    <row r="1366" spans="1:18" x14ac:dyDescent="0.35">
      <c r="A1366" t="s">
        <v>32</v>
      </c>
      <c r="B1366">
        <v>128960</v>
      </c>
      <c r="C1366">
        <v>7</v>
      </c>
      <c r="D1366" t="s">
        <v>19</v>
      </c>
      <c r="E1366">
        <v>52</v>
      </c>
      <c r="F1366">
        <v>106</v>
      </c>
      <c r="G1366">
        <v>59</v>
      </c>
      <c r="H1366" t="s">
        <v>27</v>
      </c>
      <c r="I1366">
        <v>83</v>
      </c>
      <c r="J1366">
        <v>65</v>
      </c>
      <c r="K1366">
        <v>56</v>
      </c>
      <c r="L1366">
        <v>37</v>
      </c>
      <c r="M1366">
        <v>14</v>
      </c>
      <c r="N1366">
        <v>96</v>
      </c>
      <c r="O1366">
        <v>46</v>
      </c>
      <c r="P1366">
        <v>57</v>
      </c>
      <c r="Q1366">
        <v>75</v>
      </c>
      <c r="R1366">
        <v>7</v>
      </c>
    </row>
    <row r="1367" spans="1:18" x14ac:dyDescent="0.35">
      <c r="A1367" t="s">
        <v>42</v>
      </c>
      <c r="B1367">
        <v>30125</v>
      </c>
      <c r="C1367">
        <v>14</v>
      </c>
      <c r="D1367" t="s">
        <v>22</v>
      </c>
      <c r="E1367">
        <v>8</v>
      </c>
      <c r="F1367">
        <v>127</v>
      </c>
      <c r="G1367">
        <v>31</v>
      </c>
      <c r="H1367" t="s">
        <v>27</v>
      </c>
      <c r="I1367">
        <v>53</v>
      </c>
      <c r="J1367">
        <v>5</v>
      </c>
      <c r="K1367">
        <v>55</v>
      </c>
      <c r="L1367">
        <v>72</v>
      </c>
      <c r="M1367">
        <v>12</v>
      </c>
      <c r="N1367">
        <v>69</v>
      </c>
      <c r="O1367">
        <v>45</v>
      </c>
      <c r="P1367">
        <v>81</v>
      </c>
      <c r="Q1367">
        <v>53</v>
      </c>
      <c r="R1367">
        <v>34</v>
      </c>
    </row>
    <row r="1368" spans="1:18" x14ac:dyDescent="0.35">
      <c r="A1368" t="s">
        <v>26</v>
      </c>
      <c r="B1368">
        <v>121703</v>
      </c>
      <c r="C1368">
        <v>15</v>
      </c>
      <c r="D1368" t="s">
        <v>19</v>
      </c>
      <c r="E1368">
        <v>9</v>
      </c>
      <c r="F1368">
        <v>95</v>
      </c>
      <c r="G1368">
        <v>46</v>
      </c>
      <c r="H1368" t="s">
        <v>27</v>
      </c>
      <c r="I1368">
        <v>4</v>
      </c>
      <c r="J1368">
        <v>36</v>
      </c>
      <c r="K1368">
        <v>85</v>
      </c>
      <c r="L1368">
        <v>76</v>
      </c>
      <c r="M1368">
        <v>22</v>
      </c>
      <c r="N1368">
        <v>41</v>
      </c>
      <c r="O1368">
        <v>2</v>
      </c>
      <c r="P1368">
        <v>95</v>
      </c>
      <c r="Q1368">
        <v>6</v>
      </c>
      <c r="R1368">
        <v>75</v>
      </c>
    </row>
    <row r="1369" spans="1:18" x14ac:dyDescent="0.35">
      <c r="A1369" t="s">
        <v>42</v>
      </c>
      <c r="B1369">
        <v>40736</v>
      </c>
      <c r="C1369">
        <v>25</v>
      </c>
      <c r="D1369" t="s">
        <v>38</v>
      </c>
      <c r="E1369">
        <v>87</v>
      </c>
      <c r="F1369">
        <v>145</v>
      </c>
      <c r="G1369">
        <v>31</v>
      </c>
      <c r="H1369" t="s">
        <v>27</v>
      </c>
      <c r="I1369">
        <v>98</v>
      </c>
      <c r="J1369">
        <v>87</v>
      </c>
      <c r="K1369">
        <v>38</v>
      </c>
      <c r="L1369">
        <v>84</v>
      </c>
      <c r="M1369">
        <v>74</v>
      </c>
      <c r="N1369">
        <v>79</v>
      </c>
      <c r="O1369">
        <v>22</v>
      </c>
      <c r="P1369">
        <v>65</v>
      </c>
      <c r="Q1369">
        <v>3</v>
      </c>
      <c r="R1369">
        <v>85</v>
      </c>
    </row>
    <row r="1370" spans="1:18" x14ac:dyDescent="0.35">
      <c r="A1370" t="s">
        <v>35</v>
      </c>
      <c r="B1370">
        <v>131709</v>
      </c>
      <c r="C1370">
        <v>25</v>
      </c>
      <c r="D1370" t="s">
        <v>25</v>
      </c>
      <c r="E1370">
        <v>66</v>
      </c>
      <c r="F1370">
        <v>101</v>
      </c>
      <c r="G1370">
        <v>59</v>
      </c>
      <c r="H1370" t="s">
        <v>27</v>
      </c>
      <c r="I1370">
        <v>33</v>
      </c>
      <c r="J1370">
        <v>63</v>
      </c>
      <c r="K1370">
        <v>72</v>
      </c>
      <c r="L1370">
        <v>14</v>
      </c>
      <c r="M1370">
        <v>14</v>
      </c>
      <c r="N1370">
        <v>72</v>
      </c>
      <c r="O1370">
        <v>43</v>
      </c>
      <c r="P1370">
        <v>89</v>
      </c>
      <c r="Q1370">
        <v>31</v>
      </c>
      <c r="R1370">
        <v>4</v>
      </c>
    </row>
    <row r="1371" spans="1:18" x14ac:dyDescent="0.35">
      <c r="A1371" t="s">
        <v>36</v>
      </c>
      <c r="B1371">
        <v>48050</v>
      </c>
      <c r="C1371">
        <v>29</v>
      </c>
      <c r="D1371" t="s">
        <v>38</v>
      </c>
      <c r="E1371">
        <v>68</v>
      </c>
      <c r="F1371">
        <v>105</v>
      </c>
      <c r="G1371">
        <v>57</v>
      </c>
      <c r="H1371" t="s">
        <v>27</v>
      </c>
      <c r="I1371">
        <v>52</v>
      </c>
      <c r="J1371">
        <v>69</v>
      </c>
      <c r="K1371">
        <v>4</v>
      </c>
      <c r="L1371">
        <v>37</v>
      </c>
      <c r="M1371">
        <v>21</v>
      </c>
      <c r="N1371">
        <v>1</v>
      </c>
      <c r="O1371">
        <v>23</v>
      </c>
      <c r="P1371">
        <v>19</v>
      </c>
      <c r="Q1371">
        <v>97</v>
      </c>
      <c r="R1371">
        <v>29</v>
      </c>
    </row>
    <row r="1372" spans="1:18" x14ac:dyDescent="0.35">
      <c r="A1372" t="s">
        <v>40</v>
      </c>
      <c r="B1372">
        <v>38338</v>
      </c>
      <c r="C1372">
        <v>20</v>
      </c>
      <c r="D1372" t="s">
        <v>22</v>
      </c>
      <c r="E1372">
        <v>83</v>
      </c>
      <c r="F1372">
        <v>92</v>
      </c>
      <c r="G1372">
        <v>16</v>
      </c>
      <c r="H1372" t="s">
        <v>23</v>
      </c>
      <c r="I1372">
        <v>44</v>
      </c>
      <c r="J1372">
        <v>42</v>
      </c>
      <c r="K1372">
        <v>33</v>
      </c>
      <c r="L1372">
        <v>29</v>
      </c>
      <c r="M1372">
        <v>88</v>
      </c>
      <c r="N1372">
        <v>16</v>
      </c>
      <c r="O1372">
        <v>18</v>
      </c>
      <c r="P1372">
        <v>57</v>
      </c>
      <c r="Q1372">
        <v>34</v>
      </c>
      <c r="R1372">
        <v>42</v>
      </c>
    </row>
    <row r="1373" spans="1:18" x14ac:dyDescent="0.35">
      <c r="A1373" t="s">
        <v>32</v>
      </c>
      <c r="B1373">
        <v>80382</v>
      </c>
      <c r="C1373">
        <v>22</v>
      </c>
      <c r="D1373" t="s">
        <v>25</v>
      </c>
      <c r="E1373">
        <v>87</v>
      </c>
      <c r="F1373">
        <v>123</v>
      </c>
      <c r="G1373">
        <v>6</v>
      </c>
      <c r="H1373" t="s">
        <v>27</v>
      </c>
      <c r="I1373">
        <v>10</v>
      </c>
      <c r="J1373">
        <v>8</v>
      </c>
      <c r="K1373">
        <v>83</v>
      </c>
      <c r="L1373">
        <v>95</v>
      </c>
      <c r="M1373">
        <v>15</v>
      </c>
      <c r="N1373">
        <v>5</v>
      </c>
      <c r="O1373">
        <v>58</v>
      </c>
      <c r="P1373">
        <v>33</v>
      </c>
      <c r="Q1373">
        <v>84</v>
      </c>
      <c r="R1373">
        <v>76</v>
      </c>
    </row>
    <row r="1374" spans="1:18" x14ac:dyDescent="0.35">
      <c r="A1374" t="s">
        <v>36</v>
      </c>
      <c r="B1374">
        <v>147511</v>
      </c>
      <c r="C1374">
        <v>0</v>
      </c>
      <c r="D1374" t="s">
        <v>25</v>
      </c>
      <c r="E1374">
        <v>10</v>
      </c>
      <c r="F1374">
        <v>76</v>
      </c>
      <c r="G1374">
        <v>59</v>
      </c>
      <c r="H1374" t="s">
        <v>27</v>
      </c>
      <c r="I1374">
        <v>55</v>
      </c>
      <c r="J1374">
        <v>31</v>
      </c>
      <c r="K1374">
        <v>16</v>
      </c>
      <c r="L1374">
        <v>9</v>
      </c>
      <c r="M1374">
        <v>6</v>
      </c>
      <c r="N1374">
        <v>82</v>
      </c>
      <c r="O1374">
        <v>55</v>
      </c>
      <c r="P1374">
        <v>22</v>
      </c>
      <c r="Q1374">
        <v>34</v>
      </c>
      <c r="R1374">
        <v>38</v>
      </c>
    </row>
    <row r="1375" spans="1:18" x14ac:dyDescent="0.35">
      <c r="A1375" t="s">
        <v>26</v>
      </c>
      <c r="B1375">
        <v>46791</v>
      </c>
      <c r="C1375">
        <v>4</v>
      </c>
      <c r="D1375" t="s">
        <v>38</v>
      </c>
      <c r="E1375">
        <v>1</v>
      </c>
      <c r="F1375">
        <v>149</v>
      </c>
      <c r="G1375">
        <v>69</v>
      </c>
      <c r="H1375" t="s">
        <v>27</v>
      </c>
      <c r="I1375">
        <v>10</v>
      </c>
      <c r="J1375">
        <v>48</v>
      </c>
      <c r="K1375">
        <v>96</v>
      </c>
      <c r="L1375">
        <v>4</v>
      </c>
      <c r="M1375">
        <v>3</v>
      </c>
      <c r="N1375">
        <v>22</v>
      </c>
      <c r="O1375">
        <v>95</v>
      </c>
      <c r="P1375">
        <v>1</v>
      </c>
      <c r="Q1375">
        <v>55</v>
      </c>
      <c r="R1375">
        <v>8</v>
      </c>
    </row>
    <row r="1376" spans="1:18" x14ac:dyDescent="0.35">
      <c r="A1376" t="s">
        <v>34</v>
      </c>
      <c r="B1376">
        <v>114300</v>
      </c>
      <c r="C1376">
        <v>16</v>
      </c>
      <c r="D1376" t="s">
        <v>19</v>
      </c>
      <c r="E1376">
        <v>9</v>
      </c>
      <c r="F1376">
        <v>136</v>
      </c>
      <c r="G1376">
        <v>54</v>
      </c>
      <c r="H1376" t="s">
        <v>27</v>
      </c>
      <c r="I1376">
        <v>9</v>
      </c>
      <c r="J1376">
        <v>69</v>
      </c>
      <c r="K1376">
        <v>97</v>
      </c>
      <c r="L1376">
        <v>51</v>
      </c>
      <c r="M1376">
        <v>64</v>
      </c>
      <c r="N1376">
        <v>58</v>
      </c>
      <c r="O1376">
        <v>48</v>
      </c>
      <c r="P1376">
        <v>85</v>
      </c>
      <c r="Q1376">
        <v>64</v>
      </c>
      <c r="R1376">
        <v>8</v>
      </c>
    </row>
    <row r="1377" spans="1:18" x14ac:dyDescent="0.35">
      <c r="A1377" t="s">
        <v>18</v>
      </c>
      <c r="B1377">
        <v>105165</v>
      </c>
      <c r="C1377">
        <v>6</v>
      </c>
      <c r="D1377" t="s">
        <v>38</v>
      </c>
      <c r="E1377">
        <v>41</v>
      </c>
      <c r="F1377">
        <v>66</v>
      </c>
      <c r="G1377">
        <v>83</v>
      </c>
      <c r="H1377" t="s">
        <v>20</v>
      </c>
      <c r="I1377">
        <v>29</v>
      </c>
      <c r="J1377">
        <v>21</v>
      </c>
      <c r="K1377">
        <v>59</v>
      </c>
      <c r="L1377">
        <v>92</v>
      </c>
      <c r="M1377">
        <v>84</v>
      </c>
      <c r="N1377">
        <v>18</v>
      </c>
      <c r="O1377">
        <v>77</v>
      </c>
      <c r="P1377">
        <v>23</v>
      </c>
      <c r="Q1377">
        <v>29</v>
      </c>
      <c r="R1377">
        <v>92</v>
      </c>
    </row>
    <row r="1378" spans="1:18" x14ac:dyDescent="0.35">
      <c r="A1378" t="s">
        <v>33</v>
      </c>
      <c r="B1378">
        <v>68180</v>
      </c>
      <c r="C1378">
        <v>29</v>
      </c>
      <c r="D1378" t="s">
        <v>25</v>
      </c>
      <c r="E1378">
        <v>17</v>
      </c>
      <c r="F1378">
        <v>56</v>
      </c>
      <c r="G1378">
        <v>77</v>
      </c>
      <c r="H1378" t="s">
        <v>20</v>
      </c>
      <c r="I1378">
        <v>58</v>
      </c>
      <c r="J1378">
        <v>88</v>
      </c>
      <c r="K1378">
        <v>12</v>
      </c>
      <c r="L1378">
        <v>41</v>
      </c>
      <c r="M1378">
        <v>27</v>
      </c>
      <c r="N1378">
        <v>1</v>
      </c>
      <c r="O1378">
        <v>79</v>
      </c>
      <c r="P1378">
        <v>81</v>
      </c>
      <c r="Q1378">
        <v>22</v>
      </c>
      <c r="R1378">
        <v>15</v>
      </c>
    </row>
    <row r="1379" spans="1:18" x14ac:dyDescent="0.35">
      <c r="A1379" t="s">
        <v>43</v>
      </c>
      <c r="B1379">
        <v>72019</v>
      </c>
      <c r="C1379">
        <v>16</v>
      </c>
      <c r="D1379" t="s">
        <v>38</v>
      </c>
      <c r="E1379">
        <v>72</v>
      </c>
      <c r="F1379">
        <v>121</v>
      </c>
      <c r="G1379">
        <v>18</v>
      </c>
      <c r="H1379" t="s">
        <v>23</v>
      </c>
      <c r="I1379">
        <v>78</v>
      </c>
      <c r="J1379">
        <v>58</v>
      </c>
      <c r="K1379">
        <v>29</v>
      </c>
      <c r="L1379">
        <v>73</v>
      </c>
      <c r="M1379">
        <v>59</v>
      </c>
      <c r="N1379">
        <v>1</v>
      </c>
      <c r="O1379">
        <v>9</v>
      </c>
      <c r="P1379">
        <v>55</v>
      </c>
      <c r="Q1379">
        <v>87</v>
      </c>
      <c r="R1379">
        <v>88</v>
      </c>
    </row>
    <row r="1380" spans="1:18" x14ac:dyDescent="0.35">
      <c r="A1380" t="s">
        <v>35</v>
      </c>
      <c r="B1380">
        <v>117464</v>
      </c>
      <c r="C1380">
        <v>9</v>
      </c>
      <c r="D1380" t="s">
        <v>25</v>
      </c>
      <c r="E1380">
        <v>51</v>
      </c>
      <c r="F1380">
        <v>92</v>
      </c>
      <c r="G1380">
        <v>48</v>
      </c>
      <c r="H1380" t="s">
        <v>27</v>
      </c>
      <c r="I1380">
        <v>9</v>
      </c>
      <c r="J1380">
        <v>79</v>
      </c>
      <c r="K1380">
        <v>13</v>
      </c>
      <c r="L1380">
        <v>61</v>
      </c>
      <c r="M1380">
        <v>10</v>
      </c>
      <c r="N1380">
        <v>6</v>
      </c>
      <c r="O1380">
        <v>79</v>
      </c>
      <c r="P1380">
        <v>77</v>
      </c>
      <c r="Q1380">
        <v>35</v>
      </c>
      <c r="R1380">
        <v>37</v>
      </c>
    </row>
    <row r="1381" spans="1:18" x14ac:dyDescent="0.35">
      <c r="A1381" t="s">
        <v>24</v>
      </c>
      <c r="B1381">
        <v>100278</v>
      </c>
      <c r="C1381">
        <v>28</v>
      </c>
      <c r="D1381" t="s">
        <v>19</v>
      </c>
      <c r="E1381">
        <v>5</v>
      </c>
      <c r="F1381">
        <v>107</v>
      </c>
      <c r="G1381">
        <v>88</v>
      </c>
      <c r="H1381" t="s">
        <v>20</v>
      </c>
      <c r="I1381">
        <v>78</v>
      </c>
      <c r="J1381">
        <v>27</v>
      </c>
      <c r="K1381">
        <v>15</v>
      </c>
      <c r="L1381">
        <v>29</v>
      </c>
      <c r="M1381">
        <v>51</v>
      </c>
      <c r="N1381">
        <v>34</v>
      </c>
      <c r="O1381">
        <v>57</v>
      </c>
      <c r="P1381">
        <v>5</v>
      </c>
      <c r="Q1381">
        <v>51</v>
      </c>
      <c r="R1381">
        <v>37</v>
      </c>
    </row>
    <row r="1382" spans="1:18" x14ac:dyDescent="0.35">
      <c r="A1382" t="s">
        <v>34</v>
      </c>
      <c r="B1382">
        <v>105073</v>
      </c>
      <c r="C1382">
        <v>1</v>
      </c>
      <c r="D1382" t="s">
        <v>19</v>
      </c>
      <c r="E1382">
        <v>28</v>
      </c>
      <c r="F1382">
        <v>14</v>
      </c>
      <c r="G1382">
        <v>37</v>
      </c>
      <c r="H1382" t="s">
        <v>27</v>
      </c>
      <c r="I1382">
        <v>68</v>
      </c>
      <c r="J1382">
        <v>92</v>
      </c>
      <c r="K1382">
        <v>54</v>
      </c>
      <c r="L1382">
        <v>88</v>
      </c>
      <c r="M1382">
        <v>12</v>
      </c>
      <c r="N1382">
        <v>49</v>
      </c>
      <c r="O1382">
        <v>46</v>
      </c>
      <c r="P1382">
        <v>1</v>
      </c>
      <c r="Q1382">
        <v>44</v>
      </c>
      <c r="R1382">
        <v>37</v>
      </c>
    </row>
    <row r="1383" spans="1:18" x14ac:dyDescent="0.35">
      <c r="A1383" t="s">
        <v>34</v>
      </c>
      <c r="B1383">
        <v>35922</v>
      </c>
      <c r="C1383">
        <v>23</v>
      </c>
      <c r="D1383" t="s">
        <v>38</v>
      </c>
      <c r="E1383">
        <v>10</v>
      </c>
      <c r="F1383">
        <v>145</v>
      </c>
      <c r="G1383">
        <v>54</v>
      </c>
      <c r="H1383" t="s">
        <v>27</v>
      </c>
      <c r="I1383">
        <v>14</v>
      </c>
      <c r="J1383">
        <v>26</v>
      </c>
      <c r="K1383">
        <v>36</v>
      </c>
      <c r="L1383">
        <v>87</v>
      </c>
      <c r="M1383">
        <v>17</v>
      </c>
      <c r="N1383">
        <v>22</v>
      </c>
      <c r="O1383">
        <v>35</v>
      </c>
      <c r="P1383">
        <v>93</v>
      </c>
      <c r="Q1383">
        <v>5</v>
      </c>
      <c r="R1383">
        <v>65</v>
      </c>
    </row>
    <row r="1384" spans="1:18" x14ac:dyDescent="0.35">
      <c r="A1384" t="s">
        <v>28</v>
      </c>
      <c r="B1384">
        <v>99915</v>
      </c>
      <c r="C1384">
        <v>13</v>
      </c>
      <c r="D1384" t="s">
        <v>25</v>
      </c>
      <c r="E1384">
        <v>19</v>
      </c>
      <c r="F1384">
        <v>72</v>
      </c>
      <c r="G1384">
        <v>62</v>
      </c>
      <c r="H1384" t="s">
        <v>27</v>
      </c>
      <c r="I1384">
        <v>89</v>
      </c>
      <c r="J1384">
        <v>49</v>
      </c>
      <c r="K1384">
        <v>36</v>
      </c>
      <c r="L1384">
        <v>81</v>
      </c>
      <c r="M1384">
        <v>67</v>
      </c>
      <c r="N1384">
        <v>4</v>
      </c>
      <c r="O1384">
        <v>35</v>
      </c>
      <c r="P1384">
        <v>68</v>
      </c>
      <c r="Q1384">
        <v>57</v>
      </c>
      <c r="R1384">
        <v>98</v>
      </c>
    </row>
    <row r="1385" spans="1:18" x14ac:dyDescent="0.35">
      <c r="A1385" t="s">
        <v>34</v>
      </c>
      <c r="B1385">
        <v>143868</v>
      </c>
      <c r="C1385">
        <v>27</v>
      </c>
      <c r="D1385" t="s">
        <v>19</v>
      </c>
      <c r="E1385">
        <v>6</v>
      </c>
      <c r="F1385">
        <v>123</v>
      </c>
      <c r="G1385">
        <v>43</v>
      </c>
      <c r="H1385" t="s">
        <v>27</v>
      </c>
      <c r="I1385">
        <v>68</v>
      </c>
      <c r="J1385">
        <v>62</v>
      </c>
      <c r="K1385">
        <v>5</v>
      </c>
      <c r="L1385">
        <v>85</v>
      </c>
      <c r="M1385">
        <v>71</v>
      </c>
      <c r="N1385">
        <v>89</v>
      </c>
      <c r="O1385">
        <v>28</v>
      </c>
      <c r="P1385">
        <v>35</v>
      </c>
      <c r="Q1385">
        <v>62</v>
      </c>
      <c r="R1385">
        <v>97</v>
      </c>
    </row>
    <row r="1386" spans="1:18" x14ac:dyDescent="0.35">
      <c r="A1386" t="s">
        <v>30</v>
      </c>
      <c r="B1386">
        <v>30318</v>
      </c>
      <c r="C1386">
        <v>10</v>
      </c>
      <c r="D1386" t="s">
        <v>38</v>
      </c>
      <c r="E1386">
        <v>3</v>
      </c>
      <c r="F1386">
        <v>95</v>
      </c>
      <c r="G1386">
        <v>52</v>
      </c>
      <c r="H1386" t="s">
        <v>27</v>
      </c>
      <c r="I1386">
        <v>8</v>
      </c>
      <c r="J1386">
        <v>73</v>
      </c>
      <c r="K1386">
        <v>96</v>
      </c>
      <c r="L1386">
        <v>78</v>
      </c>
      <c r="M1386">
        <v>3</v>
      </c>
      <c r="N1386">
        <v>64</v>
      </c>
      <c r="O1386">
        <v>67</v>
      </c>
      <c r="P1386">
        <v>10</v>
      </c>
      <c r="Q1386">
        <v>14</v>
      </c>
      <c r="R1386">
        <v>19</v>
      </c>
    </row>
    <row r="1387" spans="1:18" x14ac:dyDescent="0.35">
      <c r="A1387" t="s">
        <v>35</v>
      </c>
      <c r="B1387">
        <v>144148</v>
      </c>
      <c r="C1387">
        <v>19</v>
      </c>
      <c r="D1387" t="s">
        <v>22</v>
      </c>
      <c r="E1387">
        <v>59</v>
      </c>
      <c r="F1387">
        <v>64</v>
      </c>
      <c r="G1387">
        <v>56</v>
      </c>
      <c r="H1387" t="s">
        <v>27</v>
      </c>
      <c r="I1387">
        <v>8</v>
      </c>
      <c r="J1387">
        <v>43</v>
      </c>
      <c r="K1387">
        <v>56</v>
      </c>
      <c r="L1387">
        <v>91</v>
      </c>
      <c r="M1387">
        <v>57</v>
      </c>
      <c r="N1387">
        <v>21</v>
      </c>
      <c r="O1387">
        <v>34</v>
      </c>
      <c r="P1387">
        <v>53</v>
      </c>
      <c r="Q1387">
        <v>15</v>
      </c>
      <c r="R1387">
        <v>61</v>
      </c>
    </row>
    <row r="1388" spans="1:18" x14ac:dyDescent="0.35">
      <c r="A1388" t="s">
        <v>28</v>
      </c>
      <c r="B1388">
        <v>68790</v>
      </c>
      <c r="C1388">
        <v>3</v>
      </c>
      <c r="D1388" t="s">
        <v>22</v>
      </c>
      <c r="E1388">
        <v>65</v>
      </c>
      <c r="F1388">
        <v>87</v>
      </c>
      <c r="G1388">
        <v>43</v>
      </c>
      <c r="H1388" t="s">
        <v>27</v>
      </c>
      <c r="I1388">
        <v>93</v>
      </c>
      <c r="J1388">
        <v>87</v>
      </c>
      <c r="K1388">
        <v>47</v>
      </c>
      <c r="L1388">
        <v>35</v>
      </c>
      <c r="M1388">
        <v>71</v>
      </c>
      <c r="N1388">
        <v>31</v>
      </c>
      <c r="O1388">
        <v>12</v>
      </c>
      <c r="P1388">
        <v>31</v>
      </c>
      <c r="Q1388">
        <v>43</v>
      </c>
      <c r="R1388">
        <v>26</v>
      </c>
    </row>
    <row r="1389" spans="1:18" x14ac:dyDescent="0.35">
      <c r="A1389" t="s">
        <v>28</v>
      </c>
      <c r="B1389">
        <v>102353</v>
      </c>
      <c r="C1389">
        <v>6</v>
      </c>
      <c r="D1389" t="s">
        <v>38</v>
      </c>
      <c r="E1389">
        <v>1</v>
      </c>
      <c r="F1389">
        <v>113</v>
      </c>
      <c r="G1389">
        <v>55</v>
      </c>
      <c r="H1389" t="s">
        <v>27</v>
      </c>
      <c r="I1389">
        <v>19</v>
      </c>
      <c r="J1389">
        <v>94</v>
      </c>
      <c r="K1389">
        <v>41</v>
      </c>
      <c r="L1389">
        <v>3</v>
      </c>
      <c r="M1389">
        <v>22</v>
      </c>
      <c r="N1389">
        <v>69</v>
      </c>
      <c r="O1389">
        <v>2</v>
      </c>
      <c r="P1389">
        <v>5</v>
      </c>
      <c r="Q1389">
        <v>62</v>
      </c>
      <c r="R1389">
        <v>52</v>
      </c>
    </row>
    <row r="1390" spans="1:18" x14ac:dyDescent="0.35">
      <c r="A1390" t="s">
        <v>33</v>
      </c>
      <c r="B1390">
        <v>50810</v>
      </c>
      <c r="C1390">
        <v>16</v>
      </c>
      <c r="D1390" t="s">
        <v>25</v>
      </c>
      <c r="E1390">
        <v>77</v>
      </c>
      <c r="F1390">
        <v>146</v>
      </c>
      <c r="G1390">
        <v>71</v>
      </c>
      <c r="H1390" t="s">
        <v>20</v>
      </c>
      <c r="I1390">
        <v>4</v>
      </c>
      <c r="J1390">
        <v>99</v>
      </c>
      <c r="K1390">
        <v>64</v>
      </c>
      <c r="L1390">
        <v>72</v>
      </c>
      <c r="M1390">
        <v>1</v>
      </c>
      <c r="N1390">
        <v>7</v>
      </c>
      <c r="O1390">
        <v>16</v>
      </c>
      <c r="P1390">
        <v>43</v>
      </c>
      <c r="Q1390">
        <v>11</v>
      </c>
      <c r="R1390">
        <v>45</v>
      </c>
    </row>
    <row r="1391" spans="1:18" x14ac:dyDescent="0.35">
      <c r="A1391" t="s">
        <v>21</v>
      </c>
      <c r="B1391">
        <v>83565</v>
      </c>
      <c r="C1391">
        <v>2</v>
      </c>
      <c r="D1391" t="s">
        <v>25</v>
      </c>
      <c r="E1391">
        <v>0</v>
      </c>
      <c r="F1391">
        <v>61</v>
      </c>
      <c r="G1391">
        <v>14</v>
      </c>
      <c r="H1391" t="s">
        <v>23</v>
      </c>
      <c r="I1391">
        <v>5</v>
      </c>
      <c r="J1391">
        <v>13</v>
      </c>
      <c r="K1391">
        <v>23</v>
      </c>
      <c r="L1391">
        <v>43</v>
      </c>
      <c r="M1391">
        <v>71</v>
      </c>
      <c r="N1391">
        <v>13</v>
      </c>
      <c r="O1391">
        <v>74</v>
      </c>
      <c r="P1391">
        <v>86</v>
      </c>
      <c r="Q1391">
        <v>65</v>
      </c>
      <c r="R1391">
        <v>4</v>
      </c>
    </row>
    <row r="1392" spans="1:18" x14ac:dyDescent="0.35">
      <c r="A1392" t="s">
        <v>21</v>
      </c>
      <c r="B1392">
        <v>74555</v>
      </c>
      <c r="C1392">
        <v>2</v>
      </c>
      <c r="D1392" t="s">
        <v>38</v>
      </c>
      <c r="E1392">
        <v>66</v>
      </c>
      <c r="F1392">
        <v>148</v>
      </c>
      <c r="G1392">
        <v>29</v>
      </c>
      <c r="H1392" t="s">
        <v>23</v>
      </c>
      <c r="I1392">
        <v>4</v>
      </c>
      <c r="J1392">
        <v>62</v>
      </c>
      <c r="K1392">
        <v>89</v>
      </c>
      <c r="L1392">
        <v>83</v>
      </c>
      <c r="M1392">
        <v>48</v>
      </c>
      <c r="N1392">
        <v>26</v>
      </c>
      <c r="O1392">
        <v>14</v>
      </c>
      <c r="P1392">
        <v>49</v>
      </c>
      <c r="Q1392">
        <v>72</v>
      </c>
      <c r="R1392">
        <v>97</v>
      </c>
    </row>
    <row r="1393" spans="1:18" x14ac:dyDescent="0.35">
      <c r="A1393" t="s">
        <v>39</v>
      </c>
      <c r="B1393">
        <v>110196</v>
      </c>
      <c r="C1393">
        <v>17</v>
      </c>
      <c r="D1393" t="s">
        <v>19</v>
      </c>
      <c r="E1393">
        <v>98</v>
      </c>
      <c r="F1393">
        <v>135</v>
      </c>
      <c r="G1393">
        <v>81</v>
      </c>
      <c r="H1393" t="s">
        <v>20</v>
      </c>
      <c r="I1393">
        <v>78</v>
      </c>
      <c r="J1393">
        <v>19</v>
      </c>
      <c r="K1393">
        <v>56</v>
      </c>
      <c r="L1393">
        <v>7</v>
      </c>
      <c r="M1393">
        <v>35</v>
      </c>
      <c r="N1393">
        <v>23</v>
      </c>
      <c r="O1393">
        <v>72</v>
      </c>
      <c r="P1393">
        <v>49</v>
      </c>
      <c r="Q1393">
        <v>75</v>
      </c>
      <c r="R1393">
        <v>52</v>
      </c>
    </row>
    <row r="1394" spans="1:18" x14ac:dyDescent="0.35">
      <c r="A1394" t="s">
        <v>44</v>
      </c>
      <c r="B1394">
        <v>133501</v>
      </c>
      <c r="C1394">
        <v>10</v>
      </c>
      <c r="D1394" t="s">
        <v>38</v>
      </c>
      <c r="E1394">
        <v>19</v>
      </c>
      <c r="F1394">
        <v>122</v>
      </c>
      <c r="G1394">
        <v>43</v>
      </c>
      <c r="H1394" t="s">
        <v>27</v>
      </c>
      <c r="I1394">
        <v>33</v>
      </c>
      <c r="J1394">
        <v>74</v>
      </c>
      <c r="K1394">
        <v>25</v>
      </c>
      <c r="L1394">
        <v>9</v>
      </c>
      <c r="M1394">
        <v>56</v>
      </c>
      <c r="N1394">
        <v>54</v>
      </c>
      <c r="O1394">
        <v>26</v>
      </c>
      <c r="P1394">
        <v>84</v>
      </c>
      <c r="Q1394">
        <v>57</v>
      </c>
      <c r="R1394">
        <v>16</v>
      </c>
    </row>
    <row r="1395" spans="1:18" x14ac:dyDescent="0.35">
      <c r="A1395" t="s">
        <v>32</v>
      </c>
      <c r="B1395">
        <v>60639</v>
      </c>
      <c r="C1395">
        <v>10</v>
      </c>
      <c r="D1395" t="s">
        <v>38</v>
      </c>
      <c r="E1395">
        <v>2</v>
      </c>
      <c r="F1395">
        <v>56</v>
      </c>
      <c r="G1395">
        <v>52</v>
      </c>
      <c r="H1395" t="s">
        <v>27</v>
      </c>
      <c r="I1395">
        <v>7</v>
      </c>
      <c r="J1395">
        <v>10</v>
      </c>
      <c r="K1395">
        <v>36</v>
      </c>
      <c r="L1395">
        <v>9</v>
      </c>
      <c r="M1395">
        <v>38</v>
      </c>
      <c r="N1395">
        <v>69</v>
      </c>
      <c r="O1395">
        <v>6</v>
      </c>
      <c r="P1395">
        <v>5</v>
      </c>
      <c r="Q1395">
        <v>8</v>
      </c>
      <c r="R1395">
        <v>2</v>
      </c>
    </row>
    <row r="1396" spans="1:18" x14ac:dyDescent="0.35">
      <c r="A1396" t="s">
        <v>39</v>
      </c>
      <c r="B1396">
        <v>94414</v>
      </c>
      <c r="C1396">
        <v>21</v>
      </c>
      <c r="D1396" t="s">
        <v>22</v>
      </c>
      <c r="E1396">
        <v>75</v>
      </c>
      <c r="F1396">
        <v>67</v>
      </c>
      <c r="G1396">
        <v>85</v>
      </c>
      <c r="H1396" t="s">
        <v>20</v>
      </c>
      <c r="I1396">
        <v>29</v>
      </c>
      <c r="J1396">
        <v>8</v>
      </c>
      <c r="K1396">
        <v>8</v>
      </c>
      <c r="L1396">
        <v>78</v>
      </c>
      <c r="M1396">
        <v>52</v>
      </c>
      <c r="N1396">
        <v>28</v>
      </c>
      <c r="O1396">
        <v>81</v>
      </c>
      <c r="P1396">
        <v>19</v>
      </c>
      <c r="Q1396">
        <v>29</v>
      </c>
      <c r="R1396">
        <v>18</v>
      </c>
    </row>
    <row r="1397" spans="1:18" x14ac:dyDescent="0.35">
      <c r="A1397" t="s">
        <v>31</v>
      </c>
      <c r="B1397">
        <v>97963</v>
      </c>
      <c r="C1397">
        <v>25</v>
      </c>
      <c r="D1397" t="s">
        <v>38</v>
      </c>
      <c r="E1397">
        <v>69</v>
      </c>
      <c r="F1397">
        <v>115</v>
      </c>
      <c r="G1397">
        <v>15</v>
      </c>
      <c r="H1397" t="s">
        <v>23</v>
      </c>
      <c r="I1397">
        <v>1</v>
      </c>
      <c r="J1397">
        <v>91</v>
      </c>
      <c r="K1397">
        <v>51</v>
      </c>
      <c r="L1397">
        <v>41</v>
      </c>
      <c r="M1397">
        <v>59</v>
      </c>
      <c r="N1397">
        <v>19</v>
      </c>
      <c r="O1397">
        <v>13</v>
      </c>
      <c r="P1397">
        <v>41</v>
      </c>
      <c r="Q1397">
        <v>23</v>
      </c>
      <c r="R1397">
        <v>24</v>
      </c>
    </row>
    <row r="1398" spans="1:18" x14ac:dyDescent="0.35">
      <c r="A1398" t="s">
        <v>21</v>
      </c>
      <c r="B1398">
        <v>137020</v>
      </c>
      <c r="C1398">
        <v>23</v>
      </c>
      <c r="D1398" t="s">
        <v>22</v>
      </c>
      <c r="E1398">
        <v>53</v>
      </c>
      <c r="F1398">
        <v>98</v>
      </c>
      <c r="G1398">
        <v>22</v>
      </c>
      <c r="H1398" t="s">
        <v>23</v>
      </c>
      <c r="I1398">
        <v>95</v>
      </c>
      <c r="J1398">
        <v>11</v>
      </c>
      <c r="K1398">
        <v>83</v>
      </c>
      <c r="L1398">
        <v>58</v>
      </c>
      <c r="M1398">
        <v>15</v>
      </c>
      <c r="N1398">
        <v>3</v>
      </c>
      <c r="O1398">
        <v>48</v>
      </c>
      <c r="P1398">
        <v>69</v>
      </c>
      <c r="Q1398">
        <v>24</v>
      </c>
      <c r="R1398">
        <v>53</v>
      </c>
    </row>
    <row r="1399" spans="1:18" x14ac:dyDescent="0.35">
      <c r="A1399" t="s">
        <v>41</v>
      </c>
      <c r="B1399">
        <v>71941</v>
      </c>
      <c r="C1399">
        <v>22</v>
      </c>
      <c r="D1399" t="s">
        <v>25</v>
      </c>
      <c r="E1399">
        <v>45</v>
      </c>
      <c r="F1399">
        <v>136</v>
      </c>
      <c r="G1399">
        <v>92</v>
      </c>
      <c r="H1399" t="s">
        <v>20</v>
      </c>
      <c r="I1399">
        <v>47</v>
      </c>
      <c r="J1399">
        <v>97</v>
      </c>
      <c r="K1399">
        <v>8</v>
      </c>
      <c r="L1399">
        <v>0</v>
      </c>
      <c r="M1399">
        <v>38</v>
      </c>
      <c r="N1399">
        <v>6</v>
      </c>
      <c r="O1399">
        <v>63</v>
      </c>
      <c r="P1399">
        <v>48</v>
      </c>
      <c r="Q1399">
        <v>12</v>
      </c>
      <c r="R1399">
        <v>17</v>
      </c>
    </row>
    <row r="1400" spans="1:18" x14ac:dyDescent="0.35">
      <c r="A1400" t="s">
        <v>39</v>
      </c>
      <c r="B1400">
        <v>54269</v>
      </c>
      <c r="C1400">
        <v>1</v>
      </c>
      <c r="D1400" t="s">
        <v>22</v>
      </c>
      <c r="E1400">
        <v>87</v>
      </c>
      <c r="F1400">
        <v>117</v>
      </c>
      <c r="G1400">
        <v>87</v>
      </c>
      <c r="H1400" t="s">
        <v>20</v>
      </c>
      <c r="I1400">
        <v>6</v>
      </c>
      <c r="J1400">
        <v>2</v>
      </c>
      <c r="K1400">
        <v>43</v>
      </c>
      <c r="L1400">
        <v>7</v>
      </c>
      <c r="M1400">
        <v>54</v>
      </c>
      <c r="N1400">
        <v>2</v>
      </c>
      <c r="O1400">
        <v>95</v>
      </c>
      <c r="P1400">
        <v>84</v>
      </c>
      <c r="Q1400">
        <v>26</v>
      </c>
      <c r="R1400">
        <v>62</v>
      </c>
    </row>
    <row r="1401" spans="1:18" x14ac:dyDescent="0.35">
      <c r="A1401" t="s">
        <v>18</v>
      </c>
      <c r="B1401">
        <v>122816</v>
      </c>
      <c r="C1401">
        <v>15</v>
      </c>
      <c r="D1401" t="s">
        <v>19</v>
      </c>
      <c r="E1401">
        <v>1</v>
      </c>
      <c r="F1401">
        <v>10</v>
      </c>
      <c r="G1401">
        <v>81</v>
      </c>
      <c r="H1401" t="s">
        <v>20</v>
      </c>
      <c r="I1401">
        <v>41</v>
      </c>
      <c r="J1401">
        <v>84</v>
      </c>
      <c r="K1401">
        <v>38</v>
      </c>
      <c r="L1401">
        <v>6</v>
      </c>
      <c r="M1401">
        <v>7</v>
      </c>
      <c r="N1401">
        <v>4</v>
      </c>
      <c r="O1401">
        <v>41</v>
      </c>
      <c r="P1401">
        <v>72</v>
      </c>
      <c r="Q1401">
        <v>2</v>
      </c>
      <c r="R1401">
        <v>65</v>
      </c>
    </row>
    <row r="1402" spans="1:18" x14ac:dyDescent="0.35">
      <c r="A1402" t="s">
        <v>36</v>
      </c>
      <c r="B1402">
        <v>97500</v>
      </c>
      <c r="C1402">
        <v>23</v>
      </c>
      <c r="D1402" t="s">
        <v>19</v>
      </c>
      <c r="E1402">
        <v>26</v>
      </c>
      <c r="F1402">
        <v>11</v>
      </c>
      <c r="G1402">
        <v>57</v>
      </c>
      <c r="H1402" t="s">
        <v>27</v>
      </c>
      <c r="I1402">
        <v>47</v>
      </c>
      <c r="J1402">
        <v>34</v>
      </c>
      <c r="K1402">
        <v>62</v>
      </c>
      <c r="L1402">
        <v>98</v>
      </c>
      <c r="M1402">
        <v>43</v>
      </c>
      <c r="N1402">
        <v>39</v>
      </c>
      <c r="O1402">
        <v>46</v>
      </c>
      <c r="P1402">
        <v>8</v>
      </c>
      <c r="Q1402">
        <v>55</v>
      </c>
      <c r="R1402">
        <v>33</v>
      </c>
    </row>
    <row r="1403" spans="1:18" x14ac:dyDescent="0.35">
      <c r="A1403" t="s">
        <v>35</v>
      </c>
      <c r="B1403">
        <v>129626</v>
      </c>
      <c r="C1403">
        <v>11</v>
      </c>
      <c r="D1403" t="s">
        <v>38</v>
      </c>
      <c r="E1403">
        <v>47</v>
      </c>
      <c r="F1403">
        <v>5</v>
      </c>
      <c r="G1403">
        <v>46</v>
      </c>
      <c r="H1403" t="s">
        <v>27</v>
      </c>
      <c r="I1403">
        <v>11</v>
      </c>
      <c r="J1403">
        <v>2</v>
      </c>
      <c r="K1403">
        <v>82</v>
      </c>
      <c r="L1403">
        <v>92</v>
      </c>
      <c r="M1403">
        <v>21</v>
      </c>
      <c r="N1403">
        <v>54</v>
      </c>
      <c r="O1403">
        <v>28</v>
      </c>
      <c r="P1403">
        <v>49</v>
      </c>
      <c r="Q1403">
        <v>44</v>
      </c>
      <c r="R1403">
        <v>27</v>
      </c>
    </row>
    <row r="1404" spans="1:18" x14ac:dyDescent="0.35">
      <c r="A1404" t="s">
        <v>28</v>
      </c>
      <c r="B1404">
        <v>95107</v>
      </c>
      <c r="C1404">
        <v>9</v>
      </c>
      <c r="D1404" t="s">
        <v>38</v>
      </c>
      <c r="E1404">
        <v>13</v>
      </c>
      <c r="F1404">
        <v>55</v>
      </c>
      <c r="G1404">
        <v>61</v>
      </c>
      <c r="H1404" t="s">
        <v>27</v>
      </c>
      <c r="I1404">
        <v>67</v>
      </c>
      <c r="J1404">
        <v>5</v>
      </c>
      <c r="K1404">
        <v>47</v>
      </c>
      <c r="L1404">
        <v>5</v>
      </c>
      <c r="M1404">
        <v>44</v>
      </c>
      <c r="N1404">
        <v>39</v>
      </c>
      <c r="O1404">
        <v>5</v>
      </c>
      <c r="P1404">
        <v>53</v>
      </c>
      <c r="Q1404">
        <v>69</v>
      </c>
      <c r="R1404">
        <v>71</v>
      </c>
    </row>
    <row r="1405" spans="1:18" x14ac:dyDescent="0.35">
      <c r="A1405" t="s">
        <v>18</v>
      </c>
      <c r="B1405">
        <v>49638</v>
      </c>
      <c r="C1405">
        <v>16</v>
      </c>
      <c r="D1405" t="s">
        <v>25</v>
      </c>
      <c r="E1405">
        <v>41</v>
      </c>
      <c r="F1405">
        <v>87</v>
      </c>
      <c r="G1405">
        <v>83</v>
      </c>
      <c r="H1405" t="s">
        <v>20</v>
      </c>
      <c r="I1405">
        <v>45</v>
      </c>
      <c r="J1405">
        <v>89</v>
      </c>
      <c r="K1405">
        <v>7</v>
      </c>
      <c r="L1405">
        <v>9</v>
      </c>
      <c r="M1405">
        <v>71</v>
      </c>
      <c r="N1405">
        <v>97</v>
      </c>
      <c r="O1405">
        <v>64</v>
      </c>
      <c r="P1405">
        <v>96</v>
      </c>
      <c r="Q1405">
        <v>16</v>
      </c>
      <c r="R1405">
        <v>5</v>
      </c>
    </row>
    <row r="1406" spans="1:18" x14ac:dyDescent="0.35">
      <c r="A1406" t="s">
        <v>36</v>
      </c>
      <c r="B1406">
        <v>131471</v>
      </c>
      <c r="C1406">
        <v>4</v>
      </c>
      <c r="D1406" t="s">
        <v>19</v>
      </c>
      <c r="E1406">
        <v>98</v>
      </c>
      <c r="F1406">
        <v>92</v>
      </c>
      <c r="G1406">
        <v>38</v>
      </c>
      <c r="H1406" t="s">
        <v>27</v>
      </c>
      <c r="I1406">
        <v>52</v>
      </c>
      <c r="J1406">
        <v>65</v>
      </c>
      <c r="K1406">
        <v>32</v>
      </c>
      <c r="L1406">
        <v>71</v>
      </c>
      <c r="M1406">
        <v>98</v>
      </c>
      <c r="N1406">
        <v>9</v>
      </c>
      <c r="O1406">
        <v>29</v>
      </c>
      <c r="P1406">
        <v>33</v>
      </c>
      <c r="Q1406">
        <v>37</v>
      </c>
      <c r="R1406">
        <v>39</v>
      </c>
    </row>
    <row r="1407" spans="1:18" x14ac:dyDescent="0.35">
      <c r="A1407" t="s">
        <v>36</v>
      </c>
      <c r="B1407">
        <v>65319</v>
      </c>
      <c r="C1407">
        <v>25</v>
      </c>
      <c r="D1407" t="s">
        <v>25</v>
      </c>
      <c r="E1407">
        <v>76</v>
      </c>
      <c r="F1407">
        <v>87</v>
      </c>
      <c r="G1407">
        <v>65</v>
      </c>
      <c r="H1407" t="s">
        <v>27</v>
      </c>
      <c r="I1407">
        <v>93</v>
      </c>
      <c r="J1407">
        <v>2</v>
      </c>
      <c r="K1407">
        <v>99</v>
      </c>
      <c r="L1407">
        <v>71</v>
      </c>
      <c r="M1407">
        <v>52</v>
      </c>
      <c r="N1407">
        <v>39</v>
      </c>
      <c r="O1407">
        <v>52</v>
      </c>
      <c r="P1407">
        <v>32</v>
      </c>
      <c r="Q1407">
        <v>62</v>
      </c>
      <c r="R1407">
        <v>9</v>
      </c>
    </row>
    <row r="1408" spans="1:18" x14ac:dyDescent="0.35">
      <c r="A1408" t="s">
        <v>18</v>
      </c>
      <c r="B1408">
        <v>46029</v>
      </c>
      <c r="C1408">
        <v>14</v>
      </c>
      <c r="D1408" t="s">
        <v>19</v>
      </c>
      <c r="E1408">
        <v>2</v>
      </c>
      <c r="F1408">
        <v>119</v>
      </c>
      <c r="G1408">
        <v>75</v>
      </c>
      <c r="H1408" t="s">
        <v>20</v>
      </c>
      <c r="I1408">
        <v>56</v>
      </c>
      <c r="J1408">
        <v>65</v>
      </c>
      <c r="K1408">
        <v>9</v>
      </c>
      <c r="L1408">
        <v>45</v>
      </c>
      <c r="M1408">
        <v>78</v>
      </c>
      <c r="N1408">
        <v>17</v>
      </c>
      <c r="O1408">
        <v>16</v>
      </c>
      <c r="P1408">
        <v>52</v>
      </c>
      <c r="Q1408">
        <v>6</v>
      </c>
      <c r="R1408">
        <v>63</v>
      </c>
    </row>
    <row r="1409" spans="1:18" x14ac:dyDescent="0.35">
      <c r="A1409" t="s">
        <v>29</v>
      </c>
      <c r="B1409">
        <v>62380</v>
      </c>
      <c r="C1409">
        <v>2</v>
      </c>
      <c r="D1409" t="s">
        <v>19</v>
      </c>
      <c r="E1409">
        <v>29</v>
      </c>
      <c r="F1409">
        <v>112</v>
      </c>
      <c r="G1409">
        <v>1</v>
      </c>
      <c r="H1409" t="s">
        <v>23</v>
      </c>
      <c r="I1409">
        <v>22</v>
      </c>
      <c r="J1409">
        <v>7</v>
      </c>
      <c r="K1409">
        <v>75</v>
      </c>
      <c r="L1409">
        <v>51</v>
      </c>
      <c r="M1409">
        <v>24</v>
      </c>
      <c r="N1409">
        <v>56</v>
      </c>
      <c r="O1409">
        <v>35</v>
      </c>
      <c r="P1409">
        <v>84</v>
      </c>
      <c r="Q1409">
        <v>53</v>
      </c>
      <c r="R1409">
        <v>3</v>
      </c>
    </row>
    <row r="1410" spans="1:18" x14ac:dyDescent="0.35">
      <c r="A1410" t="s">
        <v>32</v>
      </c>
      <c r="B1410">
        <v>108966</v>
      </c>
      <c r="C1410">
        <v>4</v>
      </c>
      <c r="D1410" t="s">
        <v>38</v>
      </c>
      <c r="E1410">
        <v>7</v>
      </c>
      <c r="F1410">
        <v>12</v>
      </c>
      <c r="G1410">
        <v>47</v>
      </c>
      <c r="H1410" t="s">
        <v>27</v>
      </c>
      <c r="I1410">
        <v>25</v>
      </c>
      <c r="J1410">
        <v>68</v>
      </c>
      <c r="K1410">
        <v>13</v>
      </c>
      <c r="L1410">
        <v>86</v>
      </c>
      <c r="M1410">
        <v>25</v>
      </c>
      <c r="N1410">
        <v>36</v>
      </c>
      <c r="O1410">
        <v>63</v>
      </c>
      <c r="P1410">
        <v>0</v>
      </c>
      <c r="Q1410">
        <v>47</v>
      </c>
      <c r="R1410">
        <v>89</v>
      </c>
    </row>
    <row r="1411" spans="1:18" x14ac:dyDescent="0.35">
      <c r="A1411" t="s">
        <v>28</v>
      </c>
      <c r="B1411">
        <v>142692</v>
      </c>
      <c r="C1411">
        <v>27</v>
      </c>
      <c r="D1411" t="s">
        <v>22</v>
      </c>
      <c r="E1411">
        <v>39</v>
      </c>
      <c r="F1411">
        <v>116</v>
      </c>
      <c r="G1411">
        <v>67</v>
      </c>
      <c r="H1411" t="s">
        <v>27</v>
      </c>
      <c r="I1411">
        <v>19</v>
      </c>
      <c r="J1411">
        <v>53</v>
      </c>
      <c r="K1411">
        <v>23</v>
      </c>
      <c r="L1411">
        <v>85</v>
      </c>
      <c r="M1411">
        <v>72</v>
      </c>
      <c r="N1411">
        <v>8</v>
      </c>
      <c r="O1411">
        <v>94</v>
      </c>
      <c r="P1411">
        <v>23</v>
      </c>
      <c r="Q1411">
        <v>5</v>
      </c>
      <c r="R1411">
        <v>29</v>
      </c>
    </row>
    <row r="1412" spans="1:18" x14ac:dyDescent="0.35">
      <c r="A1412" t="s">
        <v>33</v>
      </c>
      <c r="B1412">
        <v>33518</v>
      </c>
      <c r="C1412">
        <v>6</v>
      </c>
      <c r="D1412" t="s">
        <v>22</v>
      </c>
      <c r="E1412">
        <v>89</v>
      </c>
      <c r="F1412">
        <v>149</v>
      </c>
      <c r="G1412">
        <v>84</v>
      </c>
      <c r="H1412" t="s">
        <v>20</v>
      </c>
      <c r="I1412">
        <v>77</v>
      </c>
      <c r="J1412">
        <v>86</v>
      </c>
      <c r="K1412">
        <v>7</v>
      </c>
      <c r="L1412">
        <v>4</v>
      </c>
      <c r="M1412">
        <v>16</v>
      </c>
      <c r="N1412">
        <v>7</v>
      </c>
      <c r="O1412">
        <v>1</v>
      </c>
      <c r="P1412">
        <v>31</v>
      </c>
      <c r="Q1412">
        <v>39</v>
      </c>
      <c r="R1412">
        <v>24</v>
      </c>
    </row>
    <row r="1413" spans="1:18" x14ac:dyDescent="0.35">
      <c r="A1413" t="s">
        <v>26</v>
      </c>
      <c r="B1413">
        <v>49098</v>
      </c>
      <c r="C1413">
        <v>6</v>
      </c>
      <c r="D1413" t="s">
        <v>19</v>
      </c>
      <c r="E1413">
        <v>2</v>
      </c>
      <c r="F1413">
        <v>64</v>
      </c>
      <c r="G1413">
        <v>43</v>
      </c>
      <c r="H1413" t="s">
        <v>27</v>
      </c>
      <c r="I1413">
        <v>58</v>
      </c>
      <c r="J1413">
        <v>6</v>
      </c>
      <c r="K1413">
        <v>59</v>
      </c>
      <c r="L1413">
        <v>12</v>
      </c>
      <c r="M1413">
        <v>6</v>
      </c>
      <c r="N1413">
        <v>41</v>
      </c>
      <c r="O1413">
        <v>9</v>
      </c>
      <c r="P1413">
        <v>91</v>
      </c>
      <c r="Q1413">
        <v>77</v>
      </c>
      <c r="R1413">
        <v>7</v>
      </c>
    </row>
    <row r="1414" spans="1:18" x14ac:dyDescent="0.35">
      <c r="A1414" t="s">
        <v>24</v>
      </c>
      <c r="B1414">
        <v>130992</v>
      </c>
      <c r="C1414">
        <v>4</v>
      </c>
      <c r="D1414" t="s">
        <v>22</v>
      </c>
      <c r="E1414">
        <v>8</v>
      </c>
      <c r="F1414">
        <v>134</v>
      </c>
      <c r="G1414">
        <v>81</v>
      </c>
      <c r="H1414" t="s">
        <v>20</v>
      </c>
      <c r="I1414">
        <v>45</v>
      </c>
      <c r="J1414">
        <v>85</v>
      </c>
      <c r="K1414">
        <v>62</v>
      </c>
      <c r="L1414">
        <v>18</v>
      </c>
      <c r="M1414">
        <v>21</v>
      </c>
      <c r="N1414">
        <v>1</v>
      </c>
      <c r="O1414">
        <v>71</v>
      </c>
      <c r="P1414">
        <v>49</v>
      </c>
      <c r="Q1414">
        <v>95</v>
      </c>
      <c r="R1414">
        <v>71</v>
      </c>
    </row>
    <row r="1415" spans="1:18" x14ac:dyDescent="0.35">
      <c r="A1415" t="s">
        <v>26</v>
      </c>
      <c r="B1415">
        <v>43950</v>
      </c>
      <c r="C1415">
        <v>2</v>
      </c>
      <c r="D1415" t="s">
        <v>22</v>
      </c>
      <c r="E1415">
        <v>16</v>
      </c>
      <c r="F1415">
        <v>10</v>
      </c>
      <c r="G1415">
        <v>67</v>
      </c>
      <c r="H1415" t="s">
        <v>27</v>
      </c>
      <c r="I1415">
        <v>25</v>
      </c>
      <c r="J1415">
        <v>83</v>
      </c>
      <c r="K1415">
        <v>31</v>
      </c>
      <c r="L1415">
        <v>27</v>
      </c>
      <c r="M1415">
        <v>9</v>
      </c>
      <c r="N1415">
        <v>5</v>
      </c>
      <c r="O1415">
        <v>66</v>
      </c>
      <c r="P1415">
        <v>4</v>
      </c>
      <c r="Q1415">
        <v>8</v>
      </c>
      <c r="R1415">
        <v>83</v>
      </c>
    </row>
    <row r="1416" spans="1:18" x14ac:dyDescent="0.35">
      <c r="A1416" t="s">
        <v>28</v>
      </c>
      <c r="B1416">
        <v>96603</v>
      </c>
      <c r="C1416">
        <v>24</v>
      </c>
      <c r="D1416" t="s">
        <v>25</v>
      </c>
      <c r="E1416">
        <v>19</v>
      </c>
      <c r="F1416">
        <v>62</v>
      </c>
      <c r="G1416">
        <v>5</v>
      </c>
      <c r="H1416" t="s">
        <v>27</v>
      </c>
      <c r="I1416">
        <v>27</v>
      </c>
      <c r="J1416">
        <v>61</v>
      </c>
      <c r="K1416">
        <v>51</v>
      </c>
      <c r="L1416">
        <v>14</v>
      </c>
      <c r="M1416">
        <v>74</v>
      </c>
      <c r="N1416">
        <v>8</v>
      </c>
      <c r="O1416">
        <v>96</v>
      </c>
      <c r="P1416">
        <v>4</v>
      </c>
      <c r="Q1416">
        <v>34</v>
      </c>
      <c r="R1416">
        <v>19</v>
      </c>
    </row>
    <row r="1417" spans="1:18" x14ac:dyDescent="0.35">
      <c r="A1417" t="s">
        <v>43</v>
      </c>
      <c r="B1417">
        <v>106831</v>
      </c>
      <c r="C1417">
        <v>23</v>
      </c>
      <c r="D1417" t="s">
        <v>19</v>
      </c>
      <c r="E1417">
        <v>32</v>
      </c>
      <c r="F1417">
        <v>148</v>
      </c>
      <c r="G1417">
        <v>7</v>
      </c>
      <c r="H1417" t="s">
        <v>23</v>
      </c>
      <c r="I1417">
        <v>26</v>
      </c>
      <c r="J1417">
        <v>9</v>
      </c>
      <c r="K1417">
        <v>27</v>
      </c>
      <c r="L1417">
        <v>9</v>
      </c>
      <c r="M1417">
        <v>51</v>
      </c>
      <c r="N1417">
        <v>44</v>
      </c>
      <c r="O1417">
        <v>17</v>
      </c>
      <c r="P1417">
        <v>17</v>
      </c>
      <c r="Q1417">
        <v>63</v>
      </c>
      <c r="R1417">
        <v>39</v>
      </c>
    </row>
    <row r="1418" spans="1:18" x14ac:dyDescent="0.35">
      <c r="A1418" t="s">
        <v>39</v>
      </c>
      <c r="B1418">
        <v>81850</v>
      </c>
      <c r="C1418">
        <v>22</v>
      </c>
      <c r="D1418" t="s">
        <v>25</v>
      </c>
      <c r="E1418">
        <v>92</v>
      </c>
      <c r="F1418">
        <v>9</v>
      </c>
      <c r="G1418">
        <v>85</v>
      </c>
      <c r="H1418" t="s">
        <v>20</v>
      </c>
      <c r="I1418">
        <v>89</v>
      </c>
      <c r="J1418">
        <v>4</v>
      </c>
      <c r="K1418">
        <v>82</v>
      </c>
      <c r="L1418">
        <v>91</v>
      </c>
      <c r="M1418">
        <v>17</v>
      </c>
      <c r="N1418">
        <v>89</v>
      </c>
      <c r="O1418">
        <v>12</v>
      </c>
      <c r="P1418">
        <v>28</v>
      </c>
      <c r="Q1418">
        <v>81</v>
      </c>
      <c r="R1418">
        <v>9</v>
      </c>
    </row>
    <row r="1419" spans="1:18" x14ac:dyDescent="0.35">
      <c r="A1419" t="s">
        <v>43</v>
      </c>
      <c r="B1419">
        <v>142697</v>
      </c>
      <c r="C1419">
        <v>16</v>
      </c>
      <c r="D1419" t="s">
        <v>22</v>
      </c>
      <c r="E1419">
        <v>1</v>
      </c>
      <c r="F1419">
        <v>102</v>
      </c>
      <c r="G1419">
        <v>19</v>
      </c>
      <c r="H1419" t="s">
        <v>23</v>
      </c>
      <c r="I1419">
        <v>28</v>
      </c>
      <c r="J1419">
        <v>99</v>
      </c>
      <c r="K1419">
        <v>34</v>
      </c>
      <c r="L1419">
        <v>21</v>
      </c>
      <c r="M1419">
        <v>11</v>
      </c>
      <c r="N1419">
        <v>38</v>
      </c>
      <c r="O1419">
        <v>69</v>
      </c>
      <c r="P1419">
        <v>23</v>
      </c>
      <c r="Q1419">
        <v>77</v>
      </c>
      <c r="R1419">
        <v>14</v>
      </c>
    </row>
    <row r="1420" spans="1:18" x14ac:dyDescent="0.35">
      <c r="A1420" t="s">
        <v>44</v>
      </c>
      <c r="B1420">
        <v>63158</v>
      </c>
      <c r="C1420">
        <v>18</v>
      </c>
      <c r="D1420" t="s">
        <v>25</v>
      </c>
      <c r="E1420">
        <v>7</v>
      </c>
      <c r="F1420">
        <v>64</v>
      </c>
      <c r="G1420">
        <v>54</v>
      </c>
      <c r="H1420" t="s">
        <v>27</v>
      </c>
      <c r="I1420">
        <v>8</v>
      </c>
      <c r="J1420">
        <v>6</v>
      </c>
      <c r="K1420">
        <v>51</v>
      </c>
      <c r="L1420">
        <v>84</v>
      </c>
      <c r="M1420">
        <v>99</v>
      </c>
      <c r="N1420">
        <v>18</v>
      </c>
      <c r="O1420">
        <v>69</v>
      </c>
      <c r="P1420">
        <v>8</v>
      </c>
      <c r="Q1420">
        <v>4</v>
      </c>
      <c r="R1420">
        <v>28</v>
      </c>
    </row>
    <row r="1421" spans="1:18" x14ac:dyDescent="0.35">
      <c r="A1421" t="s">
        <v>41</v>
      </c>
      <c r="B1421">
        <v>43065</v>
      </c>
      <c r="C1421">
        <v>18</v>
      </c>
      <c r="D1421" t="s">
        <v>22</v>
      </c>
      <c r="E1421">
        <v>55</v>
      </c>
      <c r="F1421">
        <v>77</v>
      </c>
      <c r="G1421">
        <v>73</v>
      </c>
      <c r="H1421" t="s">
        <v>20</v>
      </c>
      <c r="I1421">
        <v>92</v>
      </c>
      <c r="J1421">
        <v>36</v>
      </c>
      <c r="K1421">
        <v>31</v>
      </c>
      <c r="L1421">
        <v>86</v>
      </c>
      <c r="M1421">
        <v>6</v>
      </c>
      <c r="N1421">
        <v>17</v>
      </c>
      <c r="O1421">
        <v>42</v>
      </c>
      <c r="P1421">
        <v>93</v>
      </c>
      <c r="Q1421">
        <v>9</v>
      </c>
      <c r="R1421">
        <v>7</v>
      </c>
    </row>
    <row r="1422" spans="1:18" x14ac:dyDescent="0.35">
      <c r="A1422" t="s">
        <v>24</v>
      </c>
      <c r="B1422">
        <v>53115</v>
      </c>
      <c r="C1422">
        <v>16</v>
      </c>
      <c r="D1422" t="s">
        <v>19</v>
      </c>
      <c r="E1422">
        <v>89</v>
      </c>
      <c r="F1422">
        <v>97</v>
      </c>
      <c r="G1422">
        <v>91</v>
      </c>
      <c r="H1422" t="s">
        <v>20</v>
      </c>
      <c r="I1422">
        <v>33</v>
      </c>
      <c r="J1422">
        <v>34</v>
      </c>
      <c r="K1422">
        <v>9</v>
      </c>
      <c r="L1422">
        <v>43</v>
      </c>
      <c r="M1422">
        <v>79</v>
      </c>
      <c r="N1422">
        <v>24</v>
      </c>
      <c r="O1422">
        <v>95</v>
      </c>
      <c r="P1422">
        <v>57</v>
      </c>
      <c r="Q1422">
        <v>76</v>
      </c>
      <c r="R1422">
        <v>9</v>
      </c>
    </row>
    <row r="1423" spans="1:18" x14ac:dyDescent="0.35">
      <c r="A1423" t="s">
        <v>28</v>
      </c>
      <c r="B1423">
        <v>111462</v>
      </c>
      <c r="C1423">
        <v>0</v>
      </c>
      <c r="D1423" t="s">
        <v>38</v>
      </c>
      <c r="E1423">
        <v>9</v>
      </c>
      <c r="F1423">
        <v>138</v>
      </c>
      <c r="G1423">
        <v>32</v>
      </c>
      <c r="H1423" t="s">
        <v>27</v>
      </c>
      <c r="I1423">
        <v>3</v>
      </c>
      <c r="J1423">
        <v>44</v>
      </c>
      <c r="K1423">
        <v>17</v>
      </c>
      <c r="L1423">
        <v>73</v>
      </c>
      <c r="M1423">
        <v>18</v>
      </c>
      <c r="N1423">
        <v>35</v>
      </c>
      <c r="O1423">
        <v>66</v>
      </c>
      <c r="P1423">
        <v>48</v>
      </c>
      <c r="Q1423">
        <v>74</v>
      </c>
      <c r="R1423">
        <v>96</v>
      </c>
    </row>
    <row r="1424" spans="1:18" x14ac:dyDescent="0.35">
      <c r="A1424" t="s">
        <v>39</v>
      </c>
      <c r="B1424">
        <v>30234</v>
      </c>
      <c r="C1424">
        <v>18</v>
      </c>
      <c r="D1424" t="s">
        <v>22</v>
      </c>
      <c r="E1424">
        <v>71</v>
      </c>
      <c r="F1424">
        <v>73</v>
      </c>
      <c r="G1424">
        <v>8</v>
      </c>
      <c r="H1424" t="s">
        <v>20</v>
      </c>
      <c r="I1424">
        <v>3</v>
      </c>
      <c r="J1424">
        <v>14</v>
      </c>
      <c r="K1424">
        <v>32</v>
      </c>
      <c r="L1424">
        <v>34</v>
      </c>
      <c r="M1424">
        <v>9</v>
      </c>
      <c r="N1424">
        <v>74</v>
      </c>
      <c r="O1424">
        <v>97</v>
      </c>
      <c r="P1424">
        <v>6</v>
      </c>
      <c r="Q1424">
        <v>24</v>
      </c>
      <c r="R1424">
        <v>33</v>
      </c>
    </row>
    <row r="1425" spans="1:18" x14ac:dyDescent="0.35">
      <c r="A1425" t="s">
        <v>26</v>
      </c>
      <c r="B1425">
        <v>80262</v>
      </c>
      <c r="C1425">
        <v>17</v>
      </c>
      <c r="D1425" t="s">
        <v>25</v>
      </c>
      <c r="E1425">
        <v>33</v>
      </c>
      <c r="F1425">
        <v>117</v>
      </c>
      <c r="G1425">
        <v>51</v>
      </c>
      <c r="H1425" t="s">
        <v>27</v>
      </c>
      <c r="I1425">
        <v>39</v>
      </c>
      <c r="J1425">
        <v>15</v>
      </c>
      <c r="K1425">
        <v>2</v>
      </c>
      <c r="L1425">
        <v>22</v>
      </c>
      <c r="M1425">
        <v>11</v>
      </c>
      <c r="N1425">
        <v>79</v>
      </c>
      <c r="O1425">
        <v>11</v>
      </c>
      <c r="P1425">
        <v>72</v>
      </c>
      <c r="Q1425">
        <v>39</v>
      </c>
      <c r="R1425">
        <v>7</v>
      </c>
    </row>
    <row r="1426" spans="1:18" x14ac:dyDescent="0.35">
      <c r="A1426" t="s">
        <v>29</v>
      </c>
      <c r="B1426">
        <v>100529</v>
      </c>
      <c r="C1426">
        <v>27</v>
      </c>
      <c r="D1426" t="s">
        <v>38</v>
      </c>
      <c r="E1426">
        <v>58</v>
      </c>
      <c r="F1426">
        <v>74</v>
      </c>
      <c r="G1426">
        <v>27</v>
      </c>
      <c r="H1426" t="s">
        <v>23</v>
      </c>
      <c r="I1426">
        <v>5</v>
      </c>
      <c r="J1426">
        <v>2</v>
      </c>
      <c r="K1426">
        <v>75</v>
      </c>
      <c r="L1426">
        <v>71</v>
      </c>
      <c r="M1426">
        <v>29</v>
      </c>
      <c r="N1426">
        <v>6</v>
      </c>
      <c r="O1426">
        <v>86</v>
      </c>
      <c r="P1426">
        <v>31</v>
      </c>
      <c r="Q1426">
        <v>2</v>
      </c>
      <c r="R1426">
        <v>52</v>
      </c>
    </row>
    <row r="1427" spans="1:18" x14ac:dyDescent="0.35">
      <c r="A1427" t="s">
        <v>42</v>
      </c>
      <c r="B1427">
        <v>72563</v>
      </c>
      <c r="C1427">
        <v>6</v>
      </c>
      <c r="D1427" t="s">
        <v>22</v>
      </c>
      <c r="E1427">
        <v>4</v>
      </c>
      <c r="F1427">
        <v>127</v>
      </c>
      <c r="G1427">
        <v>53</v>
      </c>
      <c r="H1427" t="s">
        <v>27</v>
      </c>
      <c r="I1427">
        <v>43</v>
      </c>
      <c r="J1427">
        <v>74</v>
      </c>
      <c r="K1427">
        <v>97</v>
      </c>
      <c r="L1427">
        <v>23</v>
      </c>
      <c r="M1427">
        <v>14</v>
      </c>
      <c r="N1427">
        <v>91</v>
      </c>
      <c r="O1427">
        <v>67</v>
      </c>
      <c r="P1427">
        <v>44</v>
      </c>
      <c r="Q1427">
        <v>57</v>
      </c>
      <c r="R1427">
        <v>75</v>
      </c>
    </row>
    <row r="1428" spans="1:18" x14ac:dyDescent="0.35">
      <c r="A1428" t="s">
        <v>35</v>
      </c>
      <c r="B1428">
        <v>122983</v>
      </c>
      <c r="C1428">
        <v>27</v>
      </c>
      <c r="D1428" t="s">
        <v>19</v>
      </c>
      <c r="E1428">
        <v>92</v>
      </c>
      <c r="F1428">
        <v>93</v>
      </c>
      <c r="G1428">
        <v>42</v>
      </c>
      <c r="H1428" t="s">
        <v>27</v>
      </c>
      <c r="I1428">
        <v>64</v>
      </c>
      <c r="J1428">
        <v>42</v>
      </c>
      <c r="K1428">
        <v>59</v>
      </c>
      <c r="L1428">
        <v>42</v>
      </c>
      <c r="M1428">
        <v>15</v>
      </c>
      <c r="N1428">
        <v>47</v>
      </c>
      <c r="O1428">
        <v>69</v>
      </c>
      <c r="P1428">
        <v>8</v>
      </c>
      <c r="Q1428">
        <v>49</v>
      </c>
      <c r="R1428">
        <v>17</v>
      </c>
    </row>
    <row r="1429" spans="1:18" x14ac:dyDescent="0.35">
      <c r="A1429" t="s">
        <v>29</v>
      </c>
      <c r="B1429">
        <v>93815</v>
      </c>
      <c r="C1429">
        <v>3</v>
      </c>
      <c r="D1429" t="s">
        <v>25</v>
      </c>
      <c r="E1429">
        <v>79</v>
      </c>
      <c r="F1429">
        <v>91</v>
      </c>
      <c r="G1429">
        <v>22</v>
      </c>
      <c r="H1429" t="s">
        <v>23</v>
      </c>
      <c r="I1429">
        <v>51</v>
      </c>
      <c r="J1429">
        <v>24</v>
      </c>
      <c r="K1429">
        <v>8</v>
      </c>
      <c r="L1429">
        <v>8</v>
      </c>
      <c r="M1429">
        <v>52</v>
      </c>
      <c r="N1429">
        <v>21</v>
      </c>
      <c r="O1429">
        <v>7</v>
      </c>
      <c r="P1429">
        <v>5</v>
      </c>
      <c r="Q1429">
        <v>5</v>
      </c>
      <c r="R1429">
        <v>71</v>
      </c>
    </row>
    <row r="1430" spans="1:18" x14ac:dyDescent="0.35">
      <c r="A1430" t="s">
        <v>37</v>
      </c>
      <c r="B1430">
        <v>58385</v>
      </c>
      <c r="C1430">
        <v>3</v>
      </c>
      <c r="D1430" t="s">
        <v>25</v>
      </c>
      <c r="E1430">
        <v>7</v>
      </c>
      <c r="F1430">
        <v>111</v>
      </c>
      <c r="G1430">
        <v>32</v>
      </c>
      <c r="H1430" t="s">
        <v>27</v>
      </c>
      <c r="I1430">
        <v>65</v>
      </c>
      <c r="J1430">
        <v>12</v>
      </c>
      <c r="K1430">
        <v>95</v>
      </c>
      <c r="L1430">
        <v>86</v>
      </c>
      <c r="M1430">
        <v>2</v>
      </c>
      <c r="N1430">
        <v>78</v>
      </c>
      <c r="O1430">
        <v>64</v>
      </c>
      <c r="P1430">
        <v>5</v>
      </c>
      <c r="Q1430">
        <v>6</v>
      </c>
      <c r="R1430">
        <v>68</v>
      </c>
    </row>
    <row r="1431" spans="1:18" x14ac:dyDescent="0.35">
      <c r="A1431" t="s">
        <v>26</v>
      </c>
      <c r="B1431">
        <v>148297</v>
      </c>
      <c r="C1431">
        <v>29</v>
      </c>
      <c r="D1431" t="s">
        <v>38</v>
      </c>
      <c r="E1431">
        <v>77</v>
      </c>
      <c r="F1431">
        <v>108</v>
      </c>
      <c r="G1431">
        <v>63</v>
      </c>
      <c r="H1431" t="s">
        <v>27</v>
      </c>
      <c r="I1431">
        <v>99</v>
      </c>
      <c r="J1431">
        <v>3</v>
      </c>
      <c r="K1431">
        <v>12</v>
      </c>
      <c r="L1431">
        <v>73</v>
      </c>
      <c r="M1431">
        <v>98</v>
      </c>
      <c r="N1431">
        <v>12</v>
      </c>
      <c r="O1431">
        <v>43</v>
      </c>
      <c r="P1431">
        <v>6</v>
      </c>
      <c r="Q1431">
        <v>78</v>
      </c>
      <c r="R1431">
        <v>95</v>
      </c>
    </row>
    <row r="1432" spans="1:18" x14ac:dyDescent="0.35">
      <c r="A1432" t="s">
        <v>44</v>
      </c>
      <c r="B1432">
        <v>35289</v>
      </c>
      <c r="C1432">
        <v>19</v>
      </c>
      <c r="D1432" t="s">
        <v>25</v>
      </c>
      <c r="E1432">
        <v>41</v>
      </c>
      <c r="F1432">
        <v>141</v>
      </c>
      <c r="G1432">
        <v>35</v>
      </c>
      <c r="H1432" t="s">
        <v>27</v>
      </c>
      <c r="I1432">
        <v>89</v>
      </c>
      <c r="J1432">
        <v>39</v>
      </c>
      <c r="K1432">
        <v>56</v>
      </c>
      <c r="L1432">
        <v>53</v>
      </c>
      <c r="M1432">
        <v>62</v>
      </c>
      <c r="N1432">
        <v>94</v>
      </c>
      <c r="O1432">
        <v>95</v>
      </c>
      <c r="P1432">
        <v>83</v>
      </c>
      <c r="Q1432">
        <v>19</v>
      </c>
      <c r="R1432">
        <v>33</v>
      </c>
    </row>
    <row r="1433" spans="1:18" x14ac:dyDescent="0.35">
      <c r="A1433" t="s">
        <v>24</v>
      </c>
      <c r="B1433">
        <v>35877</v>
      </c>
      <c r="C1433">
        <v>0</v>
      </c>
      <c r="D1433" t="s">
        <v>19</v>
      </c>
      <c r="E1433">
        <v>91</v>
      </c>
      <c r="F1433">
        <v>102</v>
      </c>
      <c r="G1433">
        <v>94</v>
      </c>
      <c r="H1433" t="s">
        <v>20</v>
      </c>
      <c r="I1433">
        <v>98</v>
      </c>
      <c r="J1433">
        <v>6</v>
      </c>
      <c r="K1433">
        <v>88</v>
      </c>
      <c r="L1433">
        <v>10</v>
      </c>
      <c r="M1433">
        <v>85</v>
      </c>
      <c r="N1433">
        <v>66</v>
      </c>
      <c r="O1433">
        <v>85</v>
      </c>
      <c r="P1433">
        <v>8</v>
      </c>
      <c r="Q1433">
        <v>63</v>
      </c>
      <c r="R1433">
        <v>22</v>
      </c>
    </row>
    <row r="1434" spans="1:18" x14ac:dyDescent="0.35">
      <c r="A1434" t="s">
        <v>36</v>
      </c>
      <c r="B1434">
        <v>52761</v>
      </c>
      <c r="C1434">
        <v>0</v>
      </c>
      <c r="D1434" t="s">
        <v>19</v>
      </c>
      <c r="E1434">
        <v>89</v>
      </c>
      <c r="F1434">
        <v>114</v>
      </c>
      <c r="G1434">
        <v>4</v>
      </c>
      <c r="H1434" t="s">
        <v>27</v>
      </c>
      <c r="I1434">
        <v>39</v>
      </c>
      <c r="J1434">
        <v>97</v>
      </c>
      <c r="K1434">
        <v>86</v>
      </c>
      <c r="L1434">
        <v>2</v>
      </c>
      <c r="M1434">
        <v>98</v>
      </c>
      <c r="N1434">
        <v>37</v>
      </c>
      <c r="O1434">
        <v>7</v>
      </c>
      <c r="P1434">
        <v>71</v>
      </c>
      <c r="Q1434">
        <v>91</v>
      </c>
      <c r="R1434">
        <v>89</v>
      </c>
    </row>
    <row r="1435" spans="1:18" x14ac:dyDescent="0.35">
      <c r="A1435" t="s">
        <v>39</v>
      </c>
      <c r="B1435">
        <v>123758</v>
      </c>
      <c r="C1435">
        <v>18</v>
      </c>
      <c r="D1435" t="s">
        <v>19</v>
      </c>
      <c r="E1435">
        <v>64</v>
      </c>
      <c r="F1435">
        <v>89</v>
      </c>
      <c r="G1435">
        <v>83</v>
      </c>
      <c r="H1435" t="s">
        <v>20</v>
      </c>
      <c r="I1435">
        <v>55</v>
      </c>
      <c r="J1435">
        <v>4</v>
      </c>
      <c r="K1435">
        <v>46</v>
      </c>
      <c r="L1435">
        <v>21</v>
      </c>
      <c r="M1435">
        <v>61</v>
      </c>
      <c r="N1435">
        <v>76</v>
      </c>
      <c r="O1435">
        <v>43</v>
      </c>
      <c r="P1435">
        <v>98</v>
      </c>
      <c r="Q1435">
        <v>6</v>
      </c>
      <c r="R1435">
        <v>59</v>
      </c>
    </row>
    <row r="1436" spans="1:18" x14ac:dyDescent="0.35">
      <c r="A1436" t="s">
        <v>37</v>
      </c>
      <c r="B1436">
        <v>86366</v>
      </c>
      <c r="C1436">
        <v>2</v>
      </c>
      <c r="D1436" t="s">
        <v>25</v>
      </c>
      <c r="E1436">
        <v>4</v>
      </c>
      <c r="F1436">
        <v>72</v>
      </c>
      <c r="G1436">
        <v>66</v>
      </c>
      <c r="H1436" t="s">
        <v>27</v>
      </c>
      <c r="I1436">
        <v>54</v>
      </c>
      <c r="J1436">
        <v>44</v>
      </c>
      <c r="K1436">
        <v>42</v>
      </c>
      <c r="L1436">
        <v>89</v>
      </c>
      <c r="M1436">
        <v>37</v>
      </c>
      <c r="N1436">
        <v>86</v>
      </c>
      <c r="O1436">
        <v>31</v>
      </c>
      <c r="P1436">
        <v>53</v>
      </c>
      <c r="Q1436">
        <v>14</v>
      </c>
      <c r="R1436">
        <v>83</v>
      </c>
    </row>
    <row r="1437" spans="1:18" x14ac:dyDescent="0.35">
      <c r="A1437" t="s">
        <v>34</v>
      </c>
      <c r="B1437">
        <v>85652</v>
      </c>
      <c r="C1437">
        <v>22</v>
      </c>
      <c r="D1437" t="s">
        <v>19</v>
      </c>
      <c r="E1437">
        <v>53</v>
      </c>
      <c r="F1437">
        <v>53</v>
      </c>
      <c r="G1437">
        <v>49</v>
      </c>
      <c r="H1437" t="s">
        <v>27</v>
      </c>
      <c r="I1437">
        <v>23</v>
      </c>
      <c r="J1437">
        <v>41</v>
      </c>
      <c r="K1437">
        <v>86</v>
      </c>
      <c r="L1437">
        <v>77</v>
      </c>
      <c r="M1437">
        <v>24</v>
      </c>
      <c r="N1437">
        <v>98</v>
      </c>
      <c r="O1437">
        <v>9</v>
      </c>
      <c r="P1437">
        <v>53</v>
      </c>
      <c r="Q1437">
        <v>53</v>
      </c>
      <c r="R1437">
        <v>9</v>
      </c>
    </row>
    <row r="1438" spans="1:18" x14ac:dyDescent="0.35">
      <c r="A1438" t="s">
        <v>26</v>
      </c>
      <c r="B1438">
        <v>55286</v>
      </c>
      <c r="C1438">
        <v>23</v>
      </c>
      <c r="D1438" t="s">
        <v>22</v>
      </c>
      <c r="E1438">
        <v>28</v>
      </c>
      <c r="F1438">
        <v>128</v>
      </c>
      <c r="G1438">
        <v>57</v>
      </c>
      <c r="H1438" t="s">
        <v>27</v>
      </c>
      <c r="I1438">
        <v>6</v>
      </c>
      <c r="J1438">
        <v>19</v>
      </c>
      <c r="K1438">
        <v>22</v>
      </c>
      <c r="L1438">
        <v>5</v>
      </c>
      <c r="M1438">
        <v>24</v>
      </c>
      <c r="N1438">
        <v>35</v>
      </c>
      <c r="O1438">
        <v>83</v>
      </c>
      <c r="P1438">
        <v>37</v>
      </c>
      <c r="Q1438">
        <v>75</v>
      </c>
      <c r="R1438">
        <v>44</v>
      </c>
    </row>
    <row r="1439" spans="1:18" x14ac:dyDescent="0.35">
      <c r="A1439" t="s">
        <v>37</v>
      </c>
      <c r="B1439">
        <v>104041</v>
      </c>
      <c r="C1439">
        <v>19</v>
      </c>
      <c r="D1439" t="s">
        <v>25</v>
      </c>
      <c r="E1439">
        <v>98</v>
      </c>
      <c r="F1439">
        <v>74</v>
      </c>
      <c r="G1439">
        <v>64</v>
      </c>
      <c r="H1439" t="s">
        <v>27</v>
      </c>
      <c r="I1439">
        <v>62</v>
      </c>
      <c r="J1439">
        <v>82</v>
      </c>
      <c r="K1439">
        <v>65</v>
      </c>
      <c r="L1439">
        <v>42</v>
      </c>
      <c r="M1439">
        <v>23</v>
      </c>
      <c r="N1439">
        <v>7</v>
      </c>
      <c r="O1439">
        <v>54</v>
      </c>
      <c r="P1439">
        <v>99</v>
      </c>
      <c r="Q1439">
        <v>74</v>
      </c>
      <c r="R1439">
        <v>33</v>
      </c>
    </row>
    <row r="1440" spans="1:18" x14ac:dyDescent="0.35">
      <c r="A1440" t="s">
        <v>40</v>
      </c>
      <c r="B1440">
        <v>140998</v>
      </c>
      <c r="C1440">
        <v>9</v>
      </c>
      <c r="D1440" t="s">
        <v>25</v>
      </c>
      <c r="E1440">
        <v>77</v>
      </c>
      <c r="F1440">
        <v>78</v>
      </c>
      <c r="G1440">
        <v>5</v>
      </c>
      <c r="H1440" t="s">
        <v>23</v>
      </c>
      <c r="I1440">
        <v>12</v>
      </c>
      <c r="J1440">
        <v>88</v>
      </c>
      <c r="K1440">
        <v>84</v>
      </c>
      <c r="L1440">
        <v>3</v>
      </c>
      <c r="M1440">
        <v>29</v>
      </c>
      <c r="N1440">
        <v>79</v>
      </c>
      <c r="O1440">
        <v>94</v>
      </c>
      <c r="P1440">
        <v>78</v>
      </c>
      <c r="Q1440">
        <v>61</v>
      </c>
      <c r="R1440">
        <v>24</v>
      </c>
    </row>
    <row r="1441" spans="1:18" x14ac:dyDescent="0.35">
      <c r="A1441" t="s">
        <v>32</v>
      </c>
      <c r="B1441">
        <v>122743</v>
      </c>
      <c r="C1441">
        <v>20</v>
      </c>
      <c r="D1441" t="s">
        <v>19</v>
      </c>
      <c r="E1441">
        <v>23</v>
      </c>
      <c r="F1441">
        <v>131</v>
      </c>
      <c r="G1441">
        <v>45</v>
      </c>
      <c r="H1441" t="s">
        <v>27</v>
      </c>
      <c r="I1441">
        <v>83</v>
      </c>
      <c r="J1441">
        <v>38</v>
      </c>
      <c r="K1441">
        <v>82</v>
      </c>
      <c r="L1441">
        <v>33</v>
      </c>
      <c r="M1441">
        <v>44</v>
      </c>
      <c r="N1441">
        <v>62</v>
      </c>
      <c r="O1441">
        <v>7</v>
      </c>
      <c r="P1441">
        <v>95</v>
      </c>
      <c r="Q1441">
        <v>57</v>
      </c>
      <c r="R1441">
        <v>51</v>
      </c>
    </row>
    <row r="1442" spans="1:18" x14ac:dyDescent="0.35">
      <c r="A1442" t="s">
        <v>43</v>
      </c>
      <c r="B1442">
        <v>64303</v>
      </c>
      <c r="C1442">
        <v>17</v>
      </c>
      <c r="D1442" t="s">
        <v>38</v>
      </c>
      <c r="E1442">
        <v>87</v>
      </c>
      <c r="F1442">
        <v>102</v>
      </c>
      <c r="G1442">
        <v>28</v>
      </c>
      <c r="H1442" t="s">
        <v>23</v>
      </c>
      <c r="I1442">
        <v>6</v>
      </c>
      <c r="J1442">
        <v>11</v>
      </c>
      <c r="K1442">
        <v>6</v>
      </c>
      <c r="L1442">
        <v>35</v>
      </c>
      <c r="M1442">
        <v>46</v>
      </c>
      <c r="N1442">
        <v>33</v>
      </c>
      <c r="O1442">
        <v>4</v>
      </c>
      <c r="P1442">
        <v>82</v>
      </c>
      <c r="Q1442">
        <v>59</v>
      </c>
      <c r="R1442">
        <v>10</v>
      </c>
    </row>
    <row r="1443" spans="1:18" x14ac:dyDescent="0.35">
      <c r="A1443" t="s">
        <v>29</v>
      </c>
      <c r="B1443">
        <v>89977</v>
      </c>
      <c r="C1443">
        <v>3</v>
      </c>
      <c r="D1443" t="s">
        <v>19</v>
      </c>
      <c r="E1443">
        <v>27</v>
      </c>
      <c r="F1443">
        <v>76</v>
      </c>
      <c r="G1443">
        <v>13</v>
      </c>
      <c r="H1443" t="s">
        <v>23</v>
      </c>
      <c r="I1443">
        <v>84</v>
      </c>
      <c r="J1443">
        <v>3</v>
      </c>
      <c r="K1443">
        <v>23</v>
      </c>
      <c r="L1443">
        <v>9</v>
      </c>
      <c r="M1443">
        <v>64</v>
      </c>
      <c r="N1443">
        <v>23</v>
      </c>
      <c r="O1443">
        <v>22</v>
      </c>
      <c r="P1443">
        <v>86</v>
      </c>
      <c r="Q1443">
        <v>89</v>
      </c>
      <c r="R1443">
        <v>26</v>
      </c>
    </row>
    <row r="1444" spans="1:18" x14ac:dyDescent="0.35">
      <c r="A1444" t="s">
        <v>26</v>
      </c>
      <c r="B1444">
        <v>67133</v>
      </c>
      <c r="C1444">
        <v>19</v>
      </c>
      <c r="D1444" t="s">
        <v>38</v>
      </c>
      <c r="E1444">
        <v>83</v>
      </c>
      <c r="F1444">
        <v>127</v>
      </c>
      <c r="G1444">
        <v>63</v>
      </c>
      <c r="H1444" t="s">
        <v>27</v>
      </c>
      <c r="I1444">
        <v>52</v>
      </c>
      <c r="J1444">
        <v>91</v>
      </c>
      <c r="K1444">
        <v>33</v>
      </c>
      <c r="L1444">
        <v>16</v>
      </c>
      <c r="M1444">
        <v>71</v>
      </c>
      <c r="N1444">
        <v>54</v>
      </c>
      <c r="O1444">
        <v>85</v>
      </c>
      <c r="P1444">
        <v>8</v>
      </c>
      <c r="Q1444">
        <v>84</v>
      </c>
      <c r="R1444">
        <v>29</v>
      </c>
    </row>
    <row r="1445" spans="1:18" x14ac:dyDescent="0.35">
      <c r="A1445" t="s">
        <v>37</v>
      </c>
      <c r="B1445">
        <v>70680</v>
      </c>
      <c r="C1445">
        <v>19</v>
      </c>
      <c r="D1445" t="s">
        <v>19</v>
      </c>
      <c r="E1445">
        <v>4</v>
      </c>
      <c r="F1445">
        <v>111</v>
      </c>
      <c r="G1445">
        <v>59</v>
      </c>
      <c r="H1445" t="s">
        <v>27</v>
      </c>
      <c r="I1445">
        <v>37</v>
      </c>
      <c r="J1445">
        <v>22</v>
      </c>
      <c r="K1445">
        <v>54</v>
      </c>
      <c r="L1445">
        <v>83</v>
      </c>
      <c r="M1445">
        <v>32</v>
      </c>
      <c r="N1445">
        <v>25</v>
      </c>
      <c r="O1445">
        <v>28</v>
      </c>
      <c r="P1445">
        <v>95</v>
      </c>
      <c r="Q1445">
        <v>36</v>
      </c>
      <c r="R1445">
        <v>0</v>
      </c>
    </row>
    <row r="1446" spans="1:18" x14ac:dyDescent="0.35">
      <c r="A1446" t="s">
        <v>24</v>
      </c>
      <c r="B1446">
        <v>47013</v>
      </c>
      <c r="C1446">
        <v>16</v>
      </c>
      <c r="D1446" t="s">
        <v>25</v>
      </c>
      <c r="E1446">
        <v>7</v>
      </c>
      <c r="F1446">
        <v>63</v>
      </c>
      <c r="G1446">
        <v>95</v>
      </c>
      <c r="H1446" t="s">
        <v>20</v>
      </c>
      <c r="I1446">
        <v>61</v>
      </c>
      <c r="J1446">
        <v>5</v>
      </c>
      <c r="K1446">
        <v>38</v>
      </c>
      <c r="L1446">
        <v>9</v>
      </c>
      <c r="M1446">
        <v>24</v>
      </c>
      <c r="N1446">
        <v>29</v>
      </c>
      <c r="O1446">
        <v>12</v>
      </c>
      <c r="P1446">
        <v>76</v>
      </c>
      <c r="Q1446">
        <v>6</v>
      </c>
      <c r="R1446">
        <v>61</v>
      </c>
    </row>
    <row r="1447" spans="1:18" x14ac:dyDescent="0.35">
      <c r="A1447" t="s">
        <v>37</v>
      </c>
      <c r="B1447">
        <v>139982</v>
      </c>
      <c r="C1447">
        <v>26</v>
      </c>
      <c r="D1447" t="s">
        <v>38</v>
      </c>
      <c r="E1447">
        <v>65</v>
      </c>
      <c r="F1447">
        <v>127</v>
      </c>
      <c r="G1447">
        <v>44</v>
      </c>
      <c r="H1447" t="s">
        <v>27</v>
      </c>
      <c r="I1447">
        <v>8</v>
      </c>
      <c r="J1447">
        <v>35</v>
      </c>
      <c r="K1447">
        <v>76</v>
      </c>
      <c r="L1447">
        <v>3</v>
      </c>
      <c r="M1447">
        <v>55</v>
      </c>
      <c r="N1447">
        <v>97</v>
      </c>
      <c r="O1447">
        <v>98</v>
      </c>
      <c r="P1447">
        <v>28</v>
      </c>
      <c r="Q1447">
        <v>44</v>
      </c>
      <c r="R1447">
        <v>6</v>
      </c>
    </row>
    <row r="1448" spans="1:18" x14ac:dyDescent="0.35">
      <c r="A1448" t="s">
        <v>35</v>
      </c>
      <c r="B1448">
        <v>114935</v>
      </c>
      <c r="C1448">
        <v>22</v>
      </c>
      <c r="D1448" t="s">
        <v>22</v>
      </c>
      <c r="E1448">
        <v>6</v>
      </c>
      <c r="F1448">
        <v>68</v>
      </c>
      <c r="G1448">
        <v>36</v>
      </c>
      <c r="H1448" t="s">
        <v>27</v>
      </c>
      <c r="I1448">
        <v>0</v>
      </c>
      <c r="J1448">
        <v>94</v>
      </c>
      <c r="K1448">
        <v>83</v>
      </c>
      <c r="L1448">
        <v>8</v>
      </c>
      <c r="M1448">
        <v>6</v>
      </c>
      <c r="N1448">
        <v>23</v>
      </c>
      <c r="O1448">
        <v>26</v>
      </c>
      <c r="P1448">
        <v>87</v>
      </c>
      <c r="Q1448">
        <v>11</v>
      </c>
      <c r="R1448">
        <v>6</v>
      </c>
    </row>
    <row r="1449" spans="1:18" x14ac:dyDescent="0.35">
      <c r="A1449" t="s">
        <v>33</v>
      </c>
      <c r="B1449">
        <v>74741</v>
      </c>
      <c r="C1449">
        <v>12</v>
      </c>
      <c r="D1449" t="s">
        <v>22</v>
      </c>
      <c r="E1449">
        <v>19</v>
      </c>
      <c r="F1449">
        <v>95</v>
      </c>
      <c r="G1449">
        <v>94</v>
      </c>
      <c r="H1449" t="s">
        <v>20</v>
      </c>
      <c r="I1449">
        <v>78</v>
      </c>
      <c r="J1449">
        <v>13</v>
      </c>
      <c r="K1449">
        <v>85</v>
      </c>
      <c r="L1449">
        <v>94</v>
      </c>
      <c r="M1449">
        <v>28</v>
      </c>
      <c r="N1449">
        <v>33</v>
      </c>
      <c r="O1449">
        <v>13</v>
      </c>
      <c r="P1449">
        <v>34</v>
      </c>
      <c r="Q1449">
        <v>67</v>
      </c>
      <c r="R1449">
        <v>27</v>
      </c>
    </row>
    <row r="1450" spans="1:18" x14ac:dyDescent="0.35">
      <c r="A1450" t="s">
        <v>40</v>
      </c>
      <c r="B1450">
        <v>114153</v>
      </c>
      <c r="C1450">
        <v>20</v>
      </c>
      <c r="D1450" t="s">
        <v>25</v>
      </c>
      <c r="E1450">
        <v>34</v>
      </c>
      <c r="F1450">
        <v>95</v>
      </c>
      <c r="G1450">
        <v>19</v>
      </c>
      <c r="H1450" t="s">
        <v>23</v>
      </c>
      <c r="I1450">
        <v>68</v>
      </c>
      <c r="J1450">
        <v>6</v>
      </c>
      <c r="K1450">
        <v>47</v>
      </c>
      <c r="L1450">
        <v>27</v>
      </c>
      <c r="M1450">
        <v>95</v>
      </c>
      <c r="N1450">
        <v>36</v>
      </c>
      <c r="O1450">
        <v>1</v>
      </c>
      <c r="P1450">
        <v>4</v>
      </c>
      <c r="Q1450">
        <v>27</v>
      </c>
      <c r="R1450">
        <v>18</v>
      </c>
    </row>
    <row r="1451" spans="1:18" x14ac:dyDescent="0.35">
      <c r="A1451" t="s">
        <v>24</v>
      </c>
      <c r="B1451">
        <v>113110</v>
      </c>
      <c r="C1451">
        <v>11</v>
      </c>
      <c r="D1451" t="s">
        <v>25</v>
      </c>
      <c r="E1451">
        <v>85</v>
      </c>
      <c r="F1451">
        <v>81</v>
      </c>
      <c r="G1451">
        <v>84</v>
      </c>
      <c r="H1451" t="s">
        <v>20</v>
      </c>
      <c r="I1451">
        <v>73</v>
      </c>
      <c r="J1451">
        <v>4</v>
      </c>
      <c r="K1451">
        <v>7</v>
      </c>
      <c r="L1451">
        <v>23</v>
      </c>
      <c r="M1451">
        <v>88</v>
      </c>
      <c r="N1451">
        <v>82</v>
      </c>
      <c r="O1451">
        <v>9</v>
      </c>
      <c r="P1451">
        <v>22</v>
      </c>
      <c r="Q1451">
        <v>77</v>
      </c>
      <c r="R1451">
        <v>49</v>
      </c>
    </row>
    <row r="1452" spans="1:18" x14ac:dyDescent="0.35">
      <c r="A1452" t="s">
        <v>41</v>
      </c>
      <c r="B1452">
        <v>108596</v>
      </c>
      <c r="C1452">
        <v>9</v>
      </c>
      <c r="D1452" t="s">
        <v>38</v>
      </c>
      <c r="E1452">
        <v>21</v>
      </c>
      <c r="F1452">
        <v>145</v>
      </c>
      <c r="G1452">
        <v>9</v>
      </c>
      <c r="H1452" t="s">
        <v>20</v>
      </c>
      <c r="I1452">
        <v>2</v>
      </c>
      <c r="J1452">
        <v>56</v>
      </c>
      <c r="K1452">
        <v>11</v>
      </c>
      <c r="L1452">
        <v>36</v>
      </c>
      <c r="M1452">
        <v>66</v>
      </c>
      <c r="N1452">
        <v>33</v>
      </c>
      <c r="O1452">
        <v>66</v>
      </c>
      <c r="P1452">
        <v>24</v>
      </c>
      <c r="Q1452">
        <v>72</v>
      </c>
      <c r="R1452">
        <v>36</v>
      </c>
    </row>
    <row r="1453" spans="1:18" x14ac:dyDescent="0.35">
      <c r="A1453" t="s">
        <v>44</v>
      </c>
      <c r="B1453">
        <v>94274</v>
      </c>
      <c r="C1453">
        <v>10</v>
      </c>
      <c r="D1453" t="s">
        <v>22</v>
      </c>
      <c r="E1453">
        <v>14</v>
      </c>
      <c r="F1453">
        <v>86</v>
      </c>
      <c r="G1453">
        <v>49</v>
      </c>
      <c r="H1453" t="s">
        <v>27</v>
      </c>
      <c r="I1453">
        <v>42</v>
      </c>
      <c r="J1453">
        <v>43</v>
      </c>
      <c r="K1453">
        <v>44</v>
      </c>
      <c r="L1453">
        <v>99</v>
      </c>
      <c r="M1453">
        <v>19</v>
      </c>
      <c r="N1453">
        <v>77</v>
      </c>
      <c r="O1453">
        <v>55</v>
      </c>
      <c r="P1453">
        <v>41</v>
      </c>
      <c r="Q1453">
        <v>63</v>
      </c>
      <c r="R1453">
        <v>85</v>
      </c>
    </row>
    <row r="1454" spans="1:18" x14ac:dyDescent="0.35">
      <c r="A1454" t="s">
        <v>44</v>
      </c>
      <c r="B1454">
        <v>135649</v>
      </c>
      <c r="C1454">
        <v>11</v>
      </c>
      <c r="D1454" t="s">
        <v>22</v>
      </c>
      <c r="E1454">
        <v>86</v>
      </c>
      <c r="F1454">
        <v>59</v>
      </c>
      <c r="G1454">
        <v>56</v>
      </c>
      <c r="H1454" t="s">
        <v>27</v>
      </c>
      <c r="I1454">
        <v>33</v>
      </c>
      <c r="J1454">
        <v>39</v>
      </c>
      <c r="K1454">
        <v>57</v>
      </c>
      <c r="L1454">
        <v>48</v>
      </c>
      <c r="M1454">
        <v>38</v>
      </c>
      <c r="N1454">
        <v>31</v>
      </c>
      <c r="O1454">
        <v>62</v>
      </c>
      <c r="P1454">
        <v>51</v>
      </c>
      <c r="Q1454">
        <v>32</v>
      </c>
      <c r="R1454">
        <v>2</v>
      </c>
    </row>
    <row r="1455" spans="1:18" x14ac:dyDescent="0.35">
      <c r="A1455" t="s">
        <v>40</v>
      </c>
      <c r="B1455">
        <v>131433</v>
      </c>
      <c r="C1455">
        <v>10</v>
      </c>
      <c r="D1455" t="s">
        <v>25</v>
      </c>
      <c r="E1455">
        <v>8</v>
      </c>
      <c r="F1455">
        <v>71</v>
      </c>
      <c r="G1455">
        <v>12</v>
      </c>
      <c r="H1455" t="s">
        <v>23</v>
      </c>
      <c r="I1455">
        <v>24</v>
      </c>
      <c r="J1455">
        <v>88</v>
      </c>
      <c r="K1455">
        <v>77</v>
      </c>
      <c r="L1455">
        <v>7</v>
      </c>
      <c r="M1455">
        <v>83</v>
      </c>
      <c r="N1455">
        <v>4</v>
      </c>
      <c r="O1455">
        <v>25</v>
      </c>
      <c r="P1455">
        <v>92</v>
      </c>
      <c r="Q1455">
        <v>86</v>
      </c>
      <c r="R1455">
        <v>78</v>
      </c>
    </row>
    <row r="1456" spans="1:18" x14ac:dyDescent="0.35">
      <c r="A1456" t="s">
        <v>42</v>
      </c>
      <c r="B1456">
        <v>148962</v>
      </c>
      <c r="C1456">
        <v>27</v>
      </c>
      <c r="D1456" t="s">
        <v>38</v>
      </c>
      <c r="E1456">
        <v>32</v>
      </c>
      <c r="F1456">
        <v>138</v>
      </c>
      <c r="G1456">
        <v>56</v>
      </c>
      <c r="H1456" t="s">
        <v>27</v>
      </c>
      <c r="I1456">
        <v>3</v>
      </c>
      <c r="J1456">
        <v>46</v>
      </c>
      <c r="K1456">
        <v>88</v>
      </c>
      <c r="L1456">
        <v>9</v>
      </c>
      <c r="M1456">
        <v>66</v>
      </c>
      <c r="N1456">
        <v>73</v>
      </c>
      <c r="O1456">
        <v>4</v>
      </c>
      <c r="P1456">
        <v>6</v>
      </c>
      <c r="Q1456">
        <v>69</v>
      </c>
      <c r="R1456">
        <v>2</v>
      </c>
    </row>
    <row r="1457" spans="1:18" x14ac:dyDescent="0.35">
      <c r="A1457" t="s">
        <v>24</v>
      </c>
      <c r="B1457">
        <v>104901</v>
      </c>
      <c r="C1457">
        <v>5</v>
      </c>
      <c r="D1457" t="s">
        <v>19</v>
      </c>
      <c r="E1457">
        <v>93</v>
      </c>
      <c r="F1457">
        <v>74</v>
      </c>
      <c r="G1457">
        <v>91</v>
      </c>
      <c r="H1457" t="s">
        <v>20</v>
      </c>
      <c r="I1457">
        <v>67</v>
      </c>
      <c r="J1457">
        <v>58</v>
      </c>
      <c r="K1457">
        <v>84</v>
      </c>
      <c r="L1457">
        <v>29</v>
      </c>
      <c r="M1457">
        <v>79</v>
      </c>
      <c r="N1457">
        <v>31</v>
      </c>
      <c r="O1457">
        <v>79</v>
      </c>
      <c r="P1457">
        <v>45</v>
      </c>
      <c r="Q1457">
        <v>12</v>
      </c>
      <c r="R1457">
        <v>38</v>
      </c>
    </row>
    <row r="1458" spans="1:18" x14ac:dyDescent="0.35">
      <c r="A1458" t="s">
        <v>31</v>
      </c>
      <c r="B1458">
        <v>44133</v>
      </c>
      <c r="C1458">
        <v>27</v>
      </c>
      <c r="D1458" t="s">
        <v>38</v>
      </c>
      <c r="E1458">
        <v>1</v>
      </c>
      <c r="F1458">
        <v>61</v>
      </c>
      <c r="G1458">
        <v>25</v>
      </c>
      <c r="H1458" t="s">
        <v>23</v>
      </c>
      <c r="I1458">
        <v>88</v>
      </c>
      <c r="J1458">
        <v>93</v>
      </c>
      <c r="K1458">
        <v>85</v>
      </c>
      <c r="L1458">
        <v>83</v>
      </c>
      <c r="M1458">
        <v>7</v>
      </c>
      <c r="N1458">
        <v>79</v>
      </c>
      <c r="O1458">
        <v>78</v>
      </c>
      <c r="P1458">
        <v>13</v>
      </c>
      <c r="Q1458">
        <v>66</v>
      </c>
      <c r="R1458">
        <v>45</v>
      </c>
    </row>
    <row r="1459" spans="1:18" x14ac:dyDescent="0.35">
      <c r="A1459" t="s">
        <v>21</v>
      </c>
      <c r="B1459">
        <v>114293</v>
      </c>
      <c r="C1459">
        <v>11</v>
      </c>
      <c r="D1459" t="s">
        <v>25</v>
      </c>
      <c r="E1459">
        <v>7</v>
      </c>
      <c r="F1459">
        <v>145</v>
      </c>
      <c r="G1459">
        <v>8</v>
      </c>
      <c r="H1459" t="s">
        <v>23</v>
      </c>
      <c r="I1459">
        <v>4</v>
      </c>
      <c r="J1459">
        <v>97</v>
      </c>
      <c r="K1459">
        <v>8</v>
      </c>
      <c r="L1459">
        <v>39</v>
      </c>
      <c r="M1459">
        <v>65</v>
      </c>
      <c r="N1459">
        <v>88</v>
      </c>
      <c r="O1459">
        <v>25</v>
      </c>
      <c r="P1459">
        <v>3</v>
      </c>
      <c r="Q1459">
        <v>52</v>
      </c>
      <c r="R1459">
        <v>47</v>
      </c>
    </row>
    <row r="1460" spans="1:18" x14ac:dyDescent="0.35">
      <c r="A1460" t="s">
        <v>29</v>
      </c>
      <c r="B1460">
        <v>66155</v>
      </c>
      <c r="C1460">
        <v>9</v>
      </c>
      <c r="D1460" t="s">
        <v>22</v>
      </c>
      <c r="E1460">
        <v>87</v>
      </c>
      <c r="F1460">
        <v>125</v>
      </c>
      <c r="G1460">
        <v>26</v>
      </c>
      <c r="H1460" t="s">
        <v>23</v>
      </c>
      <c r="I1460">
        <v>16</v>
      </c>
      <c r="J1460">
        <v>69</v>
      </c>
      <c r="K1460">
        <v>98</v>
      </c>
      <c r="L1460">
        <v>61</v>
      </c>
      <c r="M1460">
        <v>17</v>
      </c>
      <c r="N1460">
        <v>10</v>
      </c>
      <c r="O1460">
        <v>53</v>
      </c>
      <c r="P1460">
        <v>84</v>
      </c>
      <c r="Q1460">
        <v>15</v>
      </c>
      <c r="R1460">
        <v>67</v>
      </c>
    </row>
    <row r="1461" spans="1:18" x14ac:dyDescent="0.35">
      <c r="A1461" t="s">
        <v>34</v>
      </c>
      <c r="B1461">
        <v>116070</v>
      </c>
      <c r="C1461">
        <v>24</v>
      </c>
      <c r="D1461" t="s">
        <v>22</v>
      </c>
      <c r="E1461">
        <v>53</v>
      </c>
      <c r="F1461">
        <v>79</v>
      </c>
      <c r="G1461">
        <v>35</v>
      </c>
      <c r="H1461" t="s">
        <v>27</v>
      </c>
      <c r="I1461">
        <v>3</v>
      </c>
      <c r="J1461">
        <v>35</v>
      </c>
      <c r="K1461">
        <v>71</v>
      </c>
      <c r="L1461">
        <v>18</v>
      </c>
      <c r="M1461">
        <v>11</v>
      </c>
      <c r="N1461">
        <v>39</v>
      </c>
      <c r="O1461">
        <v>46</v>
      </c>
      <c r="P1461">
        <v>63</v>
      </c>
      <c r="Q1461">
        <v>71</v>
      </c>
      <c r="R1461">
        <v>89</v>
      </c>
    </row>
    <row r="1462" spans="1:18" x14ac:dyDescent="0.35">
      <c r="A1462" t="s">
        <v>43</v>
      </c>
      <c r="B1462">
        <v>86439</v>
      </c>
      <c r="C1462">
        <v>20</v>
      </c>
      <c r="D1462" t="s">
        <v>38</v>
      </c>
      <c r="E1462">
        <v>53</v>
      </c>
      <c r="F1462">
        <v>87</v>
      </c>
      <c r="G1462">
        <v>5</v>
      </c>
      <c r="H1462" t="s">
        <v>23</v>
      </c>
      <c r="I1462">
        <v>58</v>
      </c>
      <c r="J1462">
        <v>82</v>
      </c>
      <c r="K1462">
        <v>4</v>
      </c>
      <c r="L1462">
        <v>0</v>
      </c>
      <c r="M1462">
        <v>73</v>
      </c>
      <c r="N1462">
        <v>68</v>
      </c>
      <c r="O1462">
        <v>41</v>
      </c>
      <c r="P1462">
        <v>66</v>
      </c>
      <c r="Q1462">
        <v>95</v>
      </c>
      <c r="R1462">
        <v>25</v>
      </c>
    </row>
    <row r="1463" spans="1:18" x14ac:dyDescent="0.35">
      <c r="A1463" t="s">
        <v>29</v>
      </c>
      <c r="B1463">
        <v>98500</v>
      </c>
      <c r="C1463">
        <v>6</v>
      </c>
      <c r="D1463" t="s">
        <v>38</v>
      </c>
      <c r="E1463">
        <v>19</v>
      </c>
      <c r="F1463">
        <v>122</v>
      </c>
      <c r="G1463">
        <v>14</v>
      </c>
      <c r="H1463" t="s">
        <v>23</v>
      </c>
      <c r="I1463">
        <v>99</v>
      </c>
      <c r="J1463">
        <v>71</v>
      </c>
      <c r="K1463">
        <v>37</v>
      </c>
      <c r="L1463">
        <v>15</v>
      </c>
      <c r="M1463">
        <v>59</v>
      </c>
      <c r="N1463">
        <v>29</v>
      </c>
      <c r="O1463">
        <v>91</v>
      </c>
      <c r="P1463">
        <v>44</v>
      </c>
      <c r="Q1463">
        <v>29</v>
      </c>
      <c r="R1463">
        <v>59</v>
      </c>
    </row>
    <row r="1464" spans="1:18" x14ac:dyDescent="0.35">
      <c r="A1464" t="s">
        <v>21</v>
      </c>
      <c r="B1464">
        <v>79887</v>
      </c>
      <c r="C1464">
        <v>19</v>
      </c>
      <c r="D1464" t="s">
        <v>22</v>
      </c>
      <c r="E1464">
        <v>56</v>
      </c>
      <c r="F1464">
        <v>56</v>
      </c>
      <c r="G1464">
        <v>2</v>
      </c>
      <c r="H1464" t="s">
        <v>23</v>
      </c>
      <c r="I1464">
        <v>53</v>
      </c>
      <c r="J1464">
        <v>52</v>
      </c>
      <c r="K1464">
        <v>68</v>
      </c>
      <c r="L1464">
        <v>4</v>
      </c>
      <c r="M1464">
        <v>46</v>
      </c>
      <c r="N1464">
        <v>44</v>
      </c>
      <c r="O1464">
        <v>46</v>
      </c>
      <c r="P1464">
        <v>98</v>
      </c>
      <c r="Q1464">
        <v>14</v>
      </c>
      <c r="R1464">
        <v>69</v>
      </c>
    </row>
    <row r="1465" spans="1:18" x14ac:dyDescent="0.35">
      <c r="A1465" t="s">
        <v>21</v>
      </c>
      <c r="B1465">
        <v>109880</v>
      </c>
      <c r="C1465">
        <v>14</v>
      </c>
      <c r="D1465" t="s">
        <v>19</v>
      </c>
      <c r="E1465">
        <v>51</v>
      </c>
      <c r="F1465">
        <v>126</v>
      </c>
      <c r="G1465">
        <v>9</v>
      </c>
      <c r="H1465" t="s">
        <v>23</v>
      </c>
      <c r="I1465">
        <v>76</v>
      </c>
      <c r="J1465">
        <v>7</v>
      </c>
      <c r="K1465">
        <v>48</v>
      </c>
      <c r="L1465">
        <v>74</v>
      </c>
      <c r="M1465">
        <v>19</v>
      </c>
      <c r="N1465">
        <v>77</v>
      </c>
      <c r="O1465">
        <v>17</v>
      </c>
      <c r="P1465">
        <v>8</v>
      </c>
      <c r="Q1465">
        <v>47</v>
      </c>
      <c r="R1465">
        <v>68</v>
      </c>
    </row>
    <row r="1466" spans="1:18" x14ac:dyDescent="0.35">
      <c r="A1466" t="s">
        <v>37</v>
      </c>
      <c r="B1466">
        <v>105352</v>
      </c>
      <c r="C1466">
        <v>4</v>
      </c>
      <c r="D1466" t="s">
        <v>19</v>
      </c>
      <c r="E1466">
        <v>41</v>
      </c>
      <c r="F1466">
        <v>73</v>
      </c>
      <c r="G1466">
        <v>65</v>
      </c>
      <c r="H1466" t="s">
        <v>27</v>
      </c>
      <c r="I1466">
        <v>16</v>
      </c>
      <c r="J1466">
        <v>63</v>
      </c>
      <c r="K1466">
        <v>92</v>
      </c>
      <c r="L1466">
        <v>67</v>
      </c>
      <c r="M1466">
        <v>2</v>
      </c>
      <c r="N1466">
        <v>15</v>
      </c>
      <c r="O1466">
        <v>25</v>
      </c>
      <c r="P1466">
        <v>39</v>
      </c>
      <c r="Q1466">
        <v>16</v>
      </c>
      <c r="R1466">
        <v>8</v>
      </c>
    </row>
    <row r="1467" spans="1:18" x14ac:dyDescent="0.35">
      <c r="A1467" t="s">
        <v>41</v>
      </c>
      <c r="B1467">
        <v>73781</v>
      </c>
      <c r="C1467">
        <v>17</v>
      </c>
      <c r="D1467" t="s">
        <v>22</v>
      </c>
      <c r="E1467">
        <v>94</v>
      </c>
      <c r="F1467">
        <v>134</v>
      </c>
      <c r="G1467">
        <v>93</v>
      </c>
      <c r="H1467" t="s">
        <v>20</v>
      </c>
      <c r="I1467">
        <v>29</v>
      </c>
      <c r="J1467">
        <v>57</v>
      </c>
      <c r="K1467">
        <v>32</v>
      </c>
      <c r="L1467">
        <v>26</v>
      </c>
      <c r="M1467">
        <v>61</v>
      </c>
      <c r="N1467">
        <v>82</v>
      </c>
      <c r="O1467">
        <v>9</v>
      </c>
      <c r="P1467">
        <v>28</v>
      </c>
      <c r="Q1467">
        <v>21</v>
      </c>
      <c r="R1467">
        <v>8</v>
      </c>
    </row>
    <row r="1468" spans="1:18" x14ac:dyDescent="0.35">
      <c r="A1468" t="s">
        <v>31</v>
      </c>
      <c r="B1468">
        <v>126492</v>
      </c>
      <c r="C1468">
        <v>12</v>
      </c>
      <c r="D1468" t="s">
        <v>25</v>
      </c>
      <c r="E1468">
        <v>8</v>
      </c>
      <c r="F1468">
        <v>88</v>
      </c>
      <c r="G1468">
        <v>28</v>
      </c>
      <c r="H1468" t="s">
        <v>23</v>
      </c>
      <c r="I1468">
        <v>34</v>
      </c>
      <c r="J1468">
        <v>71</v>
      </c>
      <c r="K1468">
        <v>1</v>
      </c>
      <c r="L1468">
        <v>44</v>
      </c>
      <c r="M1468">
        <v>5</v>
      </c>
      <c r="N1468">
        <v>76</v>
      </c>
      <c r="O1468">
        <v>29</v>
      </c>
      <c r="P1468">
        <v>26</v>
      </c>
      <c r="Q1468">
        <v>3</v>
      </c>
      <c r="R1468">
        <v>56</v>
      </c>
    </row>
    <row r="1469" spans="1:18" x14ac:dyDescent="0.35">
      <c r="A1469" t="s">
        <v>44</v>
      </c>
      <c r="B1469">
        <v>149635</v>
      </c>
      <c r="C1469">
        <v>19</v>
      </c>
      <c r="D1469" t="s">
        <v>22</v>
      </c>
      <c r="E1469">
        <v>83</v>
      </c>
      <c r="F1469">
        <v>56</v>
      </c>
      <c r="G1469">
        <v>65</v>
      </c>
      <c r="H1469" t="s">
        <v>27</v>
      </c>
      <c r="I1469">
        <v>1</v>
      </c>
      <c r="J1469">
        <v>42</v>
      </c>
      <c r="K1469">
        <v>77</v>
      </c>
      <c r="L1469">
        <v>8</v>
      </c>
      <c r="M1469">
        <v>4</v>
      </c>
      <c r="N1469">
        <v>33</v>
      </c>
      <c r="O1469">
        <v>73</v>
      </c>
      <c r="P1469">
        <v>52</v>
      </c>
      <c r="Q1469">
        <v>42</v>
      </c>
      <c r="R1469">
        <v>81</v>
      </c>
    </row>
    <row r="1470" spans="1:18" x14ac:dyDescent="0.35">
      <c r="A1470" t="s">
        <v>40</v>
      </c>
      <c r="B1470">
        <v>99368</v>
      </c>
      <c r="C1470">
        <v>19</v>
      </c>
      <c r="D1470" t="s">
        <v>19</v>
      </c>
      <c r="E1470">
        <v>79</v>
      </c>
      <c r="F1470">
        <v>96</v>
      </c>
      <c r="G1470">
        <v>5</v>
      </c>
      <c r="H1470" t="s">
        <v>23</v>
      </c>
      <c r="I1470">
        <v>17</v>
      </c>
      <c r="J1470">
        <v>74</v>
      </c>
      <c r="K1470">
        <v>75</v>
      </c>
      <c r="L1470">
        <v>97</v>
      </c>
      <c r="M1470">
        <v>19</v>
      </c>
      <c r="N1470">
        <v>12</v>
      </c>
      <c r="O1470">
        <v>14</v>
      </c>
      <c r="P1470">
        <v>18</v>
      </c>
      <c r="Q1470">
        <v>53</v>
      </c>
      <c r="R1470">
        <v>98</v>
      </c>
    </row>
    <row r="1471" spans="1:18" x14ac:dyDescent="0.35">
      <c r="A1471" t="s">
        <v>18</v>
      </c>
      <c r="B1471">
        <v>94344</v>
      </c>
      <c r="C1471">
        <v>0</v>
      </c>
      <c r="D1471" t="s">
        <v>38</v>
      </c>
      <c r="E1471">
        <v>52</v>
      </c>
      <c r="F1471">
        <v>117</v>
      </c>
      <c r="G1471">
        <v>72</v>
      </c>
      <c r="H1471" t="s">
        <v>20</v>
      </c>
      <c r="I1471">
        <v>82</v>
      </c>
      <c r="J1471">
        <v>65</v>
      </c>
      <c r="K1471">
        <v>17</v>
      </c>
      <c r="L1471">
        <v>63</v>
      </c>
      <c r="M1471">
        <v>6</v>
      </c>
      <c r="N1471">
        <v>6</v>
      </c>
      <c r="O1471">
        <v>27</v>
      </c>
      <c r="P1471">
        <v>39</v>
      </c>
      <c r="Q1471">
        <v>24</v>
      </c>
      <c r="R1471">
        <v>24</v>
      </c>
    </row>
    <row r="1472" spans="1:18" x14ac:dyDescent="0.35">
      <c r="A1472" t="s">
        <v>37</v>
      </c>
      <c r="B1472">
        <v>79223</v>
      </c>
      <c r="C1472">
        <v>1</v>
      </c>
      <c r="D1472" t="s">
        <v>25</v>
      </c>
      <c r="E1472">
        <v>47</v>
      </c>
      <c r="F1472">
        <v>117</v>
      </c>
      <c r="G1472">
        <v>68</v>
      </c>
      <c r="H1472" t="s">
        <v>27</v>
      </c>
      <c r="I1472">
        <v>66</v>
      </c>
      <c r="J1472">
        <v>58</v>
      </c>
      <c r="K1472">
        <v>85</v>
      </c>
      <c r="L1472">
        <v>63</v>
      </c>
      <c r="M1472">
        <v>17</v>
      </c>
      <c r="N1472">
        <v>31</v>
      </c>
      <c r="O1472">
        <v>73</v>
      </c>
      <c r="P1472">
        <v>74</v>
      </c>
      <c r="Q1472">
        <v>99</v>
      </c>
      <c r="R1472">
        <v>63</v>
      </c>
    </row>
    <row r="1473" spans="1:18" x14ac:dyDescent="0.35">
      <c r="A1473" t="s">
        <v>24</v>
      </c>
      <c r="B1473">
        <v>68907</v>
      </c>
      <c r="C1473">
        <v>8</v>
      </c>
      <c r="D1473" t="s">
        <v>38</v>
      </c>
      <c r="E1473">
        <v>5</v>
      </c>
      <c r="F1473">
        <v>107</v>
      </c>
      <c r="G1473">
        <v>93</v>
      </c>
      <c r="H1473" t="s">
        <v>20</v>
      </c>
      <c r="I1473">
        <v>29</v>
      </c>
      <c r="J1473">
        <v>15</v>
      </c>
      <c r="K1473">
        <v>35</v>
      </c>
      <c r="L1473">
        <v>79</v>
      </c>
      <c r="M1473">
        <v>8</v>
      </c>
      <c r="N1473">
        <v>6</v>
      </c>
      <c r="O1473">
        <v>14</v>
      </c>
      <c r="P1473">
        <v>44</v>
      </c>
      <c r="Q1473">
        <v>97</v>
      </c>
      <c r="R1473">
        <v>2</v>
      </c>
    </row>
    <row r="1474" spans="1:18" x14ac:dyDescent="0.35">
      <c r="A1474" t="s">
        <v>43</v>
      </c>
      <c r="B1474">
        <v>115733</v>
      </c>
      <c r="C1474">
        <v>8</v>
      </c>
      <c r="D1474" t="s">
        <v>19</v>
      </c>
      <c r="E1474">
        <v>43</v>
      </c>
      <c r="F1474">
        <v>108</v>
      </c>
      <c r="G1474">
        <v>12</v>
      </c>
      <c r="H1474" t="s">
        <v>23</v>
      </c>
      <c r="I1474">
        <v>54</v>
      </c>
      <c r="J1474">
        <v>95</v>
      </c>
      <c r="K1474">
        <v>31</v>
      </c>
      <c r="L1474">
        <v>31</v>
      </c>
      <c r="M1474">
        <v>48</v>
      </c>
      <c r="N1474">
        <v>52</v>
      </c>
      <c r="O1474">
        <v>0</v>
      </c>
      <c r="P1474">
        <v>62</v>
      </c>
      <c r="Q1474">
        <v>10</v>
      </c>
      <c r="R1474">
        <v>29</v>
      </c>
    </row>
    <row r="1475" spans="1:18" x14ac:dyDescent="0.35">
      <c r="A1475" t="s">
        <v>37</v>
      </c>
      <c r="B1475">
        <v>80281</v>
      </c>
      <c r="C1475">
        <v>6</v>
      </c>
      <c r="D1475" t="s">
        <v>38</v>
      </c>
      <c r="E1475">
        <v>0</v>
      </c>
      <c r="F1475">
        <v>11</v>
      </c>
      <c r="G1475">
        <v>48</v>
      </c>
      <c r="H1475" t="s">
        <v>27</v>
      </c>
      <c r="I1475">
        <v>53</v>
      </c>
      <c r="J1475">
        <v>54</v>
      </c>
      <c r="K1475">
        <v>18</v>
      </c>
      <c r="L1475">
        <v>77</v>
      </c>
      <c r="M1475">
        <v>56</v>
      </c>
      <c r="N1475">
        <v>27</v>
      </c>
      <c r="O1475">
        <v>94</v>
      </c>
      <c r="P1475">
        <v>1</v>
      </c>
      <c r="Q1475">
        <v>73</v>
      </c>
      <c r="R1475">
        <v>38</v>
      </c>
    </row>
    <row r="1476" spans="1:18" x14ac:dyDescent="0.35">
      <c r="A1476" t="s">
        <v>39</v>
      </c>
      <c r="B1476">
        <v>128203</v>
      </c>
      <c r="C1476">
        <v>12</v>
      </c>
      <c r="D1476" t="s">
        <v>19</v>
      </c>
      <c r="E1476">
        <v>29</v>
      </c>
      <c r="F1476">
        <v>82</v>
      </c>
      <c r="G1476">
        <v>7</v>
      </c>
      <c r="H1476" t="s">
        <v>27</v>
      </c>
      <c r="I1476">
        <v>73</v>
      </c>
      <c r="J1476">
        <v>71</v>
      </c>
      <c r="K1476">
        <v>65</v>
      </c>
      <c r="L1476">
        <v>88</v>
      </c>
      <c r="M1476">
        <v>9</v>
      </c>
      <c r="N1476">
        <v>56</v>
      </c>
      <c r="O1476">
        <v>68</v>
      </c>
      <c r="P1476">
        <v>1</v>
      </c>
      <c r="Q1476">
        <v>85</v>
      </c>
      <c r="R1476">
        <v>82</v>
      </c>
    </row>
    <row r="1477" spans="1:18" x14ac:dyDescent="0.35">
      <c r="A1477" t="s">
        <v>32</v>
      </c>
      <c r="B1477">
        <v>96416</v>
      </c>
      <c r="C1477">
        <v>18</v>
      </c>
      <c r="D1477" t="s">
        <v>25</v>
      </c>
      <c r="E1477">
        <v>54</v>
      </c>
      <c r="F1477">
        <v>141</v>
      </c>
      <c r="G1477">
        <v>37</v>
      </c>
      <c r="H1477" t="s">
        <v>27</v>
      </c>
      <c r="I1477">
        <v>35</v>
      </c>
      <c r="J1477">
        <v>33</v>
      </c>
      <c r="K1477">
        <v>36</v>
      </c>
      <c r="L1477">
        <v>4</v>
      </c>
      <c r="M1477">
        <v>28</v>
      </c>
      <c r="N1477">
        <v>29</v>
      </c>
      <c r="O1477">
        <v>87</v>
      </c>
      <c r="P1477">
        <v>35</v>
      </c>
      <c r="Q1477">
        <v>45</v>
      </c>
      <c r="R1477">
        <v>38</v>
      </c>
    </row>
    <row r="1478" spans="1:18" x14ac:dyDescent="0.35">
      <c r="A1478" t="s">
        <v>40</v>
      </c>
      <c r="B1478">
        <v>59825</v>
      </c>
      <c r="C1478">
        <v>21</v>
      </c>
      <c r="D1478" t="s">
        <v>25</v>
      </c>
      <c r="E1478">
        <v>99</v>
      </c>
      <c r="F1478">
        <v>133</v>
      </c>
      <c r="G1478">
        <v>19</v>
      </c>
      <c r="H1478" t="s">
        <v>23</v>
      </c>
      <c r="I1478">
        <v>48</v>
      </c>
      <c r="J1478">
        <v>65</v>
      </c>
      <c r="K1478">
        <v>33</v>
      </c>
      <c r="L1478">
        <v>5</v>
      </c>
      <c r="M1478">
        <v>4</v>
      </c>
      <c r="N1478">
        <v>98</v>
      </c>
      <c r="O1478">
        <v>18</v>
      </c>
      <c r="P1478">
        <v>53</v>
      </c>
      <c r="Q1478">
        <v>1</v>
      </c>
      <c r="R1478">
        <v>12</v>
      </c>
    </row>
    <row r="1479" spans="1:18" x14ac:dyDescent="0.35">
      <c r="A1479" t="s">
        <v>28</v>
      </c>
      <c r="B1479">
        <v>42795</v>
      </c>
      <c r="C1479">
        <v>8</v>
      </c>
      <c r="D1479" t="s">
        <v>25</v>
      </c>
      <c r="E1479">
        <v>3</v>
      </c>
      <c r="F1479">
        <v>141</v>
      </c>
      <c r="G1479">
        <v>46</v>
      </c>
      <c r="H1479" t="s">
        <v>27</v>
      </c>
      <c r="I1479">
        <v>21</v>
      </c>
      <c r="J1479">
        <v>55</v>
      </c>
      <c r="K1479">
        <v>79</v>
      </c>
      <c r="L1479">
        <v>2</v>
      </c>
      <c r="M1479">
        <v>51</v>
      </c>
      <c r="N1479">
        <v>77</v>
      </c>
      <c r="O1479">
        <v>1</v>
      </c>
      <c r="P1479">
        <v>9</v>
      </c>
      <c r="Q1479">
        <v>26</v>
      </c>
      <c r="R1479">
        <v>17</v>
      </c>
    </row>
    <row r="1480" spans="1:18" x14ac:dyDescent="0.35">
      <c r="A1480" t="s">
        <v>34</v>
      </c>
      <c r="B1480">
        <v>127391</v>
      </c>
      <c r="C1480">
        <v>14</v>
      </c>
      <c r="D1480" t="s">
        <v>38</v>
      </c>
      <c r="E1480">
        <v>18</v>
      </c>
      <c r="F1480">
        <v>118</v>
      </c>
      <c r="G1480">
        <v>5</v>
      </c>
      <c r="H1480" t="s">
        <v>27</v>
      </c>
      <c r="I1480">
        <v>11</v>
      </c>
      <c r="J1480">
        <v>91</v>
      </c>
      <c r="K1480">
        <v>67</v>
      </c>
      <c r="L1480">
        <v>55</v>
      </c>
      <c r="M1480">
        <v>37</v>
      </c>
      <c r="N1480">
        <v>13</v>
      </c>
      <c r="O1480">
        <v>71</v>
      </c>
      <c r="P1480">
        <v>81</v>
      </c>
      <c r="Q1480">
        <v>13</v>
      </c>
      <c r="R1480">
        <v>49</v>
      </c>
    </row>
    <row r="1481" spans="1:18" x14ac:dyDescent="0.35">
      <c r="A1481" t="s">
        <v>35</v>
      </c>
      <c r="B1481">
        <v>87635</v>
      </c>
      <c r="C1481">
        <v>16</v>
      </c>
      <c r="D1481" t="s">
        <v>38</v>
      </c>
      <c r="E1481">
        <v>35</v>
      </c>
      <c r="F1481">
        <v>129</v>
      </c>
      <c r="G1481">
        <v>34</v>
      </c>
      <c r="H1481" t="s">
        <v>27</v>
      </c>
      <c r="I1481">
        <v>21</v>
      </c>
      <c r="J1481">
        <v>0</v>
      </c>
      <c r="K1481">
        <v>37</v>
      </c>
      <c r="L1481">
        <v>29</v>
      </c>
      <c r="M1481">
        <v>87</v>
      </c>
      <c r="N1481">
        <v>75</v>
      </c>
      <c r="O1481">
        <v>8</v>
      </c>
      <c r="P1481">
        <v>74</v>
      </c>
      <c r="Q1481">
        <v>68</v>
      </c>
      <c r="R1481">
        <v>28</v>
      </c>
    </row>
    <row r="1482" spans="1:18" x14ac:dyDescent="0.35">
      <c r="A1482" t="s">
        <v>37</v>
      </c>
      <c r="B1482">
        <v>111115</v>
      </c>
      <c r="C1482">
        <v>14</v>
      </c>
      <c r="D1482" t="s">
        <v>38</v>
      </c>
      <c r="E1482">
        <v>12</v>
      </c>
      <c r="F1482">
        <v>75</v>
      </c>
      <c r="G1482">
        <v>63</v>
      </c>
      <c r="H1482" t="s">
        <v>27</v>
      </c>
      <c r="I1482">
        <v>47</v>
      </c>
      <c r="J1482">
        <v>92</v>
      </c>
      <c r="K1482">
        <v>79</v>
      </c>
      <c r="L1482">
        <v>29</v>
      </c>
      <c r="M1482">
        <v>85</v>
      </c>
      <c r="N1482">
        <v>12</v>
      </c>
      <c r="O1482">
        <v>4</v>
      </c>
      <c r="P1482">
        <v>61</v>
      </c>
      <c r="Q1482">
        <v>34</v>
      </c>
      <c r="R1482">
        <v>33</v>
      </c>
    </row>
    <row r="1483" spans="1:18" x14ac:dyDescent="0.35">
      <c r="A1483" t="s">
        <v>29</v>
      </c>
      <c r="B1483">
        <v>87392</v>
      </c>
      <c r="C1483">
        <v>26</v>
      </c>
      <c r="D1483" t="s">
        <v>19</v>
      </c>
      <c r="E1483">
        <v>85</v>
      </c>
      <c r="F1483">
        <v>82</v>
      </c>
      <c r="G1483">
        <v>13</v>
      </c>
      <c r="H1483" t="s">
        <v>23</v>
      </c>
      <c r="I1483">
        <v>53</v>
      </c>
      <c r="J1483">
        <v>65</v>
      </c>
      <c r="K1483">
        <v>2</v>
      </c>
      <c r="L1483">
        <v>91</v>
      </c>
      <c r="M1483">
        <v>65</v>
      </c>
      <c r="N1483">
        <v>63</v>
      </c>
      <c r="O1483">
        <v>9</v>
      </c>
      <c r="P1483">
        <v>91</v>
      </c>
      <c r="Q1483">
        <v>14</v>
      </c>
      <c r="R1483">
        <v>15</v>
      </c>
    </row>
    <row r="1484" spans="1:18" x14ac:dyDescent="0.35">
      <c r="A1484" t="s">
        <v>18</v>
      </c>
      <c r="B1484">
        <v>100143</v>
      </c>
      <c r="C1484">
        <v>0</v>
      </c>
      <c r="D1484" t="s">
        <v>38</v>
      </c>
      <c r="E1484">
        <v>96</v>
      </c>
      <c r="F1484">
        <v>117</v>
      </c>
      <c r="G1484">
        <v>8</v>
      </c>
      <c r="H1484" t="s">
        <v>20</v>
      </c>
      <c r="I1484">
        <v>68</v>
      </c>
      <c r="J1484">
        <v>23</v>
      </c>
      <c r="K1484">
        <v>10</v>
      </c>
      <c r="L1484">
        <v>43</v>
      </c>
      <c r="M1484">
        <v>93</v>
      </c>
      <c r="N1484">
        <v>43</v>
      </c>
      <c r="O1484">
        <v>93</v>
      </c>
      <c r="P1484">
        <v>34</v>
      </c>
      <c r="Q1484">
        <v>76</v>
      </c>
      <c r="R1484">
        <v>95</v>
      </c>
    </row>
    <row r="1485" spans="1:18" x14ac:dyDescent="0.35">
      <c r="A1485" t="s">
        <v>33</v>
      </c>
      <c r="B1485">
        <v>94863</v>
      </c>
      <c r="C1485">
        <v>8</v>
      </c>
      <c r="D1485" t="s">
        <v>25</v>
      </c>
      <c r="E1485">
        <v>68</v>
      </c>
      <c r="F1485">
        <v>6</v>
      </c>
      <c r="G1485">
        <v>82</v>
      </c>
      <c r="H1485" t="s">
        <v>20</v>
      </c>
      <c r="I1485">
        <v>89</v>
      </c>
      <c r="J1485">
        <v>24</v>
      </c>
      <c r="K1485">
        <v>79</v>
      </c>
      <c r="L1485">
        <v>68</v>
      </c>
      <c r="M1485">
        <v>22</v>
      </c>
      <c r="N1485">
        <v>28</v>
      </c>
      <c r="O1485">
        <v>43</v>
      </c>
      <c r="P1485">
        <v>13</v>
      </c>
      <c r="Q1485">
        <v>91</v>
      </c>
      <c r="R1485">
        <v>74</v>
      </c>
    </row>
    <row r="1486" spans="1:18" x14ac:dyDescent="0.35">
      <c r="A1486" t="s">
        <v>32</v>
      </c>
      <c r="B1486">
        <v>48819</v>
      </c>
      <c r="C1486">
        <v>4</v>
      </c>
      <c r="D1486" t="s">
        <v>25</v>
      </c>
      <c r="E1486">
        <v>3</v>
      </c>
      <c r="F1486">
        <v>119</v>
      </c>
      <c r="G1486">
        <v>47</v>
      </c>
      <c r="H1486" t="s">
        <v>27</v>
      </c>
      <c r="I1486">
        <v>23</v>
      </c>
      <c r="J1486">
        <v>43</v>
      </c>
      <c r="K1486">
        <v>87</v>
      </c>
      <c r="L1486">
        <v>7</v>
      </c>
      <c r="M1486">
        <v>37</v>
      </c>
      <c r="N1486">
        <v>96</v>
      </c>
      <c r="O1486">
        <v>1</v>
      </c>
      <c r="P1486">
        <v>89</v>
      </c>
      <c r="Q1486">
        <v>37</v>
      </c>
      <c r="R1486">
        <v>19</v>
      </c>
    </row>
    <row r="1487" spans="1:18" x14ac:dyDescent="0.35">
      <c r="A1487" t="s">
        <v>26</v>
      </c>
      <c r="B1487">
        <v>142255</v>
      </c>
      <c r="C1487">
        <v>29</v>
      </c>
      <c r="D1487" t="s">
        <v>19</v>
      </c>
      <c r="E1487">
        <v>7</v>
      </c>
      <c r="F1487">
        <v>67</v>
      </c>
      <c r="G1487">
        <v>31</v>
      </c>
      <c r="H1487" t="s">
        <v>27</v>
      </c>
      <c r="I1487">
        <v>34</v>
      </c>
      <c r="J1487">
        <v>4</v>
      </c>
      <c r="K1487">
        <v>69</v>
      </c>
      <c r="L1487">
        <v>82</v>
      </c>
      <c r="M1487">
        <v>89</v>
      </c>
      <c r="N1487">
        <v>55</v>
      </c>
      <c r="O1487">
        <v>95</v>
      </c>
      <c r="P1487">
        <v>1</v>
      </c>
      <c r="Q1487">
        <v>13</v>
      </c>
      <c r="R1487">
        <v>29</v>
      </c>
    </row>
    <row r="1488" spans="1:18" x14ac:dyDescent="0.35">
      <c r="A1488" t="s">
        <v>29</v>
      </c>
      <c r="B1488">
        <v>128664</v>
      </c>
      <c r="C1488">
        <v>25</v>
      </c>
      <c r="D1488" t="s">
        <v>25</v>
      </c>
      <c r="E1488">
        <v>89</v>
      </c>
      <c r="F1488">
        <v>112</v>
      </c>
      <c r="G1488">
        <v>15</v>
      </c>
      <c r="H1488" t="s">
        <v>23</v>
      </c>
      <c r="I1488">
        <v>67</v>
      </c>
      <c r="J1488">
        <v>18</v>
      </c>
      <c r="K1488">
        <v>46</v>
      </c>
      <c r="L1488">
        <v>51</v>
      </c>
      <c r="M1488">
        <v>1</v>
      </c>
      <c r="N1488">
        <v>3</v>
      </c>
      <c r="O1488">
        <v>75</v>
      </c>
      <c r="P1488">
        <v>53</v>
      </c>
      <c r="Q1488">
        <v>33</v>
      </c>
      <c r="R1488">
        <v>44</v>
      </c>
    </row>
    <row r="1489" spans="1:18" x14ac:dyDescent="0.35">
      <c r="A1489" t="s">
        <v>29</v>
      </c>
      <c r="B1489">
        <v>33347</v>
      </c>
      <c r="C1489">
        <v>17</v>
      </c>
      <c r="D1489" t="s">
        <v>38</v>
      </c>
      <c r="E1489">
        <v>38</v>
      </c>
      <c r="F1489">
        <v>6</v>
      </c>
      <c r="G1489">
        <v>17</v>
      </c>
      <c r="H1489" t="s">
        <v>23</v>
      </c>
      <c r="I1489">
        <v>65</v>
      </c>
      <c r="J1489">
        <v>1</v>
      </c>
      <c r="K1489">
        <v>33</v>
      </c>
      <c r="L1489">
        <v>39</v>
      </c>
      <c r="M1489">
        <v>46</v>
      </c>
      <c r="N1489">
        <v>3</v>
      </c>
      <c r="O1489">
        <v>67</v>
      </c>
      <c r="P1489">
        <v>94</v>
      </c>
      <c r="Q1489">
        <v>91</v>
      </c>
      <c r="R1489">
        <v>66</v>
      </c>
    </row>
    <row r="1490" spans="1:18" x14ac:dyDescent="0.35">
      <c r="A1490" t="s">
        <v>34</v>
      </c>
      <c r="B1490">
        <v>105618</v>
      </c>
      <c r="C1490">
        <v>1</v>
      </c>
      <c r="D1490" t="s">
        <v>19</v>
      </c>
      <c r="E1490">
        <v>83</v>
      </c>
      <c r="F1490">
        <v>134</v>
      </c>
      <c r="G1490">
        <v>63</v>
      </c>
      <c r="H1490" t="s">
        <v>27</v>
      </c>
      <c r="I1490">
        <v>16</v>
      </c>
      <c r="J1490">
        <v>3</v>
      </c>
      <c r="K1490">
        <v>98</v>
      </c>
      <c r="L1490">
        <v>96</v>
      </c>
      <c r="M1490">
        <v>56</v>
      </c>
      <c r="N1490">
        <v>99</v>
      </c>
      <c r="O1490">
        <v>77</v>
      </c>
      <c r="P1490">
        <v>52</v>
      </c>
      <c r="Q1490">
        <v>39</v>
      </c>
      <c r="R1490">
        <v>59</v>
      </c>
    </row>
    <row r="1491" spans="1:18" x14ac:dyDescent="0.35">
      <c r="A1491" t="s">
        <v>26</v>
      </c>
      <c r="B1491">
        <v>135309</v>
      </c>
      <c r="C1491">
        <v>5</v>
      </c>
      <c r="D1491" t="s">
        <v>22</v>
      </c>
      <c r="E1491">
        <v>99</v>
      </c>
      <c r="F1491">
        <v>99</v>
      </c>
      <c r="G1491">
        <v>63</v>
      </c>
      <c r="H1491" t="s">
        <v>27</v>
      </c>
      <c r="I1491">
        <v>81</v>
      </c>
      <c r="J1491">
        <v>7</v>
      </c>
      <c r="K1491">
        <v>9</v>
      </c>
      <c r="L1491">
        <v>66</v>
      </c>
      <c r="M1491">
        <v>26</v>
      </c>
      <c r="N1491">
        <v>66</v>
      </c>
      <c r="O1491">
        <v>14</v>
      </c>
      <c r="P1491">
        <v>4</v>
      </c>
      <c r="Q1491">
        <v>1</v>
      </c>
      <c r="R1491">
        <v>28</v>
      </c>
    </row>
    <row r="1492" spans="1:18" x14ac:dyDescent="0.35">
      <c r="A1492" t="s">
        <v>43</v>
      </c>
      <c r="B1492">
        <v>78276</v>
      </c>
      <c r="C1492">
        <v>19</v>
      </c>
      <c r="D1492" t="s">
        <v>38</v>
      </c>
      <c r="E1492">
        <v>97</v>
      </c>
      <c r="F1492">
        <v>9</v>
      </c>
      <c r="G1492">
        <v>28</v>
      </c>
      <c r="H1492" t="s">
        <v>23</v>
      </c>
      <c r="I1492">
        <v>97</v>
      </c>
      <c r="J1492">
        <v>91</v>
      </c>
      <c r="K1492">
        <v>45</v>
      </c>
      <c r="L1492">
        <v>78</v>
      </c>
      <c r="M1492">
        <v>15</v>
      </c>
      <c r="N1492">
        <v>9</v>
      </c>
      <c r="O1492">
        <v>88</v>
      </c>
      <c r="P1492">
        <v>3</v>
      </c>
      <c r="Q1492">
        <v>97</v>
      </c>
      <c r="R1492">
        <v>67</v>
      </c>
    </row>
    <row r="1493" spans="1:18" x14ac:dyDescent="0.35">
      <c r="A1493" t="s">
        <v>33</v>
      </c>
      <c r="B1493">
        <v>145269</v>
      </c>
      <c r="C1493">
        <v>27</v>
      </c>
      <c r="D1493" t="s">
        <v>22</v>
      </c>
      <c r="E1493">
        <v>14</v>
      </c>
      <c r="F1493">
        <v>122</v>
      </c>
      <c r="G1493">
        <v>84</v>
      </c>
      <c r="H1493" t="s">
        <v>20</v>
      </c>
      <c r="I1493">
        <v>71</v>
      </c>
      <c r="J1493">
        <v>42</v>
      </c>
      <c r="K1493">
        <v>7</v>
      </c>
      <c r="L1493">
        <v>31</v>
      </c>
      <c r="M1493">
        <v>32</v>
      </c>
      <c r="N1493">
        <v>1</v>
      </c>
      <c r="O1493">
        <v>1</v>
      </c>
      <c r="P1493">
        <v>33</v>
      </c>
      <c r="Q1493">
        <v>73</v>
      </c>
      <c r="R1493">
        <v>62</v>
      </c>
    </row>
    <row r="1494" spans="1:18" x14ac:dyDescent="0.35">
      <c r="A1494" t="s">
        <v>33</v>
      </c>
      <c r="B1494">
        <v>47060</v>
      </c>
      <c r="C1494">
        <v>16</v>
      </c>
      <c r="D1494" t="s">
        <v>38</v>
      </c>
      <c r="E1494">
        <v>6</v>
      </c>
      <c r="F1494">
        <v>115</v>
      </c>
      <c r="G1494">
        <v>83</v>
      </c>
      <c r="H1494" t="s">
        <v>20</v>
      </c>
      <c r="I1494">
        <v>52</v>
      </c>
      <c r="J1494">
        <v>37</v>
      </c>
      <c r="K1494">
        <v>12</v>
      </c>
      <c r="L1494">
        <v>39</v>
      </c>
      <c r="M1494">
        <v>35</v>
      </c>
      <c r="N1494">
        <v>59</v>
      </c>
      <c r="O1494">
        <v>86</v>
      </c>
      <c r="P1494">
        <v>38</v>
      </c>
      <c r="Q1494">
        <v>71</v>
      </c>
      <c r="R1494">
        <v>81</v>
      </c>
    </row>
    <row r="1495" spans="1:18" x14ac:dyDescent="0.35">
      <c r="A1495" t="s">
        <v>33</v>
      </c>
      <c r="B1495">
        <v>118307</v>
      </c>
      <c r="C1495">
        <v>25</v>
      </c>
      <c r="D1495" t="s">
        <v>38</v>
      </c>
      <c r="E1495">
        <v>9</v>
      </c>
      <c r="F1495">
        <v>57</v>
      </c>
      <c r="G1495">
        <v>93</v>
      </c>
      <c r="H1495" t="s">
        <v>20</v>
      </c>
      <c r="I1495">
        <v>16</v>
      </c>
      <c r="J1495">
        <v>34</v>
      </c>
      <c r="K1495">
        <v>61</v>
      </c>
      <c r="L1495">
        <v>91</v>
      </c>
      <c r="M1495">
        <v>26</v>
      </c>
      <c r="N1495">
        <v>76</v>
      </c>
      <c r="O1495">
        <v>71</v>
      </c>
      <c r="P1495">
        <v>16</v>
      </c>
      <c r="Q1495">
        <v>48</v>
      </c>
      <c r="R1495">
        <v>48</v>
      </c>
    </row>
    <row r="1496" spans="1:18" x14ac:dyDescent="0.35">
      <c r="A1496" t="s">
        <v>39</v>
      </c>
      <c r="B1496">
        <v>98140</v>
      </c>
      <c r="C1496">
        <v>5</v>
      </c>
      <c r="D1496" t="s">
        <v>19</v>
      </c>
      <c r="E1496">
        <v>78</v>
      </c>
      <c r="F1496">
        <v>143</v>
      </c>
      <c r="G1496">
        <v>88</v>
      </c>
      <c r="H1496" t="s">
        <v>20</v>
      </c>
      <c r="I1496">
        <v>97</v>
      </c>
      <c r="J1496">
        <v>5</v>
      </c>
      <c r="K1496">
        <v>4</v>
      </c>
      <c r="L1496">
        <v>89</v>
      </c>
      <c r="M1496">
        <v>9</v>
      </c>
      <c r="N1496">
        <v>11</v>
      </c>
      <c r="O1496">
        <v>36</v>
      </c>
      <c r="P1496">
        <v>84</v>
      </c>
      <c r="Q1496">
        <v>13</v>
      </c>
      <c r="R1496">
        <v>27</v>
      </c>
    </row>
    <row r="1497" spans="1:18" x14ac:dyDescent="0.35">
      <c r="A1497" t="s">
        <v>39</v>
      </c>
      <c r="B1497">
        <v>145092</v>
      </c>
      <c r="C1497">
        <v>25</v>
      </c>
      <c r="D1497" t="s">
        <v>19</v>
      </c>
      <c r="E1497">
        <v>98</v>
      </c>
      <c r="F1497">
        <v>13</v>
      </c>
      <c r="G1497">
        <v>89</v>
      </c>
      <c r="H1497" t="s">
        <v>20</v>
      </c>
      <c r="I1497">
        <v>34</v>
      </c>
      <c r="J1497">
        <v>66</v>
      </c>
      <c r="K1497">
        <v>11</v>
      </c>
      <c r="L1497">
        <v>99</v>
      </c>
      <c r="M1497">
        <v>48</v>
      </c>
      <c r="N1497">
        <v>64</v>
      </c>
      <c r="O1497">
        <v>88</v>
      </c>
      <c r="P1497">
        <v>0</v>
      </c>
      <c r="Q1497">
        <v>98</v>
      </c>
      <c r="R1497">
        <v>36</v>
      </c>
    </row>
    <row r="1498" spans="1:18" x14ac:dyDescent="0.35">
      <c r="A1498" t="s">
        <v>33</v>
      </c>
      <c r="B1498">
        <v>122965</v>
      </c>
      <c r="C1498">
        <v>9</v>
      </c>
      <c r="D1498" t="s">
        <v>19</v>
      </c>
      <c r="E1498">
        <v>15</v>
      </c>
      <c r="F1498">
        <v>136</v>
      </c>
      <c r="G1498">
        <v>92</v>
      </c>
      <c r="H1498" t="s">
        <v>20</v>
      </c>
      <c r="I1498">
        <v>2</v>
      </c>
      <c r="J1498">
        <v>6</v>
      </c>
      <c r="K1498">
        <v>92</v>
      </c>
      <c r="L1498">
        <v>12</v>
      </c>
      <c r="M1498">
        <v>62</v>
      </c>
      <c r="N1498">
        <v>62</v>
      </c>
      <c r="O1498">
        <v>87</v>
      </c>
      <c r="P1498">
        <v>57</v>
      </c>
      <c r="Q1498">
        <v>43</v>
      </c>
      <c r="R1498">
        <v>97</v>
      </c>
    </row>
    <row r="1499" spans="1:18" x14ac:dyDescent="0.35">
      <c r="A1499" t="s">
        <v>39</v>
      </c>
      <c r="B1499">
        <v>138204</v>
      </c>
      <c r="C1499">
        <v>22</v>
      </c>
      <c r="D1499" t="s">
        <v>38</v>
      </c>
      <c r="E1499">
        <v>26</v>
      </c>
      <c r="F1499">
        <v>58</v>
      </c>
      <c r="G1499">
        <v>94</v>
      </c>
      <c r="H1499" t="s">
        <v>20</v>
      </c>
      <c r="I1499">
        <v>71</v>
      </c>
      <c r="J1499">
        <v>1</v>
      </c>
      <c r="K1499">
        <v>7</v>
      </c>
      <c r="L1499">
        <v>4</v>
      </c>
      <c r="M1499">
        <v>97</v>
      </c>
      <c r="N1499">
        <v>28</v>
      </c>
      <c r="O1499">
        <v>71</v>
      </c>
      <c r="P1499">
        <v>63</v>
      </c>
      <c r="Q1499">
        <v>1</v>
      </c>
      <c r="R1499">
        <v>89</v>
      </c>
    </row>
    <row r="1500" spans="1:18" x14ac:dyDescent="0.35">
      <c r="A1500" t="s">
        <v>37</v>
      </c>
      <c r="B1500">
        <v>138500</v>
      </c>
      <c r="C1500">
        <v>15</v>
      </c>
      <c r="D1500" t="s">
        <v>38</v>
      </c>
      <c r="E1500">
        <v>66</v>
      </c>
      <c r="F1500">
        <v>128</v>
      </c>
      <c r="G1500">
        <v>55</v>
      </c>
      <c r="H1500" t="s">
        <v>27</v>
      </c>
      <c r="I1500">
        <v>1</v>
      </c>
      <c r="J1500">
        <v>98</v>
      </c>
      <c r="K1500">
        <v>24</v>
      </c>
      <c r="L1500">
        <v>63</v>
      </c>
      <c r="M1500">
        <v>8</v>
      </c>
      <c r="N1500">
        <v>94</v>
      </c>
      <c r="O1500">
        <v>6</v>
      </c>
      <c r="P1500">
        <v>26</v>
      </c>
      <c r="Q1500">
        <v>84</v>
      </c>
      <c r="R1500">
        <v>16</v>
      </c>
    </row>
    <row r="1501" spans="1:18" x14ac:dyDescent="0.35">
      <c r="A1501" t="s">
        <v>41</v>
      </c>
      <c r="B1501">
        <v>49728</v>
      </c>
      <c r="C1501">
        <v>6</v>
      </c>
      <c r="D1501" t="s">
        <v>38</v>
      </c>
      <c r="E1501">
        <v>91</v>
      </c>
      <c r="F1501">
        <v>108</v>
      </c>
      <c r="G1501">
        <v>72</v>
      </c>
      <c r="H1501" t="s">
        <v>20</v>
      </c>
      <c r="I1501">
        <v>58</v>
      </c>
      <c r="J1501">
        <v>15</v>
      </c>
      <c r="K1501">
        <v>3</v>
      </c>
      <c r="L1501">
        <v>12</v>
      </c>
      <c r="M1501">
        <v>78</v>
      </c>
      <c r="N1501">
        <v>76</v>
      </c>
      <c r="O1501">
        <v>6</v>
      </c>
      <c r="P1501">
        <v>21</v>
      </c>
      <c r="Q1501">
        <v>74</v>
      </c>
      <c r="R1501">
        <v>41</v>
      </c>
    </row>
    <row r="1502" spans="1:18" x14ac:dyDescent="0.35">
      <c r="A1502" t="s">
        <v>35</v>
      </c>
      <c r="B1502">
        <v>79108</v>
      </c>
      <c r="C1502">
        <v>13</v>
      </c>
      <c r="D1502" t="s">
        <v>25</v>
      </c>
      <c r="E1502">
        <v>42</v>
      </c>
      <c r="F1502">
        <v>108</v>
      </c>
      <c r="G1502">
        <v>33</v>
      </c>
      <c r="H1502" t="s">
        <v>27</v>
      </c>
      <c r="I1502">
        <v>14</v>
      </c>
      <c r="J1502">
        <v>66</v>
      </c>
      <c r="K1502">
        <v>52</v>
      </c>
      <c r="L1502">
        <v>16</v>
      </c>
      <c r="M1502">
        <v>54</v>
      </c>
      <c r="N1502">
        <v>91</v>
      </c>
      <c r="O1502">
        <v>2</v>
      </c>
      <c r="P1502">
        <v>64</v>
      </c>
      <c r="Q1502">
        <v>7</v>
      </c>
      <c r="R1502">
        <v>1</v>
      </c>
    </row>
    <row r="1503" spans="1:18" x14ac:dyDescent="0.35">
      <c r="A1503" t="s">
        <v>44</v>
      </c>
      <c r="B1503">
        <v>114724</v>
      </c>
      <c r="C1503">
        <v>20</v>
      </c>
      <c r="D1503" t="s">
        <v>25</v>
      </c>
      <c r="E1503">
        <v>42</v>
      </c>
      <c r="F1503">
        <v>13</v>
      </c>
      <c r="G1503">
        <v>41</v>
      </c>
      <c r="H1503" t="s">
        <v>27</v>
      </c>
      <c r="I1503">
        <v>63</v>
      </c>
      <c r="J1503">
        <v>41</v>
      </c>
      <c r="K1503">
        <v>23</v>
      </c>
      <c r="L1503">
        <v>51</v>
      </c>
      <c r="M1503">
        <v>8</v>
      </c>
      <c r="N1503">
        <v>83</v>
      </c>
      <c r="O1503">
        <v>85</v>
      </c>
      <c r="P1503">
        <v>34</v>
      </c>
      <c r="Q1503">
        <v>79</v>
      </c>
      <c r="R1503">
        <v>21</v>
      </c>
    </row>
    <row r="1504" spans="1:18" x14ac:dyDescent="0.35">
      <c r="A1504" t="s">
        <v>44</v>
      </c>
      <c r="B1504">
        <v>123566</v>
      </c>
      <c r="C1504">
        <v>10</v>
      </c>
      <c r="D1504" t="s">
        <v>25</v>
      </c>
      <c r="E1504">
        <v>95</v>
      </c>
      <c r="F1504">
        <v>51</v>
      </c>
      <c r="G1504">
        <v>48</v>
      </c>
      <c r="H1504" t="s">
        <v>27</v>
      </c>
      <c r="I1504">
        <v>65</v>
      </c>
      <c r="J1504">
        <v>7</v>
      </c>
      <c r="K1504">
        <v>18</v>
      </c>
      <c r="L1504">
        <v>97</v>
      </c>
      <c r="M1504">
        <v>62</v>
      </c>
      <c r="N1504">
        <v>16</v>
      </c>
      <c r="O1504">
        <v>2</v>
      </c>
      <c r="P1504">
        <v>78</v>
      </c>
      <c r="Q1504">
        <v>8</v>
      </c>
      <c r="R1504">
        <v>14</v>
      </c>
    </row>
    <row r="1505" spans="1:18" x14ac:dyDescent="0.35">
      <c r="A1505" t="s">
        <v>41</v>
      </c>
      <c r="B1505">
        <v>33984</v>
      </c>
      <c r="C1505">
        <v>0</v>
      </c>
      <c r="D1505" t="s">
        <v>38</v>
      </c>
      <c r="E1505">
        <v>6</v>
      </c>
      <c r="F1505">
        <v>119</v>
      </c>
      <c r="G1505">
        <v>8</v>
      </c>
      <c r="H1505" t="s">
        <v>20</v>
      </c>
      <c r="I1505">
        <v>77</v>
      </c>
      <c r="J1505">
        <v>97</v>
      </c>
      <c r="K1505">
        <v>27</v>
      </c>
      <c r="L1505">
        <v>7</v>
      </c>
      <c r="M1505">
        <v>93</v>
      </c>
      <c r="N1505">
        <v>69</v>
      </c>
      <c r="O1505">
        <v>68</v>
      </c>
      <c r="P1505">
        <v>22</v>
      </c>
      <c r="Q1505">
        <v>54</v>
      </c>
      <c r="R1505">
        <v>56</v>
      </c>
    </row>
    <row r="1506" spans="1:18" x14ac:dyDescent="0.35">
      <c r="A1506" t="s">
        <v>42</v>
      </c>
      <c r="B1506">
        <v>140839</v>
      </c>
      <c r="C1506">
        <v>16</v>
      </c>
      <c r="D1506" t="s">
        <v>25</v>
      </c>
      <c r="E1506">
        <v>10</v>
      </c>
      <c r="F1506">
        <v>53</v>
      </c>
      <c r="G1506">
        <v>33</v>
      </c>
      <c r="H1506" t="s">
        <v>27</v>
      </c>
      <c r="I1506">
        <v>8</v>
      </c>
      <c r="J1506">
        <v>74</v>
      </c>
      <c r="K1506">
        <v>14</v>
      </c>
      <c r="L1506">
        <v>62</v>
      </c>
      <c r="M1506">
        <v>32</v>
      </c>
      <c r="N1506">
        <v>46</v>
      </c>
      <c r="O1506">
        <v>22</v>
      </c>
      <c r="P1506">
        <v>87</v>
      </c>
      <c r="Q1506">
        <v>59</v>
      </c>
      <c r="R1506">
        <v>94</v>
      </c>
    </row>
    <row r="1507" spans="1:18" x14ac:dyDescent="0.35">
      <c r="A1507" t="s">
        <v>44</v>
      </c>
      <c r="B1507">
        <v>78481</v>
      </c>
      <c r="C1507">
        <v>1</v>
      </c>
      <c r="D1507" t="s">
        <v>25</v>
      </c>
      <c r="E1507">
        <v>12</v>
      </c>
      <c r="F1507">
        <v>67</v>
      </c>
      <c r="G1507">
        <v>7</v>
      </c>
      <c r="H1507" t="s">
        <v>27</v>
      </c>
      <c r="I1507">
        <v>73</v>
      </c>
      <c r="J1507">
        <v>5</v>
      </c>
      <c r="K1507">
        <v>7</v>
      </c>
      <c r="L1507">
        <v>41</v>
      </c>
      <c r="M1507">
        <v>31</v>
      </c>
      <c r="N1507">
        <v>15</v>
      </c>
      <c r="O1507">
        <v>84</v>
      </c>
      <c r="P1507">
        <v>6</v>
      </c>
      <c r="Q1507">
        <v>29</v>
      </c>
      <c r="R1507">
        <v>31</v>
      </c>
    </row>
    <row r="1508" spans="1:18" x14ac:dyDescent="0.35">
      <c r="A1508" t="s">
        <v>28</v>
      </c>
      <c r="B1508">
        <v>101343</v>
      </c>
      <c r="C1508">
        <v>10</v>
      </c>
      <c r="D1508" t="s">
        <v>38</v>
      </c>
      <c r="E1508">
        <v>51</v>
      </c>
      <c r="F1508">
        <v>51</v>
      </c>
      <c r="G1508">
        <v>42</v>
      </c>
      <c r="H1508" t="s">
        <v>27</v>
      </c>
      <c r="I1508">
        <v>93</v>
      </c>
      <c r="J1508">
        <v>31</v>
      </c>
      <c r="K1508">
        <v>36</v>
      </c>
      <c r="L1508">
        <v>47</v>
      </c>
      <c r="M1508">
        <v>56</v>
      </c>
      <c r="N1508">
        <v>81</v>
      </c>
      <c r="O1508">
        <v>19</v>
      </c>
      <c r="P1508">
        <v>87</v>
      </c>
      <c r="Q1508">
        <v>76</v>
      </c>
      <c r="R1508">
        <v>72</v>
      </c>
    </row>
    <row r="1509" spans="1:18" x14ac:dyDescent="0.35">
      <c r="A1509" t="s">
        <v>21</v>
      </c>
      <c r="B1509">
        <v>84034</v>
      </c>
      <c r="C1509">
        <v>26</v>
      </c>
      <c r="D1509" t="s">
        <v>19</v>
      </c>
      <c r="E1509">
        <v>2</v>
      </c>
      <c r="F1509">
        <v>109</v>
      </c>
      <c r="G1509">
        <v>27</v>
      </c>
      <c r="H1509" t="s">
        <v>23</v>
      </c>
      <c r="I1509">
        <v>58</v>
      </c>
      <c r="J1509">
        <v>21</v>
      </c>
      <c r="K1509">
        <v>9</v>
      </c>
      <c r="L1509">
        <v>7</v>
      </c>
      <c r="M1509">
        <v>72</v>
      </c>
      <c r="N1509">
        <v>17</v>
      </c>
      <c r="O1509">
        <v>3</v>
      </c>
      <c r="P1509">
        <v>41</v>
      </c>
      <c r="Q1509">
        <v>58</v>
      </c>
      <c r="R1509">
        <v>71</v>
      </c>
    </row>
    <row r="1510" spans="1:18" x14ac:dyDescent="0.35">
      <c r="A1510" t="s">
        <v>30</v>
      </c>
      <c r="B1510">
        <v>66419</v>
      </c>
      <c r="C1510">
        <v>17</v>
      </c>
      <c r="D1510" t="s">
        <v>19</v>
      </c>
      <c r="E1510">
        <v>35</v>
      </c>
      <c r="F1510">
        <v>87</v>
      </c>
      <c r="G1510">
        <v>38</v>
      </c>
      <c r="H1510" t="s">
        <v>27</v>
      </c>
      <c r="I1510">
        <v>96</v>
      </c>
      <c r="J1510">
        <v>46</v>
      </c>
      <c r="K1510">
        <v>57</v>
      </c>
      <c r="L1510">
        <v>45</v>
      </c>
      <c r="M1510">
        <v>25</v>
      </c>
      <c r="N1510">
        <v>81</v>
      </c>
      <c r="O1510">
        <v>3</v>
      </c>
      <c r="P1510">
        <v>69</v>
      </c>
      <c r="Q1510">
        <v>59</v>
      </c>
      <c r="R1510">
        <v>14</v>
      </c>
    </row>
    <row r="1511" spans="1:18" x14ac:dyDescent="0.35">
      <c r="A1511" t="s">
        <v>37</v>
      </c>
      <c r="B1511">
        <v>79357</v>
      </c>
      <c r="C1511">
        <v>4</v>
      </c>
      <c r="D1511" t="s">
        <v>25</v>
      </c>
      <c r="E1511">
        <v>66</v>
      </c>
      <c r="F1511">
        <v>81</v>
      </c>
      <c r="G1511">
        <v>41</v>
      </c>
      <c r="H1511" t="s">
        <v>27</v>
      </c>
      <c r="I1511">
        <v>6</v>
      </c>
      <c r="J1511">
        <v>77</v>
      </c>
      <c r="K1511">
        <v>88</v>
      </c>
      <c r="L1511">
        <v>82</v>
      </c>
      <c r="M1511">
        <v>47</v>
      </c>
      <c r="N1511">
        <v>53</v>
      </c>
      <c r="O1511">
        <v>24</v>
      </c>
      <c r="P1511">
        <v>17</v>
      </c>
      <c r="Q1511">
        <v>82</v>
      </c>
      <c r="R1511">
        <v>8</v>
      </c>
    </row>
    <row r="1512" spans="1:18" x14ac:dyDescent="0.35">
      <c r="A1512" t="s">
        <v>43</v>
      </c>
      <c r="B1512">
        <v>99064</v>
      </c>
      <c r="C1512">
        <v>7</v>
      </c>
      <c r="D1512" t="s">
        <v>38</v>
      </c>
      <c r="E1512">
        <v>46</v>
      </c>
      <c r="F1512">
        <v>136</v>
      </c>
      <c r="G1512">
        <v>28</v>
      </c>
      <c r="H1512" t="s">
        <v>23</v>
      </c>
      <c r="I1512">
        <v>33</v>
      </c>
      <c r="J1512">
        <v>22</v>
      </c>
      <c r="K1512">
        <v>46</v>
      </c>
      <c r="L1512">
        <v>18</v>
      </c>
      <c r="M1512">
        <v>88</v>
      </c>
      <c r="N1512">
        <v>34</v>
      </c>
      <c r="O1512">
        <v>58</v>
      </c>
      <c r="P1512">
        <v>59</v>
      </c>
      <c r="Q1512">
        <v>51</v>
      </c>
      <c r="R1512">
        <v>16</v>
      </c>
    </row>
    <row r="1513" spans="1:18" x14ac:dyDescent="0.35">
      <c r="A1513" t="s">
        <v>32</v>
      </c>
      <c r="B1513">
        <v>44280</v>
      </c>
      <c r="C1513">
        <v>2</v>
      </c>
      <c r="D1513" t="s">
        <v>38</v>
      </c>
      <c r="E1513">
        <v>17</v>
      </c>
      <c r="F1513">
        <v>125</v>
      </c>
      <c r="G1513">
        <v>62</v>
      </c>
      <c r="H1513" t="s">
        <v>27</v>
      </c>
      <c r="I1513">
        <v>15</v>
      </c>
      <c r="J1513">
        <v>93</v>
      </c>
      <c r="K1513">
        <v>49</v>
      </c>
      <c r="L1513">
        <v>63</v>
      </c>
      <c r="M1513">
        <v>64</v>
      </c>
      <c r="N1513">
        <v>5</v>
      </c>
      <c r="O1513">
        <v>14</v>
      </c>
      <c r="P1513">
        <v>75</v>
      </c>
      <c r="Q1513">
        <v>58</v>
      </c>
      <c r="R1513">
        <v>12</v>
      </c>
    </row>
    <row r="1514" spans="1:18" x14ac:dyDescent="0.35">
      <c r="A1514" t="s">
        <v>24</v>
      </c>
      <c r="B1514">
        <v>49691</v>
      </c>
      <c r="C1514">
        <v>26</v>
      </c>
      <c r="D1514" t="s">
        <v>19</v>
      </c>
      <c r="E1514">
        <v>7</v>
      </c>
      <c r="F1514">
        <v>105</v>
      </c>
      <c r="G1514">
        <v>72</v>
      </c>
      <c r="H1514" t="s">
        <v>20</v>
      </c>
      <c r="I1514">
        <v>35</v>
      </c>
      <c r="J1514">
        <v>5</v>
      </c>
      <c r="K1514">
        <v>48</v>
      </c>
      <c r="L1514">
        <v>91</v>
      </c>
      <c r="M1514">
        <v>0</v>
      </c>
      <c r="N1514">
        <v>27</v>
      </c>
      <c r="O1514">
        <v>8</v>
      </c>
      <c r="P1514">
        <v>1</v>
      </c>
      <c r="Q1514">
        <v>1</v>
      </c>
      <c r="R1514">
        <v>61</v>
      </c>
    </row>
    <row r="1515" spans="1:18" x14ac:dyDescent="0.35">
      <c r="A1515" t="s">
        <v>36</v>
      </c>
      <c r="B1515">
        <v>95234</v>
      </c>
      <c r="C1515">
        <v>4</v>
      </c>
      <c r="D1515" t="s">
        <v>38</v>
      </c>
      <c r="E1515">
        <v>78</v>
      </c>
      <c r="F1515">
        <v>128</v>
      </c>
      <c r="G1515">
        <v>44</v>
      </c>
      <c r="H1515" t="s">
        <v>27</v>
      </c>
      <c r="I1515">
        <v>88</v>
      </c>
      <c r="J1515">
        <v>1</v>
      </c>
      <c r="K1515">
        <v>31</v>
      </c>
      <c r="L1515">
        <v>34</v>
      </c>
      <c r="M1515">
        <v>17</v>
      </c>
      <c r="N1515">
        <v>34</v>
      </c>
      <c r="O1515">
        <v>59</v>
      </c>
      <c r="P1515">
        <v>52</v>
      </c>
      <c r="Q1515">
        <v>32</v>
      </c>
      <c r="R1515">
        <v>75</v>
      </c>
    </row>
    <row r="1516" spans="1:18" x14ac:dyDescent="0.35">
      <c r="A1516" t="s">
        <v>37</v>
      </c>
      <c r="B1516">
        <v>63783</v>
      </c>
      <c r="C1516">
        <v>2</v>
      </c>
      <c r="D1516" t="s">
        <v>25</v>
      </c>
      <c r="E1516">
        <v>41</v>
      </c>
      <c r="F1516">
        <v>10</v>
      </c>
      <c r="G1516">
        <v>63</v>
      </c>
      <c r="H1516" t="s">
        <v>27</v>
      </c>
      <c r="I1516">
        <v>82</v>
      </c>
      <c r="J1516">
        <v>8</v>
      </c>
      <c r="K1516">
        <v>1</v>
      </c>
      <c r="L1516">
        <v>8</v>
      </c>
      <c r="M1516">
        <v>12</v>
      </c>
      <c r="N1516">
        <v>12</v>
      </c>
      <c r="O1516">
        <v>95</v>
      </c>
      <c r="P1516">
        <v>82</v>
      </c>
      <c r="Q1516">
        <v>55</v>
      </c>
      <c r="R1516">
        <v>87</v>
      </c>
    </row>
    <row r="1517" spans="1:18" x14ac:dyDescent="0.35">
      <c r="A1517" t="s">
        <v>32</v>
      </c>
      <c r="B1517">
        <v>95609</v>
      </c>
      <c r="C1517">
        <v>26</v>
      </c>
      <c r="D1517" t="s">
        <v>25</v>
      </c>
      <c r="E1517">
        <v>61</v>
      </c>
      <c r="F1517">
        <v>111</v>
      </c>
      <c r="G1517">
        <v>6</v>
      </c>
      <c r="H1517" t="s">
        <v>27</v>
      </c>
      <c r="I1517">
        <v>23</v>
      </c>
      <c r="J1517">
        <v>17</v>
      </c>
      <c r="K1517">
        <v>76</v>
      </c>
      <c r="L1517">
        <v>34</v>
      </c>
      <c r="M1517">
        <v>14</v>
      </c>
      <c r="N1517">
        <v>31</v>
      </c>
      <c r="O1517">
        <v>36</v>
      </c>
      <c r="P1517">
        <v>97</v>
      </c>
      <c r="Q1517">
        <v>7</v>
      </c>
      <c r="R1517">
        <v>53</v>
      </c>
    </row>
    <row r="1518" spans="1:18" x14ac:dyDescent="0.35">
      <c r="A1518" t="s">
        <v>44</v>
      </c>
      <c r="B1518">
        <v>34590</v>
      </c>
      <c r="C1518">
        <v>20</v>
      </c>
      <c r="D1518" t="s">
        <v>22</v>
      </c>
      <c r="E1518">
        <v>9</v>
      </c>
      <c r="F1518">
        <v>101</v>
      </c>
      <c r="G1518">
        <v>66</v>
      </c>
      <c r="H1518" t="s">
        <v>27</v>
      </c>
      <c r="I1518">
        <v>4</v>
      </c>
      <c r="J1518">
        <v>23</v>
      </c>
      <c r="K1518">
        <v>23</v>
      </c>
      <c r="L1518">
        <v>66</v>
      </c>
      <c r="M1518">
        <v>5</v>
      </c>
      <c r="N1518">
        <v>66</v>
      </c>
      <c r="O1518">
        <v>69</v>
      </c>
      <c r="P1518">
        <v>2</v>
      </c>
      <c r="Q1518">
        <v>5</v>
      </c>
      <c r="R1518">
        <v>53</v>
      </c>
    </row>
    <row r="1519" spans="1:18" x14ac:dyDescent="0.35">
      <c r="A1519" t="s">
        <v>28</v>
      </c>
      <c r="B1519">
        <v>141463</v>
      </c>
      <c r="C1519">
        <v>18</v>
      </c>
      <c r="D1519" t="s">
        <v>19</v>
      </c>
      <c r="E1519">
        <v>63</v>
      </c>
      <c r="F1519">
        <v>105</v>
      </c>
      <c r="G1519">
        <v>53</v>
      </c>
      <c r="H1519" t="s">
        <v>27</v>
      </c>
      <c r="I1519">
        <v>3</v>
      </c>
      <c r="J1519">
        <v>64</v>
      </c>
      <c r="K1519">
        <v>83</v>
      </c>
      <c r="L1519">
        <v>10</v>
      </c>
      <c r="M1519">
        <v>84</v>
      </c>
      <c r="N1519">
        <v>56</v>
      </c>
      <c r="O1519">
        <v>19</v>
      </c>
      <c r="P1519">
        <v>68</v>
      </c>
      <c r="Q1519">
        <v>94</v>
      </c>
      <c r="R1519">
        <v>21</v>
      </c>
    </row>
    <row r="1520" spans="1:18" x14ac:dyDescent="0.35">
      <c r="A1520" t="s">
        <v>41</v>
      </c>
      <c r="B1520">
        <v>90891</v>
      </c>
      <c r="C1520">
        <v>22</v>
      </c>
      <c r="D1520" t="s">
        <v>38</v>
      </c>
      <c r="E1520">
        <v>15</v>
      </c>
      <c r="F1520">
        <v>124</v>
      </c>
      <c r="G1520">
        <v>8</v>
      </c>
      <c r="H1520" t="s">
        <v>20</v>
      </c>
      <c r="I1520">
        <v>6</v>
      </c>
      <c r="J1520">
        <v>87</v>
      </c>
      <c r="K1520">
        <v>56</v>
      </c>
      <c r="L1520">
        <v>33</v>
      </c>
      <c r="M1520">
        <v>34</v>
      </c>
      <c r="N1520">
        <v>29</v>
      </c>
      <c r="O1520">
        <v>46</v>
      </c>
      <c r="P1520">
        <v>34</v>
      </c>
      <c r="Q1520">
        <v>55</v>
      </c>
      <c r="R1520">
        <v>77</v>
      </c>
    </row>
    <row r="1521" spans="1:18" x14ac:dyDescent="0.35">
      <c r="A1521" t="s">
        <v>36</v>
      </c>
      <c r="B1521">
        <v>127976</v>
      </c>
      <c r="C1521">
        <v>9</v>
      </c>
      <c r="D1521" t="s">
        <v>25</v>
      </c>
      <c r="E1521">
        <v>29</v>
      </c>
      <c r="F1521">
        <v>103</v>
      </c>
      <c r="G1521">
        <v>64</v>
      </c>
      <c r="H1521" t="s">
        <v>27</v>
      </c>
      <c r="I1521">
        <v>7</v>
      </c>
      <c r="J1521">
        <v>8</v>
      </c>
      <c r="K1521">
        <v>56</v>
      </c>
      <c r="L1521">
        <v>64</v>
      </c>
      <c r="M1521">
        <v>21</v>
      </c>
      <c r="N1521">
        <v>75</v>
      </c>
      <c r="O1521">
        <v>65</v>
      </c>
      <c r="P1521">
        <v>92</v>
      </c>
      <c r="Q1521">
        <v>17</v>
      </c>
      <c r="R1521">
        <v>75</v>
      </c>
    </row>
    <row r="1522" spans="1:18" x14ac:dyDescent="0.35">
      <c r="A1522" t="s">
        <v>18</v>
      </c>
      <c r="B1522">
        <v>137046</v>
      </c>
      <c r="C1522">
        <v>19</v>
      </c>
      <c r="D1522" t="s">
        <v>19</v>
      </c>
      <c r="E1522">
        <v>57</v>
      </c>
      <c r="F1522">
        <v>105</v>
      </c>
      <c r="G1522">
        <v>8</v>
      </c>
      <c r="H1522" t="s">
        <v>20</v>
      </c>
      <c r="I1522">
        <v>84</v>
      </c>
      <c r="J1522">
        <v>0</v>
      </c>
      <c r="K1522">
        <v>52</v>
      </c>
      <c r="L1522">
        <v>22</v>
      </c>
      <c r="M1522">
        <v>74</v>
      </c>
      <c r="N1522">
        <v>4</v>
      </c>
      <c r="O1522">
        <v>83</v>
      </c>
      <c r="P1522">
        <v>84</v>
      </c>
      <c r="Q1522">
        <v>83</v>
      </c>
      <c r="R1522">
        <v>15</v>
      </c>
    </row>
    <row r="1523" spans="1:18" x14ac:dyDescent="0.35">
      <c r="A1523" t="s">
        <v>40</v>
      </c>
      <c r="B1523">
        <v>51058</v>
      </c>
      <c r="C1523">
        <v>25</v>
      </c>
      <c r="D1523" t="s">
        <v>22</v>
      </c>
      <c r="E1523">
        <v>1</v>
      </c>
      <c r="F1523">
        <v>135</v>
      </c>
      <c r="G1523">
        <v>23</v>
      </c>
      <c r="H1523" t="s">
        <v>23</v>
      </c>
      <c r="I1523">
        <v>53</v>
      </c>
      <c r="J1523">
        <v>73</v>
      </c>
      <c r="K1523">
        <v>9</v>
      </c>
      <c r="L1523">
        <v>53</v>
      </c>
      <c r="M1523">
        <v>29</v>
      </c>
      <c r="N1523">
        <v>97</v>
      </c>
      <c r="O1523">
        <v>86</v>
      </c>
      <c r="P1523">
        <v>73</v>
      </c>
      <c r="Q1523">
        <v>93</v>
      </c>
      <c r="R1523">
        <v>35</v>
      </c>
    </row>
    <row r="1524" spans="1:18" x14ac:dyDescent="0.35">
      <c r="A1524" t="s">
        <v>33</v>
      </c>
      <c r="B1524">
        <v>34258</v>
      </c>
      <c r="C1524">
        <v>26</v>
      </c>
      <c r="D1524" t="s">
        <v>19</v>
      </c>
      <c r="E1524">
        <v>33</v>
      </c>
      <c r="F1524">
        <v>123</v>
      </c>
      <c r="G1524">
        <v>88</v>
      </c>
      <c r="H1524" t="s">
        <v>20</v>
      </c>
      <c r="I1524">
        <v>2</v>
      </c>
      <c r="J1524">
        <v>36</v>
      </c>
      <c r="K1524">
        <v>2</v>
      </c>
      <c r="L1524">
        <v>10</v>
      </c>
      <c r="M1524">
        <v>12</v>
      </c>
      <c r="N1524">
        <v>54</v>
      </c>
      <c r="O1524">
        <v>79</v>
      </c>
      <c r="P1524">
        <v>2</v>
      </c>
      <c r="Q1524">
        <v>49</v>
      </c>
      <c r="R1524">
        <v>61</v>
      </c>
    </row>
    <row r="1525" spans="1:18" x14ac:dyDescent="0.35">
      <c r="A1525" t="s">
        <v>41</v>
      </c>
      <c r="B1525">
        <v>107273</v>
      </c>
      <c r="C1525">
        <v>28</v>
      </c>
      <c r="D1525" t="s">
        <v>22</v>
      </c>
      <c r="E1525">
        <v>78</v>
      </c>
      <c r="F1525">
        <v>8</v>
      </c>
      <c r="G1525">
        <v>75</v>
      </c>
      <c r="H1525" t="s">
        <v>20</v>
      </c>
      <c r="I1525">
        <v>56</v>
      </c>
      <c r="J1525">
        <v>41</v>
      </c>
      <c r="K1525">
        <v>92</v>
      </c>
      <c r="L1525">
        <v>88</v>
      </c>
      <c r="M1525">
        <v>48</v>
      </c>
      <c r="N1525">
        <v>36</v>
      </c>
      <c r="O1525">
        <v>33</v>
      </c>
      <c r="P1525">
        <v>27</v>
      </c>
      <c r="Q1525">
        <v>54</v>
      </c>
      <c r="R1525">
        <v>8</v>
      </c>
    </row>
    <row r="1526" spans="1:18" x14ac:dyDescent="0.35">
      <c r="A1526" t="s">
        <v>43</v>
      </c>
      <c r="B1526">
        <v>144365</v>
      </c>
      <c r="C1526">
        <v>15</v>
      </c>
      <c r="D1526" t="s">
        <v>22</v>
      </c>
      <c r="E1526">
        <v>19</v>
      </c>
      <c r="F1526">
        <v>98</v>
      </c>
      <c r="G1526">
        <v>7</v>
      </c>
      <c r="H1526" t="s">
        <v>23</v>
      </c>
      <c r="I1526">
        <v>7</v>
      </c>
      <c r="J1526">
        <v>52</v>
      </c>
      <c r="K1526">
        <v>5</v>
      </c>
      <c r="L1526">
        <v>3</v>
      </c>
      <c r="M1526">
        <v>9</v>
      </c>
      <c r="N1526">
        <v>9</v>
      </c>
      <c r="O1526">
        <v>87</v>
      </c>
      <c r="P1526">
        <v>38</v>
      </c>
      <c r="Q1526">
        <v>88</v>
      </c>
      <c r="R1526">
        <v>73</v>
      </c>
    </row>
    <row r="1527" spans="1:18" x14ac:dyDescent="0.35">
      <c r="A1527" t="s">
        <v>28</v>
      </c>
      <c r="B1527">
        <v>91146</v>
      </c>
      <c r="C1527">
        <v>21</v>
      </c>
      <c r="D1527" t="s">
        <v>38</v>
      </c>
      <c r="E1527">
        <v>83</v>
      </c>
      <c r="F1527">
        <v>118</v>
      </c>
      <c r="G1527">
        <v>31</v>
      </c>
      <c r="H1527" t="s">
        <v>27</v>
      </c>
      <c r="I1527">
        <v>13</v>
      </c>
      <c r="J1527">
        <v>64</v>
      </c>
      <c r="K1527">
        <v>66</v>
      </c>
      <c r="L1527">
        <v>75</v>
      </c>
      <c r="M1527">
        <v>72</v>
      </c>
      <c r="N1527">
        <v>66</v>
      </c>
      <c r="O1527">
        <v>77</v>
      </c>
      <c r="P1527">
        <v>58</v>
      </c>
      <c r="Q1527">
        <v>26</v>
      </c>
      <c r="R1527">
        <v>91</v>
      </c>
    </row>
    <row r="1528" spans="1:18" x14ac:dyDescent="0.35">
      <c r="A1528" t="s">
        <v>37</v>
      </c>
      <c r="B1528">
        <v>139759</v>
      </c>
      <c r="C1528">
        <v>20</v>
      </c>
      <c r="D1528" t="s">
        <v>22</v>
      </c>
      <c r="E1528">
        <v>37</v>
      </c>
      <c r="F1528">
        <v>123</v>
      </c>
      <c r="G1528">
        <v>47</v>
      </c>
      <c r="H1528" t="s">
        <v>27</v>
      </c>
      <c r="I1528">
        <v>2</v>
      </c>
      <c r="J1528">
        <v>7</v>
      </c>
      <c r="K1528">
        <v>65</v>
      </c>
      <c r="L1528">
        <v>96</v>
      </c>
      <c r="M1528">
        <v>55</v>
      </c>
      <c r="N1528">
        <v>51</v>
      </c>
      <c r="O1528">
        <v>32</v>
      </c>
      <c r="P1528">
        <v>26</v>
      </c>
      <c r="Q1528">
        <v>2</v>
      </c>
      <c r="R1528">
        <v>27</v>
      </c>
    </row>
    <row r="1529" spans="1:18" x14ac:dyDescent="0.35">
      <c r="A1529" t="s">
        <v>24</v>
      </c>
      <c r="B1529">
        <v>89087</v>
      </c>
      <c r="C1529">
        <v>16</v>
      </c>
      <c r="D1529" t="s">
        <v>19</v>
      </c>
      <c r="E1529">
        <v>2</v>
      </c>
      <c r="F1529">
        <v>59</v>
      </c>
      <c r="G1529">
        <v>88</v>
      </c>
      <c r="H1529" t="s">
        <v>20</v>
      </c>
      <c r="I1529">
        <v>89</v>
      </c>
      <c r="J1529">
        <v>94</v>
      </c>
      <c r="K1529">
        <v>62</v>
      </c>
      <c r="L1529">
        <v>5</v>
      </c>
      <c r="M1529">
        <v>74</v>
      </c>
      <c r="N1529">
        <v>11</v>
      </c>
      <c r="O1529">
        <v>67</v>
      </c>
      <c r="P1529">
        <v>78</v>
      </c>
      <c r="Q1529">
        <v>73</v>
      </c>
      <c r="R1529">
        <v>95</v>
      </c>
    </row>
    <row r="1530" spans="1:18" x14ac:dyDescent="0.35">
      <c r="A1530" t="s">
        <v>42</v>
      </c>
      <c r="B1530">
        <v>105692</v>
      </c>
      <c r="C1530">
        <v>0</v>
      </c>
      <c r="D1530" t="s">
        <v>22</v>
      </c>
      <c r="E1530">
        <v>69</v>
      </c>
      <c r="F1530">
        <v>76</v>
      </c>
      <c r="G1530">
        <v>67</v>
      </c>
      <c r="H1530" t="s">
        <v>27</v>
      </c>
      <c r="I1530">
        <v>18</v>
      </c>
      <c r="J1530">
        <v>9</v>
      </c>
      <c r="K1530">
        <v>31</v>
      </c>
      <c r="L1530">
        <v>13</v>
      </c>
      <c r="M1530">
        <v>83</v>
      </c>
      <c r="N1530">
        <v>0</v>
      </c>
      <c r="O1530">
        <v>83</v>
      </c>
      <c r="P1530">
        <v>26</v>
      </c>
      <c r="Q1530">
        <v>88</v>
      </c>
      <c r="R1530">
        <v>69</v>
      </c>
    </row>
    <row r="1531" spans="1:18" x14ac:dyDescent="0.35">
      <c r="A1531" t="s">
        <v>32</v>
      </c>
      <c r="B1531">
        <v>94930</v>
      </c>
      <c r="C1531">
        <v>26</v>
      </c>
      <c r="D1531" t="s">
        <v>25</v>
      </c>
      <c r="E1531">
        <v>37</v>
      </c>
      <c r="F1531">
        <v>56</v>
      </c>
      <c r="G1531">
        <v>63</v>
      </c>
      <c r="H1531" t="s">
        <v>27</v>
      </c>
      <c r="I1531">
        <v>17</v>
      </c>
      <c r="J1531">
        <v>37</v>
      </c>
      <c r="K1531">
        <v>6</v>
      </c>
      <c r="L1531">
        <v>48</v>
      </c>
      <c r="M1531">
        <v>2</v>
      </c>
      <c r="N1531">
        <v>14</v>
      </c>
      <c r="O1531">
        <v>12</v>
      </c>
      <c r="P1531">
        <v>86</v>
      </c>
      <c r="Q1531">
        <v>3</v>
      </c>
      <c r="R1531">
        <v>98</v>
      </c>
    </row>
    <row r="1532" spans="1:18" x14ac:dyDescent="0.35">
      <c r="A1532" t="s">
        <v>40</v>
      </c>
      <c r="B1532">
        <v>80852</v>
      </c>
      <c r="C1532">
        <v>23</v>
      </c>
      <c r="D1532" t="s">
        <v>22</v>
      </c>
      <c r="E1532">
        <v>11</v>
      </c>
      <c r="F1532">
        <v>108</v>
      </c>
      <c r="G1532">
        <v>7</v>
      </c>
      <c r="H1532" t="s">
        <v>23</v>
      </c>
      <c r="I1532">
        <v>6</v>
      </c>
      <c r="J1532">
        <v>85</v>
      </c>
      <c r="K1532">
        <v>5</v>
      </c>
      <c r="L1532">
        <v>8</v>
      </c>
      <c r="M1532">
        <v>39</v>
      </c>
      <c r="N1532">
        <v>16</v>
      </c>
      <c r="O1532">
        <v>18</v>
      </c>
      <c r="P1532">
        <v>92</v>
      </c>
      <c r="Q1532">
        <v>11</v>
      </c>
      <c r="R1532">
        <v>87</v>
      </c>
    </row>
    <row r="1533" spans="1:18" x14ac:dyDescent="0.35">
      <c r="A1533" t="s">
        <v>28</v>
      </c>
      <c r="B1533">
        <v>135857</v>
      </c>
      <c r="C1533">
        <v>4</v>
      </c>
      <c r="D1533" t="s">
        <v>25</v>
      </c>
      <c r="E1533">
        <v>4</v>
      </c>
      <c r="F1533">
        <v>96</v>
      </c>
      <c r="G1533">
        <v>63</v>
      </c>
      <c r="H1533" t="s">
        <v>27</v>
      </c>
      <c r="I1533">
        <v>73</v>
      </c>
      <c r="J1533">
        <v>49</v>
      </c>
      <c r="K1533">
        <v>86</v>
      </c>
      <c r="L1533">
        <v>12</v>
      </c>
      <c r="M1533">
        <v>91</v>
      </c>
      <c r="N1533">
        <v>85</v>
      </c>
      <c r="O1533">
        <v>71</v>
      </c>
      <c r="P1533">
        <v>82</v>
      </c>
      <c r="Q1533">
        <v>54</v>
      </c>
      <c r="R1533">
        <v>68</v>
      </c>
    </row>
    <row r="1534" spans="1:18" x14ac:dyDescent="0.35">
      <c r="A1534" t="s">
        <v>29</v>
      </c>
      <c r="B1534">
        <v>118816</v>
      </c>
      <c r="C1534">
        <v>24</v>
      </c>
      <c r="D1534" t="s">
        <v>19</v>
      </c>
      <c r="E1534">
        <v>36</v>
      </c>
      <c r="F1534">
        <v>107</v>
      </c>
      <c r="G1534">
        <v>11</v>
      </c>
      <c r="H1534" t="s">
        <v>23</v>
      </c>
      <c r="I1534">
        <v>44</v>
      </c>
      <c r="J1534">
        <v>28</v>
      </c>
      <c r="K1534">
        <v>12</v>
      </c>
      <c r="L1534">
        <v>32</v>
      </c>
      <c r="M1534">
        <v>85</v>
      </c>
      <c r="N1534">
        <v>38</v>
      </c>
      <c r="O1534">
        <v>75</v>
      </c>
      <c r="P1534">
        <v>18</v>
      </c>
      <c r="Q1534">
        <v>42</v>
      </c>
      <c r="R1534">
        <v>11</v>
      </c>
    </row>
    <row r="1535" spans="1:18" x14ac:dyDescent="0.35">
      <c r="A1535" t="s">
        <v>36</v>
      </c>
      <c r="B1535">
        <v>73906</v>
      </c>
      <c r="C1535">
        <v>21</v>
      </c>
      <c r="D1535" t="s">
        <v>22</v>
      </c>
      <c r="E1535">
        <v>62</v>
      </c>
      <c r="F1535">
        <v>111</v>
      </c>
      <c r="G1535">
        <v>39</v>
      </c>
      <c r="H1535" t="s">
        <v>27</v>
      </c>
      <c r="I1535">
        <v>47</v>
      </c>
      <c r="J1535">
        <v>86</v>
      </c>
      <c r="K1535">
        <v>17</v>
      </c>
      <c r="L1535">
        <v>2</v>
      </c>
      <c r="M1535">
        <v>65</v>
      </c>
      <c r="N1535">
        <v>5</v>
      </c>
      <c r="O1535">
        <v>98</v>
      </c>
      <c r="P1535">
        <v>61</v>
      </c>
      <c r="Q1535">
        <v>47</v>
      </c>
      <c r="R1535">
        <v>43</v>
      </c>
    </row>
    <row r="1536" spans="1:18" x14ac:dyDescent="0.35">
      <c r="A1536" t="s">
        <v>21</v>
      </c>
      <c r="B1536">
        <v>79723</v>
      </c>
      <c r="C1536">
        <v>23</v>
      </c>
      <c r="D1536" t="s">
        <v>19</v>
      </c>
      <c r="E1536">
        <v>9</v>
      </c>
      <c r="F1536">
        <v>143</v>
      </c>
      <c r="G1536">
        <v>21</v>
      </c>
      <c r="H1536" t="s">
        <v>23</v>
      </c>
      <c r="I1536">
        <v>18</v>
      </c>
      <c r="J1536">
        <v>56</v>
      </c>
      <c r="K1536">
        <v>13</v>
      </c>
      <c r="L1536">
        <v>2</v>
      </c>
      <c r="M1536">
        <v>63</v>
      </c>
      <c r="N1536">
        <v>65</v>
      </c>
      <c r="O1536">
        <v>58</v>
      </c>
      <c r="P1536">
        <v>18</v>
      </c>
      <c r="Q1536">
        <v>6</v>
      </c>
      <c r="R1536">
        <v>6</v>
      </c>
    </row>
    <row r="1537" spans="1:18" x14ac:dyDescent="0.35">
      <c r="A1537" t="s">
        <v>43</v>
      </c>
      <c r="B1537">
        <v>98457</v>
      </c>
      <c r="C1537">
        <v>21</v>
      </c>
      <c r="D1537" t="s">
        <v>19</v>
      </c>
      <c r="E1537">
        <v>55</v>
      </c>
      <c r="F1537">
        <v>116</v>
      </c>
      <c r="G1537">
        <v>27</v>
      </c>
      <c r="H1537" t="s">
        <v>23</v>
      </c>
      <c r="I1537">
        <v>85</v>
      </c>
      <c r="J1537">
        <v>98</v>
      </c>
      <c r="K1537">
        <v>98</v>
      </c>
      <c r="L1537">
        <v>77</v>
      </c>
      <c r="M1537">
        <v>96</v>
      </c>
      <c r="N1537">
        <v>87</v>
      </c>
      <c r="O1537">
        <v>73</v>
      </c>
      <c r="P1537">
        <v>8</v>
      </c>
      <c r="Q1537">
        <v>5</v>
      </c>
      <c r="R1537">
        <v>84</v>
      </c>
    </row>
    <row r="1538" spans="1:18" x14ac:dyDescent="0.35">
      <c r="A1538" t="s">
        <v>32</v>
      </c>
      <c r="B1538">
        <v>35659</v>
      </c>
      <c r="C1538">
        <v>1</v>
      </c>
      <c r="D1538" t="s">
        <v>25</v>
      </c>
      <c r="E1538">
        <v>81</v>
      </c>
      <c r="F1538">
        <v>81</v>
      </c>
      <c r="G1538">
        <v>46</v>
      </c>
      <c r="H1538" t="s">
        <v>27</v>
      </c>
      <c r="I1538">
        <v>7</v>
      </c>
      <c r="J1538">
        <v>92</v>
      </c>
      <c r="K1538">
        <v>9</v>
      </c>
      <c r="L1538">
        <v>86</v>
      </c>
      <c r="M1538">
        <v>79</v>
      </c>
      <c r="N1538">
        <v>32</v>
      </c>
      <c r="O1538">
        <v>36</v>
      </c>
      <c r="P1538">
        <v>5</v>
      </c>
      <c r="Q1538">
        <v>2</v>
      </c>
      <c r="R1538">
        <v>48</v>
      </c>
    </row>
    <row r="1539" spans="1:18" x14ac:dyDescent="0.35">
      <c r="A1539" t="s">
        <v>40</v>
      </c>
      <c r="B1539">
        <v>114295</v>
      </c>
      <c r="C1539">
        <v>10</v>
      </c>
      <c r="D1539" t="s">
        <v>19</v>
      </c>
      <c r="E1539">
        <v>19</v>
      </c>
      <c r="F1539">
        <v>135</v>
      </c>
      <c r="G1539">
        <v>19</v>
      </c>
      <c r="H1539" t="s">
        <v>23</v>
      </c>
      <c r="I1539">
        <v>63</v>
      </c>
      <c r="J1539">
        <v>19</v>
      </c>
      <c r="K1539">
        <v>83</v>
      </c>
      <c r="L1539">
        <v>87</v>
      </c>
      <c r="M1539">
        <v>52</v>
      </c>
      <c r="N1539">
        <v>91</v>
      </c>
      <c r="O1539">
        <v>84</v>
      </c>
      <c r="P1539">
        <v>73</v>
      </c>
      <c r="Q1539">
        <v>73</v>
      </c>
      <c r="R1539">
        <v>11</v>
      </c>
    </row>
    <row r="1540" spans="1:18" x14ac:dyDescent="0.35">
      <c r="A1540" t="s">
        <v>40</v>
      </c>
      <c r="B1540">
        <v>128989</v>
      </c>
      <c r="C1540">
        <v>16</v>
      </c>
      <c r="D1540" t="s">
        <v>25</v>
      </c>
      <c r="E1540">
        <v>7</v>
      </c>
      <c r="F1540">
        <v>51</v>
      </c>
      <c r="G1540">
        <v>9</v>
      </c>
      <c r="H1540" t="s">
        <v>23</v>
      </c>
      <c r="I1540">
        <v>88</v>
      </c>
      <c r="J1540">
        <v>24</v>
      </c>
      <c r="K1540">
        <v>97</v>
      </c>
      <c r="L1540">
        <v>6</v>
      </c>
      <c r="M1540">
        <v>24</v>
      </c>
      <c r="N1540">
        <v>5</v>
      </c>
      <c r="O1540">
        <v>22</v>
      </c>
      <c r="P1540">
        <v>98</v>
      </c>
      <c r="Q1540">
        <v>85</v>
      </c>
      <c r="R1540">
        <v>3</v>
      </c>
    </row>
    <row r="1541" spans="1:18" x14ac:dyDescent="0.35">
      <c r="A1541" t="s">
        <v>32</v>
      </c>
      <c r="B1541">
        <v>125011</v>
      </c>
      <c r="C1541">
        <v>4</v>
      </c>
      <c r="D1541" t="s">
        <v>25</v>
      </c>
      <c r="E1541">
        <v>72</v>
      </c>
      <c r="F1541">
        <v>58</v>
      </c>
      <c r="G1541">
        <v>57</v>
      </c>
      <c r="H1541" t="s">
        <v>27</v>
      </c>
      <c r="I1541">
        <v>65</v>
      </c>
      <c r="J1541">
        <v>22</v>
      </c>
      <c r="K1541">
        <v>76</v>
      </c>
      <c r="L1541">
        <v>9</v>
      </c>
      <c r="M1541">
        <v>49</v>
      </c>
      <c r="N1541">
        <v>1</v>
      </c>
      <c r="O1541">
        <v>97</v>
      </c>
      <c r="P1541">
        <v>75</v>
      </c>
      <c r="Q1541">
        <v>16</v>
      </c>
      <c r="R1541">
        <v>34</v>
      </c>
    </row>
    <row r="1542" spans="1:18" x14ac:dyDescent="0.35">
      <c r="A1542" t="s">
        <v>21</v>
      </c>
      <c r="B1542">
        <v>70372</v>
      </c>
      <c r="C1542">
        <v>24</v>
      </c>
      <c r="D1542" t="s">
        <v>38</v>
      </c>
      <c r="E1542">
        <v>77</v>
      </c>
      <c r="F1542">
        <v>56</v>
      </c>
      <c r="G1542">
        <v>26</v>
      </c>
      <c r="H1542" t="s">
        <v>23</v>
      </c>
      <c r="I1542">
        <v>94</v>
      </c>
      <c r="J1542">
        <v>68</v>
      </c>
      <c r="K1542">
        <v>21</v>
      </c>
      <c r="L1542">
        <v>36</v>
      </c>
      <c r="M1542">
        <v>48</v>
      </c>
      <c r="N1542">
        <v>6</v>
      </c>
      <c r="O1542">
        <v>67</v>
      </c>
      <c r="P1542">
        <v>55</v>
      </c>
      <c r="Q1542">
        <v>35</v>
      </c>
      <c r="R1542">
        <v>89</v>
      </c>
    </row>
    <row r="1543" spans="1:18" x14ac:dyDescent="0.35">
      <c r="A1543" t="s">
        <v>35</v>
      </c>
      <c r="B1543">
        <v>37203</v>
      </c>
      <c r="C1543">
        <v>28</v>
      </c>
      <c r="D1543" t="s">
        <v>25</v>
      </c>
      <c r="E1543">
        <v>47</v>
      </c>
      <c r="F1543">
        <v>128</v>
      </c>
      <c r="G1543">
        <v>32</v>
      </c>
      <c r="H1543" t="s">
        <v>27</v>
      </c>
      <c r="I1543">
        <v>71</v>
      </c>
      <c r="J1543">
        <v>82</v>
      </c>
      <c r="K1543">
        <v>66</v>
      </c>
      <c r="L1543">
        <v>1</v>
      </c>
      <c r="M1543">
        <v>18</v>
      </c>
      <c r="N1543">
        <v>34</v>
      </c>
      <c r="O1543">
        <v>23</v>
      </c>
      <c r="P1543">
        <v>96</v>
      </c>
      <c r="Q1543">
        <v>65</v>
      </c>
      <c r="R1543">
        <v>3</v>
      </c>
    </row>
    <row r="1544" spans="1:18" x14ac:dyDescent="0.35">
      <c r="A1544" t="s">
        <v>44</v>
      </c>
      <c r="B1544">
        <v>72928</v>
      </c>
      <c r="C1544">
        <v>8</v>
      </c>
      <c r="D1544" t="s">
        <v>25</v>
      </c>
      <c r="E1544">
        <v>74</v>
      </c>
      <c r="F1544">
        <v>78</v>
      </c>
      <c r="G1544">
        <v>45</v>
      </c>
      <c r="H1544" t="s">
        <v>27</v>
      </c>
      <c r="I1544">
        <v>2</v>
      </c>
      <c r="J1544">
        <v>97</v>
      </c>
      <c r="K1544">
        <v>52</v>
      </c>
      <c r="L1544">
        <v>9</v>
      </c>
      <c r="M1544">
        <v>35</v>
      </c>
      <c r="N1544">
        <v>86</v>
      </c>
      <c r="O1544">
        <v>5</v>
      </c>
      <c r="P1544">
        <v>98</v>
      </c>
      <c r="Q1544">
        <v>91</v>
      </c>
      <c r="R1544">
        <v>36</v>
      </c>
    </row>
    <row r="1545" spans="1:18" x14ac:dyDescent="0.35">
      <c r="A1545" t="s">
        <v>34</v>
      </c>
      <c r="B1545">
        <v>42568</v>
      </c>
      <c r="C1545">
        <v>3</v>
      </c>
      <c r="D1545" t="s">
        <v>22</v>
      </c>
      <c r="E1545">
        <v>75</v>
      </c>
      <c r="F1545">
        <v>14</v>
      </c>
      <c r="G1545">
        <v>42</v>
      </c>
      <c r="H1545" t="s">
        <v>27</v>
      </c>
      <c r="I1545">
        <v>47</v>
      </c>
      <c r="J1545">
        <v>86</v>
      </c>
      <c r="K1545">
        <v>78</v>
      </c>
      <c r="L1545">
        <v>39</v>
      </c>
      <c r="M1545">
        <v>85</v>
      </c>
      <c r="N1545">
        <v>5</v>
      </c>
      <c r="O1545">
        <v>78</v>
      </c>
      <c r="P1545">
        <v>21</v>
      </c>
      <c r="Q1545">
        <v>29</v>
      </c>
      <c r="R1545">
        <v>49</v>
      </c>
    </row>
    <row r="1546" spans="1:18" x14ac:dyDescent="0.35">
      <c r="A1546" t="s">
        <v>36</v>
      </c>
      <c r="B1546">
        <v>147982</v>
      </c>
      <c r="C1546">
        <v>28</v>
      </c>
      <c r="D1546" t="s">
        <v>38</v>
      </c>
      <c r="E1546">
        <v>52</v>
      </c>
      <c r="F1546">
        <v>104</v>
      </c>
      <c r="G1546">
        <v>43</v>
      </c>
      <c r="H1546" t="s">
        <v>27</v>
      </c>
      <c r="I1546">
        <v>18</v>
      </c>
      <c r="J1546">
        <v>77</v>
      </c>
      <c r="K1546">
        <v>4</v>
      </c>
      <c r="L1546">
        <v>51</v>
      </c>
      <c r="M1546">
        <v>64</v>
      </c>
      <c r="N1546">
        <v>91</v>
      </c>
      <c r="O1546">
        <v>71</v>
      </c>
      <c r="P1546">
        <v>5</v>
      </c>
      <c r="Q1546">
        <v>84</v>
      </c>
      <c r="R1546">
        <v>99</v>
      </c>
    </row>
    <row r="1547" spans="1:18" x14ac:dyDescent="0.35">
      <c r="A1547" t="s">
        <v>26</v>
      </c>
      <c r="B1547">
        <v>81011</v>
      </c>
      <c r="C1547">
        <v>0</v>
      </c>
      <c r="D1547" t="s">
        <v>22</v>
      </c>
      <c r="E1547">
        <v>97</v>
      </c>
      <c r="F1547">
        <v>105</v>
      </c>
      <c r="G1547">
        <v>48</v>
      </c>
      <c r="H1547" t="s">
        <v>27</v>
      </c>
      <c r="I1547">
        <v>33</v>
      </c>
      <c r="J1547">
        <v>66</v>
      </c>
      <c r="K1547">
        <v>23</v>
      </c>
      <c r="L1547">
        <v>1</v>
      </c>
      <c r="M1547">
        <v>3</v>
      </c>
      <c r="N1547">
        <v>29</v>
      </c>
      <c r="O1547">
        <v>4</v>
      </c>
      <c r="P1547">
        <v>55</v>
      </c>
      <c r="Q1547">
        <v>29</v>
      </c>
      <c r="R1547">
        <v>98</v>
      </c>
    </row>
    <row r="1548" spans="1:18" x14ac:dyDescent="0.35">
      <c r="A1548" t="s">
        <v>36</v>
      </c>
      <c r="B1548">
        <v>148691</v>
      </c>
      <c r="C1548">
        <v>1</v>
      </c>
      <c r="D1548" t="s">
        <v>22</v>
      </c>
      <c r="E1548">
        <v>44</v>
      </c>
      <c r="F1548">
        <v>6</v>
      </c>
      <c r="G1548">
        <v>4</v>
      </c>
      <c r="H1548" t="s">
        <v>27</v>
      </c>
      <c r="I1548">
        <v>5</v>
      </c>
      <c r="J1548">
        <v>56</v>
      </c>
      <c r="K1548">
        <v>75</v>
      </c>
      <c r="L1548">
        <v>2</v>
      </c>
      <c r="M1548">
        <v>37</v>
      </c>
      <c r="N1548">
        <v>2</v>
      </c>
      <c r="O1548">
        <v>84</v>
      </c>
      <c r="P1548">
        <v>78</v>
      </c>
      <c r="Q1548">
        <v>6</v>
      </c>
      <c r="R1548">
        <v>36</v>
      </c>
    </row>
    <row r="1549" spans="1:18" x14ac:dyDescent="0.35">
      <c r="A1549" t="s">
        <v>34</v>
      </c>
      <c r="B1549">
        <v>139014</v>
      </c>
      <c r="C1549">
        <v>10</v>
      </c>
      <c r="D1549" t="s">
        <v>22</v>
      </c>
      <c r="E1549">
        <v>39</v>
      </c>
      <c r="F1549">
        <v>103</v>
      </c>
      <c r="G1549">
        <v>44</v>
      </c>
      <c r="H1549" t="s">
        <v>27</v>
      </c>
      <c r="I1549">
        <v>6</v>
      </c>
      <c r="J1549">
        <v>98</v>
      </c>
      <c r="K1549">
        <v>10</v>
      </c>
      <c r="L1549">
        <v>77</v>
      </c>
      <c r="M1549">
        <v>4</v>
      </c>
      <c r="N1549">
        <v>49</v>
      </c>
      <c r="O1549">
        <v>36</v>
      </c>
      <c r="P1549">
        <v>99</v>
      </c>
      <c r="Q1549">
        <v>71</v>
      </c>
      <c r="R1549">
        <v>45</v>
      </c>
    </row>
    <row r="1550" spans="1:18" x14ac:dyDescent="0.35">
      <c r="A1550" t="s">
        <v>42</v>
      </c>
      <c r="B1550">
        <v>111164</v>
      </c>
      <c r="C1550">
        <v>28</v>
      </c>
      <c r="D1550" t="s">
        <v>19</v>
      </c>
      <c r="E1550">
        <v>34</v>
      </c>
      <c r="F1550">
        <v>125</v>
      </c>
      <c r="G1550">
        <v>62</v>
      </c>
      <c r="H1550" t="s">
        <v>27</v>
      </c>
      <c r="I1550">
        <v>25</v>
      </c>
      <c r="J1550">
        <v>54</v>
      </c>
      <c r="K1550">
        <v>53</v>
      </c>
      <c r="L1550">
        <v>42</v>
      </c>
      <c r="M1550">
        <v>23</v>
      </c>
      <c r="N1550">
        <v>7</v>
      </c>
      <c r="O1550">
        <v>25</v>
      </c>
      <c r="P1550">
        <v>91</v>
      </c>
      <c r="Q1550">
        <v>53</v>
      </c>
      <c r="R1550">
        <v>87</v>
      </c>
    </row>
    <row r="1551" spans="1:18" x14ac:dyDescent="0.35">
      <c r="A1551" t="s">
        <v>36</v>
      </c>
      <c r="B1551">
        <v>37529</v>
      </c>
      <c r="C1551">
        <v>21</v>
      </c>
      <c r="D1551" t="s">
        <v>38</v>
      </c>
      <c r="E1551">
        <v>81</v>
      </c>
      <c r="F1551">
        <v>61</v>
      </c>
      <c r="G1551">
        <v>61</v>
      </c>
      <c r="H1551" t="s">
        <v>27</v>
      </c>
      <c r="I1551">
        <v>39</v>
      </c>
      <c r="J1551">
        <v>47</v>
      </c>
      <c r="K1551">
        <v>17</v>
      </c>
      <c r="L1551">
        <v>2</v>
      </c>
      <c r="M1551">
        <v>67</v>
      </c>
      <c r="N1551">
        <v>59</v>
      </c>
      <c r="O1551">
        <v>62</v>
      </c>
      <c r="P1551">
        <v>26</v>
      </c>
      <c r="Q1551">
        <v>24</v>
      </c>
      <c r="R1551">
        <v>83</v>
      </c>
    </row>
    <row r="1552" spans="1:18" x14ac:dyDescent="0.35">
      <c r="A1552" t="s">
        <v>40</v>
      </c>
      <c r="B1552">
        <v>125707</v>
      </c>
      <c r="C1552">
        <v>1</v>
      </c>
      <c r="D1552" t="s">
        <v>19</v>
      </c>
      <c r="E1552">
        <v>34</v>
      </c>
      <c r="F1552">
        <v>114</v>
      </c>
      <c r="G1552">
        <v>26</v>
      </c>
      <c r="H1552" t="s">
        <v>23</v>
      </c>
      <c r="I1552">
        <v>89</v>
      </c>
      <c r="J1552">
        <v>1</v>
      </c>
      <c r="K1552">
        <v>81</v>
      </c>
      <c r="L1552">
        <v>35</v>
      </c>
      <c r="M1552">
        <v>72</v>
      </c>
      <c r="N1552">
        <v>37</v>
      </c>
      <c r="O1552">
        <v>61</v>
      </c>
      <c r="P1552">
        <v>65</v>
      </c>
      <c r="Q1552">
        <v>4</v>
      </c>
      <c r="R1552">
        <v>51</v>
      </c>
    </row>
    <row r="1553" spans="1:18" x14ac:dyDescent="0.35">
      <c r="A1553" t="s">
        <v>42</v>
      </c>
      <c r="B1553">
        <v>139633</v>
      </c>
      <c r="C1553">
        <v>23</v>
      </c>
      <c r="D1553" t="s">
        <v>22</v>
      </c>
      <c r="E1553">
        <v>48</v>
      </c>
      <c r="F1553">
        <v>51</v>
      </c>
      <c r="G1553">
        <v>31</v>
      </c>
      <c r="H1553" t="s">
        <v>27</v>
      </c>
      <c r="I1553">
        <v>66</v>
      </c>
      <c r="J1553">
        <v>85</v>
      </c>
      <c r="K1553">
        <v>79</v>
      </c>
      <c r="L1553">
        <v>31</v>
      </c>
      <c r="M1553">
        <v>47</v>
      </c>
      <c r="N1553">
        <v>23</v>
      </c>
      <c r="O1553">
        <v>99</v>
      </c>
      <c r="P1553">
        <v>26</v>
      </c>
      <c r="Q1553">
        <v>42</v>
      </c>
      <c r="R1553">
        <v>68</v>
      </c>
    </row>
    <row r="1554" spans="1:18" x14ac:dyDescent="0.35">
      <c r="A1554" t="s">
        <v>29</v>
      </c>
      <c r="B1554">
        <v>75477</v>
      </c>
      <c r="C1554">
        <v>2</v>
      </c>
      <c r="D1554" t="s">
        <v>22</v>
      </c>
      <c r="E1554">
        <v>5</v>
      </c>
      <c r="F1554">
        <v>8</v>
      </c>
      <c r="G1554">
        <v>19</v>
      </c>
      <c r="H1554" t="s">
        <v>23</v>
      </c>
      <c r="I1554">
        <v>62</v>
      </c>
      <c r="J1554">
        <v>7</v>
      </c>
      <c r="K1554">
        <v>66</v>
      </c>
      <c r="L1554">
        <v>53</v>
      </c>
      <c r="M1554">
        <v>83</v>
      </c>
      <c r="N1554">
        <v>22</v>
      </c>
      <c r="O1554">
        <v>2</v>
      </c>
      <c r="P1554">
        <v>79</v>
      </c>
      <c r="Q1554">
        <v>7</v>
      </c>
      <c r="R1554">
        <v>79</v>
      </c>
    </row>
    <row r="1555" spans="1:18" x14ac:dyDescent="0.35">
      <c r="A1555" t="s">
        <v>31</v>
      </c>
      <c r="B1555">
        <v>84756</v>
      </c>
      <c r="C1555">
        <v>28</v>
      </c>
      <c r="D1555" t="s">
        <v>22</v>
      </c>
      <c r="E1555">
        <v>1</v>
      </c>
      <c r="F1555">
        <v>78</v>
      </c>
      <c r="G1555">
        <v>12</v>
      </c>
      <c r="H1555" t="s">
        <v>23</v>
      </c>
      <c r="I1555">
        <v>93</v>
      </c>
      <c r="J1555">
        <v>49</v>
      </c>
      <c r="K1555">
        <v>11</v>
      </c>
      <c r="L1555">
        <v>29</v>
      </c>
      <c r="M1555">
        <v>87</v>
      </c>
      <c r="N1555">
        <v>85</v>
      </c>
      <c r="O1555">
        <v>9</v>
      </c>
      <c r="P1555">
        <v>39</v>
      </c>
      <c r="Q1555">
        <v>64</v>
      </c>
      <c r="R1555">
        <v>28</v>
      </c>
    </row>
    <row r="1556" spans="1:18" x14ac:dyDescent="0.35">
      <c r="A1556" t="s">
        <v>31</v>
      </c>
      <c r="B1556">
        <v>67309</v>
      </c>
      <c r="C1556">
        <v>12</v>
      </c>
      <c r="D1556" t="s">
        <v>25</v>
      </c>
      <c r="E1556">
        <v>2</v>
      </c>
      <c r="F1556">
        <v>72</v>
      </c>
      <c r="G1556">
        <v>2</v>
      </c>
      <c r="H1556" t="s">
        <v>23</v>
      </c>
      <c r="I1556">
        <v>9</v>
      </c>
      <c r="J1556">
        <v>13</v>
      </c>
      <c r="K1556">
        <v>92</v>
      </c>
      <c r="L1556">
        <v>35</v>
      </c>
      <c r="M1556">
        <v>43</v>
      </c>
      <c r="N1556">
        <v>36</v>
      </c>
      <c r="O1556">
        <v>41</v>
      </c>
      <c r="P1556">
        <v>26</v>
      </c>
      <c r="Q1556">
        <v>7</v>
      </c>
      <c r="R1556">
        <v>76</v>
      </c>
    </row>
    <row r="1557" spans="1:18" x14ac:dyDescent="0.35">
      <c r="A1557" t="s">
        <v>21</v>
      </c>
      <c r="B1557">
        <v>130043</v>
      </c>
      <c r="C1557">
        <v>20</v>
      </c>
      <c r="D1557" t="s">
        <v>19</v>
      </c>
      <c r="E1557">
        <v>34</v>
      </c>
      <c r="F1557">
        <v>126</v>
      </c>
      <c r="G1557">
        <v>21</v>
      </c>
      <c r="H1557" t="s">
        <v>23</v>
      </c>
      <c r="I1557">
        <v>96</v>
      </c>
      <c r="J1557">
        <v>42</v>
      </c>
      <c r="K1557">
        <v>99</v>
      </c>
      <c r="L1557">
        <v>74</v>
      </c>
      <c r="M1557">
        <v>78</v>
      </c>
      <c r="N1557">
        <v>3</v>
      </c>
      <c r="O1557">
        <v>5</v>
      </c>
      <c r="P1557">
        <v>53</v>
      </c>
      <c r="Q1557">
        <v>4</v>
      </c>
      <c r="R1557">
        <v>31</v>
      </c>
    </row>
    <row r="1558" spans="1:18" x14ac:dyDescent="0.35">
      <c r="A1558" t="s">
        <v>34</v>
      </c>
      <c r="B1558">
        <v>101880</v>
      </c>
      <c r="C1558">
        <v>10</v>
      </c>
      <c r="D1558" t="s">
        <v>22</v>
      </c>
      <c r="E1558">
        <v>43</v>
      </c>
      <c r="F1558">
        <v>69</v>
      </c>
      <c r="G1558">
        <v>51</v>
      </c>
      <c r="H1558" t="s">
        <v>27</v>
      </c>
      <c r="I1558">
        <v>3</v>
      </c>
      <c r="J1558">
        <v>52</v>
      </c>
      <c r="K1558">
        <v>59</v>
      </c>
      <c r="L1558">
        <v>36</v>
      </c>
      <c r="M1558">
        <v>76</v>
      </c>
      <c r="N1558">
        <v>14</v>
      </c>
      <c r="O1558">
        <v>88</v>
      </c>
      <c r="P1558">
        <v>96</v>
      </c>
      <c r="Q1558">
        <v>0</v>
      </c>
      <c r="R1558">
        <v>84</v>
      </c>
    </row>
    <row r="1559" spans="1:18" x14ac:dyDescent="0.35">
      <c r="A1559" t="s">
        <v>34</v>
      </c>
      <c r="B1559">
        <v>37011</v>
      </c>
      <c r="C1559">
        <v>4</v>
      </c>
      <c r="D1559" t="s">
        <v>19</v>
      </c>
      <c r="E1559">
        <v>46</v>
      </c>
      <c r="F1559">
        <v>74</v>
      </c>
      <c r="G1559">
        <v>48</v>
      </c>
      <c r="H1559" t="s">
        <v>27</v>
      </c>
      <c r="I1559">
        <v>95</v>
      </c>
      <c r="J1559">
        <v>21</v>
      </c>
      <c r="K1559">
        <v>18</v>
      </c>
      <c r="L1559">
        <v>24</v>
      </c>
      <c r="M1559">
        <v>55</v>
      </c>
      <c r="N1559">
        <v>93</v>
      </c>
      <c r="O1559">
        <v>57</v>
      </c>
      <c r="P1559">
        <v>24</v>
      </c>
      <c r="Q1559">
        <v>44</v>
      </c>
      <c r="R1559">
        <v>39</v>
      </c>
    </row>
    <row r="1560" spans="1:18" x14ac:dyDescent="0.35">
      <c r="A1560" t="s">
        <v>18</v>
      </c>
      <c r="B1560">
        <v>89658</v>
      </c>
      <c r="C1560">
        <v>0</v>
      </c>
      <c r="D1560" t="s">
        <v>19</v>
      </c>
      <c r="E1560">
        <v>73</v>
      </c>
      <c r="F1560">
        <v>143</v>
      </c>
      <c r="G1560">
        <v>89</v>
      </c>
      <c r="H1560" t="s">
        <v>20</v>
      </c>
      <c r="I1560">
        <v>44</v>
      </c>
      <c r="J1560">
        <v>15</v>
      </c>
      <c r="K1560">
        <v>81</v>
      </c>
      <c r="L1560">
        <v>46</v>
      </c>
      <c r="M1560">
        <v>8</v>
      </c>
      <c r="N1560">
        <v>72</v>
      </c>
      <c r="O1560">
        <v>29</v>
      </c>
      <c r="P1560">
        <v>5</v>
      </c>
      <c r="Q1560">
        <v>9</v>
      </c>
      <c r="R1560">
        <v>48</v>
      </c>
    </row>
    <row r="1561" spans="1:18" x14ac:dyDescent="0.35">
      <c r="A1561" t="s">
        <v>24</v>
      </c>
      <c r="B1561">
        <v>99720</v>
      </c>
      <c r="C1561">
        <v>27</v>
      </c>
      <c r="D1561" t="s">
        <v>22</v>
      </c>
      <c r="E1561">
        <v>72</v>
      </c>
      <c r="F1561">
        <v>139</v>
      </c>
      <c r="G1561">
        <v>7</v>
      </c>
      <c r="H1561" t="s">
        <v>27</v>
      </c>
      <c r="I1561">
        <v>69</v>
      </c>
      <c r="J1561">
        <v>77</v>
      </c>
      <c r="K1561">
        <v>21</v>
      </c>
      <c r="L1561">
        <v>49</v>
      </c>
      <c r="M1561">
        <v>9</v>
      </c>
      <c r="N1561">
        <v>75</v>
      </c>
      <c r="O1561">
        <v>85</v>
      </c>
      <c r="P1561">
        <v>11</v>
      </c>
      <c r="Q1561">
        <v>82</v>
      </c>
      <c r="R1561">
        <v>77</v>
      </c>
    </row>
    <row r="1562" spans="1:18" x14ac:dyDescent="0.35">
      <c r="A1562" t="s">
        <v>42</v>
      </c>
      <c r="B1562">
        <v>115934</v>
      </c>
      <c r="C1562">
        <v>13</v>
      </c>
      <c r="D1562" t="s">
        <v>22</v>
      </c>
      <c r="E1562">
        <v>69</v>
      </c>
      <c r="F1562">
        <v>5</v>
      </c>
      <c r="G1562">
        <v>67</v>
      </c>
      <c r="H1562" t="s">
        <v>27</v>
      </c>
      <c r="I1562">
        <v>55</v>
      </c>
      <c r="J1562">
        <v>62</v>
      </c>
      <c r="K1562">
        <v>66</v>
      </c>
      <c r="L1562">
        <v>56</v>
      </c>
      <c r="M1562">
        <v>86</v>
      </c>
      <c r="N1562">
        <v>61</v>
      </c>
      <c r="O1562">
        <v>91</v>
      </c>
      <c r="P1562">
        <v>58</v>
      </c>
      <c r="Q1562">
        <v>17</v>
      </c>
      <c r="R1562">
        <v>91</v>
      </c>
    </row>
    <row r="1563" spans="1:18" x14ac:dyDescent="0.35">
      <c r="A1563" t="s">
        <v>31</v>
      </c>
      <c r="B1563">
        <v>104713</v>
      </c>
      <c r="C1563">
        <v>13</v>
      </c>
      <c r="D1563" t="s">
        <v>25</v>
      </c>
      <c r="E1563">
        <v>7</v>
      </c>
      <c r="F1563">
        <v>149</v>
      </c>
      <c r="G1563">
        <v>7</v>
      </c>
      <c r="H1563" t="s">
        <v>23</v>
      </c>
      <c r="I1563">
        <v>43</v>
      </c>
      <c r="J1563">
        <v>24</v>
      </c>
      <c r="K1563">
        <v>63</v>
      </c>
      <c r="L1563">
        <v>81</v>
      </c>
      <c r="M1563">
        <v>97</v>
      </c>
      <c r="N1563">
        <v>45</v>
      </c>
      <c r="O1563">
        <v>79</v>
      </c>
      <c r="P1563">
        <v>92</v>
      </c>
      <c r="Q1563">
        <v>68</v>
      </c>
      <c r="R1563">
        <v>24</v>
      </c>
    </row>
    <row r="1564" spans="1:18" x14ac:dyDescent="0.35">
      <c r="A1564" t="s">
        <v>39</v>
      </c>
      <c r="B1564">
        <v>51622</v>
      </c>
      <c r="C1564">
        <v>12</v>
      </c>
      <c r="D1564" t="s">
        <v>25</v>
      </c>
      <c r="E1564">
        <v>97</v>
      </c>
      <c r="F1564">
        <v>149</v>
      </c>
      <c r="G1564">
        <v>86</v>
      </c>
      <c r="H1564" t="s">
        <v>20</v>
      </c>
      <c r="I1564">
        <v>89</v>
      </c>
      <c r="J1564">
        <v>2</v>
      </c>
      <c r="K1564">
        <v>25</v>
      </c>
      <c r="L1564">
        <v>95</v>
      </c>
      <c r="M1564">
        <v>14</v>
      </c>
      <c r="N1564">
        <v>19</v>
      </c>
      <c r="O1564">
        <v>42</v>
      </c>
      <c r="P1564">
        <v>59</v>
      </c>
      <c r="Q1564">
        <v>6</v>
      </c>
      <c r="R1564">
        <v>29</v>
      </c>
    </row>
    <row r="1565" spans="1:18" x14ac:dyDescent="0.35">
      <c r="A1565" t="s">
        <v>21</v>
      </c>
      <c r="B1565">
        <v>118635</v>
      </c>
      <c r="C1565">
        <v>10</v>
      </c>
      <c r="D1565" t="s">
        <v>22</v>
      </c>
      <c r="E1565">
        <v>92</v>
      </c>
      <c r="F1565">
        <v>89</v>
      </c>
      <c r="G1565">
        <v>16</v>
      </c>
      <c r="H1565" t="s">
        <v>23</v>
      </c>
      <c r="I1565">
        <v>7</v>
      </c>
      <c r="J1565">
        <v>66</v>
      </c>
      <c r="K1565">
        <v>38</v>
      </c>
      <c r="L1565">
        <v>41</v>
      </c>
      <c r="M1565">
        <v>35</v>
      </c>
      <c r="N1565">
        <v>24</v>
      </c>
      <c r="O1565">
        <v>46</v>
      </c>
      <c r="P1565">
        <v>69</v>
      </c>
      <c r="Q1565">
        <v>74</v>
      </c>
      <c r="R1565">
        <v>78</v>
      </c>
    </row>
    <row r="1566" spans="1:18" x14ac:dyDescent="0.35">
      <c r="A1566" t="s">
        <v>18</v>
      </c>
      <c r="B1566">
        <v>58645</v>
      </c>
      <c r="C1566">
        <v>18</v>
      </c>
      <c r="D1566" t="s">
        <v>38</v>
      </c>
      <c r="E1566">
        <v>76</v>
      </c>
      <c r="F1566">
        <v>51</v>
      </c>
      <c r="G1566">
        <v>82</v>
      </c>
      <c r="H1566" t="s">
        <v>20</v>
      </c>
      <c r="I1566">
        <v>79</v>
      </c>
      <c r="J1566">
        <v>63</v>
      </c>
      <c r="K1566">
        <v>47</v>
      </c>
      <c r="L1566">
        <v>64</v>
      </c>
      <c r="M1566">
        <v>91</v>
      </c>
      <c r="N1566">
        <v>57</v>
      </c>
      <c r="O1566">
        <v>8</v>
      </c>
      <c r="P1566">
        <v>98</v>
      </c>
      <c r="Q1566">
        <v>71</v>
      </c>
      <c r="R1566">
        <v>57</v>
      </c>
    </row>
    <row r="1567" spans="1:18" x14ac:dyDescent="0.35">
      <c r="A1567" t="s">
        <v>37</v>
      </c>
      <c r="B1567">
        <v>74511</v>
      </c>
      <c r="C1567">
        <v>14</v>
      </c>
      <c r="D1567" t="s">
        <v>22</v>
      </c>
      <c r="E1567">
        <v>37</v>
      </c>
      <c r="F1567">
        <v>107</v>
      </c>
      <c r="G1567">
        <v>62</v>
      </c>
      <c r="H1567" t="s">
        <v>27</v>
      </c>
      <c r="I1567">
        <v>44</v>
      </c>
      <c r="J1567">
        <v>96</v>
      </c>
      <c r="K1567">
        <v>27</v>
      </c>
      <c r="L1567">
        <v>74</v>
      </c>
      <c r="M1567">
        <v>42</v>
      </c>
      <c r="N1567">
        <v>49</v>
      </c>
      <c r="O1567">
        <v>8</v>
      </c>
      <c r="P1567">
        <v>3</v>
      </c>
      <c r="Q1567">
        <v>1</v>
      </c>
      <c r="R1567">
        <v>52</v>
      </c>
    </row>
    <row r="1568" spans="1:18" x14ac:dyDescent="0.35">
      <c r="A1568" t="s">
        <v>32</v>
      </c>
      <c r="B1568">
        <v>101013</v>
      </c>
      <c r="C1568">
        <v>19</v>
      </c>
      <c r="D1568" t="s">
        <v>38</v>
      </c>
      <c r="E1568">
        <v>8</v>
      </c>
      <c r="F1568">
        <v>147</v>
      </c>
      <c r="G1568">
        <v>32</v>
      </c>
      <c r="H1568" t="s">
        <v>27</v>
      </c>
      <c r="I1568">
        <v>59</v>
      </c>
      <c r="J1568">
        <v>68</v>
      </c>
      <c r="K1568">
        <v>99</v>
      </c>
      <c r="L1568">
        <v>94</v>
      </c>
      <c r="M1568">
        <v>71</v>
      </c>
      <c r="N1568">
        <v>52</v>
      </c>
      <c r="O1568">
        <v>16</v>
      </c>
      <c r="P1568">
        <v>38</v>
      </c>
      <c r="Q1568">
        <v>59</v>
      </c>
      <c r="R1568">
        <v>73</v>
      </c>
    </row>
    <row r="1569" spans="1:18" x14ac:dyDescent="0.35">
      <c r="A1569" t="s">
        <v>44</v>
      </c>
      <c r="B1569">
        <v>131277</v>
      </c>
      <c r="C1569">
        <v>18</v>
      </c>
      <c r="D1569" t="s">
        <v>19</v>
      </c>
      <c r="E1569">
        <v>71</v>
      </c>
      <c r="F1569">
        <v>93</v>
      </c>
      <c r="G1569">
        <v>59</v>
      </c>
      <c r="H1569" t="s">
        <v>27</v>
      </c>
      <c r="I1569">
        <v>14</v>
      </c>
      <c r="J1569">
        <v>16</v>
      </c>
      <c r="K1569">
        <v>16</v>
      </c>
      <c r="L1569">
        <v>89</v>
      </c>
      <c r="M1569">
        <v>8</v>
      </c>
      <c r="N1569">
        <v>8</v>
      </c>
      <c r="O1569">
        <v>23</v>
      </c>
      <c r="P1569">
        <v>47</v>
      </c>
      <c r="Q1569">
        <v>92</v>
      </c>
      <c r="R1569">
        <v>59</v>
      </c>
    </row>
    <row r="1570" spans="1:18" x14ac:dyDescent="0.35">
      <c r="A1570" t="s">
        <v>28</v>
      </c>
      <c r="B1570">
        <v>47881</v>
      </c>
      <c r="C1570">
        <v>28</v>
      </c>
      <c r="D1570" t="s">
        <v>38</v>
      </c>
      <c r="E1570">
        <v>28</v>
      </c>
      <c r="F1570">
        <v>142</v>
      </c>
      <c r="G1570">
        <v>47</v>
      </c>
      <c r="H1570" t="s">
        <v>27</v>
      </c>
      <c r="I1570">
        <v>59</v>
      </c>
      <c r="J1570">
        <v>46</v>
      </c>
      <c r="K1570">
        <v>38</v>
      </c>
      <c r="L1570">
        <v>22</v>
      </c>
      <c r="M1570">
        <v>69</v>
      </c>
      <c r="N1570">
        <v>72</v>
      </c>
      <c r="O1570">
        <v>27</v>
      </c>
      <c r="P1570">
        <v>79</v>
      </c>
      <c r="Q1570">
        <v>85</v>
      </c>
      <c r="R1570">
        <v>92</v>
      </c>
    </row>
    <row r="1571" spans="1:18" x14ac:dyDescent="0.35">
      <c r="A1571" t="s">
        <v>26</v>
      </c>
      <c r="B1571">
        <v>109741</v>
      </c>
      <c r="C1571">
        <v>18</v>
      </c>
      <c r="D1571" t="s">
        <v>38</v>
      </c>
      <c r="E1571">
        <v>3</v>
      </c>
      <c r="F1571">
        <v>136</v>
      </c>
      <c r="G1571">
        <v>38</v>
      </c>
      <c r="H1571" t="s">
        <v>27</v>
      </c>
      <c r="I1571">
        <v>0</v>
      </c>
      <c r="J1571">
        <v>87</v>
      </c>
      <c r="K1571">
        <v>33</v>
      </c>
      <c r="L1571">
        <v>41</v>
      </c>
      <c r="M1571">
        <v>45</v>
      </c>
      <c r="N1571">
        <v>85</v>
      </c>
      <c r="O1571">
        <v>34</v>
      </c>
      <c r="P1571">
        <v>89</v>
      </c>
      <c r="Q1571">
        <v>62</v>
      </c>
      <c r="R1571">
        <v>53</v>
      </c>
    </row>
    <row r="1572" spans="1:18" x14ac:dyDescent="0.35">
      <c r="A1572" t="s">
        <v>33</v>
      </c>
      <c r="B1572">
        <v>126509</v>
      </c>
      <c r="C1572">
        <v>11</v>
      </c>
      <c r="D1572" t="s">
        <v>22</v>
      </c>
      <c r="E1572">
        <v>24</v>
      </c>
      <c r="F1572">
        <v>112</v>
      </c>
      <c r="G1572">
        <v>81</v>
      </c>
      <c r="H1572" t="s">
        <v>20</v>
      </c>
      <c r="I1572">
        <v>91</v>
      </c>
      <c r="J1572">
        <v>49</v>
      </c>
      <c r="K1572">
        <v>51</v>
      </c>
      <c r="L1572">
        <v>42</v>
      </c>
      <c r="M1572">
        <v>79</v>
      </c>
      <c r="N1572">
        <v>42</v>
      </c>
      <c r="O1572">
        <v>27</v>
      </c>
      <c r="P1572">
        <v>86</v>
      </c>
      <c r="Q1572">
        <v>6</v>
      </c>
      <c r="R1572">
        <v>59</v>
      </c>
    </row>
    <row r="1573" spans="1:18" x14ac:dyDescent="0.35">
      <c r="A1573" t="s">
        <v>28</v>
      </c>
      <c r="B1573">
        <v>85308</v>
      </c>
      <c r="C1573">
        <v>18</v>
      </c>
      <c r="D1573" t="s">
        <v>38</v>
      </c>
      <c r="E1573">
        <v>72</v>
      </c>
      <c r="F1573">
        <v>81</v>
      </c>
      <c r="G1573">
        <v>31</v>
      </c>
      <c r="H1573" t="s">
        <v>27</v>
      </c>
      <c r="I1573">
        <v>81</v>
      </c>
      <c r="J1573">
        <v>13</v>
      </c>
      <c r="K1573">
        <v>72</v>
      </c>
      <c r="L1573">
        <v>8</v>
      </c>
      <c r="M1573">
        <v>38</v>
      </c>
      <c r="N1573">
        <v>6</v>
      </c>
      <c r="O1573">
        <v>52</v>
      </c>
      <c r="P1573">
        <v>65</v>
      </c>
      <c r="Q1573">
        <v>17</v>
      </c>
      <c r="R1573">
        <v>37</v>
      </c>
    </row>
    <row r="1574" spans="1:18" x14ac:dyDescent="0.35">
      <c r="A1574" t="s">
        <v>41</v>
      </c>
      <c r="B1574">
        <v>41467</v>
      </c>
      <c r="C1574">
        <v>7</v>
      </c>
      <c r="D1574" t="s">
        <v>19</v>
      </c>
      <c r="E1574">
        <v>44</v>
      </c>
      <c r="F1574">
        <v>13</v>
      </c>
      <c r="G1574">
        <v>93</v>
      </c>
      <c r="H1574" t="s">
        <v>20</v>
      </c>
      <c r="I1574">
        <v>97</v>
      </c>
      <c r="J1574">
        <v>9</v>
      </c>
      <c r="K1574">
        <v>32</v>
      </c>
      <c r="L1574">
        <v>96</v>
      </c>
      <c r="M1574">
        <v>81</v>
      </c>
      <c r="N1574">
        <v>84</v>
      </c>
      <c r="O1574">
        <v>2</v>
      </c>
      <c r="P1574">
        <v>95</v>
      </c>
      <c r="Q1574">
        <v>78</v>
      </c>
      <c r="R1574">
        <v>77</v>
      </c>
    </row>
    <row r="1575" spans="1:18" x14ac:dyDescent="0.35">
      <c r="A1575" t="s">
        <v>26</v>
      </c>
      <c r="B1575">
        <v>82762</v>
      </c>
      <c r="C1575">
        <v>8</v>
      </c>
      <c r="D1575" t="s">
        <v>25</v>
      </c>
      <c r="E1575">
        <v>23</v>
      </c>
      <c r="F1575">
        <v>146</v>
      </c>
      <c r="G1575">
        <v>5</v>
      </c>
      <c r="H1575" t="s">
        <v>27</v>
      </c>
      <c r="I1575">
        <v>4</v>
      </c>
      <c r="J1575">
        <v>84</v>
      </c>
      <c r="K1575">
        <v>9</v>
      </c>
      <c r="L1575">
        <v>42</v>
      </c>
      <c r="M1575">
        <v>38</v>
      </c>
      <c r="N1575">
        <v>35</v>
      </c>
      <c r="O1575">
        <v>31</v>
      </c>
      <c r="P1575">
        <v>21</v>
      </c>
      <c r="Q1575">
        <v>17</v>
      </c>
      <c r="R1575">
        <v>64</v>
      </c>
    </row>
    <row r="1576" spans="1:18" x14ac:dyDescent="0.35">
      <c r="A1576" t="s">
        <v>28</v>
      </c>
      <c r="B1576">
        <v>125711</v>
      </c>
      <c r="C1576">
        <v>14</v>
      </c>
      <c r="D1576" t="s">
        <v>22</v>
      </c>
      <c r="E1576">
        <v>51</v>
      </c>
      <c r="F1576">
        <v>8</v>
      </c>
      <c r="G1576">
        <v>36</v>
      </c>
      <c r="H1576" t="s">
        <v>27</v>
      </c>
      <c r="I1576">
        <v>83</v>
      </c>
      <c r="J1576">
        <v>97</v>
      </c>
      <c r="K1576">
        <v>35</v>
      </c>
      <c r="L1576">
        <v>29</v>
      </c>
      <c r="M1576">
        <v>6</v>
      </c>
      <c r="N1576">
        <v>78</v>
      </c>
      <c r="O1576">
        <v>46</v>
      </c>
      <c r="P1576">
        <v>63</v>
      </c>
      <c r="Q1576">
        <v>72</v>
      </c>
      <c r="R1576">
        <v>96</v>
      </c>
    </row>
    <row r="1577" spans="1:18" x14ac:dyDescent="0.35">
      <c r="A1577" t="s">
        <v>42</v>
      </c>
      <c r="B1577">
        <v>131011</v>
      </c>
      <c r="C1577">
        <v>4</v>
      </c>
      <c r="D1577" t="s">
        <v>25</v>
      </c>
      <c r="E1577">
        <v>27</v>
      </c>
      <c r="F1577">
        <v>79</v>
      </c>
      <c r="G1577">
        <v>32</v>
      </c>
      <c r="H1577" t="s">
        <v>27</v>
      </c>
      <c r="I1577">
        <v>29</v>
      </c>
      <c r="J1577">
        <v>6</v>
      </c>
      <c r="K1577">
        <v>96</v>
      </c>
      <c r="L1577">
        <v>62</v>
      </c>
      <c r="M1577">
        <v>17</v>
      </c>
      <c r="N1577">
        <v>12</v>
      </c>
      <c r="O1577">
        <v>37</v>
      </c>
      <c r="P1577">
        <v>31</v>
      </c>
      <c r="Q1577">
        <v>28</v>
      </c>
      <c r="R1577">
        <v>47</v>
      </c>
    </row>
    <row r="1578" spans="1:18" x14ac:dyDescent="0.35">
      <c r="A1578" t="s">
        <v>32</v>
      </c>
      <c r="B1578">
        <v>36588</v>
      </c>
      <c r="C1578">
        <v>14</v>
      </c>
      <c r="D1578" t="s">
        <v>38</v>
      </c>
      <c r="E1578">
        <v>54</v>
      </c>
      <c r="F1578">
        <v>81</v>
      </c>
      <c r="G1578">
        <v>5</v>
      </c>
      <c r="H1578" t="s">
        <v>27</v>
      </c>
      <c r="I1578">
        <v>22</v>
      </c>
      <c r="J1578">
        <v>5</v>
      </c>
      <c r="K1578">
        <v>78</v>
      </c>
      <c r="L1578">
        <v>64</v>
      </c>
      <c r="M1578">
        <v>34</v>
      </c>
      <c r="N1578">
        <v>5</v>
      </c>
      <c r="O1578">
        <v>87</v>
      </c>
      <c r="P1578">
        <v>17</v>
      </c>
      <c r="Q1578">
        <v>93</v>
      </c>
      <c r="R1578">
        <v>48</v>
      </c>
    </row>
    <row r="1579" spans="1:18" x14ac:dyDescent="0.35">
      <c r="A1579" t="s">
        <v>30</v>
      </c>
      <c r="B1579">
        <v>133768</v>
      </c>
      <c r="C1579">
        <v>0</v>
      </c>
      <c r="D1579" t="s">
        <v>25</v>
      </c>
      <c r="E1579">
        <v>74</v>
      </c>
      <c r="F1579">
        <v>138</v>
      </c>
      <c r="G1579">
        <v>45</v>
      </c>
      <c r="H1579" t="s">
        <v>27</v>
      </c>
      <c r="I1579">
        <v>41</v>
      </c>
      <c r="J1579">
        <v>43</v>
      </c>
      <c r="K1579">
        <v>92</v>
      </c>
      <c r="L1579">
        <v>69</v>
      </c>
      <c r="M1579">
        <v>25</v>
      </c>
      <c r="N1579">
        <v>18</v>
      </c>
      <c r="O1579">
        <v>23</v>
      </c>
      <c r="P1579">
        <v>26</v>
      </c>
      <c r="Q1579">
        <v>23</v>
      </c>
      <c r="R1579">
        <v>66</v>
      </c>
    </row>
    <row r="1580" spans="1:18" x14ac:dyDescent="0.35">
      <c r="A1580" t="s">
        <v>35</v>
      </c>
      <c r="B1580">
        <v>149170</v>
      </c>
      <c r="C1580">
        <v>22</v>
      </c>
      <c r="D1580" t="s">
        <v>25</v>
      </c>
      <c r="E1580">
        <v>39</v>
      </c>
      <c r="F1580">
        <v>113</v>
      </c>
      <c r="G1580">
        <v>42</v>
      </c>
      <c r="H1580" t="s">
        <v>27</v>
      </c>
      <c r="I1580">
        <v>7</v>
      </c>
      <c r="J1580">
        <v>8</v>
      </c>
      <c r="K1580">
        <v>13</v>
      </c>
      <c r="L1580">
        <v>84</v>
      </c>
      <c r="M1580">
        <v>66</v>
      </c>
      <c r="N1580">
        <v>6</v>
      </c>
      <c r="O1580">
        <v>39</v>
      </c>
      <c r="P1580">
        <v>28</v>
      </c>
      <c r="Q1580">
        <v>58</v>
      </c>
      <c r="R1580">
        <v>52</v>
      </c>
    </row>
    <row r="1581" spans="1:18" x14ac:dyDescent="0.35">
      <c r="A1581" t="s">
        <v>24</v>
      </c>
      <c r="B1581">
        <v>91860</v>
      </c>
      <c r="C1581">
        <v>15</v>
      </c>
      <c r="D1581" t="s">
        <v>25</v>
      </c>
      <c r="E1581">
        <v>31</v>
      </c>
      <c r="F1581">
        <v>64</v>
      </c>
      <c r="G1581">
        <v>89</v>
      </c>
      <c r="H1581" t="s">
        <v>20</v>
      </c>
      <c r="I1581">
        <v>88</v>
      </c>
      <c r="J1581">
        <v>94</v>
      </c>
      <c r="K1581">
        <v>6</v>
      </c>
      <c r="L1581">
        <v>74</v>
      </c>
      <c r="M1581">
        <v>73</v>
      </c>
      <c r="N1581">
        <v>95</v>
      </c>
      <c r="O1581">
        <v>25</v>
      </c>
      <c r="P1581">
        <v>74</v>
      </c>
      <c r="Q1581">
        <v>5</v>
      </c>
      <c r="R1581">
        <v>63</v>
      </c>
    </row>
    <row r="1582" spans="1:18" x14ac:dyDescent="0.35">
      <c r="A1582" t="s">
        <v>31</v>
      </c>
      <c r="B1582">
        <v>106206</v>
      </c>
      <c r="C1582">
        <v>21</v>
      </c>
      <c r="D1582" t="s">
        <v>19</v>
      </c>
      <c r="E1582">
        <v>77</v>
      </c>
      <c r="F1582">
        <v>136</v>
      </c>
      <c r="G1582">
        <v>14</v>
      </c>
      <c r="H1582" t="s">
        <v>23</v>
      </c>
      <c r="I1582">
        <v>53</v>
      </c>
      <c r="J1582">
        <v>12</v>
      </c>
      <c r="K1582">
        <v>42</v>
      </c>
      <c r="L1582">
        <v>36</v>
      </c>
      <c r="M1582">
        <v>18</v>
      </c>
      <c r="N1582">
        <v>89</v>
      </c>
      <c r="O1582">
        <v>15</v>
      </c>
      <c r="P1582">
        <v>64</v>
      </c>
      <c r="Q1582">
        <v>89</v>
      </c>
      <c r="R1582">
        <v>91</v>
      </c>
    </row>
    <row r="1583" spans="1:18" x14ac:dyDescent="0.35">
      <c r="A1583" t="s">
        <v>33</v>
      </c>
      <c r="B1583">
        <v>145155</v>
      </c>
      <c r="C1583">
        <v>0</v>
      </c>
      <c r="D1583" t="s">
        <v>19</v>
      </c>
      <c r="E1583">
        <v>18</v>
      </c>
      <c r="F1583">
        <v>132</v>
      </c>
      <c r="G1583">
        <v>77</v>
      </c>
      <c r="H1583" t="s">
        <v>20</v>
      </c>
      <c r="I1583">
        <v>92</v>
      </c>
      <c r="J1583">
        <v>71</v>
      </c>
      <c r="K1583">
        <v>79</v>
      </c>
      <c r="L1583">
        <v>9</v>
      </c>
      <c r="M1583">
        <v>58</v>
      </c>
      <c r="N1583">
        <v>82</v>
      </c>
      <c r="O1583">
        <v>86</v>
      </c>
      <c r="P1583">
        <v>3</v>
      </c>
      <c r="Q1583">
        <v>94</v>
      </c>
      <c r="R1583">
        <v>4</v>
      </c>
    </row>
    <row r="1584" spans="1:18" x14ac:dyDescent="0.35">
      <c r="A1584" t="s">
        <v>21</v>
      </c>
      <c r="B1584">
        <v>101812</v>
      </c>
      <c r="C1584">
        <v>24</v>
      </c>
      <c r="D1584" t="s">
        <v>19</v>
      </c>
      <c r="E1584">
        <v>58</v>
      </c>
      <c r="F1584">
        <v>59</v>
      </c>
      <c r="G1584">
        <v>18</v>
      </c>
      <c r="H1584" t="s">
        <v>23</v>
      </c>
      <c r="I1584">
        <v>5</v>
      </c>
      <c r="J1584">
        <v>29</v>
      </c>
      <c r="K1584">
        <v>45</v>
      </c>
      <c r="L1584">
        <v>53</v>
      </c>
      <c r="M1584">
        <v>98</v>
      </c>
      <c r="N1584">
        <v>98</v>
      </c>
      <c r="O1584">
        <v>1</v>
      </c>
      <c r="P1584">
        <v>54</v>
      </c>
      <c r="Q1584">
        <v>82</v>
      </c>
      <c r="R1584">
        <v>24</v>
      </c>
    </row>
    <row r="1585" spans="1:18" x14ac:dyDescent="0.35">
      <c r="A1585" t="s">
        <v>34</v>
      </c>
      <c r="B1585">
        <v>89199</v>
      </c>
      <c r="C1585">
        <v>15</v>
      </c>
      <c r="D1585" t="s">
        <v>38</v>
      </c>
      <c r="E1585">
        <v>88</v>
      </c>
      <c r="F1585">
        <v>116</v>
      </c>
      <c r="G1585">
        <v>43</v>
      </c>
      <c r="H1585" t="s">
        <v>27</v>
      </c>
      <c r="I1585">
        <v>92</v>
      </c>
      <c r="J1585">
        <v>88</v>
      </c>
      <c r="K1585">
        <v>72</v>
      </c>
      <c r="L1585">
        <v>36</v>
      </c>
      <c r="M1585">
        <v>79</v>
      </c>
      <c r="N1585">
        <v>32</v>
      </c>
      <c r="O1585">
        <v>25</v>
      </c>
      <c r="P1585">
        <v>52</v>
      </c>
      <c r="Q1585">
        <v>10</v>
      </c>
      <c r="R1585">
        <v>8</v>
      </c>
    </row>
    <row r="1586" spans="1:18" x14ac:dyDescent="0.35">
      <c r="A1586" t="s">
        <v>31</v>
      </c>
      <c r="B1586">
        <v>141176</v>
      </c>
      <c r="C1586">
        <v>2</v>
      </c>
      <c r="D1586" t="s">
        <v>38</v>
      </c>
      <c r="E1586">
        <v>45</v>
      </c>
      <c r="F1586">
        <v>81</v>
      </c>
      <c r="G1586">
        <v>26</v>
      </c>
      <c r="H1586" t="s">
        <v>23</v>
      </c>
      <c r="I1586">
        <v>57</v>
      </c>
      <c r="J1586">
        <v>81</v>
      </c>
      <c r="K1586">
        <v>49</v>
      </c>
      <c r="L1586">
        <v>75</v>
      </c>
      <c r="M1586">
        <v>87</v>
      </c>
      <c r="N1586">
        <v>39</v>
      </c>
      <c r="O1586">
        <v>1</v>
      </c>
      <c r="P1586">
        <v>25</v>
      </c>
      <c r="Q1586">
        <v>91</v>
      </c>
      <c r="R1586">
        <v>69</v>
      </c>
    </row>
    <row r="1587" spans="1:18" x14ac:dyDescent="0.35">
      <c r="A1587" t="s">
        <v>26</v>
      </c>
      <c r="B1587">
        <v>53983</v>
      </c>
      <c r="C1587">
        <v>18</v>
      </c>
      <c r="D1587" t="s">
        <v>25</v>
      </c>
      <c r="E1587">
        <v>33</v>
      </c>
      <c r="F1587">
        <v>12</v>
      </c>
      <c r="G1587">
        <v>56</v>
      </c>
      <c r="H1587" t="s">
        <v>27</v>
      </c>
      <c r="I1587">
        <v>18</v>
      </c>
      <c r="J1587">
        <v>97</v>
      </c>
      <c r="K1587">
        <v>35</v>
      </c>
      <c r="L1587">
        <v>33</v>
      </c>
      <c r="M1587">
        <v>37</v>
      </c>
      <c r="N1587">
        <v>9</v>
      </c>
      <c r="O1587">
        <v>62</v>
      </c>
      <c r="P1587">
        <v>24</v>
      </c>
      <c r="Q1587">
        <v>8</v>
      </c>
      <c r="R1587">
        <v>39</v>
      </c>
    </row>
    <row r="1588" spans="1:18" x14ac:dyDescent="0.35">
      <c r="A1588" t="s">
        <v>33</v>
      </c>
      <c r="B1588">
        <v>35807</v>
      </c>
      <c r="C1588">
        <v>16</v>
      </c>
      <c r="D1588" t="s">
        <v>19</v>
      </c>
      <c r="E1588">
        <v>65</v>
      </c>
      <c r="F1588">
        <v>126</v>
      </c>
      <c r="G1588">
        <v>76</v>
      </c>
      <c r="H1588" t="s">
        <v>20</v>
      </c>
      <c r="I1588">
        <v>97</v>
      </c>
      <c r="J1588">
        <v>62</v>
      </c>
      <c r="K1588">
        <v>1</v>
      </c>
      <c r="L1588">
        <v>42</v>
      </c>
      <c r="M1588">
        <v>44</v>
      </c>
      <c r="N1588">
        <v>81</v>
      </c>
      <c r="O1588">
        <v>31</v>
      </c>
      <c r="P1588">
        <v>33</v>
      </c>
      <c r="Q1588">
        <v>7</v>
      </c>
      <c r="R1588">
        <v>28</v>
      </c>
    </row>
    <row r="1589" spans="1:18" x14ac:dyDescent="0.35">
      <c r="A1589" t="s">
        <v>30</v>
      </c>
      <c r="B1589">
        <v>82546</v>
      </c>
      <c r="C1589">
        <v>25</v>
      </c>
      <c r="D1589" t="s">
        <v>25</v>
      </c>
      <c r="E1589">
        <v>63</v>
      </c>
      <c r="F1589">
        <v>58</v>
      </c>
      <c r="G1589">
        <v>35</v>
      </c>
      <c r="H1589" t="s">
        <v>27</v>
      </c>
      <c r="I1589">
        <v>38</v>
      </c>
      <c r="J1589">
        <v>74</v>
      </c>
      <c r="K1589">
        <v>83</v>
      </c>
      <c r="L1589">
        <v>1</v>
      </c>
      <c r="M1589">
        <v>33</v>
      </c>
      <c r="N1589">
        <v>42</v>
      </c>
      <c r="O1589">
        <v>91</v>
      </c>
      <c r="P1589">
        <v>5</v>
      </c>
      <c r="Q1589">
        <v>27</v>
      </c>
      <c r="R1589">
        <v>39</v>
      </c>
    </row>
    <row r="1590" spans="1:18" x14ac:dyDescent="0.35">
      <c r="A1590" t="s">
        <v>37</v>
      </c>
      <c r="B1590">
        <v>40987</v>
      </c>
      <c r="C1590">
        <v>16</v>
      </c>
      <c r="D1590" t="s">
        <v>22</v>
      </c>
      <c r="E1590">
        <v>67</v>
      </c>
      <c r="F1590">
        <v>54</v>
      </c>
      <c r="G1590">
        <v>46</v>
      </c>
      <c r="H1590" t="s">
        <v>27</v>
      </c>
      <c r="I1590">
        <v>65</v>
      </c>
      <c r="J1590">
        <v>28</v>
      </c>
      <c r="K1590">
        <v>59</v>
      </c>
      <c r="L1590">
        <v>36</v>
      </c>
      <c r="M1590">
        <v>76</v>
      </c>
      <c r="N1590">
        <v>6</v>
      </c>
      <c r="O1590">
        <v>92</v>
      </c>
      <c r="P1590">
        <v>17</v>
      </c>
      <c r="Q1590">
        <v>16</v>
      </c>
      <c r="R1590">
        <v>84</v>
      </c>
    </row>
    <row r="1591" spans="1:18" x14ac:dyDescent="0.35">
      <c r="A1591" t="s">
        <v>21</v>
      </c>
      <c r="B1591">
        <v>116856</v>
      </c>
      <c r="C1591">
        <v>12</v>
      </c>
      <c r="D1591" t="s">
        <v>22</v>
      </c>
      <c r="E1591">
        <v>9</v>
      </c>
      <c r="F1591">
        <v>141</v>
      </c>
      <c r="G1591">
        <v>12</v>
      </c>
      <c r="H1591" t="s">
        <v>23</v>
      </c>
      <c r="I1591">
        <v>62</v>
      </c>
      <c r="J1591">
        <v>7</v>
      </c>
      <c r="K1591">
        <v>38</v>
      </c>
      <c r="L1591">
        <v>45</v>
      </c>
      <c r="M1591">
        <v>6</v>
      </c>
      <c r="N1591">
        <v>53</v>
      </c>
      <c r="O1591">
        <v>46</v>
      </c>
      <c r="P1591">
        <v>96</v>
      </c>
      <c r="Q1591">
        <v>19</v>
      </c>
      <c r="R1591">
        <v>16</v>
      </c>
    </row>
    <row r="1592" spans="1:18" x14ac:dyDescent="0.35">
      <c r="A1592" t="s">
        <v>26</v>
      </c>
      <c r="B1592">
        <v>71397</v>
      </c>
      <c r="C1592">
        <v>15</v>
      </c>
      <c r="D1592" t="s">
        <v>25</v>
      </c>
      <c r="E1592">
        <v>7</v>
      </c>
      <c r="F1592">
        <v>98</v>
      </c>
      <c r="G1592">
        <v>49</v>
      </c>
      <c r="H1592" t="s">
        <v>27</v>
      </c>
      <c r="I1592">
        <v>31</v>
      </c>
      <c r="J1592">
        <v>93</v>
      </c>
      <c r="K1592">
        <v>28</v>
      </c>
      <c r="L1592">
        <v>29</v>
      </c>
      <c r="M1592">
        <v>23</v>
      </c>
      <c r="N1592">
        <v>15</v>
      </c>
      <c r="O1592">
        <v>36</v>
      </c>
      <c r="P1592">
        <v>68</v>
      </c>
      <c r="Q1592">
        <v>74</v>
      </c>
      <c r="R1592">
        <v>81</v>
      </c>
    </row>
    <row r="1593" spans="1:18" x14ac:dyDescent="0.35">
      <c r="A1593" t="s">
        <v>18</v>
      </c>
      <c r="B1593">
        <v>45456</v>
      </c>
      <c r="C1593">
        <v>20</v>
      </c>
      <c r="D1593" t="s">
        <v>25</v>
      </c>
      <c r="E1593">
        <v>4</v>
      </c>
      <c r="F1593">
        <v>147</v>
      </c>
      <c r="G1593">
        <v>7</v>
      </c>
      <c r="H1593" t="s">
        <v>27</v>
      </c>
      <c r="I1593">
        <v>96</v>
      </c>
      <c r="J1593">
        <v>83</v>
      </c>
      <c r="K1593">
        <v>91</v>
      </c>
      <c r="L1593">
        <v>39</v>
      </c>
      <c r="M1593">
        <v>2</v>
      </c>
      <c r="N1593">
        <v>61</v>
      </c>
      <c r="O1593">
        <v>74</v>
      </c>
      <c r="P1593">
        <v>13</v>
      </c>
      <c r="Q1593">
        <v>8</v>
      </c>
      <c r="R1593">
        <v>21</v>
      </c>
    </row>
    <row r="1594" spans="1:18" x14ac:dyDescent="0.35">
      <c r="A1594" t="s">
        <v>37</v>
      </c>
      <c r="B1594">
        <v>66911</v>
      </c>
      <c r="C1594">
        <v>11</v>
      </c>
      <c r="D1594" t="s">
        <v>25</v>
      </c>
      <c r="E1594">
        <v>86</v>
      </c>
      <c r="F1594">
        <v>69</v>
      </c>
      <c r="G1594">
        <v>4</v>
      </c>
      <c r="H1594" t="s">
        <v>27</v>
      </c>
      <c r="I1594">
        <v>6</v>
      </c>
      <c r="J1594">
        <v>15</v>
      </c>
      <c r="K1594">
        <v>15</v>
      </c>
      <c r="L1594">
        <v>2</v>
      </c>
      <c r="M1594">
        <v>29</v>
      </c>
      <c r="N1594">
        <v>81</v>
      </c>
      <c r="O1594">
        <v>92</v>
      </c>
      <c r="P1594">
        <v>41</v>
      </c>
      <c r="Q1594">
        <v>13</v>
      </c>
      <c r="R1594">
        <v>22</v>
      </c>
    </row>
    <row r="1595" spans="1:18" x14ac:dyDescent="0.35">
      <c r="A1595" t="s">
        <v>39</v>
      </c>
      <c r="B1595">
        <v>34852</v>
      </c>
      <c r="C1595">
        <v>19</v>
      </c>
      <c r="D1595" t="s">
        <v>25</v>
      </c>
      <c r="E1595">
        <v>8</v>
      </c>
      <c r="F1595">
        <v>103</v>
      </c>
      <c r="G1595">
        <v>9</v>
      </c>
      <c r="H1595" t="s">
        <v>20</v>
      </c>
      <c r="I1595">
        <v>8</v>
      </c>
      <c r="J1595">
        <v>89</v>
      </c>
      <c r="K1595">
        <v>58</v>
      </c>
      <c r="L1595">
        <v>95</v>
      </c>
      <c r="M1595">
        <v>15</v>
      </c>
      <c r="N1595">
        <v>99</v>
      </c>
      <c r="O1595">
        <v>64</v>
      </c>
      <c r="P1595">
        <v>57</v>
      </c>
      <c r="Q1595">
        <v>52</v>
      </c>
      <c r="R1595">
        <v>2</v>
      </c>
    </row>
    <row r="1596" spans="1:18" x14ac:dyDescent="0.35">
      <c r="A1596" t="s">
        <v>36</v>
      </c>
      <c r="B1596">
        <v>42705</v>
      </c>
      <c r="C1596">
        <v>27</v>
      </c>
      <c r="D1596" t="s">
        <v>38</v>
      </c>
      <c r="E1596">
        <v>64</v>
      </c>
      <c r="F1596">
        <v>59</v>
      </c>
      <c r="G1596">
        <v>31</v>
      </c>
      <c r="H1596" t="s">
        <v>27</v>
      </c>
      <c r="I1596">
        <v>5</v>
      </c>
      <c r="J1596">
        <v>61</v>
      </c>
      <c r="K1596">
        <v>61</v>
      </c>
      <c r="L1596">
        <v>5</v>
      </c>
      <c r="M1596">
        <v>31</v>
      </c>
      <c r="N1596">
        <v>53</v>
      </c>
      <c r="O1596">
        <v>52</v>
      </c>
      <c r="P1596">
        <v>2</v>
      </c>
      <c r="Q1596">
        <v>28</v>
      </c>
      <c r="R1596">
        <v>5</v>
      </c>
    </row>
    <row r="1597" spans="1:18" x14ac:dyDescent="0.35">
      <c r="A1597" t="s">
        <v>43</v>
      </c>
      <c r="B1597">
        <v>65495</v>
      </c>
      <c r="C1597">
        <v>23</v>
      </c>
      <c r="D1597" t="s">
        <v>22</v>
      </c>
      <c r="E1597">
        <v>73</v>
      </c>
      <c r="F1597">
        <v>15</v>
      </c>
      <c r="G1597">
        <v>13</v>
      </c>
      <c r="H1597" t="s">
        <v>23</v>
      </c>
      <c r="I1597">
        <v>88</v>
      </c>
      <c r="J1597">
        <v>6</v>
      </c>
      <c r="K1597">
        <v>45</v>
      </c>
      <c r="L1597">
        <v>22</v>
      </c>
      <c r="M1597">
        <v>74</v>
      </c>
      <c r="N1597">
        <v>9</v>
      </c>
      <c r="O1597">
        <v>24</v>
      </c>
      <c r="P1597">
        <v>18</v>
      </c>
      <c r="Q1597">
        <v>7</v>
      </c>
      <c r="R1597">
        <v>98</v>
      </c>
    </row>
    <row r="1598" spans="1:18" x14ac:dyDescent="0.35">
      <c r="A1598" t="s">
        <v>41</v>
      </c>
      <c r="B1598">
        <v>99282</v>
      </c>
      <c r="C1598">
        <v>2</v>
      </c>
      <c r="D1598" t="s">
        <v>19</v>
      </c>
      <c r="E1598">
        <v>28</v>
      </c>
      <c r="F1598">
        <v>92</v>
      </c>
      <c r="G1598">
        <v>8</v>
      </c>
      <c r="H1598" t="s">
        <v>20</v>
      </c>
      <c r="I1598">
        <v>85</v>
      </c>
      <c r="J1598">
        <v>77</v>
      </c>
      <c r="K1598">
        <v>59</v>
      </c>
      <c r="L1598">
        <v>27</v>
      </c>
      <c r="M1598">
        <v>94</v>
      </c>
      <c r="N1598">
        <v>65</v>
      </c>
      <c r="O1598">
        <v>97</v>
      </c>
      <c r="P1598">
        <v>58</v>
      </c>
      <c r="Q1598">
        <v>82</v>
      </c>
      <c r="R1598">
        <v>81</v>
      </c>
    </row>
    <row r="1599" spans="1:18" x14ac:dyDescent="0.35">
      <c r="A1599" t="s">
        <v>26</v>
      </c>
      <c r="B1599">
        <v>107275</v>
      </c>
      <c r="C1599">
        <v>19</v>
      </c>
      <c r="D1599" t="s">
        <v>19</v>
      </c>
      <c r="E1599">
        <v>96</v>
      </c>
      <c r="F1599">
        <v>52</v>
      </c>
      <c r="G1599">
        <v>61</v>
      </c>
      <c r="H1599" t="s">
        <v>27</v>
      </c>
      <c r="I1599">
        <v>97</v>
      </c>
      <c r="J1599">
        <v>34</v>
      </c>
      <c r="K1599">
        <v>65</v>
      </c>
      <c r="L1599">
        <v>56</v>
      </c>
      <c r="M1599">
        <v>76</v>
      </c>
      <c r="N1599">
        <v>87</v>
      </c>
      <c r="O1599">
        <v>6</v>
      </c>
      <c r="P1599">
        <v>82</v>
      </c>
      <c r="Q1599">
        <v>31</v>
      </c>
      <c r="R1599">
        <v>23</v>
      </c>
    </row>
    <row r="1600" spans="1:18" x14ac:dyDescent="0.35">
      <c r="A1600" t="s">
        <v>28</v>
      </c>
      <c r="B1600">
        <v>45573</v>
      </c>
      <c r="C1600">
        <v>2</v>
      </c>
      <c r="D1600" t="s">
        <v>25</v>
      </c>
      <c r="E1600">
        <v>68</v>
      </c>
      <c r="F1600">
        <v>69</v>
      </c>
      <c r="G1600">
        <v>57</v>
      </c>
      <c r="H1600" t="s">
        <v>27</v>
      </c>
      <c r="I1600">
        <v>39</v>
      </c>
      <c r="J1600">
        <v>8</v>
      </c>
      <c r="K1600">
        <v>4</v>
      </c>
      <c r="L1600">
        <v>67</v>
      </c>
      <c r="M1600">
        <v>65</v>
      </c>
      <c r="N1600">
        <v>94</v>
      </c>
      <c r="O1600">
        <v>71</v>
      </c>
      <c r="P1600">
        <v>8</v>
      </c>
      <c r="Q1600">
        <v>9</v>
      </c>
      <c r="R1600">
        <v>68</v>
      </c>
    </row>
    <row r="1601" spans="1:18" x14ac:dyDescent="0.35">
      <c r="A1601" t="s">
        <v>37</v>
      </c>
      <c r="B1601">
        <v>128853</v>
      </c>
      <c r="C1601">
        <v>20</v>
      </c>
      <c r="D1601" t="s">
        <v>38</v>
      </c>
      <c r="E1601">
        <v>87</v>
      </c>
      <c r="F1601">
        <v>125</v>
      </c>
      <c r="G1601">
        <v>47</v>
      </c>
      <c r="H1601" t="s">
        <v>27</v>
      </c>
      <c r="I1601">
        <v>71</v>
      </c>
      <c r="J1601">
        <v>87</v>
      </c>
      <c r="K1601">
        <v>98</v>
      </c>
      <c r="L1601">
        <v>95</v>
      </c>
      <c r="M1601">
        <v>33</v>
      </c>
      <c r="N1601">
        <v>42</v>
      </c>
      <c r="O1601">
        <v>11</v>
      </c>
      <c r="P1601">
        <v>25</v>
      </c>
      <c r="Q1601">
        <v>88</v>
      </c>
      <c r="R1601">
        <v>36</v>
      </c>
    </row>
    <row r="1602" spans="1:18" x14ac:dyDescent="0.35">
      <c r="A1602" t="s">
        <v>34</v>
      </c>
      <c r="B1602">
        <v>65314</v>
      </c>
      <c r="C1602">
        <v>24</v>
      </c>
      <c r="D1602" t="s">
        <v>19</v>
      </c>
      <c r="E1602">
        <v>67</v>
      </c>
      <c r="F1602">
        <v>128</v>
      </c>
      <c r="G1602">
        <v>37</v>
      </c>
      <c r="H1602" t="s">
        <v>27</v>
      </c>
      <c r="I1602">
        <v>3</v>
      </c>
      <c r="J1602">
        <v>45</v>
      </c>
      <c r="K1602">
        <v>36</v>
      </c>
      <c r="L1602">
        <v>98</v>
      </c>
      <c r="M1602">
        <v>83</v>
      </c>
      <c r="N1602">
        <v>48</v>
      </c>
      <c r="O1602">
        <v>88</v>
      </c>
      <c r="P1602">
        <v>35</v>
      </c>
      <c r="Q1602">
        <v>79</v>
      </c>
      <c r="R1602">
        <v>22</v>
      </c>
    </row>
    <row r="1603" spans="1:18" x14ac:dyDescent="0.35">
      <c r="A1603" t="s">
        <v>40</v>
      </c>
      <c r="B1603">
        <v>88826</v>
      </c>
      <c r="C1603">
        <v>6</v>
      </c>
      <c r="D1603" t="s">
        <v>22</v>
      </c>
      <c r="E1603">
        <v>46</v>
      </c>
      <c r="F1603">
        <v>61</v>
      </c>
      <c r="G1603">
        <v>12</v>
      </c>
      <c r="H1603" t="s">
        <v>23</v>
      </c>
      <c r="I1603">
        <v>4</v>
      </c>
      <c r="J1603">
        <v>75</v>
      </c>
      <c r="K1603">
        <v>7</v>
      </c>
      <c r="L1603">
        <v>66</v>
      </c>
      <c r="M1603">
        <v>72</v>
      </c>
      <c r="N1603">
        <v>65</v>
      </c>
      <c r="O1603">
        <v>76</v>
      </c>
      <c r="P1603">
        <v>18</v>
      </c>
      <c r="Q1603">
        <v>59</v>
      </c>
      <c r="R1603">
        <v>94</v>
      </c>
    </row>
    <row r="1604" spans="1:18" x14ac:dyDescent="0.35">
      <c r="A1604" t="s">
        <v>41</v>
      </c>
      <c r="B1604">
        <v>53449</v>
      </c>
      <c r="C1604">
        <v>17</v>
      </c>
      <c r="D1604" t="s">
        <v>19</v>
      </c>
      <c r="E1604">
        <v>61</v>
      </c>
      <c r="F1604">
        <v>124</v>
      </c>
      <c r="G1604">
        <v>78</v>
      </c>
      <c r="H1604" t="s">
        <v>20</v>
      </c>
      <c r="I1604">
        <v>7</v>
      </c>
      <c r="J1604">
        <v>92</v>
      </c>
      <c r="K1604">
        <v>1</v>
      </c>
      <c r="L1604">
        <v>87</v>
      </c>
      <c r="M1604">
        <v>22</v>
      </c>
      <c r="N1604">
        <v>46</v>
      </c>
      <c r="O1604">
        <v>85</v>
      </c>
      <c r="P1604">
        <v>82</v>
      </c>
      <c r="Q1604">
        <v>89</v>
      </c>
      <c r="R1604">
        <v>94</v>
      </c>
    </row>
    <row r="1605" spans="1:18" x14ac:dyDescent="0.35">
      <c r="A1605" t="s">
        <v>44</v>
      </c>
      <c r="B1605">
        <v>87564</v>
      </c>
      <c r="C1605">
        <v>27</v>
      </c>
      <c r="D1605" t="s">
        <v>22</v>
      </c>
      <c r="E1605">
        <v>66</v>
      </c>
      <c r="F1605">
        <v>89</v>
      </c>
      <c r="G1605">
        <v>44</v>
      </c>
      <c r="H1605" t="s">
        <v>27</v>
      </c>
      <c r="I1605">
        <v>43</v>
      </c>
      <c r="J1605">
        <v>74</v>
      </c>
      <c r="K1605">
        <v>5</v>
      </c>
      <c r="L1605">
        <v>81</v>
      </c>
      <c r="M1605">
        <v>75</v>
      </c>
      <c r="N1605">
        <v>2</v>
      </c>
      <c r="O1605">
        <v>63</v>
      </c>
      <c r="P1605">
        <v>44</v>
      </c>
      <c r="Q1605">
        <v>46</v>
      </c>
      <c r="R1605">
        <v>82</v>
      </c>
    </row>
    <row r="1606" spans="1:18" x14ac:dyDescent="0.35">
      <c r="A1606" t="s">
        <v>21</v>
      </c>
      <c r="B1606">
        <v>32405</v>
      </c>
      <c r="C1606">
        <v>3</v>
      </c>
      <c r="D1606" t="s">
        <v>19</v>
      </c>
      <c r="E1606">
        <v>89</v>
      </c>
      <c r="F1606">
        <v>121</v>
      </c>
      <c r="G1606">
        <v>19</v>
      </c>
      <c r="H1606" t="s">
        <v>23</v>
      </c>
      <c r="I1606">
        <v>75</v>
      </c>
      <c r="J1606">
        <v>4</v>
      </c>
      <c r="K1606">
        <v>3</v>
      </c>
      <c r="L1606">
        <v>8</v>
      </c>
      <c r="M1606">
        <v>44</v>
      </c>
      <c r="N1606">
        <v>24</v>
      </c>
      <c r="O1606">
        <v>98</v>
      </c>
      <c r="P1606">
        <v>54</v>
      </c>
      <c r="Q1606">
        <v>66</v>
      </c>
      <c r="R1606">
        <v>28</v>
      </c>
    </row>
    <row r="1607" spans="1:18" x14ac:dyDescent="0.35">
      <c r="A1607" t="s">
        <v>44</v>
      </c>
      <c r="B1607">
        <v>114028</v>
      </c>
      <c r="C1607">
        <v>2</v>
      </c>
      <c r="D1607" t="s">
        <v>25</v>
      </c>
      <c r="E1607">
        <v>34</v>
      </c>
      <c r="F1607">
        <v>12</v>
      </c>
      <c r="G1607">
        <v>49</v>
      </c>
      <c r="H1607" t="s">
        <v>27</v>
      </c>
      <c r="I1607">
        <v>52</v>
      </c>
      <c r="J1607">
        <v>59</v>
      </c>
      <c r="K1607">
        <v>77</v>
      </c>
      <c r="L1607">
        <v>9</v>
      </c>
      <c r="M1607">
        <v>78</v>
      </c>
      <c r="N1607">
        <v>56</v>
      </c>
      <c r="O1607">
        <v>67</v>
      </c>
      <c r="P1607">
        <v>33</v>
      </c>
      <c r="Q1607">
        <v>41</v>
      </c>
      <c r="R1607">
        <v>23</v>
      </c>
    </row>
    <row r="1608" spans="1:18" x14ac:dyDescent="0.35">
      <c r="A1608" t="s">
        <v>24</v>
      </c>
      <c r="B1608">
        <v>122061</v>
      </c>
      <c r="C1608">
        <v>20</v>
      </c>
      <c r="D1608" t="s">
        <v>22</v>
      </c>
      <c r="E1608">
        <v>5</v>
      </c>
      <c r="F1608">
        <v>15</v>
      </c>
      <c r="G1608">
        <v>82</v>
      </c>
      <c r="H1608" t="s">
        <v>20</v>
      </c>
      <c r="I1608">
        <v>22</v>
      </c>
      <c r="J1608">
        <v>51</v>
      </c>
      <c r="K1608">
        <v>4</v>
      </c>
      <c r="L1608">
        <v>9</v>
      </c>
      <c r="M1608">
        <v>82</v>
      </c>
      <c r="N1608">
        <v>73</v>
      </c>
      <c r="O1608">
        <v>61</v>
      </c>
      <c r="P1608">
        <v>58</v>
      </c>
      <c r="Q1608">
        <v>10</v>
      </c>
      <c r="R1608">
        <v>28</v>
      </c>
    </row>
    <row r="1609" spans="1:18" x14ac:dyDescent="0.35">
      <c r="A1609" t="s">
        <v>34</v>
      </c>
      <c r="B1609">
        <v>121396</v>
      </c>
      <c r="C1609">
        <v>16</v>
      </c>
      <c r="D1609" t="s">
        <v>22</v>
      </c>
      <c r="E1609">
        <v>31</v>
      </c>
      <c r="F1609">
        <v>88</v>
      </c>
      <c r="G1609">
        <v>5</v>
      </c>
      <c r="H1609" t="s">
        <v>27</v>
      </c>
      <c r="I1609">
        <v>2</v>
      </c>
      <c r="J1609">
        <v>8</v>
      </c>
      <c r="K1609">
        <v>26</v>
      </c>
      <c r="L1609">
        <v>55</v>
      </c>
      <c r="M1609">
        <v>77</v>
      </c>
      <c r="N1609">
        <v>69</v>
      </c>
      <c r="O1609">
        <v>57</v>
      </c>
      <c r="P1609">
        <v>4</v>
      </c>
      <c r="Q1609">
        <v>87</v>
      </c>
      <c r="R1609">
        <v>46</v>
      </c>
    </row>
    <row r="1610" spans="1:18" x14ac:dyDescent="0.35">
      <c r="A1610" t="s">
        <v>40</v>
      </c>
      <c r="B1610">
        <v>87454</v>
      </c>
      <c r="C1610">
        <v>15</v>
      </c>
      <c r="D1610" t="s">
        <v>22</v>
      </c>
      <c r="E1610">
        <v>27</v>
      </c>
      <c r="F1610">
        <v>86</v>
      </c>
      <c r="G1610">
        <v>29</v>
      </c>
      <c r="H1610" t="s">
        <v>23</v>
      </c>
      <c r="I1610">
        <v>24</v>
      </c>
      <c r="J1610">
        <v>1</v>
      </c>
      <c r="K1610">
        <v>7</v>
      </c>
      <c r="L1610">
        <v>5</v>
      </c>
      <c r="M1610">
        <v>64</v>
      </c>
      <c r="N1610">
        <v>33</v>
      </c>
      <c r="O1610">
        <v>69</v>
      </c>
      <c r="P1610">
        <v>6</v>
      </c>
      <c r="Q1610">
        <v>86</v>
      </c>
      <c r="R1610">
        <v>82</v>
      </c>
    </row>
    <row r="1611" spans="1:18" x14ac:dyDescent="0.35">
      <c r="A1611" t="s">
        <v>31</v>
      </c>
      <c r="B1611">
        <v>127216</v>
      </c>
      <c r="C1611">
        <v>7</v>
      </c>
      <c r="D1611" t="s">
        <v>19</v>
      </c>
      <c r="E1611">
        <v>94</v>
      </c>
      <c r="F1611">
        <v>86</v>
      </c>
      <c r="G1611">
        <v>15</v>
      </c>
      <c r="H1611" t="s">
        <v>23</v>
      </c>
      <c r="I1611">
        <v>75</v>
      </c>
      <c r="J1611">
        <v>13</v>
      </c>
      <c r="K1611">
        <v>31</v>
      </c>
      <c r="L1611">
        <v>12</v>
      </c>
      <c r="M1611">
        <v>45</v>
      </c>
      <c r="N1611">
        <v>55</v>
      </c>
      <c r="O1611">
        <v>21</v>
      </c>
      <c r="P1611">
        <v>3</v>
      </c>
      <c r="Q1611">
        <v>72</v>
      </c>
      <c r="R1611">
        <v>2</v>
      </c>
    </row>
    <row r="1612" spans="1:18" x14ac:dyDescent="0.35">
      <c r="A1612" t="s">
        <v>36</v>
      </c>
      <c r="B1612">
        <v>89871</v>
      </c>
      <c r="C1612">
        <v>29</v>
      </c>
      <c r="D1612" t="s">
        <v>19</v>
      </c>
      <c r="E1612">
        <v>22</v>
      </c>
      <c r="F1612">
        <v>116</v>
      </c>
      <c r="G1612">
        <v>47</v>
      </c>
      <c r="H1612" t="s">
        <v>27</v>
      </c>
      <c r="I1612">
        <v>6</v>
      </c>
      <c r="J1612">
        <v>47</v>
      </c>
      <c r="K1612">
        <v>52</v>
      </c>
      <c r="L1612">
        <v>85</v>
      </c>
      <c r="M1612">
        <v>73</v>
      </c>
      <c r="N1612">
        <v>8</v>
      </c>
      <c r="O1612">
        <v>21</v>
      </c>
      <c r="P1612">
        <v>31</v>
      </c>
      <c r="Q1612">
        <v>12</v>
      </c>
      <c r="R1612">
        <v>46</v>
      </c>
    </row>
    <row r="1613" spans="1:18" x14ac:dyDescent="0.35">
      <c r="A1613" t="s">
        <v>30</v>
      </c>
      <c r="B1613">
        <v>140564</v>
      </c>
      <c r="C1613">
        <v>19</v>
      </c>
      <c r="D1613" t="s">
        <v>38</v>
      </c>
      <c r="E1613">
        <v>51</v>
      </c>
      <c r="F1613">
        <v>124</v>
      </c>
      <c r="G1613">
        <v>57</v>
      </c>
      <c r="H1613" t="s">
        <v>27</v>
      </c>
      <c r="I1613">
        <v>85</v>
      </c>
      <c r="J1613">
        <v>22</v>
      </c>
      <c r="K1613">
        <v>75</v>
      </c>
      <c r="L1613">
        <v>88</v>
      </c>
      <c r="M1613">
        <v>17</v>
      </c>
      <c r="N1613">
        <v>35</v>
      </c>
      <c r="O1613">
        <v>97</v>
      </c>
      <c r="P1613">
        <v>78</v>
      </c>
      <c r="Q1613">
        <v>28</v>
      </c>
      <c r="R1613">
        <v>56</v>
      </c>
    </row>
    <row r="1614" spans="1:18" x14ac:dyDescent="0.35">
      <c r="A1614" t="s">
        <v>26</v>
      </c>
      <c r="B1614">
        <v>76887</v>
      </c>
      <c r="C1614">
        <v>18</v>
      </c>
      <c r="D1614" t="s">
        <v>22</v>
      </c>
      <c r="E1614">
        <v>77</v>
      </c>
      <c r="F1614">
        <v>77</v>
      </c>
      <c r="G1614">
        <v>57</v>
      </c>
      <c r="H1614" t="s">
        <v>27</v>
      </c>
      <c r="I1614">
        <v>35</v>
      </c>
      <c r="J1614">
        <v>57</v>
      </c>
      <c r="K1614">
        <v>38</v>
      </c>
      <c r="L1614">
        <v>3</v>
      </c>
      <c r="M1614">
        <v>86</v>
      </c>
      <c r="N1614">
        <v>75</v>
      </c>
      <c r="O1614">
        <v>35</v>
      </c>
      <c r="P1614">
        <v>43</v>
      </c>
      <c r="Q1614">
        <v>69</v>
      </c>
      <c r="R1614">
        <v>81</v>
      </c>
    </row>
    <row r="1615" spans="1:18" x14ac:dyDescent="0.35">
      <c r="A1615" t="s">
        <v>29</v>
      </c>
      <c r="B1615">
        <v>94817</v>
      </c>
      <c r="C1615">
        <v>12</v>
      </c>
      <c r="D1615" t="s">
        <v>25</v>
      </c>
      <c r="E1615">
        <v>54</v>
      </c>
      <c r="F1615">
        <v>145</v>
      </c>
      <c r="G1615">
        <v>24</v>
      </c>
      <c r="H1615" t="s">
        <v>23</v>
      </c>
      <c r="I1615">
        <v>12</v>
      </c>
      <c r="J1615">
        <v>56</v>
      </c>
      <c r="K1615">
        <v>41</v>
      </c>
      <c r="L1615">
        <v>79</v>
      </c>
      <c r="M1615">
        <v>4</v>
      </c>
      <c r="N1615">
        <v>41</v>
      </c>
      <c r="O1615">
        <v>32</v>
      </c>
      <c r="P1615">
        <v>14</v>
      </c>
      <c r="Q1615">
        <v>38</v>
      </c>
      <c r="R1615">
        <v>67</v>
      </c>
    </row>
    <row r="1616" spans="1:18" x14ac:dyDescent="0.35">
      <c r="A1616" t="s">
        <v>35</v>
      </c>
      <c r="B1616">
        <v>90388</v>
      </c>
      <c r="C1616">
        <v>5</v>
      </c>
      <c r="D1616" t="s">
        <v>19</v>
      </c>
      <c r="E1616">
        <v>58</v>
      </c>
      <c r="F1616">
        <v>109</v>
      </c>
      <c r="G1616">
        <v>53</v>
      </c>
      <c r="H1616" t="s">
        <v>27</v>
      </c>
      <c r="I1616">
        <v>53</v>
      </c>
      <c r="J1616">
        <v>12</v>
      </c>
      <c r="K1616">
        <v>22</v>
      </c>
      <c r="L1616">
        <v>8</v>
      </c>
      <c r="M1616">
        <v>5</v>
      </c>
      <c r="N1616">
        <v>71</v>
      </c>
      <c r="O1616">
        <v>57</v>
      </c>
      <c r="P1616">
        <v>4</v>
      </c>
      <c r="Q1616">
        <v>8</v>
      </c>
      <c r="R1616">
        <v>6</v>
      </c>
    </row>
    <row r="1617" spans="1:18" x14ac:dyDescent="0.35">
      <c r="A1617" t="s">
        <v>31</v>
      </c>
      <c r="B1617">
        <v>133323</v>
      </c>
      <c r="C1617">
        <v>3</v>
      </c>
      <c r="D1617" t="s">
        <v>19</v>
      </c>
      <c r="E1617">
        <v>9</v>
      </c>
      <c r="F1617">
        <v>89</v>
      </c>
      <c r="G1617">
        <v>2</v>
      </c>
      <c r="H1617" t="s">
        <v>23</v>
      </c>
      <c r="I1617">
        <v>58</v>
      </c>
      <c r="J1617">
        <v>54</v>
      </c>
      <c r="K1617">
        <v>34</v>
      </c>
      <c r="L1617">
        <v>71</v>
      </c>
      <c r="M1617">
        <v>83</v>
      </c>
      <c r="N1617">
        <v>35</v>
      </c>
      <c r="O1617">
        <v>9</v>
      </c>
      <c r="P1617">
        <v>3</v>
      </c>
      <c r="Q1617">
        <v>14</v>
      </c>
      <c r="R1617">
        <v>47</v>
      </c>
    </row>
    <row r="1618" spans="1:18" x14ac:dyDescent="0.35">
      <c r="A1618" t="s">
        <v>18</v>
      </c>
      <c r="B1618">
        <v>119526</v>
      </c>
      <c r="C1618">
        <v>10</v>
      </c>
      <c r="D1618" t="s">
        <v>22</v>
      </c>
      <c r="E1618">
        <v>46</v>
      </c>
      <c r="F1618">
        <v>72</v>
      </c>
      <c r="G1618">
        <v>88</v>
      </c>
      <c r="H1618" t="s">
        <v>20</v>
      </c>
      <c r="I1618">
        <v>3</v>
      </c>
      <c r="J1618">
        <v>55</v>
      </c>
      <c r="K1618">
        <v>17</v>
      </c>
      <c r="L1618">
        <v>0</v>
      </c>
      <c r="M1618">
        <v>87</v>
      </c>
      <c r="N1618">
        <v>67</v>
      </c>
      <c r="O1618">
        <v>1</v>
      </c>
      <c r="P1618">
        <v>66</v>
      </c>
      <c r="Q1618">
        <v>61</v>
      </c>
      <c r="R1618">
        <v>47</v>
      </c>
    </row>
    <row r="1619" spans="1:18" x14ac:dyDescent="0.35">
      <c r="A1619" t="s">
        <v>36</v>
      </c>
      <c r="B1619">
        <v>62676</v>
      </c>
      <c r="C1619">
        <v>4</v>
      </c>
      <c r="D1619" t="s">
        <v>22</v>
      </c>
      <c r="E1619">
        <v>16</v>
      </c>
      <c r="F1619">
        <v>75</v>
      </c>
      <c r="G1619">
        <v>66</v>
      </c>
      <c r="H1619" t="s">
        <v>27</v>
      </c>
      <c r="I1619">
        <v>97</v>
      </c>
      <c r="J1619">
        <v>95</v>
      </c>
      <c r="K1619">
        <v>19</v>
      </c>
      <c r="L1619">
        <v>9</v>
      </c>
      <c r="M1619">
        <v>14</v>
      </c>
      <c r="N1619">
        <v>51</v>
      </c>
      <c r="O1619">
        <v>64</v>
      </c>
      <c r="P1619">
        <v>46</v>
      </c>
      <c r="Q1619">
        <v>95</v>
      </c>
      <c r="R1619">
        <v>33</v>
      </c>
    </row>
    <row r="1620" spans="1:18" x14ac:dyDescent="0.35">
      <c r="A1620" t="s">
        <v>36</v>
      </c>
      <c r="B1620">
        <v>44590</v>
      </c>
      <c r="C1620">
        <v>22</v>
      </c>
      <c r="D1620" t="s">
        <v>25</v>
      </c>
      <c r="E1620">
        <v>8</v>
      </c>
      <c r="F1620">
        <v>135</v>
      </c>
      <c r="G1620">
        <v>47</v>
      </c>
      <c r="H1620" t="s">
        <v>27</v>
      </c>
      <c r="I1620">
        <v>7</v>
      </c>
      <c r="J1620">
        <v>68</v>
      </c>
      <c r="K1620">
        <v>68</v>
      </c>
      <c r="L1620">
        <v>51</v>
      </c>
      <c r="M1620">
        <v>28</v>
      </c>
      <c r="N1620">
        <v>63</v>
      </c>
      <c r="O1620">
        <v>96</v>
      </c>
      <c r="P1620">
        <v>83</v>
      </c>
      <c r="Q1620">
        <v>11</v>
      </c>
      <c r="R1620">
        <v>2</v>
      </c>
    </row>
    <row r="1621" spans="1:18" x14ac:dyDescent="0.35">
      <c r="A1621" t="s">
        <v>26</v>
      </c>
      <c r="B1621">
        <v>68463</v>
      </c>
      <c r="C1621">
        <v>5</v>
      </c>
      <c r="D1621" t="s">
        <v>38</v>
      </c>
      <c r="E1621">
        <v>78</v>
      </c>
      <c r="F1621">
        <v>81</v>
      </c>
      <c r="G1621">
        <v>58</v>
      </c>
      <c r="H1621" t="s">
        <v>27</v>
      </c>
      <c r="I1621">
        <v>93</v>
      </c>
      <c r="J1621">
        <v>46</v>
      </c>
      <c r="K1621">
        <v>24</v>
      </c>
      <c r="L1621">
        <v>92</v>
      </c>
      <c r="M1621">
        <v>47</v>
      </c>
      <c r="N1621">
        <v>41</v>
      </c>
      <c r="O1621">
        <v>35</v>
      </c>
      <c r="P1621">
        <v>42</v>
      </c>
      <c r="Q1621">
        <v>67</v>
      </c>
      <c r="R1621">
        <v>43</v>
      </c>
    </row>
    <row r="1622" spans="1:18" x14ac:dyDescent="0.35">
      <c r="A1622" t="s">
        <v>26</v>
      </c>
      <c r="B1622">
        <v>52053</v>
      </c>
      <c r="C1622">
        <v>16</v>
      </c>
      <c r="D1622" t="s">
        <v>38</v>
      </c>
      <c r="E1622">
        <v>74</v>
      </c>
      <c r="F1622">
        <v>7</v>
      </c>
      <c r="G1622">
        <v>38</v>
      </c>
      <c r="H1622" t="s">
        <v>27</v>
      </c>
      <c r="I1622">
        <v>7</v>
      </c>
      <c r="J1622">
        <v>87</v>
      </c>
      <c r="K1622">
        <v>24</v>
      </c>
      <c r="L1622">
        <v>19</v>
      </c>
      <c r="M1622">
        <v>67</v>
      </c>
      <c r="N1622">
        <v>62</v>
      </c>
      <c r="O1622">
        <v>45</v>
      </c>
      <c r="P1622">
        <v>1</v>
      </c>
      <c r="Q1622">
        <v>9</v>
      </c>
      <c r="R1622">
        <v>78</v>
      </c>
    </row>
    <row r="1623" spans="1:18" x14ac:dyDescent="0.35">
      <c r="A1623" t="s">
        <v>26</v>
      </c>
      <c r="B1623">
        <v>104767</v>
      </c>
      <c r="C1623">
        <v>24</v>
      </c>
      <c r="D1623" t="s">
        <v>38</v>
      </c>
      <c r="E1623">
        <v>86</v>
      </c>
      <c r="F1623">
        <v>107</v>
      </c>
      <c r="G1623">
        <v>55</v>
      </c>
      <c r="H1623" t="s">
        <v>27</v>
      </c>
      <c r="I1623">
        <v>93</v>
      </c>
      <c r="J1623">
        <v>16</v>
      </c>
      <c r="K1623">
        <v>54</v>
      </c>
      <c r="L1623">
        <v>6</v>
      </c>
      <c r="M1623">
        <v>36</v>
      </c>
      <c r="N1623">
        <v>15</v>
      </c>
      <c r="O1623">
        <v>19</v>
      </c>
      <c r="P1623">
        <v>93</v>
      </c>
      <c r="Q1623">
        <v>61</v>
      </c>
      <c r="R1623">
        <v>89</v>
      </c>
    </row>
    <row r="1624" spans="1:18" x14ac:dyDescent="0.35">
      <c r="A1624" t="s">
        <v>26</v>
      </c>
      <c r="B1624">
        <v>65303</v>
      </c>
      <c r="C1624">
        <v>20</v>
      </c>
      <c r="D1624" t="s">
        <v>22</v>
      </c>
      <c r="E1624">
        <v>6</v>
      </c>
      <c r="F1624">
        <v>53</v>
      </c>
      <c r="G1624">
        <v>49</v>
      </c>
      <c r="H1624" t="s">
        <v>27</v>
      </c>
      <c r="I1624">
        <v>56</v>
      </c>
      <c r="J1624">
        <v>2</v>
      </c>
      <c r="K1624">
        <v>79</v>
      </c>
      <c r="L1624">
        <v>3</v>
      </c>
      <c r="M1624">
        <v>45</v>
      </c>
      <c r="N1624">
        <v>54</v>
      </c>
      <c r="O1624">
        <v>99</v>
      </c>
      <c r="P1624">
        <v>1</v>
      </c>
      <c r="Q1624">
        <v>56</v>
      </c>
      <c r="R1624">
        <v>53</v>
      </c>
    </row>
    <row r="1625" spans="1:18" x14ac:dyDescent="0.35">
      <c r="A1625" t="s">
        <v>42</v>
      </c>
      <c r="B1625">
        <v>34312</v>
      </c>
      <c r="C1625">
        <v>3</v>
      </c>
      <c r="D1625" t="s">
        <v>38</v>
      </c>
      <c r="E1625">
        <v>63</v>
      </c>
      <c r="F1625">
        <v>79</v>
      </c>
      <c r="G1625">
        <v>34</v>
      </c>
      <c r="H1625" t="s">
        <v>27</v>
      </c>
      <c r="I1625">
        <v>18</v>
      </c>
      <c r="J1625">
        <v>82</v>
      </c>
      <c r="K1625">
        <v>1</v>
      </c>
      <c r="L1625">
        <v>47</v>
      </c>
      <c r="M1625">
        <v>2</v>
      </c>
      <c r="N1625">
        <v>16</v>
      </c>
      <c r="O1625">
        <v>21</v>
      </c>
      <c r="P1625">
        <v>49</v>
      </c>
      <c r="Q1625">
        <v>24</v>
      </c>
      <c r="R1625">
        <v>1</v>
      </c>
    </row>
    <row r="1626" spans="1:18" x14ac:dyDescent="0.35">
      <c r="A1626" t="s">
        <v>43</v>
      </c>
      <c r="B1626">
        <v>69794</v>
      </c>
      <c r="C1626">
        <v>21</v>
      </c>
      <c r="D1626" t="s">
        <v>38</v>
      </c>
      <c r="E1626">
        <v>54</v>
      </c>
      <c r="F1626">
        <v>66</v>
      </c>
      <c r="G1626">
        <v>17</v>
      </c>
      <c r="H1626" t="s">
        <v>23</v>
      </c>
      <c r="I1626">
        <v>7</v>
      </c>
      <c r="J1626">
        <v>58</v>
      </c>
      <c r="K1626">
        <v>34</v>
      </c>
      <c r="L1626">
        <v>1</v>
      </c>
      <c r="M1626">
        <v>18</v>
      </c>
      <c r="N1626">
        <v>35</v>
      </c>
      <c r="O1626">
        <v>81</v>
      </c>
      <c r="P1626">
        <v>17</v>
      </c>
      <c r="Q1626">
        <v>11</v>
      </c>
      <c r="R1626">
        <v>52</v>
      </c>
    </row>
    <row r="1627" spans="1:18" x14ac:dyDescent="0.35">
      <c r="A1627" t="s">
        <v>41</v>
      </c>
      <c r="B1627">
        <v>80102</v>
      </c>
      <c r="C1627">
        <v>23</v>
      </c>
      <c r="D1627" t="s">
        <v>19</v>
      </c>
      <c r="E1627">
        <v>9</v>
      </c>
      <c r="F1627">
        <v>78</v>
      </c>
      <c r="G1627">
        <v>77</v>
      </c>
      <c r="H1627" t="s">
        <v>20</v>
      </c>
      <c r="I1627">
        <v>19</v>
      </c>
      <c r="J1627">
        <v>32</v>
      </c>
      <c r="K1627">
        <v>4</v>
      </c>
      <c r="L1627">
        <v>65</v>
      </c>
      <c r="M1627">
        <v>99</v>
      </c>
      <c r="N1627">
        <v>63</v>
      </c>
      <c r="O1627">
        <v>36</v>
      </c>
      <c r="P1627">
        <v>67</v>
      </c>
      <c r="Q1627">
        <v>57</v>
      </c>
      <c r="R1627">
        <v>85</v>
      </c>
    </row>
    <row r="1628" spans="1:18" x14ac:dyDescent="0.35">
      <c r="A1628" t="s">
        <v>24</v>
      </c>
      <c r="B1628">
        <v>106743</v>
      </c>
      <c r="C1628">
        <v>11</v>
      </c>
      <c r="D1628" t="s">
        <v>19</v>
      </c>
      <c r="E1628">
        <v>63</v>
      </c>
      <c r="F1628">
        <v>72</v>
      </c>
      <c r="G1628">
        <v>8</v>
      </c>
      <c r="H1628" t="s">
        <v>20</v>
      </c>
      <c r="I1628">
        <v>34</v>
      </c>
      <c r="J1628">
        <v>1</v>
      </c>
      <c r="K1628">
        <v>31</v>
      </c>
      <c r="L1628">
        <v>49</v>
      </c>
      <c r="M1628">
        <v>6</v>
      </c>
      <c r="N1628">
        <v>93</v>
      </c>
      <c r="O1628">
        <v>24</v>
      </c>
      <c r="P1628">
        <v>15</v>
      </c>
      <c r="Q1628">
        <v>87</v>
      </c>
      <c r="R1628">
        <v>94</v>
      </c>
    </row>
    <row r="1629" spans="1:18" x14ac:dyDescent="0.35">
      <c r="A1629" t="s">
        <v>18</v>
      </c>
      <c r="B1629">
        <v>67333</v>
      </c>
      <c r="C1629">
        <v>10</v>
      </c>
      <c r="D1629" t="s">
        <v>25</v>
      </c>
      <c r="E1629">
        <v>12</v>
      </c>
      <c r="F1629">
        <v>99</v>
      </c>
      <c r="G1629">
        <v>73</v>
      </c>
      <c r="H1629" t="s">
        <v>20</v>
      </c>
      <c r="I1629">
        <v>88</v>
      </c>
      <c r="J1629">
        <v>71</v>
      </c>
      <c r="K1629">
        <v>24</v>
      </c>
      <c r="L1629">
        <v>89</v>
      </c>
      <c r="M1629">
        <v>64</v>
      </c>
      <c r="N1629">
        <v>95</v>
      </c>
      <c r="O1629">
        <v>98</v>
      </c>
      <c r="P1629">
        <v>0</v>
      </c>
      <c r="Q1629">
        <v>12</v>
      </c>
      <c r="R1629">
        <v>55</v>
      </c>
    </row>
    <row r="1630" spans="1:18" x14ac:dyDescent="0.35">
      <c r="A1630" t="s">
        <v>29</v>
      </c>
      <c r="B1630">
        <v>80724</v>
      </c>
      <c r="C1630">
        <v>18</v>
      </c>
      <c r="D1630" t="s">
        <v>38</v>
      </c>
      <c r="E1630">
        <v>99</v>
      </c>
      <c r="F1630">
        <v>107</v>
      </c>
      <c r="G1630">
        <v>9</v>
      </c>
      <c r="H1630" t="s">
        <v>23</v>
      </c>
      <c r="I1630">
        <v>16</v>
      </c>
      <c r="J1630">
        <v>76</v>
      </c>
      <c r="K1630">
        <v>59</v>
      </c>
      <c r="L1630">
        <v>55</v>
      </c>
      <c r="M1630">
        <v>47</v>
      </c>
      <c r="N1630">
        <v>73</v>
      </c>
      <c r="O1630">
        <v>86</v>
      </c>
      <c r="P1630">
        <v>3</v>
      </c>
      <c r="Q1630">
        <v>22</v>
      </c>
      <c r="R1630">
        <v>67</v>
      </c>
    </row>
    <row r="1631" spans="1:18" x14ac:dyDescent="0.35">
      <c r="A1631" t="s">
        <v>32</v>
      </c>
      <c r="B1631">
        <v>107684</v>
      </c>
      <c r="C1631">
        <v>5</v>
      </c>
      <c r="D1631" t="s">
        <v>25</v>
      </c>
      <c r="E1631">
        <v>6</v>
      </c>
      <c r="F1631">
        <v>148</v>
      </c>
      <c r="G1631">
        <v>68</v>
      </c>
      <c r="H1631" t="s">
        <v>27</v>
      </c>
      <c r="I1631">
        <v>43</v>
      </c>
      <c r="J1631">
        <v>72</v>
      </c>
      <c r="K1631">
        <v>83</v>
      </c>
      <c r="L1631">
        <v>9</v>
      </c>
      <c r="M1631">
        <v>7</v>
      </c>
      <c r="N1631">
        <v>3</v>
      </c>
      <c r="O1631">
        <v>32</v>
      </c>
      <c r="P1631">
        <v>43</v>
      </c>
      <c r="Q1631">
        <v>17</v>
      </c>
      <c r="R1631">
        <v>5</v>
      </c>
    </row>
    <row r="1632" spans="1:18" x14ac:dyDescent="0.35">
      <c r="A1632" t="s">
        <v>44</v>
      </c>
      <c r="B1632">
        <v>57161</v>
      </c>
      <c r="C1632">
        <v>28</v>
      </c>
      <c r="D1632" t="s">
        <v>22</v>
      </c>
      <c r="E1632">
        <v>5</v>
      </c>
      <c r="F1632">
        <v>117</v>
      </c>
      <c r="G1632">
        <v>33</v>
      </c>
      <c r="H1632" t="s">
        <v>27</v>
      </c>
      <c r="I1632">
        <v>88</v>
      </c>
      <c r="J1632">
        <v>94</v>
      </c>
      <c r="K1632">
        <v>62</v>
      </c>
      <c r="L1632">
        <v>88</v>
      </c>
      <c r="M1632">
        <v>13</v>
      </c>
      <c r="N1632">
        <v>8</v>
      </c>
      <c r="O1632">
        <v>12</v>
      </c>
      <c r="P1632">
        <v>41</v>
      </c>
      <c r="Q1632">
        <v>32</v>
      </c>
      <c r="R1632">
        <v>59</v>
      </c>
    </row>
    <row r="1633" spans="1:18" x14ac:dyDescent="0.35">
      <c r="A1633" t="s">
        <v>34</v>
      </c>
      <c r="B1633">
        <v>33687</v>
      </c>
      <c r="C1633">
        <v>15</v>
      </c>
      <c r="D1633" t="s">
        <v>25</v>
      </c>
      <c r="E1633">
        <v>64</v>
      </c>
      <c r="F1633">
        <v>87</v>
      </c>
      <c r="G1633">
        <v>64</v>
      </c>
      <c r="H1633" t="s">
        <v>27</v>
      </c>
      <c r="I1633">
        <v>63</v>
      </c>
      <c r="J1633">
        <v>22</v>
      </c>
      <c r="K1633">
        <v>34</v>
      </c>
      <c r="L1633">
        <v>85</v>
      </c>
      <c r="M1633">
        <v>39</v>
      </c>
      <c r="N1633">
        <v>54</v>
      </c>
      <c r="O1633">
        <v>65</v>
      </c>
      <c r="P1633">
        <v>35</v>
      </c>
      <c r="Q1633">
        <v>29</v>
      </c>
      <c r="R1633">
        <v>48</v>
      </c>
    </row>
    <row r="1634" spans="1:18" x14ac:dyDescent="0.35">
      <c r="A1634" t="s">
        <v>33</v>
      </c>
      <c r="B1634">
        <v>58777</v>
      </c>
      <c r="C1634">
        <v>18</v>
      </c>
      <c r="D1634" t="s">
        <v>19</v>
      </c>
      <c r="E1634">
        <v>28</v>
      </c>
      <c r="F1634">
        <v>56</v>
      </c>
      <c r="G1634">
        <v>78</v>
      </c>
      <c r="H1634" t="s">
        <v>20</v>
      </c>
      <c r="I1634">
        <v>32</v>
      </c>
      <c r="J1634">
        <v>96</v>
      </c>
      <c r="K1634">
        <v>59</v>
      </c>
      <c r="L1634">
        <v>79</v>
      </c>
      <c r="M1634">
        <v>5</v>
      </c>
      <c r="N1634">
        <v>11</v>
      </c>
      <c r="O1634">
        <v>81</v>
      </c>
      <c r="P1634">
        <v>62</v>
      </c>
      <c r="Q1634">
        <v>19</v>
      </c>
      <c r="R1634">
        <v>4</v>
      </c>
    </row>
    <row r="1635" spans="1:18" x14ac:dyDescent="0.35">
      <c r="A1635" t="s">
        <v>37</v>
      </c>
      <c r="B1635">
        <v>58915</v>
      </c>
      <c r="C1635">
        <v>24</v>
      </c>
      <c r="D1635" t="s">
        <v>19</v>
      </c>
      <c r="E1635">
        <v>84</v>
      </c>
      <c r="F1635">
        <v>56</v>
      </c>
      <c r="G1635">
        <v>54</v>
      </c>
      <c r="H1635" t="s">
        <v>27</v>
      </c>
      <c r="I1635">
        <v>72</v>
      </c>
      <c r="J1635">
        <v>98</v>
      </c>
      <c r="K1635">
        <v>81</v>
      </c>
      <c r="L1635">
        <v>28</v>
      </c>
      <c r="M1635">
        <v>71</v>
      </c>
      <c r="N1635">
        <v>76</v>
      </c>
      <c r="O1635">
        <v>73</v>
      </c>
      <c r="P1635">
        <v>82</v>
      </c>
      <c r="Q1635">
        <v>9</v>
      </c>
      <c r="R1635">
        <v>1</v>
      </c>
    </row>
    <row r="1636" spans="1:18" x14ac:dyDescent="0.35">
      <c r="A1636" t="s">
        <v>35</v>
      </c>
      <c r="B1636">
        <v>148222</v>
      </c>
      <c r="C1636">
        <v>2</v>
      </c>
      <c r="D1636" t="s">
        <v>22</v>
      </c>
      <c r="E1636">
        <v>8</v>
      </c>
      <c r="F1636">
        <v>75</v>
      </c>
      <c r="G1636">
        <v>32</v>
      </c>
      <c r="H1636" t="s">
        <v>27</v>
      </c>
      <c r="I1636">
        <v>4</v>
      </c>
      <c r="J1636">
        <v>82</v>
      </c>
      <c r="K1636">
        <v>13</v>
      </c>
      <c r="L1636">
        <v>67</v>
      </c>
      <c r="M1636">
        <v>0</v>
      </c>
      <c r="N1636">
        <v>11</v>
      </c>
      <c r="O1636">
        <v>35</v>
      </c>
      <c r="P1636">
        <v>8</v>
      </c>
      <c r="Q1636">
        <v>85</v>
      </c>
      <c r="R1636">
        <v>86</v>
      </c>
    </row>
    <row r="1637" spans="1:18" x14ac:dyDescent="0.35">
      <c r="A1637" t="s">
        <v>34</v>
      </c>
      <c r="B1637">
        <v>100880</v>
      </c>
      <c r="C1637">
        <v>21</v>
      </c>
      <c r="D1637" t="s">
        <v>38</v>
      </c>
      <c r="E1637">
        <v>24</v>
      </c>
      <c r="F1637">
        <v>102</v>
      </c>
      <c r="G1637">
        <v>37</v>
      </c>
      <c r="H1637" t="s">
        <v>27</v>
      </c>
      <c r="I1637">
        <v>28</v>
      </c>
      <c r="J1637">
        <v>52</v>
      </c>
      <c r="K1637">
        <v>74</v>
      </c>
      <c r="L1637">
        <v>9</v>
      </c>
      <c r="M1637">
        <v>3</v>
      </c>
      <c r="N1637">
        <v>93</v>
      </c>
      <c r="O1637">
        <v>43</v>
      </c>
      <c r="P1637">
        <v>94</v>
      </c>
      <c r="Q1637">
        <v>99</v>
      </c>
      <c r="R1637">
        <v>53</v>
      </c>
    </row>
    <row r="1638" spans="1:18" x14ac:dyDescent="0.35">
      <c r="A1638" t="s">
        <v>31</v>
      </c>
      <c r="B1638">
        <v>112056</v>
      </c>
      <c r="C1638">
        <v>19</v>
      </c>
      <c r="D1638" t="s">
        <v>25</v>
      </c>
      <c r="E1638">
        <v>79</v>
      </c>
      <c r="F1638">
        <v>66</v>
      </c>
      <c r="G1638">
        <v>11</v>
      </c>
      <c r="H1638" t="s">
        <v>23</v>
      </c>
      <c r="I1638">
        <v>78</v>
      </c>
      <c r="J1638">
        <v>43</v>
      </c>
      <c r="K1638">
        <v>2</v>
      </c>
      <c r="L1638">
        <v>65</v>
      </c>
      <c r="M1638">
        <v>73</v>
      </c>
      <c r="N1638">
        <v>13</v>
      </c>
      <c r="O1638">
        <v>28</v>
      </c>
      <c r="P1638">
        <v>22</v>
      </c>
      <c r="Q1638">
        <v>38</v>
      </c>
      <c r="R1638">
        <v>76</v>
      </c>
    </row>
    <row r="1639" spans="1:18" x14ac:dyDescent="0.35">
      <c r="A1639" t="s">
        <v>26</v>
      </c>
      <c r="B1639">
        <v>133144</v>
      </c>
      <c r="C1639">
        <v>16</v>
      </c>
      <c r="D1639" t="s">
        <v>19</v>
      </c>
      <c r="E1639">
        <v>66</v>
      </c>
      <c r="F1639">
        <v>51</v>
      </c>
      <c r="G1639">
        <v>36</v>
      </c>
      <c r="H1639" t="s">
        <v>27</v>
      </c>
      <c r="I1639">
        <v>22</v>
      </c>
      <c r="J1639">
        <v>27</v>
      </c>
      <c r="K1639">
        <v>15</v>
      </c>
      <c r="L1639">
        <v>41</v>
      </c>
      <c r="M1639">
        <v>8</v>
      </c>
      <c r="N1639">
        <v>75</v>
      </c>
      <c r="O1639">
        <v>79</v>
      </c>
      <c r="P1639">
        <v>57</v>
      </c>
      <c r="Q1639">
        <v>9</v>
      </c>
      <c r="R1639">
        <v>89</v>
      </c>
    </row>
    <row r="1640" spans="1:18" x14ac:dyDescent="0.35">
      <c r="A1640" t="s">
        <v>26</v>
      </c>
      <c r="B1640">
        <v>127364</v>
      </c>
      <c r="C1640">
        <v>0</v>
      </c>
      <c r="D1640" t="s">
        <v>19</v>
      </c>
      <c r="E1640">
        <v>7</v>
      </c>
      <c r="F1640">
        <v>134</v>
      </c>
      <c r="G1640">
        <v>52</v>
      </c>
      <c r="H1640" t="s">
        <v>27</v>
      </c>
      <c r="I1640">
        <v>32</v>
      </c>
      <c r="J1640">
        <v>48</v>
      </c>
      <c r="K1640">
        <v>51</v>
      </c>
      <c r="L1640">
        <v>4</v>
      </c>
      <c r="M1640">
        <v>93</v>
      </c>
      <c r="N1640">
        <v>74</v>
      </c>
      <c r="O1640">
        <v>24</v>
      </c>
      <c r="P1640">
        <v>59</v>
      </c>
      <c r="Q1640">
        <v>69</v>
      </c>
      <c r="R1640">
        <v>14</v>
      </c>
    </row>
    <row r="1641" spans="1:18" x14ac:dyDescent="0.35">
      <c r="A1641" t="s">
        <v>18</v>
      </c>
      <c r="B1641">
        <v>147257</v>
      </c>
      <c r="C1641">
        <v>23</v>
      </c>
      <c r="D1641" t="s">
        <v>25</v>
      </c>
      <c r="E1641">
        <v>91</v>
      </c>
      <c r="F1641">
        <v>107</v>
      </c>
      <c r="G1641">
        <v>75</v>
      </c>
      <c r="H1641" t="s">
        <v>20</v>
      </c>
      <c r="I1641">
        <v>12</v>
      </c>
      <c r="J1641">
        <v>52</v>
      </c>
      <c r="K1641">
        <v>55</v>
      </c>
      <c r="L1641">
        <v>33</v>
      </c>
      <c r="M1641">
        <v>63</v>
      </c>
      <c r="N1641">
        <v>7</v>
      </c>
      <c r="O1641">
        <v>15</v>
      </c>
      <c r="P1641">
        <v>55</v>
      </c>
      <c r="Q1641">
        <v>6</v>
      </c>
      <c r="R1641">
        <v>88</v>
      </c>
    </row>
    <row r="1642" spans="1:18" x14ac:dyDescent="0.35">
      <c r="A1642" t="s">
        <v>34</v>
      </c>
      <c r="B1642">
        <v>141706</v>
      </c>
      <c r="C1642">
        <v>18</v>
      </c>
      <c r="D1642" t="s">
        <v>38</v>
      </c>
      <c r="E1642">
        <v>67</v>
      </c>
      <c r="F1642">
        <v>89</v>
      </c>
      <c r="G1642">
        <v>46</v>
      </c>
      <c r="H1642" t="s">
        <v>27</v>
      </c>
      <c r="I1642">
        <v>76</v>
      </c>
      <c r="J1642">
        <v>5</v>
      </c>
      <c r="K1642">
        <v>73</v>
      </c>
      <c r="L1642">
        <v>51</v>
      </c>
      <c r="M1642">
        <v>59</v>
      </c>
      <c r="N1642">
        <v>76</v>
      </c>
      <c r="O1642">
        <v>61</v>
      </c>
      <c r="P1642">
        <v>62</v>
      </c>
      <c r="Q1642">
        <v>79</v>
      </c>
      <c r="R1642">
        <v>95</v>
      </c>
    </row>
    <row r="1643" spans="1:18" x14ac:dyDescent="0.35">
      <c r="A1643" t="s">
        <v>24</v>
      </c>
      <c r="B1643">
        <v>60795</v>
      </c>
      <c r="C1643">
        <v>2</v>
      </c>
      <c r="D1643" t="s">
        <v>38</v>
      </c>
      <c r="E1643">
        <v>58</v>
      </c>
      <c r="F1643">
        <v>59</v>
      </c>
      <c r="G1643">
        <v>79</v>
      </c>
      <c r="H1643" t="s">
        <v>20</v>
      </c>
      <c r="I1643">
        <v>41</v>
      </c>
      <c r="J1643">
        <v>84</v>
      </c>
      <c r="K1643">
        <v>51</v>
      </c>
      <c r="L1643">
        <v>73</v>
      </c>
      <c r="M1643">
        <v>2</v>
      </c>
      <c r="N1643">
        <v>46</v>
      </c>
      <c r="O1643">
        <v>9</v>
      </c>
      <c r="P1643">
        <v>22</v>
      </c>
      <c r="Q1643">
        <v>3</v>
      </c>
      <c r="R1643">
        <v>43</v>
      </c>
    </row>
    <row r="1644" spans="1:18" x14ac:dyDescent="0.35">
      <c r="A1644" t="s">
        <v>18</v>
      </c>
      <c r="B1644">
        <v>137729</v>
      </c>
      <c r="C1644">
        <v>26</v>
      </c>
      <c r="D1644" t="s">
        <v>38</v>
      </c>
      <c r="E1644">
        <v>45</v>
      </c>
      <c r="F1644">
        <v>96</v>
      </c>
      <c r="G1644">
        <v>87</v>
      </c>
      <c r="H1644" t="s">
        <v>20</v>
      </c>
      <c r="I1644">
        <v>25</v>
      </c>
      <c r="J1644">
        <v>75</v>
      </c>
      <c r="K1644">
        <v>15</v>
      </c>
      <c r="L1644">
        <v>4</v>
      </c>
      <c r="M1644">
        <v>66</v>
      </c>
      <c r="N1644">
        <v>83</v>
      </c>
      <c r="O1644">
        <v>79</v>
      </c>
      <c r="P1644">
        <v>72</v>
      </c>
      <c r="Q1644">
        <v>36</v>
      </c>
      <c r="R1644">
        <v>12</v>
      </c>
    </row>
    <row r="1645" spans="1:18" x14ac:dyDescent="0.35">
      <c r="A1645" t="s">
        <v>43</v>
      </c>
      <c r="B1645">
        <v>59340</v>
      </c>
      <c r="C1645">
        <v>5</v>
      </c>
      <c r="D1645" t="s">
        <v>25</v>
      </c>
      <c r="E1645">
        <v>86</v>
      </c>
      <c r="F1645">
        <v>136</v>
      </c>
      <c r="G1645">
        <v>29</v>
      </c>
      <c r="H1645" t="s">
        <v>23</v>
      </c>
      <c r="I1645">
        <v>8</v>
      </c>
      <c r="J1645">
        <v>54</v>
      </c>
      <c r="K1645">
        <v>65</v>
      </c>
      <c r="L1645">
        <v>71</v>
      </c>
      <c r="M1645">
        <v>64</v>
      </c>
      <c r="N1645">
        <v>77</v>
      </c>
      <c r="O1645">
        <v>36</v>
      </c>
      <c r="P1645">
        <v>18</v>
      </c>
      <c r="Q1645">
        <v>2</v>
      </c>
      <c r="R1645">
        <v>1</v>
      </c>
    </row>
    <row r="1646" spans="1:18" x14ac:dyDescent="0.35">
      <c r="A1646" t="s">
        <v>32</v>
      </c>
      <c r="B1646">
        <v>75487</v>
      </c>
      <c r="C1646">
        <v>2</v>
      </c>
      <c r="D1646" t="s">
        <v>25</v>
      </c>
      <c r="E1646">
        <v>9</v>
      </c>
      <c r="F1646">
        <v>82</v>
      </c>
      <c r="G1646">
        <v>55</v>
      </c>
      <c r="H1646" t="s">
        <v>27</v>
      </c>
      <c r="I1646">
        <v>89</v>
      </c>
      <c r="J1646">
        <v>84</v>
      </c>
      <c r="K1646">
        <v>25</v>
      </c>
      <c r="L1646">
        <v>13</v>
      </c>
      <c r="M1646">
        <v>19</v>
      </c>
      <c r="N1646">
        <v>97</v>
      </c>
      <c r="O1646">
        <v>55</v>
      </c>
      <c r="P1646">
        <v>18</v>
      </c>
      <c r="Q1646">
        <v>84</v>
      </c>
      <c r="R1646">
        <v>4</v>
      </c>
    </row>
    <row r="1647" spans="1:18" x14ac:dyDescent="0.35">
      <c r="A1647" t="s">
        <v>41</v>
      </c>
      <c r="B1647">
        <v>123258</v>
      </c>
      <c r="C1647">
        <v>17</v>
      </c>
      <c r="D1647" t="s">
        <v>19</v>
      </c>
      <c r="E1647">
        <v>26</v>
      </c>
      <c r="F1647">
        <v>89</v>
      </c>
      <c r="G1647">
        <v>83</v>
      </c>
      <c r="H1647" t="s">
        <v>20</v>
      </c>
      <c r="I1647">
        <v>89</v>
      </c>
      <c r="J1647">
        <v>87</v>
      </c>
      <c r="K1647">
        <v>57</v>
      </c>
      <c r="L1647">
        <v>22</v>
      </c>
      <c r="M1647">
        <v>4</v>
      </c>
      <c r="N1647">
        <v>98</v>
      </c>
      <c r="O1647">
        <v>61</v>
      </c>
      <c r="P1647">
        <v>78</v>
      </c>
      <c r="Q1647">
        <v>45</v>
      </c>
      <c r="R1647">
        <v>53</v>
      </c>
    </row>
    <row r="1648" spans="1:18" x14ac:dyDescent="0.35">
      <c r="A1648" t="s">
        <v>31</v>
      </c>
      <c r="B1648">
        <v>37160</v>
      </c>
      <c r="C1648">
        <v>9</v>
      </c>
      <c r="D1648" t="s">
        <v>38</v>
      </c>
      <c r="E1648">
        <v>85</v>
      </c>
      <c r="F1648">
        <v>101</v>
      </c>
      <c r="G1648">
        <v>17</v>
      </c>
      <c r="H1648" t="s">
        <v>23</v>
      </c>
      <c r="I1648">
        <v>34</v>
      </c>
      <c r="J1648">
        <v>18</v>
      </c>
      <c r="K1648">
        <v>94</v>
      </c>
      <c r="L1648">
        <v>32</v>
      </c>
      <c r="M1648">
        <v>8</v>
      </c>
      <c r="N1648">
        <v>72</v>
      </c>
      <c r="O1648">
        <v>79</v>
      </c>
      <c r="P1648">
        <v>94</v>
      </c>
      <c r="Q1648">
        <v>62</v>
      </c>
      <c r="R1648">
        <v>9</v>
      </c>
    </row>
    <row r="1649" spans="1:18" x14ac:dyDescent="0.35">
      <c r="A1649" t="s">
        <v>34</v>
      </c>
      <c r="B1649">
        <v>43869</v>
      </c>
      <c r="C1649">
        <v>7</v>
      </c>
      <c r="D1649" t="s">
        <v>25</v>
      </c>
      <c r="E1649">
        <v>63</v>
      </c>
      <c r="F1649">
        <v>127</v>
      </c>
      <c r="G1649">
        <v>41</v>
      </c>
      <c r="H1649" t="s">
        <v>27</v>
      </c>
      <c r="I1649">
        <v>74</v>
      </c>
      <c r="J1649">
        <v>78</v>
      </c>
      <c r="K1649">
        <v>83</v>
      </c>
      <c r="L1649">
        <v>31</v>
      </c>
      <c r="M1649">
        <v>68</v>
      </c>
      <c r="N1649">
        <v>3</v>
      </c>
      <c r="O1649">
        <v>74</v>
      </c>
      <c r="P1649">
        <v>46</v>
      </c>
      <c r="Q1649">
        <v>6</v>
      </c>
      <c r="R1649">
        <v>42</v>
      </c>
    </row>
    <row r="1650" spans="1:18" x14ac:dyDescent="0.35">
      <c r="A1650" t="s">
        <v>24</v>
      </c>
      <c r="B1650">
        <v>142266</v>
      </c>
      <c r="C1650">
        <v>20</v>
      </c>
      <c r="D1650" t="s">
        <v>19</v>
      </c>
      <c r="E1650">
        <v>18</v>
      </c>
      <c r="F1650">
        <v>58</v>
      </c>
      <c r="G1650">
        <v>85</v>
      </c>
      <c r="H1650" t="s">
        <v>20</v>
      </c>
      <c r="I1650">
        <v>85</v>
      </c>
      <c r="J1650">
        <v>2</v>
      </c>
      <c r="K1650">
        <v>7</v>
      </c>
      <c r="L1650">
        <v>46</v>
      </c>
      <c r="M1650">
        <v>74</v>
      </c>
      <c r="N1650">
        <v>16</v>
      </c>
      <c r="O1650">
        <v>27</v>
      </c>
      <c r="P1650">
        <v>23</v>
      </c>
      <c r="Q1650">
        <v>4</v>
      </c>
      <c r="R1650">
        <v>22</v>
      </c>
    </row>
    <row r="1651" spans="1:18" x14ac:dyDescent="0.35">
      <c r="A1651" t="s">
        <v>32</v>
      </c>
      <c r="B1651">
        <v>112833</v>
      </c>
      <c r="C1651">
        <v>24</v>
      </c>
      <c r="D1651" t="s">
        <v>25</v>
      </c>
      <c r="E1651">
        <v>34</v>
      </c>
      <c r="F1651">
        <v>61</v>
      </c>
      <c r="G1651">
        <v>32</v>
      </c>
      <c r="H1651" t="s">
        <v>27</v>
      </c>
      <c r="I1651">
        <v>37</v>
      </c>
      <c r="J1651">
        <v>5</v>
      </c>
      <c r="K1651">
        <v>1</v>
      </c>
      <c r="L1651">
        <v>14</v>
      </c>
      <c r="M1651">
        <v>0</v>
      </c>
      <c r="N1651">
        <v>15</v>
      </c>
      <c r="O1651">
        <v>58</v>
      </c>
      <c r="P1651">
        <v>82</v>
      </c>
      <c r="Q1651">
        <v>19</v>
      </c>
      <c r="R1651">
        <v>8</v>
      </c>
    </row>
    <row r="1652" spans="1:18" x14ac:dyDescent="0.35">
      <c r="A1652" t="s">
        <v>39</v>
      </c>
      <c r="B1652">
        <v>124538</v>
      </c>
      <c r="C1652">
        <v>10</v>
      </c>
      <c r="D1652" t="s">
        <v>38</v>
      </c>
      <c r="E1652">
        <v>1</v>
      </c>
      <c r="F1652">
        <v>123</v>
      </c>
      <c r="G1652">
        <v>73</v>
      </c>
      <c r="H1652" t="s">
        <v>20</v>
      </c>
      <c r="I1652">
        <v>23</v>
      </c>
      <c r="J1652">
        <v>12</v>
      </c>
      <c r="K1652">
        <v>25</v>
      </c>
      <c r="L1652">
        <v>8</v>
      </c>
      <c r="M1652">
        <v>13</v>
      </c>
      <c r="N1652">
        <v>99</v>
      </c>
      <c r="O1652">
        <v>33</v>
      </c>
      <c r="P1652">
        <v>92</v>
      </c>
      <c r="Q1652">
        <v>19</v>
      </c>
      <c r="R1652">
        <v>19</v>
      </c>
    </row>
    <row r="1653" spans="1:18" x14ac:dyDescent="0.35">
      <c r="A1653" t="s">
        <v>26</v>
      </c>
      <c r="B1653">
        <v>54608</v>
      </c>
      <c r="C1653">
        <v>4</v>
      </c>
      <c r="D1653" t="s">
        <v>25</v>
      </c>
      <c r="E1653">
        <v>43</v>
      </c>
      <c r="F1653">
        <v>54</v>
      </c>
      <c r="G1653">
        <v>36</v>
      </c>
      <c r="H1653" t="s">
        <v>27</v>
      </c>
      <c r="I1653">
        <v>8</v>
      </c>
      <c r="J1653">
        <v>59</v>
      </c>
      <c r="K1653">
        <v>19</v>
      </c>
      <c r="L1653">
        <v>5</v>
      </c>
      <c r="M1653">
        <v>37</v>
      </c>
      <c r="N1653">
        <v>8</v>
      </c>
      <c r="O1653">
        <v>32</v>
      </c>
      <c r="P1653">
        <v>46</v>
      </c>
      <c r="Q1653">
        <v>72</v>
      </c>
      <c r="R1653">
        <v>43</v>
      </c>
    </row>
    <row r="1654" spans="1:18" x14ac:dyDescent="0.35">
      <c r="A1654" t="s">
        <v>44</v>
      </c>
      <c r="B1654">
        <v>41367</v>
      </c>
      <c r="C1654">
        <v>11</v>
      </c>
      <c r="D1654" t="s">
        <v>38</v>
      </c>
      <c r="E1654">
        <v>66</v>
      </c>
      <c r="F1654">
        <v>91</v>
      </c>
      <c r="G1654">
        <v>5</v>
      </c>
      <c r="H1654" t="s">
        <v>27</v>
      </c>
      <c r="I1654">
        <v>97</v>
      </c>
      <c r="J1654">
        <v>66</v>
      </c>
      <c r="K1654">
        <v>9</v>
      </c>
      <c r="L1654">
        <v>18</v>
      </c>
      <c r="M1654">
        <v>48</v>
      </c>
      <c r="N1654">
        <v>91</v>
      </c>
      <c r="O1654">
        <v>32</v>
      </c>
      <c r="P1654">
        <v>97</v>
      </c>
      <c r="Q1654">
        <v>1</v>
      </c>
      <c r="R1654">
        <v>9</v>
      </c>
    </row>
    <row r="1655" spans="1:18" x14ac:dyDescent="0.35">
      <c r="A1655" t="s">
        <v>43</v>
      </c>
      <c r="B1655">
        <v>123159</v>
      </c>
      <c r="C1655">
        <v>22</v>
      </c>
      <c r="D1655" t="s">
        <v>22</v>
      </c>
      <c r="E1655">
        <v>7</v>
      </c>
      <c r="F1655">
        <v>138</v>
      </c>
      <c r="G1655">
        <v>11</v>
      </c>
      <c r="H1655" t="s">
        <v>23</v>
      </c>
      <c r="I1655">
        <v>2</v>
      </c>
      <c r="J1655">
        <v>14</v>
      </c>
      <c r="K1655">
        <v>66</v>
      </c>
      <c r="L1655">
        <v>98</v>
      </c>
      <c r="M1655">
        <v>11</v>
      </c>
      <c r="N1655">
        <v>46</v>
      </c>
      <c r="O1655">
        <v>18</v>
      </c>
      <c r="P1655">
        <v>75</v>
      </c>
      <c r="Q1655">
        <v>12</v>
      </c>
      <c r="R1655">
        <v>24</v>
      </c>
    </row>
    <row r="1656" spans="1:18" x14ac:dyDescent="0.35">
      <c r="A1656" t="s">
        <v>24</v>
      </c>
      <c r="B1656">
        <v>138864</v>
      </c>
      <c r="C1656">
        <v>11</v>
      </c>
      <c r="D1656" t="s">
        <v>38</v>
      </c>
      <c r="E1656">
        <v>55</v>
      </c>
      <c r="F1656">
        <v>137</v>
      </c>
      <c r="G1656">
        <v>83</v>
      </c>
      <c r="H1656" t="s">
        <v>20</v>
      </c>
      <c r="I1656">
        <v>6</v>
      </c>
      <c r="J1656">
        <v>56</v>
      </c>
      <c r="K1656">
        <v>8</v>
      </c>
      <c r="L1656">
        <v>13</v>
      </c>
      <c r="M1656">
        <v>7</v>
      </c>
      <c r="N1656">
        <v>19</v>
      </c>
      <c r="O1656">
        <v>75</v>
      </c>
      <c r="P1656">
        <v>59</v>
      </c>
      <c r="Q1656">
        <v>54</v>
      </c>
      <c r="R1656">
        <v>25</v>
      </c>
    </row>
    <row r="1657" spans="1:18" x14ac:dyDescent="0.35">
      <c r="A1657" t="s">
        <v>18</v>
      </c>
      <c r="B1657">
        <v>125504</v>
      </c>
      <c r="C1657">
        <v>14</v>
      </c>
      <c r="D1657" t="s">
        <v>25</v>
      </c>
      <c r="E1657">
        <v>97</v>
      </c>
      <c r="F1657">
        <v>74</v>
      </c>
      <c r="G1657">
        <v>93</v>
      </c>
      <c r="H1657" t="s">
        <v>20</v>
      </c>
      <c r="I1657">
        <v>58</v>
      </c>
      <c r="J1657">
        <v>12</v>
      </c>
      <c r="K1657">
        <v>47</v>
      </c>
      <c r="L1657">
        <v>95</v>
      </c>
      <c r="M1657">
        <v>42</v>
      </c>
      <c r="N1657">
        <v>86</v>
      </c>
      <c r="O1657">
        <v>26</v>
      </c>
      <c r="P1657">
        <v>57</v>
      </c>
      <c r="Q1657">
        <v>84</v>
      </c>
      <c r="R1657">
        <v>92</v>
      </c>
    </row>
    <row r="1658" spans="1:18" x14ac:dyDescent="0.35">
      <c r="A1658" t="s">
        <v>36</v>
      </c>
      <c r="B1658">
        <v>90302</v>
      </c>
      <c r="C1658">
        <v>18</v>
      </c>
      <c r="D1658" t="s">
        <v>22</v>
      </c>
      <c r="E1658">
        <v>64</v>
      </c>
      <c r="F1658">
        <v>5</v>
      </c>
      <c r="G1658">
        <v>4</v>
      </c>
      <c r="H1658" t="s">
        <v>27</v>
      </c>
      <c r="I1658">
        <v>28</v>
      </c>
      <c r="J1658">
        <v>9</v>
      </c>
      <c r="K1658">
        <v>28</v>
      </c>
      <c r="L1658">
        <v>32</v>
      </c>
      <c r="M1658">
        <v>97</v>
      </c>
      <c r="N1658">
        <v>67</v>
      </c>
      <c r="O1658">
        <v>43</v>
      </c>
      <c r="P1658">
        <v>99</v>
      </c>
      <c r="Q1658">
        <v>15</v>
      </c>
      <c r="R1658">
        <v>48</v>
      </c>
    </row>
    <row r="1659" spans="1:18" x14ac:dyDescent="0.35">
      <c r="A1659" t="s">
        <v>21</v>
      </c>
      <c r="B1659">
        <v>72722</v>
      </c>
      <c r="C1659">
        <v>0</v>
      </c>
      <c r="D1659" t="s">
        <v>38</v>
      </c>
      <c r="E1659">
        <v>48</v>
      </c>
      <c r="F1659">
        <v>121</v>
      </c>
      <c r="G1659">
        <v>1</v>
      </c>
      <c r="H1659" t="s">
        <v>23</v>
      </c>
      <c r="I1659">
        <v>74</v>
      </c>
      <c r="J1659">
        <v>55</v>
      </c>
      <c r="K1659">
        <v>1</v>
      </c>
      <c r="L1659">
        <v>56</v>
      </c>
      <c r="M1659">
        <v>7</v>
      </c>
      <c r="N1659">
        <v>1</v>
      </c>
      <c r="O1659">
        <v>89</v>
      </c>
      <c r="P1659">
        <v>49</v>
      </c>
      <c r="Q1659">
        <v>54</v>
      </c>
      <c r="R1659">
        <v>28</v>
      </c>
    </row>
    <row r="1660" spans="1:18" x14ac:dyDescent="0.35">
      <c r="A1660" t="s">
        <v>39</v>
      </c>
      <c r="B1660">
        <v>116379</v>
      </c>
      <c r="C1660">
        <v>20</v>
      </c>
      <c r="D1660" t="s">
        <v>25</v>
      </c>
      <c r="E1660">
        <v>17</v>
      </c>
      <c r="F1660">
        <v>125</v>
      </c>
      <c r="G1660">
        <v>91</v>
      </c>
      <c r="H1660" t="s">
        <v>20</v>
      </c>
      <c r="I1660">
        <v>86</v>
      </c>
      <c r="J1660">
        <v>11</v>
      </c>
      <c r="K1660">
        <v>56</v>
      </c>
      <c r="L1660">
        <v>81</v>
      </c>
      <c r="M1660">
        <v>13</v>
      </c>
      <c r="N1660">
        <v>1</v>
      </c>
      <c r="O1660">
        <v>82</v>
      </c>
      <c r="P1660">
        <v>8</v>
      </c>
      <c r="Q1660">
        <v>45</v>
      </c>
      <c r="R1660">
        <v>11</v>
      </c>
    </row>
    <row r="1661" spans="1:18" x14ac:dyDescent="0.35">
      <c r="A1661" t="s">
        <v>36</v>
      </c>
      <c r="B1661">
        <v>72412</v>
      </c>
      <c r="C1661">
        <v>21</v>
      </c>
      <c r="D1661" t="s">
        <v>38</v>
      </c>
      <c r="E1661">
        <v>39</v>
      </c>
      <c r="F1661">
        <v>102</v>
      </c>
      <c r="G1661">
        <v>48</v>
      </c>
      <c r="H1661" t="s">
        <v>27</v>
      </c>
      <c r="I1661">
        <v>57</v>
      </c>
      <c r="J1661">
        <v>73</v>
      </c>
      <c r="K1661">
        <v>77</v>
      </c>
      <c r="L1661">
        <v>65</v>
      </c>
      <c r="M1661">
        <v>2</v>
      </c>
      <c r="N1661">
        <v>4</v>
      </c>
      <c r="O1661">
        <v>7</v>
      </c>
      <c r="P1661">
        <v>45</v>
      </c>
      <c r="Q1661">
        <v>97</v>
      </c>
      <c r="R1661">
        <v>64</v>
      </c>
    </row>
    <row r="1662" spans="1:18" x14ac:dyDescent="0.35">
      <c r="A1662" t="s">
        <v>33</v>
      </c>
      <c r="B1662">
        <v>74956</v>
      </c>
      <c r="C1662">
        <v>1</v>
      </c>
      <c r="D1662" t="s">
        <v>25</v>
      </c>
      <c r="E1662">
        <v>27</v>
      </c>
      <c r="F1662">
        <v>56</v>
      </c>
      <c r="G1662">
        <v>75</v>
      </c>
      <c r="H1662" t="s">
        <v>20</v>
      </c>
      <c r="I1662">
        <v>49</v>
      </c>
      <c r="J1662">
        <v>34</v>
      </c>
      <c r="K1662">
        <v>2</v>
      </c>
      <c r="L1662">
        <v>15</v>
      </c>
      <c r="M1662">
        <v>66</v>
      </c>
      <c r="N1662">
        <v>56</v>
      </c>
      <c r="O1662">
        <v>84</v>
      </c>
      <c r="P1662">
        <v>18</v>
      </c>
      <c r="Q1662">
        <v>85</v>
      </c>
      <c r="R1662">
        <v>58</v>
      </c>
    </row>
    <row r="1663" spans="1:18" x14ac:dyDescent="0.35">
      <c r="A1663" t="s">
        <v>31</v>
      </c>
      <c r="B1663">
        <v>108872</v>
      </c>
      <c r="C1663">
        <v>16</v>
      </c>
      <c r="D1663" t="s">
        <v>25</v>
      </c>
      <c r="E1663">
        <v>27</v>
      </c>
      <c r="F1663">
        <v>89</v>
      </c>
      <c r="G1663">
        <v>17</v>
      </c>
      <c r="H1663" t="s">
        <v>23</v>
      </c>
      <c r="I1663">
        <v>8</v>
      </c>
      <c r="J1663">
        <v>84</v>
      </c>
      <c r="K1663">
        <v>12</v>
      </c>
      <c r="L1663">
        <v>48</v>
      </c>
      <c r="M1663">
        <v>38</v>
      </c>
      <c r="N1663">
        <v>51</v>
      </c>
      <c r="O1663">
        <v>89</v>
      </c>
      <c r="P1663">
        <v>99</v>
      </c>
      <c r="Q1663">
        <v>2</v>
      </c>
      <c r="R1663">
        <v>39</v>
      </c>
    </row>
    <row r="1664" spans="1:18" x14ac:dyDescent="0.35">
      <c r="A1664" t="s">
        <v>32</v>
      </c>
      <c r="B1664">
        <v>90542</v>
      </c>
      <c r="C1664">
        <v>19</v>
      </c>
      <c r="D1664" t="s">
        <v>25</v>
      </c>
      <c r="E1664">
        <v>33</v>
      </c>
      <c r="F1664">
        <v>115</v>
      </c>
      <c r="G1664">
        <v>7</v>
      </c>
      <c r="H1664" t="s">
        <v>27</v>
      </c>
      <c r="I1664">
        <v>65</v>
      </c>
      <c r="J1664">
        <v>11</v>
      </c>
      <c r="K1664">
        <v>84</v>
      </c>
      <c r="L1664">
        <v>97</v>
      </c>
      <c r="M1664">
        <v>71</v>
      </c>
      <c r="N1664">
        <v>42</v>
      </c>
      <c r="O1664">
        <v>95</v>
      </c>
      <c r="P1664">
        <v>97</v>
      </c>
      <c r="Q1664">
        <v>94</v>
      </c>
      <c r="R1664">
        <v>41</v>
      </c>
    </row>
    <row r="1665" spans="1:18" x14ac:dyDescent="0.35">
      <c r="A1665" t="s">
        <v>33</v>
      </c>
      <c r="B1665">
        <v>48481</v>
      </c>
      <c r="C1665">
        <v>9</v>
      </c>
      <c r="D1665" t="s">
        <v>38</v>
      </c>
      <c r="E1665">
        <v>65</v>
      </c>
      <c r="F1665">
        <v>68</v>
      </c>
      <c r="G1665">
        <v>83</v>
      </c>
      <c r="H1665" t="s">
        <v>20</v>
      </c>
      <c r="I1665">
        <v>75</v>
      </c>
      <c r="J1665">
        <v>9</v>
      </c>
      <c r="K1665">
        <v>86</v>
      </c>
      <c r="L1665">
        <v>15</v>
      </c>
      <c r="M1665">
        <v>49</v>
      </c>
      <c r="N1665">
        <v>48</v>
      </c>
      <c r="O1665">
        <v>9</v>
      </c>
      <c r="P1665">
        <v>0</v>
      </c>
      <c r="Q1665">
        <v>74</v>
      </c>
      <c r="R1665">
        <v>62</v>
      </c>
    </row>
    <row r="1666" spans="1:18" x14ac:dyDescent="0.35">
      <c r="A1666" t="s">
        <v>44</v>
      </c>
      <c r="B1666">
        <v>37075</v>
      </c>
      <c r="C1666">
        <v>10</v>
      </c>
      <c r="D1666" t="s">
        <v>19</v>
      </c>
      <c r="E1666">
        <v>46</v>
      </c>
      <c r="F1666">
        <v>116</v>
      </c>
      <c r="G1666">
        <v>69</v>
      </c>
      <c r="H1666" t="s">
        <v>27</v>
      </c>
      <c r="I1666">
        <v>74</v>
      </c>
      <c r="J1666">
        <v>7</v>
      </c>
      <c r="K1666">
        <v>17</v>
      </c>
      <c r="L1666">
        <v>82</v>
      </c>
      <c r="M1666">
        <v>33</v>
      </c>
      <c r="N1666">
        <v>71</v>
      </c>
      <c r="O1666">
        <v>7</v>
      </c>
      <c r="P1666">
        <v>99</v>
      </c>
      <c r="Q1666">
        <v>47</v>
      </c>
      <c r="R1666">
        <v>74</v>
      </c>
    </row>
    <row r="1667" spans="1:18" x14ac:dyDescent="0.35">
      <c r="A1667" t="s">
        <v>35</v>
      </c>
      <c r="B1667">
        <v>100043</v>
      </c>
      <c r="C1667">
        <v>26</v>
      </c>
      <c r="D1667" t="s">
        <v>19</v>
      </c>
      <c r="E1667">
        <v>46</v>
      </c>
      <c r="F1667">
        <v>69</v>
      </c>
      <c r="G1667">
        <v>64</v>
      </c>
      <c r="H1667" t="s">
        <v>27</v>
      </c>
      <c r="I1667">
        <v>84</v>
      </c>
      <c r="J1667">
        <v>24</v>
      </c>
      <c r="K1667">
        <v>32</v>
      </c>
      <c r="L1667">
        <v>7</v>
      </c>
      <c r="M1667">
        <v>74</v>
      </c>
      <c r="N1667">
        <v>66</v>
      </c>
      <c r="O1667">
        <v>10</v>
      </c>
      <c r="P1667">
        <v>87</v>
      </c>
      <c r="Q1667">
        <v>42</v>
      </c>
      <c r="R1667">
        <v>33</v>
      </c>
    </row>
    <row r="1668" spans="1:18" x14ac:dyDescent="0.35">
      <c r="A1668" t="s">
        <v>26</v>
      </c>
      <c r="B1668">
        <v>105069</v>
      </c>
      <c r="C1668">
        <v>12</v>
      </c>
      <c r="D1668" t="s">
        <v>19</v>
      </c>
      <c r="E1668">
        <v>82</v>
      </c>
      <c r="F1668">
        <v>98</v>
      </c>
      <c r="G1668">
        <v>6</v>
      </c>
      <c r="H1668" t="s">
        <v>27</v>
      </c>
      <c r="I1668">
        <v>2</v>
      </c>
      <c r="J1668">
        <v>93</v>
      </c>
      <c r="K1668">
        <v>77</v>
      </c>
      <c r="L1668">
        <v>39</v>
      </c>
      <c r="M1668">
        <v>38</v>
      </c>
      <c r="N1668">
        <v>1</v>
      </c>
      <c r="O1668">
        <v>82</v>
      </c>
      <c r="P1668">
        <v>77</v>
      </c>
      <c r="Q1668">
        <v>63</v>
      </c>
      <c r="R1668">
        <v>1</v>
      </c>
    </row>
    <row r="1669" spans="1:18" x14ac:dyDescent="0.35">
      <c r="A1669" t="s">
        <v>31</v>
      </c>
      <c r="B1669">
        <v>82692</v>
      </c>
      <c r="C1669">
        <v>9</v>
      </c>
      <c r="D1669" t="s">
        <v>25</v>
      </c>
      <c r="E1669">
        <v>46</v>
      </c>
      <c r="F1669">
        <v>77</v>
      </c>
      <c r="G1669">
        <v>16</v>
      </c>
      <c r="H1669" t="s">
        <v>23</v>
      </c>
      <c r="I1669">
        <v>23</v>
      </c>
      <c r="J1669">
        <v>35</v>
      </c>
      <c r="K1669">
        <v>65</v>
      </c>
      <c r="L1669">
        <v>89</v>
      </c>
      <c r="M1669">
        <v>39</v>
      </c>
      <c r="N1669">
        <v>69</v>
      </c>
      <c r="O1669">
        <v>13</v>
      </c>
      <c r="P1669">
        <v>54</v>
      </c>
      <c r="Q1669">
        <v>92</v>
      </c>
      <c r="R1669">
        <v>3</v>
      </c>
    </row>
    <row r="1670" spans="1:18" x14ac:dyDescent="0.35">
      <c r="A1670" t="s">
        <v>36</v>
      </c>
      <c r="B1670">
        <v>71918</v>
      </c>
      <c r="C1670">
        <v>15</v>
      </c>
      <c r="D1670" t="s">
        <v>22</v>
      </c>
      <c r="E1670">
        <v>13</v>
      </c>
      <c r="F1670">
        <v>103</v>
      </c>
      <c r="G1670">
        <v>57</v>
      </c>
      <c r="H1670" t="s">
        <v>27</v>
      </c>
      <c r="I1670">
        <v>6</v>
      </c>
      <c r="J1670">
        <v>7</v>
      </c>
      <c r="K1670">
        <v>87</v>
      </c>
      <c r="L1670">
        <v>46</v>
      </c>
      <c r="M1670">
        <v>46</v>
      </c>
      <c r="N1670">
        <v>94</v>
      </c>
      <c r="O1670">
        <v>32</v>
      </c>
      <c r="P1670">
        <v>9</v>
      </c>
      <c r="Q1670">
        <v>97</v>
      </c>
      <c r="R1670">
        <v>24</v>
      </c>
    </row>
    <row r="1671" spans="1:18" x14ac:dyDescent="0.35">
      <c r="A1671" t="s">
        <v>33</v>
      </c>
      <c r="B1671">
        <v>33264</v>
      </c>
      <c r="C1671">
        <v>11</v>
      </c>
      <c r="D1671" t="s">
        <v>38</v>
      </c>
      <c r="E1671">
        <v>53</v>
      </c>
      <c r="F1671">
        <v>137</v>
      </c>
      <c r="G1671">
        <v>78</v>
      </c>
      <c r="H1671" t="s">
        <v>20</v>
      </c>
      <c r="I1671">
        <v>8</v>
      </c>
      <c r="J1671">
        <v>97</v>
      </c>
      <c r="K1671">
        <v>84</v>
      </c>
      <c r="L1671">
        <v>91</v>
      </c>
      <c r="M1671">
        <v>71</v>
      </c>
      <c r="N1671">
        <v>9</v>
      </c>
      <c r="O1671">
        <v>16</v>
      </c>
      <c r="P1671">
        <v>71</v>
      </c>
      <c r="Q1671">
        <v>73</v>
      </c>
      <c r="R1671">
        <v>44</v>
      </c>
    </row>
    <row r="1672" spans="1:18" x14ac:dyDescent="0.35">
      <c r="A1672" t="s">
        <v>24</v>
      </c>
      <c r="B1672">
        <v>144047</v>
      </c>
      <c r="C1672">
        <v>16</v>
      </c>
      <c r="D1672" t="s">
        <v>25</v>
      </c>
      <c r="E1672">
        <v>43</v>
      </c>
      <c r="F1672">
        <v>148</v>
      </c>
      <c r="G1672">
        <v>75</v>
      </c>
      <c r="H1672" t="s">
        <v>20</v>
      </c>
      <c r="I1672">
        <v>71</v>
      </c>
      <c r="J1672">
        <v>53</v>
      </c>
      <c r="K1672">
        <v>82</v>
      </c>
      <c r="L1672">
        <v>48</v>
      </c>
      <c r="M1672">
        <v>78</v>
      </c>
      <c r="N1672">
        <v>93</v>
      </c>
      <c r="O1672">
        <v>73</v>
      </c>
      <c r="P1672">
        <v>78</v>
      </c>
      <c r="Q1672">
        <v>7</v>
      </c>
      <c r="R1672">
        <v>2</v>
      </c>
    </row>
    <row r="1673" spans="1:18" x14ac:dyDescent="0.35">
      <c r="A1673" t="s">
        <v>21</v>
      </c>
      <c r="B1673">
        <v>83433</v>
      </c>
      <c r="C1673">
        <v>4</v>
      </c>
      <c r="D1673" t="s">
        <v>19</v>
      </c>
      <c r="E1673">
        <v>73</v>
      </c>
      <c r="F1673">
        <v>99</v>
      </c>
      <c r="G1673">
        <v>7</v>
      </c>
      <c r="H1673" t="s">
        <v>23</v>
      </c>
      <c r="I1673">
        <v>89</v>
      </c>
      <c r="J1673">
        <v>89</v>
      </c>
      <c r="K1673">
        <v>32</v>
      </c>
      <c r="L1673">
        <v>91</v>
      </c>
      <c r="M1673">
        <v>76</v>
      </c>
      <c r="N1673">
        <v>4</v>
      </c>
      <c r="O1673">
        <v>33</v>
      </c>
      <c r="P1673">
        <v>98</v>
      </c>
      <c r="Q1673">
        <v>71</v>
      </c>
      <c r="R1673">
        <v>38</v>
      </c>
    </row>
    <row r="1674" spans="1:18" x14ac:dyDescent="0.35">
      <c r="A1674" t="s">
        <v>42</v>
      </c>
      <c r="B1674">
        <v>99201</v>
      </c>
      <c r="C1674">
        <v>3</v>
      </c>
      <c r="D1674" t="s">
        <v>22</v>
      </c>
      <c r="E1674">
        <v>57</v>
      </c>
      <c r="F1674">
        <v>102</v>
      </c>
      <c r="G1674">
        <v>56</v>
      </c>
      <c r="H1674" t="s">
        <v>27</v>
      </c>
      <c r="I1674">
        <v>54</v>
      </c>
      <c r="J1674">
        <v>65</v>
      </c>
      <c r="K1674">
        <v>91</v>
      </c>
      <c r="L1674">
        <v>99</v>
      </c>
      <c r="M1674">
        <v>71</v>
      </c>
      <c r="N1674">
        <v>93</v>
      </c>
      <c r="O1674">
        <v>86</v>
      </c>
      <c r="P1674">
        <v>3</v>
      </c>
      <c r="Q1674">
        <v>93</v>
      </c>
      <c r="R1674">
        <v>7</v>
      </c>
    </row>
    <row r="1675" spans="1:18" x14ac:dyDescent="0.35">
      <c r="A1675" t="s">
        <v>26</v>
      </c>
      <c r="B1675">
        <v>145131</v>
      </c>
      <c r="C1675">
        <v>19</v>
      </c>
      <c r="D1675" t="s">
        <v>25</v>
      </c>
      <c r="E1675">
        <v>64</v>
      </c>
      <c r="F1675">
        <v>103</v>
      </c>
      <c r="G1675">
        <v>52</v>
      </c>
      <c r="H1675" t="s">
        <v>27</v>
      </c>
      <c r="I1675">
        <v>79</v>
      </c>
      <c r="J1675">
        <v>19</v>
      </c>
      <c r="K1675">
        <v>98</v>
      </c>
      <c r="L1675">
        <v>44</v>
      </c>
      <c r="M1675">
        <v>95</v>
      </c>
      <c r="N1675">
        <v>38</v>
      </c>
      <c r="O1675">
        <v>6</v>
      </c>
      <c r="P1675">
        <v>45</v>
      </c>
      <c r="Q1675">
        <v>68</v>
      </c>
      <c r="R1675">
        <v>18</v>
      </c>
    </row>
    <row r="1676" spans="1:18" x14ac:dyDescent="0.35">
      <c r="A1676" t="s">
        <v>43</v>
      </c>
      <c r="B1676">
        <v>134290</v>
      </c>
      <c r="C1676">
        <v>8</v>
      </c>
      <c r="D1676" t="s">
        <v>22</v>
      </c>
      <c r="E1676">
        <v>7</v>
      </c>
      <c r="F1676">
        <v>11</v>
      </c>
      <c r="G1676">
        <v>29</v>
      </c>
      <c r="H1676" t="s">
        <v>23</v>
      </c>
      <c r="I1676">
        <v>5</v>
      </c>
      <c r="J1676">
        <v>66</v>
      </c>
      <c r="K1676">
        <v>78</v>
      </c>
      <c r="L1676">
        <v>21</v>
      </c>
      <c r="M1676">
        <v>27</v>
      </c>
      <c r="N1676">
        <v>2</v>
      </c>
      <c r="O1676">
        <v>3</v>
      </c>
      <c r="P1676">
        <v>11</v>
      </c>
      <c r="Q1676">
        <v>37</v>
      </c>
      <c r="R1676">
        <v>37</v>
      </c>
    </row>
    <row r="1677" spans="1:18" x14ac:dyDescent="0.35">
      <c r="A1677" t="s">
        <v>31</v>
      </c>
      <c r="B1677">
        <v>100779</v>
      </c>
      <c r="C1677">
        <v>21</v>
      </c>
      <c r="D1677" t="s">
        <v>22</v>
      </c>
      <c r="E1677">
        <v>8</v>
      </c>
      <c r="F1677">
        <v>13</v>
      </c>
      <c r="G1677">
        <v>19</v>
      </c>
      <c r="H1677" t="s">
        <v>23</v>
      </c>
      <c r="I1677">
        <v>33</v>
      </c>
      <c r="J1677">
        <v>41</v>
      </c>
      <c r="K1677">
        <v>32</v>
      </c>
      <c r="L1677">
        <v>58</v>
      </c>
      <c r="M1677">
        <v>94</v>
      </c>
      <c r="N1677">
        <v>28</v>
      </c>
      <c r="O1677">
        <v>46</v>
      </c>
      <c r="P1677">
        <v>66</v>
      </c>
      <c r="Q1677">
        <v>84</v>
      </c>
      <c r="R1677">
        <v>25</v>
      </c>
    </row>
    <row r="1678" spans="1:18" x14ac:dyDescent="0.35">
      <c r="A1678" t="s">
        <v>21</v>
      </c>
      <c r="B1678">
        <v>100935</v>
      </c>
      <c r="C1678">
        <v>5</v>
      </c>
      <c r="D1678" t="s">
        <v>22</v>
      </c>
      <c r="E1678">
        <v>89</v>
      </c>
      <c r="F1678">
        <v>58</v>
      </c>
      <c r="G1678">
        <v>2</v>
      </c>
      <c r="H1678" t="s">
        <v>23</v>
      </c>
      <c r="I1678">
        <v>86</v>
      </c>
      <c r="J1678">
        <v>92</v>
      </c>
      <c r="K1678">
        <v>1</v>
      </c>
      <c r="L1678">
        <v>37</v>
      </c>
      <c r="M1678">
        <v>26</v>
      </c>
      <c r="N1678">
        <v>57</v>
      </c>
      <c r="O1678">
        <v>63</v>
      </c>
      <c r="P1678">
        <v>10</v>
      </c>
      <c r="Q1678">
        <v>51</v>
      </c>
      <c r="R1678">
        <v>55</v>
      </c>
    </row>
    <row r="1679" spans="1:18" x14ac:dyDescent="0.35">
      <c r="A1679" t="s">
        <v>40</v>
      </c>
      <c r="B1679">
        <v>59483</v>
      </c>
      <c r="C1679">
        <v>25</v>
      </c>
      <c r="D1679" t="s">
        <v>25</v>
      </c>
      <c r="E1679">
        <v>34</v>
      </c>
      <c r="F1679">
        <v>56</v>
      </c>
      <c r="G1679">
        <v>18</v>
      </c>
      <c r="H1679" t="s">
        <v>23</v>
      </c>
      <c r="I1679">
        <v>6</v>
      </c>
      <c r="J1679">
        <v>1</v>
      </c>
      <c r="K1679">
        <v>1</v>
      </c>
      <c r="L1679">
        <v>21</v>
      </c>
      <c r="M1679">
        <v>35</v>
      </c>
      <c r="N1679">
        <v>54</v>
      </c>
      <c r="O1679">
        <v>29</v>
      </c>
      <c r="P1679">
        <v>28</v>
      </c>
      <c r="Q1679">
        <v>87</v>
      </c>
      <c r="R1679">
        <v>15</v>
      </c>
    </row>
    <row r="1680" spans="1:18" x14ac:dyDescent="0.35">
      <c r="A1680" t="s">
        <v>44</v>
      </c>
      <c r="B1680">
        <v>61155</v>
      </c>
      <c r="C1680">
        <v>26</v>
      </c>
      <c r="D1680" t="s">
        <v>25</v>
      </c>
      <c r="E1680">
        <v>95</v>
      </c>
      <c r="F1680">
        <v>113</v>
      </c>
      <c r="G1680">
        <v>59</v>
      </c>
      <c r="H1680" t="s">
        <v>27</v>
      </c>
      <c r="I1680">
        <v>43</v>
      </c>
      <c r="J1680">
        <v>2</v>
      </c>
      <c r="K1680">
        <v>65</v>
      </c>
      <c r="L1680">
        <v>63</v>
      </c>
      <c r="M1680">
        <v>11</v>
      </c>
      <c r="N1680">
        <v>46</v>
      </c>
      <c r="O1680">
        <v>92</v>
      </c>
      <c r="P1680">
        <v>21</v>
      </c>
      <c r="Q1680">
        <v>46</v>
      </c>
      <c r="R1680">
        <v>46</v>
      </c>
    </row>
    <row r="1681" spans="1:18" x14ac:dyDescent="0.35">
      <c r="A1681" t="s">
        <v>44</v>
      </c>
      <c r="B1681">
        <v>34176</v>
      </c>
      <c r="C1681">
        <v>6</v>
      </c>
      <c r="D1681" t="s">
        <v>19</v>
      </c>
      <c r="E1681">
        <v>82</v>
      </c>
      <c r="F1681">
        <v>126</v>
      </c>
      <c r="G1681">
        <v>45</v>
      </c>
      <c r="H1681" t="s">
        <v>27</v>
      </c>
      <c r="I1681">
        <v>7</v>
      </c>
      <c r="J1681">
        <v>35</v>
      </c>
      <c r="K1681">
        <v>68</v>
      </c>
      <c r="L1681">
        <v>7</v>
      </c>
      <c r="M1681">
        <v>97</v>
      </c>
      <c r="N1681">
        <v>45</v>
      </c>
      <c r="O1681">
        <v>63</v>
      </c>
      <c r="P1681">
        <v>54</v>
      </c>
      <c r="Q1681">
        <v>15</v>
      </c>
      <c r="R1681">
        <v>46</v>
      </c>
    </row>
    <row r="1682" spans="1:18" x14ac:dyDescent="0.35">
      <c r="A1682" t="s">
        <v>33</v>
      </c>
      <c r="B1682">
        <v>50746</v>
      </c>
      <c r="C1682">
        <v>12</v>
      </c>
      <c r="D1682" t="s">
        <v>19</v>
      </c>
      <c r="E1682">
        <v>95</v>
      </c>
      <c r="F1682">
        <v>87</v>
      </c>
      <c r="G1682">
        <v>95</v>
      </c>
      <c r="H1682" t="s">
        <v>20</v>
      </c>
      <c r="I1682">
        <v>54</v>
      </c>
      <c r="J1682">
        <v>24</v>
      </c>
      <c r="K1682">
        <v>19</v>
      </c>
      <c r="L1682">
        <v>14</v>
      </c>
      <c r="M1682">
        <v>45</v>
      </c>
      <c r="N1682">
        <v>2</v>
      </c>
      <c r="O1682">
        <v>45</v>
      </c>
      <c r="P1682">
        <v>99</v>
      </c>
      <c r="Q1682">
        <v>67</v>
      </c>
      <c r="R1682">
        <v>76</v>
      </c>
    </row>
    <row r="1683" spans="1:18" x14ac:dyDescent="0.35">
      <c r="A1683" t="s">
        <v>40</v>
      </c>
      <c r="B1683">
        <v>104557</v>
      </c>
      <c r="C1683">
        <v>18</v>
      </c>
      <c r="D1683" t="s">
        <v>19</v>
      </c>
      <c r="E1683">
        <v>47</v>
      </c>
      <c r="F1683">
        <v>79</v>
      </c>
      <c r="G1683">
        <v>27</v>
      </c>
      <c r="H1683" t="s">
        <v>23</v>
      </c>
      <c r="I1683">
        <v>18</v>
      </c>
      <c r="J1683">
        <v>46</v>
      </c>
      <c r="K1683">
        <v>59</v>
      </c>
      <c r="L1683">
        <v>51</v>
      </c>
      <c r="M1683">
        <v>83</v>
      </c>
      <c r="N1683">
        <v>23</v>
      </c>
      <c r="O1683">
        <v>38</v>
      </c>
      <c r="P1683">
        <v>79</v>
      </c>
      <c r="Q1683">
        <v>53</v>
      </c>
      <c r="R1683">
        <v>4</v>
      </c>
    </row>
    <row r="1684" spans="1:18" x14ac:dyDescent="0.35">
      <c r="A1684" t="s">
        <v>40</v>
      </c>
      <c r="B1684">
        <v>131242</v>
      </c>
      <c r="C1684">
        <v>14</v>
      </c>
      <c r="D1684" t="s">
        <v>38</v>
      </c>
      <c r="E1684">
        <v>75</v>
      </c>
      <c r="F1684">
        <v>147</v>
      </c>
      <c r="G1684">
        <v>21</v>
      </c>
      <c r="H1684" t="s">
        <v>23</v>
      </c>
      <c r="I1684">
        <v>86</v>
      </c>
      <c r="J1684">
        <v>52</v>
      </c>
      <c r="K1684">
        <v>23</v>
      </c>
      <c r="L1684">
        <v>1</v>
      </c>
      <c r="M1684">
        <v>65</v>
      </c>
      <c r="N1684">
        <v>49</v>
      </c>
      <c r="O1684">
        <v>78</v>
      </c>
      <c r="P1684">
        <v>69</v>
      </c>
      <c r="Q1684">
        <v>99</v>
      </c>
      <c r="R1684">
        <v>51</v>
      </c>
    </row>
    <row r="1685" spans="1:18" x14ac:dyDescent="0.35">
      <c r="A1685" t="s">
        <v>26</v>
      </c>
      <c r="B1685">
        <v>116949</v>
      </c>
      <c r="C1685">
        <v>11</v>
      </c>
      <c r="D1685" t="s">
        <v>25</v>
      </c>
      <c r="E1685">
        <v>29</v>
      </c>
      <c r="F1685">
        <v>98</v>
      </c>
      <c r="G1685">
        <v>65</v>
      </c>
      <c r="H1685" t="s">
        <v>27</v>
      </c>
      <c r="I1685">
        <v>4</v>
      </c>
      <c r="J1685">
        <v>98</v>
      </c>
      <c r="K1685">
        <v>99</v>
      </c>
      <c r="L1685">
        <v>6</v>
      </c>
      <c r="M1685">
        <v>33</v>
      </c>
      <c r="N1685">
        <v>22</v>
      </c>
      <c r="O1685">
        <v>28</v>
      </c>
      <c r="P1685">
        <v>5</v>
      </c>
      <c r="Q1685">
        <v>48</v>
      </c>
      <c r="R1685">
        <v>6</v>
      </c>
    </row>
    <row r="1686" spans="1:18" x14ac:dyDescent="0.35">
      <c r="A1686" t="s">
        <v>36</v>
      </c>
      <c r="B1686">
        <v>88204</v>
      </c>
      <c r="C1686">
        <v>14</v>
      </c>
      <c r="D1686" t="s">
        <v>22</v>
      </c>
      <c r="E1686">
        <v>5</v>
      </c>
      <c r="F1686">
        <v>84</v>
      </c>
      <c r="G1686">
        <v>55</v>
      </c>
      <c r="H1686" t="s">
        <v>27</v>
      </c>
      <c r="I1686">
        <v>84</v>
      </c>
      <c r="J1686">
        <v>6</v>
      </c>
      <c r="K1686">
        <v>97</v>
      </c>
      <c r="L1686">
        <v>1</v>
      </c>
      <c r="M1686">
        <v>51</v>
      </c>
      <c r="N1686">
        <v>56</v>
      </c>
      <c r="O1686">
        <v>14</v>
      </c>
      <c r="P1686">
        <v>92</v>
      </c>
      <c r="Q1686">
        <v>47</v>
      </c>
      <c r="R1686">
        <v>14</v>
      </c>
    </row>
    <row r="1687" spans="1:18" x14ac:dyDescent="0.35">
      <c r="A1687" t="s">
        <v>40</v>
      </c>
      <c r="B1687">
        <v>45089</v>
      </c>
      <c r="C1687">
        <v>4</v>
      </c>
      <c r="D1687" t="s">
        <v>22</v>
      </c>
      <c r="E1687">
        <v>96</v>
      </c>
      <c r="F1687">
        <v>65</v>
      </c>
      <c r="G1687">
        <v>29</v>
      </c>
      <c r="H1687" t="s">
        <v>23</v>
      </c>
      <c r="I1687">
        <v>9</v>
      </c>
      <c r="J1687">
        <v>22</v>
      </c>
      <c r="K1687">
        <v>44</v>
      </c>
      <c r="L1687">
        <v>99</v>
      </c>
      <c r="M1687">
        <v>49</v>
      </c>
      <c r="N1687">
        <v>55</v>
      </c>
      <c r="O1687">
        <v>69</v>
      </c>
      <c r="P1687">
        <v>97</v>
      </c>
      <c r="Q1687">
        <v>78</v>
      </c>
      <c r="R1687">
        <v>22</v>
      </c>
    </row>
    <row r="1688" spans="1:18" x14ac:dyDescent="0.35">
      <c r="A1688" t="s">
        <v>31</v>
      </c>
      <c r="B1688">
        <v>83341</v>
      </c>
      <c r="C1688">
        <v>5</v>
      </c>
      <c r="D1688" t="s">
        <v>19</v>
      </c>
      <c r="E1688">
        <v>1</v>
      </c>
      <c r="F1688">
        <v>114</v>
      </c>
      <c r="G1688">
        <v>1</v>
      </c>
      <c r="H1688" t="s">
        <v>23</v>
      </c>
      <c r="I1688">
        <v>26</v>
      </c>
      <c r="J1688">
        <v>89</v>
      </c>
      <c r="K1688">
        <v>33</v>
      </c>
      <c r="L1688">
        <v>57</v>
      </c>
      <c r="M1688">
        <v>4</v>
      </c>
      <c r="N1688">
        <v>7</v>
      </c>
      <c r="O1688">
        <v>36</v>
      </c>
      <c r="P1688">
        <v>41</v>
      </c>
      <c r="Q1688">
        <v>9</v>
      </c>
      <c r="R1688">
        <v>32</v>
      </c>
    </row>
    <row r="1689" spans="1:18" x14ac:dyDescent="0.35">
      <c r="A1689" t="s">
        <v>24</v>
      </c>
      <c r="B1689">
        <v>126621</v>
      </c>
      <c r="C1689">
        <v>13</v>
      </c>
      <c r="D1689" t="s">
        <v>25</v>
      </c>
      <c r="E1689">
        <v>55</v>
      </c>
      <c r="F1689">
        <v>88</v>
      </c>
      <c r="G1689">
        <v>73</v>
      </c>
      <c r="H1689" t="s">
        <v>20</v>
      </c>
      <c r="I1689">
        <v>77</v>
      </c>
      <c r="J1689">
        <v>93</v>
      </c>
      <c r="K1689">
        <v>95</v>
      </c>
      <c r="L1689">
        <v>67</v>
      </c>
      <c r="M1689">
        <v>41</v>
      </c>
      <c r="N1689">
        <v>48</v>
      </c>
      <c r="O1689">
        <v>66</v>
      </c>
      <c r="P1689">
        <v>82</v>
      </c>
      <c r="Q1689">
        <v>37</v>
      </c>
      <c r="R1689">
        <v>92</v>
      </c>
    </row>
    <row r="1690" spans="1:18" x14ac:dyDescent="0.35">
      <c r="A1690" t="s">
        <v>39</v>
      </c>
      <c r="B1690">
        <v>128283</v>
      </c>
      <c r="C1690">
        <v>4</v>
      </c>
      <c r="D1690" t="s">
        <v>38</v>
      </c>
      <c r="E1690">
        <v>53</v>
      </c>
      <c r="F1690">
        <v>146</v>
      </c>
      <c r="G1690">
        <v>93</v>
      </c>
      <c r="H1690" t="s">
        <v>20</v>
      </c>
      <c r="I1690">
        <v>7</v>
      </c>
      <c r="J1690">
        <v>32</v>
      </c>
      <c r="K1690">
        <v>22</v>
      </c>
      <c r="L1690">
        <v>8</v>
      </c>
      <c r="M1690">
        <v>71</v>
      </c>
      <c r="N1690">
        <v>5</v>
      </c>
      <c r="O1690">
        <v>57</v>
      </c>
      <c r="P1690">
        <v>47</v>
      </c>
      <c r="Q1690">
        <v>48</v>
      </c>
      <c r="R1690">
        <v>57</v>
      </c>
    </row>
    <row r="1691" spans="1:18" x14ac:dyDescent="0.35">
      <c r="A1691" t="s">
        <v>35</v>
      </c>
      <c r="B1691">
        <v>100446</v>
      </c>
      <c r="C1691">
        <v>9</v>
      </c>
      <c r="D1691" t="s">
        <v>25</v>
      </c>
      <c r="E1691">
        <v>3</v>
      </c>
      <c r="F1691">
        <v>13</v>
      </c>
      <c r="G1691">
        <v>46</v>
      </c>
      <c r="H1691" t="s">
        <v>27</v>
      </c>
      <c r="I1691">
        <v>74</v>
      </c>
      <c r="J1691">
        <v>95</v>
      </c>
      <c r="K1691">
        <v>31</v>
      </c>
      <c r="L1691">
        <v>9</v>
      </c>
      <c r="M1691">
        <v>23</v>
      </c>
      <c r="N1691">
        <v>22</v>
      </c>
      <c r="O1691">
        <v>74</v>
      </c>
      <c r="P1691">
        <v>6</v>
      </c>
      <c r="Q1691">
        <v>5</v>
      </c>
      <c r="R1691">
        <v>69</v>
      </c>
    </row>
    <row r="1692" spans="1:18" x14ac:dyDescent="0.35">
      <c r="A1692" t="s">
        <v>42</v>
      </c>
      <c r="B1692">
        <v>107413</v>
      </c>
      <c r="C1692">
        <v>21</v>
      </c>
      <c r="D1692" t="s">
        <v>38</v>
      </c>
      <c r="E1692">
        <v>7</v>
      </c>
      <c r="F1692">
        <v>85</v>
      </c>
      <c r="G1692">
        <v>48</v>
      </c>
      <c r="H1692" t="s">
        <v>27</v>
      </c>
      <c r="I1692">
        <v>56</v>
      </c>
      <c r="J1692">
        <v>69</v>
      </c>
      <c r="K1692">
        <v>24</v>
      </c>
      <c r="L1692">
        <v>84</v>
      </c>
      <c r="M1692">
        <v>72</v>
      </c>
      <c r="N1692">
        <v>23</v>
      </c>
      <c r="O1692">
        <v>97</v>
      </c>
      <c r="P1692">
        <v>66</v>
      </c>
      <c r="Q1692">
        <v>45</v>
      </c>
      <c r="R1692">
        <v>16</v>
      </c>
    </row>
    <row r="1693" spans="1:18" x14ac:dyDescent="0.35">
      <c r="A1693" t="s">
        <v>21</v>
      </c>
      <c r="B1693">
        <v>106789</v>
      </c>
      <c r="C1693">
        <v>20</v>
      </c>
      <c r="D1693" t="s">
        <v>22</v>
      </c>
      <c r="E1693">
        <v>16</v>
      </c>
      <c r="F1693">
        <v>93</v>
      </c>
      <c r="G1693">
        <v>15</v>
      </c>
      <c r="H1693" t="s">
        <v>23</v>
      </c>
      <c r="I1693">
        <v>72</v>
      </c>
      <c r="J1693">
        <v>19</v>
      </c>
      <c r="K1693">
        <v>82</v>
      </c>
      <c r="L1693">
        <v>33</v>
      </c>
      <c r="M1693">
        <v>44</v>
      </c>
      <c r="N1693">
        <v>77</v>
      </c>
      <c r="O1693">
        <v>63</v>
      </c>
      <c r="P1693">
        <v>31</v>
      </c>
      <c r="Q1693">
        <v>39</v>
      </c>
      <c r="R1693">
        <v>31</v>
      </c>
    </row>
    <row r="1694" spans="1:18" x14ac:dyDescent="0.35">
      <c r="A1694" t="s">
        <v>42</v>
      </c>
      <c r="B1694">
        <v>86193</v>
      </c>
      <c r="C1694">
        <v>3</v>
      </c>
      <c r="D1694" t="s">
        <v>25</v>
      </c>
      <c r="E1694">
        <v>33</v>
      </c>
      <c r="F1694">
        <v>123</v>
      </c>
      <c r="G1694">
        <v>53</v>
      </c>
      <c r="H1694" t="s">
        <v>27</v>
      </c>
      <c r="I1694">
        <v>15</v>
      </c>
      <c r="J1694">
        <v>31</v>
      </c>
      <c r="K1694">
        <v>22</v>
      </c>
      <c r="L1694">
        <v>39</v>
      </c>
      <c r="M1694">
        <v>52</v>
      </c>
      <c r="N1694">
        <v>51</v>
      </c>
      <c r="O1694">
        <v>75</v>
      </c>
      <c r="P1694">
        <v>19</v>
      </c>
      <c r="Q1694">
        <v>95</v>
      </c>
      <c r="R1694">
        <v>34</v>
      </c>
    </row>
    <row r="1695" spans="1:18" x14ac:dyDescent="0.35">
      <c r="A1695" t="s">
        <v>42</v>
      </c>
      <c r="B1695">
        <v>102652</v>
      </c>
      <c r="C1695">
        <v>16</v>
      </c>
      <c r="D1695" t="s">
        <v>25</v>
      </c>
      <c r="E1695">
        <v>69</v>
      </c>
      <c r="F1695">
        <v>131</v>
      </c>
      <c r="G1695">
        <v>45</v>
      </c>
      <c r="H1695" t="s">
        <v>27</v>
      </c>
      <c r="I1695">
        <v>75</v>
      </c>
      <c r="J1695">
        <v>88</v>
      </c>
      <c r="K1695">
        <v>77</v>
      </c>
      <c r="L1695">
        <v>3</v>
      </c>
      <c r="M1695">
        <v>83</v>
      </c>
      <c r="N1695">
        <v>77</v>
      </c>
      <c r="O1695">
        <v>67</v>
      </c>
      <c r="P1695">
        <v>76</v>
      </c>
      <c r="Q1695">
        <v>98</v>
      </c>
      <c r="R1695">
        <v>43</v>
      </c>
    </row>
    <row r="1696" spans="1:18" x14ac:dyDescent="0.35">
      <c r="A1696" t="s">
        <v>30</v>
      </c>
      <c r="B1696">
        <v>131038</v>
      </c>
      <c r="C1696">
        <v>25</v>
      </c>
      <c r="D1696" t="s">
        <v>22</v>
      </c>
      <c r="E1696">
        <v>58</v>
      </c>
      <c r="F1696">
        <v>123</v>
      </c>
      <c r="G1696">
        <v>39</v>
      </c>
      <c r="H1696" t="s">
        <v>27</v>
      </c>
      <c r="I1696">
        <v>26</v>
      </c>
      <c r="J1696">
        <v>23</v>
      </c>
      <c r="K1696">
        <v>69</v>
      </c>
      <c r="L1696">
        <v>35</v>
      </c>
      <c r="M1696">
        <v>41</v>
      </c>
      <c r="N1696">
        <v>71</v>
      </c>
      <c r="O1696">
        <v>97</v>
      </c>
      <c r="P1696">
        <v>16</v>
      </c>
      <c r="Q1696">
        <v>6</v>
      </c>
      <c r="R1696">
        <v>19</v>
      </c>
    </row>
    <row r="1697" spans="1:18" x14ac:dyDescent="0.35">
      <c r="A1697" t="s">
        <v>39</v>
      </c>
      <c r="B1697">
        <v>55143</v>
      </c>
      <c r="C1697">
        <v>2</v>
      </c>
      <c r="D1697" t="s">
        <v>19</v>
      </c>
      <c r="E1697">
        <v>19</v>
      </c>
      <c r="F1697">
        <v>108</v>
      </c>
      <c r="G1697">
        <v>85</v>
      </c>
      <c r="H1697" t="s">
        <v>20</v>
      </c>
      <c r="I1697">
        <v>29</v>
      </c>
      <c r="J1697">
        <v>7</v>
      </c>
      <c r="K1697">
        <v>4</v>
      </c>
      <c r="L1697">
        <v>19</v>
      </c>
      <c r="M1697">
        <v>18</v>
      </c>
      <c r="N1697">
        <v>52</v>
      </c>
      <c r="O1697">
        <v>67</v>
      </c>
      <c r="P1697">
        <v>8</v>
      </c>
      <c r="Q1697">
        <v>58</v>
      </c>
      <c r="R1697">
        <v>25</v>
      </c>
    </row>
    <row r="1698" spans="1:18" x14ac:dyDescent="0.35">
      <c r="A1698" t="s">
        <v>28</v>
      </c>
      <c r="B1698">
        <v>112702</v>
      </c>
      <c r="C1698">
        <v>22</v>
      </c>
      <c r="D1698" t="s">
        <v>38</v>
      </c>
      <c r="E1698">
        <v>81</v>
      </c>
      <c r="F1698">
        <v>131</v>
      </c>
      <c r="G1698">
        <v>45</v>
      </c>
      <c r="H1698" t="s">
        <v>27</v>
      </c>
      <c r="I1698">
        <v>57</v>
      </c>
      <c r="J1698">
        <v>79</v>
      </c>
      <c r="K1698">
        <v>6</v>
      </c>
      <c r="L1698">
        <v>61</v>
      </c>
      <c r="M1698">
        <v>84</v>
      </c>
      <c r="N1698">
        <v>37</v>
      </c>
      <c r="O1698">
        <v>46</v>
      </c>
      <c r="P1698">
        <v>7</v>
      </c>
      <c r="Q1698">
        <v>7</v>
      </c>
      <c r="R1698">
        <v>39</v>
      </c>
    </row>
    <row r="1699" spans="1:18" x14ac:dyDescent="0.35">
      <c r="A1699" t="s">
        <v>33</v>
      </c>
      <c r="B1699">
        <v>141459</v>
      </c>
      <c r="C1699">
        <v>26</v>
      </c>
      <c r="D1699" t="s">
        <v>22</v>
      </c>
      <c r="E1699">
        <v>2</v>
      </c>
      <c r="F1699">
        <v>7</v>
      </c>
      <c r="G1699">
        <v>8</v>
      </c>
      <c r="H1699" t="s">
        <v>20</v>
      </c>
      <c r="I1699">
        <v>2</v>
      </c>
      <c r="J1699">
        <v>6</v>
      </c>
      <c r="K1699">
        <v>45</v>
      </c>
      <c r="L1699">
        <v>4</v>
      </c>
      <c r="M1699">
        <v>28</v>
      </c>
      <c r="N1699">
        <v>2</v>
      </c>
      <c r="O1699">
        <v>36</v>
      </c>
      <c r="P1699">
        <v>26</v>
      </c>
      <c r="Q1699">
        <v>69</v>
      </c>
      <c r="R1699">
        <v>31</v>
      </c>
    </row>
    <row r="1700" spans="1:18" x14ac:dyDescent="0.35">
      <c r="A1700" t="s">
        <v>37</v>
      </c>
      <c r="B1700">
        <v>56107</v>
      </c>
      <c r="C1700">
        <v>24</v>
      </c>
      <c r="D1700" t="s">
        <v>25</v>
      </c>
      <c r="E1700">
        <v>73</v>
      </c>
      <c r="F1700">
        <v>98</v>
      </c>
      <c r="G1700">
        <v>52</v>
      </c>
      <c r="H1700" t="s">
        <v>27</v>
      </c>
      <c r="I1700">
        <v>84</v>
      </c>
      <c r="J1700">
        <v>21</v>
      </c>
      <c r="K1700">
        <v>99</v>
      </c>
      <c r="L1700">
        <v>9</v>
      </c>
      <c r="M1700">
        <v>29</v>
      </c>
      <c r="N1700">
        <v>89</v>
      </c>
      <c r="O1700">
        <v>75</v>
      </c>
      <c r="P1700">
        <v>93</v>
      </c>
      <c r="Q1700">
        <v>69</v>
      </c>
      <c r="R1700">
        <v>67</v>
      </c>
    </row>
    <row r="1701" spans="1:18" x14ac:dyDescent="0.35">
      <c r="A1701" t="s">
        <v>35</v>
      </c>
      <c r="B1701">
        <v>98402</v>
      </c>
      <c r="C1701">
        <v>8</v>
      </c>
      <c r="D1701" t="s">
        <v>38</v>
      </c>
      <c r="E1701">
        <v>47</v>
      </c>
      <c r="F1701">
        <v>7</v>
      </c>
      <c r="G1701">
        <v>43</v>
      </c>
      <c r="H1701" t="s">
        <v>27</v>
      </c>
      <c r="I1701">
        <v>98</v>
      </c>
      <c r="J1701">
        <v>9</v>
      </c>
      <c r="K1701">
        <v>72</v>
      </c>
      <c r="L1701">
        <v>17</v>
      </c>
      <c r="M1701">
        <v>1</v>
      </c>
      <c r="N1701">
        <v>5</v>
      </c>
      <c r="O1701">
        <v>16</v>
      </c>
      <c r="P1701">
        <v>97</v>
      </c>
      <c r="Q1701">
        <v>2</v>
      </c>
      <c r="R1701">
        <v>19</v>
      </c>
    </row>
    <row r="1702" spans="1:18" x14ac:dyDescent="0.35">
      <c r="A1702" t="s">
        <v>18</v>
      </c>
      <c r="B1702">
        <v>36005</v>
      </c>
      <c r="C1702">
        <v>14</v>
      </c>
      <c r="D1702" t="s">
        <v>25</v>
      </c>
      <c r="E1702">
        <v>33</v>
      </c>
      <c r="F1702">
        <v>52</v>
      </c>
      <c r="G1702">
        <v>82</v>
      </c>
      <c r="H1702" t="s">
        <v>20</v>
      </c>
      <c r="I1702">
        <v>51</v>
      </c>
      <c r="J1702">
        <v>5</v>
      </c>
      <c r="K1702">
        <v>24</v>
      </c>
      <c r="L1702">
        <v>83</v>
      </c>
      <c r="M1702">
        <v>46</v>
      </c>
      <c r="N1702">
        <v>43</v>
      </c>
      <c r="O1702">
        <v>7</v>
      </c>
      <c r="P1702">
        <v>71</v>
      </c>
      <c r="Q1702">
        <v>76</v>
      </c>
      <c r="R1702">
        <v>83</v>
      </c>
    </row>
    <row r="1703" spans="1:18" x14ac:dyDescent="0.35">
      <c r="A1703" t="s">
        <v>40</v>
      </c>
      <c r="B1703">
        <v>81038</v>
      </c>
      <c r="C1703">
        <v>25</v>
      </c>
      <c r="D1703" t="s">
        <v>38</v>
      </c>
      <c r="E1703">
        <v>7</v>
      </c>
      <c r="F1703">
        <v>88</v>
      </c>
      <c r="G1703">
        <v>26</v>
      </c>
      <c r="H1703" t="s">
        <v>23</v>
      </c>
      <c r="I1703">
        <v>8</v>
      </c>
      <c r="J1703">
        <v>58</v>
      </c>
      <c r="K1703">
        <v>7</v>
      </c>
      <c r="L1703">
        <v>48</v>
      </c>
      <c r="M1703">
        <v>26</v>
      </c>
      <c r="N1703">
        <v>33</v>
      </c>
      <c r="O1703">
        <v>7</v>
      </c>
      <c r="P1703">
        <v>29</v>
      </c>
      <c r="Q1703">
        <v>4</v>
      </c>
      <c r="R1703">
        <v>73</v>
      </c>
    </row>
    <row r="1704" spans="1:18" x14ac:dyDescent="0.35">
      <c r="A1704" t="s">
        <v>34</v>
      </c>
      <c r="B1704">
        <v>96783</v>
      </c>
      <c r="C1704">
        <v>20</v>
      </c>
      <c r="D1704" t="s">
        <v>38</v>
      </c>
      <c r="E1704">
        <v>63</v>
      </c>
      <c r="F1704">
        <v>116</v>
      </c>
      <c r="G1704">
        <v>49</v>
      </c>
      <c r="H1704" t="s">
        <v>27</v>
      </c>
      <c r="I1704">
        <v>16</v>
      </c>
      <c r="J1704">
        <v>1</v>
      </c>
      <c r="K1704">
        <v>34</v>
      </c>
      <c r="L1704">
        <v>75</v>
      </c>
      <c r="M1704">
        <v>96</v>
      </c>
      <c r="N1704">
        <v>43</v>
      </c>
      <c r="O1704">
        <v>37</v>
      </c>
      <c r="P1704">
        <v>45</v>
      </c>
      <c r="Q1704">
        <v>43</v>
      </c>
      <c r="R1704">
        <v>63</v>
      </c>
    </row>
    <row r="1705" spans="1:18" x14ac:dyDescent="0.35">
      <c r="A1705" t="s">
        <v>43</v>
      </c>
      <c r="B1705">
        <v>101020</v>
      </c>
      <c r="C1705">
        <v>21</v>
      </c>
      <c r="D1705" t="s">
        <v>22</v>
      </c>
      <c r="E1705">
        <v>78</v>
      </c>
      <c r="F1705">
        <v>115</v>
      </c>
      <c r="G1705">
        <v>16</v>
      </c>
      <c r="H1705" t="s">
        <v>23</v>
      </c>
      <c r="I1705">
        <v>95</v>
      </c>
      <c r="J1705">
        <v>71</v>
      </c>
      <c r="K1705">
        <v>43</v>
      </c>
      <c r="L1705">
        <v>45</v>
      </c>
      <c r="M1705">
        <v>82</v>
      </c>
      <c r="N1705">
        <v>44</v>
      </c>
      <c r="O1705">
        <v>52</v>
      </c>
      <c r="P1705">
        <v>29</v>
      </c>
      <c r="Q1705">
        <v>84</v>
      </c>
      <c r="R1705">
        <v>52</v>
      </c>
    </row>
    <row r="1706" spans="1:18" x14ac:dyDescent="0.35">
      <c r="A1706" t="s">
        <v>35</v>
      </c>
      <c r="B1706">
        <v>95217</v>
      </c>
      <c r="C1706">
        <v>16</v>
      </c>
      <c r="D1706" t="s">
        <v>38</v>
      </c>
      <c r="E1706">
        <v>66</v>
      </c>
      <c r="F1706">
        <v>78</v>
      </c>
      <c r="G1706">
        <v>63</v>
      </c>
      <c r="H1706" t="s">
        <v>27</v>
      </c>
      <c r="I1706">
        <v>31</v>
      </c>
      <c r="J1706">
        <v>99</v>
      </c>
      <c r="K1706">
        <v>61</v>
      </c>
      <c r="L1706">
        <v>84</v>
      </c>
      <c r="M1706">
        <v>7</v>
      </c>
      <c r="N1706">
        <v>35</v>
      </c>
      <c r="O1706">
        <v>74</v>
      </c>
      <c r="P1706">
        <v>66</v>
      </c>
      <c r="Q1706">
        <v>19</v>
      </c>
      <c r="R1706">
        <v>36</v>
      </c>
    </row>
    <row r="1707" spans="1:18" x14ac:dyDescent="0.35">
      <c r="A1707" t="s">
        <v>34</v>
      </c>
      <c r="B1707">
        <v>97323</v>
      </c>
      <c r="C1707">
        <v>19</v>
      </c>
      <c r="D1707" t="s">
        <v>38</v>
      </c>
      <c r="E1707">
        <v>61</v>
      </c>
      <c r="F1707">
        <v>84</v>
      </c>
      <c r="G1707">
        <v>42</v>
      </c>
      <c r="H1707" t="s">
        <v>27</v>
      </c>
      <c r="I1707">
        <v>21</v>
      </c>
      <c r="J1707">
        <v>41</v>
      </c>
      <c r="K1707">
        <v>2</v>
      </c>
      <c r="L1707">
        <v>96</v>
      </c>
      <c r="M1707">
        <v>15</v>
      </c>
      <c r="N1707">
        <v>91</v>
      </c>
      <c r="O1707">
        <v>43</v>
      </c>
      <c r="P1707">
        <v>38</v>
      </c>
      <c r="Q1707">
        <v>23</v>
      </c>
      <c r="R1707">
        <v>64</v>
      </c>
    </row>
    <row r="1708" spans="1:18" x14ac:dyDescent="0.35">
      <c r="A1708" t="s">
        <v>31</v>
      </c>
      <c r="B1708">
        <v>80049</v>
      </c>
      <c r="C1708">
        <v>19</v>
      </c>
      <c r="D1708" t="s">
        <v>38</v>
      </c>
      <c r="E1708">
        <v>47</v>
      </c>
      <c r="F1708">
        <v>56</v>
      </c>
      <c r="G1708">
        <v>28</v>
      </c>
      <c r="H1708" t="s">
        <v>23</v>
      </c>
      <c r="I1708">
        <v>98</v>
      </c>
      <c r="J1708">
        <v>43</v>
      </c>
      <c r="K1708">
        <v>61</v>
      </c>
      <c r="L1708">
        <v>45</v>
      </c>
      <c r="M1708">
        <v>32</v>
      </c>
      <c r="N1708">
        <v>8</v>
      </c>
      <c r="O1708">
        <v>46</v>
      </c>
      <c r="P1708">
        <v>82</v>
      </c>
      <c r="Q1708">
        <v>2</v>
      </c>
      <c r="R1708">
        <v>58</v>
      </c>
    </row>
    <row r="1709" spans="1:18" x14ac:dyDescent="0.35">
      <c r="A1709" t="s">
        <v>43</v>
      </c>
      <c r="B1709">
        <v>48428</v>
      </c>
      <c r="C1709">
        <v>2</v>
      </c>
      <c r="D1709" t="s">
        <v>19</v>
      </c>
      <c r="E1709">
        <v>22</v>
      </c>
      <c r="F1709">
        <v>68</v>
      </c>
      <c r="G1709">
        <v>24</v>
      </c>
      <c r="H1709" t="s">
        <v>23</v>
      </c>
      <c r="I1709">
        <v>26</v>
      </c>
      <c r="J1709">
        <v>19</v>
      </c>
      <c r="K1709">
        <v>38</v>
      </c>
      <c r="L1709">
        <v>39</v>
      </c>
      <c r="M1709">
        <v>87</v>
      </c>
      <c r="N1709">
        <v>62</v>
      </c>
      <c r="O1709">
        <v>41</v>
      </c>
      <c r="P1709">
        <v>53</v>
      </c>
      <c r="Q1709">
        <v>95</v>
      </c>
      <c r="R1709">
        <v>11</v>
      </c>
    </row>
    <row r="1710" spans="1:18" x14ac:dyDescent="0.35">
      <c r="A1710" t="s">
        <v>31</v>
      </c>
      <c r="B1710">
        <v>85331</v>
      </c>
      <c r="C1710">
        <v>27</v>
      </c>
      <c r="D1710" t="s">
        <v>25</v>
      </c>
      <c r="E1710">
        <v>96</v>
      </c>
      <c r="F1710">
        <v>146</v>
      </c>
      <c r="G1710">
        <v>9</v>
      </c>
      <c r="H1710" t="s">
        <v>23</v>
      </c>
      <c r="I1710">
        <v>15</v>
      </c>
      <c r="J1710">
        <v>42</v>
      </c>
      <c r="K1710">
        <v>5</v>
      </c>
      <c r="L1710">
        <v>65</v>
      </c>
      <c r="M1710">
        <v>8</v>
      </c>
      <c r="N1710">
        <v>6</v>
      </c>
      <c r="O1710">
        <v>49</v>
      </c>
      <c r="P1710">
        <v>96</v>
      </c>
      <c r="Q1710">
        <v>43</v>
      </c>
      <c r="R1710">
        <v>36</v>
      </c>
    </row>
    <row r="1711" spans="1:18" x14ac:dyDescent="0.35">
      <c r="A1711" t="s">
        <v>44</v>
      </c>
      <c r="B1711">
        <v>35973</v>
      </c>
      <c r="C1711">
        <v>2</v>
      </c>
      <c r="D1711" t="s">
        <v>25</v>
      </c>
      <c r="E1711">
        <v>53</v>
      </c>
      <c r="F1711">
        <v>88</v>
      </c>
      <c r="G1711">
        <v>45</v>
      </c>
      <c r="H1711" t="s">
        <v>27</v>
      </c>
      <c r="I1711">
        <v>19</v>
      </c>
      <c r="J1711">
        <v>51</v>
      </c>
      <c r="K1711">
        <v>44</v>
      </c>
      <c r="L1711">
        <v>27</v>
      </c>
      <c r="M1711">
        <v>16</v>
      </c>
      <c r="N1711">
        <v>31</v>
      </c>
      <c r="O1711">
        <v>51</v>
      </c>
      <c r="P1711">
        <v>6</v>
      </c>
      <c r="Q1711">
        <v>15</v>
      </c>
      <c r="R1711">
        <v>95</v>
      </c>
    </row>
    <row r="1712" spans="1:18" x14ac:dyDescent="0.35">
      <c r="A1712" t="s">
        <v>26</v>
      </c>
      <c r="B1712">
        <v>67236</v>
      </c>
      <c r="C1712">
        <v>10</v>
      </c>
      <c r="D1712" t="s">
        <v>19</v>
      </c>
      <c r="E1712">
        <v>6</v>
      </c>
      <c r="F1712">
        <v>119</v>
      </c>
      <c r="G1712">
        <v>32</v>
      </c>
      <c r="H1712" t="s">
        <v>27</v>
      </c>
      <c r="I1712">
        <v>74</v>
      </c>
      <c r="J1712">
        <v>75</v>
      </c>
      <c r="K1712">
        <v>65</v>
      </c>
      <c r="L1712">
        <v>73</v>
      </c>
      <c r="M1712">
        <v>9</v>
      </c>
      <c r="N1712">
        <v>73</v>
      </c>
      <c r="O1712">
        <v>14</v>
      </c>
      <c r="P1712">
        <v>34</v>
      </c>
      <c r="Q1712">
        <v>94</v>
      </c>
      <c r="R1712">
        <v>5</v>
      </c>
    </row>
    <row r="1713" spans="1:18" x14ac:dyDescent="0.35">
      <c r="A1713" t="s">
        <v>28</v>
      </c>
      <c r="B1713">
        <v>112473</v>
      </c>
      <c r="C1713">
        <v>25</v>
      </c>
      <c r="D1713" t="s">
        <v>22</v>
      </c>
      <c r="E1713">
        <v>4</v>
      </c>
      <c r="F1713">
        <v>128</v>
      </c>
      <c r="G1713">
        <v>56</v>
      </c>
      <c r="H1713" t="s">
        <v>27</v>
      </c>
      <c r="I1713">
        <v>58</v>
      </c>
      <c r="J1713">
        <v>9</v>
      </c>
      <c r="K1713">
        <v>2</v>
      </c>
      <c r="L1713">
        <v>16</v>
      </c>
      <c r="M1713">
        <v>62</v>
      </c>
      <c r="N1713">
        <v>7</v>
      </c>
      <c r="O1713">
        <v>64</v>
      </c>
      <c r="P1713">
        <v>98</v>
      </c>
      <c r="Q1713">
        <v>88</v>
      </c>
      <c r="R1713">
        <v>59</v>
      </c>
    </row>
    <row r="1714" spans="1:18" x14ac:dyDescent="0.35">
      <c r="A1714" t="s">
        <v>42</v>
      </c>
      <c r="B1714">
        <v>138480</v>
      </c>
      <c r="C1714">
        <v>27</v>
      </c>
      <c r="D1714" t="s">
        <v>38</v>
      </c>
      <c r="E1714">
        <v>12</v>
      </c>
      <c r="F1714">
        <v>95</v>
      </c>
      <c r="G1714">
        <v>47</v>
      </c>
      <c r="H1714" t="s">
        <v>27</v>
      </c>
      <c r="I1714">
        <v>34</v>
      </c>
      <c r="J1714">
        <v>0</v>
      </c>
      <c r="K1714">
        <v>89</v>
      </c>
      <c r="L1714">
        <v>78</v>
      </c>
      <c r="M1714">
        <v>65</v>
      </c>
      <c r="N1714">
        <v>13</v>
      </c>
      <c r="O1714">
        <v>38</v>
      </c>
      <c r="P1714">
        <v>92</v>
      </c>
      <c r="Q1714">
        <v>62</v>
      </c>
      <c r="R1714">
        <v>6</v>
      </c>
    </row>
    <row r="1715" spans="1:18" x14ac:dyDescent="0.35">
      <c r="A1715" t="s">
        <v>36</v>
      </c>
      <c r="B1715">
        <v>73464</v>
      </c>
      <c r="C1715">
        <v>27</v>
      </c>
      <c r="D1715" t="s">
        <v>19</v>
      </c>
      <c r="E1715">
        <v>56</v>
      </c>
      <c r="F1715">
        <v>11</v>
      </c>
      <c r="G1715">
        <v>44</v>
      </c>
      <c r="H1715" t="s">
        <v>27</v>
      </c>
      <c r="I1715">
        <v>37</v>
      </c>
      <c r="J1715">
        <v>69</v>
      </c>
      <c r="K1715">
        <v>32</v>
      </c>
      <c r="L1715">
        <v>56</v>
      </c>
      <c r="M1715">
        <v>28</v>
      </c>
      <c r="N1715">
        <v>17</v>
      </c>
      <c r="O1715">
        <v>45</v>
      </c>
      <c r="P1715">
        <v>22</v>
      </c>
      <c r="Q1715">
        <v>9</v>
      </c>
      <c r="R1715">
        <v>3</v>
      </c>
    </row>
    <row r="1716" spans="1:18" x14ac:dyDescent="0.35">
      <c r="A1716" t="s">
        <v>40</v>
      </c>
      <c r="B1716">
        <v>118060</v>
      </c>
      <c r="C1716">
        <v>19</v>
      </c>
      <c r="D1716" t="s">
        <v>38</v>
      </c>
      <c r="E1716">
        <v>26</v>
      </c>
      <c r="F1716">
        <v>76</v>
      </c>
      <c r="G1716">
        <v>14</v>
      </c>
      <c r="H1716" t="s">
        <v>23</v>
      </c>
      <c r="I1716">
        <v>92</v>
      </c>
      <c r="J1716">
        <v>39</v>
      </c>
      <c r="K1716">
        <v>82</v>
      </c>
      <c r="L1716">
        <v>2</v>
      </c>
      <c r="M1716">
        <v>5</v>
      </c>
      <c r="N1716">
        <v>78</v>
      </c>
      <c r="O1716">
        <v>54</v>
      </c>
      <c r="P1716">
        <v>5</v>
      </c>
      <c r="Q1716">
        <v>27</v>
      </c>
      <c r="R1716">
        <v>7</v>
      </c>
    </row>
    <row r="1717" spans="1:18" x14ac:dyDescent="0.35">
      <c r="A1717" t="s">
        <v>26</v>
      </c>
      <c r="B1717">
        <v>76905</v>
      </c>
      <c r="C1717">
        <v>12</v>
      </c>
      <c r="D1717" t="s">
        <v>25</v>
      </c>
      <c r="E1717">
        <v>87</v>
      </c>
      <c r="F1717">
        <v>62</v>
      </c>
      <c r="G1717">
        <v>67</v>
      </c>
      <c r="H1717" t="s">
        <v>27</v>
      </c>
      <c r="I1717">
        <v>27</v>
      </c>
      <c r="J1717">
        <v>53</v>
      </c>
      <c r="K1717">
        <v>7</v>
      </c>
      <c r="L1717">
        <v>43</v>
      </c>
      <c r="M1717">
        <v>13</v>
      </c>
      <c r="N1717">
        <v>5</v>
      </c>
      <c r="O1717">
        <v>97</v>
      </c>
      <c r="P1717">
        <v>73</v>
      </c>
      <c r="Q1717">
        <v>72</v>
      </c>
      <c r="R1717">
        <v>9</v>
      </c>
    </row>
    <row r="1718" spans="1:18" x14ac:dyDescent="0.35">
      <c r="A1718" t="s">
        <v>36</v>
      </c>
      <c r="B1718">
        <v>101341</v>
      </c>
      <c r="C1718">
        <v>15</v>
      </c>
      <c r="D1718" t="s">
        <v>25</v>
      </c>
      <c r="E1718">
        <v>85</v>
      </c>
      <c r="F1718">
        <v>51</v>
      </c>
      <c r="G1718">
        <v>42</v>
      </c>
      <c r="H1718" t="s">
        <v>27</v>
      </c>
      <c r="I1718">
        <v>10</v>
      </c>
      <c r="J1718">
        <v>43</v>
      </c>
      <c r="K1718">
        <v>89</v>
      </c>
      <c r="L1718">
        <v>33</v>
      </c>
      <c r="M1718">
        <v>53</v>
      </c>
      <c r="N1718">
        <v>85</v>
      </c>
      <c r="O1718">
        <v>61</v>
      </c>
      <c r="P1718">
        <v>73</v>
      </c>
      <c r="Q1718">
        <v>23</v>
      </c>
      <c r="R1718">
        <v>16</v>
      </c>
    </row>
    <row r="1719" spans="1:18" x14ac:dyDescent="0.35">
      <c r="A1719" t="s">
        <v>18</v>
      </c>
      <c r="B1719">
        <v>119314</v>
      </c>
      <c r="C1719">
        <v>26</v>
      </c>
      <c r="D1719" t="s">
        <v>19</v>
      </c>
      <c r="E1719">
        <v>49</v>
      </c>
      <c r="F1719">
        <v>13</v>
      </c>
      <c r="G1719">
        <v>79</v>
      </c>
      <c r="H1719" t="s">
        <v>20</v>
      </c>
      <c r="I1719">
        <v>56</v>
      </c>
      <c r="J1719">
        <v>8</v>
      </c>
      <c r="K1719">
        <v>24</v>
      </c>
      <c r="L1719">
        <v>88</v>
      </c>
      <c r="M1719">
        <v>95</v>
      </c>
      <c r="N1719">
        <v>4</v>
      </c>
      <c r="O1719">
        <v>6</v>
      </c>
      <c r="P1719">
        <v>9</v>
      </c>
      <c r="Q1719">
        <v>78</v>
      </c>
      <c r="R1719">
        <v>19</v>
      </c>
    </row>
    <row r="1720" spans="1:18" x14ac:dyDescent="0.35">
      <c r="A1720" t="s">
        <v>33</v>
      </c>
      <c r="B1720">
        <v>109455</v>
      </c>
      <c r="C1720">
        <v>26</v>
      </c>
      <c r="D1720" t="s">
        <v>22</v>
      </c>
      <c r="E1720">
        <v>44</v>
      </c>
      <c r="F1720">
        <v>134</v>
      </c>
      <c r="G1720">
        <v>9</v>
      </c>
      <c r="H1720" t="s">
        <v>20</v>
      </c>
      <c r="I1720">
        <v>96</v>
      </c>
      <c r="J1720">
        <v>25</v>
      </c>
      <c r="K1720">
        <v>23</v>
      </c>
      <c r="L1720">
        <v>3</v>
      </c>
      <c r="M1720">
        <v>41</v>
      </c>
      <c r="N1720">
        <v>46</v>
      </c>
      <c r="O1720">
        <v>96</v>
      </c>
      <c r="P1720">
        <v>83</v>
      </c>
      <c r="Q1720">
        <v>17</v>
      </c>
      <c r="R1720">
        <v>8</v>
      </c>
    </row>
    <row r="1721" spans="1:18" x14ac:dyDescent="0.35">
      <c r="A1721" t="s">
        <v>26</v>
      </c>
      <c r="B1721">
        <v>96951</v>
      </c>
      <c r="C1721">
        <v>6</v>
      </c>
      <c r="D1721" t="s">
        <v>19</v>
      </c>
      <c r="E1721">
        <v>8</v>
      </c>
      <c r="F1721">
        <v>134</v>
      </c>
      <c r="G1721">
        <v>69</v>
      </c>
      <c r="H1721" t="s">
        <v>27</v>
      </c>
      <c r="I1721">
        <v>9</v>
      </c>
      <c r="J1721">
        <v>81</v>
      </c>
      <c r="K1721">
        <v>86</v>
      </c>
      <c r="L1721">
        <v>12</v>
      </c>
      <c r="M1721">
        <v>28</v>
      </c>
      <c r="N1721">
        <v>73</v>
      </c>
      <c r="O1721">
        <v>81</v>
      </c>
      <c r="P1721">
        <v>35</v>
      </c>
      <c r="Q1721">
        <v>16</v>
      </c>
      <c r="R1721">
        <v>65</v>
      </c>
    </row>
    <row r="1722" spans="1:18" x14ac:dyDescent="0.35">
      <c r="A1722" t="s">
        <v>26</v>
      </c>
      <c r="B1722">
        <v>44057</v>
      </c>
      <c r="C1722">
        <v>5</v>
      </c>
      <c r="D1722" t="s">
        <v>25</v>
      </c>
      <c r="E1722">
        <v>5</v>
      </c>
      <c r="F1722">
        <v>64</v>
      </c>
      <c r="G1722">
        <v>64</v>
      </c>
      <c r="H1722" t="s">
        <v>27</v>
      </c>
      <c r="I1722">
        <v>65</v>
      </c>
      <c r="J1722">
        <v>87</v>
      </c>
      <c r="K1722">
        <v>93</v>
      </c>
      <c r="L1722">
        <v>81</v>
      </c>
      <c r="M1722">
        <v>96</v>
      </c>
      <c r="N1722">
        <v>95</v>
      </c>
      <c r="O1722">
        <v>62</v>
      </c>
      <c r="P1722">
        <v>73</v>
      </c>
      <c r="Q1722">
        <v>7</v>
      </c>
      <c r="R1722">
        <v>62</v>
      </c>
    </row>
    <row r="1723" spans="1:18" x14ac:dyDescent="0.35">
      <c r="A1723" t="s">
        <v>39</v>
      </c>
      <c r="B1723">
        <v>60185</v>
      </c>
      <c r="C1723">
        <v>28</v>
      </c>
      <c r="D1723" t="s">
        <v>25</v>
      </c>
      <c r="E1723">
        <v>36</v>
      </c>
      <c r="F1723">
        <v>6</v>
      </c>
      <c r="G1723">
        <v>78</v>
      </c>
      <c r="H1723" t="s">
        <v>20</v>
      </c>
      <c r="I1723">
        <v>7</v>
      </c>
      <c r="J1723">
        <v>92</v>
      </c>
      <c r="K1723">
        <v>45</v>
      </c>
      <c r="L1723">
        <v>19</v>
      </c>
      <c r="M1723">
        <v>58</v>
      </c>
      <c r="N1723">
        <v>2</v>
      </c>
      <c r="O1723">
        <v>8</v>
      </c>
      <c r="P1723">
        <v>31</v>
      </c>
      <c r="Q1723">
        <v>31</v>
      </c>
      <c r="R1723">
        <v>87</v>
      </c>
    </row>
    <row r="1724" spans="1:18" x14ac:dyDescent="0.35">
      <c r="A1724" t="s">
        <v>36</v>
      </c>
      <c r="B1724">
        <v>63797</v>
      </c>
      <c r="C1724">
        <v>24</v>
      </c>
      <c r="D1724" t="s">
        <v>38</v>
      </c>
      <c r="E1724">
        <v>68</v>
      </c>
      <c r="F1724">
        <v>79</v>
      </c>
      <c r="G1724">
        <v>31</v>
      </c>
      <c r="H1724" t="s">
        <v>27</v>
      </c>
      <c r="I1724">
        <v>2</v>
      </c>
      <c r="J1724">
        <v>4</v>
      </c>
      <c r="K1724">
        <v>17</v>
      </c>
      <c r="L1724">
        <v>19</v>
      </c>
      <c r="M1724">
        <v>39</v>
      </c>
      <c r="N1724">
        <v>96</v>
      </c>
      <c r="O1724">
        <v>76</v>
      </c>
      <c r="P1724">
        <v>32</v>
      </c>
      <c r="Q1724">
        <v>95</v>
      </c>
      <c r="R1724">
        <v>65</v>
      </c>
    </row>
    <row r="1725" spans="1:18" x14ac:dyDescent="0.35">
      <c r="A1725" t="s">
        <v>32</v>
      </c>
      <c r="B1725">
        <v>52792</v>
      </c>
      <c r="C1725">
        <v>6</v>
      </c>
      <c r="D1725" t="s">
        <v>25</v>
      </c>
      <c r="E1725">
        <v>47</v>
      </c>
      <c r="F1725">
        <v>91</v>
      </c>
      <c r="G1725">
        <v>39</v>
      </c>
      <c r="H1725" t="s">
        <v>27</v>
      </c>
      <c r="I1725">
        <v>39</v>
      </c>
      <c r="J1725">
        <v>53</v>
      </c>
      <c r="K1725">
        <v>53</v>
      </c>
      <c r="L1725">
        <v>76</v>
      </c>
      <c r="M1725">
        <v>36</v>
      </c>
      <c r="N1725">
        <v>72</v>
      </c>
      <c r="O1725">
        <v>58</v>
      </c>
      <c r="P1725">
        <v>96</v>
      </c>
      <c r="Q1725">
        <v>39</v>
      </c>
      <c r="R1725">
        <v>9</v>
      </c>
    </row>
    <row r="1726" spans="1:18" x14ac:dyDescent="0.35">
      <c r="A1726" t="s">
        <v>29</v>
      </c>
      <c r="B1726">
        <v>136827</v>
      </c>
      <c r="C1726">
        <v>15</v>
      </c>
      <c r="D1726" t="s">
        <v>25</v>
      </c>
      <c r="E1726">
        <v>64</v>
      </c>
      <c r="F1726">
        <v>115</v>
      </c>
      <c r="G1726">
        <v>7</v>
      </c>
      <c r="H1726" t="s">
        <v>23</v>
      </c>
      <c r="I1726">
        <v>95</v>
      </c>
      <c r="J1726">
        <v>11</v>
      </c>
      <c r="K1726">
        <v>56</v>
      </c>
      <c r="L1726">
        <v>33</v>
      </c>
      <c r="M1726">
        <v>43</v>
      </c>
      <c r="N1726">
        <v>61</v>
      </c>
      <c r="O1726">
        <v>91</v>
      </c>
      <c r="P1726">
        <v>46</v>
      </c>
      <c r="Q1726">
        <v>99</v>
      </c>
      <c r="R1726">
        <v>59</v>
      </c>
    </row>
    <row r="1727" spans="1:18" x14ac:dyDescent="0.35">
      <c r="A1727" t="s">
        <v>43</v>
      </c>
      <c r="B1727">
        <v>34134</v>
      </c>
      <c r="C1727">
        <v>12</v>
      </c>
      <c r="D1727" t="s">
        <v>22</v>
      </c>
      <c r="E1727">
        <v>19</v>
      </c>
      <c r="F1727">
        <v>122</v>
      </c>
      <c r="G1727">
        <v>6</v>
      </c>
      <c r="H1727" t="s">
        <v>23</v>
      </c>
      <c r="I1727">
        <v>48</v>
      </c>
      <c r="J1727">
        <v>15</v>
      </c>
      <c r="K1727">
        <v>43</v>
      </c>
      <c r="L1727">
        <v>75</v>
      </c>
      <c r="M1727">
        <v>46</v>
      </c>
      <c r="N1727">
        <v>16</v>
      </c>
      <c r="O1727">
        <v>25</v>
      </c>
      <c r="P1727">
        <v>37</v>
      </c>
      <c r="Q1727">
        <v>7</v>
      </c>
      <c r="R1727">
        <v>58</v>
      </c>
    </row>
    <row r="1728" spans="1:18" x14ac:dyDescent="0.35">
      <c r="A1728" t="s">
        <v>18</v>
      </c>
      <c r="B1728">
        <v>117463</v>
      </c>
      <c r="C1728">
        <v>19</v>
      </c>
      <c r="D1728" t="s">
        <v>25</v>
      </c>
      <c r="E1728">
        <v>6</v>
      </c>
      <c r="F1728">
        <v>9</v>
      </c>
      <c r="G1728">
        <v>8</v>
      </c>
      <c r="H1728" t="s">
        <v>20</v>
      </c>
      <c r="I1728">
        <v>33</v>
      </c>
      <c r="J1728">
        <v>56</v>
      </c>
      <c r="K1728">
        <v>35</v>
      </c>
      <c r="L1728">
        <v>42</v>
      </c>
      <c r="M1728">
        <v>8</v>
      </c>
      <c r="N1728">
        <v>16</v>
      </c>
      <c r="O1728">
        <v>62</v>
      </c>
      <c r="P1728">
        <v>51</v>
      </c>
      <c r="Q1728">
        <v>31</v>
      </c>
      <c r="R1728">
        <v>73</v>
      </c>
    </row>
    <row r="1729" spans="1:18" x14ac:dyDescent="0.35">
      <c r="A1729" t="s">
        <v>29</v>
      </c>
      <c r="B1729">
        <v>74597</v>
      </c>
      <c r="C1729">
        <v>12</v>
      </c>
      <c r="D1729" t="s">
        <v>25</v>
      </c>
      <c r="E1729">
        <v>48</v>
      </c>
      <c r="F1729">
        <v>117</v>
      </c>
      <c r="G1729">
        <v>25</v>
      </c>
      <c r="H1729" t="s">
        <v>23</v>
      </c>
      <c r="I1729">
        <v>97</v>
      </c>
      <c r="J1729">
        <v>63</v>
      </c>
      <c r="K1729">
        <v>87</v>
      </c>
      <c r="L1729">
        <v>0</v>
      </c>
      <c r="M1729">
        <v>53</v>
      </c>
      <c r="N1729">
        <v>21</v>
      </c>
      <c r="O1729">
        <v>9</v>
      </c>
      <c r="P1729">
        <v>53</v>
      </c>
      <c r="Q1729">
        <v>75</v>
      </c>
      <c r="R1729">
        <v>41</v>
      </c>
    </row>
    <row r="1730" spans="1:18" x14ac:dyDescent="0.35">
      <c r="A1730" t="s">
        <v>32</v>
      </c>
      <c r="B1730">
        <v>40603</v>
      </c>
      <c r="C1730">
        <v>24</v>
      </c>
      <c r="D1730" t="s">
        <v>25</v>
      </c>
      <c r="E1730">
        <v>49</v>
      </c>
      <c r="F1730">
        <v>94</v>
      </c>
      <c r="G1730">
        <v>42</v>
      </c>
      <c r="H1730" t="s">
        <v>27</v>
      </c>
      <c r="I1730">
        <v>38</v>
      </c>
      <c r="J1730">
        <v>35</v>
      </c>
      <c r="K1730">
        <v>65</v>
      </c>
      <c r="L1730">
        <v>12</v>
      </c>
      <c r="M1730">
        <v>9</v>
      </c>
      <c r="N1730">
        <v>66</v>
      </c>
      <c r="O1730">
        <v>55</v>
      </c>
      <c r="P1730">
        <v>43</v>
      </c>
      <c r="Q1730">
        <v>15</v>
      </c>
      <c r="R1730">
        <v>41</v>
      </c>
    </row>
    <row r="1731" spans="1:18" x14ac:dyDescent="0.35">
      <c r="A1731" t="s">
        <v>31</v>
      </c>
      <c r="B1731">
        <v>106968</v>
      </c>
      <c r="C1731">
        <v>22</v>
      </c>
      <c r="D1731" t="s">
        <v>19</v>
      </c>
      <c r="E1731">
        <v>7</v>
      </c>
      <c r="F1731">
        <v>56</v>
      </c>
      <c r="G1731">
        <v>22</v>
      </c>
      <c r="H1731" t="s">
        <v>23</v>
      </c>
      <c r="I1731">
        <v>24</v>
      </c>
      <c r="J1731">
        <v>32</v>
      </c>
      <c r="K1731">
        <v>2</v>
      </c>
      <c r="L1731">
        <v>78</v>
      </c>
      <c r="M1731">
        <v>65</v>
      </c>
      <c r="N1731">
        <v>61</v>
      </c>
      <c r="O1731">
        <v>67</v>
      </c>
      <c r="P1731">
        <v>24</v>
      </c>
      <c r="Q1731">
        <v>44</v>
      </c>
      <c r="R1731">
        <v>63</v>
      </c>
    </row>
    <row r="1732" spans="1:18" x14ac:dyDescent="0.35">
      <c r="A1732" t="s">
        <v>37</v>
      </c>
      <c r="B1732">
        <v>149700</v>
      </c>
      <c r="C1732">
        <v>26</v>
      </c>
      <c r="D1732" t="s">
        <v>22</v>
      </c>
      <c r="E1732">
        <v>79</v>
      </c>
      <c r="F1732">
        <v>79</v>
      </c>
      <c r="G1732">
        <v>61</v>
      </c>
      <c r="H1732" t="s">
        <v>27</v>
      </c>
      <c r="I1732">
        <v>44</v>
      </c>
      <c r="J1732">
        <v>67</v>
      </c>
      <c r="K1732">
        <v>46</v>
      </c>
      <c r="L1732">
        <v>95</v>
      </c>
      <c r="M1732">
        <v>18</v>
      </c>
      <c r="N1732">
        <v>68</v>
      </c>
      <c r="O1732">
        <v>58</v>
      </c>
      <c r="P1732">
        <v>17</v>
      </c>
      <c r="Q1732">
        <v>7</v>
      </c>
      <c r="R1732">
        <v>8</v>
      </c>
    </row>
    <row r="1733" spans="1:18" x14ac:dyDescent="0.35">
      <c r="A1733" t="s">
        <v>40</v>
      </c>
      <c r="B1733">
        <v>77890</v>
      </c>
      <c r="C1733">
        <v>26</v>
      </c>
      <c r="D1733" t="s">
        <v>25</v>
      </c>
      <c r="E1733">
        <v>19</v>
      </c>
      <c r="F1733">
        <v>148</v>
      </c>
      <c r="G1733">
        <v>23</v>
      </c>
      <c r="H1733" t="s">
        <v>23</v>
      </c>
      <c r="I1733">
        <v>25</v>
      </c>
      <c r="J1733">
        <v>59</v>
      </c>
      <c r="K1733">
        <v>53</v>
      </c>
      <c r="L1733">
        <v>84</v>
      </c>
      <c r="M1733">
        <v>73</v>
      </c>
      <c r="N1733">
        <v>83</v>
      </c>
      <c r="O1733">
        <v>21</v>
      </c>
      <c r="P1733">
        <v>64</v>
      </c>
      <c r="Q1733">
        <v>4</v>
      </c>
      <c r="R1733">
        <v>7</v>
      </c>
    </row>
    <row r="1734" spans="1:18" x14ac:dyDescent="0.35">
      <c r="A1734" t="s">
        <v>21</v>
      </c>
      <c r="B1734">
        <v>141930</v>
      </c>
      <c r="C1734">
        <v>5</v>
      </c>
      <c r="D1734" t="s">
        <v>38</v>
      </c>
      <c r="E1734">
        <v>2</v>
      </c>
      <c r="F1734">
        <v>108</v>
      </c>
      <c r="G1734">
        <v>26</v>
      </c>
      <c r="H1734" t="s">
        <v>23</v>
      </c>
      <c r="I1734">
        <v>38</v>
      </c>
      <c r="J1734">
        <v>4</v>
      </c>
      <c r="K1734">
        <v>71</v>
      </c>
      <c r="L1734">
        <v>93</v>
      </c>
      <c r="M1734">
        <v>72</v>
      </c>
      <c r="N1734">
        <v>58</v>
      </c>
      <c r="O1734">
        <v>23</v>
      </c>
      <c r="P1734">
        <v>2</v>
      </c>
      <c r="Q1734">
        <v>69</v>
      </c>
      <c r="R1734">
        <v>23</v>
      </c>
    </row>
    <row r="1735" spans="1:18" x14ac:dyDescent="0.35">
      <c r="A1735" t="s">
        <v>28</v>
      </c>
      <c r="B1735">
        <v>65976</v>
      </c>
      <c r="C1735">
        <v>2</v>
      </c>
      <c r="D1735" t="s">
        <v>38</v>
      </c>
      <c r="E1735">
        <v>47</v>
      </c>
      <c r="F1735">
        <v>103</v>
      </c>
      <c r="G1735">
        <v>6</v>
      </c>
      <c r="H1735" t="s">
        <v>27</v>
      </c>
      <c r="I1735">
        <v>78</v>
      </c>
      <c r="J1735">
        <v>64</v>
      </c>
      <c r="K1735">
        <v>94</v>
      </c>
      <c r="L1735">
        <v>98</v>
      </c>
      <c r="M1735">
        <v>95</v>
      </c>
      <c r="N1735">
        <v>82</v>
      </c>
      <c r="O1735">
        <v>71</v>
      </c>
      <c r="P1735">
        <v>66</v>
      </c>
      <c r="Q1735">
        <v>1</v>
      </c>
      <c r="R1735">
        <v>27</v>
      </c>
    </row>
    <row r="1736" spans="1:18" x14ac:dyDescent="0.35">
      <c r="A1736" t="s">
        <v>44</v>
      </c>
      <c r="B1736">
        <v>81356</v>
      </c>
      <c r="C1736">
        <v>7</v>
      </c>
      <c r="D1736" t="s">
        <v>25</v>
      </c>
      <c r="E1736">
        <v>14</v>
      </c>
      <c r="F1736">
        <v>94</v>
      </c>
      <c r="G1736">
        <v>36</v>
      </c>
      <c r="H1736" t="s">
        <v>27</v>
      </c>
      <c r="I1736">
        <v>9</v>
      </c>
      <c r="J1736">
        <v>81</v>
      </c>
      <c r="K1736">
        <v>7</v>
      </c>
      <c r="L1736">
        <v>25</v>
      </c>
      <c r="M1736">
        <v>82</v>
      </c>
      <c r="N1736">
        <v>8</v>
      </c>
      <c r="O1736">
        <v>95</v>
      </c>
      <c r="P1736">
        <v>10</v>
      </c>
      <c r="Q1736">
        <v>98</v>
      </c>
      <c r="R1736">
        <v>41</v>
      </c>
    </row>
    <row r="1737" spans="1:18" x14ac:dyDescent="0.35">
      <c r="A1737" t="s">
        <v>43</v>
      </c>
      <c r="B1737">
        <v>129928</v>
      </c>
      <c r="C1737">
        <v>0</v>
      </c>
      <c r="D1737" t="s">
        <v>38</v>
      </c>
      <c r="E1737">
        <v>76</v>
      </c>
      <c r="F1737">
        <v>8</v>
      </c>
      <c r="G1737">
        <v>25</v>
      </c>
      <c r="H1737" t="s">
        <v>23</v>
      </c>
      <c r="I1737">
        <v>53</v>
      </c>
      <c r="J1737">
        <v>79</v>
      </c>
      <c r="K1737">
        <v>28</v>
      </c>
      <c r="L1737">
        <v>51</v>
      </c>
      <c r="M1737">
        <v>56</v>
      </c>
      <c r="N1737">
        <v>94</v>
      </c>
      <c r="O1737">
        <v>27</v>
      </c>
      <c r="P1737">
        <v>94</v>
      </c>
      <c r="Q1737">
        <v>8</v>
      </c>
      <c r="R1737">
        <v>73</v>
      </c>
    </row>
    <row r="1738" spans="1:18" x14ac:dyDescent="0.35">
      <c r="A1738" t="s">
        <v>41</v>
      </c>
      <c r="B1738">
        <v>51625</v>
      </c>
      <c r="C1738">
        <v>1</v>
      </c>
      <c r="D1738" t="s">
        <v>38</v>
      </c>
      <c r="E1738">
        <v>61</v>
      </c>
      <c r="F1738">
        <v>74</v>
      </c>
      <c r="G1738">
        <v>75</v>
      </c>
      <c r="H1738" t="s">
        <v>20</v>
      </c>
      <c r="I1738">
        <v>87</v>
      </c>
      <c r="J1738">
        <v>73</v>
      </c>
      <c r="K1738">
        <v>21</v>
      </c>
      <c r="L1738">
        <v>62</v>
      </c>
      <c r="M1738">
        <v>45</v>
      </c>
      <c r="N1738">
        <v>16</v>
      </c>
      <c r="O1738">
        <v>53</v>
      </c>
      <c r="P1738">
        <v>28</v>
      </c>
      <c r="Q1738">
        <v>1</v>
      </c>
      <c r="R1738">
        <v>47</v>
      </c>
    </row>
    <row r="1739" spans="1:18" x14ac:dyDescent="0.35">
      <c r="A1739" t="s">
        <v>42</v>
      </c>
      <c r="B1739">
        <v>118760</v>
      </c>
      <c r="C1739">
        <v>20</v>
      </c>
      <c r="D1739" t="s">
        <v>25</v>
      </c>
      <c r="E1739">
        <v>5</v>
      </c>
      <c r="F1739">
        <v>9</v>
      </c>
      <c r="G1739">
        <v>4</v>
      </c>
      <c r="H1739" t="s">
        <v>27</v>
      </c>
      <c r="I1739">
        <v>3</v>
      </c>
      <c r="J1739">
        <v>13</v>
      </c>
      <c r="K1739">
        <v>14</v>
      </c>
      <c r="L1739">
        <v>18</v>
      </c>
      <c r="M1739">
        <v>8</v>
      </c>
      <c r="N1739">
        <v>44</v>
      </c>
      <c r="O1739">
        <v>15</v>
      </c>
      <c r="P1739">
        <v>1</v>
      </c>
      <c r="Q1739">
        <v>3</v>
      </c>
      <c r="R1739">
        <v>8</v>
      </c>
    </row>
    <row r="1740" spans="1:18" x14ac:dyDescent="0.35">
      <c r="A1740" t="s">
        <v>26</v>
      </c>
      <c r="B1740">
        <v>111299</v>
      </c>
      <c r="C1740">
        <v>27</v>
      </c>
      <c r="D1740" t="s">
        <v>25</v>
      </c>
      <c r="E1740">
        <v>16</v>
      </c>
      <c r="F1740">
        <v>9</v>
      </c>
      <c r="G1740">
        <v>52</v>
      </c>
      <c r="H1740" t="s">
        <v>27</v>
      </c>
      <c r="I1740">
        <v>3</v>
      </c>
      <c r="J1740">
        <v>63</v>
      </c>
      <c r="K1740">
        <v>4</v>
      </c>
      <c r="L1740">
        <v>1</v>
      </c>
      <c r="M1740">
        <v>67</v>
      </c>
      <c r="N1740">
        <v>71</v>
      </c>
      <c r="O1740">
        <v>63</v>
      </c>
      <c r="P1740">
        <v>34</v>
      </c>
      <c r="Q1740">
        <v>53</v>
      </c>
      <c r="R1740">
        <v>39</v>
      </c>
    </row>
    <row r="1741" spans="1:18" x14ac:dyDescent="0.35">
      <c r="A1741" t="s">
        <v>34</v>
      </c>
      <c r="B1741">
        <v>94535</v>
      </c>
      <c r="C1741">
        <v>1</v>
      </c>
      <c r="D1741" t="s">
        <v>25</v>
      </c>
      <c r="E1741">
        <v>7</v>
      </c>
      <c r="F1741">
        <v>71</v>
      </c>
      <c r="G1741">
        <v>41</v>
      </c>
      <c r="H1741" t="s">
        <v>27</v>
      </c>
      <c r="I1741">
        <v>57</v>
      </c>
      <c r="J1741">
        <v>45</v>
      </c>
      <c r="K1741">
        <v>74</v>
      </c>
      <c r="L1741">
        <v>38</v>
      </c>
      <c r="M1741">
        <v>86</v>
      </c>
      <c r="N1741">
        <v>43</v>
      </c>
      <c r="O1741">
        <v>4</v>
      </c>
      <c r="P1741">
        <v>2</v>
      </c>
      <c r="Q1741">
        <v>65</v>
      </c>
      <c r="R1741">
        <v>54</v>
      </c>
    </row>
    <row r="1742" spans="1:18" x14ac:dyDescent="0.35">
      <c r="A1742" t="s">
        <v>41</v>
      </c>
      <c r="B1742">
        <v>116030</v>
      </c>
      <c r="C1742">
        <v>1</v>
      </c>
      <c r="D1742" t="s">
        <v>19</v>
      </c>
      <c r="E1742">
        <v>79</v>
      </c>
      <c r="F1742">
        <v>88</v>
      </c>
      <c r="G1742">
        <v>95</v>
      </c>
      <c r="H1742" t="s">
        <v>20</v>
      </c>
      <c r="I1742">
        <v>95</v>
      </c>
      <c r="J1742">
        <v>1</v>
      </c>
      <c r="K1742">
        <v>9</v>
      </c>
      <c r="L1742">
        <v>68</v>
      </c>
      <c r="M1742">
        <v>5</v>
      </c>
      <c r="N1742">
        <v>58</v>
      </c>
      <c r="O1742">
        <v>84</v>
      </c>
      <c r="P1742">
        <v>95</v>
      </c>
      <c r="Q1742">
        <v>56</v>
      </c>
      <c r="R1742">
        <v>18</v>
      </c>
    </row>
    <row r="1743" spans="1:18" x14ac:dyDescent="0.35">
      <c r="A1743" t="s">
        <v>18</v>
      </c>
      <c r="B1743">
        <v>90127</v>
      </c>
      <c r="C1743">
        <v>24</v>
      </c>
      <c r="D1743" t="s">
        <v>22</v>
      </c>
      <c r="E1743">
        <v>8</v>
      </c>
      <c r="F1743">
        <v>114</v>
      </c>
      <c r="G1743">
        <v>9</v>
      </c>
      <c r="H1743" t="s">
        <v>20</v>
      </c>
      <c r="I1743">
        <v>35</v>
      </c>
      <c r="J1743">
        <v>7</v>
      </c>
      <c r="K1743">
        <v>69</v>
      </c>
      <c r="L1743">
        <v>34</v>
      </c>
      <c r="M1743">
        <v>25</v>
      </c>
      <c r="N1743">
        <v>69</v>
      </c>
      <c r="O1743">
        <v>97</v>
      </c>
      <c r="P1743">
        <v>75</v>
      </c>
      <c r="Q1743">
        <v>49</v>
      </c>
      <c r="R1743">
        <v>6</v>
      </c>
    </row>
    <row r="1744" spans="1:18" x14ac:dyDescent="0.35">
      <c r="A1744" t="s">
        <v>26</v>
      </c>
      <c r="B1744">
        <v>55577</v>
      </c>
      <c r="C1744">
        <v>7</v>
      </c>
      <c r="D1744" t="s">
        <v>25</v>
      </c>
      <c r="E1744">
        <v>81</v>
      </c>
      <c r="F1744">
        <v>11</v>
      </c>
      <c r="G1744">
        <v>69</v>
      </c>
      <c r="H1744" t="s">
        <v>27</v>
      </c>
      <c r="I1744">
        <v>98</v>
      </c>
      <c r="J1744">
        <v>35</v>
      </c>
      <c r="K1744">
        <v>99</v>
      </c>
      <c r="L1744">
        <v>96</v>
      </c>
      <c r="M1744">
        <v>64</v>
      </c>
      <c r="N1744">
        <v>33</v>
      </c>
      <c r="O1744">
        <v>75</v>
      </c>
      <c r="P1744">
        <v>27</v>
      </c>
      <c r="Q1744">
        <v>63</v>
      </c>
      <c r="R1744">
        <v>2</v>
      </c>
    </row>
    <row r="1745" spans="1:18" x14ac:dyDescent="0.35">
      <c r="A1745" t="s">
        <v>24</v>
      </c>
      <c r="B1745">
        <v>82573</v>
      </c>
      <c r="C1745">
        <v>24</v>
      </c>
      <c r="D1745" t="s">
        <v>25</v>
      </c>
      <c r="E1745">
        <v>95</v>
      </c>
      <c r="F1745">
        <v>74</v>
      </c>
      <c r="G1745">
        <v>89</v>
      </c>
      <c r="H1745" t="s">
        <v>20</v>
      </c>
      <c r="I1745">
        <v>29</v>
      </c>
      <c r="J1745">
        <v>71</v>
      </c>
      <c r="K1745">
        <v>7</v>
      </c>
      <c r="L1745">
        <v>18</v>
      </c>
      <c r="M1745">
        <v>6</v>
      </c>
      <c r="N1745">
        <v>86</v>
      </c>
      <c r="O1745">
        <v>38</v>
      </c>
      <c r="P1745">
        <v>71</v>
      </c>
      <c r="Q1745">
        <v>67</v>
      </c>
      <c r="R1745">
        <v>26</v>
      </c>
    </row>
    <row r="1746" spans="1:18" x14ac:dyDescent="0.35">
      <c r="A1746" t="s">
        <v>40</v>
      </c>
      <c r="B1746">
        <v>44703</v>
      </c>
      <c r="C1746">
        <v>3</v>
      </c>
      <c r="D1746" t="s">
        <v>22</v>
      </c>
      <c r="E1746">
        <v>56</v>
      </c>
      <c r="F1746">
        <v>86</v>
      </c>
      <c r="G1746">
        <v>9</v>
      </c>
      <c r="H1746" t="s">
        <v>23</v>
      </c>
      <c r="I1746">
        <v>47</v>
      </c>
      <c r="J1746">
        <v>73</v>
      </c>
      <c r="K1746">
        <v>62</v>
      </c>
      <c r="L1746">
        <v>73</v>
      </c>
      <c r="M1746">
        <v>79</v>
      </c>
      <c r="N1746">
        <v>44</v>
      </c>
      <c r="O1746">
        <v>52</v>
      </c>
      <c r="P1746">
        <v>99</v>
      </c>
      <c r="Q1746">
        <v>97</v>
      </c>
      <c r="R1746">
        <v>41</v>
      </c>
    </row>
    <row r="1747" spans="1:18" x14ac:dyDescent="0.35">
      <c r="A1747" t="s">
        <v>28</v>
      </c>
      <c r="B1747">
        <v>66003</v>
      </c>
      <c r="C1747">
        <v>2</v>
      </c>
      <c r="D1747" t="s">
        <v>25</v>
      </c>
      <c r="E1747">
        <v>77</v>
      </c>
      <c r="F1747">
        <v>115</v>
      </c>
      <c r="G1747">
        <v>42</v>
      </c>
      <c r="H1747" t="s">
        <v>27</v>
      </c>
      <c r="I1747">
        <v>49</v>
      </c>
      <c r="J1747">
        <v>4</v>
      </c>
      <c r="K1747">
        <v>19</v>
      </c>
      <c r="L1747">
        <v>42</v>
      </c>
      <c r="M1747">
        <v>83</v>
      </c>
      <c r="N1747">
        <v>48</v>
      </c>
      <c r="O1747">
        <v>59</v>
      </c>
      <c r="P1747">
        <v>87</v>
      </c>
      <c r="Q1747">
        <v>31</v>
      </c>
      <c r="R1747">
        <v>7</v>
      </c>
    </row>
    <row r="1748" spans="1:18" x14ac:dyDescent="0.35">
      <c r="A1748" t="s">
        <v>21</v>
      </c>
      <c r="B1748">
        <v>44756</v>
      </c>
      <c r="C1748">
        <v>11</v>
      </c>
      <c r="D1748" t="s">
        <v>25</v>
      </c>
      <c r="E1748">
        <v>2</v>
      </c>
      <c r="F1748">
        <v>86</v>
      </c>
      <c r="G1748">
        <v>29</v>
      </c>
      <c r="H1748" t="s">
        <v>23</v>
      </c>
      <c r="I1748">
        <v>98</v>
      </c>
      <c r="J1748">
        <v>22</v>
      </c>
      <c r="K1748">
        <v>7</v>
      </c>
      <c r="L1748">
        <v>27</v>
      </c>
      <c r="M1748">
        <v>4</v>
      </c>
      <c r="N1748">
        <v>44</v>
      </c>
      <c r="O1748">
        <v>62</v>
      </c>
      <c r="P1748">
        <v>9</v>
      </c>
      <c r="Q1748">
        <v>33</v>
      </c>
      <c r="R1748">
        <v>85</v>
      </c>
    </row>
    <row r="1749" spans="1:18" x14ac:dyDescent="0.35">
      <c r="A1749" t="s">
        <v>37</v>
      </c>
      <c r="B1749">
        <v>45380</v>
      </c>
      <c r="C1749">
        <v>20</v>
      </c>
      <c r="D1749" t="s">
        <v>38</v>
      </c>
      <c r="E1749">
        <v>4</v>
      </c>
      <c r="F1749">
        <v>10</v>
      </c>
      <c r="G1749">
        <v>32</v>
      </c>
      <c r="H1749" t="s">
        <v>27</v>
      </c>
      <c r="I1749">
        <v>39</v>
      </c>
      <c r="J1749">
        <v>9</v>
      </c>
      <c r="K1749">
        <v>24</v>
      </c>
      <c r="L1749">
        <v>71</v>
      </c>
      <c r="M1749">
        <v>3</v>
      </c>
      <c r="N1749">
        <v>4</v>
      </c>
      <c r="O1749">
        <v>56</v>
      </c>
      <c r="P1749">
        <v>83</v>
      </c>
      <c r="Q1749">
        <v>41</v>
      </c>
      <c r="R1749">
        <v>62</v>
      </c>
    </row>
    <row r="1750" spans="1:18" x14ac:dyDescent="0.35">
      <c r="A1750" t="s">
        <v>41</v>
      </c>
      <c r="B1750">
        <v>139044</v>
      </c>
      <c r="C1750">
        <v>6</v>
      </c>
      <c r="D1750" t="s">
        <v>25</v>
      </c>
      <c r="E1750">
        <v>19</v>
      </c>
      <c r="F1750">
        <v>123</v>
      </c>
      <c r="G1750">
        <v>83</v>
      </c>
      <c r="H1750" t="s">
        <v>20</v>
      </c>
      <c r="I1750">
        <v>75</v>
      </c>
      <c r="J1750">
        <v>49</v>
      </c>
      <c r="K1750">
        <v>13</v>
      </c>
      <c r="L1750">
        <v>57</v>
      </c>
      <c r="M1750">
        <v>49</v>
      </c>
      <c r="N1750">
        <v>52</v>
      </c>
      <c r="O1750">
        <v>88</v>
      </c>
      <c r="P1750">
        <v>89</v>
      </c>
      <c r="Q1750">
        <v>45</v>
      </c>
      <c r="R1750">
        <v>46</v>
      </c>
    </row>
    <row r="1751" spans="1:18" x14ac:dyDescent="0.35">
      <c r="A1751" t="s">
        <v>36</v>
      </c>
      <c r="B1751">
        <v>114705</v>
      </c>
      <c r="C1751">
        <v>29</v>
      </c>
      <c r="D1751" t="s">
        <v>19</v>
      </c>
      <c r="E1751">
        <v>52</v>
      </c>
      <c r="F1751">
        <v>145</v>
      </c>
      <c r="G1751">
        <v>56</v>
      </c>
      <c r="H1751" t="s">
        <v>27</v>
      </c>
      <c r="I1751">
        <v>28</v>
      </c>
      <c r="J1751">
        <v>53</v>
      </c>
      <c r="K1751">
        <v>63</v>
      </c>
      <c r="L1751">
        <v>64</v>
      </c>
      <c r="M1751">
        <v>59</v>
      </c>
      <c r="N1751">
        <v>18</v>
      </c>
      <c r="O1751">
        <v>3</v>
      </c>
      <c r="P1751">
        <v>34</v>
      </c>
      <c r="Q1751">
        <v>43</v>
      </c>
      <c r="R1751">
        <v>6</v>
      </c>
    </row>
    <row r="1752" spans="1:18" x14ac:dyDescent="0.35">
      <c r="A1752" t="s">
        <v>43</v>
      </c>
      <c r="B1752">
        <v>141375</v>
      </c>
      <c r="C1752">
        <v>16</v>
      </c>
      <c r="D1752" t="s">
        <v>22</v>
      </c>
      <c r="E1752">
        <v>34</v>
      </c>
      <c r="F1752">
        <v>141</v>
      </c>
      <c r="G1752">
        <v>9</v>
      </c>
      <c r="H1752" t="s">
        <v>23</v>
      </c>
      <c r="I1752">
        <v>6</v>
      </c>
      <c r="J1752">
        <v>48</v>
      </c>
      <c r="K1752">
        <v>19</v>
      </c>
      <c r="L1752">
        <v>94</v>
      </c>
      <c r="M1752">
        <v>1</v>
      </c>
      <c r="N1752">
        <v>41</v>
      </c>
      <c r="O1752">
        <v>93</v>
      </c>
      <c r="P1752">
        <v>38</v>
      </c>
      <c r="Q1752">
        <v>9</v>
      </c>
      <c r="R1752">
        <v>3</v>
      </c>
    </row>
    <row r="1753" spans="1:18" x14ac:dyDescent="0.35">
      <c r="A1753" t="s">
        <v>24</v>
      </c>
      <c r="B1753">
        <v>135454</v>
      </c>
      <c r="C1753">
        <v>16</v>
      </c>
      <c r="D1753" t="s">
        <v>22</v>
      </c>
      <c r="E1753">
        <v>19</v>
      </c>
      <c r="F1753">
        <v>97</v>
      </c>
      <c r="G1753">
        <v>91</v>
      </c>
      <c r="H1753" t="s">
        <v>20</v>
      </c>
      <c r="I1753">
        <v>87</v>
      </c>
      <c r="J1753">
        <v>5</v>
      </c>
      <c r="K1753">
        <v>16</v>
      </c>
      <c r="L1753">
        <v>28</v>
      </c>
      <c r="M1753">
        <v>59</v>
      </c>
      <c r="N1753">
        <v>36</v>
      </c>
      <c r="O1753">
        <v>84</v>
      </c>
      <c r="P1753">
        <v>72</v>
      </c>
      <c r="Q1753">
        <v>1</v>
      </c>
      <c r="R1753">
        <v>62</v>
      </c>
    </row>
    <row r="1754" spans="1:18" x14ac:dyDescent="0.35">
      <c r="A1754" t="s">
        <v>21</v>
      </c>
      <c r="B1754">
        <v>55903</v>
      </c>
      <c r="C1754">
        <v>23</v>
      </c>
      <c r="D1754" t="s">
        <v>19</v>
      </c>
      <c r="E1754">
        <v>26</v>
      </c>
      <c r="F1754">
        <v>68</v>
      </c>
      <c r="G1754">
        <v>9</v>
      </c>
      <c r="H1754" t="s">
        <v>23</v>
      </c>
      <c r="I1754">
        <v>62</v>
      </c>
      <c r="J1754">
        <v>56</v>
      </c>
      <c r="K1754">
        <v>18</v>
      </c>
      <c r="L1754">
        <v>99</v>
      </c>
      <c r="M1754">
        <v>42</v>
      </c>
      <c r="N1754">
        <v>1</v>
      </c>
      <c r="O1754">
        <v>12</v>
      </c>
      <c r="P1754">
        <v>58</v>
      </c>
      <c r="Q1754">
        <v>98</v>
      </c>
      <c r="R1754">
        <v>57</v>
      </c>
    </row>
    <row r="1755" spans="1:18" x14ac:dyDescent="0.35">
      <c r="A1755" t="s">
        <v>39</v>
      </c>
      <c r="B1755">
        <v>55036</v>
      </c>
      <c r="C1755">
        <v>21</v>
      </c>
      <c r="D1755" t="s">
        <v>25</v>
      </c>
      <c r="E1755">
        <v>44</v>
      </c>
      <c r="F1755">
        <v>94</v>
      </c>
      <c r="G1755">
        <v>83</v>
      </c>
      <c r="H1755" t="s">
        <v>20</v>
      </c>
      <c r="I1755">
        <v>7</v>
      </c>
      <c r="J1755">
        <v>37</v>
      </c>
      <c r="K1755">
        <v>86</v>
      </c>
      <c r="L1755">
        <v>3</v>
      </c>
      <c r="M1755">
        <v>44</v>
      </c>
      <c r="N1755">
        <v>51</v>
      </c>
      <c r="O1755">
        <v>61</v>
      </c>
      <c r="P1755">
        <v>28</v>
      </c>
      <c r="Q1755">
        <v>43</v>
      </c>
      <c r="R1755">
        <v>48</v>
      </c>
    </row>
    <row r="1756" spans="1:18" x14ac:dyDescent="0.35">
      <c r="A1756" t="s">
        <v>28</v>
      </c>
      <c r="B1756">
        <v>117309</v>
      </c>
      <c r="C1756">
        <v>8</v>
      </c>
      <c r="D1756" t="s">
        <v>22</v>
      </c>
      <c r="E1756">
        <v>77</v>
      </c>
      <c r="F1756">
        <v>124</v>
      </c>
      <c r="G1756">
        <v>44</v>
      </c>
      <c r="H1756" t="s">
        <v>27</v>
      </c>
      <c r="I1756">
        <v>10</v>
      </c>
      <c r="J1756">
        <v>85</v>
      </c>
      <c r="K1756">
        <v>26</v>
      </c>
      <c r="L1756">
        <v>2</v>
      </c>
      <c r="M1756">
        <v>31</v>
      </c>
      <c r="N1756">
        <v>45</v>
      </c>
      <c r="O1756">
        <v>85</v>
      </c>
      <c r="P1756">
        <v>78</v>
      </c>
      <c r="Q1756">
        <v>85</v>
      </c>
      <c r="R1756">
        <v>27</v>
      </c>
    </row>
    <row r="1757" spans="1:18" x14ac:dyDescent="0.35">
      <c r="A1757" t="s">
        <v>26</v>
      </c>
      <c r="B1757">
        <v>100412</v>
      </c>
      <c r="C1757">
        <v>21</v>
      </c>
      <c r="D1757" t="s">
        <v>38</v>
      </c>
      <c r="E1757">
        <v>28</v>
      </c>
      <c r="F1757">
        <v>61</v>
      </c>
      <c r="G1757">
        <v>57</v>
      </c>
      <c r="H1757" t="s">
        <v>27</v>
      </c>
      <c r="I1757">
        <v>14</v>
      </c>
      <c r="J1757">
        <v>67</v>
      </c>
      <c r="K1757">
        <v>65</v>
      </c>
      <c r="L1757">
        <v>81</v>
      </c>
      <c r="M1757">
        <v>14</v>
      </c>
      <c r="N1757">
        <v>78</v>
      </c>
      <c r="O1757">
        <v>10</v>
      </c>
      <c r="P1757">
        <v>85</v>
      </c>
      <c r="Q1757">
        <v>75</v>
      </c>
      <c r="R1757">
        <v>66</v>
      </c>
    </row>
    <row r="1758" spans="1:18" x14ac:dyDescent="0.35">
      <c r="A1758" t="s">
        <v>28</v>
      </c>
      <c r="B1758">
        <v>32414</v>
      </c>
      <c r="C1758">
        <v>16</v>
      </c>
      <c r="D1758" t="s">
        <v>38</v>
      </c>
      <c r="E1758">
        <v>84</v>
      </c>
      <c r="F1758">
        <v>104</v>
      </c>
      <c r="G1758">
        <v>6</v>
      </c>
      <c r="H1758" t="s">
        <v>27</v>
      </c>
      <c r="I1758">
        <v>79</v>
      </c>
      <c r="J1758">
        <v>51</v>
      </c>
      <c r="K1758">
        <v>54</v>
      </c>
      <c r="L1758">
        <v>2</v>
      </c>
      <c r="M1758">
        <v>24</v>
      </c>
      <c r="N1758">
        <v>9</v>
      </c>
      <c r="O1758">
        <v>84</v>
      </c>
      <c r="P1758">
        <v>1</v>
      </c>
      <c r="Q1758">
        <v>87</v>
      </c>
      <c r="R1758">
        <v>3</v>
      </c>
    </row>
    <row r="1759" spans="1:18" x14ac:dyDescent="0.35">
      <c r="A1759" t="s">
        <v>30</v>
      </c>
      <c r="B1759">
        <v>140419</v>
      </c>
      <c r="C1759">
        <v>14</v>
      </c>
      <c r="D1759" t="s">
        <v>22</v>
      </c>
      <c r="E1759">
        <v>29</v>
      </c>
      <c r="F1759">
        <v>98</v>
      </c>
      <c r="G1759">
        <v>46</v>
      </c>
      <c r="H1759" t="s">
        <v>27</v>
      </c>
      <c r="I1759">
        <v>93</v>
      </c>
      <c r="J1759">
        <v>4</v>
      </c>
      <c r="K1759">
        <v>68</v>
      </c>
      <c r="L1759">
        <v>85</v>
      </c>
      <c r="M1759">
        <v>96</v>
      </c>
      <c r="N1759">
        <v>18</v>
      </c>
      <c r="O1759">
        <v>53</v>
      </c>
      <c r="P1759">
        <v>4</v>
      </c>
      <c r="Q1759">
        <v>5</v>
      </c>
      <c r="R1759">
        <v>13</v>
      </c>
    </row>
    <row r="1760" spans="1:18" x14ac:dyDescent="0.35">
      <c r="A1760" t="s">
        <v>21</v>
      </c>
      <c r="B1760">
        <v>55976</v>
      </c>
      <c r="C1760">
        <v>17</v>
      </c>
      <c r="D1760" t="s">
        <v>19</v>
      </c>
      <c r="E1760">
        <v>11</v>
      </c>
      <c r="F1760">
        <v>101</v>
      </c>
      <c r="G1760">
        <v>18</v>
      </c>
      <c r="H1760" t="s">
        <v>23</v>
      </c>
      <c r="I1760">
        <v>97</v>
      </c>
      <c r="J1760">
        <v>65</v>
      </c>
      <c r="K1760">
        <v>29</v>
      </c>
      <c r="L1760">
        <v>24</v>
      </c>
      <c r="M1760">
        <v>13</v>
      </c>
      <c r="N1760">
        <v>76</v>
      </c>
      <c r="O1760">
        <v>69</v>
      </c>
      <c r="P1760">
        <v>61</v>
      </c>
      <c r="Q1760">
        <v>4</v>
      </c>
      <c r="R1760">
        <v>76</v>
      </c>
    </row>
    <row r="1761" spans="1:18" x14ac:dyDescent="0.35">
      <c r="A1761" t="s">
        <v>40</v>
      </c>
      <c r="B1761">
        <v>78787</v>
      </c>
      <c r="C1761">
        <v>25</v>
      </c>
      <c r="D1761" t="s">
        <v>19</v>
      </c>
      <c r="E1761">
        <v>96</v>
      </c>
      <c r="F1761">
        <v>109</v>
      </c>
      <c r="G1761">
        <v>13</v>
      </c>
      <c r="H1761" t="s">
        <v>23</v>
      </c>
      <c r="I1761">
        <v>38</v>
      </c>
      <c r="J1761">
        <v>18</v>
      </c>
      <c r="K1761">
        <v>72</v>
      </c>
      <c r="L1761">
        <v>71</v>
      </c>
      <c r="M1761">
        <v>2</v>
      </c>
      <c r="N1761">
        <v>16</v>
      </c>
      <c r="O1761">
        <v>8</v>
      </c>
      <c r="P1761">
        <v>91</v>
      </c>
      <c r="Q1761">
        <v>23</v>
      </c>
      <c r="R1761">
        <v>34</v>
      </c>
    </row>
    <row r="1762" spans="1:18" x14ac:dyDescent="0.35">
      <c r="A1762" t="s">
        <v>18</v>
      </c>
      <c r="B1762">
        <v>104918</v>
      </c>
      <c r="C1762">
        <v>4</v>
      </c>
      <c r="D1762" t="s">
        <v>25</v>
      </c>
      <c r="E1762">
        <v>41</v>
      </c>
      <c r="F1762">
        <v>121</v>
      </c>
      <c r="G1762">
        <v>92</v>
      </c>
      <c r="H1762" t="s">
        <v>20</v>
      </c>
      <c r="I1762">
        <v>18</v>
      </c>
      <c r="J1762">
        <v>69</v>
      </c>
      <c r="K1762">
        <v>35</v>
      </c>
      <c r="L1762">
        <v>98</v>
      </c>
      <c r="M1762">
        <v>3</v>
      </c>
      <c r="N1762">
        <v>1</v>
      </c>
      <c r="O1762">
        <v>52</v>
      </c>
      <c r="P1762">
        <v>15</v>
      </c>
      <c r="Q1762">
        <v>4</v>
      </c>
      <c r="R1762">
        <v>7</v>
      </c>
    </row>
    <row r="1763" spans="1:18" x14ac:dyDescent="0.35">
      <c r="A1763" t="s">
        <v>39</v>
      </c>
      <c r="B1763">
        <v>118121</v>
      </c>
      <c r="C1763">
        <v>25</v>
      </c>
      <c r="D1763" t="s">
        <v>19</v>
      </c>
      <c r="E1763">
        <v>46</v>
      </c>
      <c r="F1763">
        <v>118</v>
      </c>
      <c r="G1763">
        <v>83</v>
      </c>
      <c r="H1763" t="s">
        <v>20</v>
      </c>
      <c r="I1763">
        <v>63</v>
      </c>
      <c r="J1763">
        <v>6</v>
      </c>
      <c r="K1763">
        <v>67</v>
      </c>
      <c r="L1763">
        <v>2</v>
      </c>
      <c r="M1763">
        <v>27</v>
      </c>
      <c r="N1763">
        <v>44</v>
      </c>
      <c r="O1763">
        <v>45</v>
      </c>
      <c r="P1763">
        <v>77</v>
      </c>
      <c r="Q1763">
        <v>37</v>
      </c>
      <c r="R1763">
        <v>16</v>
      </c>
    </row>
    <row r="1764" spans="1:18" x14ac:dyDescent="0.35">
      <c r="A1764" t="s">
        <v>41</v>
      </c>
      <c r="B1764">
        <v>34847</v>
      </c>
      <c r="C1764">
        <v>10</v>
      </c>
      <c r="D1764" t="s">
        <v>22</v>
      </c>
      <c r="E1764">
        <v>21</v>
      </c>
      <c r="F1764">
        <v>123</v>
      </c>
      <c r="G1764">
        <v>82</v>
      </c>
      <c r="H1764" t="s">
        <v>20</v>
      </c>
      <c r="I1764">
        <v>71</v>
      </c>
      <c r="J1764">
        <v>42</v>
      </c>
      <c r="K1764">
        <v>89</v>
      </c>
      <c r="L1764">
        <v>98</v>
      </c>
      <c r="M1764">
        <v>67</v>
      </c>
      <c r="N1764">
        <v>86</v>
      </c>
      <c r="O1764">
        <v>51</v>
      </c>
      <c r="P1764">
        <v>93</v>
      </c>
      <c r="Q1764">
        <v>83</v>
      </c>
      <c r="R1764">
        <v>99</v>
      </c>
    </row>
    <row r="1765" spans="1:18" x14ac:dyDescent="0.35">
      <c r="A1765" t="s">
        <v>39</v>
      </c>
      <c r="B1765">
        <v>100182</v>
      </c>
      <c r="C1765">
        <v>12</v>
      </c>
      <c r="D1765" t="s">
        <v>22</v>
      </c>
      <c r="E1765">
        <v>78</v>
      </c>
      <c r="F1765">
        <v>104</v>
      </c>
      <c r="G1765">
        <v>76</v>
      </c>
      <c r="H1765" t="s">
        <v>20</v>
      </c>
      <c r="I1765">
        <v>35</v>
      </c>
      <c r="J1765">
        <v>89</v>
      </c>
      <c r="K1765">
        <v>6</v>
      </c>
      <c r="L1765">
        <v>59</v>
      </c>
      <c r="M1765">
        <v>37</v>
      </c>
      <c r="N1765">
        <v>39</v>
      </c>
      <c r="O1765">
        <v>88</v>
      </c>
      <c r="P1765">
        <v>85</v>
      </c>
      <c r="Q1765">
        <v>6</v>
      </c>
      <c r="R1765">
        <v>27</v>
      </c>
    </row>
    <row r="1766" spans="1:18" x14ac:dyDescent="0.35">
      <c r="A1766" t="s">
        <v>26</v>
      </c>
      <c r="B1766">
        <v>128757</v>
      </c>
      <c r="C1766">
        <v>14</v>
      </c>
      <c r="D1766" t="s">
        <v>22</v>
      </c>
      <c r="E1766">
        <v>41</v>
      </c>
      <c r="F1766">
        <v>85</v>
      </c>
      <c r="G1766">
        <v>34</v>
      </c>
      <c r="H1766" t="s">
        <v>27</v>
      </c>
      <c r="I1766">
        <v>54</v>
      </c>
      <c r="J1766">
        <v>3</v>
      </c>
      <c r="K1766">
        <v>66</v>
      </c>
      <c r="L1766">
        <v>32</v>
      </c>
      <c r="M1766">
        <v>43</v>
      </c>
      <c r="N1766">
        <v>5</v>
      </c>
      <c r="O1766">
        <v>99</v>
      </c>
      <c r="P1766">
        <v>51</v>
      </c>
      <c r="Q1766">
        <v>2</v>
      </c>
      <c r="R1766">
        <v>54</v>
      </c>
    </row>
    <row r="1767" spans="1:18" x14ac:dyDescent="0.35">
      <c r="A1767" t="s">
        <v>34</v>
      </c>
      <c r="B1767">
        <v>129584</v>
      </c>
      <c r="C1767">
        <v>7</v>
      </c>
      <c r="D1767" t="s">
        <v>38</v>
      </c>
      <c r="E1767">
        <v>77</v>
      </c>
      <c r="F1767">
        <v>12</v>
      </c>
      <c r="G1767">
        <v>36</v>
      </c>
      <c r="H1767" t="s">
        <v>27</v>
      </c>
      <c r="I1767">
        <v>66</v>
      </c>
      <c r="J1767">
        <v>77</v>
      </c>
      <c r="K1767">
        <v>57</v>
      </c>
      <c r="L1767">
        <v>89</v>
      </c>
      <c r="M1767">
        <v>28</v>
      </c>
      <c r="N1767">
        <v>24</v>
      </c>
      <c r="O1767">
        <v>87</v>
      </c>
      <c r="P1767">
        <v>63</v>
      </c>
      <c r="Q1767">
        <v>0</v>
      </c>
      <c r="R1767">
        <v>35</v>
      </c>
    </row>
    <row r="1768" spans="1:18" x14ac:dyDescent="0.35">
      <c r="A1768" t="s">
        <v>24</v>
      </c>
      <c r="B1768">
        <v>59476</v>
      </c>
      <c r="C1768">
        <v>5</v>
      </c>
      <c r="D1768" t="s">
        <v>19</v>
      </c>
      <c r="E1768">
        <v>3</v>
      </c>
      <c r="F1768">
        <v>5</v>
      </c>
      <c r="G1768">
        <v>77</v>
      </c>
      <c r="H1768" t="s">
        <v>20</v>
      </c>
      <c r="I1768">
        <v>91</v>
      </c>
      <c r="J1768">
        <v>9</v>
      </c>
      <c r="K1768">
        <v>52</v>
      </c>
      <c r="L1768">
        <v>55</v>
      </c>
      <c r="M1768">
        <v>33</v>
      </c>
      <c r="N1768">
        <v>24</v>
      </c>
      <c r="O1768">
        <v>82</v>
      </c>
      <c r="P1768">
        <v>11</v>
      </c>
      <c r="Q1768">
        <v>49</v>
      </c>
      <c r="R1768">
        <v>63</v>
      </c>
    </row>
    <row r="1769" spans="1:18" x14ac:dyDescent="0.35">
      <c r="A1769" t="s">
        <v>21</v>
      </c>
      <c r="B1769">
        <v>81880</v>
      </c>
      <c r="C1769">
        <v>3</v>
      </c>
      <c r="D1769" t="s">
        <v>19</v>
      </c>
      <c r="E1769">
        <v>52</v>
      </c>
      <c r="F1769">
        <v>108</v>
      </c>
      <c r="G1769">
        <v>24</v>
      </c>
      <c r="H1769" t="s">
        <v>23</v>
      </c>
      <c r="I1769">
        <v>23</v>
      </c>
      <c r="J1769">
        <v>29</v>
      </c>
      <c r="K1769">
        <v>57</v>
      </c>
      <c r="L1769">
        <v>98</v>
      </c>
      <c r="M1769">
        <v>22</v>
      </c>
      <c r="N1769">
        <v>99</v>
      </c>
      <c r="O1769">
        <v>71</v>
      </c>
      <c r="P1769">
        <v>83</v>
      </c>
      <c r="Q1769">
        <v>9</v>
      </c>
      <c r="R1769">
        <v>3</v>
      </c>
    </row>
    <row r="1770" spans="1:18" x14ac:dyDescent="0.35">
      <c r="A1770" t="s">
        <v>29</v>
      </c>
      <c r="B1770">
        <v>148283</v>
      </c>
      <c r="C1770">
        <v>25</v>
      </c>
      <c r="D1770" t="s">
        <v>38</v>
      </c>
      <c r="E1770">
        <v>37</v>
      </c>
      <c r="F1770">
        <v>148</v>
      </c>
      <c r="G1770">
        <v>8</v>
      </c>
      <c r="H1770" t="s">
        <v>23</v>
      </c>
      <c r="I1770">
        <v>56</v>
      </c>
      <c r="J1770">
        <v>1</v>
      </c>
      <c r="K1770">
        <v>71</v>
      </c>
      <c r="L1770">
        <v>2</v>
      </c>
      <c r="M1770">
        <v>13</v>
      </c>
      <c r="N1770">
        <v>34</v>
      </c>
      <c r="O1770">
        <v>77</v>
      </c>
      <c r="P1770">
        <v>11</v>
      </c>
      <c r="Q1770">
        <v>23</v>
      </c>
      <c r="R1770">
        <v>1</v>
      </c>
    </row>
    <row r="1771" spans="1:18" x14ac:dyDescent="0.35">
      <c r="A1771" t="s">
        <v>35</v>
      </c>
      <c r="B1771">
        <v>32393</v>
      </c>
      <c r="C1771">
        <v>24</v>
      </c>
      <c r="D1771" t="s">
        <v>22</v>
      </c>
      <c r="E1771">
        <v>59</v>
      </c>
      <c r="F1771">
        <v>122</v>
      </c>
      <c r="G1771">
        <v>56</v>
      </c>
      <c r="H1771" t="s">
        <v>27</v>
      </c>
      <c r="I1771">
        <v>14</v>
      </c>
      <c r="J1771">
        <v>59</v>
      </c>
      <c r="K1771">
        <v>13</v>
      </c>
      <c r="L1771">
        <v>4</v>
      </c>
      <c r="M1771">
        <v>57</v>
      </c>
      <c r="N1771">
        <v>56</v>
      </c>
      <c r="O1771">
        <v>12</v>
      </c>
      <c r="P1771">
        <v>3</v>
      </c>
      <c r="Q1771">
        <v>8</v>
      </c>
      <c r="R1771">
        <v>73</v>
      </c>
    </row>
    <row r="1772" spans="1:18" x14ac:dyDescent="0.35">
      <c r="A1772" t="s">
        <v>39</v>
      </c>
      <c r="B1772">
        <v>35481</v>
      </c>
      <c r="C1772">
        <v>1</v>
      </c>
      <c r="D1772" t="s">
        <v>25</v>
      </c>
      <c r="E1772">
        <v>13</v>
      </c>
      <c r="F1772">
        <v>139</v>
      </c>
      <c r="G1772">
        <v>89</v>
      </c>
      <c r="H1772" t="s">
        <v>20</v>
      </c>
      <c r="I1772">
        <v>10</v>
      </c>
      <c r="J1772">
        <v>25</v>
      </c>
      <c r="K1772">
        <v>49</v>
      </c>
      <c r="L1772">
        <v>24</v>
      </c>
      <c r="M1772">
        <v>62</v>
      </c>
      <c r="N1772">
        <v>12</v>
      </c>
      <c r="O1772">
        <v>13</v>
      </c>
      <c r="P1772">
        <v>7</v>
      </c>
      <c r="Q1772">
        <v>69</v>
      </c>
      <c r="R1772">
        <v>49</v>
      </c>
    </row>
    <row r="1773" spans="1:18" x14ac:dyDescent="0.35">
      <c r="A1773" t="s">
        <v>36</v>
      </c>
      <c r="B1773">
        <v>137033</v>
      </c>
      <c r="C1773">
        <v>28</v>
      </c>
      <c r="D1773" t="s">
        <v>38</v>
      </c>
      <c r="E1773">
        <v>88</v>
      </c>
      <c r="F1773">
        <v>124</v>
      </c>
      <c r="G1773">
        <v>48</v>
      </c>
      <c r="H1773" t="s">
        <v>27</v>
      </c>
      <c r="I1773">
        <v>98</v>
      </c>
      <c r="J1773">
        <v>46</v>
      </c>
      <c r="K1773">
        <v>11</v>
      </c>
      <c r="L1773">
        <v>99</v>
      </c>
      <c r="M1773">
        <v>2</v>
      </c>
      <c r="N1773">
        <v>55</v>
      </c>
      <c r="O1773">
        <v>31</v>
      </c>
      <c r="P1773">
        <v>5</v>
      </c>
      <c r="Q1773">
        <v>56</v>
      </c>
      <c r="R1773">
        <v>24</v>
      </c>
    </row>
    <row r="1774" spans="1:18" x14ac:dyDescent="0.35">
      <c r="A1774" t="s">
        <v>29</v>
      </c>
      <c r="B1774">
        <v>49361</v>
      </c>
      <c r="C1774">
        <v>20</v>
      </c>
      <c r="D1774" t="s">
        <v>19</v>
      </c>
      <c r="E1774">
        <v>68</v>
      </c>
      <c r="F1774">
        <v>134</v>
      </c>
      <c r="G1774">
        <v>17</v>
      </c>
      <c r="H1774" t="s">
        <v>23</v>
      </c>
      <c r="I1774">
        <v>83</v>
      </c>
      <c r="J1774">
        <v>78</v>
      </c>
      <c r="K1774">
        <v>67</v>
      </c>
      <c r="L1774">
        <v>45</v>
      </c>
      <c r="M1774">
        <v>27</v>
      </c>
      <c r="N1774">
        <v>86</v>
      </c>
      <c r="O1774">
        <v>65</v>
      </c>
      <c r="P1774">
        <v>8</v>
      </c>
      <c r="Q1774">
        <v>55</v>
      </c>
      <c r="R1774">
        <v>17</v>
      </c>
    </row>
    <row r="1775" spans="1:18" x14ac:dyDescent="0.35">
      <c r="A1775" t="s">
        <v>31</v>
      </c>
      <c r="B1775">
        <v>59146</v>
      </c>
      <c r="C1775">
        <v>9</v>
      </c>
      <c r="D1775" t="s">
        <v>38</v>
      </c>
      <c r="E1775">
        <v>4</v>
      </c>
      <c r="F1775">
        <v>143</v>
      </c>
      <c r="G1775">
        <v>1</v>
      </c>
      <c r="H1775" t="s">
        <v>23</v>
      </c>
      <c r="I1775">
        <v>91</v>
      </c>
      <c r="J1775">
        <v>6</v>
      </c>
      <c r="K1775">
        <v>95</v>
      </c>
      <c r="L1775">
        <v>2</v>
      </c>
      <c r="M1775">
        <v>3</v>
      </c>
      <c r="N1775">
        <v>49</v>
      </c>
      <c r="O1775">
        <v>38</v>
      </c>
      <c r="P1775">
        <v>67</v>
      </c>
      <c r="Q1775">
        <v>97</v>
      </c>
      <c r="R1775">
        <v>61</v>
      </c>
    </row>
    <row r="1776" spans="1:18" x14ac:dyDescent="0.35">
      <c r="A1776" t="s">
        <v>28</v>
      </c>
      <c r="B1776">
        <v>113102</v>
      </c>
      <c r="C1776">
        <v>26</v>
      </c>
      <c r="D1776" t="s">
        <v>22</v>
      </c>
      <c r="E1776">
        <v>75</v>
      </c>
      <c r="F1776">
        <v>134</v>
      </c>
      <c r="G1776">
        <v>67</v>
      </c>
      <c r="H1776" t="s">
        <v>27</v>
      </c>
      <c r="I1776">
        <v>58</v>
      </c>
      <c r="J1776">
        <v>78</v>
      </c>
      <c r="K1776">
        <v>49</v>
      </c>
      <c r="L1776">
        <v>4</v>
      </c>
      <c r="M1776">
        <v>16</v>
      </c>
      <c r="N1776">
        <v>13</v>
      </c>
      <c r="O1776">
        <v>17</v>
      </c>
      <c r="P1776">
        <v>1</v>
      </c>
      <c r="Q1776">
        <v>86</v>
      </c>
      <c r="R1776">
        <v>56</v>
      </c>
    </row>
    <row r="1777" spans="1:18" x14ac:dyDescent="0.35">
      <c r="A1777" t="s">
        <v>34</v>
      </c>
      <c r="B1777">
        <v>37769</v>
      </c>
      <c r="C1777">
        <v>22</v>
      </c>
      <c r="D1777" t="s">
        <v>22</v>
      </c>
      <c r="E1777">
        <v>41</v>
      </c>
      <c r="F1777">
        <v>96</v>
      </c>
      <c r="G1777">
        <v>33</v>
      </c>
      <c r="H1777" t="s">
        <v>27</v>
      </c>
      <c r="I1777">
        <v>27</v>
      </c>
      <c r="J1777">
        <v>85</v>
      </c>
      <c r="K1777">
        <v>74</v>
      </c>
      <c r="L1777">
        <v>56</v>
      </c>
      <c r="M1777">
        <v>48</v>
      </c>
      <c r="N1777">
        <v>26</v>
      </c>
      <c r="O1777">
        <v>47</v>
      </c>
      <c r="P1777">
        <v>6</v>
      </c>
      <c r="Q1777">
        <v>71</v>
      </c>
      <c r="R1777">
        <v>17</v>
      </c>
    </row>
    <row r="1778" spans="1:18" x14ac:dyDescent="0.35">
      <c r="A1778" t="s">
        <v>33</v>
      </c>
      <c r="B1778">
        <v>126939</v>
      </c>
      <c r="C1778">
        <v>9</v>
      </c>
      <c r="D1778" t="s">
        <v>25</v>
      </c>
      <c r="E1778">
        <v>5</v>
      </c>
      <c r="F1778">
        <v>111</v>
      </c>
      <c r="G1778">
        <v>82</v>
      </c>
      <c r="H1778" t="s">
        <v>20</v>
      </c>
      <c r="I1778">
        <v>57</v>
      </c>
      <c r="J1778">
        <v>11</v>
      </c>
      <c r="K1778">
        <v>43</v>
      </c>
      <c r="L1778">
        <v>28</v>
      </c>
      <c r="M1778">
        <v>9</v>
      </c>
      <c r="N1778">
        <v>19</v>
      </c>
      <c r="O1778">
        <v>6</v>
      </c>
      <c r="P1778">
        <v>2</v>
      </c>
      <c r="Q1778">
        <v>18</v>
      </c>
      <c r="R1778">
        <v>55</v>
      </c>
    </row>
    <row r="1779" spans="1:18" x14ac:dyDescent="0.35">
      <c r="A1779" t="s">
        <v>39</v>
      </c>
      <c r="B1779">
        <v>68226</v>
      </c>
      <c r="C1779">
        <v>11</v>
      </c>
      <c r="D1779" t="s">
        <v>22</v>
      </c>
      <c r="E1779">
        <v>79</v>
      </c>
      <c r="F1779">
        <v>141</v>
      </c>
      <c r="G1779">
        <v>85</v>
      </c>
      <c r="H1779" t="s">
        <v>20</v>
      </c>
      <c r="I1779">
        <v>41</v>
      </c>
      <c r="J1779">
        <v>73</v>
      </c>
      <c r="K1779">
        <v>26</v>
      </c>
      <c r="L1779">
        <v>8</v>
      </c>
      <c r="M1779">
        <v>34</v>
      </c>
      <c r="N1779">
        <v>3</v>
      </c>
      <c r="O1779">
        <v>68</v>
      </c>
      <c r="P1779">
        <v>55</v>
      </c>
      <c r="Q1779">
        <v>14</v>
      </c>
      <c r="R1779">
        <v>91</v>
      </c>
    </row>
    <row r="1780" spans="1:18" x14ac:dyDescent="0.35">
      <c r="A1780" t="s">
        <v>33</v>
      </c>
      <c r="B1780">
        <v>99516</v>
      </c>
      <c r="C1780">
        <v>21</v>
      </c>
      <c r="D1780" t="s">
        <v>22</v>
      </c>
      <c r="E1780">
        <v>46</v>
      </c>
      <c r="F1780">
        <v>144</v>
      </c>
      <c r="G1780">
        <v>72</v>
      </c>
      <c r="H1780" t="s">
        <v>20</v>
      </c>
      <c r="I1780">
        <v>79</v>
      </c>
      <c r="J1780">
        <v>36</v>
      </c>
      <c r="K1780">
        <v>7</v>
      </c>
      <c r="L1780">
        <v>93</v>
      </c>
      <c r="M1780">
        <v>52</v>
      </c>
      <c r="N1780">
        <v>2</v>
      </c>
      <c r="O1780">
        <v>3</v>
      </c>
      <c r="P1780">
        <v>33</v>
      </c>
      <c r="Q1780">
        <v>78</v>
      </c>
      <c r="R1780">
        <v>29</v>
      </c>
    </row>
    <row r="1781" spans="1:18" x14ac:dyDescent="0.35">
      <c r="A1781" t="s">
        <v>18</v>
      </c>
      <c r="B1781">
        <v>143645</v>
      </c>
      <c r="C1781">
        <v>26</v>
      </c>
      <c r="D1781" t="s">
        <v>38</v>
      </c>
      <c r="E1781">
        <v>78</v>
      </c>
      <c r="F1781">
        <v>62</v>
      </c>
      <c r="G1781">
        <v>91</v>
      </c>
      <c r="H1781" t="s">
        <v>20</v>
      </c>
      <c r="I1781">
        <v>27</v>
      </c>
      <c r="J1781">
        <v>5</v>
      </c>
      <c r="K1781">
        <v>12</v>
      </c>
      <c r="L1781">
        <v>95</v>
      </c>
      <c r="M1781">
        <v>45</v>
      </c>
      <c r="N1781">
        <v>26</v>
      </c>
      <c r="O1781">
        <v>52</v>
      </c>
      <c r="P1781">
        <v>68</v>
      </c>
      <c r="Q1781">
        <v>32</v>
      </c>
      <c r="R1781">
        <v>73</v>
      </c>
    </row>
    <row r="1782" spans="1:18" x14ac:dyDescent="0.35">
      <c r="A1782" t="s">
        <v>37</v>
      </c>
      <c r="B1782">
        <v>134230</v>
      </c>
      <c r="C1782">
        <v>21</v>
      </c>
      <c r="D1782" t="s">
        <v>19</v>
      </c>
      <c r="E1782">
        <v>11</v>
      </c>
      <c r="F1782">
        <v>105</v>
      </c>
      <c r="G1782">
        <v>36</v>
      </c>
      <c r="H1782" t="s">
        <v>27</v>
      </c>
      <c r="I1782">
        <v>94</v>
      </c>
      <c r="J1782">
        <v>0</v>
      </c>
      <c r="K1782">
        <v>76</v>
      </c>
      <c r="L1782">
        <v>28</v>
      </c>
      <c r="M1782">
        <v>85</v>
      </c>
      <c r="N1782">
        <v>6</v>
      </c>
      <c r="O1782">
        <v>95</v>
      </c>
      <c r="P1782">
        <v>1</v>
      </c>
      <c r="Q1782">
        <v>79</v>
      </c>
      <c r="R1782">
        <v>52</v>
      </c>
    </row>
    <row r="1783" spans="1:18" x14ac:dyDescent="0.35">
      <c r="A1783" t="s">
        <v>35</v>
      </c>
      <c r="B1783">
        <v>53167</v>
      </c>
      <c r="C1783">
        <v>22</v>
      </c>
      <c r="D1783" t="s">
        <v>25</v>
      </c>
      <c r="E1783">
        <v>28</v>
      </c>
      <c r="F1783">
        <v>134</v>
      </c>
      <c r="G1783">
        <v>38</v>
      </c>
      <c r="H1783" t="s">
        <v>27</v>
      </c>
      <c r="I1783">
        <v>72</v>
      </c>
      <c r="J1783">
        <v>45</v>
      </c>
      <c r="K1783">
        <v>10</v>
      </c>
      <c r="L1783">
        <v>61</v>
      </c>
      <c r="M1783">
        <v>1</v>
      </c>
      <c r="N1783">
        <v>42</v>
      </c>
      <c r="O1783">
        <v>7</v>
      </c>
      <c r="P1783">
        <v>29</v>
      </c>
      <c r="Q1783">
        <v>34</v>
      </c>
      <c r="R1783">
        <v>85</v>
      </c>
    </row>
    <row r="1784" spans="1:18" x14ac:dyDescent="0.35">
      <c r="A1784" t="s">
        <v>34</v>
      </c>
      <c r="B1784">
        <v>52772</v>
      </c>
      <c r="C1784">
        <v>29</v>
      </c>
      <c r="D1784" t="s">
        <v>22</v>
      </c>
      <c r="E1784">
        <v>1</v>
      </c>
      <c r="F1784">
        <v>103</v>
      </c>
      <c r="G1784">
        <v>39</v>
      </c>
      <c r="H1784" t="s">
        <v>27</v>
      </c>
      <c r="I1784">
        <v>32</v>
      </c>
      <c r="J1784">
        <v>2</v>
      </c>
      <c r="K1784">
        <v>75</v>
      </c>
      <c r="L1784">
        <v>95</v>
      </c>
      <c r="M1784">
        <v>22</v>
      </c>
      <c r="N1784">
        <v>34</v>
      </c>
      <c r="O1784">
        <v>21</v>
      </c>
      <c r="P1784">
        <v>93</v>
      </c>
      <c r="Q1784">
        <v>1</v>
      </c>
      <c r="R1784">
        <v>58</v>
      </c>
    </row>
    <row r="1785" spans="1:18" x14ac:dyDescent="0.35">
      <c r="A1785" t="s">
        <v>31</v>
      </c>
      <c r="B1785">
        <v>55354</v>
      </c>
      <c r="C1785">
        <v>29</v>
      </c>
      <c r="D1785" t="s">
        <v>38</v>
      </c>
      <c r="E1785">
        <v>19</v>
      </c>
      <c r="F1785">
        <v>109</v>
      </c>
      <c r="G1785">
        <v>6</v>
      </c>
      <c r="H1785" t="s">
        <v>23</v>
      </c>
      <c r="I1785">
        <v>81</v>
      </c>
      <c r="J1785">
        <v>27</v>
      </c>
      <c r="K1785">
        <v>99</v>
      </c>
      <c r="L1785">
        <v>92</v>
      </c>
      <c r="M1785">
        <v>73</v>
      </c>
      <c r="N1785">
        <v>5</v>
      </c>
      <c r="O1785">
        <v>77</v>
      </c>
      <c r="P1785">
        <v>13</v>
      </c>
      <c r="Q1785">
        <v>31</v>
      </c>
      <c r="R1785">
        <v>3</v>
      </c>
    </row>
    <row r="1786" spans="1:18" x14ac:dyDescent="0.35">
      <c r="A1786" t="s">
        <v>35</v>
      </c>
      <c r="B1786">
        <v>51942</v>
      </c>
      <c r="C1786">
        <v>7</v>
      </c>
      <c r="D1786" t="s">
        <v>38</v>
      </c>
      <c r="E1786">
        <v>81</v>
      </c>
      <c r="F1786">
        <v>145</v>
      </c>
      <c r="G1786">
        <v>57</v>
      </c>
      <c r="H1786" t="s">
        <v>27</v>
      </c>
      <c r="I1786">
        <v>73</v>
      </c>
      <c r="J1786">
        <v>9</v>
      </c>
      <c r="K1786">
        <v>94</v>
      </c>
      <c r="L1786">
        <v>49</v>
      </c>
      <c r="M1786">
        <v>11</v>
      </c>
      <c r="N1786">
        <v>47</v>
      </c>
      <c r="O1786">
        <v>56</v>
      </c>
      <c r="P1786">
        <v>63</v>
      </c>
      <c r="Q1786">
        <v>99</v>
      </c>
      <c r="R1786">
        <v>92</v>
      </c>
    </row>
    <row r="1787" spans="1:18" x14ac:dyDescent="0.35">
      <c r="A1787" t="s">
        <v>32</v>
      </c>
      <c r="B1787">
        <v>38152</v>
      </c>
      <c r="C1787">
        <v>6</v>
      </c>
      <c r="D1787" t="s">
        <v>25</v>
      </c>
      <c r="E1787">
        <v>11</v>
      </c>
      <c r="F1787">
        <v>71</v>
      </c>
      <c r="G1787">
        <v>37</v>
      </c>
      <c r="H1787" t="s">
        <v>27</v>
      </c>
      <c r="I1787">
        <v>36</v>
      </c>
      <c r="J1787">
        <v>88</v>
      </c>
      <c r="K1787">
        <v>44</v>
      </c>
      <c r="L1787">
        <v>57</v>
      </c>
      <c r="M1787">
        <v>18</v>
      </c>
      <c r="N1787">
        <v>49</v>
      </c>
      <c r="O1787">
        <v>87</v>
      </c>
      <c r="P1787">
        <v>77</v>
      </c>
      <c r="Q1787">
        <v>8</v>
      </c>
      <c r="R1787">
        <v>86</v>
      </c>
    </row>
    <row r="1788" spans="1:18" x14ac:dyDescent="0.35">
      <c r="A1788" t="s">
        <v>37</v>
      </c>
      <c r="B1788">
        <v>134753</v>
      </c>
      <c r="C1788">
        <v>3</v>
      </c>
      <c r="D1788" t="s">
        <v>19</v>
      </c>
      <c r="E1788">
        <v>67</v>
      </c>
      <c r="F1788">
        <v>65</v>
      </c>
      <c r="G1788">
        <v>57</v>
      </c>
      <c r="H1788" t="s">
        <v>27</v>
      </c>
      <c r="I1788">
        <v>4</v>
      </c>
      <c r="J1788">
        <v>6</v>
      </c>
      <c r="K1788">
        <v>65</v>
      </c>
      <c r="L1788">
        <v>24</v>
      </c>
      <c r="M1788">
        <v>94</v>
      </c>
      <c r="N1788">
        <v>5</v>
      </c>
      <c r="O1788">
        <v>89</v>
      </c>
      <c r="P1788">
        <v>38</v>
      </c>
      <c r="Q1788">
        <v>71</v>
      </c>
      <c r="R1788">
        <v>65</v>
      </c>
    </row>
    <row r="1789" spans="1:18" x14ac:dyDescent="0.35">
      <c r="A1789" t="s">
        <v>32</v>
      </c>
      <c r="B1789">
        <v>42061</v>
      </c>
      <c r="C1789">
        <v>5</v>
      </c>
      <c r="D1789" t="s">
        <v>25</v>
      </c>
      <c r="E1789">
        <v>32</v>
      </c>
      <c r="F1789">
        <v>103</v>
      </c>
      <c r="G1789">
        <v>64</v>
      </c>
      <c r="H1789" t="s">
        <v>27</v>
      </c>
      <c r="I1789">
        <v>95</v>
      </c>
      <c r="J1789">
        <v>2</v>
      </c>
      <c r="K1789">
        <v>35</v>
      </c>
      <c r="L1789">
        <v>67</v>
      </c>
      <c r="M1789">
        <v>53</v>
      </c>
      <c r="N1789">
        <v>94</v>
      </c>
      <c r="O1789">
        <v>2</v>
      </c>
      <c r="P1789">
        <v>44</v>
      </c>
      <c r="Q1789">
        <v>67</v>
      </c>
      <c r="R1789">
        <v>22</v>
      </c>
    </row>
    <row r="1790" spans="1:18" x14ac:dyDescent="0.35">
      <c r="A1790" t="s">
        <v>32</v>
      </c>
      <c r="B1790">
        <v>76350</v>
      </c>
      <c r="C1790">
        <v>12</v>
      </c>
      <c r="D1790" t="s">
        <v>25</v>
      </c>
      <c r="E1790">
        <v>8</v>
      </c>
      <c r="F1790">
        <v>95</v>
      </c>
      <c r="G1790">
        <v>57</v>
      </c>
      <c r="H1790" t="s">
        <v>27</v>
      </c>
      <c r="I1790">
        <v>27</v>
      </c>
      <c r="J1790">
        <v>7</v>
      </c>
      <c r="K1790">
        <v>96</v>
      </c>
      <c r="L1790">
        <v>91</v>
      </c>
      <c r="M1790">
        <v>93</v>
      </c>
      <c r="N1790">
        <v>98</v>
      </c>
      <c r="O1790">
        <v>18</v>
      </c>
      <c r="P1790">
        <v>16</v>
      </c>
      <c r="Q1790">
        <v>3</v>
      </c>
      <c r="R1790">
        <v>89</v>
      </c>
    </row>
    <row r="1791" spans="1:18" x14ac:dyDescent="0.35">
      <c r="A1791" t="s">
        <v>28</v>
      </c>
      <c r="B1791">
        <v>99828</v>
      </c>
      <c r="C1791">
        <v>27</v>
      </c>
      <c r="D1791" t="s">
        <v>38</v>
      </c>
      <c r="E1791">
        <v>63</v>
      </c>
      <c r="F1791">
        <v>143</v>
      </c>
      <c r="G1791">
        <v>53</v>
      </c>
      <c r="H1791" t="s">
        <v>27</v>
      </c>
      <c r="I1791">
        <v>13</v>
      </c>
      <c r="J1791">
        <v>18</v>
      </c>
      <c r="K1791">
        <v>13</v>
      </c>
      <c r="L1791">
        <v>31</v>
      </c>
      <c r="M1791">
        <v>38</v>
      </c>
      <c r="N1791">
        <v>8</v>
      </c>
      <c r="O1791">
        <v>19</v>
      </c>
      <c r="P1791">
        <v>73</v>
      </c>
      <c r="Q1791">
        <v>49</v>
      </c>
      <c r="R1791">
        <v>10</v>
      </c>
    </row>
    <row r="1792" spans="1:18" x14ac:dyDescent="0.35">
      <c r="A1792" t="s">
        <v>37</v>
      </c>
      <c r="B1792">
        <v>37084</v>
      </c>
      <c r="C1792">
        <v>11</v>
      </c>
      <c r="D1792" t="s">
        <v>38</v>
      </c>
      <c r="E1792">
        <v>97</v>
      </c>
      <c r="F1792">
        <v>84</v>
      </c>
      <c r="G1792">
        <v>35</v>
      </c>
      <c r="H1792" t="s">
        <v>27</v>
      </c>
      <c r="I1792">
        <v>51</v>
      </c>
      <c r="J1792">
        <v>12</v>
      </c>
      <c r="K1792">
        <v>49</v>
      </c>
      <c r="L1792">
        <v>27</v>
      </c>
      <c r="M1792">
        <v>49</v>
      </c>
      <c r="N1792">
        <v>95</v>
      </c>
      <c r="O1792">
        <v>29</v>
      </c>
      <c r="P1792">
        <v>99</v>
      </c>
      <c r="Q1792">
        <v>23</v>
      </c>
      <c r="R1792">
        <v>21</v>
      </c>
    </row>
    <row r="1793" spans="1:18" x14ac:dyDescent="0.35">
      <c r="A1793" t="s">
        <v>42</v>
      </c>
      <c r="B1793">
        <v>112617</v>
      </c>
      <c r="C1793">
        <v>26</v>
      </c>
      <c r="D1793" t="s">
        <v>25</v>
      </c>
      <c r="E1793">
        <v>84</v>
      </c>
      <c r="F1793">
        <v>125</v>
      </c>
      <c r="G1793">
        <v>59</v>
      </c>
      <c r="H1793" t="s">
        <v>27</v>
      </c>
      <c r="I1793">
        <v>28</v>
      </c>
      <c r="J1793">
        <v>2</v>
      </c>
      <c r="K1793">
        <v>16</v>
      </c>
      <c r="L1793">
        <v>35</v>
      </c>
      <c r="M1793">
        <v>97</v>
      </c>
      <c r="N1793">
        <v>92</v>
      </c>
      <c r="O1793">
        <v>2</v>
      </c>
      <c r="P1793">
        <v>73</v>
      </c>
      <c r="Q1793">
        <v>58</v>
      </c>
      <c r="R1793">
        <v>5</v>
      </c>
    </row>
    <row r="1794" spans="1:18" x14ac:dyDescent="0.35">
      <c r="A1794" t="s">
        <v>18</v>
      </c>
      <c r="B1794">
        <v>36486</v>
      </c>
      <c r="C1794">
        <v>5</v>
      </c>
      <c r="D1794" t="s">
        <v>38</v>
      </c>
      <c r="E1794">
        <v>7</v>
      </c>
      <c r="F1794">
        <v>61</v>
      </c>
      <c r="G1794">
        <v>86</v>
      </c>
      <c r="H1794" t="s">
        <v>20</v>
      </c>
      <c r="I1794">
        <v>76</v>
      </c>
      <c r="J1794">
        <v>32</v>
      </c>
      <c r="K1794">
        <v>49</v>
      </c>
      <c r="L1794">
        <v>95</v>
      </c>
      <c r="M1794">
        <v>95</v>
      </c>
      <c r="N1794">
        <v>31</v>
      </c>
      <c r="O1794">
        <v>81</v>
      </c>
      <c r="P1794">
        <v>59</v>
      </c>
      <c r="Q1794">
        <v>98</v>
      </c>
      <c r="R1794">
        <v>48</v>
      </c>
    </row>
    <row r="1795" spans="1:18" x14ac:dyDescent="0.35">
      <c r="A1795" t="s">
        <v>26</v>
      </c>
      <c r="B1795">
        <v>107925</v>
      </c>
      <c r="C1795">
        <v>19</v>
      </c>
      <c r="D1795" t="s">
        <v>22</v>
      </c>
      <c r="E1795">
        <v>77</v>
      </c>
      <c r="F1795">
        <v>10</v>
      </c>
      <c r="G1795">
        <v>62</v>
      </c>
      <c r="H1795" t="s">
        <v>27</v>
      </c>
      <c r="I1795">
        <v>26</v>
      </c>
      <c r="J1795">
        <v>12</v>
      </c>
      <c r="K1795">
        <v>43</v>
      </c>
      <c r="L1795">
        <v>94</v>
      </c>
      <c r="M1795">
        <v>5</v>
      </c>
      <c r="N1795">
        <v>64</v>
      </c>
      <c r="O1795">
        <v>62</v>
      </c>
      <c r="P1795">
        <v>13</v>
      </c>
      <c r="Q1795">
        <v>39</v>
      </c>
      <c r="R1795">
        <v>71</v>
      </c>
    </row>
    <row r="1796" spans="1:18" x14ac:dyDescent="0.35">
      <c r="A1796" t="s">
        <v>30</v>
      </c>
      <c r="B1796">
        <v>52474</v>
      </c>
      <c r="C1796">
        <v>27</v>
      </c>
      <c r="D1796" t="s">
        <v>19</v>
      </c>
      <c r="E1796">
        <v>17</v>
      </c>
      <c r="F1796">
        <v>91</v>
      </c>
      <c r="G1796">
        <v>34</v>
      </c>
      <c r="H1796" t="s">
        <v>27</v>
      </c>
      <c r="I1796">
        <v>24</v>
      </c>
      <c r="J1796">
        <v>38</v>
      </c>
      <c r="K1796">
        <v>54</v>
      </c>
      <c r="L1796">
        <v>23</v>
      </c>
      <c r="M1796">
        <v>23</v>
      </c>
      <c r="N1796">
        <v>78</v>
      </c>
      <c r="O1796">
        <v>96</v>
      </c>
      <c r="P1796">
        <v>32</v>
      </c>
      <c r="Q1796">
        <v>69</v>
      </c>
      <c r="R1796">
        <v>26</v>
      </c>
    </row>
    <row r="1797" spans="1:18" x14ac:dyDescent="0.35">
      <c r="A1797" t="s">
        <v>41</v>
      </c>
      <c r="B1797">
        <v>48274</v>
      </c>
      <c r="C1797">
        <v>11</v>
      </c>
      <c r="D1797" t="s">
        <v>38</v>
      </c>
      <c r="E1797">
        <v>67</v>
      </c>
      <c r="F1797">
        <v>13</v>
      </c>
      <c r="G1797">
        <v>71</v>
      </c>
      <c r="H1797" t="s">
        <v>20</v>
      </c>
      <c r="I1797">
        <v>6</v>
      </c>
      <c r="J1797">
        <v>53</v>
      </c>
      <c r="K1797">
        <v>29</v>
      </c>
      <c r="L1797">
        <v>26</v>
      </c>
      <c r="M1797">
        <v>58</v>
      </c>
      <c r="N1797">
        <v>71</v>
      </c>
      <c r="O1797">
        <v>3</v>
      </c>
      <c r="P1797">
        <v>57</v>
      </c>
      <c r="Q1797">
        <v>17</v>
      </c>
      <c r="R1797">
        <v>14</v>
      </c>
    </row>
    <row r="1798" spans="1:18" x14ac:dyDescent="0.35">
      <c r="A1798" t="s">
        <v>44</v>
      </c>
      <c r="B1798">
        <v>79696</v>
      </c>
      <c r="C1798">
        <v>28</v>
      </c>
      <c r="D1798" t="s">
        <v>22</v>
      </c>
      <c r="E1798">
        <v>31</v>
      </c>
      <c r="F1798">
        <v>94</v>
      </c>
      <c r="G1798">
        <v>44</v>
      </c>
      <c r="H1798" t="s">
        <v>27</v>
      </c>
      <c r="I1798">
        <v>65</v>
      </c>
      <c r="J1798">
        <v>47</v>
      </c>
      <c r="K1798">
        <v>96</v>
      </c>
      <c r="L1798">
        <v>35</v>
      </c>
      <c r="M1798">
        <v>74</v>
      </c>
      <c r="N1798">
        <v>26</v>
      </c>
      <c r="O1798">
        <v>51</v>
      </c>
      <c r="P1798">
        <v>55</v>
      </c>
      <c r="Q1798">
        <v>33</v>
      </c>
      <c r="R1798">
        <v>47</v>
      </c>
    </row>
    <row r="1799" spans="1:18" x14ac:dyDescent="0.35">
      <c r="A1799" t="s">
        <v>34</v>
      </c>
      <c r="B1799">
        <v>82736</v>
      </c>
      <c r="C1799">
        <v>21</v>
      </c>
      <c r="D1799" t="s">
        <v>22</v>
      </c>
      <c r="E1799">
        <v>1</v>
      </c>
      <c r="F1799">
        <v>72</v>
      </c>
      <c r="G1799">
        <v>58</v>
      </c>
      <c r="H1799" t="s">
        <v>27</v>
      </c>
      <c r="I1799">
        <v>77</v>
      </c>
      <c r="J1799">
        <v>28</v>
      </c>
      <c r="K1799">
        <v>41</v>
      </c>
      <c r="L1799">
        <v>4</v>
      </c>
      <c r="M1799">
        <v>24</v>
      </c>
      <c r="N1799">
        <v>78</v>
      </c>
      <c r="O1799">
        <v>61</v>
      </c>
      <c r="P1799">
        <v>21</v>
      </c>
      <c r="Q1799">
        <v>26</v>
      </c>
      <c r="R1799">
        <v>82</v>
      </c>
    </row>
    <row r="1800" spans="1:18" x14ac:dyDescent="0.35">
      <c r="A1800" t="s">
        <v>40</v>
      </c>
      <c r="B1800">
        <v>65539</v>
      </c>
      <c r="C1800">
        <v>9</v>
      </c>
      <c r="D1800" t="s">
        <v>38</v>
      </c>
      <c r="E1800">
        <v>33</v>
      </c>
      <c r="F1800">
        <v>116</v>
      </c>
      <c r="G1800">
        <v>19</v>
      </c>
      <c r="H1800" t="s">
        <v>23</v>
      </c>
      <c r="I1800">
        <v>46</v>
      </c>
      <c r="J1800">
        <v>9</v>
      </c>
      <c r="K1800">
        <v>22</v>
      </c>
      <c r="L1800">
        <v>74</v>
      </c>
      <c r="M1800">
        <v>16</v>
      </c>
      <c r="N1800">
        <v>62</v>
      </c>
      <c r="O1800">
        <v>87</v>
      </c>
      <c r="P1800">
        <v>46</v>
      </c>
      <c r="Q1800">
        <v>72</v>
      </c>
      <c r="R1800">
        <v>82</v>
      </c>
    </row>
    <row r="1801" spans="1:18" x14ac:dyDescent="0.35">
      <c r="A1801" t="s">
        <v>44</v>
      </c>
      <c r="B1801">
        <v>71135</v>
      </c>
      <c r="C1801">
        <v>9</v>
      </c>
      <c r="D1801" t="s">
        <v>38</v>
      </c>
      <c r="E1801">
        <v>71</v>
      </c>
      <c r="F1801">
        <v>142</v>
      </c>
      <c r="G1801">
        <v>53</v>
      </c>
      <c r="H1801" t="s">
        <v>27</v>
      </c>
      <c r="I1801">
        <v>19</v>
      </c>
      <c r="J1801">
        <v>13</v>
      </c>
      <c r="K1801">
        <v>26</v>
      </c>
      <c r="L1801">
        <v>1</v>
      </c>
      <c r="M1801">
        <v>51</v>
      </c>
      <c r="N1801">
        <v>7</v>
      </c>
      <c r="O1801">
        <v>22</v>
      </c>
      <c r="P1801">
        <v>44</v>
      </c>
      <c r="Q1801">
        <v>47</v>
      </c>
      <c r="R1801">
        <v>57</v>
      </c>
    </row>
    <row r="1802" spans="1:18" x14ac:dyDescent="0.35">
      <c r="A1802" t="s">
        <v>35</v>
      </c>
      <c r="B1802">
        <v>107487</v>
      </c>
      <c r="C1802">
        <v>3</v>
      </c>
      <c r="D1802" t="s">
        <v>38</v>
      </c>
      <c r="E1802">
        <v>5</v>
      </c>
      <c r="F1802">
        <v>58</v>
      </c>
      <c r="G1802">
        <v>32</v>
      </c>
      <c r="H1802" t="s">
        <v>27</v>
      </c>
      <c r="I1802">
        <v>42</v>
      </c>
      <c r="J1802">
        <v>4</v>
      </c>
      <c r="K1802">
        <v>75</v>
      </c>
      <c r="L1802">
        <v>22</v>
      </c>
      <c r="M1802">
        <v>94</v>
      </c>
      <c r="N1802">
        <v>49</v>
      </c>
      <c r="O1802">
        <v>45</v>
      </c>
      <c r="P1802">
        <v>78</v>
      </c>
      <c r="Q1802">
        <v>71</v>
      </c>
      <c r="R1802">
        <v>61</v>
      </c>
    </row>
    <row r="1803" spans="1:18" x14ac:dyDescent="0.35">
      <c r="A1803" t="s">
        <v>34</v>
      </c>
      <c r="B1803">
        <v>146298</v>
      </c>
      <c r="C1803">
        <v>6</v>
      </c>
      <c r="D1803" t="s">
        <v>38</v>
      </c>
      <c r="E1803">
        <v>64</v>
      </c>
      <c r="F1803">
        <v>104</v>
      </c>
      <c r="G1803">
        <v>54</v>
      </c>
      <c r="H1803" t="s">
        <v>27</v>
      </c>
      <c r="I1803">
        <v>68</v>
      </c>
      <c r="J1803">
        <v>17</v>
      </c>
      <c r="K1803">
        <v>3</v>
      </c>
      <c r="L1803">
        <v>74</v>
      </c>
      <c r="M1803">
        <v>16</v>
      </c>
      <c r="N1803">
        <v>34</v>
      </c>
      <c r="O1803">
        <v>67</v>
      </c>
      <c r="P1803">
        <v>94</v>
      </c>
      <c r="Q1803">
        <v>8</v>
      </c>
      <c r="R1803">
        <v>52</v>
      </c>
    </row>
    <row r="1804" spans="1:18" x14ac:dyDescent="0.35">
      <c r="A1804" t="s">
        <v>42</v>
      </c>
      <c r="B1804">
        <v>144571</v>
      </c>
      <c r="C1804">
        <v>22</v>
      </c>
      <c r="D1804" t="s">
        <v>19</v>
      </c>
      <c r="E1804">
        <v>38</v>
      </c>
      <c r="F1804">
        <v>68</v>
      </c>
      <c r="G1804">
        <v>56</v>
      </c>
      <c r="H1804" t="s">
        <v>27</v>
      </c>
      <c r="I1804">
        <v>76</v>
      </c>
      <c r="J1804">
        <v>25</v>
      </c>
      <c r="K1804">
        <v>71</v>
      </c>
      <c r="L1804">
        <v>45</v>
      </c>
      <c r="M1804">
        <v>28</v>
      </c>
      <c r="N1804">
        <v>52</v>
      </c>
      <c r="O1804">
        <v>38</v>
      </c>
      <c r="P1804">
        <v>23</v>
      </c>
      <c r="Q1804">
        <v>76</v>
      </c>
      <c r="R1804">
        <v>8</v>
      </c>
    </row>
    <row r="1805" spans="1:18" x14ac:dyDescent="0.35">
      <c r="A1805" t="s">
        <v>26</v>
      </c>
      <c r="B1805">
        <v>112753</v>
      </c>
      <c r="C1805">
        <v>1</v>
      </c>
      <c r="D1805" t="s">
        <v>19</v>
      </c>
      <c r="E1805">
        <v>38</v>
      </c>
      <c r="F1805">
        <v>67</v>
      </c>
      <c r="G1805">
        <v>64</v>
      </c>
      <c r="H1805" t="s">
        <v>27</v>
      </c>
      <c r="I1805">
        <v>33</v>
      </c>
      <c r="J1805">
        <v>75</v>
      </c>
      <c r="K1805">
        <v>82</v>
      </c>
      <c r="L1805">
        <v>77</v>
      </c>
      <c r="M1805">
        <v>39</v>
      </c>
      <c r="N1805">
        <v>94</v>
      </c>
      <c r="O1805">
        <v>66</v>
      </c>
      <c r="P1805">
        <v>58</v>
      </c>
      <c r="Q1805">
        <v>7</v>
      </c>
      <c r="R1805">
        <v>4</v>
      </c>
    </row>
    <row r="1806" spans="1:18" x14ac:dyDescent="0.35">
      <c r="A1806" t="s">
        <v>26</v>
      </c>
      <c r="B1806">
        <v>81716</v>
      </c>
      <c r="C1806">
        <v>26</v>
      </c>
      <c r="D1806" t="s">
        <v>19</v>
      </c>
      <c r="E1806">
        <v>88</v>
      </c>
      <c r="F1806">
        <v>66</v>
      </c>
      <c r="G1806">
        <v>47</v>
      </c>
      <c r="H1806" t="s">
        <v>27</v>
      </c>
      <c r="I1806">
        <v>41</v>
      </c>
      <c r="J1806">
        <v>36</v>
      </c>
      <c r="K1806">
        <v>56</v>
      </c>
      <c r="L1806">
        <v>10</v>
      </c>
      <c r="M1806">
        <v>26</v>
      </c>
      <c r="N1806">
        <v>7</v>
      </c>
      <c r="O1806">
        <v>76</v>
      </c>
      <c r="P1806">
        <v>58</v>
      </c>
      <c r="Q1806">
        <v>1</v>
      </c>
      <c r="R1806">
        <v>57</v>
      </c>
    </row>
    <row r="1807" spans="1:18" x14ac:dyDescent="0.35">
      <c r="A1807" t="s">
        <v>29</v>
      </c>
      <c r="B1807">
        <v>46250</v>
      </c>
      <c r="C1807">
        <v>19</v>
      </c>
      <c r="D1807" t="s">
        <v>22</v>
      </c>
      <c r="E1807">
        <v>34</v>
      </c>
      <c r="F1807">
        <v>114</v>
      </c>
      <c r="G1807">
        <v>29</v>
      </c>
      <c r="H1807" t="s">
        <v>23</v>
      </c>
      <c r="I1807">
        <v>8</v>
      </c>
      <c r="J1807">
        <v>69</v>
      </c>
      <c r="K1807">
        <v>97</v>
      </c>
      <c r="L1807">
        <v>17</v>
      </c>
      <c r="M1807">
        <v>77</v>
      </c>
      <c r="N1807">
        <v>41</v>
      </c>
      <c r="O1807">
        <v>36</v>
      </c>
      <c r="P1807">
        <v>52</v>
      </c>
      <c r="Q1807">
        <v>3</v>
      </c>
      <c r="R1807">
        <v>31</v>
      </c>
    </row>
    <row r="1808" spans="1:18" x14ac:dyDescent="0.35">
      <c r="A1808" t="s">
        <v>40</v>
      </c>
      <c r="B1808">
        <v>102006</v>
      </c>
      <c r="C1808">
        <v>17</v>
      </c>
      <c r="D1808" t="s">
        <v>38</v>
      </c>
      <c r="E1808">
        <v>14</v>
      </c>
      <c r="F1808">
        <v>84</v>
      </c>
      <c r="G1808">
        <v>25</v>
      </c>
      <c r="H1808" t="s">
        <v>23</v>
      </c>
      <c r="I1808">
        <v>2</v>
      </c>
      <c r="J1808">
        <v>53</v>
      </c>
      <c r="K1808">
        <v>75</v>
      </c>
      <c r="L1808">
        <v>24</v>
      </c>
      <c r="M1808">
        <v>92</v>
      </c>
      <c r="N1808">
        <v>87</v>
      </c>
      <c r="O1808">
        <v>25</v>
      </c>
      <c r="P1808">
        <v>99</v>
      </c>
      <c r="Q1808">
        <v>67</v>
      </c>
      <c r="R1808">
        <v>29</v>
      </c>
    </row>
    <row r="1809" spans="1:18" x14ac:dyDescent="0.35">
      <c r="A1809" t="s">
        <v>40</v>
      </c>
      <c r="B1809">
        <v>60837</v>
      </c>
      <c r="C1809">
        <v>5</v>
      </c>
      <c r="D1809" t="s">
        <v>19</v>
      </c>
      <c r="E1809">
        <v>67</v>
      </c>
      <c r="F1809">
        <v>111</v>
      </c>
      <c r="G1809">
        <v>23</v>
      </c>
      <c r="H1809" t="s">
        <v>23</v>
      </c>
      <c r="I1809">
        <v>27</v>
      </c>
      <c r="J1809">
        <v>98</v>
      </c>
      <c r="K1809">
        <v>86</v>
      </c>
      <c r="L1809">
        <v>75</v>
      </c>
      <c r="M1809">
        <v>3</v>
      </c>
      <c r="N1809">
        <v>59</v>
      </c>
      <c r="O1809">
        <v>71</v>
      </c>
      <c r="P1809">
        <v>85</v>
      </c>
      <c r="Q1809">
        <v>95</v>
      </c>
      <c r="R1809">
        <v>92</v>
      </c>
    </row>
    <row r="1810" spans="1:18" x14ac:dyDescent="0.35">
      <c r="A1810" t="s">
        <v>36</v>
      </c>
      <c r="B1810">
        <v>66742</v>
      </c>
      <c r="C1810">
        <v>3</v>
      </c>
      <c r="D1810" t="s">
        <v>25</v>
      </c>
      <c r="E1810">
        <v>6</v>
      </c>
      <c r="F1810">
        <v>97</v>
      </c>
      <c r="G1810">
        <v>43</v>
      </c>
      <c r="H1810" t="s">
        <v>27</v>
      </c>
      <c r="I1810">
        <v>37</v>
      </c>
      <c r="J1810">
        <v>37</v>
      </c>
      <c r="K1810">
        <v>97</v>
      </c>
      <c r="L1810">
        <v>23</v>
      </c>
      <c r="M1810">
        <v>82</v>
      </c>
      <c r="N1810">
        <v>71</v>
      </c>
      <c r="O1810">
        <v>1</v>
      </c>
      <c r="P1810">
        <v>99</v>
      </c>
      <c r="Q1810">
        <v>76</v>
      </c>
      <c r="R1810">
        <v>68</v>
      </c>
    </row>
    <row r="1811" spans="1:18" x14ac:dyDescent="0.35">
      <c r="A1811" t="s">
        <v>37</v>
      </c>
      <c r="B1811">
        <v>119131</v>
      </c>
      <c r="C1811">
        <v>10</v>
      </c>
      <c r="D1811" t="s">
        <v>22</v>
      </c>
      <c r="E1811">
        <v>56</v>
      </c>
      <c r="F1811">
        <v>75</v>
      </c>
      <c r="G1811">
        <v>31</v>
      </c>
      <c r="H1811" t="s">
        <v>27</v>
      </c>
      <c r="I1811">
        <v>84</v>
      </c>
      <c r="J1811">
        <v>9</v>
      </c>
      <c r="K1811">
        <v>16</v>
      </c>
      <c r="L1811">
        <v>79</v>
      </c>
      <c r="M1811">
        <v>74</v>
      </c>
      <c r="N1811">
        <v>18</v>
      </c>
      <c r="O1811">
        <v>42</v>
      </c>
      <c r="P1811">
        <v>42</v>
      </c>
      <c r="Q1811">
        <v>76</v>
      </c>
      <c r="R1811">
        <v>84</v>
      </c>
    </row>
    <row r="1812" spans="1:18" x14ac:dyDescent="0.35">
      <c r="A1812" t="s">
        <v>30</v>
      </c>
      <c r="B1812">
        <v>107497</v>
      </c>
      <c r="C1812">
        <v>29</v>
      </c>
      <c r="D1812" t="s">
        <v>22</v>
      </c>
      <c r="E1812">
        <v>56</v>
      </c>
      <c r="F1812">
        <v>126</v>
      </c>
      <c r="G1812">
        <v>61</v>
      </c>
      <c r="H1812" t="s">
        <v>27</v>
      </c>
      <c r="I1812">
        <v>15</v>
      </c>
      <c r="J1812">
        <v>53</v>
      </c>
      <c r="K1812">
        <v>86</v>
      </c>
      <c r="L1812">
        <v>32</v>
      </c>
      <c r="M1812">
        <v>43</v>
      </c>
      <c r="N1812">
        <v>8</v>
      </c>
      <c r="O1812">
        <v>9</v>
      </c>
      <c r="P1812">
        <v>86</v>
      </c>
      <c r="Q1812">
        <v>31</v>
      </c>
      <c r="R1812">
        <v>0</v>
      </c>
    </row>
    <row r="1813" spans="1:18" x14ac:dyDescent="0.35">
      <c r="A1813" t="s">
        <v>32</v>
      </c>
      <c r="B1813">
        <v>57788</v>
      </c>
      <c r="C1813">
        <v>14</v>
      </c>
      <c r="D1813" t="s">
        <v>22</v>
      </c>
      <c r="E1813">
        <v>68</v>
      </c>
      <c r="F1813">
        <v>82</v>
      </c>
      <c r="G1813">
        <v>35</v>
      </c>
      <c r="H1813" t="s">
        <v>27</v>
      </c>
      <c r="I1813">
        <v>62</v>
      </c>
      <c r="J1813">
        <v>22</v>
      </c>
      <c r="K1813">
        <v>68</v>
      </c>
      <c r="L1813">
        <v>84</v>
      </c>
      <c r="M1813">
        <v>12</v>
      </c>
      <c r="N1813">
        <v>44</v>
      </c>
      <c r="O1813">
        <v>44</v>
      </c>
      <c r="P1813">
        <v>63</v>
      </c>
      <c r="Q1813">
        <v>33</v>
      </c>
      <c r="R1813">
        <v>42</v>
      </c>
    </row>
    <row r="1814" spans="1:18" x14ac:dyDescent="0.35">
      <c r="A1814" t="s">
        <v>30</v>
      </c>
      <c r="B1814">
        <v>64712</v>
      </c>
      <c r="C1814">
        <v>19</v>
      </c>
      <c r="D1814" t="s">
        <v>22</v>
      </c>
      <c r="E1814">
        <v>65</v>
      </c>
      <c r="F1814">
        <v>78</v>
      </c>
      <c r="G1814">
        <v>62</v>
      </c>
      <c r="H1814" t="s">
        <v>27</v>
      </c>
      <c r="I1814">
        <v>67</v>
      </c>
      <c r="J1814">
        <v>65</v>
      </c>
      <c r="K1814">
        <v>42</v>
      </c>
      <c r="L1814">
        <v>96</v>
      </c>
      <c r="M1814">
        <v>27</v>
      </c>
      <c r="N1814">
        <v>58</v>
      </c>
      <c r="O1814">
        <v>31</v>
      </c>
      <c r="P1814">
        <v>74</v>
      </c>
      <c r="Q1814">
        <v>5</v>
      </c>
      <c r="R1814">
        <v>5</v>
      </c>
    </row>
    <row r="1815" spans="1:18" x14ac:dyDescent="0.35">
      <c r="A1815" t="s">
        <v>28</v>
      </c>
      <c r="B1815">
        <v>68319</v>
      </c>
      <c r="C1815">
        <v>6</v>
      </c>
      <c r="D1815" t="s">
        <v>19</v>
      </c>
      <c r="E1815">
        <v>43</v>
      </c>
      <c r="F1815">
        <v>84</v>
      </c>
      <c r="G1815">
        <v>54</v>
      </c>
      <c r="H1815" t="s">
        <v>27</v>
      </c>
      <c r="I1815">
        <v>7</v>
      </c>
      <c r="J1815">
        <v>2</v>
      </c>
      <c r="K1815">
        <v>19</v>
      </c>
      <c r="L1815">
        <v>96</v>
      </c>
      <c r="M1815">
        <v>59</v>
      </c>
      <c r="N1815">
        <v>39</v>
      </c>
      <c r="O1815">
        <v>8</v>
      </c>
      <c r="P1815">
        <v>53</v>
      </c>
      <c r="Q1815">
        <v>24</v>
      </c>
      <c r="R1815">
        <v>21</v>
      </c>
    </row>
    <row r="1816" spans="1:18" x14ac:dyDescent="0.35">
      <c r="A1816" t="s">
        <v>39</v>
      </c>
      <c r="B1816">
        <v>67289</v>
      </c>
      <c r="C1816">
        <v>22</v>
      </c>
      <c r="D1816" t="s">
        <v>22</v>
      </c>
      <c r="E1816">
        <v>86</v>
      </c>
      <c r="F1816">
        <v>56</v>
      </c>
      <c r="G1816">
        <v>75</v>
      </c>
      <c r="H1816" t="s">
        <v>20</v>
      </c>
      <c r="I1816">
        <v>89</v>
      </c>
      <c r="J1816">
        <v>12</v>
      </c>
      <c r="K1816">
        <v>63</v>
      </c>
      <c r="L1816">
        <v>21</v>
      </c>
      <c r="M1816">
        <v>61</v>
      </c>
      <c r="N1816">
        <v>38</v>
      </c>
      <c r="O1816">
        <v>1</v>
      </c>
      <c r="P1816">
        <v>58</v>
      </c>
      <c r="Q1816">
        <v>68</v>
      </c>
      <c r="R1816">
        <v>68</v>
      </c>
    </row>
    <row r="1817" spans="1:18" x14ac:dyDescent="0.35">
      <c r="A1817" t="s">
        <v>34</v>
      </c>
      <c r="B1817">
        <v>75040</v>
      </c>
      <c r="C1817">
        <v>4</v>
      </c>
      <c r="D1817" t="s">
        <v>19</v>
      </c>
      <c r="E1817">
        <v>5</v>
      </c>
      <c r="F1817">
        <v>102</v>
      </c>
      <c r="G1817">
        <v>55</v>
      </c>
      <c r="H1817" t="s">
        <v>27</v>
      </c>
      <c r="I1817">
        <v>69</v>
      </c>
      <c r="J1817">
        <v>65</v>
      </c>
      <c r="K1817">
        <v>59</v>
      </c>
      <c r="L1817">
        <v>16</v>
      </c>
      <c r="M1817">
        <v>21</v>
      </c>
      <c r="N1817">
        <v>26</v>
      </c>
      <c r="O1817">
        <v>92</v>
      </c>
      <c r="P1817">
        <v>76</v>
      </c>
      <c r="Q1817">
        <v>55</v>
      </c>
      <c r="R1817">
        <v>25</v>
      </c>
    </row>
    <row r="1818" spans="1:18" x14ac:dyDescent="0.35">
      <c r="A1818" t="s">
        <v>41</v>
      </c>
      <c r="B1818">
        <v>120886</v>
      </c>
      <c r="C1818">
        <v>1</v>
      </c>
      <c r="D1818" t="s">
        <v>38</v>
      </c>
      <c r="E1818">
        <v>9</v>
      </c>
      <c r="F1818">
        <v>139</v>
      </c>
      <c r="G1818">
        <v>73</v>
      </c>
      <c r="H1818" t="s">
        <v>20</v>
      </c>
      <c r="I1818">
        <v>8</v>
      </c>
      <c r="J1818">
        <v>45</v>
      </c>
      <c r="K1818">
        <v>32</v>
      </c>
      <c r="L1818">
        <v>74</v>
      </c>
      <c r="M1818">
        <v>61</v>
      </c>
      <c r="N1818">
        <v>78</v>
      </c>
      <c r="O1818">
        <v>7</v>
      </c>
      <c r="P1818">
        <v>32</v>
      </c>
      <c r="Q1818">
        <v>32</v>
      </c>
      <c r="R1818">
        <v>33</v>
      </c>
    </row>
    <row r="1819" spans="1:18" x14ac:dyDescent="0.35">
      <c r="A1819" t="s">
        <v>28</v>
      </c>
      <c r="B1819">
        <v>64118</v>
      </c>
      <c r="C1819">
        <v>5</v>
      </c>
      <c r="D1819" t="s">
        <v>22</v>
      </c>
      <c r="E1819">
        <v>28</v>
      </c>
      <c r="F1819">
        <v>94</v>
      </c>
      <c r="G1819">
        <v>45</v>
      </c>
      <c r="H1819" t="s">
        <v>27</v>
      </c>
      <c r="I1819">
        <v>74</v>
      </c>
      <c r="J1819">
        <v>6</v>
      </c>
      <c r="K1819">
        <v>65</v>
      </c>
      <c r="L1819">
        <v>21</v>
      </c>
      <c r="M1819">
        <v>33</v>
      </c>
      <c r="N1819">
        <v>2</v>
      </c>
      <c r="O1819">
        <v>11</v>
      </c>
      <c r="P1819">
        <v>27</v>
      </c>
      <c r="Q1819">
        <v>7</v>
      </c>
      <c r="R1819">
        <v>6</v>
      </c>
    </row>
    <row r="1820" spans="1:18" x14ac:dyDescent="0.35">
      <c r="A1820" t="s">
        <v>37</v>
      </c>
      <c r="B1820">
        <v>125381</v>
      </c>
      <c r="C1820">
        <v>13</v>
      </c>
      <c r="D1820" t="s">
        <v>25</v>
      </c>
      <c r="E1820">
        <v>1</v>
      </c>
      <c r="F1820">
        <v>132</v>
      </c>
      <c r="G1820">
        <v>35</v>
      </c>
      <c r="H1820" t="s">
        <v>27</v>
      </c>
      <c r="I1820">
        <v>67</v>
      </c>
      <c r="J1820">
        <v>64</v>
      </c>
      <c r="K1820">
        <v>9</v>
      </c>
      <c r="L1820">
        <v>11</v>
      </c>
      <c r="M1820">
        <v>32</v>
      </c>
      <c r="N1820">
        <v>9</v>
      </c>
      <c r="O1820">
        <v>41</v>
      </c>
      <c r="P1820">
        <v>91</v>
      </c>
      <c r="Q1820">
        <v>78</v>
      </c>
      <c r="R1820">
        <v>72</v>
      </c>
    </row>
    <row r="1821" spans="1:18" x14ac:dyDescent="0.35">
      <c r="A1821" t="s">
        <v>33</v>
      </c>
      <c r="B1821">
        <v>62146</v>
      </c>
      <c r="C1821">
        <v>26</v>
      </c>
      <c r="D1821" t="s">
        <v>19</v>
      </c>
      <c r="E1821">
        <v>88</v>
      </c>
      <c r="F1821">
        <v>95</v>
      </c>
      <c r="G1821">
        <v>74</v>
      </c>
      <c r="H1821" t="s">
        <v>20</v>
      </c>
      <c r="I1821">
        <v>84</v>
      </c>
      <c r="J1821">
        <v>28</v>
      </c>
      <c r="K1821">
        <v>5</v>
      </c>
      <c r="L1821">
        <v>13</v>
      </c>
      <c r="M1821">
        <v>61</v>
      </c>
      <c r="N1821">
        <v>61</v>
      </c>
      <c r="O1821">
        <v>26</v>
      </c>
      <c r="P1821">
        <v>73</v>
      </c>
      <c r="Q1821">
        <v>77</v>
      </c>
      <c r="R1821">
        <v>92</v>
      </c>
    </row>
    <row r="1822" spans="1:18" x14ac:dyDescent="0.35">
      <c r="A1822" t="s">
        <v>28</v>
      </c>
      <c r="B1822">
        <v>60410</v>
      </c>
      <c r="C1822">
        <v>8</v>
      </c>
      <c r="D1822" t="s">
        <v>22</v>
      </c>
      <c r="E1822">
        <v>78</v>
      </c>
      <c r="F1822">
        <v>125</v>
      </c>
      <c r="G1822">
        <v>4</v>
      </c>
      <c r="H1822" t="s">
        <v>27</v>
      </c>
      <c r="I1822">
        <v>31</v>
      </c>
      <c r="J1822">
        <v>48</v>
      </c>
      <c r="K1822">
        <v>2</v>
      </c>
      <c r="L1822">
        <v>3</v>
      </c>
      <c r="M1822">
        <v>47</v>
      </c>
      <c r="N1822">
        <v>11</v>
      </c>
      <c r="O1822">
        <v>13</v>
      </c>
      <c r="P1822">
        <v>46</v>
      </c>
      <c r="Q1822">
        <v>73</v>
      </c>
      <c r="R1822">
        <v>83</v>
      </c>
    </row>
    <row r="1823" spans="1:18" x14ac:dyDescent="0.35">
      <c r="A1823" t="s">
        <v>41</v>
      </c>
      <c r="B1823">
        <v>110449</v>
      </c>
      <c r="C1823">
        <v>21</v>
      </c>
      <c r="D1823" t="s">
        <v>25</v>
      </c>
      <c r="E1823">
        <v>47</v>
      </c>
      <c r="F1823">
        <v>88</v>
      </c>
      <c r="G1823">
        <v>75</v>
      </c>
      <c r="H1823" t="s">
        <v>20</v>
      </c>
      <c r="I1823">
        <v>15</v>
      </c>
      <c r="J1823">
        <v>79</v>
      </c>
      <c r="K1823">
        <v>47</v>
      </c>
      <c r="L1823">
        <v>79</v>
      </c>
      <c r="M1823">
        <v>7</v>
      </c>
      <c r="N1823">
        <v>19</v>
      </c>
      <c r="O1823">
        <v>51</v>
      </c>
      <c r="P1823">
        <v>44</v>
      </c>
      <c r="Q1823">
        <v>42</v>
      </c>
      <c r="R1823">
        <v>54</v>
      </c>
    </row>
    <row r="1824" spans="1:18" x14ac:dyDescent="0.35">
      <c r="A1824" t="s">
        <v>28</v>
      </c>
      <c r="B1824">
        <v>142691</v>
      </c>
      <c r="C1824">
        <v>18</v>
      </c>
      <c r="D1824" t="s">
        <v>19</v>
      </c>
      <c r="E1824">
        <v>31</v>
      </c>
      <c r="F1824">
        <v>84</v>
      </c>
      <c r="G1824">
        <v>51</v>
      </c>
      <c r="H1824" t="s">
        <v>27</v>
      </c>
      <c r="I1824">
        <v>31</v>
      </c>
      <c r="J1824">
        <v>89</v>
      </c>
      <c r="K1824">
        <v>44</v>
      </c>
      <c r="L1824">
        <v>29</v>
      </c>
      <c r="M1824">
        <v>16</v>
      </c>
      <c r="N1824">
        <v>67</v>
      </c>
      <c r="O1824">
        <v>3</v>
      </c>
      <c r="P1824">
        <v>45</v>
      </c>
      <c r="Q1824">
        <v>55</v>
      </c>
      <c r="R1824">
        <v>34</v>
      </c>
    </row>
    <row r="1825" spans="1:18" x14ac:dyDescent="0.35">
      <c r="A1825" t="s">
        <v>18</v>
      </c>
      <c r="B1825">
        <v>33659</v>
      </c>
      <c r="C1825">
        <v>17</v>
      </c>
      <c r="D1825" t="s">
        <v>22</v>
      </c>
      <c r="E1825">
        <v>68</v>
      </c>
      <c r="F1825">
        <v>147</v>
      </c>
      <c r="G1825">
        <v>83</v>
      </c>
      <c r="H1825" t="s">
        <v>20</v>
      </c>
      <c r="I1825">
        <v>54</v>
      </c>
      <c r="J1825">
        <v>25</v>
      </c>
      <c r="K1825">
        <v>39</v>
      </c>
      <c r="L1825">
        <v>3</v>
      </c>
      <c r="M1825">
        <v>69</v>
      </c>
      <c r="N1825">
        <v>31</v>
      </c>
      <c r="O1825">
        <v>54</v>
      </c>
      <c r="P1825">
        <v>25</v>
      </c>
      <c r="Q1825">
        <v>62</v>
      </c>
      <c r="R1825">
        <v>45</v>
      </c>
    </row>
    <row r="1826" spans="1:18" x14ac:dyDescent="0.35">
      <c r="A1826" t="s">
        <v>40</v>
      </c>
      <c r="B1826">
        <v>109911</v>
      </c>
      <c r="C1826">
        <v>9</v>
      </c>
      <c r="D1826" t="s">
        <v>22</v>
      </c>
      <c r="E1826">
        <v>94</v>
      </c>
      <c r="F1826">
        <v>121</v>
      </c>
      <c r="G1826">
        <v>12</v>
      </c>
      <c r="H1826" t="s">
        <v>23</v>
      </c>
      <c r="I1826">
        <v>5</v>
      </c>
      <c r="J1826">
        <v>47</v>
      </c>
      <c r="K1826">
        <v>8</v>
      </c>
      <c r="L1826">
        <v>83</v>
      </c>
      <c r="M1826">
        <v>28</v>
      </c>
      <c r="N1826">
        <v>82</v>
      </c>
      <c r="O1826">
        <v>18</v>
      </c>
      <c r="P1826">
        <v>76</v>
      </c>
      <c r="Q1826">
        <v>25</v>
      </c>
      <c r="R1826">
        <v>3</v>
      </c>
    </row>
    <row r="1827" spans="1:18" x14ac:dyDescent="0.35">
      <c r="A1827" t="s">
        <v>30</v>
      </c>
      <c r="B1827">
        <v>117298</v>
      </c>
      <c r="C1827">
        <v>28</v>
      </c>
      <c r="D1827" t="s">
        <v>22</v>
      </c>
      <c r="E1827">
        <v>42</v>
      </c>
      <c r="F1827">
        <v>149</v>
      </c>
      <c r="G1827">
        <v>36</v>
      </c>
      <c r="H1827" t="s">
        <v>27</v>
      </c>
      <c r="I1827">
        <v>46</v>
      </c>
      <c r="J1827">
        <v>73</v>
      </c>
      <c r="K1827">
        <v>1</v>
      </c>
      <c r="L1827">
        <v>15</v>
      </c>
      <c r="M1827">
        <v>2</v>
      </c>
      <c r="N1827">
        <v>99</v>
      </c>
      <c r="O1827">
        <v>76</v>
      </c>
      <c r="P1827">
        <v>37</v>
      </c>
      <c r="Q1827">
        <v>16</v>
      </c>
      <c r="R1827">
        <v>9</v>
      </c>
    </row>
    <row r="1828" spans="1:18" x14ac:dyDescent="0.35">
      <c r="A1828" t="s">
        <v>43</v>
      </c>
      <c r="B1828">
        <v>100114</v>
      </c>
      <c r="C1828">
        <v>14</v>
      </c>
      <c r="D1828" t="s">
        <v>22</v>
      </c>
      <c r="E1828">
        <v>98</v>
      </c>
      <c r="F1828">
        <v>117</v>
      </c>
      <c r="G1828">
        <v>14</v>
      </c>
      <c r="H1828" t="s">
        <v>23</v>
      </c>
      <c r="I1828">
        <v>5</v>
      </c>
      <c r="J1828">
        <v>10</v>
      </c>
      <c r="K1828">
        <v>52</v>
      </c>
      <c r="L1828">
        <v>96</v>
      </c>
      <c r="M1828">
        <v>2</v>
      </c>
      <c r="N1828">
        <v>72</v>
      </c>
      <c r="O1828">
        <v>63</v>
      </c>
      <c r="P1828">
        <v>69</v>
      </c>
      <c r="Q1828">
        <v>57</v>
      </c>
      <c r="R1828">
        <v>4</v>
      </c>
    </row>
    <row r="1829" spans="1:18" x14ac:dyDescent="0.35">
      <c r="A1829" t="s">
        <v>43</v>
      </c>
      <c r="B1829">
        <v>149401</v>
      </c>
      <c r="C1829">
        <v>18</v>
      </c>
      <c r="D1829" t="s">
        <v>25</v>
      </c>
      <c r="E1829">
        <v>92</v>
      </c>
      <c r="F1829">
        <v>73</v>
      </c>
      <c r="G1829">
        <v>3</v>
      </c>
      <c r="H1829" t="s">
        <v>23</v>
      </c>
      <c r="I1829">
        <v>68</v>
      </c>
      <c r="J1829">
        <v>44</v>
      </c>
      <c r="K1829">
        <v>92</v>
      </c>
      <c r="L1829">
        <v>79</v>
      </c>
      <c r="M1829">
        <v>43</v>
      </c>
      <c r="N1829">
        <v>7</v>
      </c>
      <c r="O1829">
        <v>87</v>
      </c>
      <c r="P1829">
        <v>77</v>
      </c>
      <c r="Q1829">
        <v>79</v>
      </c>
      <c r="R1829">
        <v>74</v>
      </c>
    </row>
    <row r="1830" spans="1:18" x14ac:dyDescent="0.35">
      <c r="A1830" t="s">
        <v>35</v>
      </c>
      <c r="B1830">
        <v>101160</v>
      </c>
      <c r="C1830">
        <v>3</v>
      </c>
      <c r="D1830" t="s">
        <v>25</v>
      </c>
      <c r="E1830">
        <v>0</v>
      </c>
      <c r="F1830">
        <v>74</v>
      </c>
      <c r="G1830">
        <v>32</v>
      </c>
      <c r="H1830" t="s">
        <v>27</v>
      </c>
      <c r="I1830">
        <v>11</v>
      </c>
      <c r="J1830">
        <v>53</v>
      </c>
      <c r="K1830">
        <v>4</v>
      </c>
      <c r="L1830">
        <v>18</v>
      </c>
      <c r="M1830">
        <v>23</v>
      </c>
      <c r="N1830">
        <v>66</v>
      </c>
      <c r="O1830">
        <v>47</v>
      </c>
      <c r="P1830">
        <v>46</v>
      </c>
      <c r="Q1830">
        <v>77</v>
      </c>
      <c r="R1830">
        <v>46</v>
      </c>
    </row>
    <row r="1831" spans="1:18" x14ac:dyDescent="0.35">
      <c r="A1831" t="s">
        <v>42</v>
      </c>
      <c r="B1831">
        <v>66594</v>
      </c>
      <c r="C1831">
        <v>23</v>
      </c>
      <c r="D1831" t="s">
        <v>25</v>
      </c>
      <c r="E1831">
        <v>65</v>
      </c>
      <c r="F1831">
        <v>65</v>
      </c>
      <c r="G1831">
        <v>55</v>
      </c>
      <c r="H1831" t="s">
        <v>27</v>
      </c>
      <c r="I1831">
        <v>85</v>
      </c>
      <c r="J1831">
        <v>12</v>
      </c>
      <c r="K1831">
        <v>9</v>
      </c>
      <c r="L1831">
        <v>8</v>
      </c>
      <c r="M1831">
        <v>35</v>
      </c>
      <c r="N1831">
        <v>61</v>
      </c>
      <c r="O1831">
        <v>56</v>
      </c>
      <c r="P1831">
        <v>1</v>
      </c>
      <c r="Q1831">
        <v>8</v>
      </c>
      <c r="R1831">
        <v>97</v>
      </c>
    </row>
    <row r="1832" spans="1:18" x14ac:dyDescent="0.35">
      <c r="A1832" t="s">
        <v>42</v>
      </c>
      <c r="B1832">
        <v>94043</v>
      </c>
      <c r="C1832">
        <v>5</v>
      </c>
      <c r="D1832" t="s">
        <v>22</v>
      </c>
      <c r="E1832">
        <v>9</v>
      </c>
      <c r="F1832">
        <v>106</v>
      </c>
      <c r="G1832">
        <v>67</v>
      </c>
      <c r="H1832" t="s">
        <v>27</v>
      </c>
      <c r="I1832">
        <v>18</v>
      </c>
      <c r="J1832">
        <v>79</v>
      </c>
      <c r="K1832">
        <v>6</v>
      </c>
      <c r="L1832">
        <v>88</v>
      </c>
      <c r="M1832">
        <v>67</v>
      </c>
      <c r="N1832">
        <v>37</v>
      </c>
      <c r="O1832">
        <v>19</v>
      </c>
      <c r="P1832">
        <v>82</v>
      </c>
      <c r="Q1832">
        <v>6</v>
      </c>
      <c r="R1832">
        <v>36</v>
      </c>
    </row>
    <row r="1833" spans="1:18" x14ac:dyDescent="0.35">
      <c r="A1833" t="s">
        <v>43</v>
      </c>
      <c r="B1833">
        <v>110270</v>
      </c>
      <c r="C1833">
        <v>21</v>
      </c>
      <c r="D1833" t="s">
        <v>25</v>
      </c>
      <c r="E1833">
        <v>83</v>
      </c>
      <c r="F1833">
        <v>84</v>
      </c>
      <c r="G1833">
        <v>7</v>
      </c>
      <c r="H1833" t="s">
        <v>23</v>
      </c>
      <c r="I1833">
        <v>91</v>
      </c>
      <c r="J1833">
        <v>39</v>
      </c>
      <c r="K1833">
        <v>35</v>
      </c>
      <c r="L1833">
        <v>2</v>
      </c>
      <c r="M1833">
        <v>9</v>
      </c>
      <c r="N1833">
        <v>22</v>
      </c>
      <c r="O1833">
        <v>64</v>
      </c>
      <c r="P1833">
        <v>88</v>
      </c>
      <c r="Q1833">
        <v>3</v>
      </c>
      <c r="R1833">
        <v>83</v>
      </c>
    </row>
    <row r="1834" spans="1:18" x14ac:dyDescent="0.35">
      <c r="A1834" t="s">
        <v>43</v>
      </c>
      <c r="B1834">
        <v>98393</v>
      </c>
      <c r="C1834">
        <v>29</v>
      </c>
      <c r="D1834" t="s">
        <v>25</v>
      </c>
      <c r="E1834">
        <v>66</v>
      </c>
      <c r="F1834">
        <v>87</v>
      </c>
      <c r="G1834">
        <v>22</v>
      </c>
      <c r="H1834" t="s">
        <v>23</v>
      </c>
      <c r="I1834">
        <v>25</v>
      </c>
      <c r="J1834">
        <v>2</v>
      </c>
      <c r="K1834">
        <v>95</v>
      </c>
      <c r="L1834">
        <v>2</v>
      </c>
      <c r="M1834">
        <v>82</v>
      </c>
      <c r="N1834">
        <v>17</v>
      </c>
      <c r="O1834">
        <v>39</v>
      </c>
      <c r="P1834">
        <v>82</v>
      </c>
      <c r="Q1834">
        <v>21</v>
      </c>
      <c r="R1834">
        <v>87</v>
      </c>
    </row>
    <row r="1835" spans="1:18" x14ac:dyDescent="0.35">
      <c r="A1835" t="s">
        <v>43</v>
      </c>
      <c r="B1835">
        <v>104038</v>
      </c>
      <c r="C1835">
        <v>26</v>
      </c>
      <c r="D1835" t="s">
        <v>19</v>
      </c>
      <c r="E1835">
        <v>37</v>
      </c>
      <c r="F1835">
        <v>116</v>
      </c>
      <c r="G1835">
        <v>14</v>
      </c>
      <c r="H1835" t="s">
        <v>23</v>
      </c>
      <c r="I1835">
        <v>35</v>
      </c>
      <c r="J1835">
        <v>73</v>
      </c>
      <c r="K1835">
        <v>31</v>
      </c>
      <c r="L1835">
        <v>2</v>
      </c>
      <c r="M1835">
        <v>81</v>
      </c>
      <c r="N1835">
        <v>81</v>
      </c>
      <c r="O1835">
        <v>5</v>
      </c>
      <c r="P1835">
        <v>53</v>
      </c>
      <c r="Q1835">
        <v>7</v>
      </c>
      <c r="R1835">
        <v>51</v>
      </c>
    </row>
    <row r="1836" spans="1:18" x14ac:dyDescent="0.35">
      <c r="A1836" t="s">
        <v>35</v>
      </c>
      <c r="B1836">
        <v>104088</v>
      </c>
      <c r="C1836">
        <v>11</v>
      </c>
      <c r="D1836" t="s">
        <v>22</v>
      </c>
      <c r="E1836">
        <v>99</v>
      </c>
      <c r="F1836">
        <v>65</v>
      </c>
      <c r="G1836">
        <v>54</v>
      </c>
      <c r="H1836" t="s">
        <v>27</v>
      </c>
      <c r="I1836">
        <v>89</v>
      </c>
      <c r="J1836">
        <v>69</v>
      </c>
      <c r="K1836">
        <v>88</v>
      </c>
      <c r="L1836">
        <v>34</v>
      </c>
      <c r="M1836">
        <v>27</v>
      </c>
      <c r="N1836">
        <v>85</v>
      </c>
      <c r="O1836">
        <v>39</v>
      </c>
      <c r="P1836">
        <v>71</v>
      </c>
      <c r="Q1836">
        <v>15</v>
      </c>
      <c r="R1836">
        <v>76</v>
      </c>
    </row>
    <row r="1837" spans="1:18" x14ac:dyDescent="0.35">
      <c r="A1837" t="s">
        <v>44</v>
      </c>
      <c r="B1837">
        <v>38290</v>
      </c>
      <c r="C1837">
        <v>27</v>
      </c>
      <c r="D1837" t="s">
        <v>22</v>
      </c>
      <c r="E1837">
        <v>27</v>
      </c>
      <c r="F1837">
        <v>99</v>
      </c>
      <c r="G1837">
        <v>58</v>
      </c>
      <c r="H1837" t="s">
        <v>27</v>
      </c>
      <c r="I1837">
        <v>1</v>
      </c>
      <c r="J1837">
        <v>64</v>
      </c>
      <c r="K1837">
        <v>54</v>
      </c>
      <c r="L1837">
        <v>22</v>
      </c>
      <c r="M1837">
        <v>75</v>
      </c>
      <c r="N1837">
        <v>3</v>
      </c>
      <c r="O1837">
        <v>28</v>
      </c>
      <c r="P1837">
        <v>47</v>
      </c>
      <c r="Q1837">
        <v>68</v>
      </c>
      <c r="R1837">
        <v>93</v>
      </c>
    </row>
    <row r="1838" spans="1:18" x14ac:dyDescent="0.35">
      <c r="A1838" t="s">
        <v>21</v>
      </c>
      <c r="B1838">
        <v>86373</v>
      </c>
      <c r="C1838">
        <v>16</v>
      </c>
      <c r="D1838" t="s">
        <v>22</v>
      </c>
      <c r="E1838">
        <v>39</v>
      </c>
      <c r="F1838">
        <v>141</v>
      </c>
      <c r="G1838">
        <v>27</v>
      </c>
      <c r="H1838" t="s">
        <v>23</v>
      </c>
      <c r="I1838">
        <v>2</v>
      </c>
      <c r="J1838">
        <v>38</v>
      </c>
      <c r="K1838">
        <v>56</v>
      </c>
      <c r="L1838">
        <v>85</v>
      </c>
      <c r="M1838">
        <v>53</v>
      </c>
      <c r="N1838">
        <v>97</v>
      </c>
      <c r="O1838">
        <v>8</v>
      </c>
      <c r="P1838">
        <v>95</v>
      </c>
      <c r="Q1838">
        <v>73</v>
      </c>
      <c r="R1838">
        <v>88</v>
      </c>
    </row>
    <row r="1839" spans="1:18" x14ac:dyDescent="0.35">
      <c r="A1839" t="s">
        <v>42</v>
      </c>
      <c r="B1839">
        <v>73532</v>
      </c>
      <c r="C1839">
        <v>24</v>
      </c>
      <c r="D1839" t="s">
        <v>19</v>
      </c>
      <c r="E1839">
        <v>25</v>
      </c>
      <c r="F1839">
        <v>73</v>
      </c>
      <c r="G1839">
        <v>65</v>
      </c>
      <c r="H1839" t="s">
        <v>27</v>
      </c>
      <c r="I1839">
        <v>8</v>
      </c>
      <c r="J1839">
        <v>41</v>
      </c>
      <c r="K1839">
        <v>82</v>
      </c>
      <c r="L1839">
        <v>81</v>
      </c>
      <c r="M1839">
        <v>14</v>
      </c>
      <c r="N1839">
        <v>49</v>
      </c>
      <c r="O1839">
        <v>48</v>
      </c>
      <c r="P1839">
        <v>32</v>
      </c>
      <c r="Q1839">
        <v>92</v>
      </c>
      <c r="R1839">
        <v>65</v>
      </c>
    </row>
    <row r="1840" spans="1:18" x14ac:dyDescent="0.35">
      <c r="A1840" t="s">
        <v>43</v>
      </c>
      <c r="B1840">
        <v>132708</v>
      </c>
      <c r="C1840">
        <v>28</v>
      </c>
      <c r="D1840" t="s">
        <v>25</v>
      </c>
      <c r="E1840">
        <v>7</v>
      </c>
      <c r="F1840">
        <v>89</v>
      </c>
      <c r="G1840">
        <v>26</v>
      </c>
      <c r="H1840" t="s">
        <v>23</v>
      </c>
      <c r="I1840">
        <v>42</v>
      </c>
      <c r="J1840">
        <v>26</v>
      </c>
      <c r="K1840">
        <v>10</v>
      </c>
      <c r="L1840">
        <v>87</v>
      </c>
      <c r="M1840">
        <v>55</v>
      </c>
      <c r="N1840">
        <v>56</v>
      </c>
      <c r="O1840">
        <v>1</v>
      </c>
      <c r="P1840">
        <v>98</v>
      </c>
      <c r="Q1840">
        <v>81</v>
      </c>
      <c r="R1840">
        <v>4</v>
      </c>
    </row>
    <row r="1841" spans="1:18" x14ac:dyDescent="0.35">
      <c r="A1841" t="s">
        <v>43</v>
      </c>
      <c r="B1841">
        <v>144846</v>
      </c>
      <c r="C1841">
        <v>21</v>
      </c>
      <c r="D1841" t="s">
        <v>22</v>
      </c>
      <c r="E1841">
        <v>35</v>
      </c>
      <c r="F1841">
        <v>103</v>
      </c>
      <c r="G1841">
        <v>2</v>
      </c>
      <c r="H1841" t="s">
        <v>23</v>
      </c>
      <c r="I1841">
        <v>61</v>
      </c>
      <c r="J1841">
        <v>73</v>
      </c>
      <c r="K1841">
        <v>66</v>
      </c>
      <c r="L1841">
        <v>7</v>
      </c>
      <c r="M1841">
        <v>46</v>
      </c>
      <c r="N1841">
        <v>66</v>
      </c>
      <c r="O1841">
        <v>3</v>
      </c>
      <c r="P1841">
        <v>31</v>
      </c>
      <c r="Q1841">
        <v>12</v>
      </c>
      <c r="R1841">
        <v>42</v>
      </c>
    </row>
    <row r="1842" spans="1:18" x14ac:dyDescent="0.35">
      <c r="A1842" t="s">
        <v>43</v>
      </c>
      <c r="B1842">
        <v>90254</v>
      </c>
      <c r="C1842">
        <v>8</v>
      </c>
      <c r="D1842" t="s">
        <v>38</v>
      </c>
      <c r="E1842">
        <v>29</v>
      </c>
      <c r="F1842">
        <v>103</v>
      </c>
      <c r="G1842">
        <v>24</v>
      </c>
      <c r="H1842" t="s">
        <v>23</v>
      </c>
      <c r="I1842">
        <v>1</v>
      </c>
      <c r="J1842">
        <v>9</v>
      </c>
      <c r="K1842">
        <v>39</v>
      </c>
      <c r="L1842">
        <v>87</v>
      </c>
      <c r="M1842">
        <v>4</v>
      </c>
      <c r="N1842">
        <v>15</v>
      </c>
      <c r="O1842">
        <v>32</v>
      </c>
      <c r="P1842">
        <v>35</v>
      </c>
      <c r="Q1842">
        <v>85</v>
      </c>
      <c r="R1842">
        <v>1</v>
      </c>
    </row>
    <row r="1843" spans="1:18" x14ac:dyDescent="0.35">
      <c r="A1843" t="s">
        <v>43</v>
      </c>
      <c r="B1843">
        <v>51219</v>
      </c>
      <c r="C1843">
        <v>14</v>
      </c>
      <c r="D1843" t="s">
        <v>38</v>
      </c>
      <c r="E1843">
        <v>84</v>
      </c>
      <c r="F1843">
        <v>79</v>
      </c>
      <c r="G1843">
        <v>26</v>
      </c>
      <c r="H1843" t="s">
        <v>23</v>
      </c>
      <c r="I1843">
        <v>48</v>
      </c>
      <c r="J1843">
        <v>18</v>
      </c>
      <c r="K1843">
        <v>8</v>
      </c>
      <c r="L1843">
        <v>38</v>
      </c>
      <c r="M1843">
        <v>71</v>
      </c>
      <c r="N1843">
        <v>84</v>
      </c>
      <c r="O1843">
        <v>96</v>
      </c>
      <c r="P1843">
        <v>9</v>
      </c>
      <c r="Q1843">
        <v>1</v>
      </c>
      <c r="R1843">
        <v>55</v>
      </c>
    </row>
    <row r="1844" spans="1:18" x14ac:dyDescent="0.35">
      <c r="A1844" t="s">
        <v>37</v>
      </c>
      <c r="B1844">
        <v>114899</v>
      </c>
      <c r="C1844">
        <v>19</v>
      </c>
      <c r="D1844" t="s">
        <v>19</v>
      </c>
      <c r="E1844">
        <v>47</v>
      </c>
      <c r="F1844">
        <v>57</v>
      </c>
      <c r="G1844">
        <v>5</v>
      </c>
      <c r="H1844" t="s">
        <v>27</v>
      </c>
      <c r="I1844">
        <v>12</v>
      </c>
      <c r="J1844">
        <v>84</v>
      </c>
      <c r="K1844">
        <v>76</v>
      </c>
      <c r="L1844">
        <v>7</v>
      </c>
      <c r="M1844">
        <v>84</v>
      </c>
      <c r="N1844">
        <v>32</v>
      </c>
      <c r="O1844">
        <v>35</v>
      </c>
      <c r="P1844">
        <v>18</v>
      </c>
      <c r="Q1844">
        <v>84</v>
      </c>
      <c r="R1844">
        <v>4</v>
      </c>
    </row>
    <row r="1845" spans="1:18" x14ac:dyDescent="0.35">
      <c r="A1845" t="s">
        <v>39</v>
      </c>
      <c r="B1845">
        <v>63275</v>
      </c>
      <c r="C1845">
        <v>20</v>
      </c>
      <c r="D1845" t="s">
        <v>22</v>
      </c>
      <c r="E1845">
        <v>97</v>
      </c>
      <c r="F1845">
        <v>76</v>
      </c>
      <c r="G1845">
        <v>93</v>
      </c>
      <c r="H1845" t="s">
        <v>20</v>
      </c>
      <c r="I1845">
        <v>3</v>
      </c>
      <c r="J1845">
        <v>83</v>
      </c>
      <c r="K1845">
        <v>66</v>
      </c>
      <c r="L1845">
        <v>86</v>
      </c>
      <c r="M1845">
        <v>98</v>
      </c>
      <c r="N1845">
        <v>87</v>
      </c>
      <c r="O1845">
        <v>4</v>
      </c>
      <c r="P1845">
        <v>81</v>
      </c>
      <c r="Q1845">
        <v>71</v>
      </c>
      <c r="R1845">
        <v>6</v>
      </c>
    </row>
    <row r="1846" spans="1:18" x14ac:dyDescent="0.35">
      <c r="A1846" t="s">
        <v>37</v>
      </c>
      <c r="B1846">
        <v>79662</v>
      </c>
      <c r="C1846">
        <v>18</v>
      </c>
      <c r="D1846" t="s">
        <v>25</v>
      </c>
      <c r="E1846">
        <v>47</v>
      </c>
      <c r="F1846">
        <v>63</v>
      </c>
      <c r="G1846">
        <v>47</v>
      </c>
      <c r="H1846" t="s">
        <v>27</v>
      </c>
      <c r="I1846">
        <v>6</v>
      </c>
      <c r="J1846">
        <v>57</v>
      </c>
      <c r="K1846">
        <v>57</v>
      </c>
      <c r="L1846">
        <v>26</v>
      </c>
      <c r="M1846">
        <v>63</v>
      </c>
      <c r="N1846">
        <v>91</v>
      </c>
      <c r="O1846">
        <v>39</v>
      </c>
      <c r="P1846">
        <v>63</v>
      </c>
      <c r="Q1846">
        <v>24</v>
      </c>
      <c r="R1846">
        <v>5</v>
      </c>
    </row>
    <row r="1847" spans="1:18" x14ac:dyDescent="0.35">
      <c r="A1847" t="s">
        <v>40</v>
      </c>
      <c r="B1847">
        <v>62158</v>
      </c>
      <c r="C1847">
        <v>20</v>
      </c>
      <c r="D1847" t="s">
        <v>25</v>
      </c>
      <c r="E1847">
        <v>5</v>
      </c>
      <c r="F1847">
        <v>122</v>
      </c>
      <c r="G1847">
        <v>22</v>
      </c>
      <c r="H1847" t="s">
        <v>23</v>
      </c>
      <c r="I1847">
        <v>37</v>
      </c>
      <c r="J1847">
        <v>41</v>
      </c>
      <c r="K1847">
        <v>92</v>
      </c>
      <c r="L1847">
        <v>1</v>
      </c>
      <c r="M1847">
        <v>56</v>
      </c>
      <c r="N1847">
        <v>92</v>
      </c>
      <c r="O1847">
        <v>91</v>
      </c>
      <c r="P1847">
        <v>58</v>
      </c>
      <c r="Q1847">
        <v>38</v>
      </c>
      <c r="R1847">
        <v>1</v>
      </c>
    </row>
    <row r="1848" spans="1:18" x14ac:dyDescent="0.35">
      <c r="A1848" t="s">
        <v>21</v>
      </c>
      <c r="B1848">
        <v>103484</v>
      </c>
      <c r="C1848">
        <v>0</v>
      </c>
      <c r="D1848" t="s">
        <v>19</v>
      </c>
      <c r="E1848">
        <v>68</v>
      </c>
      <c r="F1848">
        <v>52</v>
      </c>
      <c r="G1848">
        <v>27</v>
      </c>
      <c r="H1848" t="s">
        <v>23</v>
      </c>
      <c r="I1848">
        <v>59</v>
      </c>
      <c r="J1848">
        <v>5</v>
      </c>
      <c r="K1848">
        <v>24</v>
      </c>
      <c r="L1848">
        <v>59</v>
      </c>
      <c r="M1848">
        <v>4</v>
      </c>
      <c r="N1848">
        <v>78</v>
      </c>
      <c r="O1848">
        <v>92</v>
      </c>
      <c r="P1848">
        <v>96</v>
      </c>
      <c r="Q1848">
        <v>73</v>
      </c>
      <c r="R1848">
        <v>86</v>
      </c>
    </row>
    <row r="1849" spans="1:18" x14ac:dyDescent="0.35">
      <c r="A1849" t="s">
        <v>40</v>
      </c>
      <c r="B1849">
        <v>116810</v>
      </c>
      <c r="C1849">
        <v>4</v>
      </c>
      <c r="D1849" t="s">
        <v>19</v>
      </c>
      <c r="E1849">
        <v>46</v>
      </c>
      <c r="F1849">
        <v>121</v>
      </c>
      <c r="G1849">
        <v>11</v>
      </c>
      <c r="H1849" t="s">
        <v>23</v>
      </c>
      <c r="I1849">
        <v>11</v>
      </c>
      <c r="J1849">
        <v>76</v>
      </c>
      <c r="K1849">
        <v>96</v>
      </c>
      <c r="L1849">
        <v>58</v>
      </c>
      <c r="M1849">
        <v>48</v>
      </c>
      <c r="N1849">
        <v>53</v>
      </c>
      <c r="O1849">
        <v>48</v>
      </c>
      <c r="P1849">
        <v>44</v>
      </c>
      <c r="Q1849">
        <v>95</v>
      </c>
      <c r="R1849">
        <v>48</v>
      </c>
    </row>
    <row r="1850" spans="1:18" x14ac:dyDescent="0.35">
      <c r="A1850" t="s">
        <v>18</v>
      </c>
      <c r="B1850">
        <v>104035</v>
      </c>
      <c r="C1850">
        <v>19</v>
      </c>
      <c r="D1850" t="s">
        <v>38</v>
      </c>
      <c r="E1850">
        <v>77</v>
      </c>
      <c r="F1850">
        <v>89</v>
      </c>
      <c r="G1850">
        <v>88</v>
      </c>
      <c r="H1850" t="s">
        <v>20</v>
      </c>
      <c r="I1850">
        <v>58</v>
      </c>
      <c r="J1850">
        <v>71</v>
      </c>
      <c r="K1850">
        <v>6</v>
      </c>
      <c r="L1850">
        <v>3</v>
      </c>
      <c r="M1850">
        <v>38</v>
      </c>
      <c r="N1850">
        <v>69</v>
      </c>
      <c r="O1850">
        <v>22</v>
      </c>
      <c r="P1850">
        <v>43</v>
      </c>
      <c r="Q1850">
        <v>98</v>
      </c>
      <c r="R1850">
        <v>21</v>
      </c>
    </row>
    <row r="1851" spans="1:18" x14ac:dyDescent="0.35">
      <c r="A1851" t="s">
        <v>28</v>
      </c>
      <c r="B1851">
        <v>83917</v>
      </c>
      <c r="C1851">
        <v>17</v>
      </c>
      <c r="D1851" t="s">
        <v>19</v>
      </c>
      <c r="E1851">
        <v>83</v>
      </c>
      <c r="F1851">
        <v>139</v>
      </c>
      <c r="G1851">
        <v>67</v>
      </c>
      <c r="H1851" t="s">
        <v>27</v>
      </c>
      <c r="I1851">
        <v>51</v>
      </c>
      <c r="J1851">
        <v>68</v>
      </c>
      <c r="K1851">
        <v>62</v>
      </c>
      <c r="L1851">
        <v>31</v>
      </c>
      <c r="M1851">
        <v>28</v>
      </c>
      <c r="N1851">
        <v>34</v>
      </c>
      <c r="O1851">
        <v>22</v>
      </c>
      <c r="P1851">
        <v>76</v>
      </c>
      <c r="Q1851">
        <v>96</v>
      </c>
      <c r="R1851">
        <v>87</v>
      </c>
    </row>
    <row r="1852" spans="1:18" x14ac:dyDescent="0.35">
      <c r="A1852" t="s">
        <v>34</v>
      </c>
      <c r="B1852">
        <v>91752</v>
      </c>
      <c r="C1852">
        <v>29</v>
      </c>
      <c r="D1852" t="s">
        <v>22</v>
      </c>
      <c r="E1852">
        <v>5</v>
      </c>
      <c r="F1852">
        <v>126</v>
      </c>
      <c r="G1852">
        <v>46</v>
      </c>
      <c r="H1852" t="s">
        <v>27</v>
      </c>
      <c r="I1852">
        <v>82</v>
      </c>
      <c r="J1852">
        <v>78</v>
      </c>
      <c r="K1852">
        <v>63</v>
      </c>
      <c r="L1852">
        <v>26</v>
      </c>
      <c r="M1852">
        <v>1</v>
      </c>
      <c r="N1852">
        <v>25</v>
      </c>
      <c r="O1852">
        <v>51</v>
      </c>
      <c r="P1852">
        <v>98</v>
      </c>
      <c r="Q1852">
        <v>6</v>
      </c>
      <c r="R1852">
        <v>2</v>
      </c>
    </row>
    <row r="1853" spans="1:18" x14ac:dyDescent="0.35">
      <c r="A1853" t="s">
        <v>39</v>
      </c>
      <c r="B1853">
        <v>120866</v>
      </c>
      <c r="C1853">
        <v>3</v>
      </c>
      <c r="D1853" t="s">
        <v>38</v>
      </c>
      <c r="E1853">
        <v>3</v>
      </c>
      <c r="F1853">
        <v>136</v>
      </c>
      <c r="G1853">
        <v>73</v>
      </c>
      <c r="H1853" t="s">
        <v>20</v>
      </c>
      <c r="I1853">
        <v>96</v>
      </c>
      <c r="J1853">
        <v>91</v>
      </c>
      <c r="K1853">
        <v>89</v>
      </c>
      <c r="L1853">
        <v>17</v>
      </c>
      <c r="M1853">
        <v>33</v>
      </c>
      <c r="N1853">
        <v>8</v>
      </c>
      <c r="O1853">
        <v>81</v>
      </c>
      <c r="P1853">
        <v>71</v>
      </c>
      <c r="Q1853">
        <v>45</v>
      </c>
      <c r="R1853">
        <v>31</v>
      </c>
    </row>
    <row r="1854" spans="1:18" x14ac:dyDescent="0.35">
      <c r="A1854" t="s">
        <v>18</v>
      </c>
      <c r="B1854">
        <v>56974</v>
      </c>
      <c r="C1854">
        <v>6</v>
      </c>
      <c r="D1854" t="s">
        <v>25</v>
      </c>
      <c r="E1854">
        <v>14</v>
      </c>
      <c r="F1854">
        <v>54</v>
      </c>
      <c r="G1854">
        <v>7</v>
      </c>
      <c r="H1854" t="s">
        <v>27</v>
      </c>
      <c r="I1854">
        <v>78</v>
      </c>
      <c r="J1854">
        <v>6</v>
      </c>
      <c r="K1854">
        <v>54</v>
      </c>
      <c r="L1854">
        <v>37</v>
      </c>
      <c r="M1854">
        <v>15</v>
      </c>
      <c r="N1854">
        <v>74</v>
      </c>
      <c r="O1854">
        <v>6</v>
      </c>
      <c r="P1854">
        <v>32</v>
      </c>
      <c r="Q1854">
        <v>56</v>
      </c>
      <c r="R1854">
        <v>4</v>
      </c>
    </row>
    <row r="1855" spans="1:18" x14ac:dyDescent="0.35">
      <c r="A1855" t="s">
        <v>28</v>
      </c>
      <c r="B1855">
        <v>130672</v>
      </c>
      <c r="C1855">
        <v>16</v>
      </c>
      <c r="D1855" t="s">
        <v>38</v>
      </c>
      <c r="E1855">
        <v>93</v>
      </c>
      <c r="F1855">
        <v>143</v>
      </c>
      <c r="G1855">
        <v>47</v>
      </c>
      <c r="H1855" t="s">
        <v>27</v>
      </c>
      <c r="I1855">
        <v>39</v>
      </c>
      <c r="J1855">
        <v>31</v>
      </c>
      <c r="K1855">
        <v>86</v>
      </c>
      <c r="L1855">
        <v>57</v>
      </c>
      <c r="M1855">
        <v>9</v>
      </c>
      <c r="N1855">
        <v>85</v>
      </c>
      <c r="O1855">
        <v>53</v>
      </c>
      <c r="P1855">
        <v>42</v>
      </c>
      <c r="Q1855">
        <v>34</v>
      </c>
      <c r="R1855">
        <v>1</v>
      </c>
    </row>
    <row r="1856" spans="1:18" x14ac:dyDescent="0.35">
      <c r="A1856" t="s">
        <v>29</v>
      </c>
      <c r="B1856">
        <v>58327</v>
      </c>
      <c r="C1856">
        <v>13</v>
      </c>
      <c r="D1856" t="s">
        <v>19</v>
      </c>
      <c r="E1856">
        <v>74</v>
      </c>
      <c r="F1856">
        <v>63</v>
      </c>
      <c r="G1856">
        <v>18</v>
      </c>
      <c r="H1856" t="s">
        <v>23</v>
      </c>
      <c r="I1856">
        <v>56</v>
      </c>
      <c r="J1856">
        <v>17</v>
      </c>
      <c r="K1856">
        <v>43</v>
      </c>
      <c r="L1856">
        <v>65</v>
      </c>
      <c r="M1856">
        <v>28</v>
      </c>
      <c r="N1856">
        <v>33</v>
      </c>
      <c r="O1856">
        <v>12</v>
      </c>
      <c r="P1856">
        <v>41</v>
      </c>
      <c r="Q1856">
        <v>58</v>
      </c>
      <c r="R1856">
        <v>12</v>
      </c>
    </row>
    <row r="1857" spans="1:18" x14ac:dyDescent="0.35">
      <c r="A1857" t="s">
        <v>40</v>
      </c>
      <c r="B1857">
        <v>63258</v>
      </c>
      <c r="C1857">
        <v>22</v>
      </c>
      <c r="D1857" t="s">
        <v>22</v>
      </c>
      <c r="E1857">
        <v>4</v>
      </c>
      <c r="F1857">
        <v>118</v>
      </c>
      <c r="G1857">
        <v>13</v>
      </c>
      <c r="H1857" t="s">
        <v>23</v>
      </c>
      <c r="I1857">
        <v>57</v>
      </c>
      <c r="J1857">
        <v>61</v>
      </c>
      <c r="K1857">
        <v>69</v>
      </c>
      <c r="L1857">
        <v>76</v>
      </c>
      <c r="M1857">
        <v>14</v>
      </c>
      <c r="N1857">
        <v>97</v>
      </c>
      <c r="O1857">
        <v>84</v>
      </c>
      <c r="P1857">
        <v>56</v>
      </c>
      <c r="Q1857">
        <v>89</v>
      </c>
      <c r="R1857">
        <v>38</v>
      </c>
    </row>
    <row r="1858" spans="1:18" x14ac:dyDescent="0.35">
      <c r="A1858" t="s">
        <v>35</v>
      </c>
      <c r="B1858">
        <v>95777</v>
      </c>
      <c r="C1858">
        <v>27</v>
      </c>
      <c r="D1858" t="s">
        <v>22</v>
      </c>
      <c r="E1858">
        <v>73</v>
      </c>
      <c r="F1858">
        <v>144</v>
      </c>
      <c r="G1858">
        <v>36</v>
      </c>
      <c r="H1858" t="s">
        <v>27</v>
      </c>
      <c r="I1858">
        <v>64</v>
      </c>
      <c r="J1858">
        <v>81</v>
      </c>
      <c r="K1858">
        <v>91</v>
      </c>
      <c r="L1858">
        <v>28</v>
      </c>
      <c r="M1858">
        <v>13</v>
      </c>
      <c r="N1858">
        <v>25</v>
      </c>
      <c r="O1858">
        <v>58</v>
      </c>
      <c r="P1858">
        <v>92</v>
      </c>
      <c r="Q1858">
        <v>58</v>
      </c>
      <c r="R1858">
        <v>92</v>
      </c>
    </row>
    <row r="1859" spans="1:18" x14ac:dyDescent="0.35">
      <c r="A1859" t="s">
        <v>34</v>
      </c>
      <c r="B1859">
        <v>105127</v>
      </c>
      <c r="C1859">
        <v>14</v>
      </c>
      <c r="D1859" t="s">
        <v>38</v>
      </c>
      <c r="E1859">
        <v>6</v>
      </c>
      <c r="F1859">
        <v>52</v>
      </c>
      <c r="G1859">
        <v>43</v>
      </c>
      <c r="H1859" t="s">
        <v>27</v>
      </c>
      <c r="I1859">
        <v>6</v>
      </c>
      <c r="J1859">
        <v>32</v>
      </c>
      <c r="K1859">
        <v>6</v>
      </c>
      <c r="L1859">
        <v>17</v>
      </c>
      <c r="M1859">
        <v>41</v>
      </c>
      <c r="N1859">
        <v>51</v>
      </c>
      <c r="O1859">
        <v>22</v>
      </c>
      <c r="P1859">
        <v>73</v>
      </c>
      <c r="Q1859">
        <v>59</v>
      </c>
      <c r="R1859">
        <v>69</v>
      </c>
    </row>
    <row r="1860" spans="1:18" x14ac:dyDescent="0.35">
      <c r="A1860" t="s">
        <v>31</v>
      </c>
      <c r="B1860">
        <v>64846</v>
      </c>
      <c r="C1860">
        <v>17</v>
      </c>
      <c r="D1860" t="s">
        <v>38</v>
      </c>
      <c r="E1860">
        <v>73</v>
      </c>
      <c r="F1860">
        <v>144</v>
      </c>
      <c r="G1860">
        <v>11</v>
      </c>
      <c r="H1860" t="s">
        <v>23</v>
      </c>
      <c r="I1860">
        <v>27</v>
      </c>
      <c r="J1860">
        <v>9</v>
      </c>
      <c r="K1860">
        <v>59</v>
      </c>
      <c r="L1860">
        <v>4</v>
      </c>
      <c r="M1860">
        <v>5</v>
      </c>
      <c r="N1860">
        <v>17</v>
      </c>
      <c r="O1860">
        <v>65</v>
      </c>
      <c r="P1860">
        <v>62</v>
      </c>
      <c r="Q1860">
        <v>26</v>
      </c>
      <c r="R1860">
        <v>47</v>
      </c>
    </row>
    <row r="1861" spans="1:18" x14ac:dyDescent="0.35">
      <c r="A1861" t="s">
        <v>35</v>
      </c>
      <c r="B1861">
        <v>89397</v>
      </c>
      <c r="C1861">
        <v>11</v>
      </c>
      <c r="D1861" t="s">
        <v>38</v>
      </c>
      <c r="E1861">
        <v>77</v>
      </c>
      <c r="F1861">
        <v>73</v>
      </c>
      <c r="G1861">
        <v>65</v>
      </c>
      <c r="H1861" t="s">
        <v>27</v>
      </c>
      <c r="I1861">
        <v>7</v>
      </c>
      <c r="J1861">
        <v>41</v>
      </c>
      <c r="K1861">
        <v>8</v>
      </c>
      <c r="L1861">
        <v>92</v>
      </c>
      <c r="M1861">
        <v>4</v>
      </c>
      <c r="N1861">
        <v>15</v>
      </c>
      <c r="O1861">
        <v>92</v>
      </c>
      <c r="P1861">
        <v>58</v>
      </c>
      <c r="Q1861">
        <v>8</v>
      </c>
      <c r="R1861">
        <v>2</v>
      </c>
    </row>
    <row r="1862" spans="1:18" x14ac:dyDescent="0.35">
      <c r="A1862" t="s">
        <v>31</v>
      </c>
      <c r="B1862">
        <v>148915</v>
      </c>
      <c r="C1862">
        <v>21</v>
      </c>
      <c r="D1862" t="s">
        <v>38</v>
      </c>
      <c r="E1862">
        <v>98</v>
      </c>
      <c r="F1862">
        <v>108</v>
      </c>
      <c r="G1862">
        <v>26</v>
      </c>
      <c r="H1862" t="s">
        <v>23</v>
      </c>
      <c r="I1862">
        <v>96</v>
      </c>
      <c r="J1862">
        <v>69</v>
      </c>
      <c r="K1862">
        <v>33</v>
      </c>
      <c r="L1862">
        <v>31</v>
      </c>
      <c r="M1862">
        <v>7</v>
      </c>
      <c r="N1862">
        <v>43</v>
      </c>
      <c r="O1862">
        <v>92</v>
      </c>
      <c r="P1862">
        <v>48</v>
      </c>
      <c r="Q1862">
        <v>91</v>
      </c>
      <c r="R1862">
        <v>82</v>
      </c>
    </row>
    <row r="1863" spans="1:18" x14ac:dyDescent="0.35">
      <c r="A1863" t="s">
        <v>21</v>
      </c>
      <c r="B1863">
        <v>140554</v>
      </c>
      <c r="C1863">
        <v>16</v>
      </c>
      <c r="D1863" t="s">
        <v>25</v>
      </c>
      <c r="E1863">
        <v>95</v>
      </c>
      <c r="F1863">
        <v>121</v>
      </c>
      <c r="G1863">
        <v>27</v>
      </c>
      <c r="H1863" t="s">
        <v>23</v>
      </c>
      <c r="I1863">
        <v>75</v>
      </c>
      <c r="J1863">
        <v>7</v>
      </c>
      <c r="K1863">
        <v>72</v>
      </c>
      <c r="L1863">
        <v>72</v>
      </c>
      <c r="M1863">
        <v>38</v>
      </c>
      <c r="N1863">
        <v>42</v>
      </c>
      <c r="O1863">
        <v>29</v>
      </c>
      <c r="P1863">
        <v>15</v>
      </c>
      <c r="Q1863">
        <v>46</v>
      </c>
      <c r="R1863">
        <v>9</v>
      </c>
    </row>
    <row r="1864" spans="1:18" x14ac:dyDescent="0.35">
      <c r="A1864" t="s">
        <v>28</v>
      </c>
      <c r="B1864">
        <v>114153</v>
      </c>
      <c r="C1864">
        <v>28</v>
      </c>
      <c r="D1864" t="s">
        <v>22</v>
      </c>
      <c r="E1864">
        <v>6</v>
      </c>
      <c r="F1864">
        <v>131</v>
      </c>
      <c r="G1864">
        <v>67</v>
      </c>
      <c r="H1864" t="s">
        <v>27</v>
      </c>
      <c r="I1864">
        <v>83</v>
      </c>
      <c r="J1864">
        <v>73</v>
      </c>
      <c r="K1864">
        <v>15</v>
      </c>
      <c r="L1864">
        <v>35</v>
      </c>
      <c r="M1864">
        <v>57</v>
      </c>
      <c r="N1864">
        <v>8</v>
      </c>
      <c r="O1864">
        <v>11</v>
      </c>
      <c r="P1864">
        <v>93</v>
      </c>
      <c r="Q1864">
        <v>7</v>
      </c>
      <c r="R1864">
        <v>28</v>
      </c>
    </row>
    <row r="1865" spans="1:18" x14ac:dyDescent="0.35">
      <c r="A1865" t="s">
        <v>37</v>
      </c>
      <c r="B1865">
        <v>137526</v>
      </c>
      <c r="C1865">
        <v>27</v>
      </c>
      <c r="D1865" t="s">
        <v>22</v>
      </c>
      <c r="E1865">
        <v>8</v>
      </c>
      <c r="F1865">
        <v>83</v>
      </c>
      <c r="G1865">
        <v>44</v>
      </c>
      <c r="H1865" t="s">
        <v>27</v>
      </c>
      <c r="I1865">
        <v>34</v>
      </c>
      <c r="J1865">
        <v>5</v>
      </c>
      <c r="K1865">
        <v>7</v>
      </c>
      <c r="L1865">
        <v>77</v>
      </c>
      <c r="M1865">
        <v>39</v>
      </c>
      <c r="N1865">
        <v>66</v>
      </c>
      <c r="O1865">
        <v>72</v>
      </c>
      <c r="P1865">
        <v>3</v>
      </c>
      <c r="Q1865">
        <v>1</v>
      </c>
      <c r="R1865">
        <v>89</v>
      </c>
    </row>
    <row r="1866" spans="1:18" x14ac:dyDescent="0.35">
      <c r="A1866" t="s">
        <v>43</v>
      </c>
      <c r="B1866">
        <v>126482</v>
      </c>
      <c r="C1866">
        <v>14</v>
      </c>
      <c r="D1866" t="s">
        <v>22</v>
      </c>
      <c r="E1866">
        <v>65</v>
      </c>
      <c r="F1866">
        <v>56</v>
      </c>
      <c r="G1866">
        <v>25</v>
      </c>
      <c r="H1866" t="s">
        <v>23</v>
      </c>
      <c r="I1866">
        <v>57</v>
      </c>
      <c r="J1866">
        <v>85</v>
      </c>
      <c r="K1866">
        <v>97</v>
      </c>
      <c r="L1866">
        <v>96</v>
      </c>
      <c r="M1866">
        <v>86</v>
      </c>
      <c r="N1866">
        <v>1</v>
      </c>
      <c r="O1866">
        <v>89</v>
      </c>
      <c r="P1866">
        <v>8</v>
      </c>
      <c r="Q1866">
        <v>85</v>
      </c>
      <c r="R1866">
        <v>28</v>
      </c>
    </row>
    <row r="1867" spans="1:18" x14ac:dyDescent="0.35">
      <c r="A1867" t="s">
        <v>34</v>
      </c>
      <c r="B1867">
        <v>124274</v>
      </c>
      <c r="C1867">
        <v>26</v>
      </c>
      <c r="D1867" t="s">
        <v>25</v>
      </c>
      <c r="E1867">
        <v>49</v>
      </c>
      <c r="F1867">
        <v>63</v>
      </c>
      <c r="G1867">
        <v>67</v>
      </c>
      <c r="H1867" t="s">
        <v>27</v>
      </c>
      <c r="I1867">
        <v>32</v>
      </c>
      <c r="J1867">
        <v>19</v>
      </c>
      <c r="K1867">
        <v>48</v>
      </c>
      <c r="L1867">
        <v>4</v>
      </c>
      <c r="M1867">
        <v>25</v>
      </c>
      <c r="N1867">
        <v>7</v>
      </c>
      <c r="O1867">
        <v>13</v>
      </c>
      <c r="P1867">
        <v>11</v>
      </c>
      <c r="Q1867">
        <v>87</v>
      </c>
      <c r="R1867">
        <v>93</v>
      </c>
    </row>
    <row r="1868" spans="1:18" x14ac:dyDescent="0.35">
      <c r="A1868" t="s">
        <v>32</v>
      </c>
      <c r="B1868">
        <v>48638</v>
      </c>
      <c r="C1868">
        <v>22</v>
      </c>
      <c r="D1868" t="s">
        <v>22</v>
      </c>
      <c r="E1868">
        <v>63</v>
      </c>
      <c r="F1868">
        <v>12</v>
      </c>
      <c r="G1868">
        <v>46</v>
      </c>
      <c r="H1868" t="s">
        <v>27</v>
      </c>
      <c r="I1868">
        <v>37</v>
      </c>
      <c r="J1868">
        <v>68</v>
      </c>
      <c r="K1868">
        <v>38</v>
      </c>
      <c r="L1868">
        <v>58</v>
      </c>
      <c r="M1868">
        <v>52</v>
      </c>
      <c r="N1868">
        <v>52</v>
      </c>
      <c r="O1868">
        <v>83</v>
      </c>
      <c r="P1868">
        <v>7</v>
      </c>
      <c r="Q1868">
        <v>96</v>
      </c>
      <c r="R1868">
        <v>79</v>
      </c>
    </row>
    <row r="1869" spans="1:18" x14ac:dyDescent="0.35">
      <c r="A1869" t="s">
        <v>26</v>
      </c>
      <c r="B1869">
        <v>73162</v>
      </c>
      <c r="C1869">
        <v>6</v>
      </c>
      <c r="D1869" t="s">
        <v>25</v>
      </c>
      <c r="E1869">
        <v>74</v>
      </c>
      <c r="F1869">
        <v>117</v>
      </c>
      <c r="G1869">
        <v>56</v>
      </c>
      <c r="H1869" t="s">
        <v>27</v>
      </c>
      <c r="I1869">
        <v>48</v>
      </c>
      <c r="J1869">
        <v>6</v>
      </c>
      <c r="K1869">
        <v>95</v>
      </c>
      <c r="L1869">
        <v>85</v>
      </c>
      <c r="M1869">
        <v>49</v>
      </c>
      <c r="N1869">
        <v>16</v>
      </c>
      <c r="O1869">
        <v>82</v>
      </c>
      <c r="P1869">
        <v>43</v>
      </c>
      <c r="Q1869">
        <v>39</v>
      </c>
      <c r="R1869">
        <v>67</v>
      </c>
    </row>
    <row r="1870" spans="1:18" x14ac:dyDescent="0.35">
      <c r="A1870" t="s">
        <v>31</v>
      </c>
      <c r="B1870">
        <v>66105</v>
      </c>
      <c r="C1870">
        <v>28</v>
      </c>
      <c r="D1870" t="s">
        <v>25</v>
      </c>
      <c r="E1870">
        <v>6</v>
      </c>
      <c r="F1870">
        <v>127</v>
      </c>
      <c r="G1870">
        <v>23</v>
      </c>
      <c r="H1870" t="s">
        <v>23</v>
      </c>
      <c r="I1870">
        <v>59</v>
      </c>
      <c r="J1870">
        <v>34</v>
      </c>
      <c r="K1870">
        <v>16</v>
      </c>
      <c r="L1870">
        <v>1</v>
      </c>
      <c r="M1870">
        <v>0</v>
      </c>
      <c r="N1870">
        <v>21</v>
      </c>
      <c r="O1870">
        <v>41</v>
      </c>
      <c r="P1870">
        <v>24</v>
      </c>
      <c r="Q1870">
        <v>31</v>
      </c>
      <c r="R1870">
        <v>39</v>
      </c>
    </row>
    <row r="1871" spans="1:18" x14ac:dyDescent="0.35">
      <c r="A1871" t="s">
        <v>29</v>
      </c>
      <c r="B1871">
        <v>48246</v>
      </c>
      <c r="C1871">
        <v>10</v>
      </c>
      <c r="D1871" t="s">
        <v>25</v>
      </c>
      <c r="E1871">
        <v>72</v>
      </c>
      <c r="F1871">
        <v>99</v>
      </c>
      <c r="G1871">
        <v>5</v>
      </c>
      <c r="H1871" t="s">
        <v>23</v>
      </c>
      <c r="I1871">
        <v>23</v>
      </c>
      <c r="J1871">
        <v>71</v>
      </c>
      <c r="K1871">
        <v>3</v>
      </c>
      <c r="L1871">
        <v>92</v>
      </c>
      <c r="M1871">
        <v>71</v>
      </c>
      <c r="N1871">
        <v>29</v>
      </c>
      <c r="O1871">
        <v>52</v>
      </c>
      <c r="P1871">
        <v>67</v>
      </c>
      <c r="Q1871">
        <v>19</v>
      </c>
      <c r="R1871">
        <v>25</v>
      </c>
    </row>
    <row r="1872" spans="1:18" x14ac:dyDescent="0.35">
      <c r="A1872" t="s">
        <v>18</v>
      </c>
      <c r="B1872">
        <v>86470</v>
      </c>
      <c r="C1872">
        <v>11</v>
      </c>
      <c r="D1872" t="s">
        <v>19</v>
      </c>
      <c r="E1872">
        <v>92</v>
      </c>
      <c r="F1872">
        <v>84</v>
      </c>
      <c r="G1872">
        <v>8</v>
      </c>
      <c r="H1872" t="s">
        <v>20</v>
      </c>
      <c r="I1872">
        <v>19</v>
      </c>
      <c r="J1872">
        <v>59</v>
      </c>
      <c r="K1872">
        <v>74</v>
      </c>
      <c r="L1872">
        <v>44</v>
      </c>
      <c r="M1872">
        <v>75</v>
      </c>
      <c r="N1872">
        <v>3</v>
      </c>
      <c r="O1872">
        <v>71</v>
      </c>
      <c r="P1872">
        <v>26</v>
      </c>
      <c r="Q1872">
        <v>78</v>
      </c>
      <c r="R1872">
        <v>83</v>
      </c>
    </row>
    <row r="1873" spans="1:18" x14ac:dyDescent="0.35">
      <c r="A1873" t="s">
        <v>44</v>
      </c>
      <c r="B1873">
        <v>136054</v>
      </c>
      <c r="C1873">
        <v>12</v>
      </c>
      <c r="D1873" t="s">
        <v>38</v>
      </c>
      <c r="E1873">
        <v>22</v>
      </c>
      <c r="F1873">
        <v>119</v>
      </c>
      <c r="G1873">
        <v>52</v>
      </c>
      <c r="H1873" t="s">
        <v>27</v>
      </c>
      <c r="I1873">
        <v>99</v>
      </c>
      <c r="J1873">
        <v>36</v>
      </c>
      <c r="K1873">
        <v>77</v>
      </c>
      <c r="L1873">
        <v>37</v>
      </c>
      <c r="M1873">
        <v>4</v>
      </c>
      <c r="N1873">
        <v>11</v>
      </c>
      <c r="O1873">
        <v>24</v>
      </c>
      <c r="P1873">
        <v>16</v>
      </c>
      <c r="Q1873">
        <v>16</v>
      </c>
      <c r="R1873">
        <v>1</v>
      </c>
    </row>
    <row r="1874" spans="1:18" x14ac:dyDescent="0.35">
      <c r="A1874" t="s">
        <v>39</v>
      </c>
      <c r="B1874">
        <v>109721</v>
      </c>
      <c r="C1874">
        <v>27</v>
      </c>
      <c r="D1874" t="s">
        <v>22</v>
      </c>
      <c r="E1874">
        <v>47</v>
      </c>
      <c r="F1874">
        <v>13</v>
      </c>
      <c r="G1874">
        <v>85</v>
      </c>
      <c r="H1874" t="s">
        <v>20</v>
      </c>
      <c r="I1874">
        <v>83</v>
      </c>
      <c r="J1874">
        <v>5</v>
      </c>
      <c r="K1874">
        <v>9</v>
      </c>
      <c r="L1874">
        <v>62</v>
      </c>
      <c r="M1874">
        <v>68</v>
      </c>
      <c r="N1874">
        <v>63</v>
      </c>
      <c r="O1874">
        <v>8</v>
      </c>
      <c r="P1874">
        <v>73</v>
      </c>
      <c r="Q1874">
        <v>43</v>
      </c>
      <c r="R1874">
        <v>82</v>
      </c>
    </row>
    <row r="1875" spans="1:18" x14ac:dyDescent="0.35">
      <c r="A1875" t="s">
        <v>26</v>
      </c>
      <c r="B1875">
        <v>90475</v>
      </c>
      <c r="C1875">
        <v>2</v>
      </c>
      <c r="D1875" t="s">
        <v>19</v>
      </c>
      <c r="E1875">
        <v>12</v>
      </c>
      <c r="F1875">
        <v>104</v>
      </c>
      <c r="G1875">
        <v>59</v>
      </c>
      <c r="H1875" t="s">
        <v>27</v>
      </c>
      <c r="I1875">
        <v>55</v>
      </c>
      <c r="J1875">
        <v>95</v>
      </c>
      <c r="K1875">
        <v>1</v>
      </c>
      <c r="L1875">
        <v>72</v>
      </c>
      <c r="M1875">
        <v>82</v>
      </c>
      <c r="N1875">
        <v>7</v>
      </c>
      <c r="O1875">
        <v>39</v>
      </c>
      <c r="P1875">
        <v>39</v>
      </c>
      <c r="Q1875">
        <v>59</v>
      </c>
      <c r="R1875">
        <v>4</v>
      </c>
    </row>
    <row r="1876" spans="1:18" x14ac:dyDescent="0.35">
      <c r="A1876" t="s">
        <v>41</v>
      </c>
      <c r="B1876">
        <v>48422</v>
      </c>
      <c r="C1876">
        <v>24</v>
      </c>
      <c r="D1876" t="s">
        <v>19</v>
      </c>
      <c r="E1876">
        <v>11</v>
      </c>
      <c r="F1876">
        <v>114</v>
      </c>
      <c r="G1876">
        <v>73</v>
      </c>
      <c r="H1876" t="s">
        <v>20</v>
      </c>
      <c r="I1876">
        <v>54</v>
      </c>
      <c r="J1876">
        <v>72</v>
      </c>
      <c r="K1876">
        <v>17</v>
      </c>
      <c r="L1876">
        <v>7</v>
      </c>
      <c r="M1876">
        <v>14</v>
      </c>
      <c r="N1876">
        <v>62</v>
      </c>
      <c r="O1876">
        <v>51</v>
      </c>
      <c r="P1876">
        <v>3</v>
      </c>
      <c r="Q1876">
        <v>11</v>
      </c>
      <c r="R1876">
        <v>74</v>
      </c>
    </row>
    <row r="1877" spans="1:18" x14ac:dyDescent="0.35">
      <c r="A1877" t="s">
        <v>36</v>
      </c>
      <c r="B1877">
        <v>74380</v>
      </c>
      <c r="C1877">
        <v>15</v>
      </c>
      <c r="D1877" t="s">
        <v>19</v>
      </c>
      <c r="E1877">
        <v>33</v>
      </c>
      <c r="F1877">
        <v>71</v>
      </c>
      <c r="G1877">
        <v>41</v>
      </c>
      <c r="H1877" t="s">
        <v>27</v>
      </c>
      <c r="I1877">
        <v>43</v>
      </c>
      <c r="J1877">
        <v>18</v>
      </c>
      <c r="K1877">
        <v>96</v>
      </c>
      <c r="L1877">
        <v>11</v>
      </c>
      <c r="M1877">
        <v>99</v>
      </c>
      <c r="N1877">
        <v>84</v>
      </c>
      <c r="O1877">
        <v>42</v>
      </c>
      <c r="P1877">
        <v>74</v>
      </c>
      <c r="Q1877">
        <v>67</v>
      </c>
      <c r="R1877">
        <v>21</v>
      </c>
    </row>
    <row r="1878" spans="1:18" x14ac:dyDescent="0.35">
      <c r="A1878" t="s">
        <v>42</v>
      </c>
      <c r="B1878">
        <v>114999</v>
      </c>
      <c r="C1878">
        <v>10</v>
      </c>
      <c r="D1878" t="s">
        <v>38</v>
      </c>
      <c r="E1878">
        <v>57</v>
      </c>
      <c r="F1878">
        <v>114</v>
      </c>
      <c r="G1878">
        <v>68</v>
      </c>
      <c r="H1878" t="s">
        <v>27</v>
      </c>
      <c r="I1878">
        <v>39</v>
      </c>
      <c r="J1878">
        <v>3</v>
      </c>
      <c r="K1878">
        <v>4</v>
      </c>
      <c r="L1878">
        <v>15</v>
      </c>
      <c r="M1878">
        <v>11</v>
      </c>
      <c r="N1878">
        <v>34</v>
      </c>
      <c r="O1878">
        <v>61</v>
      </c>
      <c r="P1878">
        <v>5</v>
      </c>
      <c r="Q1878">
        <v>73</v>
      </c>
      <c r="R1878">
        <v>4</v>
      </c>
    </row>
    <row r="1879" spans="1:18" x14ac:dyDescent="0.35">
      <c r="A1879" t="s">
        <v>24</v>
      </c>
      <c r="B1879">
        <v>45224</v>
      </c>
      <c r="C1879">
        <v>6</v>
      </c>
      <c r="D1879" t="s">
        <v>25</v>
      </c>
      <c r="E1879">
        <v>57</v>
      </c>
      <c r="F1879">
        <v>127</v>
      </c>
      <c r="G1879">
        <v>92</v>
      </c>
      <c r="H1879" t="s">
        <v>20</v>
      </c>
      <c r="I1879">
        <v>89</v>
      </c>
      <c r="J1879">
        <v>52</v>
      </c>
      <c r="K1879">
        <v>4</v>
      </c>
      <c r="L1879">
        <v>56</v>
      </c>
      <c r="M1879">
        <v>4</v>
      </c>
      <c r="N1879">
        <v>24</v>
      </c>
      <c r="O1879">
        <v>32</v>
      </c>
      <c r="P1879">
        <v>23</v>
      </c>
      <c r="Q1879">
        <v>27</v>
      </c>
      <c r="R1879">
        <v>9</v>
      </c>
    </row>
    <row r="1880" spans="1:18" x14ac:dyDescent="0.35">
      <c r="A1880" t="s">
        <v>24</v>
      </c>
      <c r="B1880">
        <v>73302</v>
      </c>
      <c r="C1880">
        <v>10</v>
      </c>
      <c r="D1880" t="s">
        <v>25</v>
      </c>
      <c r="E1880">
        <v>24</v>
      </c>
      <c r="F1880">
        <v>95</v>
      </c>
      <c r="G1880">
        <v>9</v>
      </c>
      <c r="H1880" t="s">
        <v>20</v>
      </c>
      <c r="I1880">
        <v>45</v>
      </c>
      <c r="J1880">
        <v>95</v>
      </c>
      <c r="K1880">
        <v>15</v>
      </c>
      <c r="L1880">
        <v>85</v>
      </c>
      <c r="M1880">
        <v>25</v>
      </c>
      <c r="N1880">
        <v>93</v>
      </c>
      <c r="O1880">
        <v>23</v>
      </c>
      <c r="P1880">
        <v>75</v>
      </c>
      <c r="Q1880">
        <v>6</v>
      </c>
      <c r="R1880">
        <v>63</v>
      </c>
    </row>
    <row r="1881" spans="1:18" x14ac:dyDescent="0.35">
      <c r="A1881" t="s">
        <v>24</v>
      </c>
      <c r="B1881">
        <v>97743</v>
      </c>
      <c r="C1881">
        <v>7</v>
      </c>
      <c r="D1881" t="s">
        <v>38</v>
      </c>
      <c r="E1881">
        <v>67</v>
      </c>
      <c r="F1881">
        <v>114</v>
      </c>
      <c r="G1881">
        <v>93</v>
      </c>
      <c r="H1881" t="s">
        <v>20</v>
      </c>
      <c r="I1881">
        <v>63</v>
      </c>
      <c r="J1881">
        <v>41</v>
      </c>
      <c r="K1881">
        <v>19</v>
      </c>
      <c r="L1881">
        <v>66</v>
      </c>
      <c r="M1881">
        <v>12</v>
      </c>
      <c r="N1881">
        <v>83</v>
      </c>
      <c r="O1881">
        <v>25</v>
      </c>
      <c r="P1881">
        <v>52</v>
      </c>
      <c r="Q1881">
        <v>6</v>
      </c>
      <c r="R1881">
        <v>36</v>
      </c>
    </row>
    <row r="1882" spans="1:18" x14ac:dyDescent="0.35">
      <c r="A1882" t="s">
        <v>36</v>
      </c>
      <c r="B1882">
        <v>136974</v>
      </c>
      <c r="C1882">
        <v>26</v>
      </c>
      <c r="D1882" t="s">
        <v>19</v>
      </c>
      <c r="E1882">
        <v>25</v>
      </c>
      <c r="F1882">
        <v>53</v>
      </c>
      <c r="G1882">
        <v>68</v>
      </c>
      <c r="H1882" t="s">
        <v>27</v>
      </c>
      <c r="I1882">
        <v>32</v>
      </c>
      <c r="J1882">
        <v>71</v>
      </c>
      <c r="K1882">
        <v>51</v>
      </c>
      <c r="L1882">
        <v>67</v>
      </c>
      <c r="M1882">
        <v>11</v>
      </c>
      <c r="N1882">
        <v>52</v>
      </c>
      <c r="O1882">
        <v>39</v>
      </c>
      <c r="P1882">
        <v>45</v>
      </c>
      <c r="Q1882">
        <v>97</v>
      </c>
      <c r="R1882">
        <v>14</v>
      </c>
    </row>
    <row r="1883" spans="1:18" x14ac:dyDescent="0.35">
      <c r="A1883" t="s">
        <v>37</v>
      </c>
      <c r="B1883">
        <v>31987</v>
      </c>
      <c r="C1883">
        <v>7</v>
      </c>
      <c r="D1883" t="s">
        <v>25</v>
      </c>
      <c r="E1883">
        <v>33</v>
      </c>
      <c r="F1883">
        <v>79</v>
      </c>
      <c r="G1883">
        <v>41</v>
      </c>
      <c r="H1883" t="s">
        <v>27</v>
      </c>
      <c r="I1883">
        <v>35</v>
      </c>
      <c r="J1883">
        <v>36</v>
      </c>
      <c r="K1883">
        <v>27</v>
      </c>
      <c r="L1883">
        <v>67</v>
      </c>
      <c r="M1883">
        <v>5</v>
      </c>
      <c r="N1883">
        <v>33</v>
      </c>
      <c r="O1883">
        <v>28</v>
      </c>
      <c r="P1883">
        <v>75</v>
      </c>
      <c r="Q1883">
        <v>15</v>
      </c>
      <c r="R1883">
        <v>94</v>
      </c>
    </row>
    <row r="1884" spans="1:18" x14ac:dyDescent="0.35">
      <c r="A1884" t="s">
        <v>44</v>
      </c>
      <c r="B1884">
        <v>102587</v>
      </c>
      <c r="C1884">
        <v>17</v>
      </c>
      <c r="D1884" t="s">
        <v>38</v>
      </c>
      <c r="E1884">
        <v>37</v>
      </c>
      <c r="F1884">
        <v>7</v>
      </c>
      <c r="G1884">
        <v>41</v>
      </c>
      <c r="H1884" t="s">
        <v>27</v>
      </c>
      <c r="I1884">
        <v>76</v>
      </c>
      <c r="J1884">
        <v>48</v>
      </c>
      <c r="K1884">
        <v>16</v>
      </c>
      <c r="L1884">
        <v>5</v>
      </c>
      <c r="M1884">
        <v>23</v>
      </c>
      <c r="N1884">
        <v>95</v>
      </c>
      <c r="O1884">
        <v>85</v>
      </c>
      <c r="P1884">
        <v>44</v>
      </c>
      <c r="Q1884">
        <v>48</v>
      </c>
      <c r="R1884">
        <v>9</v>
      </c>
    </row>
    <row r="1885" spans="1:18" x14ac:dyDescent="0.35">
      <c r="A1885" t="s">
        <v>40</v>
      </c>
      <c r="B1885">
        <v>56932</v>
      </c>
      <c r="C1885">
        <v>11</v>
      </c>
      <c r="D1885" t="s">
        <v>38</v>
      </c>
      <c r="E1885">
        <v>38</v>
      </c>
      <c r="F1885">
        <v>63</v>
      </c>
      <c r="G1885">
        <v>25</v>
      </c>
      <c r="H1885" t="s">
        <v>23</v>
      </c>
      <c r="I1885">
        <v>94</v>
      </c>
      <c r="J1885">
        <v>39</v>
      </c>
      <c r="K1885">
        <v>73</v>
      </c>
      <c r="L1885">
        <v>41</v>
      </c>
      <c r="M1885">
        <v>5</v>
      </c>
      <c r="N1885">
        <v>84</v>
      </c>
      <c r="O1885">
        <v>8</v>
      </c>
      <c r="P1885">
        <v>53</v>
      </c>
      <c r="Q1885">
        <v>21</v>
      </c>
      <c r="R1885">
        <v>34</v>
      </c>
    </row>
    <row r="1886" spans="1:18" x14ac:dyDescent="0.35">
      <c r="A1886" t="s">
        <v>31</v>
      </c>
      <c r="B1886">
        <v>114371</v>
      </c>
      <c r="C1886">
        <v>3</v>
      </c>
      <c r="D1886" t="s">
        <v>22</v>
      </c>
      <c r="E1886">
        <v>3</v>
      </c>
      <c r="F1886">
        <v>109</v>
      </c>
      <c r="G1886">
        <v>12</v>
      </c>
      <c r="H1886" t="s">
        <v>23</v>
      </c>
      <c r="I1886">
        <v>67</v>
      </c>
      <c r="J1886">
        <v>14</v>
      </c>
      <c r="K1886">
        <v>74</v>
      </c>
      <c r="L1886">
        <v>65</v>
      </c>
      <c r="M1886">
        <v>97</v>
      </c>
      <c r="N1886">
        <v>91</v>
      </c>
      <c r="O1886">
        <v>28</v>
      </c>
      <c r="P1886">
        <v>3</v>
      </c>
      <c r="Q1886">
        <v>66</v>
      </c>
      <c r="R1886">
        <v>6</v>
      </c>
    </row>
    <row r="1887" spans="1:18" x14ac:dyDescent="0.35">
      <c r="A1887" t="s">
        <v>43</v>
      </c>
      <c r="B1887">
        <v>133027</v>
      </c>
      <c r="C1887">
        <v>2</v>
      </c>
      <c r="D1887" t="s">
        <v>19</v>
      </c>
      <c r="E1887">
        <v>12</v>
      </c>
      <c r="F1887">
        <v>108</v>
      </c>
      <c r="G1887">
        <v>28</v>
      </c>
      <c r="H1887" t="s">
        <v>23</v>
      </c>
      <c r="I1887">
        <v>91</v>
      </c>
      <c r="J1887">
        <v>15</v>
      </c>
      <c r="K1887">
        <v>38</v>
      </c>
      <c r="L1887">
        <v>4</v>
      </c>
      <c r="M1887">
        <v>47</v>
      </c>
      <c r="N1887">
        <v>75</v>
      </c>
      <c r="O1887">
        <v>79</v>
      </c>
      <c r="P1887">
        <v>5</v>
      </c>
      <c r="Q1887">
        <v>1</v>
      </c>
      <c r="R1887">
        <v>38</v>
      </c>
    </row>
    <row r="1888" spans="1:18" x14ac:dyDescent="0.35">
      <c r="A1888" t="s">
        <v>21</v>
      </c>
      <c r="B1888">
        <v>45353</v>
      </c>
      <c r="C1888">
        <v>0</v>
      </c>
      <c r="D1888" t="s">
        <v>22</v>
      </c>
      <c r="E1888">
        <v>66</v>
      </c>
      <c r="F1888">
        <v>129</v>
      </c>
      <c r="G1888">
        <v>22</v>
      </c>
      <c r="H1888" t="s">
        <v>23</v>
      </c>
      <c r="I1888">
        <v>79</v>
      </c>
      <c r="J1888">
        <v>58</v>
      </c>
      <c r="K1888">
        <v>86</v>
      </c>
      <c r="L1888">
        <v>55</v>
      </c>
      <c r="M1888">
        <v>23</v>
      </c>
      <c r="N1888">
        <v>54</v>
      </c>
      <c r="O1888">
        <v>71</v>
      </c>
      <c r="P1888">
        <v>65</v>
      </c>
      <c r="Q1888">
        <v>24</v>
      </c>
      <c r="R1888">
        <v>4</v>
      </c>
    </row>
    <row r="1889" spans="1:18" x14ac:dyDescent="0.35">
      <c r="A1889" t="s">
        <v>24</v>
      </c>
      <c r="B1889">
        <v>67970</v>
      </c>
      <c r="C1889">
        <v>19</v>
      </c>
      <c r="D1889" t="s">
        <v>22</v>
      </c>
      <c r="E1889">
        <v>98</v>
      </c>
      <c r="F1889">
        <v>68</v>
      </c>
      <c r="G1889">
        <v>82</v>
      </c>
      <c r="H1889" t="s">
        <v>20</v>
      </c>
      <c r="I1889">
        <v>64</v>
      </c>
      <c r="J1889">
        <v>88</v>
      </c>
      <c r="K1889">
        <v>76</v>
      </c>
      <c r="L1889">
        <v>91</v>
      </c>
      <c r="M1889">
        <v>6</v>
      </c>
      <c r="N1889">
        <v>87</v>
      </c>
      <c r="O1889">
        <v>26</v>
      </c>
      <c r="P1889">
        <v>43</v>
      </c>
      <c r="Q1889">
        <v>84</v>
      </c>
      <c r="R1889">
        <v>33</v>
      </c>
    </row>
    <row r="1890" spans="1:18" x14ac:dyDescent="0.35">
      <c r="A1890" t="s">
        <v>36</v>
      </c>
      <c r="B1890">
        <v>57154</v>
      </c>
      <c r="C1890">
        <v>15</v>
      </c>
      <c r="D1890" t="s">
        <v>22</v>
      </c>
      <c r="E1890">
        <v>36</v>
      </c>
      <c r="F1890">
        <v>86</v>
      </c>
      <c r="G1890">
        <v>42</v>
      </c>
      <c r="H1890" t="s">
        <v>27</v>
      </c>
      <c r="I1890">
        <v>55</v>
      </c>
      <c r="J1890">
        <v>13</v>
      </c>
      <c r="K1890">
        <v>4</v>
      </c>
      <c r="L1890">
        <v>9</v>
      </c>
      <c r="M1890">
        <v>93</v>
      </c>
      <c r="N1890">
        <v>8</v>
      </c>
      <c r="O1890">
        <v>55</v>
      </c>
      <c r="P1890">
        <v>54</v>
      </c>
      <c r="Q1890">
        <v>37</v>
      </c>
      <c r="R1890">
        <v>57</v>
      </c>
    </row>
    <row r="1891" spans="1:18" x14ac:dyDescent="0.35">
      <c r="A1891" t="s">
        <v>44</v>
      </c>
      <c r="B1891">
        <v>115793</v>
      </c>
      <c r="C1891">
        <v>25</v>
      </c>
      <c r="D1891" t="s">
        <v>38</v>
      </c>
      <c r="E1891">
        <v>49</v>
      </c>
      <c r="F1891">
        <v>126</v>
      </c>
      <c r="G1891">
        <v>51</v>
      </c>
      <c r="H1891" t="s">
        <v>27</v>
      </c>
      <c r="I1891">
        <v>32</v>
      </c>
      <c r="J1891">
        <v>58</v>
      </c>
      <c r="K1891">
        <v>64</v>
      </c>
      <c r="L1891">
        <v>66</v>
      </c>
      <c r="M1891">
        <v>62</v>
      </c>
      <c r="N1891">
        <v>66</v>
      </c>
      <c r="O1891">
        <v>31</v>
      </c>
      <c r="P1891">
        <v>45</v>
      </c>
      <c r="Q1891">
        <v>67</v>
      </c>
      <c r="R1891">
        <v>75</v>
      </c>
    </row>
    <row r="1892" spans="1:18" x14ac:dyDescent="0.35">
      <c r="A1892" t="s">
        <v>41</v>
      </c>
      <c r="B1892">
        <v>43174</v>
      </c>
      <c r="C1892">
        <v>1</v>
      </c>
      <c r="D1892" t="s">
        <v>22</v>
      </c>
      <c r="E1892">
        <v>22</v>
      </c>
      <c r="F1892">
        <v>99</v>
      </c>
      <c r="G1892">
        <v>81</v>
      </c>
      <c r="H1892" t="s">
        <v>20</v>
      </c>
      <c r="I1892">
        <v>92</v>
      </c>
      <c r="J1892">
        <v>36</v>
      </c>
      <c r="K1892">
        <v>94</v>
      </c>
      <c r="L1892">
        <v>46</v>
      </c>
      <c r="M1892">
        <v>96</v>
      </c>
      <c r="N1892">
        <v>74</v>
      </c>
      <c r="O1892">
        <v>83</v>
      </c>
      <c r="P1892">
        <v>1</v>
      </c>
      <c r="Q1892">
        <v>59</v>
      </c>
      <c r="R1892">
        <v>14</v>
      </c>
    </row>
    <row r="1893" spans="1:18" x14ac:dyDescent="0.35">
      <c r="A1893" t="s">
        <v>28</v>
      </c>
      <c r="B1893">
        <v>88323</v>
      </c>
      <c r="C1893">
        <v>19</v>
      </c>
      <c r="D1893" t="s">
        <v>25</v>
      </c>
      <c r="E1893">
        <v>62</v>
      </c>
      <c r="F1893">
        <v>123</v>
      </c>
      <c r="G1893">
        <v>32</v>
      </c>
      <c r="H1893" t="s">
        <v>27</v>
      </c>
      <c r="I1893">
        <v>53</v>
      </c>
      <c r="J1893">
        <v>57</v>
      </c>
      <c r="K1893">
        <v>8</v>
      </c>
      <c r="L1893">
        <v>5</v>
      </c>
      <c r="M1893">
        <v>71</v>
      </c>
      <c r="N1893">
        <v>5</v>
      </c>
      <c r="O1893">
        <v>76</v>
      </c>
      <c r="P1893">
        <v>58</v>
      </c>
      <c r="Q1893">
        <v>83</v>
      </c>
      <c r="R1893">
        <v>22</v>
      </c>
    </row>
    <row r="1894" spans="1:18" x14ac:dyDescent="0.35">
      <c r="A1894" t="s">
        <v>36</v>
      </c>
      <c r="B1894">
        <v>123335</v>
      </c>
      <c r="C1894">
        <v>22</v>
      </c>
      <c r="D1894" t="s">
        <v>22</v>
      </c>
      <c r="E1894">
        <v>26</v>
      </c>
      <c r="F1894">
        <v>86</v>
      </c>
      <c r="G1894">
        <v>5</v>
      </c>
      <c r="H1894" t="s">
        <v>27</v>
      </c>
      <c r="I1894">
        <v>79</v>
      </c>
      <c r="J1894">
        <v>17</v>
      </c>
      <c r="K1894">
        <v>11</v>
      </c>
      <c r="L1894">
        <v>15</v>
      </c>
      <c r="M1894">
        <v>22</v>
      </c>
      <c r="N1894">
        <v>6</v>
      </c>
      <c r="O1894">
        <v>93</v>
      </c>
      <c r="P1894">
        <v>32</v>
      </c>
      <c r="Q1894">
        <v>18</v>
      </c>
      <c r="R1894">
        <v>64</v>
      </c>
    </row>
    <row r="1895" spans="1:18" x14ac:dyDescent="0.35">
      <c r="A1895" t="s">
        <v>40</v>
      </c>
      <c r="B1895">
        <v>67877</v>
      </c>
      <c r="C1895">
        <v>22</v>
      </c>
      <c r="D1895" t="s">
        <v>22</v>
      </c>
      <c r="E1895">
        <v>36</v>
      </c>
      <c r="F1895">
        <v>101</v>
      </c>
      <c r="G1895">
        <v>17</v>
      </c>
      <c r="H1895" t="s">
        <v>23</v>
      </c>
      <c r="I1895">
        <v>6</v>
      </c>
      <c r="J1895">
        <v>96</v>
      </c>
      <c r="K1895">
        <v>89</v>
      </c>
      <c r="L1895">
        <v>11</v>
      </c>
      <c r="M1895">
        <v>27</v>
      </c>
      <c r="N1895">
        <v>83</v>
      </c>
      <c r="O1895">
        <v>82</v>
      </c>
      <c r="P1895">
        <v>28</v>
      </c>
      <c r="Q1895">
        <v>73</v>
      </c>
      <c r="R1895">
        <v>67</v>
      </c>
    </row>
    <row r="1896" spans="1:18" x14ac:dyDescent="0.35">
      <c r="A1896" t="s">
        <v>43</v>
      </c>
      <c r="B1896">
        <v>86779</v>
      </c>
      <c r="C1896">
        <v>14</v>
      </c>
      <c r="D1896" t="s">
        <v>22</v>
      </c>
      <c r="E1896">
        <v>2</v>
      </c>
      <c r="F1896">
        <v>139</v>
      </c>
      <c r="G1896">
        <v>22</v>
      </c>
      <c r="H1896" t="s">
        <v>23</v>
      </c>
      <c r="I1896">
        <v>17</v>
      </c>
      <c r="J1896">
        <v>7</v>
      </c>
      <c r="K1896">
        <v>74</v>
      </c>
      <c r="L1896">
        <v>89</v>
      </c>
      <c r="M1896">
        <v>22</v>
      </c>
      <c r="N1896">
        <v>99</v>
      </c>
      <c r="O1896">
        <v>15</v>
      </c>
      <c r="P1896">
        <v>6</v>
      </c>
      <c r="Q1896">
        <v>66</v>
      </c>
      <c r="R1896">
        <v>42</v>
      </c>
    </row>
    <row r="1897" spans="1:18" x14ac:dyDescent="0.35">
      <c r="A1897" t="s">
        <v>24</v>
      </c>
      <c r="B1897">
        <v>34650</v>
      </c>
      <c r="C1897">
        <v>3</v>
      </c>
      <c r="D1897" t="s">
        <v>22</v>
      </c>
      <c r="E1897">
        <v>3</v>
      </c>
      <c r="F1897">
        <v>54</v>
      </c>
      <c r="G1897">
        <v>81</v>
      </c>
      <c r="H1897" t="s">
        <v>20</v>
      </c>
      <c r="I1897">
        <v>66</v>
      </c>
      <c r="J1897">
        <v>39</v>
      </c>
      <c r="K1897">
        <v>10</v>
      </c>
      <c r="L1897">
        <v>2</v>
      </c>
      <c r="M1897">
        <v>1</v>
      </c>
      <c r="N1897">
        <v>19</v>
      </c>
      <c r="O1897">
        <v>89</v>
      </c>
      <c r="P1897">
        <v>15</v>
      </c>
      <c r="Q1897">
        <v>48</v>
      </c>
      <c r="R1897">
        <v>42</v>
      </c>
    </row>
    <row r="1898" spans="1:18" x14ac:dyDescent="0.35">
      <c r="A1898" t="s">
        <v>35</v>
      </c>
      <c r="B1898">
        <v>93884</v>
      </c>
      <c r="C1898">
        <v>3</v>
      </c>
      <c r="D1898" t="s">
        <v>22</v>
      </c>
      <c r="E1898">
        <v>5</v>
      </c>
      <c r="F1898">
        <v>116</v>
      </c>
      <c r="G1898">
        <v>44</v>
      </c>
      <c r="H1898" t="s">
        <v>27</v>
      </c>
      <c r="I1898">
        <v>93</v>
      </c>
      <c r="J1898">
        <v>85</v>
      </c>
      <c r="K1898">
        <v>4</v>
      </c>
      <c r="L1898">
        <v>99</v>
      </c>
      <c r="M1898">
        <v>5</v>
      </c>
      <c r="N1898">
        <v>79</v>
      </c>
      <c r="O1898">
        <v>43</v>
      </c>
      <c r="P1898">
        <v>43</v>
      </c>
      <c r="Q1898">
        <v>17</v>
      </c>
      <c r="R1898">
        <v>51</v>
      </c>
    </row>
    <row r="1899" spans="1:18" x14ac:dyDescent="0.35">
      <c r="A1899" t="s">
        <v>35</v>
      </c>
      <c r="B1899">
        <v>37317</v>
      </c>
      <c r="C1899">
        <v>0</v>
      </c>
      <c r="D1899" t="s">
        <v>25</v>
      </c>
      <c r="E1899">
        <v>62</v>
      </c>
      <c r="F1899">
        <v>74</v>
      </c>
      <c r="G1899">
        <v>59</v>
      </c>
      <c r="H1899" t="s">
        <v>27</v>
      </c>
      <c r="I1899">
        <v>61</v>
      </c>
      <c r="J1899">
        <v>75</v>
      </c>
      <c r="K1899">
        <v>75</v>
      </c>
      <c r="L1899">
        <v>2</v>
      </c>
      <c r="M1899">
        <v>0</v>
      </c>
      <c r="N1899">
        <v>37</v>
      </c>
      <c r="O1899">
        <v>92</v>
      </c>
      <c r="P1899">
        <v>58</v>
      </c>
      <c r="Q1899">
        <v>73</v>
      </c>
      <c r="R1899">
        <v>88</v>
      </c>
    </row>
    <row r="1900" spans="1:18" x14ac:dyDescent="0.35">
      <c r="A1900" t="s">
        <v>42</v>
      </c>
      <c r="B1900">
        <v>123947</v>
      </c>
      <c r="C1900">
        <v>12</v>
      </c>
      <c r="D1900" t="s">
        <v>19</v>
      </c>
      <c r="E1900">
        <v>67</v>
      </c>
      <c r="F1900">
        <v>112</v>
      </c>
      <c r="G1900">
        <v>67</v>
      </c>
      <c r="H1900" t="s">
        <v>27</v>
      </c>
      <c r="I1900">
        <v>52</v>
      </c>
      <c r="J1900">
        <v>47</v>
      </c>
      <c r="K1900">
        <v>21</v>
      </c>
      <c r="L1900">
        <v>76</v>
      </c>
      <c r="M1900">
        <v>14</v>
      </c>
      <c r="N1900">
        <v>49</v>
      </c>
      <c r="O1900">
        <v>42</v>
      </c>
      <c r="P1900">
        <v>66</v>
      </c>
      <c r="Q1900">
        <v>92</v>
      </c>
      <c r="R1900">
        <v>95</v>
      </c>
    </row>
    <row r="1901" spans="1:18" x14ac:dyDescent="0.35">
      <c r="A1901" t="s">
        <v>31</v>
      </c>
      <c r="B1901">
        <v>88524</v>
      </c>
      <c r="C1901">
        <v>9</v>
      </c>
      <c r="D1901" t="s">
        <v>25</v>
      </c>
      <c r="E1901">
        <v>26</v>
      </c>
      <c r="F1901">
        <v>131</v>
      </c>
      <c r="G1901">
        <v>18</v>
      </c>
      <c r="H1901" t="s">
        <v>23</v>
      </c>
      <c r="I1901">
        <v>45</v>
      </c>
      <c r="J1901">
        <v>71</v>
      </c>
      <c r="K1901">
        <v>6</v>
      </c>
      <c r="L1901">
        <v>97</v>
      </c>
      <c r="M1901">
        <v>58</v>
      </c>
      <c r="N1901">
        <v>47</v>
      </c>
      <c r="O1901">
        <v>54</v>
      </c>
      <c r="P1901">
        <v>81</v>
      </c>
      <c r="Q1901">
        <v>61</v>
      </c>
      <c r="R1901">
        <v>65</v>
      </c>
    </row>
    <row r="1902" spans="1:18" x14ac:dyDescent="0.35">
      <c r="A1902" t="s">
        <v>43</v>
      </c>
      <c r="B1902">
        <v>44316</v>
      </c>
      <c r="C1902">
        <v>28</v>
      </c>
      <c r="D1902" t="s">
        <v>19</v>
      </c>
      <c r="E1902">
        <v>62</v>
      </c>
      <c r="F1902">
        <v>88</v>
      </c>
      <c r="G1902">
        <v>22</v>
      </c>
      <c r="H1902" t="s">
        <v>23</v>
      </c>
      <c r="I1902">
        <v>66</v>
      </c>
      <c r="J1902">
        <v>1</v>
      </c>
      <c r="K1902">
        <v>47</v>
      </c>
      <c r="L1902">
        <v>74</v>
      </c>
      <c r="M1902">
        <v>5</v>
      </c>
      <c r="N1902">
        <v>78</v>
      </c>
      <c r="O1902">
        <v>45</v>
      </c>
      <c r="P1902">
        <v>98</v>
      </c>
      <c r="Q1902">
        <v>29</v>
      </c>
      <c r="R1902">
        <v>9</v>
      </c>
    </row>
    <row r="1903" spans="1:18" x14ac:dyDescent="0.35">
      <c r="A1903" t="s">
        <v>39</v>
      </c>
      <c r="B1903">
        <v>112142</v>
      </c>
      <c r="C1903">
        <v>7</v>
      </c>
      <c r="D1903" t="s">
        <v>22</v>
      </c>
      <c r="E1903">
        <v>54</v>
      </c>
      <c r="F1903">
        <v>85</v>
      </c>
      <c r="G1903">
        <v>76</v>
      </c>
      <c r="H1903" t="s">
        <v>20</v>
      </c>
      <c r="I1903">
        <v>67</v>
      </c>
      <c r="J1903">
        <v>38</v>
      </c>
      <c r="K1903">
        <v>63</v>
      </c>
      <c r="L1903">
        <v>78</v>
      </c>
      <c r="M1903">
        <v>76</v>
      </c>
      <c r="N1903">
        <v>38</v>
      </c>
      <c r="O1903">
        <v>57</v>
      </c>
      <c r="P1903">
        <v>45</v>
      </c>
      <c r="Q1903">
        <v>87</v>
      </c>
      <c r="R1903">
        <v>88</v>
      </c>
    </row>
    <row r="1904" spans="1:18" x14ac:dyDescent="0.35">
      <c r="A1904" t="s">
        <v>33</v>
      </c>
      <c r="B1904">
        <v>124939</v>
      </c>
      <c r="C1904">
        <v>22</v>
      </c>
      <c r="D1904" t="s">
        <v>25</v>
      </c>
      <c r="E1904">
        <v>9</v>
      </c>
      <c r="F1904">
        <v>67</v>
      </c>
      <c r="G1904">
        <v>79</v>
      </c>
      <c r="H1904" t="s">
        <v>20</v>
      </c>
      <c r="I1904">
        <v>56</v>
      </c>
      <c r="J1904">
        <v>66</v>
      </c>
      <c r="K1904">
        <v>33</v>
      </c>
      <c r="L1904">
        <v>67</v>
      </c>
      <c r="M1904">
        <v>94</v>
      </c>
      <c r="N1904">
        <v>65</v>
      </c>
      <c r="O1904">
        <v>16</v>
      </c>
      <c r="P1904">
        <v>58</v>
      </c>
      <c r="Q1904">
        <v>54</v>
      </c>
      <c r="R1904">
        <v>87</v>
      </c>
    </row>
    <row r="1905" spans="1:18" x14ac:dyDescent="0.35">
      <c r="A1905" t="s">
        <v>33</v>
      </c>
      <c r="B1905">
        <v>125756</v>
      </c>
      <c r="C1905">
        <v>16</v>
      </c>
      <c r="D1905" t="s">
        <v>25</v>
      </c>
      <c r="E1905">
        <v>85</v>
      </c>
      <c r="F1905">
        <v>77</v>
      </c>
      <c r="G1905">
        <v>91</v>
      </c>
      <c r="H1905" t="s">
        <v>20</v>
      </c>
      <c r="I1905">
        <v>43</v>
      </c>
      <c r="J1905">
        <v>6</v>
      </c>
      <c r="K1905">
        <v>79</v>
      </c>
      <c r="L1905">
        <v>4</v>
      </c>
      <c r="M1905">
        <v>82</v>
      </c>
      <c r="N1905">
        <v>14</v>
      </c>
      <c r="O1905">
        <v>36</v>
      </c>
      <c r="P1905">
        <v>47</v>
      </c>
      <c r="Q1905">
        <v>9</v>
      </c>
      <c r="R1905">
        <v>2</v>
      </c>
    </row>
    <row r="1906" spans="1:18" x14ac:dyDescent="0.35">
      <c r="A1906" t="s">
        <v>39</v>
      </c>
      <c r="B1906">
        <v>53255</v>
      </c>
      <c r="C1906">
        <v>21</v>
      </c>
      <c r="D1906" t="s">
        <v>38</v>
      </c>
      <c r="E1906">
        <v>32</v>
      </c>
      <c r="F1906">
        <v>79</v>
      </c>
      <c r="G1906">
        <v>82</v>
      </c>
      <c r="H1906" t="s">
        <v>20</v>
      </c>
      <c r="I1906">
        <v>19</v>
      </c>
      <c r="J1906">
        <v>47</v>
      </c>
      <c r="K1906">
        <v>77</v>
      </c>
      <c r="L1906">
        <v>85</v>
      </c>
      <c r="M1906">
        <v>39</v>
      </c>
      <c r="N1906">
        <v>62</v>
      </c>
      <c r="O1906">
        <v>0</v>
      </c>
      <c r="P1906">
        <v>55</v>
      </c>
      <c r="Q1906">
        <v>98</v>
      </c>
      <c r="R1906">
        <v>31</v>
      </c>
    </row>
    <row r="1907" spans="1:18" x14ac:dyDescent="0.35">
      <c r="A1907" t="s">
        <v>39</v>
      </c>
      <c r="B1907">
        <v>111808</v>
      </c>
      <c r="C1907">
        <v>4</v>
      </c>
      <c r="D1907" t="s">
        <v>25</v>
      </c>
      <c r="E1907">
        <v>62</v>
      </c>
      <c r="F1907">
        <v>108</v>
      </c>
      <c r="G1907">
        <v>75</v>
      </c>
      <c r="H1907" t="s">
        <v>20</v>
      </c>
      <c r="I1907">
        <v>8</v>
      </c>
      <c r="J1907">
        <v>4</v>
      </c>
      <c r="K1907">
        <v>81</v>
      </c>
      <c r="L1907">
        <v>3</v>
      </c>
      <c r="M1907">
        <v>66</v>
      </c>
      <c r="N1907">
        <v>8</v>
      </c>
      <c r="O1907">
        <v>25</v>
      </c>
      <c r="P1907">
        <v>72</v>
      </c>
      <c r="Q1907">
        <v>28</v>
      </c>
      <c r="R1907">
        <v>51</v>
      </c>
    </row>
    <row r="1908" spans="1:18" x14ac:dyDescent="0.35">
      <c r="A1908" t="s">
        <v>28</v>
      </c>
      <c r="B1908">
        <v>142102</v>
      </c>
      <c r="C1908">
        <v>14</v>
      </c>
      <c r="D1908" t="s">
        <v>22</v>
      </c>
      <c r="E1908">
        <v>5</v>
      </c>
      <c r="F1908">
        <v>131</v>
      </c>
      <c r="G1908">
        <v>33</v>
      </c>
      <c r="H1908" t="s">
        <v>27</v>
      </c>
      <c r="I1908">
        <v>13</v>
      </c>
      <c r="J1908">
        <v>12</v>
      </c>
      <c r="K1908">
        <v>99</v>
      </c>
      <c r="L1908">
        <v>18</v>
      </c>
      <c r="M1908">
        <v>9</v>
      </c>
      <c r="N1908">
        <v>99</v>
      </c>
      <c r="O1908">
        <v>38</v>
      </c>
      <c r="P1908">
        <v>63</v>
      </c>
      <c r="Q1908">
        <v>78</v>
      </c>
      <c r="R1908">
        <v>39</v>
      </c>
    </row>
    <row r="1909" spans="1:18" x14ac:dyDescent="0.35">
      <c r="A1909" t="s">
        <v>43</v>
      </c>
      <c r="B1909">
        <v>72690</v>
      </c>
      <c r="C1909">
        <v>5</v>
      </c>
      <c r="D1909" t="s">
        <v>25</v>
      </c>
      <c r="E1909">
        <v>43</v>
      </c>
      <c r="F1909">
        <v>127</v>
      </c>
      <c r="G1909">
        <v>25</v>
      </c>
      <c r="H1909" t="s">
        <v>23</v>
      </c>
      <c r="I1909">
        <v>23</v>
      </c>
      <c r="J1909">
        <v>17</v>
      </c>
      <c r="K1909">
        <v>92</v>
      </c>
      <c r="L1909">
        <v>4</v>
      </c>
      <c r="M1909">
        <v>73</v>
      </c>
      <c r="N1909">
        <v>5</v>
      </c>
      <c r="O1909">
        <v>84</v>
      </c>
      <c r="P1909">
        <v>91</v>
      </c>
      <c r="Q1909">
        <v>3</v>
      </c>
      <c r="R1909">
        <v>7</v>
      </c>
    </row>
    <row r="1910" spans="1:18" x14ac:dyDescent="0.35">
      <c r="A1910" t="s">
        <v>33</v>
      </c>
      <c r="B1910">
        <v>39304</v>
      </c>
      <c r="C1910">
        <v>25</v>
      </c>
      <c r="D1910" t="s">
        <v>25</v>
      </c>
      <c r="E1910">
        <v>3</v>
      </c>
      <c r="F1910">
        <v>92</v>
      </c>
      <c r="G1910">
        <v>87</v>
      </c>
      <c r="H1910" t="s">
        <v>20</v>
      </c>
      <c r="I1910">
        <v>21</v>
      </c>
      <c r="J1910">
        <v>36</v>
      </c>
      <c r="K1910">
        <v>78</v>
      </c>
      <c r="L1910">
        <v>64</v>
      </c>
      <c r="M1910">
        <v>33</v>
      </c>
      <c r="N1910">
        <v>66</v>
      </c>
      <c r="O1910">
        <v>77</v>
      </c>
      <c r="P1910">
        <v>59</v>
      </c>
      <c r="Q1910">
        <v>24</v>
      </c>
      <c r="R1910">
        <v>0</v>
      </c>
    </row>
    <row r="1911" spans="1:18" x14ac:dyDescent="0.35">
      <c r="A1911" t="s">
        <v>32</v>
      </c>
      <c r="B1911">
        <v>129581</v>
      </c>
      <c r="C1911">
        <v>3</v>
      </c>
      <c r="D1911" t="s">
        <v>22</v>
      </c>
      <c r="E1911">
        <v>82</v>
      </c>
      <c r="F1911">
        <v>12</v>
      </c>
      <c r="G1911">
        <v>33</v>
      </c>
      <c r="H1911" t="s">
        <v>27</v>
      </c>
      <c r="I1911">
        <v>59</v>
      </c>
      <c r="J1911">
        <v>82</v>
      </c>
      <c r="K1911">
        <v>39</v>
      </c>
      <c r="L1911">
        <v>2</v>
      </c>
      <c r="M1911">
        <v>59</v>
      </c>
      <c r="N1911">
        <v>83</v>
      </c>
      <c r="O1911">
        <v>5</v>
      </c>
      <c r="P1911">
        <v>6</v>
      </c>
      <c r="Q1911">
        <v>64</v>
      </c>
      <c r="R1911">
        <v>6</v>
      </c>
    </row>
    <row r="1912" spans="1:18" x14ac:dyDescent="0.35">
      <c r="A1912" t="s">
        <v>26</v>
      </c>
      <c r="B1912">
        <v>69819</v>
      </c>
      <c r="C1912">
        <v>4</v>
      </c>
      <c r="D1912" t="s">
        <v>19</v>
      </c>
      <c r="E1912">
        <v>63</v>
      </c>
      <c r="F1912">
        <v>63</v>
      </c>
      <c r="G1912">
        <v>39</v>
      </c>
      <c r="H1912" t="s">
        <v>27</v>
      </c>
      <c r="I1912">
        <v>62</v>
      </c>
      <c r="J1912">
        <v>2</v>
      </c>
      <c r="K1912">
        <v>63</v>
      </c>
      <c r="L1912">
        <v>67</v>
      </c>
      <c r="M1912">
        <v>24</v>
      </c>
      <c r="N1912">
        <v>6</v>
      </c>
      <c r="O1912">
        <v>53</v>
      </c>
      <c r="P1912">
        <v>26</v>
      </c>
      <c r="Q1912">
        <v>46</v>
      </c>
      <c r="R1912">
        <v>91</v>
      </c>
    </row>
    <row r="1913" spans="1:18" x14ac:dyDescent="0.35">
      <c r="A1913" t="s">
        <v>41</v>
      </c>
      <c r="B1913">
        <v>141925</v>
      </c>
      <c r="C1913">
        <v>23</v>
      </c>
      <c r="D1913" t="s">
        <v>38</v>
      </c>
      <c r="E1913">
        <v>41</v>
      </c>
      <c r="F1913">
        <v>138</v>
      </c>
      <c r="G1913">
        <v>81</v>
      </c>
      <c r="H1913" t="s">
        <v>20</v>
      </c>
      <c r="I1913">
        <v>87</v>
      </c>
      <c r="J1913">
        <v>13</v>
      </c>
      <c r="K1913">
        <v>64</v>
      </c>
      <c r="L1913">
        <v>68</v>
      </c>
      <c r="M1913">
        <v>66</v>
      </c>
      <c r="N1913">
        <v>45</v>
      </c>
      <c r="O1913">
        <v>68</v>
      </c>
      <c r="P1913">
        <v>24</v>
      </c>
      <c r="Q1913">
        <v>6</v>
      </c>
      <c r="R1913">
        <v>55</v>
      </c>
    </row>
    <row r="1914" spans="1:18" x14ac:dyDescent="0.35">
      <c r="A1914" t="s">
        <v>21</v>
      </c>
      <c r="B1914">
        <v>75805</v>
      </c>
      <c r="C1914">
        <v>19</v>
      </c>
      <c r="D1914" t="s">
        <v>38</v>
      </c>
      <c r="E1914">
        <v>78</v>
      </c>
      <c r="F1914">
        <v>58</v>
      </c>
      <c r="G1914">
        <v>9</v>
      </c>
      <c r="H1914" t="s">
        <v>23</v>
      </c>
      <c r="I1914">
        <v>47</v>
      </c>
      <c r="J1914">
        <v>89</v>
      </c>
      <c r="K1914">
        <v>58</v>
      </c>
      <c r="L1914">
        <v>84</v>
      </c>
      <c r="M1914">
        <v>52</v>
      </c>
      <c r="N1914">
        <v>79</v>
      </c>
      <c r="O1914">
        <v>33</v>
      </c>
      <c r="P1914">
        <v>82</v>
      </c>
      <c r="Q1914">
        <v>4</v>
      </c>
      <c r="R1914">
        <v>56</v>
      </c>
    </row>
    <row r="1915" spans="1:18" x14ac:dyDescent="0.35">
      <c r="A1915" t="s">
        <v>24</v>
      </c>
      <c r="B1915">
        <v>67326</v>
      </c>
      <c r="C1915">
        <v>15</v>
      </c>
      <c r="D1915" t="s">
        <v>25</v>
      </c>
      <c r="E1915">
        <v>92</v>
      </c>
      <c r="F1915">
        <v>12</v>
      </c>
      <c r="G1915">
        <v>91</v>
      </c>
      <c r="H1915" t="s">
        <v>20</v>
      </c>
      <c r="I1915">
        <v>21</v>
      </c>
      <c r="J1915">
        <v>7</v>
      </c>
      <c r="K1915">
        <v>34</v>
      </c>
      <c r="L1915">
        <v>52</v>
      </c>
      <c r="M1915">
        <v>8</v>
      </c>
      <c r="N1915">
        <v>4</v>
      </c>
      <c r="O1915">
        <v>27</v>
      </c>
      <c r="P1915">
        <v>37</v>
      </c>
      <c r="Q1915">
        <v>7</v>
      </c>
      <c r="R1915">
        <v>34</v>
      </c>
    </row>
    <row r="1916" spans="1:18" x14ac:dyDescent="0.35">
      <c r="A1916" t="s">
        <v>32</v>
      </c>
      <c r="B1916">
        <v>69224</v>
      </c>
      <c r="C1916">
        <v>18</v>
      </c>
      <c r="D1916" t="s">
        <v>38</v>
      </c>
      <c r="E1916">
        <v>17</v>
      </c>
      <c r="F1916">
        <v>125</v>
      </c>
      <c r="G1916">
        <v>54</v>
      </c>
      <c r="H1916" t="s">
        <v>27</v>
      </c>
      <c r="I1916">
        <v>23</v>
      </c>
      <c r="J1916">
        <v>75</v>
      </c>
      <c r="K1916">
        <v>45</v>
      </c>
      <c r="L1916">
        <v>68</v>
      </c>
      <c r="M1916">
        <v>66</v>
      </c>
      <c r="N1916">
        <v>11</v>
      </c>
      <c r="O1916">
        <v>84</v>
      </c>
      <c r="P1916">
        <v>68</v>
      </c>
      <c r="Q1916">
        <v>78</v>
      </c>
      <c r="R1916">
        <v>45</v>
      </c>
    </row>
    <row r="1917" spans="1:18" x14ac:dyDescent="0.35">
      <c r="A1917" t="s">
        <v>36</v>
      </c>
      <c r="B1917">
        <v>132567</v>
      </c>
      <c r="C1917">
        <v>4</v>
      </c>
      <c r="D1917" t="s">
        <v>38</v>
      </c>
      <c r="E1917">
        <v>0</v>
      </c>
      <c r="F1917">
        <v>12</v>
      </c>
      <c r="G1917">
        <v>52</v>
      </c>
      <c r="H1917" t="s">
        <v>27</v>
      </c>
      <c r="I1917">
        <v>21</v>
      </c>
      <c r="J1917">
        <v>23</v>
      </c>
      <c r="K1917">
        <v>81</v>
      </c>
      <c r="L1917">
        <v>5</v>
      </c>
      <c r="M1917">
        <v>7</v>
      </c>
      <c r="N1917">
        <v>45</v>
      </c>
      <c r="O1917">
        <v>24</v>
      </c>
      <c r="P1917">
        <v>97</v>
      </c>
      <c r="Q1917">
        <v>57</v>
      </c>
      <c r="R1917">
        <v>13</v>
      </c>
    </row>
    <row r="1918" spans="1:18" x14ac:dyDescent="0.35">
      <c r="A1918" t="s">
        <v>31</v>
      </c>
      <c r="B1918">
        <v>129417</v>
      </c>
      <c r="C1918">
        <v>23</v>
      </c>
      <c r="D1918" t="s">
        <v>19</v>
      </c>
      <c r="E1918">
        <v>33</v>
      </c>
      <c r="F1918">
        <v>71</v>
      </c>
      <c r="G1918">
        <v>28</v>
      </c>
      <c r="H1918" t="s">
        <v>23</v>
      </c>
      <c r="I1918">
        <v>88</v>
      </c>
      <c r="J1918">
        <v>2</v>
      </c>
      <c r="K1918">
        <v>35</v>
      </c>
      <c r="L1918">
        <v>76</v>
      </c>
      <c r="M1918">
        <v>21</v>
      </c>
      <c r="N1918">
        <v>59</v>
      </c>
      <c r="O1918">
        <v>7</v>
      </c>
      <c r="P1918">
        <v>65</v>
      </c>
      <c r="Q1918">
        <v>71</v>
      </c>
      <c r="R1918">
        <v>71</v>
      </c>
    </row>
    <row r="1919" spans="1:18" x14ac:dyDescent="0.35">
      <c r="A1919" t="s">
        <v>30</v>
      </c>
      <c r="B1919">
        <v>129652</v>
      </c>
      <c r="C1919">
        <v>28</v>
      </c>
      <c r="D1919" t="s">
        <v>25</v>
      </c>
      <c r="E1919">
        <v>35</v>
      </c>
      <c r="F1919">
        <v>138</v>
      </c>
      <c r="G1919">
        <v>31</v>
      </c>
      <c r="H1919" t="s">
        <v>27</v>
      </c>
      <c r="I1919">
        <v>29</v>
      </c>
      <c r="J1919">
        <v>5</v>
      </c>
      <c r="K1919">
        <v>65</v>
      </c>
      <c r="L1919">
        <v>1</v>
      </c>
      <c r="M1919">
        <v>85</v>
      </c>
      <c r="N1919">
        <v>65</v>
      </c>
      <c r="O1919">
        <v>3</v>
      </c>
      <c r="P1919">
        <v>71</v>
      </c>
      <c r="Q1919">
        <v>86</v>
      </c>
      <c r="R1919">
        <v>66</v>
      </c>
    </row>
    <row r="1920" spans="1:18" x14ac:dyDescent="0.35">
      <c r="A1920" t="s">
        <v>26</v>
      </c>
      <c r="B1920">
        <v>58498</v>
      </c>
      <c r="C1920">
        <v>10</v>
      </c>
      <c r="D1920" t="s">
        <v>38</v>
      </c>
      <c r="E1920">
        <v>86</v>
      </c>
      <c r="F1920">
        <v>123</v>
      </c>
      <c r="G1920">
        <v>45</v>
      </c>
      <c r="H1920" t="s">
        <v>27</v>
      </c>
      <c r="I1920">
        <v>33</v>
      </c>
      <c r="J1920">
        <v>48</v>
      </c>
      <c r="K1920">
        <v>87</v>
      </c>
      <c r="L1920">
        <v>25</v>
      </c>
      <c r="M1920">
        <v>1</v>
      </c>
      <c r="N1920">
        <v>86</v>
      </c>
      <c r="O1920">
        <v>3</v>
      </c>
      <c r="P1920">
        <v>91</v>
      </c>
      <c r="Q1920">
        <v>31</v>
      </c>
      <c r="R1920">
        <v>51</v>
      </c>
    </row>
    <row r="1921" spans="1:18" x14ac:dyDescent="0.35">
      <c r="A1921" t="s">
        <v>41</v>
      </c>
      <c r="B1921">
        <v>37816</v>
      </c>
      <c r="C1921">
        <v>17</v>
      </c>
      <c r="D1921" t="s">
        <v>19</v>
      </c>
      <c r="E1921">
        <v>9</v>
      </c>
      <c r="F1921">
        <v>125</v>
      </c>
      <c r="G1921">
        <v>93</v>
      </c>
      <c r="H1921" t="s">
        <v>20</v>
      </c>
      <c r="I1921">
        <v>68</v>
      </c>
      <c r="J1921">
        <v>18</v>
      </c>
      <c r="K1921">
        <v>31</v>
      </c>
      <c r="L1921">
        <v>49</v>
      </c>
      <c r="M1921">
        <v>61</v>
      </c>
      <c r="N1921">
        <v>93</v>
      </c>
      <c r="O1921">
        <v>38</v>
      </c>
      <c r="P1921">
        <v>7</v>
      </c>
      <c r="Q1921">
        <v>96</v>
      </c>
      <c r="R1921">
        <v>15</v>
      </c>
    </row>
    <row r="1922" spans="1:18" x14ac:dyDescent="0.35">
      <c r="A1922" t="s">
        <v>35</v>
      </c>
      <c r="B1922">
        <v>65074</v>
      </c>
      <c r="C1922">
        <v>22</v>
      </c>
      <c r="D1922" t="s">
        <v>38</v>
      </c>
      <c r="E1922">
        <v>42</v>
      </c>
      <c r="F1922">
        <v>123</v>
      </c>
      <c r="G1922">
        <v>42</v>
      </c>
      <c r="H1922" t="s">
        <v>27</v>
      </c>
      <c r="I1922">
        <v>33</v>
      </c>
      <c r="J1922">
        <v>3</v>
      </c>
      <c r="K1922">
        <v>97</v>
      </c>
      <c r="L1922">
        <v>81</v>
      </c>
      <c r="M1922">
        <v>9</v>
      </c>
      <c r="N1922">
        <v>10</v>
      </c>
      <c r="O1922">
        <v>61</v>
      </c>
      <c r="P1922">
        <v>85</v>
      </c>
      <c r="Q1922">
        <v>7</v>
      </c>
      <c r="R1922">
        <v>39</v>
      </c>
    </row>
    <row r="1923" spans="1:18" x14ac:dyDescent="0.35">
      <c r="A1923" t="s">
        <v>30</v>
      </c>
      <c r="B1923">
        <v>46775</v>
      </c>
      <c r="C1923">
        <v>29</v>
      </c>
      <c r="D1923" t="s">
        <v>22</v>
      </c>
      <c r="E1923">
        <v>11</v>
      </c>
      <c r="F1923">
        <v>99</v>
      </c>
      <c r="G1923">
        <v>48</v>
      </c>
      <c r="H1923" t="s">
        <v>27</v>
      </c>
      <c r="I1923">
        <v>22</v>
      </c>
      <c r="J1923">
        <v>3</v>
      </c>
      <c r="K1923">
        <v>97</v>
      </c>
      <c r="L1923">
        <v>29</v>
      </c>
      <c r="M1923">
        <v>21</v>
      </c>
      <c r="N1923">
        <v>54</v>
      </c>
      <c r="O1923">
        <v>67</v>
      </c>
      <c r="P1923">
        <v>73</v>
      </c>
      <c r="Q1923">
        <v>75</v>
      </c>
      <c r="R1923">
        <v>4</v>
      </c>
    </row>
    <row r="1924" spans="1:18" x14ac:dyDescent="0.35">
      <c r="A1924" t="s">
        <v>26</v>
      </c>
      <c r="B1924">
        <v>127095</v>
      </c>
      <c r="C1924">
        <v>14</v>
      </c>
      <c r="D1924" t="s">
        <v>25</v>
      </c>
      <c r="E1924">
        <v>77</v>
      </c>
      <c r="F1924">
        <v>14</v>
      </c>
      <c r="G1924">
        <v>54</v>
      </c>
      <c r="H1924" t="s">
        <v>27</v>
      </c>
      <c r="I1924">
        <v>5</v>
      </c>
      <c r="J1924">
        <v>4</v>
      </c>
      <c r="K1924">
        <v>7</v>
      </c>
      <c r="L1924">
        <v>75</v>
      </c>
      <c r="M1924">
        <v>6</v>
      </c>
      <c r="N1924">
        <v>19</v>
      </c>
      <c r="O1924">
        <v>42</v>
      </c>
      <c r="P1924">
        <v>46</v>
      </c>
      <c r="Q1924">
        <v>41</v>
      </c>
      <c r="R1924">
        <v>46</v>
      </c>
    </row>
    <row r="1925" spans="1:18" x14ac:dyDescent="0.35">
      <c r="A1925" t="s">
        <v>29</v>
      </c>
      <c r="B1925">
        <v>85124</v>
      </c>
      <c r="C1925">
        <v>18</v>
      </c>
      <c r="D1925" t="s">
        <v>19</v>
      </c>
      <c r="E1925">
        <v>37</v>
      </c>
      <c r="F1925">
        <v>105</v>
      </c>
      <c r="G1925">
        <v>13</v>
      </c>
      <c r="H1925" t="s">
        <v>23</v>
      </c>
      <c r="I1925">
        <v>35</v>
      </c>
      <c r="J1925">
        <v>61</v>
      </c>
      <c r="K1925">
        <v>49</v>
      </c>
      <c r="L1925">
        <v>72</v>
      </c>
      <c r="M1925">
        <v>56</v>
      </c>
      <c r="N1925">
        <v>8</v>
      </c>
      <c r="O1925">
        <v>44</v>
      </c>
      <c r="P1925">
        <v>49</v>
      </c>
      <c r="Q1925">
        <v>67</v>
      </c>
      <c r="R1925">
        <v>22</v>
      </c>
    </row>
    <row r="1926" spans="1:18" x14ac:dyDescent="0.35">
      <c r="A1926" t="s">
        <v>43</v>
      </c>
      <c r="B1926">
        <v>48224</v>
      </c>
      <c r="C1926">
        <v>22</v>
      </c>
      <c r="D1926" t="s">
        <v>38</v>
      </c>
      <c r="E1926">
        <v>62</v>
      </c>
      <c r="F1926">
        <v>53</v>
      </c>
      <c r="G1926">
        <v>16</v>
      </c>
      <c r="H1926" t="s">
        <v>23</v>
      </c>
      <c r="I1926">
        <v>6</v>
      </c>
      <c r="J1926">
        <v>97</v>
      </c>
      <c r="K1926">
        <v>88</v>
      </c>
      <c r="L1926">
        <v>28</v>
      </c>
      <c r="M1926">
        <v>51</v>
      </c>
      <c r="N1926">
        <v>6</v>
      </c>
      <c r="O1926">
        <v>24</v>
      </c>
      <c r="P1926">
        <v>77</v>
      </c>
      <c r="Q1926">
        <v>12</v>
      </c>
      <c r="R1926">
        <v>26</v>
      </c>
    </row>
    <row r="1927" spans="1:18" x14ac:dyDescent="0.35">
      <c r="A1927" t="s">
        <v>42</v>
      </c>
      <c r="B1927">
        <v>80421</v>
      </c>
      <c r="C1927">
        <v>9</v>
      </c>
      <c r="D1927" t="s">
        <v>25</v>
      </c>
      <c r="E1927">
        <v>82</v>
      </c>
      <c r="F1927">
        <v>128</v>
      </c>
      <c r="G1927">
        <v>65</v>
      </c>
      <c r="H1927" t="s">
        <v>27</v>
      </c>
      <c r="I1927">
        <v>75</v>
      </c>
      <c r="J1927">
        <v>12</v>
      </c>
      <c r="K1927">
        <v>52</v>
      </c>
      <c r="L1927">
        <v>44</v>
      </c>
      <c r="M1927">
        <v>31</v>
      </c>
      <c r="N1927">
        <v>83</v>
      </c>
      <c r="O1927">
        <v>46</v>
      </c>
      <c r="P1927">
        <v>6</v>
      </c>
      <c r="Q1927">
        <v>27</v>
      </c>
      <c r="R1927">
        <v>23</v>
      </c>
    </row>
    <row r="1928" spans="1:18" x14ac:dyDescent="0.35">
      <c r="A1928" t="s">
        <v>44</v>
      </c>
      <c r="B1928">
        <v>149028</v>
      </c>
      <c r="C1928">
        <v>19</v>
      </c>
      <c r="D1928" t="s">
        <v>22</v>
      </c>
      <c r="E1928">
        <v>65</v>
      </c>
      <c r="F1928">
        <v>106</v>
      </c>
      <c r="G1928">
        <v>5</v>
      </c>
      <c r="H1928" t="s">
        <v>27</v>
      </c>
      <c r="I1928">
        <v>65</v>
      </c>
      <c r="J1928">
        <v>75</v>
      </c>
      <c r="K1928">
        <v>55</v>
      </c>
      <c r="L1928">
        <v>94</v>
      </c>
      <c r="M1928">
        <v>98</v>
      </c>
      <c r="N1928">
        <v>10</v>
      </c>
      <c r="O1928">
        <v>67</v>
      </c>
      <c r="P1928">
        <v>93</v>
      </c>
      <c r="Q1928">
        <v>4</v>
      </c>
      <c r="R1928">
        <v>86</v>
      </c>
    </row>
    <row r="1929" spans="1:18" x14ac:dyDescent="0.35">
      <c r="A1929" t="s">
        <v>41</v>
      </c>
      <c r="B1929">
        <v>137919</v>
      </c>
      <c r="C1929">
        <v>29</v>
      </c>
      <c r="D1929" t="s">
        <v>25</v>
      </c>
      <c r="E1929">
        <v>9</v>
      </c>
      <c r="F1929">
        <v>133</v>
      </c>
      <c r="G1929">
        <v>8</v>
      </c>
      <c r="H1929" t="s">
        <v>20</v>
      </c>
      <c r="I1929">
        <v>16</v>
      </c>
      <c r="J1929">
        <v>33</v>
      </c>
      <c r="K1929">
        <v>77</v>
      </c>
      <c r="L1929">
        <v>23</v>
      </c>
      <c r="M1929">
        <v>48</v>
      </c>
      <c r="N1929">
        <v>57</v>
      </c>
      <c r="O1929">
        <v>6</v>
      </c>
      <c r="P1929">
        <v>94</v>
      </c>
      <c r="Q1929">
        <v>66</v>
      </c>
      <c r="R1929">
        <v>79</v>
      </c>
    </row>
    <row r="1930" spans="1:18" x14ac:dyDescent="0.35">
      <c r="A1930" t="s">
        <v>37</v>
      </c>
      <c r="B1930">
        <v>129391</v>
      </c>
      <c r="C1930">
        <v>13</v>
      </c>
      <c r="D1930" t="s">
        <v>19</v>
      </c>
      <c r="E1930">
        <v>5</v>
      </c>
      <c r="F1930">
        <v>6</v>
      </c>
      <c r="G1930">
        <v>4</v>
      </c>
      <c r="H1930" t="s">
        <v>27</v>
      </c>
      <c r="I1930">
        <v>35</v>
      </c>
      <c r="J1930">
        <v>64</v>
      </c>
      <c r="K1930">
        <v>25</v>
      </c>
      <c r="L1930">
        <v>23</v>
      </c>
      <c r="M1930">
        <v>29</v>
      </c>
      <c r="N1930">
        <v>59</v>
      </c>
      <c r="O1930">
        <v>49</v>
      </c>
      <c r="P1930">
        <v>84</v>
      </c>
      <c r="Q1930">
        <v>7</v>
      </c>
      <c r="R1930">
        <v>67</v>
      </c>
    </row>
    <row r="1931" spans="1:18" x14ac:dyDescent="0.35">
      <c r="A1931" t="s">
        <v>44</v>
      </c>
      <c r="B1931">
        <v>105125</v>
      </c>
      <c r="C1931">
        <v>29</v>
      </c>
      <c r="D1931" t="s">
        <v>19</v>
      </c>
      <c r="E1931">
        <v>6</v>
      </c>
      <c r="F1931">
        <v>101</v>
      </c>
      <c r="G1931">
        <v>33</v>
      </c>
      <c r="H1931" t="s">
        <v>27</v>
      </c>
      <c r="I1931">
        <v>36</v>
      </c>
      <c r="J1931">
        <v>3</v>
      </c>
      <c r="K1931">
        <v>18</v>
      </c>
      <c r="L1931">
        <v>11</v>
      </c>
      <c r="M1931">
        <v>8</v>
      </c>
      <c r="N1931">
        <v>35</v>
      </c>
      <c r="O1931">
        <v>8</v>
      </c>
      <c r="P1931">
        <v>27</v>
      </c>
      <c r="Q1931">
        <v>68</v>
      </c>
      <c r="R1931">
        <v>75</v>
      </c>
    </row>
    <row r="1932" spans="1:18" x14ac:dyDescent="0.35">
      <c r="A1932" t="s">
        <v>34</v>
      </c>
      <c r="B1932">
        <v>127071</v>
      </c>
      <c r="C1932">
        <v>20</v>
      </c>
      <c r="D1932" t="s">
        <v>19</v>
      </c>
      <c r="E1932">
        <v>66</v>
      </c>
      <c r="F1932">
        <v>81</v>
      </c>
      <c r="G1932">
        <v>41</v>
      </c>
      <c r="H1932" t="s">
        <v>27</v>
      </c>
      <c r="I1932">
        <v>81</v>
      </c>
      <c r="J1932">
        <v>98</v>
      </c>
      <c r="K1932">
        <v>77</v>
      </c>
      <c r="L1932">
        <v>52</v>
      </c>
      <c r="M1932">
        <v>44</v>
      </c>
      <c r="N1932">
        <v>54</v>
      </c>
      <c r="O1932">
        <v>46</v>
      </c>
      <c r="P1932">
        <v>5</v>
      </c>
      <c r="Q1932">
        <v>2</v>
      </c>
      <c r="R1932">
        <v>9</v>
      </c>
    </row>
    <row r="1933" spans="1:18" x14ac:dyDescent="0.35">
      <c r="A1933" t="s">
        <v>29</v>
      </c>
      <c r="B1933">
        <v>109036</v>
      </c>
      <c r="C1933">
        <v>1</v>
      </c>
      <c r="D1933" t="s">
        <v>19</v>
      </c>
      <c r="E1933">
        <v>68</v>
      </c>
      <c r="F1933">
        <v>145</v>
      </c>
      <c r="G1933">
        <v>12</v>
      </c>
      <c r="H1933" t="s">
        <v>23</v>
      </c>
      <c r="I1933">
        <v>8</v>
      </c>
      <c r="J1933">
        <v>83</v>
      </c>
      <c r="K1933">
        <v>10</v>
      </c>
      <c r="L1933">
        <v>58</v>
      </c>
      <c r="M1933">
        <v>6</v>
      </c>
      <c r="N1933">
        <v>78</v>
      </c>
      <c r="O1933">
        <v>7</v>
      </c>
      <c r="P1933">
        <v>54</v>
      </c>
      <c r="Q1933">
        <v>28</v>
      </c>
      <c r="R1933">
        <v>92</v>
      </c>
    </row>
    <row r="1934" spans="1:18" x14ac:dyDescent="0.35">
      <c r="A1934" t="s">
        <v>18</v>
      </c>
      <c r="B1934">
        <v>59000</v>
      </c>
      <c r="C1934">
        <v>5</v>
      </c>
      <c r="D1934" t="s">
        <v>38</v>
      </c>
      <c r="E1934">
        <v>9</v>
      </c>
      <c r="F1934">
        <v>8</v>
      </c>
      <c r="G1934">
        <v>8</v>
      </c>
      <c r="H1934" t="s">
        <v>20</v>
      </c>
      <c r="I1934">
        <v>95</v>
      </c>
      <c r="J1934">
        <v>2</v>
      </c>
      <c r="K1934">
        <v>58</v>
      </c>
      <c r="L1934">
        <v>39</v>
      </c>
      <c r="M1934">
        <v>77</v>
      </c>
      <c r="N1934">
        <v>13</v>
      </c>
      <c r="O1934">
        <v>44</v>
      </c>
      <c r="P1934">
        <v>7</v>
      </c>
      <c r="Q1934">
        <v>41</v>
      </c>
      <c r="R1934">
        <v>6</v>
      </c>
    </row>
    <row r="1935" spans="1:18" x14ac:dyDescent="0.35">
      <c r="A1935" t="s">
        <v>41</v>
      </c>
      <c r="B1935">
        <v>45529</v>
      </c>
      <c r="C1935">
        <v>22</v>
      </c>
      <c r="D1935" t="s">
        <v>25</v>
      </c>
      <c r="E1935">
        <v>5</v>
      </c>
      <c r="F1935">
        <v>51</v>
      </c>
      <c r="G1935">
        <v>85</v>
      </c>
      <c r="H1935" t="s">
        <v>20</v>
      </c>
      <c r="I1935">
        <v>92</v>
      </c>
      <c r="J1935">
        <v>11</v>
      </c>
      <c r="K1935">
        <v>59</v>
      </c>
      <c r="L1935">
        <v>73</v>
      </c>
      <c r="M1935">
        <v>7</v>
      </c>
      <c r="N1935">
        <v>2</v>
      </c>
      <c r="O1935">
        <v>46</v>
      </c>
      <c r="P1935">
        <v>79</v>
      </c>
      <c r="Q1935">
        <v>16</v>
      </c>
      <c r="R1935">
        <v>84</v>
      </c>
    </row>
    <row r="1936" spans="1:18" x14ac:dyDescent="0.35">
      <c r="A1936" t="s">
        <v>18</v>
      </c>
      <c r="B1936">
        <v>124845</v>
      </c>
      <c r="C1936">
        <v>15</v>
      </c>
      <c r="D1936" t="s">
        <v>22</v>
      </c>
      <c r="E1936">
        <v>33</v>
      </c>
      <c r="F1936">
        <v>102</v>
      </c>
      <c r="G1936">
        <v>94</v>
      </c>
      <c r="H1936" t="s">
        <v>20</v>
      </c>
      <c r="I1936">
        <v>22</v>
      </c>
      <c r="J1936">
        <v>5</v>
      </c>
      <c r="K1936">
        <v>62</v>
      </c>
      <c r="L1936">
        <v>14</v>
      </c>
      <c r="M1936">
        <v>4</v>
      </c>
      <c r="N1936">
        <v>1</v>
      </c>
      <c r="O1936">
        <v>32</v>
      </c>
      <c r="P1936">
        <v>7</v>
      </c>
      <c r="Q1936">
        <v>8</v>
      </c>
      <c r="R1936">
        <v>10</v>
      </c>
    </row>
    <row r="1937" spans="1:18" x14ac:dyDescent="0.35">
      <c r="A1937" t="s">
        <v>18</v>
      </c>
      <c r="B1937">
        <v>135312</v>
      </c>
      <c r="C1937">
        <v>28</v>
      </c>
      <c r="D1937" t="s">
        <v>25</v>
      </c>
      <c r="E1937">
        <v>43</v>
      </c>
      <c r="F1937">
        <v>53</v>
      </c>
      <c r="G1937">
        <v>73</v>
      </c>
      <c r="H1937" t="s">
        <v>20</v>
      </c>
      <c r="I1937">
        <v>32</v>
      </c>
      <c r="J1937">
        <v>39</v>
      </c>
      <c r="K1937">
        <v>94</v>
      </c>
      <c r="L1937">
        <v>4</v>
      </c>
      <c r="M1937">
        <v>5</v>
      </c>
      <c r="N1937">
        <v>25</v>
      </c>
      <c r="O1937">
        <v>0</v>
      </c>
      <c r="P1937">
        <v>9</v>
      </c>
      <c r="Q1937">
        <v>8</v>
      </c>
      <c r="R1937">
        <v>96</v>
      </c>
    </row>
    <row r="1938" spans="1:18" x14ac:dyDescent="0.35">
      <c r="A1938" t="s">
        <v>43</v>
      </c>
      <c r="B1938">
        <v>95478</v>
      </c>
      <c r="C1938">
        <v>22</v>
      </c>
      <c r="D1938" t="s">
        <v>25</v>
      </c>
      <c r="E1938">
        <v>6</v>
      </c>
      <c r="F1938">
        <v>15</v>
      </c>
      <c r="G1938">
        <v>8</v>
      </c>
      <c r="H1938" t="s">
        <v>23</v>
      </c>
      <c r="I1938">
        <v>42</v>
      </c>
      <c r="J1938">
        <v>78</v>
      </c>
      <c r="K1938">
        <v>3</v>
      </c>
      <c r="L1938">
        <v>69</v>
      </c>
      <c r="M1938">
        <v>8</v>
      </c>
      <c r="N1938">
        <v>24</v>
      </c>
      <c r="O1938">
        <v>16</v>
      </c>
      <c r="P1938">
        <v>91</v>
      </c>
      <c r="Q1938">
        <v>18</v>
      </c>
      <c r="R1938">
        <v>4</v>
      </c>
    </row>
    <row r="1939" spans="1:18" x14ac:dyDescent="0.35">
      <c r="A1939" t="s">
        <v>37</v>
      </c>
      <c r="B1939">
        <v>71702</v>
      </c>
      <c r="C1939">
        <v>8</v>
      </c>
      <c r="D1939" t="s">
        <v>38</v>
      </c>
      <c r="E1939">
        <v>35</v>
      </c>
      <c r="F1939">
        <v>91</v>
      </c>
      <c r="G1939">
        <v>35</v>
      </c>
      <c r="H1939" t="s">
        <v>27</v>
      </c>
      <c r="I1939">
        <v>75</v>
      </c>
      <c r="J1939">
        <v>6</v>
      </c>
      <c r="K1939">
        <v>36</v>
      </c>
      <c r="L1939">
        <v>17</v>
      </c>
      <c r="M1939">
        <v>59</v>
      </c>
      <c r="N1939">
        <v>78</v>
      </c>
      <c r="O1939">
        <v>31</v>
      </c>
      <c r="P1939">
        <v>3</v>
      </c>
      <c r="Q1939">
        <v>21</v>
      </c>
      <c r="R1939">
        <v>68</v>
      </c>
    </row>
    <row r="1940" spans="1:18" x14ac:dyDescent="0.35">
      <c r="A1940" t="s">
        <v>39</v>
      </c>
      <c r="B1940">
        <v>123068</v>
      </c>
      <c r="C1940">
        <v>25</v>
      </c>
      <c r="D1940" t="s">
        <v>19</v>
      </c>
      <c r="E1940">
        <v>1</v>
      </c>
      <c r="F1940">
        <v>81</v>
      </c>
      <c r="G1940">
        <v>72</v>
      </c>
      <c r="H1940" t="s">
        <v>20</v>
      </c>
      <c r="I1940">
        <v>32</v>
      </c>
      <c r="J1940">
        <v>41</v>
      </c>
      <c r="K1940">
        <v>92</v>
      </c>
      <c r="L1940">
        <v>8</v>
      </c>
      <c r="M1940">
        <v>78</v>
      </c>
      <c r="N1940">
        <v>4</v>
      </c>
      <c r="O1940">
        <v>81</v>
      </c>
      <c r="P1940">
        <v>51</v>
      </c>
      <c r="Q1940">
        <v>4</v>
      </c>
      <c r="R1940">
        <v>95</v>
      </c>
    </row>
    <row r="1941" spans="1:18" x14ac:dyDescent="0.35">
      <c r="A1941" t="s">
        <v>24</v>
      </c>
      <c r="B1941">
        <v>33911</v>
      </c>
      <c r="C1941">
        <v>13</v>
      </c>
      <c r="D1941" t="s">
        <v>38</v>
      </c>
      <c r="E1941">
        <v>6</v>
      </c>
      <c r="F1941">
        <v>138</v>
      </c>
      <c r="G1941">
        <v>72</v>
      </c>
      <c r="H1941" t="s">
        <v>20</v>
      </c>
      <c r="I1941">
        <v>55</v>
      </c>
      <c r="J1941">
        <v>82</v>
      </c>
      <c r="K1941">
        <v>99</v>
      </c>
      <c r="L1941">
        <v>72</v>
      </c>
      <c r="M1941">
        <v>28</v>
      </c>
      <c r="N1941">
        <v>7</v>
      </c>
      <c r="O1941">
        <v>71</v>
      </c>
      <c r="P1941">
        <v>7</v>
      </c>
      <c r="Q1941">
        <v>85</v>
      </c>
      <c r="R1941">
        <v>9</v>
      </c>
    </row>
    <row r="1942" spans="1:18" x14ac:dyDescent="0.35">
      <c r="A1942" t="s">
        <v>35</v>
      </c>
      <c r="B1942">
        <v>121964</v>
      </c>
      <c r="C1942">
        <v>14</v>
      </c>
      <c r="D1942" t="s">
        <v>22</v>
      </c>
      <c r="E1942">
        <v>64</v>
      </c>
      <c r="F1942">
        <v>145</v>
      </c>
      <c r="G1942">
        <v>49</v>
      </c>
      <c r="H1942" t="s">
        <v>27</v>
      </c>
      <c r="I1942">
        <v>96</v>
      </c>
      <c r="J1942">
        <v>94</v>
      </c>
      <c r="K1942">
        <v>9</v>
      </c>
      <c r="L1942">
        <v>91</v>
      </c>
      <c r="M1942">
        <v>9</v>
      </c>
      <c r="N1942">
        <v>82</v>
      </c>
      <c r="O1942">
        <v>69</v>
      </c>
      <c r="P1942">
        <v>2</v>
      </c>
      <c r="Q1942">
        <v>13</v>
      </c>
      <c r="R1942">
        <v>13</v>
      </c>
    </row>
    <row r="1943" spans="1:18" x14ac:dyDescent="0.35">
      <c r="A1943" t="s">
        <v>36</v>
      </c>
      <c r="B1943">
        <v>78229</v>
      </c>
      <c r="C1943">
        <v>16</v>
      </c>
      <c r="D1943" t="s">
        <v>19</v>
      </c>
      <c r="E1943">
        <v>12</v>
      </c>
      <c r="F1943">
        <v>142</v>
      </c>
      <c r="G1943">
        <v>57</v>
      </c>
      <c r="H1943" t="s">
        <v>27</v>
      </c>
      <c r="I1943">
        <v>31</v>
      </c>
      <c r="J1943">
        <v>79</v>
      </c>
      <c r="K1943">
        <v>49</v>
      </c>
      <c r="L1943">
        <v>14</v>
      </c>
      <c r="M1943">
        <v>88</v>
      </c>
      <c r="N1943">
        <v>34</v>
      </c>
      <c r="O1943">
        <v>7</v>
      </c>
      <c r="P1943">
        <v>29</v>
      </c>
      <c r="Q1943">
        <v>5</v>
      </c>
      <c r="R1943">
        <v>82</v>
      </c>
    </row>
    <row r="1944" spans="1:18" x14ac:dyDescent="0.35">
      <c r="A1944" t="s">
        <v>24</v>
      </c>
      <c r="B1944">
        <v>66704</v>
      </c>
      <c r="C1944">
        <v>18</v>
      </c>
      <c r="D1944" t="s">
        <v>22</v>
      </c>
      <c r="E1944">
        <v>98</v>
      </c>
      <c r="F1944">
        <v>57</v>
      </c>
      <c r="G1944">
        <v>83</v>
      </c>
      <c r="H1944" t="s">
        <v>20</v>
      </c>
      <c r="I1944">
        <v>92</v>
      </c>
      <c r="J1944">
        <v>95</v>
      </c>
      <c r="K1944">
        <v>23</v>
      </c>
      <c r="L1944">
        <v>14</v>
      </c>
      <c r="M1944">
        <v>72</v>
      </c>
      <c r="N1944">
        <v>4</v>
      </c>
      <c r="O1944">
        <v>49</v>
      </c>
      <c r="P1944">
        <v>8</v>
      </c>
      <c r="Q1944">
        <v>56</v>
      </c>
      <c r="R1944">
        <v>19</v>
      </c>
    </row>
    <row r="1945" spans="1:18" x14ac:dyDescent="0.35">
      <c r="A1945" t="s">
        <v>39</v>
      </c>
      <c r="B1945">
        <v>91295</v>
      </c>
      <c r="C1945">
        <v>20</v>
      </c>
      <c r="D1945" t="s">
        <v>38</v>
      </c>
      <c r="E1945">
        <v>92</v>
      </c>
      <c r="F1945">
        <v>112</v>
      </c>
      <c r="G1945">
        <v>88</v>
      </c>
      <c r="H1945" t="s">
        <v>20</v>
      </c>
      <c r="I1945">
        <v>34</v>
      </c>
      <c r="J1945">
        <v>19</v>
      </c>
      <c r="K1945">
        <v>26</v>
      </c>
      <c r="L1945">
        <v>53</v>
      </c>
      <c r="M1945">
        <v>28</v>
      </c>
      <c r="N1945">
        <v>54</v>
      </c>
      <c r="O1945">
        <v>71</v>
      </c>
      <c r="P1945">
        <v>73</v>
      </c>
      <c r="Q1945">
        <v>16</v>
      </c>
      <c r="R1945">
        <v>75</v>
      </c>
    </row>
    <row r="1946" spans="1:18" x14ac:dyDescent="0.35">
      <c r="A1946" t="s">
        <v>33</v>
      </c>
      <c r="B1946">
        <v>114532</v>
      </c>
      <c r="C1946">
        <v>0</v>
      </c>
      <c r="D1946" t="s">
        <v>38</v>
      </c>
      <c r="E1946">
        <v>1</v>
      </c>
      <c r="F1946">
        <v>56</v>
      </c>
      <c r="G1946">
        <v>86</v>
      </c>
      <c r="H1946" t="s">
        <v>20</v>
      </c>
      <c r="I1946">
        <v>38</v>
      </c>
      <c r="J1946">
        <v>15</v>
      </c>
      <c r="K1946">
        <v>4</v>
      </c>
      <c r="L1946">
        <v>16</v>
      </c>
      <c r="M1946">
        <v>96</v>
      </c>
      <c r="N1946">
        <v>73</v>
      </c>
      <c r="O1946">
        <v>53</v>
      </c>
      <c r="P1946">
        <v>94</v>
      </c>
      <c r="Q1946">
        <v>62</v>
      </c>
      <c r="R1946">
        <v>73</v>
      </c>
    </row>
    <row r="1947" spans="1:18" x14ac:dyDescent="0.35">
      <c r="A1947" t="s">
        <v>21</v>
      </c>
      <c r="B1947">
        <v>129211</v>
      </c>
      <c r="C1947">
        <v>27</v>
      </c>
      <c r="D1947" t="s">
        <v>19</v>
      </c>
      <c r="E1947">
        <v>14</v>
      </c>
      <c r="F1947">
        <v>9</v>
      </c>
      <c r="G1947">
        <v>6</v>
      </c>
      <c r="H1947" t="s">
        <v>23</v>
      </c>
      <c r="I1947">
        <v>22</v>
      </c>
      <c r="J1947">
        <v>7</v>
      </c>
      <c r="K1947">
        <v>39</v>
      </c>
      <c r="L1947">
        <v>84</v>
      </c>
      <c r="M1947">
        <v>38</v>
      </c>
      <c r="N1947">
        <v>83</v>
      </c>
      <c r="O1947">
        <v>66</v>
      </c>
      <c r="P1947">
        <v>51</v>
      </c>
      <c r="Q1947">
        <v>24</v>
      </c>
      <c r="R1947">
        <v>92</v>
      </c>
    </row>
    <row r="1948" spans="1:18" x14ac:dyDescent="0.35">
      <c r="A1948" t="s">
        <v>43</v>
      </c>
      <c r="B1948">
        <v>36826</v>
      </c>
      <c r="C1948">
        <v>12</v>
      </c>
      <c r="D1948" t="s">
        <v>22</v>
      </c>
      <c r="E1948">
        <v>69</v>
      </c>
      <c r="F1948">
        <v>112</v>
      </c>
      <c r="G1948">
        <v>16</v>
      </c>
      <c r="H1948" t="s">
        <v>23</v>
      </c>
      <c r="I1948">
        <v>24</v>
      </c>
      <c r="J1948">
        <v>43</v>
      </c>
      <c r="K1948">
        <v>87</v>
      </c>
      <c r="L1948">
        <v>84</v>
      </c>
      <c r="M1948">
        <v>94</v>
      </c>
      <c r="N1948">
        <v>31</v>
      </c>
      <c r="O1948">
        <v>39</v>
      </c>
      <c r="P1948">
        <v>2</v>
      </c>
      <c r="Q1948">
        <v>94</v>
      </c>
      <c r="R1948">
        <v>33</v>
      </c>
    </row>
    <row r="1949" spans="1:18" x14ac:dyDescent="0.35">
      <c r="A1949" t="s">
        <v>43</v>
      </c>
      <c r="B1949">
        <v>113899</v>
      </c>
      <c r="C1949">
        <v>28</v>
      </c>
      <c r="D1949" t="s">
        <v>19</v>
      </c>
      <c r="E1949">
        <v>91</v>
      </c>
      <c r="F1949">
        <v>103</v>
      </c>
      <c r="G1949">
        <v>19</v>
      </c>
      <c r="H1949" t="s">
        <v>23</v>
      </c>
      <c r="I1949">
        <v>18</v>
      </c>
      <c r="J1949">
        <v>5</v>
      </c>
      <c r="K1949">
        <v>92</v>
      </c>
      <c r="L1949">
        <v>56</v>
      </c>
      <c r="M1949">
        <v>26</v>
      </c>
      <c r="N1949">
        <v>3</v>
      </c>
      <c r="O1949">
        <v>34</v>
      </c>
      <c r="P1949">
        <v>57</v>
      </c>
      <c r="Q1949">
        <v>4</v>
      </c>
      <c r="R1949">
        <v>61</v>
      </c>
    </row>
    <row r="1950" spans="1:18" x14ac:dyDescent="0.35">
      <c r="A1950" t="s">
        <v>42</v>
      </c>
      <c r="B1950">
        <v>59407</v>
      </c>
      <c r="C1950">
        <v>0</v>
      </c>
      <c r="D1950" t="s">
        <v>38</v>
      </c>
      <c r="E1950">
        <v>78</v>
      </c>
      <c r="F1950">
        <v>53</v>
      </c>
      <c r="G1950">
        <v>61</v>
      </c>
      <c r="H1950" t="s">
        <v>27</v>
      </c>
      <c r="I1950">
        <v>52</v>
      </c>
      <c r="J1950">
        <v>37</v>
      </c>
      <c r="K1950">
        <v>97</v>
      </c>
      <c r="L1950">
        <v>16</v>
      </c>
      <c r="M1950">
        <v>54</v>
      </c>
      <c r="N1950">
        <v>32</v>
      </c>
      <c r="O1950">
        <v>53</v>
      </c>
      <c r="P1950">
        <v>55</v>
      </c>
      <c r="Q1950">
        <v>9</v>
      </c>
      <c r="R1950">
        <v>66</v>
      </c>
    </row>
    <row r="1951" spans="1:18" x14ac:dyDescent="0.35">
      <c r="A1951" t="s">
        <v>40</v>
      </c>
      <c r="B1951">
        <v>120389</v>
      </c>
      <c r="C1951">
        <v>28</v>
      </c>
      <c r="D1951" t="s">
        <v>19</v>
      </c>
      <c r="E1951">
        <v>77</v>
      </c>
      <c r="F1951">
        <v>59</v>
      </c>
      <c r="G1951">
        <v>12</v>
      </c>
      <c r="H1951" t="s">
        <v>23</v>
      </c>
      <c r="I1951">
        <v>65</v>
      </c>
      <c r="J1951">
        <v>14</v>
      </c>
      <c r="K1951">
        <v>68</v>
      </c>
      <c r="L1951">
        <v>6</v>
      </c>
      <c r="M1951">
        <v>33</v>
      </c>
      <c r="N1951">
        <v>85</v>
      </c>
      <c r="O1951">
        <v>77</v>
      </c>
      <c r="P1951">
        <v>64</v>
      </c>
      <c r="Q1951">
        <v>87</v>
      </c>
      <c r="R1951">
        <v>71</v>
      </c>
    </row>
    <row r="1952" spans="1:18" x14ac:dyDescent="0.35">
      <c r="A1952" t="s">
        <v>31</v>
      </c>
      <c r="B1952">
        <v>145796</v>
      </c>
      <c r="C1952">
        <v>23</v>
      </c>
      <c r="D1952" t="s">
        <v>22</v>
      </c>
      <c r="E1952">
        <v>98</v>
      </c>
      <c r="F1952">
        <v>119</v>
      </c>
      <c r="G1952">
        <v>2</v>
      </c>
      <c r="H1952" t="s">
        <v>23</v>
      </c>
      <c r="I1952">
        <v>41</v>
      </c>
      <c r="J1952">
        <v>9</v>
      </c>
      <c r="K1952">
        <v>3</v>
      </c>
      <c r="L1952">
        <v>1</v>
      </c>
      <c r="M1952">
        <v>2</v>
      </c>
      <c r="N1952">
        <v>11</v>
      </c>
      <c r="O1952">
        <v>32</v>
      </c>
      <c r="P1952">
        <v>83</v>
      </c>
      <c r="Q1952">
        <v>65</v>
      </c>
      <c r="R1952">
        <v>17</v>
      </c>
    </row>
    <row r="1953" spans="1:18" x14ac:dyDescent="0.35">
      <c r="A1953" t="s">
        <v>28</v>
      </c>
      <c r="B1953">
        <v>44433</v>
      </c>
      <c r="C1953">
        <v>0</v>
      </c>
      <c r="D1953" t="s">
        <v>25</v>
      </c>
      <c r="E1953">
        <v>5</v>
      </c>
      <c r="F1953">
        <v>101</v>
      </c>
      <c r="G1953">
        <v>44</v>
      </c>
      <c r="H1953" t="s">
        <v>27</v>
      </c>
      <c r="I1953">
        <v>86</v>
      </c>
      <c r="J1953">
        <v>32</v>
      </c>
      <c r="K1953">
        <v>9</v>
      </c>
      <c r="L1953">
        <v>3</v>
      </c>
      <c r="M1953">
        <v>72</v>
      </c>
      <c r="N1953">
        <v>66</v>
      </c>
      <c r="O1953">
        <v>19</v>
      </c>
      <c r="P1953">
        <v>11</v>
      </c>
      <c r="Q1953">
        <v>66</v>
      </c>
      <c r="R1953">
        <v>68</v>
      </c>
    </row>
    <row r="1954" spans="1:18" x14ac:dyDescent="0.35">
      <c r="A1954" t="s">
        <v>24</v>
      </c>
      <c r="B1954">
        <v>120913</v>
      </c>
      <c r="C1954">
        <v>26</v>
      </c>
      <c r="D1954" t="s">
        <v>25</v>
      </c>
      <c r="E1954">
        <v>97</v>
      </c>
      <c r="F1954">
        <v>117</v>
      </c>
      <c r="G1954">
        <v>93</v>
      </c>
      <c r="H1954" t="s">
        <v>20</v>
      </c>
      <c r="I1954">
        <v>13</v>
      </c>
      <c r="J1954">
        <v>98</v>
      </c>
      <c r="K1954">
        <v>3</v>
      </c>
      <c r="L1954">
        <v>53</v>
      </c>
      <c r="M1954">
        <v>29</v>
      </c>
      <c r="N1954">
        <v>81</v>
      </c>
      <c r="O1954">
        <v>22</v>
      </c>
      <c r="P1954">
        <v>1</v>
      </c>
      <c r="Q1954">
        <v>41</v>
      </c>
      <c r="R1954">
        <v>6</v>
      </c>
    </row>
    <row r="1955" spans="1:18" x14ac:dyDescent="0.35">
      <c r="A1955" t="s">
        <v>34</v>
      </c>
      <c r="B1955">
        <v>128747</v>
      </c>
      <c r="C1955">
        <v>21</v>
      </c>
      <c r="D1955" t="s">
        <v>38</v>
      </c>
      <c r="E1955">
        <v>64</v>
      </c>
      <c r="F1955">
        <v>79</v>
      </c>
      <c r="G1955">
        <v>4</v>
      </c>
      <c r="H1955" t="s">
        <v>27</v>
      </c>
      <c r="I1955">
        <v>16</v>
      </c>
      <c r="J1955">
        <v>14</v>
      </c>
      <c r="K1955">
        <v>53</v>
      </c>
      <c r="L1955">
        <v>68</v>
      </c>
      <c r="M1955">
        <v>45</v>
      </c>
      <c r="N1955">
        <v>12</v>
      </c>
      <c r="O1955">
        <v>65</v>
      </c>
      <c r="P1955">
        <v>56</v>
      </c>
      <c r="Q1955">
        <v>38</v>
      </c>
      <c r="R1955">
        <v>33</v>
      </c>
    </row>
    <row r="1956" spans="1:18" x14ac:dyDescent="0.35">
      <c r="A1956" t="s">
        <v>30</v>
      </c>
      <c r="B1956">
        <v>102593</v>
      </c>
      <c r="C1956">
        <v>22</v>
      </c>
      <c r="D1956" t="s">
        <v>19</v>
      </c>
      <c r="E1956">
        <v>15</v>
      </c>
      <c r="F1956">
        <v>84</v>
      </c>
      <c r="G1956">
        <v>32</v>
      </c>
      <c r="H1956" t="s">
        <v>27</v>
      </c>
      <c r="I1956">
        <v>44</v>
      </c>
      <c r="J1956">
        <v>6</v>
      </c>
      <c r="K1956">
        <v>94</v>
      </c>
      <c r="L1956">
        <v>63</v>
      </c>
      <c r="M1956">
        <v>62</v>
      </c>
      <c r="N1956">
        <v>37</v>
      </c>
      <c r="O1956">
        <v>13</v>
      </c>
      <c r="P1956">
        <v>45</v>
      </c>
      <c r="Q1956">
        <v>6</v>
      </c>
      <c r="R1956">
        <v>72</v>
      </c>
    </row>
    <row r="1957" spans="1:18" x14ac:dyDescent="0.35">
      <c r="A1957" t="s">
        <v>31</v>
      </c>
      <c r="B1957">
        <v>57706</v>
      </c>
      <c r="C1957">
        <v>12</v>
      </c>
      <c r="D1957" t="s">
        <v>19</v>
      </c>
      <c r="E1957">
        <v>26</v>
      </c>
      <c r="F1957">
        <v>74</v>
      </c>
      <c r="G1957">
        <v>19</v>
      </c>
      <c r="H1957" t="s">
        <v>23</v>
      </c>
      <c r="I1957">
        <v>57</v>
      </c>
      <c r="J1957">
        <v>22</v>
      </c>
      <c r="K1957">
        <v>59</v>
      </c>
      <c r="L1957">
        <v>35</v>
      </c>
      <c r="M1957">
        <v>64</v>
      </c>
      <c r="N1957">
        <v>29</v>
      </c>
      <c r="O1957">
        <v>59</v>
      </c>
      <c r="P1957">
        <v>77</v>
      </c>
      <c r="Q1957">
        <v>98</v>
      </c>
      <c r="R1957">
        <v>91</v>
      </c>
    </row>
    <row r="1958" spans="1:18" x14ac:dyDescent="0.35">
      <c r="A1958" t="s">
        <v>18</v>
      </c>
      <c r="B1958">
        <v>53665</v>
      </c>
      <c r="C1958">
        <v>21</v>
      </c>
      <c r="D1958" t="s">
        <v>25</v>
      </c>
      <c r="E1958">
        <v>43</v>
      </c>
      <c r="F1958">
        <v>84</v>
      </c>
      <c r="G1958">
        <v>75</v>
      </c>
      <c r="H1958" t="s">
        <v>20</v>
      </c>
      <c r="I1958">
        <v>6</v>
      </c>
      <c r="J1958">
        <v>95</v>
      </c>
      <c r="K1958">
        <v>36</v>
      </c>
      <c r="L1958">
        <v>88</v>
      </c>
      <c r="M1958">
        <v>15</v>
      </c>
      <c r="N1958">
        <v>94</v>
      </c>
      <c r="O1958">
        <v>35</v>
      </c>
      <c r="P1958">
        <v>38</v>
      </c>
      <c r="Q1958">
        <v>46</v>
      </c>
      <c r="R1958">
        <v>72</v>
      </c>
    </row>
    <row r="1959" spans="1:18" x14ac:dyDescent="0.35">
      <c r="A1959" t="s">
        <v>32</v>
      </c>
      <c r="B1959">
        <v>109133</v>
      </c>
      <c r="C1959">
        <v>24</v>
      </c>
      <c r="D1959" t="s">
        <v>22</v>
      </c>
      <c r="E1959">
        <v>48</v>
      </c>
      <c r="F1959">
        <v>102</v>
      </c>
      <c r="G1959">
        <v>31</v>
      </c>
      <c r="H1959" t="s">
        <v>27</v>
      </c>
      <c r="I1959">
        <v>3</v>
      </c>
      <c r="J1959">
        <v>35</v>
      </c>
      <c r="K1959">
        <v>56</v>
      </c>
      <c r="L1959">
        <v>56</v>
      </c>
      <c r="M1959">
        <v>71</v>
      </c>
      <c r="N1959">
        <v>72</v>
      </c>
      <c r="O1959">
        <v>24</v>
      </c>
      <c r="P1959">
        <v>77</v>
      </c>
      <c r="Q1959">
        <v>2</v>
      </c>
      <c r="R1959">
        <v>72</v>
      </c>
    </row>
    <row r="1960" spans="1:18" x14ac:dyDescent="0.35">
      <c r="A1960" t="s">
        <v>36</v>
      </c>
      <c r="B1960">
        <v>74329</v>
      </c>
      <c r="C1960">
        <v>5</v>
      </c>
      <c r="D1960" t="s">
        <v>19</v>
      </c>
      <c r="E1960">
        <v>73</v>
      </c>
      <c r="F1960">
        <v>103</v>
      </c>
      <c r="G1960">
        <v>47</v>
      </c>
      <c r="H1960" t="s">
        <v>27</v>
      </c>
      <c r="I1960">
        <v>69</v>
      </c>
      <c r="J1960">
        <v>4</v>
      </c>
      <c r="K1960">
        <v>22</v>
      </c>
      <c r="L1960">
        <v>62</v>
      </c>
      <c r="M1960">
        <v>85</v>
      </c>
      <c r="N1960">
        <v>38</v>
      </c>
      <c r="O1960">
        <v>26</v>
      </c>
      <c r="P1960">
        <v>52</v>
      </c>
      <c r="Q1960">
        <v>62</v>
      </c>
      <c r="R1960">
        <v>42</v>
      </c>
    </row>
    <row r="1961" spans="1:18" x14ac:dyDescent="0.35">
      <c r="A1961" t="s">
        <v>44</v>
      </c>
      <c r="B1961">
        <v>37279</v>
      </c>
      <c r="C1961">
        <v>9</v>
      </c>
      <c r="D1961" t="s">
        <v>25</v>
      </c>
      <c r="E1961">
        <v>52</v>
      </c>
      <c r="F1961">
        <v>54</v>
      </c>
      <c r="G1961">
        <v>39</v>
      </c>
      <c r="H1961" t="s">
        <v>27</v>
      </c>
      <c r="I1961">
        <v>45</v>
      </c>
      <c r="J1961">
        <v>7</v>
      </c>
      <c r="K1961">
        <v>22</v>
      </c>
      <c r="L1961">
        <v>98</v>
      </c>
      <c r="M1961">
        <v>32</v>
      </c>
      <c r="N1961">
        <v>53</v>
      </c>
      <c r="O1961">
        <v>2</v>
      </c>
      <c r="P1961">
        <v>88</v>
      </c>
      <c r="Q1961">
        <v>79</v>
      </c>
      <c r="R1961">
        <v>2</v>
      </c>
    </row>
    <row r="1962" spans="1:18" x14ac:dyDescent="0.35">
      <c r="A1962" t="s">
        <v>42</v>
      </c>
      <c r="B1962">
        <v>69323</v>
      </c>
      <c r="C1962">
        <v>9</v>
      </c>
      <c r="D1962" t="s">
        <v>25</v>
      </c>
      <c r="E1962">
        <v>32</v>
      </c>
      <c r="F1962">
        <v>119</v>
      </c>
      <c r="G1962">
        <v>63</v>
      </c>
      <c r="H1962" t="s">
        <v>27</v>
      </c>
      <c r="I1962">
        <v>74</v>
      </c>
      <c r="J1962">
        <v>92</v>
      </c>
      <c r="K1962">
        <v>86</v>
      </c>
      <c r="L1962">
        <v>99</v>
      </c>
      <c r="M1962">
        <v>18</v>
      </c>
      <c r="N1962">
        <v>3</v>
      </c>
      <c r="O1962">
        <v>64</v>
      </c>
      <c r="P1962">
        <v>73</v>
      </c>
      <c r="Q1962">
        <v>53</v>
      </c>
      <c r="R1962">
        <v>7</v>
      </c>
    </row>
    <row r="1963" spans="1:18" x14ac:dyDescent="0.35">
      <c r="A1963" t="s">
        <v>37</v>
      </c>
      <c r="B1963">
        <v>81454</v>
      </c>
      <c r="C1963">
        <v>18</v>
      </c>
      <c r="D1963" t="s">
        <v>25</v>
      </c>
      <c r="E1963">
        <v>96</v>
      </c>
      <c r="F1963">
        <v>91</v>
      </c>
      <c r="G1963">
        <v>39</v>
      </c>
      <c r="H1963" t="s">
        <v>27</v>
      </c>
      <c r="I1963">
        <v>2</v>
      </c>
      <c r="J1963">
        <v>24</v>
      </c>
      <c r="K1963">
        <v>7</v>
      </c>
      <c r="L1963">
        <v>91</v>
      </c>
      <c r="M1963">
        <v>9</v>
      </c>
      <c r="N1963">
        <v>55</v>
      </c>
      <c r="O1963">
        <v>7</v>
      </c>
      <c r="P1963">
        <v>28</v>
      </c>
      <c r="Q1963">
        <v>57</v>
      </c>
      <c r="R1963">
        <v>72</v>
      </c>
    </row>
    <row r="1964" spans="1:18" x14ac:dyDescent="0.35">
      <c r="A1964" t="s">
        <v>24</v>
      </c>
      <c r="B1964">
        <v>80366</v>
      </c>
      <c r="C1964">
        <v>15</v>
      </c>
      <c r="D1964" t="s">
        <v>19</v>
      </c>
      <c r="E1964">
        <v>45</v>
      </c>
      <c r="F1964">
        <v>125</v>
      </c>
      <c r="G1964">
        <v>78</v>
      </c>
      <c r="H1964" t="s">
        <v>20</v>
      </c>
      <c r="I1964">
        <v>21</v>
      </c>
      <c r="J1964">
        <v>19</v>
      </c>
      <c r="K1964">
        <v>36</v>
      </c>
      <c r="L1964">
        <v>4</v>
      </c>
      <c r="M1964">
        <v>28</v>
      </c>
      <c r="N1964">
        <v>65</v>
      </c>
      <c r="O1964">
        <v>65</v>
      </c>
      <c r="P1964">
        <v>7</v>
      </c>
      <c r="Q1964">
        <v>29</v>
      </c>
      <c r="R1964">
        <v>57</v>
      </c>
    </row>
    <row r="1965" spans="1:18" x14ac:dyDescent="0.35">
      <c r="A1965" t="s">
        <v>26</v>
      </c>
      <c r="B1965">
        <v>71476</v>
      </c>
      <c r="C1965">
        <v>0</v>
      </c>
      <c r="D1965" t="s">
        <v>22</v>
      </c>
      <c r="E1965">
        <v>42</v>
      </c>
      <c r="F1965">
        <v>121</v>
      </c>
      <c r="G1965">
        <v>3</v>
      </c>
      <c r="H1965" t="s">
        <v>23</v>
      </c>
      <c r="I1965">
        <v>28</v>
      </c>
      <c r="J1965">
        <v>14</v>
      </c>
      <c r="K1965">
        <v>13</v>
      </c>
      <c r="L1965">
        <v>96</v>
      </c>
      <c r="M1965">
        <v>38</v>
      </c>
      <c r="N1965">
        <v>53</v>
      </c>
      <c r="O1965">
        <v>73</v>
      </c>
      <c r="P1965">
        <v>5</v>
      </c>
      <c r="Q1965">
        <v>24</v>
      </c>
      <c r="R1965">
        <v>83</v>
      </c>
    </row>
    <row r="1966" spans="1:18" x14ac:dyDescent="0.35">
      <c r="A1966" t="s">
        <v>30</v>
      </c>
      <c r="B1966">
        <v>122850</v>
      </c>
      <c r="C1966">
        <v>11</v>
      </c>
      <c r="D1966" t="s">
        <v>25</v>
      </c>
      <c r="E1966">
        <v>37</v>
      </c>
      <c r="F1966">
        <v>87</v>
      </c>
      <c r="G1966">
        <v>6</v>
      </c>
      <c r="H1966" t="s">
        <v>27</v>
      </c>
      <c r="I1966">
        <v>3</v>
      </c>
      <c r="J1966">
        <v>12</v>
      </c>
      <c r="K1966">
        <v>26</v>
      </c>
      <c r="L1966">
        <v>39</v>
      </c>
      <c r="M1966">
        <v>5</v>
      </c>
      <c r="N1966">
        <v>48</v>
      </c>
      <c r="O1966">
        <v>74</v>
      </c>
      <c r="P1966">
        <v>51</v>
      </c>
      <c r="Q1966">
        <v>7</v>
      </c>
      <c r="R1966">
        <v>44</v>
      </c>
    </row>
    <row r="1967" spans="1:18" x14ac:dyDescent="0.35">
      <c r="A1967" t="s">
        <v>26</v>
      </c>
      <c r="B1967">
        <v>80608</v>
      </c>
      <c r="C1967">
        <v>17</v>
      </c>
      <c r="D1967" t="s">
        <v>25</v>
      </c>
      <c r="E1967">
        <v>6</v>
      </c>
      <c r="F1967">
        <v>56</v>
      </c>
      <c r="G1967">
        <v>45</v>
      </c>
      <c r="H1967" t="s">
        <v>27</v>
      </c>
      <c r="I1967">
        <v>19</v>
      </c>
      <c r="J1967">
        <v>93</v>
      </c>
      <c r="K1967">
        <v>58</v>
      </c>
      <c r="L1967">
        <v>29</v>
      </c>
      <c r="M1967">
        <v>7</v>
      </c>
      <c r="N1967">
        <v>37</v>
      </c>
      <c r="O1967">
        <v>13</v>
      </c>
      <c r="P1967">
        <v>24</v>
      </c>
      <c r="Q1967">
        <v>64</v>
      </c>
      <c r="R1967">
        <v>5</v>
      </c>
    </row>
    <row r="1968" spans="1:18" x14ac:dyDescent="0.35">
      <c r="A1968" t="s">
        <v>29</v>
      </c>
      <c r="B1968">
        <v>92188</v>
      </c>
      <c r="C1968">
        <v>24</v>
      </c>
      <c r="D1968" t="s">
        <v>19</v>
      </c>
      <c r="E1968">
        <v>25</v>
      </c>
      <c r="F1968">
        <v>108</v>
      </c>
      <c r="G1968">
        <v>22</v>
      </c>
      <c r="H1968" t="s">
        <v>23</v>
      </c>
      <c r="I1968">
        <v>31</v>
      </c>
      <c r="J1968">
        <v>69</v>
      </c>
      <c r="K1968">
        <v>34</v>
      </c>
      <c r="L1968">
        <v>63</v>
      </c>
      <c r="M1968">
        <v>63</v>
      </c>
      <c r="N1968">
        <v>28</v>
      </c>
      <c r="O1968">
        <v>64</v>
      </c>
      <c r="P1968">
        <v>38</v>
      </c>
      <c r="Q1968">
        <v>34</v>
      </c>
      <c r="R1968">
        <v>29</v>
      </c>
    </row>
    <row r="1969" spans="1:18" x14ac:dyDescent="0.35">
      <c r="A1969" t="s">
        <v>44</v>
      </c>
      <c r="B1969">
        <v>43606</v>
      </c>
      <c r="C1969">
        <v>29</v>
      </c>
      <c r="D1969" t="s">
        <v>25</v>
      </c>
      <c r="E1969">
        <v>93</v>
      </c>
      <c r="F1969">
        <v>89</v>
      </c>
      <c r="G1969">
        <v>32</v>
      </c>
      <c r="H1969" t="s">
        <v>27</v>
      </c>
      <c r="I1969">
        <v>71</v>
      </c>
      <c r="J1969">
        <v>29</v>
      </c>
      <c r="K1969">
        <v>25</v>
      </c>
      <c r="L1969">
        <v>32</v>
      </c>
      <c r="M1969">
        <v>72</v>
      </c>
      <c r="N1969">
        <v>82</v>
      </c>
      <c r="O1969">
        <v>59</v>
      </c>
      <c r="P1969">
        <v>32</v>
      </c>
      <c r="Q1969">
        <v>31</v>
      </c>
      <c r="R1969">
        <v>12</v>
      </c>
    </row>
    <row r="1970" spans="1:18" x14ac:dyDescent="0.35">
      <c r="A1970" t="s">
        <v>31</v>
      </c>
      <c r="B1970">
        <v>83568</v>
      </c>
      <c r="C1970">
        <v>29</v>
      </c>
      <c r="D1970" t="s">
        <v>22</v>
      </c>
      <c r="E1970">
        <v>64</v>
      </c>
      <c r="F1970">
        <v>53</v>
      </c>
      <c r="G1970">
        <v>22</v>
      </c>
      <c r="H1970" t="s">
        <v>23</v>
      </c>
      <c r="I1970">
        <v>45</v>
      </c>
      <c r="J1970">
        <v>97</v>
      </c>
      <c r="K1970">
        <v>82</v>
      </c>
      <c r="L1970">
        <v>17</v>
      </c>
      <c r="M1970">
        <v>72</v>
      </c>
      <c r="N1970">
        <v>49</v>
      </c>
      <c r="O1970">
        <v>19</v>
      </c>
      <c r="P1970">
        <v>7</v>
      </c>
      <c r="Q1970">
        <v>55</v>
      </c>
      <c r="R1970">
        <v>3</v>
      </c>
    </row>
    <row r="1971" spans="1:18" x14ac:dyDescent="0.35">
      <c r="A1971" t="s">
        <v>34</v>
      </c>
      <c r="B1971">
        <v>81638</v>
      </c>
      <c r="C1971">
        <v>21</v>
      </c>
      <c r="D1971" t="s">
        <v>25</v>
      </c>
      <c r="E1971">
        <v>63</v>
      </c>
      <c r="F1971">
        <v>64</v>
      </c>
      <c r="G1971">
        <v>44</v>
      </c>
      <c r="H1971" t="s">
        <v>27</v>
      </c>
      <c r="I1971">
        <v>59</v>
      </c>
      <c r="J1971">
        <v>14</v>
      </c>
      <c r="K1971">
        <v>85</v>
      </c>
      <c r="L1971">
        <v>3</v>
      </c>
      <c r="M1971">
        <v>1</v>
      </c>
      <c r="N1971">
        <v>12</v>
      </c>
      <c r="O1971">
        <v>53</v>
      </c>
      <c r="P1971">
        <v>62</v>
      </c>
      <c r="Q1971">
        <v>4</v>
      </c>
      <c r="R1971">
        <v>29</v>
      </c>
    </row>
    <row r="1972" spans="1:18" x14ac:dyDescent="0.35">
      <c r="A1972" t="s">
        <v>39</v>
      </c>
      <c r="B1972">
        <v>123309</v>
      </c>
      <c r="C1972">
        <v>25</v>
      </c>
      <c r="D1972" t="s">
        <v>25</v>
      </c>
      <c r="E1972">
        <v>7</v>
      </c>
      <c r="F1972">
        <v>78</v>
      </c>
      <c r="G1972">
        <v>71</v>
      </c>
      <c r="H1972" t="s">
        <v>20</v>
      </c>
      <c r="I1972">
        <v>1</v>
      </c>
      <c r="J1972">
        <v>35</v>
      </c>
      <c r="K1972">
        <v>19</v>
      </c>
      <c r="L1972">
        <v>27</v>
      </c>
      <c r="M1972">
        <v>82</v>
      </c>
      <c r="N1972">
        <v>16</v>
      </c>
      <c r="O1972">
        <v>78</v>
      </c>
      <c r="P1972">
        <v>68</v>
      </c>
      <c r="Q1972">
        <v>33</v>
      </c>
      <c r="R1972">
        <v>55</v>
      </c>
    </row>
    <row r="1973" spans="1:18" x14ac:dyDescent="0.35">
      <c r="A1973" t="s">
        <v>42</v>
      </c>
      <c r="B1973">
        <v>64873</v>
      </c>
      <c r="C1973">
        <v>24</v>
      </c>
      <c r="D1973" t="s">
        <v>19</v>
      </c>
      <c r="E1973">
        <v>13</v>
      </c>
      <c r="F1973">
        <v>141</v>
      </c>
      <c r="G1973">
        <v>53</v>
      </c>
      <c r="H1973" t="s">
        <v>27</v>
      </c>
      <c r="I1973">
        <v>88</v>
      </c>
      <c r="J1973">
        <v>82</v>
      </c>
      <c r="K1973">
        <v>8</v>
      </c>
      <c r="L1973">
        <v>21</v>
      </c>
      <c r="M1973">
        <v>15</v>
      </c>
      <c r="N1973">
        <v>83</v>
      </c>
      <c r="O1973">
        <v>86</v>
      </c>
      <c r="P1973">
        <v>53</v>
      </c>
      <c r="Q1973">
        <v>1</v>
      </c>
      <c r="R1973">
        <v>14</v>
      </c>
    </row>
    <row r="1974" spans="1:18" x14ac:dyDescent="0.35">
      <c r="A1974" t="s">
        <v>31</v>
      </c>
      <c r="B1974">
        <v>78179</v>
      </c>
      <c r="C1974">
        <v>18</v>
      </c>
      <c r="D1974" t="s">
        <v>19</v>
      </c>
      <c r="E1974">
        <v>93</v>
      </c>
      <c r="F1974">
        <v>7</v>
      </c>
      <c r="G1974">
        <v>5</v>
      </c>
      <c r="H1974" t="s">
        <v>23</v>
      </c>
      <c r="I1974">
        <v>33</v>
      </c>
      <c r="J1974">
        <v>3</v>
      </c>
      <c r="K1974">
        <v>83</v>
      </c>
      <c r="L1974">
        <v>49</v>
      </c>
      <c r="M1974">
        <v>64</v>
      </c>
      <c r="N1974">
        <v>41</v>
      </c>
      <c r="O1974">
        <v>35</v>
      </c>
      <c r="P1974">
        <v>22</v>
      </c>
      <c r="Q1974">
        <v>77</v>
      </c>
      <c r="R1974">
        <v>7</v>
      </c>
    </row>
    <row r="1975" spans="1:18" x14ac:dyDescent="0.35">
      <c r="A1975" t="s">
        <v>21</v>
      </c>
      <c r="B1975">
        <v>78139</v>
      </c>
      <c r="C1975">
        <v>11</v>
      </c>
      <c r="D1975" t="s">
        <v>38</v>
      </c>
      <c r="E1975">
        <v>32</v>
      </c>
      <c r="F1975">
        <v>5</v>
      </c>
      <c r="G1975">
        <v>7</v>
      </c>
      <c r="H1975" t="s">
        <v>23</v>
      </c>
      <c r="I1975">
        <v>62</v>
      </c>
      <c r="J1975">
        <v>51</v>
      </c>
      <c r="K1975">
        <v>43</v>
      </c>
      <c r="L1975">
        <v>83</v>
      </c>
      <c r="M1975">
        <v>5</v>
      </c>
      <c r="N1975">
        <v>38</v>
      </c>
      <c r="O1975">
        <v>16</v>
      </c>
      <c r="P1975">
        <v>82</v>
      </c>
      <c r="Q1975">
        <v>58</v>
      </c>
      <c r="R1975">
        <v>9</v>
      </c>
    </row>
    <row r="1976" spans="1:18" x14ac:dyDescent="0.35">
      <c r="A1976" t="s">
        <v>31</v>
      </c>
      <c r="B1976">
        <v>43445</v>
      </c>
      <c r="C1976">
        <v>11</v>
      </c>
      <c r="D1976" t="s">
        <v>38</v>
      </c>
      <c r="E1976">
        <v>43</v>
      </c>
      <c r="F1976">
        <v>131</v>
      </c>
      <c r="G1976">
        <v>28</v>
      </c>
      <c r="H1976" t="s">
        <v>23</v>
      </c>
      <c r="I1976">
        <v>6</v>
      </c>
      <c r="J1976">
        <v>73</v>
      </c>
      <c r="K1976">
        <v>6</v>
      </c>
      <c r="L1976">
        <v>56</v>
      </c>
      <c r="M1976">
        <v>76</v>
      </c>
      <c r="N1976">
        <v>5</v>
      </c>
      <c r="O1976">
        <v>59</v>
      </c>
      <c r="P1976">
        <v>9</v>
      </c>
      <c r="Q1976">
        <v>2</v>
      </c>
      <c r="R1976">
        <v>1</v>
      </c>
    </row>
    <row r="1977" spans="1:18" x14ac:dyDescent="0.35">
      <c r="A1977" t="s">
        <v>42</v>
      </c>
      <c r="B1977">
        <v>31299</v>
      </c>
      <c r="C1977">
        <v>6</v>
      </c>
      <c r="D1977" t="s">
        <v>22</v>
      </c>
      <c r="E1977">
        <v>82</v>
      </c>
      <c r="F1977">
        <v>135</v>
      </c>
      <c r="G1977">
        <v>56</v>
      </c>
      <c r="H1977" t="s">
        <v>27</v>
      </c>
      <c r="I1977">
        <v>83</v>
      </c>
      <c r="J1977">
        <v>7</v>
      </c>
      <c r="K1977">
        <v>9</v>
      </c>
      <c r="L1977">
        <v>76</v>
      </c>
      <c r="M1977">
        <v>18</v>
      </c>
      <c r="N1977">
        <v>24</v>
      </c>
      <c r="O1977">
        <v>39</v>
      </c>
      <c r="P1977">
        <v>31</v>
      </c>
      <c r="Q1977">
        <v>32</v>
      </c>
      <c r="R1977">
        <v>17</v>
      </c>
    </row>
    <row r="1978" spans="1:18" x14ac:dyDescent="0.35">
      <c r="A1978" t="s">
        <v>36</v>
      </c>
      <c r="B1978">
        <v>104263</v>
      </c>
      <c r="C1978">
        <v>4</v>
      </c>
      <c r="D1978" t="s">
        <v>25</v>
      </c>
      <c r="E1978">
        <v>2</v>
      </c>
      <c r="F1978">
        <v>97</v>
      </c>
      <c r="G1978">
        <v>61</v>
      </c>
      <c r="H1978" t="s">
        <v>27</v>
      </c>
      <c r="I1978">
        <v>86</v>
      </c>
      <c r="J1978">
        <v>82</v>
      </c>
      <c r="K1978">
        <v>42</v>
      </c>
      <c r="L1978">
        <v>73</v>
      </c>
      <c r="M1978">
        <v>29</v>
      </c>
      <c r="N1978">
        <v>6</v>
      </c>
      <c r="O1978">
        <v>68</v>
      </c>
      <c r="P1978">
        <v>65</v>
      </c>
      <c r="Q1978">
        <v>8</v>
      </c>
      <c r="R1978">
        <v>62</v>
      </c>
    </row>
    <row r="1979" spans="1:18" x14ac:dyDescent="0.35">
      <c r="A1979" t="s">
        <v>31</v>
      </c>
      <c r="B1979">
        <v>33250</v>
      </c>
      <c r="C1979">
        <v>2</v>
      </c>
      <c r="D1979" t="s">
        <v>19</v>
      </c>
      <c r="E1979">
        <v>88</v>
      </c>
      <c r="F1979">
        <v>59</v>
      </c>
      <c r="G1979">
        <v>28</v>
      </c>
      <c r="H1979" t="s">
        <v>23</v>
      </c>
      <c r="I1979">
        <v>93</v>
      </c>
      <c r="J1979">
        <v>73</v>
      </c>
      <c r="K1979">
        <v>9</v>
      </c>
      <c r="L1979">
        <v>77</v>
      </c>
      <c r="M1979">
        <v>53</v>
      </c>
      <c r="N1979">
        <v>6</v>
      </c>
      <c r="O1979">
        <v>63</v>
      </c>
      <c r="P1979">
        <v>13</v>
      </c>
      <c r="Q1979">
        <v>19</v>
      </c>
      <c r="R1979">
        <v>52</v>
      </c>
    </row>
    <row r="1980" spans="1:18" x14ac:dyDescent="0.35">
      <c r="A1980" t="s">
        <v>21</v>
      </c>
      <c r="B1980">
        <v>135050</v>
      </c>
      <c r="C1980">
        <v>21</v>
      </c>
      <c r="D1980" t="s">
        <v>19</v>
      </c>
      <c r="E1980">
        <v>96</v>
      </c>
      <c r="F1980">
        <v>101</v>
      </c>
      <c r="G1980">
        <v>15</v>
      </c>
      <c r="H1980" t="s">
        <v>23</v>
      </c>
      <c r="I1980">
        <v>16</v>
      </c>
      <c r="J1980">
        <v>42</v>
      </c>
      <c r="K1980">
        <v>3</v>
      </c>
      <c r="L1980">
        <v>9</v>
      </c>
      <c r="M1980">
        <v>97</v>
      </c>
      <c r="N1980">
        <v>26</v>
      </c>
      <c r="O1980">
        <v>69</v>
      </c>
      <c r="P1980">
        <v>9</v>
      </c>
      <c r="Q1980">
        <v>91</v>
      </c>
      <c r="R1980">
        <v>59</v>
      </c>
    </row>
    <row r="1981" spans="1:18" x14ac:dyDescent="0.35">
      <c r="A1981" t="s">
        <v>32</v>
      </c>
      <c r="B1981">
        <v>80029</v>
      </c>
      <c r="C1981">
        <v>23</v>
      </c>
      <c r="D1981" t="s">
        <v>38</v>
      </c>
      <c r="E1981">
        <v>67</v>
      </c>
      <c r="F1981">
        <v>127</v>
      </c>
      <c r="G1981">
        <v>69</v>
      </c>
      <c r="H1981" t="s">
        <v>27</v>
      </c>
      <c r="I1981">
        <v>89</v>
      </c>
      <c r="J1981">
        <v>79</v>
      </c>
      <c r="K1981">
        <v>69</v>
      </c>
      <c r="L1981">
        <v>57</v>
      </c>
      <c r="M1981">
        <v>12</v>
      </c>
      <c r="N1981">
        <v>17</v>
      </c>
      <c r="O1981">
        <v>82</v>
      </c>
      <c r="P1981">
        <v>8</v>
      </c>
      <c r="Q1981">
        <v>61</v>
      </c>
      <c r="R1981">
        <v>44</v>
      </c>
    </row>
    <row r="1982" spans="1:18" x14ac:dyDescent="0.35">
      <c r="A1982" t="s">
        <v>18</v>
      </c>
      <c r="B1982">
        <v>34965</v>
      </c>
      <c r="C1982">
        <v>8</v>
      </c>
      <c r="D1982" t="s">
        <v>38</v>
      </c>
      <c r="E1982">
        <v>33</v>
      </c>
      <c r="F1982">
        <v>92</v>
      </c>
      <c r="G1982">
        <v>82</v>
      </c>
      <c r="H1982" t="s">
        <v>20</v>
      </c>
      <c r="I1982">
        <v>93</v>
      </c>
      <c r="J1982">
        <v>11</v>
      </c>
      <c r="K1982">
        <v>52</v>
      </c>
      <c r="L1982">
        <v>37</v>
      </c>
      <c r="M1982">
        <v>99</v>
      </c>
      <c r="N1982">
        <v>86</v>
      </c>
      <c r="O1982">
        <v>44</v>
      </c>
      <c r="P1982">
        <v>10</v>
      </c>
      <c r="Q1982">
        <v>51</v>
      </c>
      <c r="R1982">
        <v>17</v>
      </c>
    </row>
    <row r="1983" spans="1:18" x14ac:dyDescent="0.35">
      <c r="A1983" t="s">
        <v>40</v>
      </c>
      <c r="B1983">
        <v>148225</v>
      </c>
      <c r="C1983">
        <v>11</v>
      </c>
      <c r="D1983" t="s">
        <v>25</v>
      </c>
      <c r="E1983">
        <v>23</v>
      </c>
      <c r="F1983">
        <v>114</v>
      </c>
      <c r="G1983">
        <v>28</v>
      </c>
      <c r="H1983" t="s">
        <v>23</v>
      </c>
      <c r="I1983">
        <v>79</v>
      </c>
      <c r="J1983">
        <v>27</v>
      </c>
      <c r="K1983">
        <v>3</v>
      </c>
      <c r="L1983">
        <v>7</v>
      </c>
      <c r="M1983">
        <v>29</v>
      </c>
      <c r="N1983">
        <v>9</v>
      </c>
      <c r="O1983">
        <v>5</v>
      </c>
      <c r="P1983">
        <v>71</v>
      </c>
      <c r="Q1983">
        <v>75</v>
      </c>
      <c r="R1983">
        <v>6</v>
      </c>
    </row>
    <row r="1984" spans="1:18" x14ac:dyDescent="0.35">
      <c r="A1984" t="s">
        <v>34</v>
      </c>
      <c r="B1984">
        <v>118458</v>
      </c>
      <c r="C1984">
        <v>27</v>
      </c>
      <c r="D1984" t="s">
        <v>38</v>
      </c>
      <c r="E1984">
        <v>29</v>
      </c>
      <c r="F1984">
        <v>6</v>
      </c>
      <c r="G1984">
        <v>44</v>
      </c>
      <c r="H1984" t="s">
        <v>27</v>
      </c>
      <c r="I1984">
        <v>3</v>
      </c>
      <c r="J1984">
        <v>63</v>
      </c>
      <c r="K1984">
        <v>88</v>
      </c>
      <c r="L1984">
        <v>45</v>
      </c>
      <c r="M1984">
        <v>75</v>
      </c>
      <c r="N1984">
        <v>15</v>
      </c>
      <c r="O1984">
        <v>89</v>
      </c>
      <c r="P1984">
        <v>15</v>
      </c>
      <c r="Q1984">
        <v>19</v>
      </c>
      <c r="R1984">
        <v>11</v>
      </c>
    </row>
    <row r="1985" spans="1:18" x14ac:dyDescent="0.35">
      <c r="A1985" t="s">
        <v>18</v>
      </c>
      <c r="B1985">
        <v>105763</v>
      </c>
      <c r="C1985">
        <v>6</v>
      </c>
      <c r="D1985" t="s">
        <v>22</v>
      </c>
      <c r="E1985">
        <v>55</v>
      </c>
      <c r="F1985">
        <v>149</v>
      </c>
      <c r="G1985">
        <v>9</v>
      </c>
      <c r="H1985" t="s">
        <v>20</v>
      </c>
      <c r="I1985">
        <v>38</v>
      </c>
      <c r="J1985">
        <v>58</v>
      </c>
      <c r="K1985">
        <v>62</v>
      </c>
      <c r="L1985">
        <v>82</v>
      </c>
      <c r="M1985">
        <v>74</v>
      </c>
      <c r="N1985">
        <v>57</v>
      </c>
      <c r="O1985">
        <v>67</v>
      </c>
      <c r="P1985">
        <v>75</v>
      </c>
      <c r="Q1985">
        <v>13</v>
      </c>
      <c r="R1985">
        <v>2</v>
      </c>
    </row>
    <row r="1986" spans="1:18" x14ac:dyDescent="0.35">
      <c r="A1986" t="s">
        <v>18</v>
      </c>
      <c r="B1986">
        <v>99458</v>
      </c>
      <c r="C1986">
        <v>16</v>
      </c>
      <c r="D1986" t="s">
        <v>38</v>
      </c>
      <c r="E1986">
        <v>85</v>
      </c>
      <c r="F1986">
        <v>91</v>
      </c>
      <c r="G1986">
        <v>94</v>
      </c>
      <c r="H1986" t="s">
        <v>20</v>
      </c>
      <c r="I1986">
        <v>22</v>
      </c>
      <c r="J1986">
        <v>42</v>
      </c>
      <c r="K1986">
        <v>38</v>
      </c>
      <c r="L1986">
        <v>93</v>
      </c>
      <c r="M1986">
        <v>29</v>
      </c>
      <c r="N1986">
        <v>47</v>
      </c>
      <c r="O1986">
        <v>19</v>
      </c>
      <c r="P1986">
        <v>52</v>
      </c>
      <c r="Q1986">
        <v>86</v>
      </c>
      <c r="R1986">
        <v>3</v>
      </c>
    </row>
    <row r="1987" spans="1:18" x14ac:dyDescent="0.35">
      <c r="A1987" t="s">
        <v>43</v>
      </c>
      <c r="B1987">
        <v>34516</v>
      </c>
      <c r="C1987">
        <v>11</v>
      </c>
      <c r="D1987" t="s">
        <v>38</v>
      </c>
      <c r="E1987">
        <v>91</v>
      </c>
      <c r="F1987">
        <v>57</v>
      </c>
      <c r="G1987">
        <v>24</v>
      </c>
      <c r="H1987" t="s">
        <v>23</v>
      </c>
      <c r="I1987">
        <v>26</v>
      </c>
      <c r="J1987">
        <v>18</v>
      </c>
      <c r="K1987">
        <v>6</v>
      </c>
      <c r="L1987">
        <v>71</v>
      </c>
      <c r="M1987">
        <v>39</v>
      </c>
      <c r="N1987">
        <v>4</v>
      </c>
      <c r="O1987">
        <v>91</v>
      </c>
      <c r="P1987">
        <v>73</v>
      </c>
      <c r="Q1987">
        <v>27</v>
      </c>
      <c r="R1987">
        <v>5</v>
      </c>
    </row>
    <row r="1988" spans="1:18" x14ac:dyDescent="0.35">
      <c r="A1988" t="s">
        <v>31</v>
      </c>
      <c r="B1988">
        <v>123606</v>
      </c>
      <c r="C1988">
        <v>9</v>
      </c>
      <c r="D1988" t="s">
        <v>19</v>
      </c>
      <c r="E1988">
        <v>34</v>
      </c>
      <c r="F1988">
        <v>102</v>
      </c>
      <c r="G1988">
        <v>18</v>
      </c>
      <c r="H1988" t="s">
        <v>23</v>
      </c>
      <c r="I1988">
        <v>21</v>
      </c>
      <c r="J1988">
        <v>78</v>
      </c>
      <c r="K1988">
        <v>3</v>
      </c>
      <c r="L1988">
        <v>58</v>
      </c>
      <c r="M1988">
        <v>27</v>
      </c>
      <c r="N1988">
        <v>43</v>
      </c>
      <c r="O1988">
        <v>21</v>
      </c>
      <c r="P1988">
        <v>63</v>
      </c>
      <c r="Q1988">
        <v>43</v>
      </c>
      <c r="R1988">
        <v>2</v>
      </c>
    </row>
    <row r="1989" spans="1:18" x14ac:dyDescent="0.35">
      <c r="A1989" t="s">
        <v>36</v>
      </c>
      <c r="B1989">
        <v>149359</v>
      </c>
      <c r="C1989">
        <v>0</v>
      </c>
      <c r="D1989" t="s">
        <v>22</v>
      </c>
      <c r="E1989">
        <v>47</v>
      </c>
      <c r="F1989">
        <v>68</v>
      </c>
      <c r="G1989">
        <v>53</v>
      </c>
      <c r="H1989" t="s">
        <v>27</v>
      </c>
      <c r="I1989">
        <v>41</v>
      </c>
      <c r="J1989">
        <v>65</v>
      </c>
      <c r="K1989">
        <v>95</v>
      </c>
      <c r="L1989">
        <v>53</v>
      </c>
      <c r="M1989">
        <v>79</v>
      </c>
      <c r="N1989">
        <v>75</v>
      </c>
      <c r="O1989">
        <v>92</v>
      </c>
      <c r="P1989">
        <v>21</v>
      </c>
      <c r="Q1989">
        <v>83</v>
      </c>
      <c r="R1989">
        <v>91</v>
      </c>
    </row>
    <row r="1990" spans="1:18" x14ac:dyDescent="0.35">
      <c r="A1990" t="s">
        <v>28</v>
      </c>
      <c r="B1990">
        <v>37509</v>
      </c>
      <c r="C1990">
        <v>28</v>
      </c>
      <c r="D1990" t="s">
        <v>38</v>
      </c>
      <c r="E1990">
        <v>31</v>
      </c>
      <c r="F1990">
        <v>145</v>
      </c>
      <c r="G1990">
        <v>55</v>
      </c>
      <c r="H1990" t="s">
        <v>27</v>
      </c>
      <c r="I1990">
        <v>38</v>
      </c>
      <c r="J1990">
        <v>79</v>
      </c>
      <c r="K1990">
        <v>3</v>
      </c>
      <c r="L1990">
        <v>18</v>
      </c>
      <c r="M1990">
        <v>54</v>
      </c>
      <c r="N1990">
        <v>57</v>
      </c>
      <c r="O1990">
        <v>83</v>
      </c>
      <c r="P1990">
        <v>46</v>
      </c>
      <c r="Q1990">
        <v>81</v>
      </c>
      <c r="R1990">
        <v>31</v>
      </c>
    </row>
    <row r="1991" spans="1:18" x14ac:dyDescent="0.35">
      <c r="A1991" t="s">
        <v>36</v>
      </c>
      <c r="B1991">
        <v>117178</v>
      </c>
      <c r="C1991">
        <v>4</v>
      </c>
      <c r="D1991" t="s">
        <v>22</v>
      </c>
      <c r="E1991">
        <v>21</v>
      </c>
      <c r="F1991">
        <v>89</v>
      </c>
      <c r="G1991">
        <v>64</v>
      </c>
      <c r="H1991" t="s">
        <v>27</v>
      </c>
      <c r="I1991">
        <v>22</v>
      </c>
      <c r="J1991">
        <v>81</v>
      </c>
      <c r="K1991">
        <v>28</v>
      </c>
      <c r="L1991">
        <v>3</v>
      </c>
      <c r="M1991">
        <v>11</v>
      </c>
      <c r="N1991">
        <v>75</v>
      </c>
      <c r="O1991">
        <v>26</v>
      </c>
      <c r="P1991">
        <v>65</v>
      </c>
      <c r="Q1991">
        <v>7</v>
      </c>
      <c r="R1991">
        <v>35</v>
      </c>
    </row>
    <row r="1992" spans="1:18" x14ac:dyDescent="0.35">
      <c r="A1992" t="s">
        <v>44</v>
      </c>
      <c r="B1992">
        <v>49060</v>
      </c>
      <c r="C1992">
        <v>0</v>
      </c>
      <c r="D1992" t="s">
        <v>38</v>
      </c>
      <c r="E1992">
        <v>4</v>
      </c>
      <c r="F1992">
        <v>145</v>
      </c>
      <c r="G1992">
        <v>43</v>
      </c>
      <c r="H1992" t="s">
        <v>27</v>
      </c>
      <c r="I1992">
        <v>18</v>
      </c>
      <c r="J1992">
        <v>37</v>
      </c>
      <c r="K1992">
        <v>67</v>
      </c>
      <c r="L1992">
        <v>7</v>
      </c>
      <c r="M1992">
        <v>92</v>
      </c>
      <c r="N1992">
        <v>88</v>
      </c>
      <c r="O1992">
        <v>29</v>
      </c>
      <c r="P1992">
        <v>46</v>
      </c>
      <c r="Q1992">
        <v>75</v>
      </c>
      <c r="R1992">
        <v>92</v>
      </c>
    </row>
    <row r="1993" spans="1:18" x14ac:dyDescent="0.35">
      <c r="A1993" t="s">
        <v>31</v>
      </c>
      <c r="B1993">
        <v>59235</v>
      </c>
      <c r="C1993">
        <v>11</v>
      </c>
      <c r="D1993" t="s">
        <v>25</v>
      </c>
      <c r="E1993">
        <v>44</v>
      </c>
      <c r="F1993">
        <v>14</v>
      </c>
      <c r="G1993">
        <v>14</v>
      </c>
      <c r="H1993" t="s">
        <v>23</v>
      </c>
      <c r="I1993">
        <v>48</v>
      </c>
      <c r="J1993">
        <v>9</v>
      </c>
      <c r="K1993">
        <v>8</v>
      </c>
      <c r="L1993">
        <v>24</v>
      </c>
      <c r="M1993">
        <v>32</v>
      </c>
      <c r="N1993">
        <v>35</v>
      </c>
      <c r="O1993">
        <v>91</v>
      </c>
      <c r="P1993">
        <v>10</v>
      </c>
      <c r="Q1993">
        <v>77</v>
      </c>
      <c r="R1993">
        <v>48</v>
      </c>
    </row>
    <row r="1994" spans="1:18" x14ac:dyDescent="0.35">
      <c r="A1994" t="s">
        <v>31</v>
      </c>
      <c r="B1994">
        <v>79216</v>
      </c>
      <c r="C1994">
        <v>21</v>
      </c>
      <c r="D1994" t="s">
        <v>38</v>
      </c>
      <c r="E1994">
        <v>7</v>
      </c>
      <c r="F1994">
        <v>89</v>
      </c>
      <c r="G1994">
        <v>21</v>
      </c>
      <c r="H1994" t="s">
        <v>23</v>
      </c>
      <c r="I1994">
        <v>61</v>
      </c>
      <c r="J1994">
        <v>48</v>
      </c>
      <c r="K1994">
        <v>94</v>
      </c>
      <c r="L1994">
        <v>2</v>
      </c>
      <c r="M1994">
        <v>71</v>
      </c>
      <c r="N1994">
        <v>41</v>
      </c>
      <c r="O1994">
        <v>71</v>
      </c>
      <c r="P1994">
        <v>68</v>
      </c>
      <c r="Q1994">
        <v>1</v>
      </c>
      <c r="R1994">
        <v>29</v>
      </c>
    </row>
    <row r="1995" spans="1:18" x14ac:dyDescent="0.35">
      <c r="A1995" t="s">
        <v>31</v>
      </c>
      <c r="B1995">
        <v>49789</v>
      </c>
      <c r="C1995">
        <v>20</v>
      </c>
      <c r="D1995" t="s">
        <v>19</v>
      </c>
      <c r="E1995">
        <v>17</v>
      </c>
      <c r="F1995">
        <v>123</v>
      </c>
      <c r="G1995">
        <v>11</v>
      </c>
      <c r="H1995" t="s">
        <v>23</v>
      </c>
      <c r="I1995">
        <v>47</v>
      </c>
      <c r="J1995">
        <v>25</v>
      </c>
      <c r="K1995">
        <v>58</v>
      </c>
      <c r="L1995">
        <v>72</v>
      </c>
      <c r="M1995">
        <v>33</v>
      </c>
      <c r="N1995">
        <v>6</v>
      </c>
      <c r="O1995">
        <v>82</v>
      </c>
      <c r="P1995">
        <v>9</v>
      </c>
      <c r="Q1995">
        <v>71</v>
      </c>
      <c r="R1995">
        <v>32</v>
      </c>
    </row>
    <row r="1996" spans="1:18" x14ac:dyDescent="0.35">
      <c r="A1996" t="s">
        <v>39</v>
      </c>
      <c r="B1996">
        <v>107171</v>
      </c>
      <c r="C1996">
        <v>21</v>
      </c>
      <c r="D1996" t="s">
        <v>25</v>
      </c>
      <c r="E1996">
        <v>2</v>
      </c>
      <c r="F1996">
        <v>92</v>
      </c>
      <c r="G1996">
        <v>87</v>
      </c>
      <c r="H1996" t="s">
        <v>20</v>
      </c>
      <c r="I1996">
        <v>52</v>
      </c>
      <c r="J1996">
        <v>6</v>
      </c>
      <c r="K1996">
        <v>33</v>
      </c>
      <c r="L1996">
        <v>18</v>
      </c>
      <c r="M1996">
        <v>81</v>
      </c>
      <c r="N1996">
        <v>91</v>
      </c>
      <c r="O1996">
        <v>51</v>
      </c>
      <c r="P1996">
        <v>31</v>
      </c>
      <c r="Q1996">
        <v>51</v>
      </c>
      <c r="R1996">
        <v>88</v>
      </c>
    </row>
    <row r="1997" spans="1:18" x14ac:dyDescent="0.35">
      <c r="A1997" t="s">
        <v>31</v>
      </c>
      <c r="B1997">
        <v>30443</v>
      </c>
      <c r="C1997">
        <v>21</v>
      </c>
      <c r="D1997" t="s">
        <v>22</v>
      </c>
      <c r="E1997">
        <v>86</v>
      </c>
      <c r="F1997">
        <v>83</v>
      </c>
      <c r="G1997">
        <v>23</v>
      </c>
      <c r="H1997" t="s">
        <v>23</v>
      </c>
      <c r="I1997">
        <v>65</v>
      </c>
      <c r="J1997">
        <v>57</v>
      </c>
      <c r="K1997">
        <v>53</v>
      </c>
      <c r="L1997">
        <v>55</v>
      </c>
      <c r="M1997">
        <v>85</v>
      </c>
      <c r="N1997">
        <v>92</v>
      </c>
      <c r="O1997">
        <v>11</v>
      </c>
      <c r="P1997">
        <v>57</v>
      </c>
      <c r="Q1997">
        <v>92</v>
      </c>
      <c r="R1997">
        <v>13</v>
      </c>
    </row>
    <row r="1998" spans="1:18" x14ac:dyDescent="0.35">
      <c r="A1998" t="s">
        <v>30</v>
      </c>
      <c r="B1998">
        <v>105494</v>
      </c>
      <c r="C1998">
        <v>7</v>
      </c>
      <c r="D1998" t="s">
        <v>38</v>
      </c>
      <c r="E1998">
        <v>9</v>
      </c>
      <c r="F1998">
        <v>61</v>
      </c>
      <c r="G1998">
        <v>66</v>
      </c>
      <c r="H1998" t="s">
        <v>27</v>
      </c>
      <c r="I1998">
        <v>45</v>
      </c>
      <c r="J1998">
        <v>69</v>
      </c>
      <c r="K1998">
        <v>14</v>
      </c>
      <c r="L1998">
        <v>2</v>
      </c>
      <c r="M1998">
        <v>89</v>
      </c>
      <c r="N1998">
        <v>57</v>
      </c>
      <c r="O1998">
        <v>2</v>
      </c>
      <c r="P1998">
        <v>99</v>
      </c>
      <c r="Q1998">
        <v>49</v>
      </c>
      <c r="R1998">
        <v>48</v>
      </c>
    </row>
    <row r="1999" spans="1:18" x14ac:dyDescent="0.35">
      <c r="A1999" t="s">
        <v>34</v>
      </c>
      <c r="B1999">
        <v>45231</v>
      </c>
      <c r="C1999">
        <v>0</v>
      </c>
      <c r="D1999" t="s">
        <v>25</v>
      </c>
      <c r="E1999">
        <v>1</v>
      </c>
      <c r="F1999">
        <v>107</v>
      </c>
      <c r="G1999">
        <v>55</v>
      </c>
      <c r="H1999" t="s">
        <v>27</v>
      </c>
      <c r="I1999">
        <v>3</v>
      </c>
      <c r="J1999">
        <v>73</v>
      </c>
      <c r="K1999">
        <v>38</v>
      </c>
      <c r="L1999">
        <v>72</v>
      </c>
      <c r="M1999">
        <v>14</v>
      </c>
      <c r="N1999">
        <v>91</v>
      </c>
      <c r="O1999">
        <v>88</v>
      </c>
      <c r="P1999">
        <v>15</v>
      </c>
      <c r="Q1999">
        <v>94</v>
      </c>
      <c r="R1999">
        <v>56</v>
      </c>
    </row>
    <row r="2000" spans="1:18" x14ac:dyDescent="0.35">
      <c r="A2000" t="s">
        <v>41</v>
      </c>
      <c r="B2000">
        <v>116065</v>
      </c>
      <c r="C2000">
        <v>9</v>
      </c>
      <c r="D2000" t="s">
        <v>22</v>
      </c>
      <c r="E2000">
        <v>84</v>
      </c>
      <c r="F2000">
        <v>58</v>
      </c>
      <c r="G2000">
        <v>74</v>
      </c>
      <c r="H2000" t="s">
        <v>20</v>
      </c>
      <c r="I2000">
        <v>29</v>
      </c>
      <c r="J2000">
        <v>48</v>
      </c>
      <c r="K2000">
        <v>35</v>
      </c>
      <c r="L2000">
        <v>51</v>
      </c>
      <c r="M2000">
        <v>19</v>
      </c>
      <c r="N2000">
        <v>68</v>
      </c>
      <c r="O2000">
        <v>6</v>
      </c>
      <c r="P2000">
        <v>36</v>
      </c>
      <c r="Q2000">
        <v>18</v>
      </c>
      <c r="R2000">
        <v>73</v>
      </c>
    </row>
    <row r="2001" spans="1:18" x14ac:dyDescent="0.35">
      <c r="A2001" t="s">
        <v>35</v>
      </c>
      <c r="B2001">
        <v>102436</v>
      </c>
      <c r="C2001">
        <v>19</v>
      </c>
      <c r="D2001" t="s">
        <v>22</v>
      </c>
      <c r="E2001">
        <v>8</v>
      </c>
      <c r="F2001">
        <v>129</v>
      </c>
      <c r="G2001">
        <v>66</v>
      </c>
      <c r="H2001" t="s">
        <v>27</v>
      </c>
      <c r="I2001">
        <v>97</v>
      </c>
      <c r="J2001">
        <v>58</v>
      </c>
      <c r="K2001">
        <v>33</v>
      </c>
      <c r="L2001">
        <v>32</v>
      </c>
      <c r="M2001">
        <v>38</v>
      </c>
      <c r="N2001">
        <v>61</v>
      </c>
      <c r="O2001">
        <v>49</v>
      </c>
      <c r="P2001">
        <v>65</v>
      </c>
      <c r="Q2001">
        <v>4</v>
      </c>
      <c r="R2001">
        <v>11</v>
      </c>
    </row>
    <row r="2002" spans="1:18" x14ac:dyDescent="0.35">
      <c r="A2002" t="s">
        <v>32</v>
      </c>
      <c r="B2002">
        <v>62256</v>
      </c>
      <c r="C2002">
        <v>25</v>
      </c>
      <c r="D2002" t="s">
        <v>22</v>
      </c>
      <c r="E2002">
        <v>10</v>
      </c>
      <c r="F2002">
        <v>125</v>
      </c>
      <c r="G2002">
        <v>4</v>
      </c>
      <c r="H2002" t="s">
        <v>27</v>
      </c>
      <c r="I2002">
        <v>95</v>
      </c>
      <c r="J2002">
        <v>21</v>
      </c>
      <c r="K2002">
        <v>73</v>
      </c>
      <c r="L2002">
        <v>12</v>
      </c>
      <c r="M2002">
        <v>65</v>
      </c>
      <c r="N2002">
        <v>76</v>
      </c>
      <c r="O2002">
        <v>86</v>
      </c>
      <c r="P2002">
        <v>73</v>
      </c>
      <c r="Q2002">
        <v>92</v>
      </c>
      <c r="R2002">
        <v>52</v>
      </c>
    </row>
    <row r="2003" spans="1:18" x14ac:dyDescent="0.35">
      <c r="A2003" t="s">
        <v>34</v>
      </c>
      <c r="B2003">
        <v>61917</v>
      </c>
      <c r="C2003">
        <v>10</v>
      </c>
      <c r="D2003" t="s">
        <v>19</v>
      </c>
      <c r="E2003">
        <v>8</v>
      </c>
      <c r="F2003">
        <v>78</v>
      </c>
      <c r="G2003">
        <v>41</v>
      </c>
      <c r="H2003" t="s">
        <v>27</v>
      </c>
      <c r="I2003">
        <v>83</v>
      </c>
      <c r="J2003">
        <v>15</v>
      </c>
      <c r="K2003">
        <v>62</v>
      </c>
      <c r="L2003">
        <v>96</v>
      </c>
      <c r="M2003">
        <v>84</v>
      </c>
      <c r="N2003">
        <v>6</v>
      </c>
      <c r="O2003">
        <v>32</v>
      </c>
      <c r="P2003">
        <v>14</v>
      </c>
      <c r="Q2003">
        <v>95</v>
      </c>
      <c r="R2003">
        <v>99</v>
      </c>
    </row>
    <row r="2004" spans="1:18" x14ac:dyDescent="0.35">
      <c r="A2004" t="s">
        <v>35</v>
      </c>
      <c r="B2004">
        <v>62948</v>
      </c>
      <c r="C2004">
        <v>6</v>
      </c>
      <c r="D2004" t="s">
        <v>22</v>
      </c>
      <c r="E2004">
        <v>67</v>
      </c>
      <c r="F2004">
        <v>134</v>
      </c>
      <c r="G2004">
        <v>39</v>
      </c>
      <c r="H2004" t="s">
        <v>27</v>
      </c>
      <c r="I2004">
        <v>19</v>
      </c>
      <c r="J2004">
        <v>1</v>
      </c>
      <c r="K2004">
        <v>41</v>
      </c>
      <c r="L2004">
        <v>9</v>
      </c>
      <c r="M2004">
        <v>9</v>
      </c>
      <c r="N2004">
        <v>13</v>
      </c>
      <c r="O2004">
        <v>2</v>
      </c>
      <c r="P2004">
        <v>41</v>
      </c>
      <c r="Q2004">
        <v>78</v>
      </c>
      <c r="R2004">
        <v>61</v>
      </c>
    </row>
    <row r="2005" spans="1:18" x14ac:dyDescent="0.35">
      <c r="A2005" t="s">
        <v>35</v>
      </c>
      <c r="B2005">
        <v>138602</v>
      </c>
      <c r="C2005">
        <v>23</v>
      </c>
      <c r="D2005" t="s">
        <v>19</v>
      </c>
      <c r="E2005">
        <v>59</v>
      </c>
      <c r="F2005">
        <v>6</v>
      </c>
      <c r="G2005">
        <v>49</v>
      </c>
      <c r="H2005" t="s">
        <v>27</v>
      </c>
      <c r="I2005">
        <v>99</v>
      </c>
      <c r="J2005">
        <v>9</v>
      </c>
      <c r="K2005">
        <v>52</v>
      </c>
      <c r="L2005">
        <v>3</v>
      </c>
      <c r="M2005">
        <v>54</v>
      </c>
      <c r="N2005">
        <v>57</v>
      </c>
      <c r="O2005">
        <v>58</v>
      </c>
      <c r="P2005">
        <v>85</v>
      </c>
      <c r="Q2005">
        <v>39</v>
      </c>
      <c r="R2005">
        <v>52</v>
      </c>
    </row>
    <row r="2006" spans="1:18" x14ac:dyDescent="0.35">
      <c r="A2006" t="s">
        <v>24</v>
      </c>
      <c r="B2006">
        <v>43322</v>
      </c>
      <c r="C2006">
        <v>3</v>
      </c>
      <c r="D2006" t="s">
        <v>22</v>
      </c>
      <c r="E2006">
        <v>79</v>
      </c>
      <c r="F2006">
        <v>76</v>
      </c>
      <c r="G2006">
        <v>9</v>
      </c>
      <c r="H2006" t="s">
        <v>20</v>
      </c>
      <c r="I2006">
        <v>27</v>
      </c>
      <c r="J2006">
        <v>1</v>
      </c>
      <c r="K2006">
        <v>15</v>
      </c>
      <c r="L2006">
        <v>99</v>
      </c>
      <c r="M2006">
        <v>32</v>
      </c>
      <c r="N2006">
        <v>11</v>
      </c>
      <c r="O2006">
        <v>12</v>
      </c>
      <c r="P2006">
        <v>31</v>
      </c>
      <c r="Q2006">
        <v>4</v>
      </c>
      <c r="R2006">
        <v>51</v>
      </c>
    </row>
    <row r="2007" spans="1:18" x14ac:dyDescent="0.35">
      <c r="A2007" t="s">
        <v>39</v>
      </c>
      <c r="B2007">
        <v>143044</v>
      </c>
      <c r="C2007">
        <v>14</v>
      </c>
      <c r="D2007" t="s">
        <v>25</v>
      </c>
      <c r="E2007">
        <v>52</v>
      </c>
      <c r="F2007">
        <v>64</v>
      </c>
      <c r="G2007">
        <v>81</v>
      </c>
      <c r="H2007" t="s">
        <v>20</v>
      </c>
      <c r="I2007">
        <v>6</v>
      </c>
      <c r="J2007">
        <v>6</v>
      </c>
      <c r="K2007">
        <v>4</v>
      </c>
      <c r="L2007">
        <v>3</v>
      </c>
      <c r="M2007">
        <v>24</v>
      </c>
      <c r="N2007">
        <v>6</v>
      </c>
      <c r="O2007">
        <v>59</v>
      </c>
      <c r="P2007">
        <v>63</v>
      </c>
      <c r="Q2007">
        <v>16</v>
      </c>
      <c r="R2007">
        <v>29</v>
      </c>
    </row>
    <row r="2008" spans="1:18" x14ac:dyDescent="0.35">
      <c r="A2008" t="s">
        <v>24</v>
      </c>
      <c r="B2008">
        <v>128875</v>
      </c>
      <c r="C2008">
        <v>7</v>
      </c>
      <c r="D2008" t="s">
        <v>38</v>
      </c>
      <c r="E2008">
        <v>54</v>
      </c>
      <c r="F2008">
        <v>96</v>
      </c>
      <c r="G2008">
        <v>78</v>
      </c>
      <c r="H2008" t="s">
        <v>20</v>
      </c>
      <c r="I2008">
        <v>79</v>
      </c>
      <c r="J2008">
        <v>9</v>
      </c>
      <c r="K2008">
        <v>97</v>
      </c>
      <c r="L2008">
        <v>12</v>
      </c>
      <c r="M2008">
        <v>77</v>
      </c>
      <c r="N2008">
        <v>37</v>
      </c>
      <c r="O2008">
        <v>87</v>
      </c>
      <c r="P2008">
        <v>7</v>
      </c>
      <c r="Q2008">
        <v>37</v>
      </c>
      <c r="R2008">
        <v>34</v>
      </c>
    </row>
    <row r="2009" spans="1:18" x14ac:dyDescent="0.35">
      <c r="A2009" t="s">
        <v>29</v>
      </c>
      <c r="B2009">
        <v>130901</v>
      </c>
      <c r="C2009">
        <v>27</v>
      </c>
      <c r="D2009" t="s">
        <v>19</v>
      </c>
      <c r="E2009">
        <v>99</v>
      </c>
      <c r="F2009">
        <v>69</v>
      </c>
      <c r="G2009">
        <v>21</v>
      </c>
      <c r="H2009" t="s">
        <v>23</v>
      </c>
      <c r="I2009">
        <v>54</v>
      </c>
      <c r="J2009">
        <v>15</v>
      </c>
      <c r="K2009">
        <v>17</v>
      </c>
      <c r="L2009">
        <v>99</v>
      </c>
      <c r="M2009">
        <v>45</v>
      </c>
      <c r="N2009">
        <v>13</v>
      </c>
      <c r="O2009">
        <v>21</v>
      </c>
      <c r="P2009">
        <v>27</v>
      </c>
      <c r="Q2009">
        <v>51</v>
      </c>
      <c r="R2009">
        <v>34</v>
      </c>
    </row>
    <row r="2010" spans="1:18" x14ac:dyDescent="0.35">
      <c r="A2010" t="s">
        <v>31</v>
      </c>
      <c r="B2010">
        <v>138298</v>
      </c>
      <c r="C2010">
        <v>2</v>
      </c>
      <c r="D2010" t="s">
        <v>19</v>
      </c>
      <c r="E2010">
        <v>17</v>
      </c>
      <c r="F2010">
        <v>83</v>
      </c>
      <c r="G2010">
        <v>7</v>
      </c>
      <c r="H2010" t="s">
        <v>23</v>
      </c>
      <c r="I2010">
        <v>89</v>
      </c>
      <c r="J2010">
        <v>2</v>
      </c>
      <c r="K2010">
        <v>76</v>
      </c>
      <c r="L2010">
        <v>35</v>
      </c>
      <c r="M2010">
        <v>47</v>
      </c>
      <c r="N2010">
        <v>29</v>
      </c>
      <c r="O2010">
        <v>7</v>
      </c>
      <c r="P2010">
        <v>84</v>
      </c>
      <c r="Q2010">
        <v>29</v>
      </c>
      <c r="R2010">
        <v>24</v>
      </c>
    </row>
    <row r="2011" spans="1:18" x14ac:dyDescent="0.35">
      <c r="A2011" t="s">
        <v>24</v>
      </c>
      <c r="B2011">
        <v>86987</v>
      </c>
      <c r="C2011">
        <v>9</v>
      </c>
      <c r="D2011" t="s">
        <v>25</v>
      </c>
      <c r="E2011">
        <v>2</v>
      </c>
      <c r="F2011">
        <v>114</v>
      </c>
      <c r="G2011">
        <v>72</v>
      </c>
      <c r="H2011" t="s">
        <v>20</v>
      </c>
      <c r="I2011">
        <v>62</v>
      </c>
      <c r="J2011">
        <v>51</v>
      </c>
      <c r="K2011">
        <v>11</v>
      </c>
      <c r="L2011">
        <v>65</v>
      </c>
      <c r="M2011">
        <v>45</v>
      </c>
      <c r="N2011">
        <v>22</v>
      </c>
      <c r="O2011">
        <v>35</v>
      </c>
      <c r="P2011">
        <v>49</v>
      </c>
      <c r="Q2011">
        <v>9</v>
      </c>
      <c r="R2011">
        <v>96</v>
      </c>
    </row>
    <row r="2012" spans="1:18" x14ac:dyDescent="0.35">
      <c r="A2012" t="s">
        <v>24</v>
      </c>
      <c r="B2012">
        <v>48445</v>
      </c>
      <c r="C2012">
        <v>26</v>
      </c>
      <c r="D2012" t="s">
        <v>25</v>
      </c>
      <c r="E2012">
        <v>1</v>
      </c>
      <c r="F2012">
        <v>132</v>
      </c>
      <c r="G2012">
        <v>78</v>
      </c>
      <c r="H2012" t="s">
        <v>20</v>
      </c>
      <c r="I2012">
        <v>6</v>
      </c>
      <c r="J2012">
        <v>28</v>
      </c>
      <c r="K2012">
        <v>73</v>
      </c>
      <c r="L2012">
        <v>72</v>
      </c>
      <c r="M2012">
        <v>55</v>
      </c>
      <c r="N2012">
        <v>24</v>
      </c>
      <c r="O2012">
        <v>25</v>
      </c>
      <c r="P2012">
        <v>38</v>
      </c>
      <c r="Q2012">
        <v>15</v>
      </c>
      <c r="R2012">
        <v>34</v>
      </c>
    </row>
    <row r="2013" spans="1:18" x14ac:dyDescent="0.35">
      <c r="A2013" t="s">
        <v>39</v>
      </c>
      <c r="B2013">
        <v>44407</v>
      </c>
      <c r="C2013">
        <v>0</v>
      </c>
      <c r="D2013" t="s">
        <v>22</v>
      </c>
      <c r="E2013">
        <v>81</v>
      </c>
      <c r="F2013">
        <v>9</v>
      </c>
      <c r="G2013">
        <v>89</v>
      </c>
      <c r="H2013" t="s">
        <v>20</v>
      </c>
      <c r="I2013">
        <v>1</v>
      </c>
      <c r="J2013">
        <v>88</v>
      </c>
      <c r="K2013">
        <v>29</v>
      </c>
      <c r="L2013">
        <v>4</v>
      </c>
      <c r="M2013">
        <v>8</v>
      </c>
      <c r="N2013">
        <v>64</v>
      </c>
      <c r="O2013">
        <v>31</v>
      </c>
      <c r="P2013">
        <v>23</v>
      </c>
      <c r="Q2013">
        <v>96</v>
      </c>
      <c r="R2013">
        <v>9</v>
      </c>
    </row>
    <row r="2014" spans="1:18" x14ac:dyDescent="0.35">
      <c r="A2014" t="s">
        <v>24</v>
      </c>
      <c r="B2014">
        <v>36934</v>
      </c>
      <c r="C2014">
        <v>3</v>
      </c>
      <c r="D2014" t="s">
        <v>22</v>
      </c>
      <c r="E2014">
        <v>67</v>
      </c>
      <c r="F2014">
        <v>111</v>
      </c>
      <c r="G2014">
        <v>88</v>
      </c>
      <c r="H2014" t="s">
        <v>20</v>
      </c>
      <c r="I2014">
        <v>73</v>
      </c>
      <c r="J2014">
        <v>86</v>
      </c>
      <c r="K2014">
        <v>92</v>
      </c>
      <c r="L2014">
        <v>78</v>
      </c>
      <c r="M2014">
        <v>23</v>
      </c>
      <c r="N2014">
        <v>46</v>
      </c>
      <c r="O2014">
        <v>64</v>
      </c>
      <c r="P2014">
        <v>54</v>
      </c>
      <c r="Q2014">
        <v>16</v>
      </c>
      <c r="R2014">
        <v>59</v>
      </c>
    </row>
    <row r="2015" spans="1:18" x14ac:dyDescent="0.35">
      <c r="A2015" t="s">
        <v>26</v>
      </c>
      <c r="B2015">
        <v>131053</v>
      </c>
      <c r="C2015">
        <v>0</v>
      </c>
      <c r="D2015" t="s">
        <v>19</v>
      </c>
      <c r="E2015">
        <v>42</v>
      </c>
      <c r="F2015">
        <v>117</v>
      </c>
      <c r="G2015">
        <v>55</v>
      </c>
      <c r="H2015" t="s">
        <v>27</v>
      </c>
      <c r="I2015">
        <v>38</v>
      </c>
      <c r="J2015">
        <v>57</v>
      </c>
      <c r="K2015">
        <v>21</v>
      </c>
      <c r="L2015">
        <v>55</v>
      </c>
      <c r="M2015">
        <v>8</v>
      </c>
      <c r="N2015">
        <v>76</v>
      </c>
      <c r="O2015">
        <v>36</v>
      </c>
      <c r="P2015">
        <v>11</v>
      </c>
      <c r="Q2015">
        <v>8</v>
      </c>
      <c r="R2015">
        <v>27</v>
      </c>
    </row>
    <row r="2016" spans="1:18" x14ac:dyDescent="0.35">
      <c r="A2016" t="s">
        <v>37</v>
      </c>
      <c r="B2016">
        <v>48082</v>
      </c>
      <c r="C2016">
        <v>19</v>
      </c>
      <c r="D2016" t="s">
        <v>19</v>
      </c>
      <c r="E2016">
        <v>45</v>
      </c>
      <c r="F2016">
        <v>124</v>
      </c>
      <c r="G2016">
        <v>62</v>
      </c>
      <c r="H2016" t="s">
        <v>27</v>
      </c>
      <c r="I2016">
        <v>98</v>
      </c>
      <c r="J2016">
        <v>19</v>
      </c>
      <c r="K2016">
        <v>29</v>
      </c>
      <c r="L2016">
        <v>61</v>
      </c>
      <c r="M2016">
        <v>81</v>
      </c>
      <c r="N2016">
        <v>23</v>
      </c>
      <c r="O2016">
        <v>41</v>
      </c>
      <c r="P2016">
        <v>41</v>
      </c>
      <c r="Q2016">
        <v>77</v>
      </c>
      <c r="R2016">
        <v>24</v>
      </c>
    </row>
    <row r="2017" spans="1:18" x14ac:dyDescent="0.35">
      <c r="A2017" t="s">
        <v>29</v>
      </c>
      <c r="B2017">
        <v>66738</v>
      </c>
      <c r="C2017">
        <v>18</v>
      </c>
      <c r="D2017" t="s">
        <v>25</v>
      </c>
      <c r="E2017">
        <v>51</v>
      </c>
      <c r="F2017">
        <v>78</v>
      </c>
      <c r="G2017">
        <v>12</v>
      </c>
      <c r="H2017" t="s">
        <v>23</v>
      </c>
      <c r="I2017">
        <v>2</v>
      </c>
      <c r="J2017">
        <v>69</v>
      </c>
      <c r="K2017">
        <v>78</v>
      </c>
      <c r="L2017">
        <v>3</v>
      </c>
      <c r="M2017">
        <v>59</v>
      </c>
      <c r="N2017">
        <v>78</v>
      </c>
      <c r="O2017">
        <v>38</v>
      </c>
      <c r="P2017">
        <v>43</v>
      </c>
      <c r="Q2017">
        <v>36</v>
      </c>
      <c r="R2017">
        <v>32</v>
      </c>
    </row>
    <row r="2018" spans="1:18" x14ac:dyDescent="0.35">
      <c r="A2018" t="s">
        <v>31</v>
      </c>
      <c r="B2018">
        <v>125946</v>
      </c>
      <c r="C2018">
        <v>8</v>
      </c>
      <c r="D2018" t="s">
        <v>25</v>
      </c>
      <c r="E2018">
        <v>17</v>
      </c>
      <c r="F2018">
        <v>94</v>
      </c>
      <c r="G2018">
        <v>29</v>
      </c>
      <c r="H2018" t="s">
        <v>23</v>
      </c>
      <c r="I2018">
        <v>3</v>
      </c>
      <c r="J2018">
        <v>16</v>
      </c>
      <c r="K2018">
        <v>78</v>
      </c>
      <c r="L2018">
        <v>13</v>
      </c>
      <c r="M2018">
        <v>27</v>
      </c>
      <c r="N2018">
        <v>45</v>
      </c>
      <c r="O2018">
        <v>94</v>
      </c>
      <c r="P2018">
        <v>18</v>
      </c>
      <c r="Q2018">
        <v>92</v>
      </c>
      <c r="R2018">
        <v>72</v>
      </c>
    </row>
    <row r="2019" spans="1:18" x14ac:dyDescent="0.35">
      <c r="A2019" t="s">
        <v>26</v>
      </c>
      <c r="B2019">
        <v>40037</v>
      </c>
      <c r="C2019">
        <v>25</v>
      </c>
      <c r="D2019" t="s">
        <v>19</v>
      </c>
      <c r="E2019">
        <v>72</v>
      </c>
      <c r="F2019">
        <v>53</v>
      </c>
      <c r="G2019">
        <v>34</v>
      </c>
      <c r="H2019" t="s">
        <v>27</v>
      </c>
      <c r="I2019">
        <v>33</v>
      </c>
      <c r="J2019">
        <v>7</v>
      </c>
      <c r="K2019">
        <v>99</v>
      </c>
      <c r="L2019">
        <v>58</v>
      </c>
      <c r="M2019">
        <v>49</v>
      </c>
      <c r="N2019">
        <v>79</v>
      </c>
      <c r="O2019">
        <v>98</v>
      </c>
      <c r="P2019">
        <v>96</v>
      </c>
      <c r="Q2019">
        <v>79</v>
      </c>
      <c r="R2019">
        <v>38</v>
      </c>
    </row>
    <row r="2020" spans="1:18" x14ac:dyDescent="0.35">
      <c r="A2020" t="s">
        <v>41</v>
      </c>
      <c r="B2020">
        <v>77287</v>
      </c>
      <c r="C2020">
        <v>23</v>
      </c>
      <c r="D2020" t="s">
        <v>25</v>
      </c>
      <c r="E2020">
        <v>1</v>
      </c>
      <c r="F2020">
        <v>5</v>
      </c>
      <c r="G2020">
        <v>7</v>
      </c>
      <c r="H2020" t="s">
        <v>27</v>
      </c>
      <c r="I2020">
        <v>94</v>
      </c>
      <c r="J2020">
        <v>93</v>
      </c>
      <c r="K2020">
        <v>67</v>
      </c>
      <c r="L2020">
        <v>73</v>
      </c>
      <c r="M2020">
        <v>51</v>
      </c>
      <c r="N2020">
        <v>24</v>
      </c>
      <c r="O2020">
        <v>91</v>
      </c>
      <c r="P2020">
        <v>28</v>
      </c>
      <c r="Q2020">
        <v>74</v>
      </c>
      <c r="R2020">
        <v>25</v>
      </c>
    </row>
    <row r="2021" spans="1:18" x14ac:dyDescent="0.35">
      <c r="A2021" t="s">
        <v>24</v>
      </c>
      <c r="B2021">
        <v>33063</v>
      </c>
      <c r="C2021">
        <v>1</v>
      </c>
      <c r="D2021" t="s">
        <v>19</v>
      </c>
      <c r="E2021">
        <v>65</v>
      </c>
      <c r="F2021">
        <v>114</v>
      </c>
      <c r="G2021">
        <v>72</v>
      </c>
      <c r="H2021" t="s">
        <v>20</v>
      </c>
      <c r="I2021">
        <v>42</v>
      </c>
      <c r="J2021">
        <v>52</v>
      </c>
      <c r="K2021">
        <v>29</v>
      </c>
      <c r="L2021">
        <v>88</v>
      </c>
      <c r="M2021">
        <v>84</v>
      </c>
      <c r="N2021">
        <v>49</v>
      </c>
      <c r="O2021">
        <v>34</v>
      </c>
      <c r="P2021">
        <v>8</v>
      </c>
      <c r="Q2021">
        <v>2</v>
      </c>
      <c r="R2021">
        <v>7</v>
      </c>
    </row>
    <row r="2022" spans="1:18" x14ac:dyDescent="0.35">
      <c r="A2022" t="s">
        <v>35</v>
      </c>
      <c r="B2022">
        <v>140263</v>
      </c>
      <c r="C2022">
        <v>12</v>
      </c>
      <c r="D2022" t="s">
        <v>25</v>
      </c>
      <c r="E2022">
        <v>4</v>
      </c>
      <c r="F2022">
        <v>99</v>
      </c>
      <c r="G2022">
        <v>4</v>
      </c>
      <c r="H2022" t="s">
        <v>27</v>
      </c>
      <c r="I2022">
        <v>69</v>
      </c>
      <c r="J2022">
        <v>65</v>
      </c>
      <c r="K2022">
        <v>54</v>
      </c>
      <c r="L2022">
        <v>35</v>
      </c>
      <c r="M2022">
        <v>85</v>
      </c>
      <c r="N2022">
        <v>71</v>
      </c>
      <c r="O2022">
        <v>27</v>
      </c>
      <c r="P2022">
        <v>5</v>
      </c>
      <c r="Q2022">
        <v>16</v>
      </c>
      <c r="R2022">
        <v>33</v>
      </c>
    </row>
    <row r="2023" spans="1:18" x14ac:dyDescent="0.35">
      <c r="A2023" t="s">
        <v>44</v>
      </c>
      <c r="B2023">
        <v>67932</v>
      </c>
      <c r="C2023">
        <v>9</v>
      </c>
      <c r="D2023" t="s">
        <v>19</v>
      </c>
      <c r="E2023">
        <v>22</v>
      </c>
      <c r="F2023">
        <v>12</v>
      </c>
      <c r="G2023">
        <v>4</v>
      </c>
      <c r="H2023" t="s">
        <v>27</v>
      </c>
      <c r="I2023">
        <v>94</v>
      </c>
      <c r="J2023">
        <v>31</v>
      </c>
      <c r="K2023">
        <v>35</v>
      </c>
      <c r="L2023">
        <v>59</v>
      </c>
      <c r="M2023">
        <v>59</v>
      </c>
      <c r="N2023">
        <v>58</v>
      </c>
      <c r="O2023">
        <v>57</v>
      </c>
      <c r="P2023">
        <v>31</v>
      </c>
      <c r="Q2023">
        <v>43</v>
      </c>
      <c r="R2023">
        <v>59</v>
      </c>
    </row>
    <row r="2024" spans="1:18" x14ac:dyDescent="0.35">
      <c r="A2024" t="s">
        <v>34</v>
      </c>
      <c r="B2024">
        <v>53519</v>
      </c>
      <c r="C2024">
        <v>24</v>
      </c>
      <c r="D2024" t="s">
        <v>38</v>
      </c>
      <c r="E2024">
        <v>25</v>
      </c>
      <c r="F2024">
        <v>12</v>
      </c>
      <c r="G2024">
        <v>67</v>
      </c>
      <c r="H2024" t="s">
        <v>27</v>
      </c>
      <c r="I2024">
        <v>76</v>
      </c>
      <c r="J2024">
        <v>8</v>
      </c>
      <c r="K2024">
        <v>47</v>
      </c>
      <c r="L2024">
        <v>44</v>
      </c>
      <c r="M2024">
        <v>34</v>
      </c>
      <c r="N2024">
        <v>49</v>
      </c>
      <c r="O2024">
        <v>44</v>
      </c>
      <c r="P2024">
        <v>1</v>
      </c>
      <c r="Q2024">
        <v>24</v>
      </c>
      <c r="R2024">
        <v>21</v>
      </c>
    </row>
    <row r="2025" spans="1:18" x14ac:dyDescent="0.35">
      <c r="A2025" t="s">
        <v>36</v>
      </c>
      <c r="B2025">
        <v>100363</v>
      </c>
      <c r="C2025">
        <v>11</v>
      </c>
      <c r="D2025" t="s">
        <v>38</v>
      </c>
      <c r="E2025">
        <v>17</v>
      </c>
      <c r="F2025">
        <v>57</v>
      </c>
      <c r="G2025">
        <v>38</v>
      </c>
      <c r="H2025" t="s">
        <v>27</v>
      </c>
      <c r="I2025">
        <v>85</v>
      </c>
      <c r="J2025">
        <v>8</v>
      </c>
      <c r="K2025">
        <v>44</v>
      </c>
      <c r="L2025">
        <v>88</v>
      </c>
      <c r="M2025">
        <v>23</v>
      </c>
      <c r="N2025">
        <v>58</v>
      </c>
      <c r="O2025">
        <v>14</v>
      </c>
      <c r="P2025">
        <v>83</v>
      </c>
      <c r="Q2025">
        <v>13</v>
      </c>
      <c r="R2025">
        <v>3</v>
      </c>
    </row>
    <row r="2026" spans="1:18" x14ac:dyDescent="0.35">
      <c r="A2026" t="s">
        <v>43</v>
      </c>
      <c r="B2026">
        <v>58911</v>
      </c>
      <c r="C2026">
        <v>8</v>
      </c>
      <c r="D2026" t="s">
        <v>25</v>
      </c>
      <c r="E2026">
        <v>9</v>
      </c>
      <c r="F2026">
        <v>63</v>
      </c>
      <c r="G2026">
        <v>13</v>
      </c>
      <c r="H2026" t="s">
        <v>23</v>
      </c>
      <c r="I2026">
        <v>32</v>
      </c>
      <c r="J2026">
        <v>8</v>
      </c>
      <c r="K2026">
        <v>42</v>
      </c>
      <c r="L2026">
        <v>61</v>
      </c>
      <c r="M2026">
        <v>4</v>
      </c>
      <c r="N2026">
        <v>55</v>
      </c>
      <c r="O2026">
        <v>6</v>
      </c>
      <c r="P2026">
        <v>37</v>
      </c>
      <c r="Q2026">
        <v>86</v>
      </c>
      <c r="R2026">
        <v>69</v>
      </c>
    </row>
    <row r="2027" spans="1:18" x14ac:dyDescent="0.35">
      <c r="A2027" t="s">
        <v>32</v>
      </c>
      <c r="B2027">
        <v>105253</v>
      </c>
      <c r="C2027">
        <v>19</v>
      </c>
      <c r="D2027" t="s">
        <v>25</v>
      </c>
      <c r="E2027">
        <v>79</v>
      </c>
      <c r="F2027">
        <v>95</v>
      </c>
      <c r="G2027">
        <v>57</v>
      </c>
      <c r="H2027" t="s">
        <v>27</v>
      </c>
      <c r="I2027">
        <v>78</v>
      </c>
      <c r="J2027">
        <v>27</v>
      </c>
      <c r="K2027">
        <v>6</v>
      </c>
      <c r="L2027">
        <v>41</v>
      </c>
      <c r="M2027">
        <v>14</v>
      </c>
      <c r="N2027">
        <v>28</v>
      </c>
      <c r="O2027">
        <v>95</v>
      </c>
      <c r="P2027">
        <v>85</v>
      </c>
      <c r="Q2027">
        <v>59</v>
      </c>
      <c r="R2027">
        <v>4</v>
      </c>
    </row>
    <row r="2028" spans="1:18" x14ac:dyDescent="0.35">
      <c r="A2028" t="s">
        <v>36</v>
      </c>
      <c r="B2028">
        <v>105650</v>
      </c>
      <c r="C2028">
        <v>5</v>
      </c>
      <c r="D2028" t="s">
        <v>19</v>
      </c>
      <c r="E2028">
        <v>57</v>
      </c>
      <c r="F2028">
        <v>103</v>
      </c>
      <c r="G2028">
        <v>61</v>
      </c>
      <c r="H2028" t="s">
        <v>27</v>
      </c>
      <c r="I2028">
        <v>93</v>
      </c>
      <c r="J2028">
        <v>33</v>
      </c>
      <c r="K2028">
        <v>21</v>
      </c>
      <c r="L2028">
        <v>4</v>
      </c>
      <c r="M2028">
        <v>44</v>
      </c>
      <c r="N2028">
        <v>4</v>
      </c>
      <c r="O2028">
        <v>86</v>
      </c>
      <c r="P2028">
        <v>10</v>
      </c>
      <c r="Q2028">
        <v>92</v>
      </c>
      <c r="R2028">
        <v>86</v>
      </c>
    </row>
    <row r="2029" spans="1:18" x14ac:dyDescent="0.35">
      <c r="A2029" t="s">
        <v>43</v>
      </c>
      <c r="B2029">
        <v>99037</v>
      </c>
      <c r="C2029">
        <v>25</v>
      </c>
      <c r="D2029" t="s">
        <v>38</v>
      </c>
      <c r="E2029">
        <v>91</v>
      </c>
      <c r="F2029">
        <v>119</v>
      </c>
      <c r="G2029">
        <v>9</v>
      </c>
      <c r="H2029" t="s">
        <v>23</v>
      </c>
      <c r="I2029">
        <v>16</v>
      </c>
      <c r="J2029">
        <v>5</v>
      </c>
      <c r="K2029">
        <v>41</v>
      </c>
      <c r="L2029">
        <v>81</v>
      </c>
      <c r="M2029">
        <v>49</v>
      </c>
      <c r="N2029">
        <v>37</v>
      </c>
      <c r="O2029">
        <v>11</v>
      </c>
      <c r="P2029">
        <v>5</v>
      </c>
      <c r="Q2029">
        <v>4</v>
      </c>
      <c r="R2029">
        <v>1</v>
      </c>
    </row>
    <row r="2030" spans="1:18" x14ac:dyDescent="0.35">
      <c r="A2030" t="s">
        <v>24</v>
      </c>
      <c r="B2030">
        <v>38715</v>
      </c>
      <c r="C2030">
        <v>26</v>
      </c>
      <c r="D2030" t="s">
        <v>19</v>
      </c>
      <c r="E2030">
        <v>4</v>
      </c>
      <c r="F2030">
        <v>10</v>
      </c>
      <c r="G2030">
        <v>75</v>
      </c>
      <c r="H2030" t="s">
        <v>20</v>
      </c>
      <c r="I2030">
        <v>68</v>
      </c>
      <c r="J2030">
        <v>42</v>
      </c>
      <c r="K2030">
        <v>9</v>
      </c>
      <c r="L2030">
        <v>64</v>
      </c>
      <c r="M2030">
        <v>36</v>
      </c>
      <c r="N2030">
        <v>5</v>
      </c>
      <c r="O2030">
        <v>95</v>
      </c>
      <c r="P2030">
        <v>57</v>
      </c>
      <c r="Q2030">
        <v>48</v>
      </c>
      <c r="R2030">
        <v>86</v>
      </c>
    </row>
    <row r="2031" spans="1:18" x14ac:dyDescent="0.35">
      <c r="A2031" t="s">
        <v>29</v>
      </c>
      <c r="B2031">
        <v>44466</v>
      </c>
      <c r="C2031">
        <v>9</v>
      </c>
      <c r="D2031" t="s">
        <v>22</v>
      </c>
      <c r="E2031">
        <v>22</v>
      </c>
      <c r="F2031">
        <v>131</v>
      </c>
      <c r="G2031">
        <v>26</v>
      </c>
      <c r="H2031" t="s">
        <v>23</v>
      </c>
      <c r="I2031">
        <v>5</v>
      </c>
      <c r="J2031">
        <v>71</v>
      </c>
      <c r="K2031">
        <v>6</v>
      </c>
      <c r="L2031">
        <v>59</v>
      </c>
      <c r="M2031">
        <v>67</v>
      </c>
      <c r="N2031">
        <v>37</v>
      </c>
      <c r="O2031">
        <v>88</v>
      </c>
      <c r="P2031">
        <v>8</v>
      </c>
      <c r="Q2031">
        <v>93</v>
      </c>
      <c r="R2031">
        <v>31</v>
      </c>
    </row>
    <row r="2032" spans="1:18" x14ac:dyDescent="0.35">
      <c r="A2032" t="s">
        <v>33</v>
      </c>
      <c r="B2032">
        <v>85432</v>
      </c>
      <c r="C2032">
        <v>0</v>
      </c>
      <c r="D2032" t="s">
        <v>38</v>
      </c>
      <c r="E2032">
        <v>81</v>
      </c>
      <c r="F2032">
        <v>72</v>
      </c>
      <c r="G2032">
        <v>82</v>
      </c>
      <c r="H2032" t="s">
        <v>20</v>
      </c>
      <c r="I2032">
        <v>82</v>
      </c>
      <c r="J2032">
        <v>22</v>
      </c>
      <c r="K2032">
        <v>31</v>
      </c>
      <c r="L2032">
        <v>44</v>
      </c>
      <c r="M2032">
        <v>27</v>
      </c>
      <c r="N2032">
        <v>46</v>
      </c>
      <c r="O2032">
        <v>1</v>
      </c>
      <c r="P2032">
        <v>21</v>
      </c>
      <c r="Q2032">
        <v>83</v>
      </c>
      <c r="R2032">
        <v>41</v>
      </c>
    </row>
    <row r="2033" spans="1:18" x14ac:dyDescent="0.35">
      <c r="A2033" t="s">
        <v>43</v>
      </c>
      <c r="B2033">
        <v>127557</v>
      </c>
      <c r="C2033">
        <v>13</v>
      </c>
      <c r="D2033" t="s">
        <v>19</v>
      </c>
      <c r="E2033">
        <v>89</v>
      </c>
      <c r="F2033">
        <v>132</v>
      </c>
      <c r="G2033">
        <v>19</v>
      </c>
      <c r="H2033" t="s">
        <v>23</v>
      </c>
      <c r="I2033">
        <v>47</v>
      </c>
      <c r="J2033">
        <v>65</v>
      </c>
      <c r="K2033">
        <v>47</v>
      </c>
      <c r="L2033">
        <v>64</v>
      </c>
      <c r="M2033">
        <v>31</v>
      </c>
      <c r="N2033">
        <v>84</v>
      </c>
      <c r="O2033">
        <v>7</v>
      </c>
      <c r="P2033">
        <v>33</v>
      </c>
      <c r="Q2033">
        <v>83</v>
      </c>
      <c r="R2033">
        <v>49</v>
      </c>
    </row>
    <row r="2034" spans="1:18" x14ac:dyDescent="0.35">
      <c r="A2034" t="s">
        <v>37</v>
      </c>
      <c r="B2034">
        <v>104227</v>
      </c>
      <c r="C2034">
        <v>10</v>
      </c>
      <c r="D2034" t="s">
        <v>25</v>
      </c>
      <c r="E2034">
        <v>8</v>
      </c>
      <c r="F2034">
        <v>12</v>
      </c>
      <c r="G2034">
        <v>65</v>
      </c>
      <c r="H2034" t="s">
        <v>27</v>
      </c>
      <c r="I2034">
        <v>81</v>
      </c>
      <c r="J2034">
        <v>66</v>
      </c>
      <c r="K2034">
        <v>14</v>
      </c>
      <c r="L2034">
        <v>9</v>
      </c>
      <c r="M2034">
        <v>35</v>
      </c>
      <c r="N2034">
        <v>85</v>
      </c>
      <c r="O2034">
        <v>96</v>
      </c>
      <c r="P2034">
        <v>24</v>
      </c>
      <c r="Q2034">
        <v>76</v>
      </c>
      <c r="R2034">
        <v>57</v>
      </c>
    </row>
    <row r="2035" spans="1:18" x14ac:dyDescent="0.35">
      <c r="A2035" t="s">
        <v>39</v>
      </c>
      <c r="B2035">
        <v>64585</v>
      </c>
      <c r="C2035">
        <v>21</v>
      </c>
      <c r="D2035" t="s">
        <v>38</v>
      </c>
      <c r="E2035">
        <v>54</v>
      </c>
      <c r="F2035">
        <v>131</v>
      </c>
      <c r="G2035">
        <v>77</v>
      </c>
      <c r="H2035" t="s">
        <v>20</v>
      </c>
      <c r="I2035">
        <v>9</v>
      </c>
      <c r="J2035">
        <v>24</v>
      </c>
      <c r="K2035">
        <v>8</v>
      </c>
      <c r="L2035">
        <v>16</v>
      </c>
      <c r="M2035">
        <v>84</v>
      </c>
      <c r="N2035">
        <v>42</v>
      </c>
      <c r="O2035">
        <v>8</v>
      </c>
      <c r="P2035">
        <v>53</v>
      </c>
      <c r="Q2035">
        <v>48</v>
      </c>
      <c r="R2035">
        <v>81</v>
      </c>
    </row>
    <row r="2036" spans="1:18" x14ac:dyDescent="0.35">
      <c r="A2036" t="s">
        <v>34</v>
      </c>
      <c r="B2036">
        <v>140397</v>
      </c>
      <c r="C2036">
        <v>18</v>
      </c>
      <c r="D2036" t="s">
        <v>22</v>
      </c>
      <c r="E2036">
        <v>8</v>
      </c>
      <c r="F2036">
        <v>6</v>
      </c>
      <c r="G2036">
        <v>55</v>
      </c>
      <c r="H2036" t="s">
        <v>27</v>
      </c>
      <c r="I2036">
        <v>7</v>
      </c>
      <c r="J2036">
        <v>9</v>
      </c>
      <c r="K2036">
        <v>22</v>
      </c>
      <c r="L2036">
        <v>6</v>
      </c>
      <c r="M2036">
        <v>43</v>
      </c>
      <c r="N2036">
        <v>38</v>
      </c>
      <c r="O2036">
        <v>11</v>
      </c>
      <c r="P2036">
        <v>13</v>
      </c>
      <c r="Q2036">
        <v>84</v>
      </c>
      <c r="R2036">
        <v>75</v>
      </c>
    </row>
    <row r="2037" spans="1:18" x14ac:dyDescent="0.35">
      <c r="A2037" t="s">
        <v>41</v>
      </c>
      <c r="B2037">
        <v>102620</v>
      </c>
      <c r="C2037">
        <v>8</v>
      </c>
      <c r="D2037" t="s">
        <v>19</v>
      </c>
      <c r="E2037">
        <v>83</v>
      </c>
      <c r="F2037">
        <v>58</v>
      </c>
      <c r="G2037">
        <v>86</v>
      </c>
      <c r="H2037" t="s">
        <v>20</v>
      </c>
      <c r="I2037">
        <v>87</v>
      </c>
      <c r="J2037">
        <v>84</v>
      </c>
      <c r="K2037">
        <v>37</v>
      </c>
      <c r="L2037">
        <v>75</v>
      </c>
      <c r="M2037">
        <v>43</v>
      </c>
      <c r="N2037">
        <v>84</v>
      </c>
      <c r="O2037">
        <v>53</v>
      </c>
      <c r="P2037">
        <v>76</v>
      </c>
      <c r="Q2037">
        <v>8</v>
      </c>
      <c r="R2037">
        <v>59</v>
      </c>
    </row>
    <row r="2038" spans="1:18" x14ac:dyDescent="0.35">
      <c r="A2038" t="s">
        <v>40</v>
      </c>
      <c r="B2038">
        <v>123332</v>
      </c>
      <c r="C2038">
        <v>8</v>
      </c>
      <c r="D2038" t="s">
        <v>25</v>
      </c>
      <c r="E2038">
        <v>61</v>
      </c>
      <c r="F2038">
        <v>12</v>
      </c>
      <c r="G2038">
        <v>28</v>
      </c>
      <c r="H2038" t="s">
        <v>23</v>
      </c>
      <c r="I2038">
        <v>79</v>
      </c>
      <c r="J2038">
        <v>22</v>
      </c>
      <c r="K2038">
        <v>83</v>
      </c>
      <c r="L2038">
        <v>12</v>
      </c>
      <c r="M2038">
        <v>62</v>
      </c>
      <c r="N2038">
        <v>88</v>
      </c>
      <c r="O2038">
        <v>1</v>
      </c>
      <c r="P2038">
        <v>85</v>
      </c>
      <c r="Q2038">
        <v>8</v>
      </c>
      <c r="R2038">
        <v>5</v>
      </c>
    </row>
    <row r="2039" spans="1:18" x14ac:dyDescent="0.35">
      <c r="A2039" t="s">
        <v>42</v>
      </c>
      <c r="B2039">
        <v>120833</v>
      </c>
      <c r="C2039">
        <v>16</v>
      </c>
      <c r="D2039" t="s">
        <v>25</v>
      </c>
      <c r="E2039">
        <v>82</v>
      </c>
      <c r="F2039">
        <v>68</v>
      </c>
      <c r="G2039">
        <v>59</v>
      </c>
      <c r="H2039" t="s">
        <v>27</v>
      </c>
      <c r="I2039">
        <v>65</v>
      </c>
      <c r="J2039">
        <v>6</v>
      </c>
      <c r="K2039">
        <v>2</v>
      </c>
      <c r="L2039">
        <v>35</v>
      </c>
      <c r="M2039">
        <v>69</v>
      </c>
      <c r="N2039">
        <v>33</v>
      </c>
      <c r="O2039">
        <v>67</v>
      </c>
      <c r="P2039">
        <v>67</v>
      </c>
      <c r="Q2039">
        <v>81</v>
      </c>
      <c r="R2039">
        <v>1</v>
      </c>
    </row>
    <row r="2040" spans="1:18" x14ac:dyDescent="0.35">
      <c r="A2040" t="s">
        <v>28</v>
      </c>
      <c r="B2040">
        <v>77131</v>
      </c>
      <c r="C2040">
        <v>13</v>
      </c>
      <c r="D2040" t="s">
        <v>25</v>
      </c>
      <c r="E2040">
        <v>6</v>
      </c>
      <c r="F2040">
        <v>68</v>
      </c>
      <c r="G2040">
        <v>43</v>
      </c>
      <c r="H2040" t="s">
        <v>27</v>
      </c>
      <c r="I2040">
        <v>71</v>
      </c>
      <c r="J2040">
        <v>97</v>
      </c>
      <c r="K2040">
        <v>34</v>
      </c>
      <c r="L2040">
        <v>52</v>
      </c>
      <c r="M2040">
        <v>26</v>
      </c>
      <c r="N2040">
        <v>68</v>
      </c>
      <c r="O2040">
        <v>37</v>
      </c>
      <c r="P2040">
        <v>48</v>
      </c>
      <c r="Q2040">
        <v>57</v>
      </c>
      <c r="R2040">
        <v>69</v>
      </c>
    </row>
    <row r="2041" spans="1:18" x14ac:dyDescent="0.35">
      <c r="A2041" t="s">
        <v>24</v>
      </c>
      <c r="B2041">
        <v>131298</v>
      </c>
      <c r="C2041">
        <v>25</v>
      </c>
      <c r="D2041" t="s">
        <v>25</v>
      </c>
      <c r="E2041">
        <v>55</v>
      </c>
      <c r="F2041">
        <v>93</v>
      </c>
      <c r="G2041">
        <v>73</v>
      </c>
      <c r="H2041" t="s">
        <v>20</v>
      </c>
      <c r="I2041">
        <v>21</v>
      </c>
      <c r="J2041">
        <v>88</v>
      </c>
      <c r="K2041">
        <v>87</v>
      </c>
      <c r="L2041">
        <v>3</v>
      </c>
      <c r="M2041">
        <v>69</v>
      </c>
      <c r="N2041">
        <v>55</v>
      </c>
      <c r="O2041">
        <v>94</v>
      </c>
      <c r="P2041">
        <v>91</v>
      </c>
      <c r="Q2041">
        <v>58</v>
      </c>
      <c r="R2041">
        <v>14</v>
      </c>
    </row>
    <row r="2042" spans="1:18" x14ac:dyDescent="0.35">
      <c r="A2042" t="s">
        <v>35</v>
      </c>
      <c r="B2042">
        <v>58653</v>
      </c>
      <c r="C2042">
        <v>6</v>
      </c>
      <c r="D2042" t="s">
        <v>22</v>
      </c>
      <c r="E2042">
        <v>73</v>
      </c>
      <c r="F2042">
        <v>145</v>
      </c>
      <c r="G2042">
        <v>45</v>
      </c>
      <c r="H2042" t="s">
        <v>27</v>
      </c>
      <c r="I2042">
        <v>78</v>
      </c>
      <c r="J2042">
        <v>68</v>
      </c>
      <c r="K2042">
        <v>8</v>
      </c>
      <c r="L2042">
        <v>56</v>
      </c>
      <c r="M2042">
        <v>18</v>
      </c>
      <c r="N2042">
        <v>68</v>
      </c>
      <c r="O2042">
        <v>61</v>
      </c>
      <c r="P2042">
        <v>97</v>
      </c>
      <c r="Q2042">
        <v>94</v>
      </c>
      <c r="R2042">
        <v>1</v>
      </c>
    </row>
    <row r="2043" spans="1:18" x14ac:dyDescent="0.35">
      <c r="A2043" t="s">
        <v>35</v>
      </c>
      <c r="B2043">
        <v>83020</v>
      </c>
      <c r="C2043">
        <v>0</v>
      </c>
      <c r="D2043" t="s">
        <v>22</v>
      </c>
      <c r="E2043">
        <v>77</v>
      </c>
      <c r="F2043">
        <v>119</v>
      </c>
      <c r="G2043">
        <v>62</v>
      </c>
      <c r="H2043" t="s">
        <v>27</v>
      </c>
      <c r="I2043">
        <v>27</v>
      </c>
      <c r="J2043">
        <v>85</v>
      </c>
      <c r="K2043">
        <v>44</v>
      </c>
      <c r="L2043">
        <v>26</v>
      </c>
      <c r="M2043">
        <v>1</v>
      </c>
      <c r="N2043">
        <v>87</v>
      </c>
      <c r="O2043">
        <v>54</v>
      </c>
      <c r="P2043">
        <v>98</v>
      </c>
      <c r="Q2043">
        <v>71</v>
      </c>
      <c r="R2043">
        <v>8</v>
      </c>
    </row>
    <row r="2044" spans="1:18" x14ac:dyDescent="0.35">
      <c r="A2044" t="s">
        <v>35</v>
      </c>
      <c r="B2044">
        <v>141257</v>
      </c>
      <c r="C2044">
        <v>29</v>
      </c>
      <c r="D2044" t="s">
        <v>38</v>
      </c>
      <c r="E2044">
        <v>2</v>
      </c>
      <c r="F2044">
        <v>106</v>
      </c>
      <c r="G2044">
        <v>44</v>
      </c>
      <c r="H2044" t="s">
        <v>27</v>
      </c>
      <c r="I2044">
        <v>64</v>
      </c>
      <c r="J2044">
        <v>54</v>
      </c>
      <c r="K2044">
        <v>26</v>
      </c>
      <c r="L2044">
        <v>16</v>
      </c>
      <c r="M2044">
        <v>4</v>
      </c>
      <c r="N2044">
        <v>99</v>
      </c>
      <c r="O2044">
        <v>44</v>
      </c>
      <c r="P2044">
        <v>75</v>
      </c>
      <c r="Q2044">
        <v>6</v>
      </c>
      <c r="R2044">
        <v>38</v>
      </c>
    </row>
    <row r="2045" spans="1:18" x14ac:dyDescent="0.35">
      <c r="A2045" t="s">
        <v>36</v>
      </c>
      <c r="B2045">
        <v>33303</v>
      </c>
      <c r="C2045">
        <v>29</v>
      </c>
      <c r="D2045" t="s">
        <v>19</v>
      </c>
      <c r="E2045">
        <v>75</v>
      </c>
      <c r="F2045">
        <v>103</v>
      </c>
      <c r="G2045">
        <v>51</v>
      </c>
      <c r="H2045" t="s">
        <v>27</v>
      </c>
      <c r="I2045">
        <v>76</v>
      </c>
      <c r="J2045">
        <v>31</v>
      </c>
      <c r="K2045">
        <v>9</v>
      </c>
      <c r="L2045">
        <v>35</v>
      </c>
      <c r="M2045">
        <v>16</v>
      </c>
      <c r="N2045">
        <v>97</v>
      </c>
      <c r="O2045">
        <v>58</v>
      </c>
      <c r="P2045">
        <v>45</v>
      </c>
      <c r="Q2045">
        <v>91</v>
      </c>
      <c r="R2045">
        <v>9</v>
      </c>
    </row>
    <row r="2046" spans="1:18" x14ac:dyDescent="0.35">
      <c r="A2046" t="s">
        <v>24</v>
      </c>
      <c r="B2046">
        <v>104519</v>
      </c>
      <c r="C2046">
        <v>27</v>
      </c>
      <c r="D2046" t="s">
        <v>25</v>
      </c>
      <c r="E2046">
        <v>87</v>
      </c>
      <c r="F2046">
        <v>56</v>
      </c>
      <c r="G2046">
        <v>92</v>
      </c>
      <c r="H2046" t="s">
        <v>20</v>
      </c>
      <c r="I2046">
        <v>31</v>
      </c>
      <c r="J2046">
        <v>57</v>
      </c>
      <c r="K2046">
        <v>27</v>
      </c>
      <c r="L2046">
        <v>98</v>
      </c>
      <c r="M2046">
        <v>7</v>
      </c>
      <c r="N2046">
        <v>45</v>
      </c>
      <c r="O2046">
        <v>62</v>
      </c>
      <c r="P2046">
        <v>62</v>
      </c>
      <c r="Q2046">
        <v>74</v>
      </c>
      <c r="R2046">
        <v>72</v>
      </c>
    </row>
    <row r="2047" spans="1:18" x14ac:dyDescent="0.35">
      <c r="A2047" t="s">
        <v>29</v>
      </c>
      <c r="B2047">
        <v>121751</v>
      </c>
      <c r="C2047">
        <v>12</v>
      </c>
      <c r="D2047" t="s">
        <v>19</v>
      </c>
      <c r="E2047">
        <v>23</v>
      </c>
      <c r="F2047">
        <v>87</v>
      </c>
      <c r="G2047">
        <v>15</v>
      </c>
      <c r="H2047" t="s">
        <v>23</v>
      </c>
      <c r="I2047">
        <v>96</v>
      </c>
      <c r="J2047">
        <v>41</v>
      </c>
      <c r="K2047">
        <v>22</v>
      </c>
      <c r="L2047">
        <v>63</v>
      </c>
      <c r="M2047">
        <v>43</v>
      </c>
      <c r="N2047">
        <v>25</v>
      </c>
      <c r="O2047">
        <v>72</v>
      </c>
      <c r="P2047">
        <v>19</v>
      </c>
      <c r="Q2047">
        <v>63</v>
      </c>
      <c r="R2047">
        <v>43</v>
      </c>
    </row>
    <row r="2048" spans="1:18" x14ac:dyDescent="0.35">
      <c r="A2048" t="s">
        <v>32</v>
      </c>
      <c r="B2048">
        <v>91557</v>
      </c>
      <c r="C2048">
        <v>13</v>
      </c>
      <c r="D2048" t="s">
        <v>38</v>
      </c>
      <c r="E2048">
        <v>95</v>
      </c>
      <c r="F2048">
        <v>82</v>
      </c>
      <c r="G2048">
        <v>44</v>
      </c>
      <c r="H2048" t="s">
        <v>27</v>
      </c>
      <c r="I2048">
        <v>87</v>
      </c>
      <c r="J2048">
        <v>13</v>
      </c>
      <c r="K2048">
        <v>11</v>
      </c>
      <c r="L2048">
        <v>28</v>
      </c>
      <c r="M2048">
        <v>59</v>
      </c>
      <c r="N2048">
        <v>38</v>
      </c>
      <c r="O2048">
        <v>61</v>
      </c>
      <c r="P2048">
        <v>16</v>
      </c>
      <c r="Q2048">
        <v>26</v>
      </c>
      <c r="R2048">
        <v>57</v>
      </c>
    </row>
    <row r="2049" spans="1:18" x14ac:dyDescent="0.35">
      <c r="A2049" t="s">
        <v>36</v>
      </c>
      <c r="B2049">
        <v>101452</v>
      </c>
      <c r="C2049">
        <v>2</v>
      </c>
      <c r="D2049" t="s">
        <v>25</v>
      </c>
      <c r="E2049">
        <v>42</v>
      </c>
      <c r="F2049">
        <v>107</v>
      </c>
      <c r="G2049">
        <v>69</v>
      </c>
      <c r="H2049" t="s">
        <v>27</v>
      </c>
      <c r="I2049">
        <v>8</v>
      </c>
      <c r="J2049">
        <v>46</v>
      </c>
      <c r="K2049">
        <v>4</v>
      </c>
      <c r="L2049">
        <v>82</v>
      </c>
      <c r="M2049">
        <v>9</v>
      </c>
      <c r="N2049">
        <v>91</v>
      </c>
      <c r="O2049">
        <v>38</v>
      </c>
      <c r="P2049">
        <v>3</v>
      </c>
      <c r="Q2049">
        <v>45</v>
      </c>
      <c r="R2049">
        <v>34</v>
      </c>
    </row>
    <row r="2050" spans="1:18" x14ac:dyDescent="0.35">
      <c r="A2050" t="s">
        <v>28</v>
      </c>
      <c r="B2050">
        <v>70508</v>
      </c>
      <c r="C2050">
        <v>10</v>
      </c>
      <c r="D2050" t="s">
        <v>19</v>
      </c>
      <c r="E2050">
        <v>91</v>
      </c>
      <c r="F2050">
        <v>73</v>
      </c>
      <c r="G2050">
        <v>53</v>
      </c>
      <c r="H2050" t="s">
        <v>27</v>
      </c>
      <c r="I2050">
        <v>36</v>
      </c>
      <c r="J2050">
        <v>66</v>
      </c>
      <c r="K2050">
        <v>56</v>
      </c>
      <c r="L2050">
        <v>92</v>
      </c>
      <c r="M2050">
        <v>1</v>
      </c>
      <c r="N2050">
        <v>22</v>
      </c>
      <c r="O2050">
        <v>77</v>
      </c>
      <c r="P2050">
        <v>37</v>
      </c>
      <c r="Q2050">
        <v>17</v>
      </c>
      <c r="R2050">
        <v>5</v>
      </c>
    </row>
    <row r="2051" spans="1:18" x14ac:dyDescent="0.35">
      <c r="A2051" t="s">
        <v>21</v>
      </c>
      <c r="B2051">
        <v>81238</v>
      </c>
      <c r="C2051">
        <v>18</v>
      </c>
      <c r="D2051" t="s">
        <v>19</v>
      </c>
      <c r="E2051">
        <v>4</v>
      </c>
      <c r="F2051">
        <v>79</v>
      </c>
      <c r="G2051">
        <v>25</v>
      </c>
      <c r="H2051" t="s">
        <v>23</v>
      </c>
      <c r="I2051">
        <v>52</v>
      </c>
      <c r="J2051">
        <v>4</v>
      </c>
      <c r="K2051">
        <v>28</v>
      </c>
      <c r="L2051">
        <v>64</v>
      </c>
      <c r="M2051">
        <v>2</v>
      </c>
      <c r="N2051">
        <v>83</v>
      </c>
      <c r="O2051">
        <v>68</v>
      </c>
      <c r="P2051">
        <v>47</v>
      </c>
      <c r="Q2051">
        <v>92</v>
      </c>
      <c r="R2051">
        <v>39</v>
      </c>
    </row>
    <row r="2052" spans="1:18" x14ac:dyDescent="0.35">
      <c r="A2052" t="s">
        <v>32</v>
      </c>
      <c r="B2052">
        <v>146084</v>
      </c>
      <c r="C2052">
        <v>22</v>
      </c>
      <c r="D2052" t="s">
        <v>25</v>
      </c>
      <c r="E2052">
        <v>66</v>
      </c>
      <c r="F2052">
        <v>107</v>
      </c>
      <c r="G2052">
        <v>43</v>
      </c>
      <c r="H2052" t="s">
        <v>27</v>
      </c>
      <c r="I2052">
        <v>34</v>
      </c>
      <c r="J2052">
        <v>4</v>
      </c>
      <c r="K2052">
        <v>29</v>
      </c>
      <c r="L2052">
        <v>71</v>
      </c>
      <c r="M2052">
        <v>65</v>
      </c>
      <c r="N2052">
        <v>44</v>
      </c>
      <c r="O2052">
        <v>4</v>
      </c>
      <c r="P2052">
        <v>37</v>
      </c>
      <c r="Q2052">
        <v>28</v>
      </c>
      <c r="R2052">
        <v>9</v>
      </c>
    </row>
    <row r="2053" spans="1:18" x14ac:dyDescent="0.35">
      <c r="A2053" t="s">
        <v>21</v>
      </c>
      <c r="B2053">
        <v>99619</v>
      </c>
      <c r="C2053">
        <v>27</v>
      </c>
      <c r="D2053" t="s">
        <v>25</v>
      </c>
      <c r="E2053">
        <v>32</v>
      </c>
      <c r="F2053">
        <v>105</v>
      </c>
      <c r="G2053">
        <v>24</v>
      </c>
      <c r="H2053" t="s">
        <v>23</v>
      </c>
      <c r="I2053">
        <v>4</v>
      </c>
      <c r="J2053">
        <v>94</v>
      </c>
      <c r="K2053">
        <v>83</v>
      </c>
      <c r="L2053">
        <v>98</v>
      </c>
      <c r="M2053">
        <v>88</v>
      </c>
      <c r="N2053">
        <v>62</v>
      </c>
      <c r="O2053">
        <v>6</v>
      </c>
      <c r="P2053">
        <v>13</v>
      </c>
      <c r="Q2053">
        <v>72</v>
      </c>
      <c r="R2053">
        <v>6</v>
      </c>
    </row>
    <row r="2054" spans="1:18" x14ac:dyDescent="0.35">
      <c r="A2054" t="s">
        <v>39</v>
      </c>
      <c r="B2054">
        <v>49830</v>
      </c>
      <c r="C2054">
        <v>29</v>
      </c>
      <c r="D2054" t="s">
        <v>22</v>
      </c>
      <c r="E2054">
        <v>69</v>
      </c>
      <c r="F2054">
        <v>94</v>
      </c>
      <c r="G2054">
        <v>83</v>
      </c>
      <c r="H2054" t="s">
        <v>20</v>
      </c>
      <c r="I2054">
        <v>4</v>
      </c>
      <c r="J2054">
        <v>72</v>
      </c>
      <c r="K2054">
        <v>88</v>
      </c>
      <c r="L2054">
        <v>84</v>
      </c>
      <c r="M2054">
        <v>79</v>
      </c>
      <c r="N2054">
        <v>1</v>
      </c>
      <c r="O2054">
        <v>91</v>
      </c>
      <c r="P2054">
        <v>27</v>
      </c>
      <c r="Q2054">
        <v>89</v>
      </c>
      <c r="R2054">
        <v>2</v>
      </c>
    </row>
    <row r="2055" spans="1:18" x14ac:dyDescent="0.35">
      <c r="A2055" t="s">
        <v>30</v>
      </c>
      <c r="B2055">
        <v>70882</v>
      </c>
      <c r="C2055">
        <v>6</v>
      </c>
      <c r="D2055" t="s">
        <v>19</v>
      </c>
      <c r="E2055">
        <v>75</v>
      </c>
      <c r="F2055">
        <v>114</v>
      </c>
      <c r="G2055">
        <v>47</v>
      </c>
      <c r="H2055" t="s">
        <v>27</v>
      </c>
      <c r="I2055">
        <v>68</v>
      </c>
      <c r="J2055">
        <v>55</v>
      </c>
      <c r="K2055">
        <v>28</v>
      </c>
      <c r="L2055">
        <v>65</v>
      </c>
      <c r="M2055">
        <v>2</v>
      </c>
      <c r="N2055">
        <v>69</v>
      </c>
      <c r="O2055">
        <v>0</v>
      </c>
      <c r="P2055">
        <v>55</v>
      </c>
      <c r="Q2055">
        <v>4</v>
      </c>
      <c r="R2055">
        <v>3</v>
      </c>
    </row>
    <row r="2056" spans="1:18" x14ac:dyDescent="0.35">
      <c r="A2056" t="s">
        <v>18</v>
      </c>
      <c r="B2056">
        <v>124204</v>
      </c>
      <c r="C2056">
        <v>26</v>
      </c>
      <c r="D2056" t="s">
        <v>25</v>
      </c>
      <c r="E2056">
        <v>65</v>
      </c>
      <c r="F2056">
        <v>147</v>
      </c>
      <c r="G2056">
        <v>91</v>
      </c>
      <c r="H2056" t="s">
        <v>20</v>
      </c>
      <c r="I2056">
        <v>72</v>
      </c>
      <c r="J2056">
        <v>48</v>
      </c>
      <c r="K2056">
        <v>39</v>
      </c>
      <c r="L2056">
        <v>3</v>
      </c>
      <c r="M2056">
        <v>36</v>
      </c>
      <c r="N2056">
        <v>85</v>
      </c>
      <c r="O2056">
        <v>38</v>
      </c>
      <c r="P2056">
        <v>46</v>
      </c>
      <c r="Q2056">
        <v>27</v>
      </c>
      <c r="R2056">
        <v>27</v>
      </c>
    </row>
    <row r="2057" spans="1:18" x14ac:dyDescent="0.35">
      <c r="A2057" t="s">
        <v>24</v>
      </c>
      <c r="B2057">
        <v>84255</v>
      </c>
      <c r="C2057">
        <v>1</v>
      </c>
      <c r="D2057" t="s">
        <v>25</v>
      </c>
      <c r="E2057">
        <v>61</v>
      </c>
      <c r="F2057">
        <v>95</v>
      </c>
      <c r="G2057">
        <v>85</v>
      </c>
      <c r="H2057" t="s">
        <v>20</v>
      </c>
      <c r="I2057">
        <v>55</v>
      </c>
      <c r="J2057">
        <v>8</v>
      </c>
      <c r="K2057">
        <v>75</v>
      </c>
      <c r="L2057">
        <v>77</v>
      </c>
      <c r="M2057">
        <v>5</v>
      </c>
      <c r="N2057">
        <v>35</v>
      </c>
      <c r="O2057">
        <v>93</v>
      </c>
      <c r="P2057">
        <v>5</v>
      </c>
      <c r="Q2057">
        <v>15</v>
      </c>
      <c r="R2057">
        <v>42</v>
      </c>
    </row>
    <row r="2058" spans="1:18" x14ac:dyDescent="0.35">
      <c r="A2058" t="s">
        <v>28</v>
      </c>
      <c r="B2058">
        <v>51566</v>
      </c>
      <c r="C2058">
        <v>14</v>
      </c>
      <c r="D2058" t="s">
        <v>22</v>
      </c>
      <c r="E2058">
        <v>1</v>
      </c>
      <c r="F2058">
        <v>122</v>
      </c>
      <c r="G2058">
        <v>52</v>
      </c>
      <c r="H2058" t="s">
        <v>27</v>
      </c>
      <c r="I2058">
        <v>48</v>
      </c>
      <c r="J2058">
        <v>42</v>
      </c>
      <c r="K2058">
        <v>52</v>
      </c>
      <c r="L2058">
        <v>16</v>
      </c>
      <c r="M2058">
        <v>11</v>
      </c>
      <c r="N2058">
        <v>29</v>
      </c>
      <c r="O2058">
        <v>71</v>
      </c>
      <c r="P2058">
        <v>59</v>
      </c>
      <c r="Q2058">
        <v>48</v>
      </c>
      <c r="R2058">
        <v>57</v>
      </c>
    </row>
    <row r="2059" spans="1:18" x14ac:dyDescent="0.35">
      <c r="A2059" t="s">
        <v>37</v>
      </c>
      <c r="B2059">
        <v>130461</v>
      </c>
      <c r="C2059">
        <v>4</v>
      </c>
      <c r="D2059" t="s">
        <v>25</v>
      </c>
      <c r="E2059">
        <v>31</v>
      </c>
      <c r="F2059">
        <v>6</v>
      </c>
      <c r="G2059">
        <v>66</v>
      </c>
      <c r="H2059" t="s">
        <v>27</v>
      </c>
      <c r="I2059">
        <v>6</v>
      </c>
      <c r="J2059">
        <v>7</v>
      </c>
      <c r="K2059">
        <v>46</v>
      </c>
      <c r="L2059">
        <v>76</v>
      </c>
      <c r="M2059">
        <v>58</v>
      </c>
      <c r="N2059">
        <v>5</v>
      </c>
      <c r="O2059">
        <v>89</v>
      </c>
      <c r="P2059">
        <v>31</v>
      </c>
      <c r="Q2059">
        <v>14</v>
      </c>
      <c r="R2059">
        <v>9</v>
      </c>
    </row>
    <row r="2060" spans="1:18" x14ac:dyDescent="0.35">
      <c r="A2060" t="s">
        <v>42</v>
      </c>
      <c r="B2060">
        <v>80891</v>
      </c>
      <c r="C2060">
        <v>18</v>
      </c>
      <c r="D2060" t="s">
        <v>38</v>
      </c>
      <c r="E2060">
        <v>7</v>
      </c>
      <c r="F2060">
        <v>12</v>
      </c>
      <c r="G2060">
        <v>67</v>
      </c>
      <c r="H2060" t="s">
        <v>27</v>
      </c>
      <c r="I2060">
        <v>35</v>
      </c>
      <c r="J2060">
        <v>56</v>
      </c>
      <c r="K2060">
        <v>62</v>
      </c>
      <c r="L2060">
        <v>98</v>
      </c>
      <c r="M2060">
        <v>31</v>
      </c>
      <c r="N2060">
        <v>96</v>
      </c>
      <c r="O2060">
        <v>15</v>
      </c>
      <c r="P2060">
        <v>76</v>
      </c>
      <c r="Q2060">
        <v>63</v>
      </c>
      <c r="R2060">
        <v>82</v>
      </c>
    </row>
    <row r="2061" spans="1:18" x14ac:dyDescent="0.35">
      <c r="A2061" t="s">
        <v>24</v>
      </c>
      <c r="B2061">
        <v>127871</v>
      </c>
      <c r="C2061">
        <v>5</v>
      </c>
      <c r="D2061" t="s">
        <v>22</v>
      </c>
      <c r="E2061">
        <v>7</v>
      </c>
      <c r="F2061">
        <v>68</v>
      </c>
      <c r="G2061">
        <v>93</v>
      </c>
      <c r="H2061" t="s">
        <v>20</v>
      </c>
      <c r="I2061">
        <v>12</v>
      </c>
      <c r="J2061">
        <v>58</v>
      </c>
      <c r="K2061">
        <v>32</v>
      </c>
      <c r="L2061">
        <v>56</v>
      </c>
      <c r="M2061">
        <v>23</v>
      </c>
      <c r="N2061">
        <v>44</v>
      </c>
      <c r="O2061">
        <v>87</v>
      </c>
      <c r="P2061">
        <v>38</v>
      </c>
      <c r="Q2061">
        <v>35</v>
      </c>
      <c r="R2061">
        <v>45</v>
      </c>
    </row>
    <row r="2062" spans="1:18" x14ac:dyDescent="0.35">
      <c r="A2062" t="s">
        <v>37</v>
      </c>
      <c r="B2062">
        <v>112418</v>
      </c>
      <c r="C2062">
        <v>9</v>
      </c>
      <c r="D2062" t="s">
        <v>25</v>
      </c>
      <c r="E2062">
        <v>59</v>
      </c>
      <c r="F2062">
        <v>146</v>
      </c>
      <c r="G2062">
        <v>34</v>
      </c>
      <c r="H2062" t="s">
        <v>27</v>
      </c>
      <c r="I2062">
        <v>12</v>
      </c>
      <c r="J2062">
        <v>7</v>
      </c>
      <c r="K2062">
        <v>67</v>
      </c>
      <c r="L2062">
        <v>25</v>
      </c>
      <c r="M2062">
        <v>81</v>
      </c>
      <c r="N2062">
        <v>13</v>
      </c>
      <c r="O2062">
        <v>93</v>
      </c>
      <c r="P2062">
        <v>2</v>
      </c>
      <c r="Q2062">
        <v>8</v>
      </c>
      <c r="R2062">
        <v>34</v>
      </c>
    </row>
    <row r="2063" spans="1:18" x14ac:dyDescent="0.35">
      <c r="A2063" t="s">
        <v>40</v>
      </c>
      <c r="B2063">
        <v>54002</v>
      </c>
      <c r="C2063">
        <v>10</v>
      </c>
      <c r="D2063" t="s">
        <v>22</v>
      </c>
      <c r="E2063">
        <v>53</v>
      </c>
      <c r="F2063">
        <v>119</v>
      </c>
      <c r="G2063">
        <v>17</v>
      </c>
      <c r="H2063" t="s">
        <v>23</v>
      </c>
      <c r="I2063">
        <v>66</v>
      </c>
      <c r="J2063">
        <v>36</v>
      </c>
      <c r="K2063">
        <v>3</v>
      </c>
      <c r="L2063">
        <v>97</v>
      </c>
      <c r="M2063">
        <v>82</v>
      </c>
      <c r="N2063">
        <v>7</v>
      </c>
      <c r="O2063">
        <v>45</v>
      </c>
      <c r="P2063">
        <v>64</v>
      </c>
      <c r="Q2063">
        <v>19</v>
      </c>
      <c r="R2063">
        <v>58</v>
      </c>
    </row>
    <row r="2064" spans="1:18" x14ac:dyDescent="0.35">
      <c r="A2064" t="s">
        <v>18</v>
      </c>
      <c r="B2064">
        <v>108391</v>
      </c>
      <c r="C2064">
        <v>9</v>
      </c>
      <c r="D2064" t="s">
        <v>38</v>
      </c>
      <c r="E2064">
        <v>21</v>
      </c>
      <c r="F2064">
        <v>64</v>
      </c>
      <c r="G2064">
        <v>89</v>
      </c>
      <c r="H2064" t="s">
        <v>20</v>
      </c>
      <c r="I2064">
        <v>32</v>
      </c>
      <c r="J2064">
        <v>24</v>
      </c>
      <c r="K2064">
        <v>74</v>
      </c>
      <c r="L2064">
        <v>74</v>
      </c>
      <c r="M2064">
        <v>28</v>
      </c>
      <c r="N2064">
        <v>87</v>
      </c>
      <c r="O2064">
        <v>69</v>
      </c>
      <c r="P2064">
        <v>35</v>
      </c>
      <c r="Q2064">
        <v>43</v>
      </c>
      <c r="R2064">
        <v>73</v>
      </c>
    </row>
    <row r="2065" spans="1:18" x14ac:dyDescent="0.35">
      <c r="A2065" t="s">
        <v>43</v>
      </c>
      <c r="B2065">
        <v>53474</v>
      </c>
      <c r="C2065">
        <v>11</v>
      </c>
      <c r="D2065" t="s">
        <v>22</v>
      </c>
      <c r="E2065">
        <v>47</v>
      </c>
      <c r="F2065">
        <v>115</v>
      </c>
      <c r="G2065">
        <v>18</v>
      </c>
      <c r="H2065" t="s">
        <v>23</v>
      </c>
      <c r="I2065">
        <v>61</v>
      </c>
      <c r="J2065">
        <v>55</v>
      </c>
      <c r="K2065">
        <v>2</v>
      </c>
      <c r="L2065">
        <v>41</v>
      </c>
      <c r="M2065">
        <v>53</v>
      </c>
      <c r="N2065">
        <v>78</v>
      </c>
      <c r="O2065">
        <v>65</v>
      </c>
      <c r="P2065">
        <v>43</v>
      </c>
      <c r="Q2065">
        <v>97</v>
      </c>
      <c r="R2065">
        <v>11</v>
      </c>
    </row>
    <row r="2066" spans="1:18" x14ac:dyDescent="0.35">
      <c r="A2066" t="s">
        <v>40</v>
      </c>
      <c r="B2066">
        <v>106286</v>
      </c>
      <c r="C2066">
        <v>1</v>
      </c>
      <c r="D2066" t="s">
        <v>19</v>
      </c>
      <c r="E2066">
        <v>34</v>
      </c>
      <c r="F2066">
        <v>73</v>
      </c>
      <c r="G2066">
        <v>21</v>
      </c>
      <c r="H2066" t="s">
        <v>23</v>
      </c>
      <c r="I2066">
        <v>4</v>
      </c>
      <c r="J2066">
        <v>18</v>
      </c>
      <c r="K2066">
        <v>29</v>
      </c>
      <c r="L2066">
        <v>68</v>
      </c>
      <c r="M2066">
        <v>88</v>
      </c>
      <c r="N2066">
        <v>8</v>
      </c>
      <c r="O2066">
        <v>18</v>
      </c>
      <c r="P2066">
        <v>57</v>
      </c>
      <c r="Q2066">
        <v>3</v>
      </c>
      <c r="R2066">
        <v>31</v>
      </c>
    </row>
    <row r="2067" spans="1:18" x14ac:dyDescent="0.35">
      <c r="A2067" t="s">
        <v>26</v>
      </c>
      <c r="B2067">
        <v>92520</v>
      </c>
      <c r="C2067">
        <v>7</v>
      </c>
      <c r="D2067" t="s">
        <v>22</v>
      </c>
      <c r="E2067">
        <v>46</v>
      </c>
      <c r="F2067">
        <v>65</v>
      </c>
      <c r="G2067">
        <v>48</v>
      </c>
      <c r="H2067" t="s">
        <v>27</v>
      </c>
      <c r="I2067">
        <v>2</v>
      </c>
      <c r="J2067">
        <v>39</v>
      </c>
      <c r="K2067">
        <v>49</v>
      </c>
      <c r="L2067">
        <v>35</v>
      </c>
      <c r="M2067">
        <v>94</v>
      </c>
      <c r="N2067">
        <v>56</v>
      </c>
      <c r="O2067">
        <v>84</v>
      </c>
      <c r="P2067">
        <v>76</v>
      </c>
      <c r="Q2067">
        <v>66</v>
      </c>
      <c r="R2067">
        <v>5</v>
      </c>
    </row>
    <row r="2068" spans="1:18" x14ac:dyDescent="0.35">
      <c r="A2068" t="s">
        <v>18</v>
      </c>
      <c r="B2068">
        <v>60210</v>
      </c>
      <c r="C2068">
        <v>29</v>
      </c>
      <c r="D2068" t="s">
        <v>19</v>
      </c>
      <c r="E2068">
        <v>61</v>
      </c>
      <c r="F2068">
        <v>86</v>
      </c>
      <c r="G2068">
        <v>73</v>
      </c>
      <c r="H2068" t="s">
        <v>20</v>
      </c>
      <c r="I2068">
        <v>44</v>
      </c>
      <c r="J2068">
        <v>74</v>
      </c>
      <c r="K2068">
        <v>96</v>
      </c>
      <c r="L2068">
        <v>37</v>
      </c>
      <c r="M2068">
        <v>54</v>
      </c>
      <c r="N2068">
        <v>85</v>
      </c>
      <c r="O2068">
        <v>33</v>
      </c>
      <c r="P2068">
        <v>14</v>
      </c>
      <c r="Q2068">
        <v>28</v>
      </c>
      <c r="R2068">
        <v>9</v>
      </c>
    </row>
    <row r="2069" spans="1:18" x14ac:dyDescent="0.35">
      <c r="A2069" t="s">
        <v>21</v>
      </c>
      <c r="B2069">
        <v>109558</v>
      </c>
      <c r="C2069">
        <v>13</v>
      </c>
      <c r="D2069" t="s">
        <v>38</v>
      </c>
      <c r="E2069">
        <v>82</v>
      </c>
      <c r="F2069">
        <v>131</v>
      </c>
      <c r="G2069">
        <v>1</v>
      </c>
      <c r="H2069" t="s">
        <v>23</v>
      </c>
      <c r="I2069">
        <v>45</v>
      </c>
      <c r="J2069">
        <v>32</v>
      </c>
      <c r="K2069">
        <v>97</v>
      </c>
      <c r="L2069">
        <v>88</v>
      </c>
      <c r="M2069">
        <v>25</v>
      </c>
      <c r="N2069">
        <v>31</v>
      </c>
      <c r="O2069">
        <v>53</v>
      </c>
      <c r="P2069">
        <v>28</v>
      </c>
      <c r="Q2069">
        <v>82</v>
      </c>
      <c r="R2069">
        <v>82</v>
      </c>
    </row>
    <row r="2070" spans="1:18" x14ac:dyDescent="0.35">
      <c r="A2070" t="s">
        <v>34</v>
      </c>
      <c r="B2070">
        <v>54559</v>
      </c>
      <c r="C2070">
        <v>20</v>
      </c>
      <c r="D2070" t="s">
        <v>19</v>
      </c>
      <c r="E2070">
        <v>69</v>
      </c>
      <c r="F2070">
        <v>105</v>
      </c>
      <c r="G2070">
        <v>44</v>
      </c>
      <c r="H2070" t="s">
        <v>27</v>
      </c>
      <c r="I2070">
        <v>84</v>
      </c>
      <c r="J2070">
        <v>86</v>
      </c>
      <c r="K2070">
        <v>5</v>
      </c>
      <c r="L2070">
        <v>4</v>
      </c>
      <c r="M2070">
        <v>3</v>
      </c>
      <c r="N2070">
        <v>84</v>
      </c>
      <c r="O2070">
        <v>18</v>
      </c>
      <c r="P2070">
        <v>67</v>
      </c>
      <c r="Q2070">
        <v>36</v>
      </c>
      <c r="R2070">
        <v>82</v>
      </c>
    </row>
    <row r="2071" spans="1:18" x14ac:dyDescent="0.35">
      <c r="A2071" t="s">
        <v>32</v>
      </c>
      <c r="B2071">
        <v>85099</v>
      </c>
      <c r="C2071">
        <v>9</v>
      </c>
      <c r="D2071" t="s">
        <v>38</v>
      </c>
      <c r="E2071">
        <v>32</v>
      </c>
      <c r="F2071">
        <v>82</v>
      </c>
      <c r="G2071">
        <v>43</v>
      </c>
      <c r="H2071" t="s">
        <v>27</v>
      </c>
      <c r="I2071">
        <v>79</v>
      </c>
      <c r="J2071">
        <v>71</v>
      </c>
      <c r="K2071">
        <v>32</v>
      </c>
      <c r="L2071">
        <v>49</v>
      </c>
      <c r="M2071">
        <v>8</v>
      </c>
      <c r="N2071">
        <v>83</v>
      </c>
      <c r="O2071">
        <v>27</v>
      </c>
      <c r="P2071">
        <v>89</v>
      </c>
      <c r="Q2071">
        <v>6</v>
      </c>
      <c r="R2071">
        <v>57</v>
      </c>
    </row>
    <row r="2072" spans="1:18" x14ac:dyDescent="0.35">
      <c r="A2072" t="s">
        <v>26</v>
      </c>
      <c r="B2072">
        <v>68433</v>
      </c>
      <c r="C2072">
        <v>29</v>
      </c>
      <c r="D2072" t="s">
        <v>19</v>
      </c>
      <c r="E2072">
        <v>98</v>
      </c>
      <c r="F2072">
        <v>145</v>
      </c>
      <c r="G2072">
        <v>64</v>
      </c>
      <c r="H2072" t="s">
        <v>27</v>
      </c>
      <c r="I2072">
        <v>85</v>
      </c>
      <c r="J2072">
        <v>66</v>
      </c>
      <c r="K2072">
        <v>83</v>
      </c>
      <c r="L2072">
        <v>21</v>
      </c>
      <c r="M2072">
        <v>39</v>
      </c>
      <c r="N2072">
        <v>64</v>
      </c>
      <c r="O2072">
        <v>87</v>
      </c>
      <c r="P2072">
        <v>66</v>
      </c>
      <c r="Q2072">
        <v>84</v>
      </c>
      <c r="R2072">
        <v>47</v>
      </c>
    </row>
    <row r="2073" spans="1:18" x14ac:dyDescent="0.35">
      <c r="A2073" t="s">
        <v>40</v>
      </c>
      <c r="B2073">
        <v>109791</v>
      </c>
      <c r="C2073">
        <v>2</v>
      </c>
      <c r="D2073" t="s">
        <v>22</v>
      </c>
      <c r="E2073">
        <v>98</v>
      </c>
      <c r="F2073">
        <v>65</v>
      </c>
      <c r="G2073">
        <v>28</v>
      </c>
      <c r="H2073" t="s">
        <v>23</v>
      </c>
      <c r="I2073">
        <v>52</v>
      </c>
      <c r="J2073">
        <v>64</v>
      </c>
      <c r="K2073">
        <v>88</v>
      </c>
      <c r="L2073">
        <v>41</v>
      </c>
      <c r="M2073">
        <v>42</v>
      </c>
      <c r="N2073">
        <v>53</v>
      </c>
      <c r="O2073">
        <v>2</v>
      </c>
      <c r="P2073">
        <v>5</v>
      </c>
      <c r="Q2073">
        <v>29</v>
      </c>
      <c r="R2073">
        <v>93</v>
      </c>
    </row>
    <row r="2074" spans="1:18" x14ac:dyDescent="0.35">
      <c r="A2074" t="s">
        <v>37</v>
      </c>
      <c r="B2074">
        <v>149321</v>
      </c>
      <c r="C2074">
        <v>14</v>
      </c>
      <c r="D2074" t="s">
        <v>22</v>
      </c>
      <c r="E2074">
        <v>46</v>
      </c>
      <c r="F2074">
        <v>145</v>
      </c>
      <c r="G2074">
        <v>66</v>
      </c>
      <c r="H2074" t="s">
        <v>27</v>
      </c>
      <c r="I2074">
        <v>7</v>
      </c>
      <c r="J2074">
        <v>59</v>
      </c>
      <c r="K2074">
        <v>28</v>
      </c>
      <c r="L2074">
        <v>37</v>
      </c>
      <c r="M2074">
        <v>9</v>
      </c>
      <c r="N2074">
        <v>79</v>
      </c>
      <c r="O2074">
        <v>32</v>
      </c>
      <c r="P2074">
        <v>67</v>
      </c>
      <c r="Q2074">
        <v>36</v>
      </c>
      <c r="R2074">
        <v>46</v>
      </c>
    </row>
    <row r="2075" spans="1:18" x14ac:dyDescent="0.35">
      <c r="A2075" t="s">
        <v>40</v>
      </c>
      <c r="B2075">
        <v>72048</v>
      </c>
      <c r="C2075">
        <v>27</v>
      </c>
      <c r="D2075" t="s">
        <v>38</v>
      </c>
      <c r="E2075">
        <v>8</v>
      </c>
      <c r="F2075">
        <v>71</v>
      </c>
      <c r="G2075">
        <v>15</v>
      </c>
      <c r="H2075" t="s">
        <v>23</v>
      </c>
      <c r="I2075">
        <v>13</v>
      </c>
      <c r="J2075">
        <v>8</v>
      </c>
      <c r="K2075">
        <v>6</v>
      </c>
      <c r="L2075">
        <v>19</v>
      </c>
      <c r="M2075">
        <v>6</v>
      </c>
      <c r="N2075">
        <v>9</v>
      </c>
      <c r="O2075">
        <v>53</v>
      </c>
      <c r="P2075">
        <v>13</v>
      </c>
      <c r="Q2075">
        <v>5</v>
      </c>
      <c r="R2075">
        <v>12</v>
      </c>
    </row>
    <row r="2076" spans="1:18" x14ac:dyDescent="0.35">
      <c r="A2076" t="s">
        <v>36</v>
      </c>
      <c r="B2076">
        <v>132076</v>
      </c>
      <c r="C2076">
        <v>26</v>
      </c>
      <c r="D2076" t="s">
        <v>25</v>
      </c>
      <c r="E2076">
        <v>67</v>
      </c>
      <c r="F2076">
        <v>114</v>
      </c>
      <c r="G2076">
        <v>36</v>
      </c>
      <c r="H2076" t="s">
        <v>27</v>
      </c>
      <c r="I2076">
        <v>63</v>
      </c>
      <c r="J2076">
        <v>4</v>
      </c>
      <c r="K2076">
        <v>46</v>
      </c>
      <c r="L2076">
        <v>8</v>
      </c>
      <c r="M2076">
        <v>33</v>
      </c>
      <c r="N2076">
        <v>15</v>
      </c>
      <c r="O2076">
        <v>87</v>
      </c>
      <c r="P2076">
        <v>21</v>
      </c>
      <c r="Q2076">
        <v>29</v>
      </c>
      <c r="R2076">
        <v>71</v>
      </c>
    </row>
    <row r="2077" spans="1:18" x14ac:dyDescent="0.35">
      <c r="A2077" t="s">
        <v>39</v>
      </c>
      <c r="B2077">
        <v>105605</v>
      </c>
      <c r="C2077">
        <v>24</v>
      </c>
      <c r="D2077" t="s">
        <v>19</v>
      </c>
      <c r="E2077">
        <v>8</v>
      </c>
      <c r="F2077">
        <v>68</v>
      </c>
      <c r="G2077">
        <v>79</v>
      </c>
      <c r="H2077" t="s">
        <v>20</v>
      </c>
      <c r="I2077">
        <v>13</v>
      </c>
      <c r="J2077">
        <v>54</v>
      </c>
      <c r="K2077">
        <v>29</v>
      </c>
      <c r="L2077">
        <v>69</v>
      </c>
      <c r="M2077">
        <v>0</v>
      </c>
      <c r="N2077">
        <v>6</v>
      </c>
      <c r="O2077">
        <v>43</v>
      </c>
      <c r="P2077">
        <v>96</v>
      </c>
      <c r="Q2077">
        <v>89</v>
      </c>
      <c r="R2077">
        <v>99</v>
      </c>
    </row>
    <row r="2078" spans="1:18" x14ac:dyDescent="0.35">
      <c r="A2078" t="s">
        <v>39</v>
      </c>
      <c r="B2078">
        <v>120811</v>
      </c>
      <c r="C2078">
        <v>25</v>
      </c>
      <c r="D2078" t="s">
        <v>19</v>
      </c>
      <c r="E2078">
        <v>5</v>
      </c>
      <c r="F2078">
        <v>81</v>
      </c>
      <c r="G2078">
        <v>87</v>
      </c>
      <c r="H2078" t="s">
        <v>20</v>
      </c>
      <c r="I2078">
        <v>14</v>
      </c>
      <c r="J2078">
        <v>3</v>
      </c>
      <c r="K2078">
        <v>6</v>
      </c>
      <c r="L2078">
        <v>47</v>
      </c>
      <c r="M2078">
        <v>21</v>
      </c>
      <c r="N2078">
        <v>9</v>
      </c>
      <c r="O2078">
        <v>41</v>
      </c>
      <c r="P2078">
        <v>35</v>
      </c>
      <c r="Q2078">
        <v>54</v>
      </c>
      <c r="R2078">
        <v>75</v>
      </c>
    </row>
    <row r="2079" spans="1:18" x14ac:dyDescent="0.35">
      <c r="A2079" t="s">
        <v>41</v>
      </c>
      <c r="B2079">
        <v>115520</v>
      </c>
      <c r="C2079">
        <v>9</v>
      </c>
      <c r="D2079" t="s">
        <v>19</v>
      </c>
      <c r="E2079">
        <v>79</v>
      </c>
      <c r="F2079">
        <v>53</v>
      </c>
      <c r="G2079">
        <v>81</v>
      </c>
      <c r="H2079" t="s">
        <v>20</v>
      </c>
      <c r="I2079">
        <v>59</v>
      </c>
      <c r="J2079">
        <v>96</v>
      </c>
      <c r="K2079">
        <v>57</v>
      </c>
      <c r="L2079">
        <v>16</v>
      </c>
      <c r="M2079">
        <v>52</v>
      </c>
      <c r="N2079">
        <v>4</v>
      </c>
      <c r="O2079">
        <v>48</v>
      </c>
      <c r="P2079">
        <v>2</v>
      </c>
      <c r="Q2079">
        <v>5</v>
      </c>
      <c r="R2079">
        <v>15</v>
      </c>
    </row>
    <row r="2080" spans="1:18" x14ac:dyDescent="0.35">
      <c r="A2080" t="s">
        <v>36</v>
      </c>
      <c r="B2080">
        <v>135341</v>
      </c>
      <c r="C2080">
        <v>14</v>
      </c>
      <c r="D2080" t="s">
        <v>25</v>
      </c>
      <c r="E2080">
        <v>89</v>
      </c>
      <c r="F2080">
        <v>85</v>
      </c>
      <c r="G2080">
        <v>57</v>
      </c>
      <c r="H2080" t="s">
        <v>27</v>
      </c>
      <c r="I2080">
        <v>12</v>
      </c>
      <c r="J2080">
        <v>74</v>
      </c>
      <c r="K2080">
        <v>17</v>
      </c>
      <c r="L2080">
        <v>69</v>
      </c>
      <c r="M2080">
        <v>42</v>
      </c>
      <c r="N2080">
        <v>93</v>
      </c>
      <c r="O2080">
        <v>46</v>
      </c>
      <c r="P2080">
        <v>3</v>
      </c>
      <c r="Q2080">
        <v>48</v>
      </c>
      <c r="R2080">
        <v>8</v>
      </c>
    </row>
    <row r="2081" spans="1:18" x14ac:dyDescent="0.35">
      <c r="A2081" t="s">
        <v>33</v>
      </c>
      <c r="B2081">
        <v>116402</v>
      </c>
      <c r="C2081">
        <v>5</v>
      </c>
      <c r="D2081" t="s">
        <v>22</v>
      </c>
      <c r="E2081">
        <v>97</v>
      </c>
      <c r="F2081">
        <v>134</v>
      </c>
      <c r="G2081">
        <v>83</v>
      </c>
      <c r="H2081" t="s">
        <v>20</v>
      </c>
      <c r="I2081">
        <v>21</v>
      </c>
      <c r="J2081">
        <v>0</v>
      </c>
      <c r="K2081">
        <v>98</v>
      </c>
      <c r="L2081">
        <v>94</v>
      </c>
      <c r="M2081">
        <v>27</v>
      </c>
      <c r="N2081">
        <v>64</v>
      </c>
      <c r="O2081">
        <v>73</v>
      </c>
      <c r="P2081">
        <v>58</v>
      </c>
      <c r="Q2081">
        <v>84</v>
      </c>
      <c r="R2081">
        <v>8</v>
      </c>
    </row>
    <row r="2082" spans="1:18" x14ac:dyDescent="0.35">
      <c r="A2082" t="s">
        <v>32</v>
      </c>
      <c r="B2082">
        <v>71503</v>
      </c>
      <c r="C2082">
        <v>10</v>
      </c>
      <c r="D2082" t="s">
        <v>25</v>
      </c>
      <c r="E2082">
        <v>39</v>
      </c>
      <c r="F2082">
        <v>98</v>
      </c>
      <c r="G2082">
        <v>48</v>
      </c>
      <c r="H2082" t="s">
        <v>27</v>
      </c>
      <c r="I2082">
        <v>53</v>
      </c>
      <c r="J2082">
        <v>6</v>
      </c>
      <c r="K2082">
        <v>71</v>
      </c>
      <c r="L2082">
        <v>52</v>
      </c>
      <c r="M2082">
        <v>68</v>
      </c>
      <c r="N2082">
        <v>34</v>
      </c>
      <c r="O2082">
        <v>94</v>
      </c>
      <c r="P2082">
        <v>6</v>
      </c>
      <c r="Q2082">
        <v>55</v>
      </c>
      <c r="R2082">
        <v>9</v>
      </c>
    </row>
    <row r="2083" spans="1:18" x14ac:dyDescent="0.35">
      <c r="A2083" t="s">
        <v>41</v>
      </c>
      <c r="B2083">
        <v>107366</v>
      </c>
      <c r="C2083">
        <v>29</v>
      </c>
      <c r="D2083" t="s">
        <v>19</v>
      </c>
      <c r="E2083">
        <v>26</v>
      </c>
      <c r="F2083">
        <v>144</v>
      </c>
      <c r="G2083">
        <v>7</v>
      </c>
      <c r="H2083" t="s">
        <v>27</v>
      </c>
      <c r="I2083">
        <v>39</v>
      </c>
      <c r="J2083">
        <v>78</v>
      </c>
      <c r="K2083">
        <v>19</v>
      </c>
      <c r="L2083">
        <v>82</v>
      </c>
      <c r="M2083">
        <v>86</v>
      </c>
      <c r="N2083">
        <v>71</v>
      </c>
      <c r="O2083">
        <v>21</v>
      </c>
      <c r="P2083">
        <v>27</v>
      </c>
      <c r="Q2083">
        <v>17</v>
      </c>
      <c r="R2083">
        <v>18</v>
      </c>
    </row>
    <row r="2084" spans="1:18" x14ac:dyDescent="0.35">
      <c r="A2084" t="s">
        <v>31</v>
      </c>
      <c r="B2084">
        <v>132187</v>
      </c>
      <c r="C2084">
        <v>17</v>
      </c>
      <c r="D2084" t="s">
        <v>38</v>
      </c>
      <c r="E2084">
        <v>86</v>
      </c>
      <c r="F2084">
        <v>103</v>
      </c>
      <c r="G2084">
        <v>13</v>
      </c>
      <c r="H2084" t="s">
        <v>23</v>
      </c>
      <c r="I2084">
        <v>29</v>
      </c>
      <c r="J2084">
        <v>54</v>
      </c>
      <c r="K2084">
        <v>33</v>
      </c>
      <c r="L2084">
        <v>86</v>
      </c>
      <c r="M2084">
        <v>21</v>
      </c>
      <c r="N2084">
        <v>88</v>
      </c>
      <c r="O2084">
        <v>66</v>
      </c>
      <c r="P2084">
        <v>96</v>
      </c>
      <c r="Q2084">
        <v>2</v>
      </c>
      <c r="R2084">
        <v>6</v>
      </c>
    </row>
    <row r="2085" spans="1:18" x14ac:dyDescent="0.35">
      <c r="A2085" t="s">
        <v>33</v>
      </c>
      <c r="B2085">
        <v>71164</v>
      </c>
      <c r="C2085">
        <v>25</v>
      </c>
      <c r="D2085" t="s">
        <v>22</v>
      </c>
      <c r="E2085">
        <v>91</v>
      </c>
      <c r="F2085">
        <v>123</v>
      </c>
      <c r="G2085">
        <v>86</v>
      </c>
      <c r="H2085" t="s">
        <v>20</v>
      </c>
      <c r="I2085">
        <v>3</v>
      </c>
      <c r="J2085">
        <v>35</v>
      </c>
      <c r="K2085">
        <v>35</v>
      </c>
      <c r="L2085">
        <v>54</v>
      </c>
      <c r="M2085">
        <v>26</v>
      </c>
      <c r="N2085">
        <v>27</v>
      </c>
      <c r="O2085">
        <v>62</v>
      </c>
      <c r="P2085">
        <v>94</v>
      </c>
      <c r="Q2085">
        <v>66</v>
      </c>
      <c r="R2085">
        <v>67</v>
      </c>
    </row>
    <row r="2086" spans="1:18" x14ac:dyDescent="0.35">
      <c r="A2086" t="s">
        <v>31</v>
      </c>
      <c r="B2086">
        <v>67624</v>
      </c>
      <c r="C2086">
        <v>17</v>
      </c>
      <c r="D2086" t="s">
        <v>25</v>
      </c>
      <c r="E2086">
        <v>15</v>
      </c>
      <c r="F2086">
        <v>53</v>
      </c>
      <c r="G2086">
        <v>24</v>
      </c>
      <c r="H2086" t="s">
        <v>23</v>
      </c>
      <c r="I2086">
        <v>44</v>
      </c>
      <c r="J2086">
        <v>43</v>
      </c>
      <c r="K2086">
        <v>23</v>
      </c>
      <c r="L2086">
        <v>51</v>
      </c>
      <c r="M2086">
        <v>44</v>
      </c>
      <c r="N2086">
        <v>35</v>
      </c>
      <c r="O2086">
        <v>44</v>
      </c>
      <c r="P2086">
        <v>38</v>
      </c>
      <c r="Q2086">
        <v>94</v>
      </c>
      <c r="R2086">
        <v>98</v>
      </c>
    </row>
    <row r="2087" spans="1:18" x14ac:dyDescent="0.35">
      <c r="A2087" t="s">
        <v>39</v>
      </c>
      <c r="B2087">
        <v>144499</v>
      </c>
      <c r="C2087">
        <v>1</v>
      </c>
      <c r="D2087" t="s">
        <v>19</v>
      </c>
      <c r="E2087">
        <v>99</v>
      </c>
      <c r="F2087">
        <v>77</v>
      </c>
      <c r="G2087">
        <v>91</v>
      </c>
      <c r="H2087" t="s">
        <v>20</v>
      </c>
      <c r="I2087">
        <v>41</v>
      </c>
      <c r="J2087">
        <v>75</v>
      </c>
      <c r="K2087">
        <v>2</v>
      </c>
      <c r="L2087">
        <v>81</v>
      </c>
      <c r="M2087">
        <v>8</v>
      </c>
      <c r="N2087">
        <v>27</v>
      </c>
      <c r="O2087">
        <v>82</v>
      </c>
      <c r="P2087">
        <v>75</v>
      </c>
      <c r="Q2087">
        <v>5</v>
      </c>
      <c r="R2087">
        <v>67</v>
      </c>
    </row>
    <row r="2088" spans="1:18" x14ac:dyDescent="0.35">
      <c r="A2088" t="s">
        <v>31</v>
      </c>
      <c r="B2088">
        <v>146585</v>
      </c>
      <c r="C2088">
        <v>29</v>
      </c>
      <c r="D2088" t="s">
        <v>25</v>
      </c>
      <c r="E2088">
        <v>67</v>
      </c>
      <c r="F2088">
        <v>51</v>
      </c>
      <c r="G2088">
        <v>26</v>
      </c>
      <c r="H2088" t="s">
        <v>23</v>
      </c>
      <c r="I2088">
        <v>52</v>
      </c>
      <c r="J2088">
        <v>94</v>
      </c>
      <c r="K2088">
        <v>48</v>
      </c>
      <c r="L2088">
        <v>43</v>
      </c>
      <c r="M2088">
        <v>45</v>
      </c>
      <c r="N2088">
        <v>36</v>
      </c>
      <c r="O2088">
        <v>17</v>
      </c>
      <c r="P2088">
        <v>84</v>
      </c>
      <c r="Q2088">
        <v>39</v>
      </c>
      <c r="R2088">
        <v>53</v>
      </c>
    </row>
    <row r="2089" spans="1:18" x14ac:dyDescent="0.35">
      <c r="A2089" t="s">
        <v>40</v>
      </c>
      <c r="B2089">
        <v>115780</v>
      </c>
      <c r="C2089">
        <v>24</v>
      </c>
      <c r="D2089" t="s">
        <v>22</v>
      </c>
      <c r="E2089">
        <v>6</v>
      </c>
      <c r="F2089">
        <v>11</v>
      </c>
      <c r="G2089">
        <v>27</v>
      </c>
      <c r="H2089" t="s">
        <v>23</v>
      </c>
      <c r="I2089">
        <v>49</v>
      </c>
      <c r="J2089">
        <v>16</v>
      </c>
      <c r="K2089">
        <v>12</v>
      </c>
      <c r="L2089">
        <v>9</v>
      </c>
      <c r="M2089">
        <v>7</v>
      </c>
      <c r="N2089">
        <v>97</v>
      </c>
      <c r="O2089">
        <v>8</v>
      </c>
      <c r="P2089">
        <v>9</v>
      </c>
      <c r="Q2089">
        <v>85</v>
      </c>
      <c r="R2089">
        <v>89</v>
      </c>
    </row>
    <row r="2090" spans="1:18" x14ac:dyDescent="0.35">
      <c r="A2090" t="s">
        <v>31</v>
      </c>
      <c r="B2090">
        <v>140168</v>
      </c>
      <c r="C2090">
        <v>4</v>
      </c>
      <c r="D2090" t="s">
        <v>25</v>
      </c>
      <c r="E2090">
        <v>55</v>
      </c>
      <c r="F2090">
        <v>10</v>
      </c>
      <c r="G2090">
        <v>13</v>
      </c>
      <c r="H2090" t="s">
        <v>23</v>
      </c>
      <c r="I2090">
        <v>72</v>
      </c>
      <c r="J2090">
        <v>54</v>
      </c>
      <c r="K2090">
        <v>93</v>
      </c>
      <c r="L2090">
        <v>24</v>
      </c>
      <c r="M2090">
        <v>31</v>
      </c>
      <c r="N2090">
        <v>32</v>
      </c>
      <c r="O2090">
        <v>81</v>
      </c>
      <c r="P2090">
        <v>1</v>
      </c>
      <c r="Q2090">
        <v>46</v>
      </c>
      <c r="R2090">
        <v>43</v>
      </c>
    </row>
    <row r="2091" spans="1:18" x14ac:dyDescent="0.35">
      <c r="A2091" t="s">
        <v>33</v>
      </c>
      <c r="B2091">
        <v>113764</v>
      </c>
      <c r="C2091">
        <v>20</v>
      </c>
      <c r="D2091" t="s">
        <v>19</v>
      </c>
      <c r="E2091">
        <v>41</v>
      </c>
      <c r="F2091">
        <v>101</v>
      </c>
      <c r="G2091">
        <v>72</v>
      </c>
      <c r="H2091" t="s">
        <v>20</v>
      </c>
      <c r="I2091">
        <v>51</v>
      </c>
      <c r="J2091">
        <v>96</v>
      </c>
      <c r="K2091">
        <v>98</v>
      </c>
      <c r="L2091">
        <v>53</v>
      </c>
      <c r="M2091">
        <v>52</v>
      </c>
      <c r="N2091">
        <v>29</v>
      </c>
      <c r="O2091">
        <v>10</v>
      </c>
      <c r="P2091">
        <v>27</v>
      </c>
      <c r="Q2091">
        <v>45</v>
      </c>
      <c r="R2091">
        <v>0</v>
      </c>
    </row>
    <row r="2092" spans="1:18" x14ac:dyDescent="0.35">
      <c r="A2092" t="s">
        <v>37</v>
      </c>
      <c r="B2092">
        <v>114367</v>
      </c>
      <c r="C2092">
        <v>4</v>
      </c>
      <c r="D2092" t="s">
        <v>38</v>
      </c>
      <c r="E2092">
        <v>7</v>
      </c>
      <c r="F2092">
        <v>124</v>
      </c>
      <c r="G2092">
        <v>52</v>
      </c>
      <c r="H2092" t="s">
        <v>27</v>
      </c>
      <c r="I2092">
        <v>57</v>
      </c>
      <c r="J2092">
        <v>29</v>
      </c>
      <c r="K2092">
        <v>81</v>
      </c>
      <c r="L2092">
        <v>0</v>
      </c>
      <c r="M2092">
        <v>33</v>
      </c>
      <c r="N2092">
        <v>66</v>
      </c>
      <c r="O2092">
        <v>91</v>
      </c>
      <c r="P2092">
        <v>23</v>
      </c>
      <c r="Q2092">
        <v>54</v>
      </c>
      <c r="R2092">
        <v>54</v>
      </c>
    </row>
    <row r="2093" spans="1:18" x14ac:dyDescent="0.35">
      <c r="A2093" t="s">
        <v>43</v>
      </c>
      <c r="B2093">
        <v>54195</v>
      </c>
      <c r="C2093">
        <v>25</v>
      </c>
      <c r="D2093" t="s">
        <v>19</v>
      </c>
      <c r="E2093">
        <v>18</v>
      </c>
      <c r="F2093">
        <v>52</v>
      </c>
      <c r="G2093">
        <v>9</v>
      </c>
      <c r="H2093" t="s">
        <v>23</v>
      </c>
      <c r="I2093">
        <v>98</v>
      </c>
      <c r="J2093">
        <v>21</v>
      </c>
      <c r="K2093">
        <v>94</v>
      </c>
      <c r="L2093">
        <v>21</v>
      </c>
      <c r="M2093">
        <v>93</v>
      </c>
      <c r="N2093">
        <v>65</v>
      </c>
      <c r="O2093">
        <v>11</v>
      </c>
      <c r="P2093">
        <v>58</v>
      </c>
      <c r="Q2093">
        <v>32</v>
      </c>
      <c r="R2093">
        <v>38</v>
      </c>
    </row>
    <row r="2094" spans="1:18" x14ac:dyDescent="0.35">
      <c r="A2094" t="s">
        <v>40</v>
      </c>
      <c r="B2094">
        <v>98397</v>
      </c>
      <c r="C2094">
        <v>14</v>
      </c>
      <c r="D2094" t="s">
        <v>19</v>
      </c>
      <c r="E2094">
        <v>42</v>
      </c>
      <c r="F2094">
        <v>116</v>
      </c>
      <c r="G2094">
        <v>24</v>
      </c>
      <c r="H2094" t="s">
        <v>23</v>
      </c>
      <c r="I2094">
        <v>33</v>
      </c>
      <c r="J2094">
        <v>92</v>
      </c>
      <c r="K2094">
        <v>94</v>
      </c>
      <c r="L2094">
        <v>4</v>
      </c>
      <c r="M2094">
        <v>1</v>
      </c>
      <c r="N2094">
        <v>43</v>
      </c>
      <c r="O2094">
        <v>59</v>
      </c>
      <c r="P2094">
        <v>28</v>
      </c>
      <c r="Q2094">
        <v>26</v>
      </c>
      <c r="R2094">
        <v>68</v>
      </c>
    </row>
    <row r="2095" spans="1:18" x14ac:dyDescent="0.35">
      <c r="A2095" t="s">
        <v>31</v>
      </c>
      <c r="B2095">
        <v>114692</v>
      </c>
      <c r="C2095">
        <v>15</v>
      </c>
      <c r="D2095" t="s">
        <v>22</v>
      </c>
      <c r="E2095">
        <v>17</v>
      </c>
      <c r="F2095">
        <v>138</v>
      </c>
      <c r="G2095">
        <v>22</v>
      </c>
      <c r="H2095" t="s">
        <v>23</v>
      </c>
      <c r="I2095">
        <v>36</v>
      </c>
      <c r="J2095">
        <v>68</v>
      </c>
      <c r="K2095">
        <v>11</v>
      </c>
      <c r="L2095">
        <v>47</v>
      </c>
      <c r="M2095">
        <v>17</v>
      </c>
      <c r="N2095">
        <v>4</v>
      </c>
      <c r="O2095">
        <v>34</v>
      </c>
      <c r="P2095">
        <v>15</v>
      </c>
      <c r="Q2095">
        <v>63</v>
      </c>
      <c r="R2095">
        <v>67</v>
      </c>
    </row>
    <row r="2096" spans="1:18" x14ac:dyDescent="0.35">
      <c r="A2096" t="s">
        <v>35</v>
      </c>
      <c r="B2096">
        <v>75814</v>
      </c>
      <c r="C2096">
        <v>5</v>
      </c>
      <c r="D2096" t="s">
        <v>19</v>
      </c>
      <c r="E2096">
        <v>2</v>
      </c>
      <c r="F2096">
        <v>129</v>
      </c>
      <c r="G2096">
        <v>3</v>
      </c>
      <c r="H2096" t="s">
        <v>23</v>
      </c>
      <c r="I2096">
        <v>34</v>
      </c>
      <c r="J2096">
        <v>49</v>
      </c>
      <c r="K2096">
        <v>82</v>
      </c>
      <c r="L2096">
        <v>84</v>
      </c>
      <c r="M2096">
        <v>72</v>
      </c>
      <c r="N2096">
        <v>25</v>
      </c>
      <c r="O2096">
        <v>72</v>
      </c>
      <c r="P2096">
        <v>25</v>
      </c>
      <c r="Q2096">
        <v>21</v>
      </c>
      <c r="R2096">
        <v>55</v>
      </c>
    </row>
    <row r="2097" spans="1:18" x14ac:dyDescent="0.35">
      <c r="A2097" t="s">
        <v>29</v>
      </c>
      <c r="B2097">
        <v>122079</v>
      </c>
      <c r="C2097">
        <v>12</v>
      </c>
      <c r="D2097" t="s">
        <v>38</v>
      </c>
      <c r="E2097">
        <v>5</v>
      </c>
      <c r="F2097">
        <v>56</v>
      </c>
      <c r="G2097">
        <v>25</v>
      </c>
      <c r="H2097" t="s">
        <v>23</v>
      </c>
      <c r="I2097">
        <v>86</v>
      </c>
      <c r="J2097">
        <v>6</v>
      </c>
      <c r="K2097">
        <v>43</v>
      </c>
      <c r="L2097">
        <v>85</v>
      </c>
      <c r="M2097">
        <v>73</v>
      </c>
      <c r="N2097">
        <v>58</v>
      </c>
      <c r="O2097">
        <v>32</v>
      </c>
      <c r="P2097">
        <v>2</v>
      </c>
      <c r="Q2097">
        <v>42</v>
      </c>
      <c r="R2097">
        <v>29</v>
      </c>
    </row>
    <row r="2098" spans="1:18" x14ac:dyDescent="0.35">
      <c r="A2098" t="s">
        <v>42</v>
      </c>
      <c r="B2098">
        <v>138165</v>
      </c>
      <c r="C2098">
        <v>26</v>
      </c>
      <c r="D2098" t="s">
        <v>22</v>
      </c>
      <c r="E2098">
        <v>52</v>
      </c>
      <c r="F2098">
        <v>67</v>
      </c>
      <c r="G2098">
        <v>62</v>
      </c>
      <c r="H2098" t="s">
        <v>27</v>
      </c>
      <c r="I2098">
        <v>15</v>
      </c>
      <c r="J2098">
        <v>48</v>
      </c>
      <c r="K2098">
        <v>75</v>
      </c>
      <c r="L2098">
        <v>49</v>
      </c>
      <c r="M2098">
        <v>36</v>
      </c>
      <c r="N2098">
        <v>47</v>
      </c>
      <c r="O2098">
        <v>85</v>
      </c>
      <c r="P2098">
        <v>99</v>
      </c>
      <c r="Q2098">
        <v>63</v>
      </c>
      <c r="R2098">
        <v>79</v>
      </c>
    </row>
    <row r="2099" spans="1:18" x14ac:dyDescent="0.35">
      <c r="A2099" t="s">
        <v>36</v>
      </c>
      <c r="B2099">
        <v>130296</v>
      </c>
      <c r="C2099">
        <v>26</v>
      </c>
      <c r="D2099" t="s">
        <v>22</v>
      </c>
      <c r="E2099">
        <v>88</v>
      </c>
      <c r="F2099">
        <v>145</v>
      </c>
      <c r="G2099">
        <v>53</v>
      </c>
      <c r="H2099" t="s">
        <v>27</v>
      </c>
      <c r="I2099">
        <v>75</v>
      </c>
      <c r="J2099">
        <v>51</v>
      </c>
      <c r="K2099">
        <v>29</v>
      </c>
      <c r="L2099">
        <v>85</v>
      </c>
      <c r="M2099">
        <v>6</v>
      </c>
      <c r="N2099">
        <v>58</v>
      </c>
      <c r="O2099">
        <v>66</v>
      </c>
      <c r="P2099">
        <v>86</v>
      </c>
      <c r="Q2099">
        <v>73</v>
      </c>
      <c r="R2099">
        <v>21</v>
      </c>
    </row>
    <row r="2100" spans="1:18" x14ac:dyDescent="0.35">
      <c r="A2100" t="s">
        <v>31</v>
      </c>
      <c r="B2100">
        <v>144547</v>
      </c>
      <c r="C2100">
        <v>28</v>
      </c>
      <c r="D2100" t="s">
        <v>25</v>
      </c>
      <c r="E2100">
        <v>98</v>
      </c>
      <c r="F2100">
        <v>105</v>
      </c>
      <c r="G2100">
        <v>28</v>
      </c>
      <c r="H2100" t="s">
        <v>23</v>
      </c>
      <c r="I2100">
        <v>81</v>
      </c>
      <c r="J2100">
        <v>67</v>
      </c>
      <c r="K2100">
        <v>35</v>
      </c>
      <c r="L2100">
        <v>3</v>
      </c>
      <c r="M2100">
        <v>64</v>
      </c>
      <c r="N2100">
        <v>43</v>
      </c>
      <c r="O2100">
        <v>8</v>
      </c>
      <c r="P2100">
        <v>76</v>
      </c>
      <c r="Q2100">
        <v>31</v>
      </c>
      <c r="R2100">
        <v>7</v>
      </c>
    </row>
    <row r="2101" spans="1:18" x14ac:dyDescent="0.35">
      <c r="A2101" t="s">
        <v>31</v>
      </c>
      <c r="B2101">
        <v>85133</v>
      </c>
      <c r="C2101">
        <v>18</v>
      </c>
      <c r="D2101" t="s">
        <v>19</v>
      </c>
      <c r="E2101">
        <v>32</v>
      </c>
      <c r="F2101">
        <v>91</v>
      </c>
      <c r="G2101">
        <v>27</v>
      </c>
      <c r="H2101" t="s">
        <v>23</v>
      </c>
      <c r="I2101">
        <v>36</v>
      </c>
      <c r="J2101">
        <v>29</v>
      </c>
      <c r="K2101">
        <v>35</v>
      </c>
      <c r="L2101">
        <v>21</v>
      </c>
      <c r="M2101">
        <v>54</v>
      </c>
      <c r="N2101">
        <v>15</v>
      </c>
      <c r="O2101">
        <v>82</v>
      </c>
      <c r="P2101">
        <v>23</v>
      </c>
      <c r="Q2101">
        <v>6</v>
      </c>
      <c r="R2101">
        <v>13</v>
      </c>
    </row>
    <row r="2102" spans="1:18" x14ac:dyDescent="0.35">
      <c r="A2102" t="s">
        <v>39</v>
      </c>
      <c r="B2102">
        <v>127347</v>
      </c>
      <c r="C2102">
        <v>6</v>
      </c>
      <c r="D2102" t="s">
        <v>25</v>
      </c>
      <c r="E2102">
        <v>82</v>
      </c>
      <c r="F2102">
        <v>127</v>
      </c>
      <c r="G2102">
        <v>88</v>
      </c>
      <c r="H2102" t="s">
        <v>20</v>
      </c>
      <c r="I2102">
        <v>83</v>
      </c>
      <c r="J2102">
        <v>1</v>
      </c>
      <c r="K2102">
        <v>68</v>
      </c>
      <c r="L2102">
        <v>27</v>
      </c>
      <c r="M2102">
        <v>79</v>
      </c>
      <c r="N2102">
        <v>96</v>
      </c>
      <c r="O2102">
        <v>9</v>
      </c>
      <c r="P2102">
        <v>11</v>
      </c>
      <c r="Q2102">
        <v>37</v>
      </c>
      <c r="R2102">
        <v>36</v>
      </c>
    </row>
    <row r="2103" spans="1:18" x14ac:dyDescent="0.35">
      <c r="A2103" t="s">
        <v>29</v>
      </c>
      <c r="B2103">
        <v>82990</v>
      </c>
      <c r="C2103">
        <v>27</v>
      </c>
      <c r="D2103" t="s">
        <v>25</v>
      </c>
      <c r="E2103">
        <v>1</v>
      </c>
      <c r="F2103">
        <v>88</v>
      </c>
      <c r="G2103">
        <v>3</v>
      </c>
      <c r="H2103" t="s">
        <v>23</v>
      </c>
      <c r="I2103">
        <v>57</v>
      </c>
      <c r="J2103">
        <v>62</v>
      </c>
      <c r="K2103">
        <v>47</v>
      </c>
      <c r="L2103">
        <v>66</v>
      </c>
      <c r="M2103">
        <v>96</v>
      </c>
      <c r="N2103">
        <v>59</v>
      </c>
      <c r="O2103">
        <v>7</v>
      </c>
      <c r="P2103">
        <v>49</v>
      </c>
      <c r="Q2103">
        <v>99</v>
      </c>
      <c r="R2103">
        <v>39</v>
      </c>
    </row>
    <row r="2104" spans="1:18" x14ac:dyDescent="0.35">
      <c r="A2104" t="s">
        <v>26</v>
      </c>
      <c r="B2104">
        <v>69379</v>
      </c>
      <c r="C2104">
        <v>26</v>
      </c>
      <c r="D2104" t="s">
        <v>38</v>
      </c>
      <c r="E2104">
        <v>11</v>
      </c>
      <c r="F2104">
        <v>64</v>
      </c>
      <c r="G2104">
        <v>65</v>
      </c>
      <c r="H2104" t="s">
        <v>27</v>
      </c>
      <c r="I2104">
        <v>3</v>
      </c>
      <c r="J2104">
        <v>31</v>
      </c>
      <c r="K2104">
        <v>39</v>
      </c>
      <c r="L2104">
        <v>97</v>
      </c>
      <c r="M2104">
        <v>8</v>
      </c>
      <c r="N2104">
        <v>82</v>
      </c>
      <c r="O2104">
        <v>34</v>
      </c>
      <c r="P2104">
        <v>85</v>
      </c>
      <c r="Q2104">
        <v>99</v>
      </c>
      <c r="R2104">
        <v>35</v>
      </c>
    </row>
    <row r="2105" spans="1:18" x14ac:dyDescent="0.35">
      <c r="A2105" t="s">
        <v>42</v>
      </c>
      <c r="B2105">
        <v>128235</v>
      </c>
      <c r="C2105">
        <v>14</v>
      </c>
      <c r="D2105" t="s">
        <v>38</v>
      </c>
      <c r="E2105">
        <v>14</v>
      </c>
      <c r="F2105">
        <v>126</v>
      </c>
      <c r="G2105">
        <v>36</v>
      </c>
      <c r="H2105" t="s">
        <v>27</v>
      </c>
      <c r="I2105">
        <v>26</v>
      </c>
      <c r="J2105">
        <v>2</v>
      </c>
      <c r="K2105">
        <v>36</v>
      </c>
      <c r="L2105">
        <v>7</v>
      </c>
      <c r="M2105">
        <v>86</v>
      </c>
      <c r="N2105">
        <v>86</v>
      </c>
      <c r="O2105">
        <v>41</v>
      </c>
      <c r="P2105">
        <v>61</v>
      </c>
      <c r="Q2105">
        <v>64</v>
      </c>
      <c r="R2105">
        <v>75</v>
      </c>
    </row>
    <row r="2106" spans="1:18" x14ac:dyDescent="0.35">
      <c r="A2106" t="s">
        <v>30</v>
      </c>
      <c r="B2106">
        <v>102181</v>
      </c>
      <c r="C2106">
        <v>17</v>
      </c>
      <c r="D2106" t="s">
        <v>38</v>
      </c>
      <c r="E2106">
        <v>54</v>
      </c>
      <c r="F2106">
        <v>117</v>
      </c>
      <c r="G2106">
        <v>44</v>
      </c>
      <c r="H2106" t="s">
        <v>27</v>
      </c>
      <c r="I2106">
        <v>72</v>
      </c>
      <c r="J2106">
        <v>32</v>
      </c>
      <c r="K2106">
        <v>4</v>
      </c>
      <c r="L2106">
        <v>67</v>
      </c>
      <c r="M2106">
        <v>38</v>
      </c>
      <c r="N2106">
        <v>2</v>
      </c>
      <c r="O2106">
        <v>87</v>
      </c>
      <c r="P2106">
        <v>92</v>
      </c>
      <c r="Q2106">
        <v>63</v>
      </c>
      <c r="R2106">
        <v>81</v>
      </c>
    </row>
    <row r="2107" spans="1:18" x14ac:dyDescent="0.35">
      <c r="A2107" t="s">
        <v>34</v>
      </c>
      <c r="B2107">
        <v>111839</v>
      </c>
      <c r="C2107">
        <v>29</v>
      </c>
      <c r="D2107" t="s">
        <v>25</v>
      </c>
      <c r="E2107">
        <v>61</v>
      </c>
      <c r="F2107">
        <v>141</v>
      </c>
      <c r="G2107">
        <v>44</v>
      </c>
      <c r="H2107" t="s">
        <v>27</v>
      </c>
      <c r="I2107">
        <v>7</v>
      </c>
      <c r="J2107">
        <v>6</v>
      </c>
      <c r="K2107">
        <v>79</v>
      </c>
      <c r="L2107">
        <v>83</v>
      </c>
      <c r="M2107">
        <v>4</v>
      </c>
      <c r="N2107">
        <v>64</v>
      </c>
      <c r="O2107">
        <v>86</v>
      </c>
      <c r="P2107">
        <v>88</v>
      </c>
      <c r="Q2107">
        <v>11</v>
      </c>
      <c r="R2107">
        <v>83</v>
      </c>
    </row>
    <row r="2108" spans="1:18" x14ac:dyDescent="0.35">
      <c r="A2108" t="s">
        <v>41</v>
      </c>
      <c r="B2108">
        <v>83242</v>
      </c>
      <c r="C2108">
        <v>19</v>
      </c>
      <c r="D2108" t="s">
        <v>25</v>
      </c>
      <c r="E2108">
        <v>73</v>
      </c>
      <c r="F2108">
        <v>83</v>
      </c>
      <c r="G2108">
        <v>71</v>
      </c>
      <c r="H2108" t="s">
        <v>20</v>
      </c>
      <c r="I2108">
        <v>21</v>
      </c>
      <c r="J2108">
        <v>41</v>
      </c>
      <c r="K2108">
        <v>74</v>
      </c>
      <c r="L2108">
        <v>1</v>
      </c>
      <c r="M2108">
        <v>81</v>
      </c>
      <c r="N2108">
        <v>10</v>
      </c>
      <c r="O2108">
        <v>79</v>
      </c>
      <c r="P2108">
        <v>47</v>
      </c>
      <c r="Q2108">
        <v>57</v>
      </c>
      <c r="R2108">
        <v>1</v>
      </c>
    </row>
    <row r="2109" spans="1:18" x14ac:dyDescent="0.35">
      <c r="A2109" t="s">
        <v>40</v>
      </c>
      <c r="B2109">
        <v>93611</v>
      </c>
      <c r="C2109">
        <v>13</v>
      </c>
      <c r="D2109" t="s">
        <v>38</v>
      </c>
      <c r="E2109">
        <v>9</v>
      </c>
      <c r="F2109">
        <v>52</v>
      </c>
      <c r="G2109">
        <v>28</v>
      </c>
      <c r="H2109" t="s">
        <v>23</v>
      </c>
      <c r="I2109">
        <v>11</v>
      </c>
      <c r="J2109">
        <v>13</v>
      </c>
      <c r="K2109">
        <v>18</v>
      </c>
      <c r="L2109">
        <v>8</v>
      </c>
      <c r="M2109">
        <v>48</v>
      </c>
      <c r="N2109">
        <v>15</v>
      </c>
      <c r="O2109">
        <v>69</v>
      </c>
      <c r="P2109">
        <v>94</v>
      </c>
      <c r="Q2109">
        <v>57</v>
      </c>
      <c r="R2109">
        <v>1</v>
      </c>
    </row>
    <row r="2110" spans="1:18" x14ac:dyDescent="0.35">
      <c r="A2110" t="s">
        <v>26</v>
      </c>
      <c r="B2110">
        <v>38871</v>
      </c>
      <c r="C2110">
        <v>6</v>
      </c>
      <c r="D2110" t="s">
        <v>25</v>
      </c>
      <c r="E2110">
        <v>8</v>
      </c>
      <c r="F2110">
        <v>113</v>
      </c>
      <c r="G2110">
        <v>67</v>
      </c>
      <c r="H2110" t="s">
        <v>27</v>
      </c>
      <c r="I2110">
        <v>55</v>
      </c>
      <c r="J2110">
        <v>6</v>
      </c>
      <c r="K2110">
        <v>4</v>
      </c>
      <c r="L2110">
        <v>66</v>
      </c>
      <c r="M2110">
        <v>38</v>
      </c>
      <c r="N2110">
        <v>10</v>
      </c>
      <c r="O2110">
        <v>41</v>
      </c>
      <c r="P2110">
        <v>55</v>
      </c>
      <c r="Q2110">
        <v>23</v>
      </c>
      <c r="R2110">
        <v>15</v>
      </c>
    </row>
    <row r="2111" spans="1:18" x14ac:dyDescent="0.35">
      <c r="A2111" t="s">
        <v>29</v>
      </c>
      <c r="B2111">
        <v>78743</v>
      </c>
      <c r="C2111">
        <v>10</v>
      </c>
      <c r="D2111" t="s">
        <v>19</v>
      </c>
      <c r="E2111">
        <v>59</v>
      </c>
      <c r="F2111">
        <v>5</v>
      </c>
      <c r="G2111">
        <v>12</v>
      </c>
      <c r="H2111" t="s">
        <v>23</v>
      </c>
      <c r="I2111">
        <v>64</v>
      </c>
      <c r="J2111">
        <v>81</v>
      </c>
      <c r="K2111">
        <v>31</v>
      </c>
      <c r="L2111">
        <v>65</v>
      </c>
      <c r="M2111">
        <v>27</v>
      </c>
      <c r="N2111">
        <v>69</v>
      </c>
      <c r="O2111">
        <v>7</v>
      </c>
      <c r="P2111">
        <v>13</v>
      </c>
      <c r="Q2111">
        <v>67</v>
      </c>
      <c r="R2111">
        <v>33</v>
      </c>
    </row>
    <row r="2112" spans="1:18" x14ac:dyDescent="0.35">
      <c r="A2112" t="s">
        <v>32</v>
      </c>
      <c r="B2112">
        <v>107418</v>
      </c>
      <c r="C2112">
        <v>10</v>
      </c>
      <c r="D2112" t="s">
        <v>38</v>
      </c>
      <c r="E2112">
        <v>5</v>
      </c>
      <c r="F2112">
        <v>95</v>
      </c>
      <c r="G2112">
        <v>61</v>
      </c>
      <c r="H2112" t="s">
        <v>27</v>
      </c>
      <c r="I2112">
        <v>8</v>
      </c>
      <c r="J2112">
        <v>79</v>
      </c>
      <c r="K2112">
        <v>11</v>
      </c>
      <c r="L2112">
        <v>21</v>
      </c>
      <c r="M2112">
        <v>52</v>
      </c>
      <c r="N2112">
        <v>46</v>
      </c>
      <c r="O2112">
        <v>99</v>
      </c>
      <c r="P2112">
        <v>59</v>
      </c>
      <c r="Q2112">
        <v>33</v>
      </c>
      <c r="R2112">
        <v>9</v>
      </c>
    </row>
    <row r="2113" spans="1:18" x14ac:dyDescent="0.35">
      <c r="A2113" t="s">
        <v>18</v>
      </c>
      <c r="B2113">
        <v>116472</v>
      </c>
      <c r="C2113">
        <v>13</v>
      </c>
      <c r="D2113" t="s">
        <v>19</v>
      </c>
      <c r="E2113">
        <v>27</v>
      </c>
      <c r="F2113">
        <v>99</v>
      </c>
      <c r="G2113">
        <v>93</v>
      </c>
      <c r="H2113" t="s">
        <v>20</v>
      </c>
      <c r="I2113">
        <v>71</v>
      </c>
      <c r="J2113">
        <v>68</v>
      </c>
      <c r="K2113">
        <v>73</v>
      </c>
      <c r="L2113">
        <v>66</v>
      </c>
      <c r="M2113">
        <v>76</v>
      </c>
      <c r="N2113">
        <v>19</v>
      </c>
      <c r="O2113">
        <v>18</v>
      </c>
      <c r="P2113">
        <v>36</v>
      </c>
      <c r="Q2113">
        <v>85</v>
      </c>
      <c r="R2113">
        <v>71</v>
      </c>
    </row>
    <row r="2114" spans="1:18" x14ac:dyDescent="0.35">
      <c r="A2114" t="s">
        <v>42</v>
      </c>
      <c r="B2114">
        <v>56025</v>
      </c>
      <c r="C2114">
        <v>28</v>
      </c>
      <c r="D2114" t="s">
        <v>25</v>
      </c>
      <c r="E2114">
        <v>2</v>
      </c>
      <c r="F2114">
        <v>74</v>
      </c>
      <c r="G2114">
        <v>62</v>
      </c>
      <c r="H2114" t="s">
        <v>27</v>
      </c>
      <c r="I2114">
        <v>24</v>
      </c>
      <c r="J2114">
        <v>73</v>
      </c>
      <c r="K2114">
        <v>18</v>
      </c>
      <c r="L2114">
        <v>61</v>
      </c>
      <c r="M2114">
        <v>63</v>
      </c>
      <c r="N2114">
        <v>75</v>
      </c>
      <c r="O2114">
        <v>44</v>
      </c>
      <c r="P2114">
        <v>63</v>
      </c>
      <c r="Q2114">
        <v>49</v>
      </c>
      <c r="R2114">
        <v>95</v>
      </c>
    </row>
    <row r="2115" spans="1:18" x14ac:dyDescent="0.35">
      <c r="A2115" t="s">
        <v>37</v>
      </c>
      <c r="B2115">
        <v>51747</v>
      </c>
      <c r="C2115">
        <v>19</v>
      </c>
      <c r="D2115" t="s">
        <v>38</v>
      </c>
      <c r="E2115">
        <v>67</v>
      </c>
      <c r="F2115">
        <v>99</v>
      </c>
      <c r="G2115">
        <v>57</v>
      </c>
      <c r="H2115" t="s">
        <v>27</v>
      </c>
      <c r="I2115">
        <v>82</v>
      </c>
      <c r="J2115">
        <v>69</v>
      </c>
      <c r="K2115">
        <v>62</v>
      </c>
      <c r="L2115">
        <v>85</v>
      </c>
      <c r="M2115">
        <v>9</v>
      </c>
      <c r="N2115">
        <v>39</v>
      </c>
      <c r="O2115">
        <v>17</v>
      </c>
      <c r="P2115">
        <v>82</v>
      </c>
      <c r="Q2115">
        <v>21</v>
      </c>
      <c r="R2115">
        <v>93</v>
      </c>
    </row>
    <row r="2116" spans="1:18" x14ac:dyDescent="0.35">
      <c r="A2116" t="s">
        <v>36</v>
      </c>
      <c r="B2116">
        <v>117090</v>
      </c>
      <c r="C2116">
        <v>27</v>
      </c>
      <c r="D2116" t="s">
        <v>25</v>
      </c>
      <c r="E2116">
        <v>92</v>
      </c>
      <c r="F2116">
        <v>109</v>
      </c>
      <c r="G2116">
        <v>61</v>
      </c>
      <c r="H2116" t="s">
        <v>27</v>
      </c>
      <c r="I2116">
        <v>4</v>
      </c>
      <c r="J2116">
        <v>99</v>
      </c>
      <c r="K2116">
        <v>23</v>
      </c>
      <c r="L2116">
        <v>26</v>
      </c>
      <c r="M2116">
        <v>5</v>
      </c>
      <c r="N2116">
        <v>94</v>
      </c>
      <c r="O2116">
        <v>46</v>
      </c>
      <c r="P2116">
        <v>67</v>
      </c>
      <c r="Q2116">
        <v>69</v>
      </c>
      <c r="R2116">
        <v>87</v>
      </c>
    </row>
    <row r="2117" spans="1:18" x14ac:dyDescent="0.35">
      <c r="A2117" t="s">
        <v>40</v>
      </c>
      <c r="B2117">
        <v>65486</v>
      </c>
      <c r="C2117">
        <v>5</v>
      </c>
      <c r="D2117" t="s">
        <v>38</v>
      </c>
      <c r="E2117">
        <v>56</v>
      </c>
      <c r="F2117">
        <v>121</v>
      </c>
      <c r="G2117">
        <v>24</v>
      </c>
      <c r="H2117" t="s">
        <v>23</v>
      </c>
      <c r="I2117">
        <v>19</v>
      </c>
      <c r="J2117">
        <v>11</v>
      </c>
      <c r="K2117">
        <v>7</v>
      </c>
      <c r="L2117">
        <v>37</v>
      </c>
      <c r="M2117">
        <v>5</v>
      </c>
      <c r="N2117">
        <v>62</v>
      </c>
      <c r="O2117">
        <v>96</v>
      </c>
      <c r="P2117">
        <v>33</v>
      </c>
      <c r="Q2117">
        <v>76</v>
      </c>
      <c r="R2117">
        <v>53</v>
      </c>
    </row>
    <row r="2118" spans="1:18" x14ac:dyDescent="0.35">
      <c r="A2118" t="s">
        <v>43</v>
      </c>
      <c r="B2118">
        <v>148871</v>
      </c>
      <c r="C2118">
        <v>17</v>
      </c>
      <c r="D2118" t="s">
        <v>25</v>
      </c>
      <c r="E2118">
        <v>62</v>
      </c>
      <c r="F2118">
        <v>147</v>
      </c>
      <c r="G2118">
        <v>8</v>
      </c>
      <c r="H2118" t="s">
        <v>23</v>
      </c>
      <c r="I2118">
        <v>51</v>
      </c>
      <c r="J2118">
        <v>5</v>
      </c>
      <c r="K2118">
        <v>32</v>
      </c>
      <c r="L2118">
        <v>62</v>
      </c>
      <c r="M2118">
        <v>84</v>
      </c>
      <c r="N2118">
        <v>73</v>
      </c>
      <c r="O2118">
        <v>46</v>
      </c>
      <c r="P2118">
        <v>91</v>
      </c>
      <c r="Q2118">
        <v>3</v>
      </c>
      <c r="R2118">
        <v>75</v>
      </c>
    </row>
    <row r="2119" spans="1:18" x14ac:dyDescent="0.35">
      <c r="A2119" t="s">
        <v>21</v>
      </c>
      <c r="B2119">
        <v>72925</v>
      </c>
      <c r="C2119">
        <v>15</v>
      </c>
      <c r="D2119" t="s">
        <v>22</v>
      </c>
      <c r="E2119">
        <v>9</v>
      </c>
      <c r="F2119">
        <v>13</v>
      </c>
      <c r="G2119">
        <v>28</v>
      </c>
      <c r="H2119" t="s">
        <v>23</v>
      </c>
      <c r="I2119">
        <v>21</v>
      </c>
      <c r="J2119">
        <v>67</v>
      </c>
      <c r="K2119">
        <v>74</v>
      </c>
      <c r="L2119">
        <v>74</v>
      </c>
      <c r="M2119">
        <v>5</v>
      </c>
      <c r="N2119">
        <v>1</v>
      </c>
      <c r="O2119">
        <v>26</v>
      </c>
      <c r="P2119">
        <v>32</v>
      </c>
      <c r="Q2119">
        <v>85</v>
      </c>
      <c r="R2119">
        <v>84</v>
      </c>
    </row>
    <row r="2120" spans="1:18" x14ac:dyDescent="0.35">
      <c r="A2120" t="s">
        <v>32</v>
      </c>
      <c r="B2120">
        <v>50647</v>
      </c>
      <c r="C2120">
        <v>20</v>
      </c>
      <c r="D2120" t="s">
        <v>25</v>
      </c>
      <c r="E2120">
        <v>2</v>
      </c>
      <c r="F2120">
        <v>81</v>
      </c>
      <c r="G2120">
        <v>35</v>
      </c>
      <c r="H2120" t="s">
        <v>27</v>
      </c>
      <c r="I2120">
        <v>15</v>
      </c>
      <c r="J2120">
        <v>29</v>
      </c>
      <c r="K2120">
        <v>7</v>
      </c>
      <c r="L2120">
        <v>24</v>
      </c>
      <c r="M2120">
        <v>96</v>
      </c>
      <c r="N2120">
        <v>31</v>
      </c>
      <c r="O2120">
        <v>16</v>
      </c>
      <c r="P2120">
        <v>72</v>
      </c>
      <c r="Q2120">
        <v>83</v>
      </c>
      <c r="R2120">
        <v>31</v>
      </c>
    </row>
    <row r="2121" spans="1:18" x14ac:dyDescent="0.35">
      <c r="A2121" t="s">
        <v>43</v>
      </c>
      <c r="B2121">
        <v>134839</v>
      </c>
      <c r="C2121">
        <v>24</v>
      </c>
      <c r="D2121" t="s">
        <v>19</v>
      </c>
      <c r="E2121">
        <v>24</v>
      </c>
      <c r="F2121">
        <v>89</v>
      </c>
      <c r="G2121">
        <v>7</v>
      </c>
      <c r="H2121" t="s">
        <v>23</v>
      </c>
      <c r="I2121">
        <v>67</v>
      </c>
      <c r="J2121">
        <v>82</v>
      </c>
      <c r="K2121">
        <v>66</v>
      </c>
      <c r="L2121">
        <v>42</v>
      </c>
      <c r="M2121">
        <v>29</v>
      </c>
      <c r="N2121">
        <v>41</v>
      </c>
      <c r="O2121">
        <v>42</v>
      </c>
      <c r="P2121">
        <v>67</v>
      </c>
      <c r="Q2121">
        <v>93</v>
      </c>
      <c r="R2121">
        <v>7</v>
      </c>
    </row>
    <row r="2122" spans="1:18" x14ac:dyDescent="0.35">
      <c r="A2122" t="s">
        <v>34</v>
      </c>
      <c r="B2122">
        <v>94310</v>
      </c>
      <c r="C2122">
        <v>12</v>
      </c>
      <c r="D2122" t="s">
        <v>38</v>
      </c>
      <c r="E2122">
        <v>91</v>
      </c>
      <c r="F2122">
        <v>62</v>
      </c>
      <c r="G2122">
        <v>37</v>
      </c>
      <c r="H2122" t="s">
        <v>27</v>
      </c>
      <c r="I2122">
        <v>31</v>
      </c>
      <c r="J2122">
        <v>56</v>
      </c>
      <c r="K2122">
        <v>13</v>
      </c>
      <c r="L2122">
        <v>2</v>
      </c>
      <c r="M2122">
        <v>9</v>
      </c>
      <c r="N2122">
        <v>11</v>
      </c>
      <c r="O2122">
        <v>4</v>
      </c>
      <c r="P2122">
        <v>76</v>
      </c>
      <c r="Q2122">
        <v>89</v>
      </c>
      <c r="R2122">
        <v>34</v>
      </c>
    </row>
    <row r="2123" spans="1:18" x14ac:dyDescent="0.35">
      <c r="A2123" t="s">
        <v>24</v>
      </c>
      <c r="B2123">
        <v>67788</v>
      </c>
      <c r="C2123">
        <v>7</v>
      </c>
      <c r="D2123" t="s">
        <v>22</v>
      </c>
      <c r="E2123">
        <v>74</v>
      </c>
      <c r="F2123">
        <v>127</v>
      </c>
      <c r="G2123">
        <v>95</v>
      </c>
      <c r="H2123" t="s">
        <v>20</v>
      </c>
      <c r="I2123">
        <v>14</v>
      </c>
      <c r="J2123">
        <v>71</v>
      </c>
      <c r="K2123">
        <v>42</v>
      </c>
      <c r="L2123">
        <v>91</v>
      </c>
      <c r="M2123">
        <v>41</v>
      </c>
      <c r="N2123">
        <v>45</v>
      </c>
      <c r="O2123">
        <v>13</v>
      </c>
      <c r="P2123">
        <v>32</v>
      </c>
      <c r="Q2123">
        <v>4</v>
      </c>
      <c r="R2123">
        <v>2</v>
      </c>
    </row>
    <row r="2124" spans="1:18" x14ac:dyDescent="0.35">
      <c r="A2124" t="s">
        <v>28</v>
      </c>
      <c r="B2124">
        <v>87676</v>
      </c>
      <c r="C2124">
        <v>21</v>
      </c>
      <c r="D2124" t="s">
        <v>22</v>
      </c>
      <c r="E2124">
        <v>34</v>
      </c>
      <c r="F2124">
        <v>13</v>
      </c>
      <c r="G2124">
        <v>34</v>
      </c>
      <c r="H2124" t="s">
        <v>27</v>
      </c>
      <c r="I2124">
        <v>76</v>
      </c>
      <c r="J2124">
        <v>71</v>
      </c>
      <c r="K2124">
        <v>24</v>
      </c>
      <c r="L2124">
        <v>8</v>
      </c>
      <c r="M2124">
        <v>84</v>
      </c>
      <c r="N2124">
        <v>25</v>
      </c>
      <c r="O2124">
        <v>15</v>
      </c>
      <c r="P2124">
        <v>36</v>
      </c>
      <c r="Q2124">
        <v>4</v>
      </c>
      <c r="R2124">
        <v>33</v>
      </c>
    </row>
    <row r="2125" spans="1:18" x14ac:dyDescent="0.35">
      <c r="A2125" t="s">
        <v>30</v>
      </c>
      <c r="B2125">
        <v>73677</v>
      </c>
      <c r="C2125">
        <v>25</v>
      </c>
      <c r="D2125" t="s">
        <v>25</v>
      </c>
      <c r="E2125">
        <v>88</v>
      </c>
      <c r="F2125">
        <v>137</v>
      </c>
      <c r="G2125">
        <v>46</v>
      </c>
      <c r="H2125" t="s">
        <v>27</v>
      </c>
      <c r="I2125">
        <v>96</v>
      </c>
      <c r="J2125">
        <v>68</v>
      </c>
      <c r="K2125">
        <v>83</v>
      </c>
      <c r="L2125">
        <v>5</v>
      </c>
      <c r="M2125">
        <v>16</v>
      </c>
      <c r="N2125">
        <v>89</v>
      </c>
      <c r="O2125">
        <v>49</v>
      </c>
      <c r="P2125">
        <v>97</v>
      </c>
      <c r="Q2125">
        <v>25</v>
      </c>
      <c r="R2125">
        <v>99</v>
      </c>
    </row>
    <row r="2126" spans="1:18" x14ac:dyDescent="0.35">
      <c r="A2126" t="s">
        <v>33</v>
      </c>
      <c r="B2126">
        <v>84012</v>
      </c>
      <c r="C2126">
        <v>8</v>
      </c>
      <c r="D2126" t="s">
        <v>22</v>
      </c>
      <c r="E2126">
        <v>37</v>
      </c>
      <c r="F2126">
        <v>109</v>
      </c>
      <c r="G2126">
        <v>87</v>
      </c>
      <c r="H2126" t="s">
        <v>20</v>
      </c>
      <c r="I2126">
        <v>72</v>
      </c>
      <c r="J2126">
        <v>48</v>
      </c>
      <c r="K2126">
        <v>8</v>
      </c>
      <c r="L2126">
        <v>5</v>
      </c>
      <c r="M2126">
        <v>33</v>
      </c>
      <c r="N2126">
        <v>66</v>
      </c>
      <c r="O2126">
        <v>18</v>
      </c>
      <c r="P2126">
        <v>39</v>
      </c>
      <c r="Q2126">
        <v>97</v>
      </c>
      <c r="R2126">
        <v>9</v>
      </c>
    </row>
    <row r="2127" spans="1:18" x14ac:dyDescent="0.35">
      <c r="A2127" t="s">
        <v>26</v>
      </c>
      <c r="B2127">
        <v>67470</v>
      </c>
      <c r="C2127">
        <v>10</v>
      </c>
      <c r="D2127" t="s">
        <v>25</v>
      </c>
      <c r="E2127">
        <v>9</v>
      </c>
      <c r="F2127">
        <v>66</v>
      </c>
      <c r="G2127">
        <v>54</v>
      </c>
      <c r="H2127" t="s">
        <v>27</v>
      </c>
      <c r="I2127">
        <v>44</v>
      </c>
      <c r="J2127">
        <v>55</v>
      </c>
      <c r="K2127">
        <v>88</v>
      </c>
      <c r="L2127">
        <v>82</v>
      </c>
      <c r="M2127">
        <v>89</v>
      </c>
      <c r="N2127">
        <v>62</v>
      </c>
      <c r="O2127">
        <v>49</v>
      </c>
      <c r="P2127">
        <v>46</v>
      </c>
      <c r="Q2127">
        <v>74</v>
      </c>
      <c r="R2127">
        <v>52</v>
      </c>
    </row>
    <row r="2128" spans="1:18" x14ac:dyDescent="0.35">
      <c r="A2128" t="s">
        <v>35</v>
      </c>
      <c r="B2128">
        <v>139055</v>
      </c>
      <c r="C2128">
        <v>22</v>
      </c>
      <c r="D2128" t="s">
        <v>19</v>
      </c>
      <c r="E2128">
        <v>14</v>
      </c>
      <c r="F2128">
        <v>86</v>
      </c>
      <c r="G2128">
        <v>33</v>
      </c>
      <c r="H2128" t="s">
        <v>27</v>
      </c>
      <c r="I2128">
        <v>24</v>
      </c>
      <c r="J2128">
        <v>66</v>
      </c>
      <c r="K2128">
        <v>1</v>
      </c>
      <c r="L2128">
        <v>6</v>
      </c>
      <c r="M2128">
        <v>77</v>
      </c>
      <c r="N2128">
        <v>17</v>
      </c>
      <c r="O2128">
        <v>18</v>
      </c>
      <c r="P2128">
        <v>3</v>
      </c>
      <c r="Q2128">
        <v>51</v>
      </c>
      <c r="R2128">
        <v>65</v>
      </c>
    </row>
    <row r="2129" spans="1:18" x14ac:dyDescent="0.35">
      <c r="A2129" t="s">
        <v>21</v>
      </c>
      <c r="B2129">
        <v>31757</v>
      </c>
      <c r="C2129">
        <v>21</v>
      </c>
      <c r="D2129" t="s">
        <v>38</v>
      </c>
      <c r="E2129">
        <v>39</v>
      </c>
      <c r="F2129">
        <v>95</v>
      </c>
      <c r="G2129">
        <v>25</v>
      </c>
      <c r="H2129" t="s">
        <v>23</v>
      </c>
      <c r="I2129">
        <v>3</v>
      </c>
      <c r="J2129">
        <v>78</v>
      </c>
      <c r="K2129">
        <v>67</v>
      </c>
      <c r="L2129">
        <v>24</v>
      </c>
      <c r="M2129">
        <v>52</v>
      </c>
      <c r="N2129">
        <v>5</v>
      </c>
      <c r="O2129">
        <v>38</v>
      </c>
      <c r="P2129">
        <v>17</v>
      </c>
      <c r="Q2129">
        <v>2</v>
      </c>
      <c r="R2129">
        <v>36</v>
      </c>
    </row>
    <row r="2130" spans="1:18" x14ac:dyDescent="0.35">
      <c r="A2130" t="s">
        <v>31</v>
      </c>
      <c r="B2130">
        <v>62964</v>
      </c>
      <c r="C2130">
        <v>18</v>
      </c>
      <c r="D2130" t="s">
        <v>25</v>
      </c>
      <c r="E2130">
        <v>92</v>
      </c>
      <c r="F2130">
        <v>116</v>
      </c>
      <c r="G2130">
        <v>15</v>
      </c>
      <c r="H2130" t="s">
        <v>23</v>
      </c>
      <c r="I2130">
        <v>10</v>
      </c>
      <c r="J2130">
        <v>28</v>
      </c>
      <c r="K2130">
        <v>19</v>
      </c>
      <c r="L2130">
        <v>46</v>
      </c>
      <c r="M2130">
        <v>5</v>
      </c>
      <c r="N2130">
        <v>35</v>
      </c>
      <c r="O2130">
        <v>7</v>
      </c>
      <c r="P2130">
        <v>18</v>
      </c>
      <c r="Q2130">
        <v>51</v>
      </c>
      <c r="R2130">
        <v>5</v>
      </c>
    </row>
    <row r="2131" spans="1:18" x14ac:dyDescent="0.35">
      <c r="A2131" t="s">
        <v>42</v>
      </c>
      <c r="B2131">
        <v>139276</v>
      </c>
      <c r="C2131">
        <v>15</v>
      </c>
      <c r="D2131" t="s">
        <v>22</v>
      </c>
      <c r="E2131">
        <v>93</v>
      </c>
      <c r="F2131">
        <v>116</v>
      </c>
      <c r="G2131">
        <v>42</v>
      </c>
      <c r="H2131" t="s">
        <v>27</v>
      </c>
      <c r="I2131">
        <v>69</v>
      </c>
      <c r="J2131">
        <v>25</v>
      </c>
      <c r="K2131">
        <v>97</v>
      </c>
      <c r="L2131">
        <v>82</v>
      </c>
      <c r="M2131">
        <v>43</v>
      </c>
      <c r="N2131">
        <v>78</v>
      </c>
      <c r="O2131">
        <v>41</v>
      </c>
      <c r="P2131">
        <v>7</v>
      </c>
      <c r="Q2131">
        <v>71</v>
      </c>
      <c r="R2131">
        <v>4</v>
      </c>
    </row>
    <row r="2132" spans="1:18" x14ac:dyDescent="0.35">
      <c r="A2132" t="s">
        <v>34</v>
      </c>
      <c r="B2132">
        <v>124364</v>
      </c>
      <c r="C2132">
        <v>24</v>
      </c>
      <c r="D2132" t="s">
        <v>25</v>
      </c>
      <c r="E2132">
        <v>31</v>
      </c>
      <c r="F2132">
        <v>134</v>
      </c>
      <c r="G2132">
        <v>57</v>
      </c>
      <c r="H2132" t="s">
        <v>27</v>
      </c>
      <c r="I2132">
        <v>85</v>
      </c>
      <c r="J2132">
        <v>29</v>
      </c>
      <c r="K2132">
        <v>46</v>
      </c>
      <c r="L2132">
        <v>82</v>
      </c>
      <c r="M2132">
        <v>64</v>
      </c>
      <c r="N2132">
        <v>36</v>
      </c>
      <c r="O2132">
        <v>51</v>
      </c>
      <c r="P2132">
        <v>10</v>
      </c>
      <c r="Q2132">
        <v>74</v>
      </c>
      <c r="R2132">
        <v>61</v>
      </c>
    </row>
    <row r="2133" spans="1:18" x14ac:dyDescent="0.35">
      <c r="A2133" t="s">
        <v>29</v>
      </c>
      <c r="B2133">
        <v>30030</v>
      </c>
      <c r="C2133">
        <v>0</v>
      </c>
      <c r="D2133" t="s">
        <v>19</v>
      </c>
      <c r="E2133">
        <v>44</v>
      </c>
      <c r="F2133">
        <v>145</v>
      </c>
      <c r="G2133">
        <v>19</v>
      </c>
      <c r="H2133" t="s">
        <v>23</v>
      </c>
      <c r="I2133">
        <v>33</v>
      </c>
      <c r="J2133">
        <v>9</v>
      </c>
      <c r="K2133">
        <v>38</v>
      </c>
      <c r="L2133">
        <v>57</v>
      </c>
      <c r="M2133">
        <v>7</v>
      </c>
      <c r="N2133">
        <v>88</v>
      </c>
      <c r="O2133">
        <v>94</v>
      </c>
      <c r="P2133">
        <v>1</v>
      </c>
      <c r="Q2133">
        <v>6</v>
      </c>
      <c r="R2133">
        <v>67</v>
      </c>
    </row>
    <row r="2134" spans="1:18" x14ac:dyDescent="0.35">
      <c r="A2134" t="s">
        <v>39</v>
      </c>
      <c r="B2134">
        <v>54524</v>
      </c>
      <c r="C2134">
        <v>19</v>
      </c>
      <c r="D2134" t="s">
        <v>38</v>
      </c>
      <c r="E2134">
        <v>55</v>
      </c>
      <c r="F2134">
        <v>83</v>
      </c>
      <c r="G2134">
        <v>72</v>
      </c>
      <c r="H2134" t="s">
        <v>20</v>
      </c>
      <c r="I2134">
        <v>7</v>
      </c>
      <c r="J2134">
        <v>76</v>
      </c>
      <c r="K2134">
        <v>62</v>
      </c>
      <c r="L2134">
        <v>72</v>
      </c>
      <c r="M2134">
        <v>69</v>
      </c>
      <c r="N2134">
        <v>13</v>
      </c>
      <c r="O2134">
        <v>15</v>
      </c>
      <c r="P2134">
        <v>25</v>
      </c>
      <c r="Q2134">
        <v>4</v>
      </c>
      <c r="R2134">
        <v>94</v>
      </c>
    </row>
    <row r="2135" spans="1:18" x14ac:dyDescent="0.35">
      <c r="A2135" t="s">
        <v>28</v>
      </c>
      <c r="B2135">
        <v>43733</v>
      </c>
      <c r="C2135">
        <v>7</v>
      </c>
      <c r="D2135" t="s">
        <v>19</v>
      </c>
      <c r="E2135">
        <v>26</v>
      </c>
      <c r="F2135">
        <v>56</v>
      </c>
      <c r="G2135">
        <v>57</v>
      </c>
      <c r="H2135" t="s">
        <v>27</v>
      </c>
      <c r="I2135">
        <v>63</v>
      </c>
      <c r="J2135">
        <v>68</v>
      </c>
      <c r="K2135">
        <v>26</v>
      </c>
      <c r="L2135">
        <v>52</v>
      </c>
      <c r="M2135">
        <v>36</v>
      </c>
      <c r="N2135">
        <v>82</v>
      </c>
      <c r="O2135">
        <v>7</v>
      </c>
      <c r="P2135">
        <v>28</v>
      </c>
      <c r="Q2135">
        <v>6</v>
      </c>
      <c r="R2135">
        <v>21</v>
      </c>
    </row>
    <row r="2136" spans="1:18" x14ac:dyDescent="0.35">
      <c r="A2136" t="s">
        <v>29</v>
      </c>
      <c r="B2136">
        <v>92086</v>
      </c>
      <c r="C2136">
        <v>21</v>
      </c>
      <c r="D2136" t="s">
        <v>19</v>
      </c>
      <c r="E2136">
        <v>14</v>
      </c>
      <c r="F2136">
        <v>52</v>
      </c>
      <c r="G2136">
        <v>27</v>
      </c>
      <c r="H2136" t="s">
        <v>23</v>
      </c>
      <c r="I2136">
        <v>33</v>
      </c>
      <c r="J2136">
        <v>16</v>
      </c>
      <c r="K2136">
        <v>17</v>
      </c>
      <c r="L2136">
        <v>89</v>
      </c>
      <c r="M2136">
        <v>65</v>
      </c>
      <c r="N2136">
        <v>96</v>
      </c>
      <c r="O2136">
        <v>8</v>
      </c>
      <c r="P2136">
        <v>77</v>
      </c>
      <c r="Q2136">
        <v>5</v>
      </c>
      <c r="R2136">
        <v>82</v>
      </c>
    </row>
    <row r="2137" spans="1:18" x14ac:dyDescent="0.35">
      <c r="A2137" t="s">
        <v>34</v>
      </c>
      <c r="B2137">
        <v>134643</v>
      </c>
      <c r="C2137">
        <v>2</v>
      </c>
      <c r="D2137" t="s">
        <v>38</v>
      </c>
      <c r="E2137">
        <v>83</v>
      </c>
      <c r="F2137">
        <v>126</v>
      </c>
      <c r="G2137">
        <v>57</v>
      </c>
      <c r="H2137" t="s">
        <v>27</v>
      </c>
      <c r="I2137">
        <v>33</v>
      </c>
      <c r="J2137">
        <v>63</v>
      </c>
      <c r="K2137">
        <v>51</v>
      </c>
      <c r="L2137">
        <v>46</v>
      </c>
      <c r="M2137">
        <v>99</v>
      </c>
      <c r="N2137">
        <v>5</v>
      </c>
      <c r="O2137">
        <v>3</v>
      </c>
      <c r="P2137">
        <v>63</v>
      </c>
      <c r="Q2137">
        <v>73</v>
      </c>
      <c r="R2137">
        <v>89</v>
      </c>
    </row>
    <row r="2138" spans="1:18" x14ac:dyDescent="0.35">
      <c r="A2138" t="s">
        <v>26</v>
      </c>
      <c r="B2138">
        <v>136565</v>
      </c>
      <c r="C2138">
        <v>22</v>
      </c>
      <c r="D2138" t="s">
        <v>38</v>
      </c>
      <c r="E2138">
        <v>2</v>
      </c>
      <c r="F2138">
        <v>62</v>
      </c>
      <c r="G2138">
        <v>36</v>
      </c>
      <c r="H2138" t="s">
        <v>27</v>
      </c>
      <c r="I2138">
        <v>21</v>
      </c>
      <c r="J2138">
        <v>8</v>
      </c>
      <c r="K2138">
        <v>31</v>
      </c>
      <c r="L2138">
        <v>31</v>
      </c>
      <c r="M2138">
        <v>76</v>
      </c>
      <c r="N2138">
        <v>41</v>
      </c>
      <c r="O2138">
        <v>6</v>
      </c>
      <c r="P2138">
        <v>59</v>
      </c>
      <c r="Q2138">
        <v>13</v>
      </c>
      <c r="R2138">
        <v>57</v>
      </c>
    </row>
    <row r="2139" spans="1:18" x14ac:dyDescent="0.35">
      <c r="A2139" t="s">
        <v>33</v>
      </c>
      <c r="B2139">
        <v>53784</v>
      </c>
      <c r="C2139">
        <v>28</v>
      </c>
      <c r="D2139" t="s">
        <v>22</v>
      </c>
      <c r="E2139">
        <v>93</v>
      </c>
      <c r="F2139">
        <v>57</v>
      </c>
      <c r="G2139">
        <v>78</v>
      </c>
      <c r="H2139" t="s">
        <v>20</v>
      </c>
      <c r="I2139">
        <v>65</v>
      </c>
      <c r="J2139">
        <v>32</v>
      </c>
      <c r="K2139">
        <v>45</v>
      </c>
      <c r="L2139">
        <v>2</v>
      </c>
      <c r="M2139">
        <v>69</v>
      </c>
      <c r="N2139">
        <v>88</v>
      </c>
      <c r="O2139">
        <v>98</v>
      </c>
      <c r="P2139">
        <v>83</v>
      </c>
      <c r="Q2139">
        <v>3</v>
      </c>
      <c r="R2139">
        <v>65</v>
      </c>
    </row>
    <row r="2140" spans="1:18" x14ac:dyDescent="0.35">
      <c r="A2140" t="s">
        <v>41</v>
      </c>
      <c r="B2140">
        <v>129892</v>
      </c>
      <c r="C2140">
        <v>9</v>
      </c>
      <c r="D2140" t="s">
        <v>25</v>
      </c>
      <c r="E2140">
        <v>94</v>
      </c>
      <c r="F2140">
        <v>14</v>
      </c>
      <c r="G2140">
        <v>95</v>
      </c>
      <c r="H2140" t="s">
        <v>20</v>
      </c>
      <c r="I2140">
        <v>86</v>
      </c>
      <c r="J2140">
        <v>55</v>
      </c>
      <c r="K2140">
        <v>71</v>
      </c>
      <c r="L2140">
        <v>96</v>
      </c>
      <c r="M2140">
        <v>58</v>
      </c>
      <c r="N2140">
        <v>84</v>
      </c>
      <c r="O2140">
        <v>94</v>
      </c>
      <c r="P2140">
        <v>57</v>
      </c>
      <c r="Q2140">
        <v>16</v>
      </c>
      <c r="R2140">
        <v>16</v>
      </c>
    </row>
    <row r="2141" spans="1:18" x14ac:dyDescent="0.35">
      <c r="A2141" t="s">
        <v>42</v>
      </c>
      <c r="B2141">
        <v>123497</v>
      </c>
      <c r="C2141">
        <v>20</v>
      </c>
      <c r="D2141" t="s">
        <v>19</v>
      </c>
      <c r="E2141">
        <v>48</v>
      </c>
      <c r="F2141">
        <v>98</v>
      </c>
      <c r="G2141">
        <v>55</v>
      </c>
      <c r="H2141" t="s">
        <v>27</v>
      </c>
      <c r="I2141">
        <v>48</v>
      </c>
      <c r="J2141">
        <v>97</v>
      </c>
      <c r="K2141">
        <v>29</v>
      </c>
      <c r="L2141">
        <v>87</v>
      </c>
      <c r="M2141">
        <v>1</v>
      </c>
      <c r="N2141">
        <v>6</v>
      </c>
      <c r="O2141">
        <v>65</v>
      </c>
      <c r="P2141">
        <v>77</v>
      </c>
      <c r="Q2141">
        <v>5</v>
      </c>
      <c r="R2141">
        <v>2</v>
      </c>
    </row>
    <row r="2142" spans="1:18" x14ac:dyDescent="0.35">
      <c r="A2142" t="s">
        <v>33</v>
      </c>
      <c r="B2142">
        <v>71147</v>
      </c>
      <c r="C2142">
        <v>16</v>
      </c>
      <c r="D2142" t="s">
        <v>22</v>
      </c>
      <c r="E2142">
        <v>27</v>
      </c>
      <c r="F2142">
        <v>92</v>
      </c>
      <c r="G2142">
        <v>83</v>
      </c>
      <c r="H2142" t="s">
        <v>20</v>
      </c>
      <c r="I2142">
        <v>63</v>
      </c>
      <c r="J2142">
        <v>85</v>
      </c>
      <c r="K2142">
        <v>91</v>
      </c>
      <c r="L2142">
        <v>46</v>
      </c>
      <c r="M2142">
        <v>9</v>
      </c>
      <c r="N2142">
        <v>8</v>
      </c>
      <c r="O2142">
        <v>48</v>
      </c>
      <c r="P2142">
        <v>55</v>
      </c>
      <c r="Q2142">
        <v>6</v>
      </c>
      <c r="R2142">
        <v>67</v>
      </c>
    </row>
    <row r="2143" spans="1:18" x14ac:dyDescent="0.35">
      <c r="A2143" t="s">
        <v>44</v>
      </c>
      <c r="B2143">
        <v>138131</v>
      </c>
      <c r="C2143">
        <v>20</v>
      </c>
      <c r="D2143" t="s">
        <v>19</v>
      </c>
      <c r="E2143">
        <v>95</v>
      </c>
      <c r="F2143">
        <v>144</v>
      </c>
      <c r="G2143">
        <v>62</v>
      </c>
      <c r="H2143" t="s">
        <v>27</v>
      </c>
      <c r="I2143">
        <v>89</v>
      </c>
      <c r="J2143">
        <v>5</v>
      </c>
      <c r="K2143">
        <v>85</v>
      </c>
      <c r="L2143">
        <v>7</v>
      </c>
      <c r="M2143">
        <v>75</v>
      </c>
      <c r="N2143">
        <v>17</v>
      </c>
      <c r="O2143">
        <v>36</v>
      </c>
      <c r="P2143">
        <v>18</v>
      </c>
      <c r="Q2143">
        <v>44</v>
      </c>
      <c r="R2143">
        <v>41</v>
      </c>
    </row>
    <row r="2144" spans="1:18" x14ac:dyDescent="0.35">
      <c r="A2144" t="s">
        <v>28</v>
      </c>
      <c r="B2144">
        <v>38168</v>
      </c>
      <c r="C2144">
        <v>1</v>
      </c>
      <c r="D2144" t="s">
        <v>38</v>
      </c>
      <c r="E2144">
        <v>3</v>
      </c>
      <c r="F2144">
        <v>125</v>
      </c>
      <c r="G2144">
        <v>33</v>
      </c>
      <c r="H2144" t="s">
        <v>27</v>
      </c>
      <c r="I2144">
        <v>52</v>
      </c>
      <c r="J2144">
        <v>12</v>
      </c>
      <c r="K2144">
        <v>29</v>
      </c>
      <c r="L2144">
        <v>26</v>
      </c>
      <c r="M2144">
        <v>84</v>
      </c>
      <c r="N2144">
        <v>19</v>
      </c>
      <c r="O2144">
        <v>81</v>
      </c>
      <c r="P2144">
        <v>79</v>
      </c>
      <c r="Q2144">
        <v>5</v>
      </c>
      <c r="R2144">
        <v>23</v>
      </c>
    </row>
    <row r="2145" spans="1:18" x14ac:dyDescent="0.35">
      <c r="A2145" t="s">
        <v>32</v>
      </c>
      <c r="B2145">
        <v>126017</v>
      </c>
      <c r="C2145">
        <v>20</v>
      </c>
      <c r="D2145" t="s">
        <v>38</v>
      </c>
      <c r="E2145">
        <v>1</v>
      </c>
      <c r="F2145">
        <v>103</v>
      </c>
      <c r="G2145">
        <v>68</v>
      </c>
      <c r="H2145" t="s">
        <v>27</v>
      </c>
      <c r="I2145">
        <v>15</v>
      </c>
      <c r="J2145">
        <v>57</v>
      </c>
      <c r="K2145">
        <v>96</v>
      </c>
      <c r="L2145">
        <v>86</v>
      </c>
      <c r="M2145">
        <v>85</v>
      </c>
      <c r="N2145">
        <v>82</v>
      </c>
      <c r="O2145">
        <v>31</v>
      </c>
      <c r="P2145">
        <v>89</v>
      </c>
      <c r="Q2145">
        <v>94</v>
      </c>
      <c r="R2145">
        <v>5</v>
      </c>
    </row>
    <row r="2146" spans="1:18" x14ac:dyDescent="0.35">
      <c r="A2146" t="s">
        <v>35</v>
      </c>
      <c r="B2146">
        <v>106548</v>
      </c>
      <c r="C2146">
        <v>14</v>
      </c>
      <c r="D2146" t="s">
        <v>19</v>
      </c>
      <c r="E2146">
        <v>41</v>
      </c>
      <c r="F2146">
        <v>83</v>
      </c>
      <c r="G2146">
        <v>38</v>
      </c>
      <c r="H2146" t="s">
        <v>27</v>
      </c>
      <c r="I2146">
        <v>62</v>
      </c>
      <c r="J2146">
        <v>56</v>
      </c>
      <c r="K2146">
        <v>46</v>
      </c>
      <c r="L2146">
        <v>1</v>
      </c>
      <c r="M2146">
        <v>8</v>
      </c>
      <c r="N2146">
        <v>17</v>
      </c>
      <c r="O2146">
        <v>11</v>
      </c>
      <c r="P2146">
        <v>62</v>
      </c>
      <c r="Q2146">
        <v>4</v>
      </c>
      <c r="R2146">
        <v>6</v>
      </c>
    </row>
    <row r="2147" spans="1:18" x14ac:dyDescent="0.35">
      <c r="A2147" t="s">
        <v>44</v>
      </c>
      <c r="B2147">
        <v>64574</v>
      </c>
      <c r="C2147">
        <v>6</v>
      </c>
      <c r="D2147" t="s">
        <v>19</v>
      </c>
      <c r="E2147">
        <v>77</v>
      </c>
      <c r="F2147">
        <v>112</v>
      </c>
      <c r="G2147">
        <v>45</v>
      </c>
      <c r="H2147" t="s">
        <v>27</v>
      </c>
      <c r="I2147">
        <v>19</v>
      </c>
      <c r="J2147">
        <v>63</v>
      </c>
      <c r="K2147">
        <v>89</v>
      </c>
      <c r="L2147">
        <v>65</v>
      </c>
      <c r="M2147">
        <v>81</v>
      </c>
      <c r="N2147">
        <v>52</v>
      </c>
      <c r="O2147">
        <v>72</v>
      </c>
      <c r="P2147">
        <v>9</v>
      </c>
      <c r="Q2147">
        <v>77</v>
      </c>
      <c r="R2147">
        <v>91</v>
      </c>
    </row>
    <row r="2148" spans="1:18" x14ac:dyDescent="0.35">
      <c r="A2148" t="s">
        <v>41</v>
      </c>
      <c r="B2148">
        <v>106334</v>
      </c>
      <c r="C2148">
        <v>15</v>
      </c>
      <c r="D2148" t="s">
        <v>25</v>
      </c>
      <c r="E2148">
        <v>9</v>
      </c>
      <c r="F2148">
        <v>112</v>
      </c>
      <c r="G2148">
        <v>92</v>
      </c>
      <c r="H2148" t="s">
        <v>20</v>
      </c>
      <c r="I2148">
        <v>4</v>
      </c>
      <c r="J2148">
        <v>66</v>
      </c>
      <c r="K2148">
        <v>85</v>
      </c>
      <c r="L2148">
        <v>17</v>
      </c>
      <c r="M2148">
        <v>66</v>
      </c>
      <c r="N2148">
        <v>82</v>
      </c>
      <c r="O2148">
        <v>29</v>
      </c>
      <c r="P2148">
        <v>41</v>
      </c>
      <c r="Q2148">
        <v>57</v>
      </c>
      <c r="R2148">
        <v>52</v>
      </c>
    </row>
    <row r="2149" spans="1:18" x14ac:dyDescent="0.35">
      <c r="A2149" t="s">
        <v>33</v>
      </c>
      <c r="B2149">
        <v>50709</v>
      </c>
      <c r="C2149">
        <v>8</v>
      </c>
      <c r="D2149" t="s">
        <v>19</v>
      </c>
      <c r="E2149">
        <v>1</v>
      </c>
      <c r="F2149">
        <v>6</v>
      </c>
      <c r="G2149">
        <v>77</v>
      </c>
      <c r="H2149" t="s">
        <v>20</v>
      </c>
      <c r="I2149">
        <v>25</v>
      </c>
      <c r="J2149">
        <v>74</v>
      </c>
      <c r="K2149">
        <v>57</v>
      </c>
      <c r="L2149">
        <v>76</v>
      </c>
      <c r="M2149">
        <v>7</v>
      </c>
      <c r="N2149">
        <v>49</v>
      </c>
      <c r="O2149">
        <v>32</v>
      </c>
      <c r="P2149">
        <v>85</v>
      </c>
      <c r="Q2149">
        <v>71</v>
      </c>
      <c r="R2149">
        <v>87</v>
      </c>
    </row>
    <row r="2150" spans="1:18" x14ac:dyDescent="0.35">
      <c r="A2150" t="s">
        <v>37</v>
      </c>
      <c r="B2150">
        <v>72434</v>
      </c>
      <c r="C2150">
        <v>10</v>
      </c>
      <c r="D2150" t="s">
        <v>25</v>
      </c>
      <c r="E2150">
        <v>72</v>
      </c>
      <c r="F2150">
        <v>104</v>
      </c>
      <c r="G2150">
        <v>63</v>
      </c>
      <c r="H2150" t="s">
        <v>27</v>
      </c>
      <c r="I2150">
        <v>51</v>
      </c>
      <c r="J2150">
        <v>54</v>
      </c>
      <c r="K2150">
        <v>5</v>
      </c>
      <c r="L2150">
        <v>67</v>
      </c>
      <c r="M2150">
        <v>27</v>
      </c>
      <c r="N2150">
        <v>2</v>
      </c>
      <c r="O2150">
        <v>7</v>
      </c>
      <c r="P2150">
        <v>96</v>
      </c>
      <c r="Q2150">
        <v>35</v>
      </c>
      <c r="R2150">
        <v>87</v>
      </c>
    </row>
    <row r="2151" spans="1:18" x14ac:dyDescent="0.35">
      <c r="A2151" t="s">
        <v>44</v>
      </c>
      <c r="B2151">
        <v>122192</v>
      </c>
      <c r="C2151">
        <v>28</v>
      </c>
      <c r="D2151" t="s">
        <v>38</v>
      </c>
      <c r="E2151">
        <v>94</v>
      </c>
      <c r="F2151">
        <v>138</v>
      </c>
      <c r="G2151">
        <v>66</v>
      </c>
      <c r="H2151" t="s">
        <v>27</v>
      </c>
      <c r="I2151">
        <v>29</v>
      </c>
      <c r="J2151">
        <v>15</v>
      </c>
      <c r="K2151">
        <v>64</v>
      </c>
      <c r="L2151">
        <v>49</v>
      </c>
      <c r="M2151">
        <v>1</v>
      </c>
      <c r="N2151">
        <v>68</v>
      </c>
      <c r="O2151">
        <v>56</v>
      </c>
      <c r="P2151">
        <v>86</v>
      </c>
      <c r="Q2151">
        <v>61</v>
      </c>
      <c r="R2151">
        <v>57</v>
      </c>
    </row>
    <row r="2152" spans="1:18" x14ac:dyDescent="0.35">
      <c r="A2152" t="s">
        <v>40</v>
      </c>
      <c r="B2152">
        <v>102399</v>
      </c>
      <c r="C2152">
        <v>28</v>
      </c>
      <c r="D2152" t="s">
        <v>38</v>
      </c>
      <c r="E2152">
        <v>46</v>
      </c>
      <c r="F2152">
        <v>145</v>
      </c>
      <c r="G2152">
        <v>8</v>
      </c>
      <c r="H2152" t="s">
        <v>23</v>
      </c>
      <c r="I2152">
        <v>45</v>
      </c>
      <c r="J2152">
        <v>66</v>
      </c>
      <c r="K2152">
        <v>43</v>
      </c>
      <c r="L2152">
        <v>28</v>
      </c>
      <c r="M2152">
        <v>29</v>
      </c>
      <c r="N2152">
        <v>23</v>
      </c>
      <c r="O2152">
        <v>34</v>
      </c>
      <c r="P2152">
        <v>87</v>
      </c>
      <c r="Q2152">
        <v>51</v>
      </c>
      <c r="R2152">
        <v>24</v>
      </c>
    </row>
    <row r="2153" spans="1:18" x14ac:dyDescent="0.35">
      <c r="A2153" t="s">
        <v>24</v>
      </c>
      <c r="B2153">
        <v>52489</v>
      </c>
      <c r="C2153">
        <v>28</v>
      </c>
      <c r="D2153" t="s">
        <v>22</v>
      </c>
      <c r="E2153">
        <v>46</v>
      </c>
      <c r="F2153">
        <v>52</v>
      </c>
      <c r="G2153">
        <v>85</v>
      </c>
      <c r="H2153" t="s">
        <v>20</v>
      </c>
      <c r="I2153">
        <v>3</v>
      </c>
      <c r="J2153">
        <v>54</v>
      </c>
      <c r="K2153">
        <v>46</v>
      </c>
      <c r="L2153">
        <v>24</v>
      </c>
      <c r="M2153">
        <v>33</v>
      </c>
      <c r="N2153">
        <v>71</v>
      </c>
      <c r="O2153">
        <v>1</v>
      </c>
      <c r="P2153">
        <v>32</v>
      </c>
      <c r="Q2153">
        <v>68</v>
      </c>
      <c r="R2153">
        <v>15</v>
      </c>
    </row>
    <row r="2154" spans="1:18" x14ac:dyDescent="0.35">
      <c r="A2154" t="s">
        <v>41</v>
      </c>
      <c r="B2154">
        <v>123995</v>
      </c>
      <c r="C2154">
        <v>6</v>
      </c>
      <c r="D2154" t="s">
        <v>38</v>
      </c>
      <c r="E2154">
        <v>17</v>
      </c>
      <c r="F2154">
        <v>65</v>
      </c>
      <c r="G2154">
        <v>89</v>
      </c>
      <c r="H2154" t="s">
        <v>20</v>
      </c>
      <c r="I2154">
        <v>27</v>
      </c>
      <c r="J2154">
        <v>38</v>
      </c>
      <c r="K2154">
        <v>73</v>
      </c>
      <c r="L2154">
        <v>18</v>
      </c>
      <c r="M2154">
        <v>53</v>
      </c>
      <c r="N2154">
        <v>92</v>
      </c>
      <c r="O2154">
        <v>55</v>
      </c>
      <c r="P2154">
        <v>5</v>
      </c>
      <c r="Q2154">
        <v>59</v>
      </c>
      <c r="R2154">
        <v>9</v>
      </c>
    </row>
    <row r="2155" spans="1:18" x14ac:dyDescent="0.35">
      <c r="A2155" t="s">
        <v>43</v>
      </c>
      <c r="B2155">
        <v>116090</v>
      </c>
      <c r="C2155">
        <v>21</v>
      </c>
      <c r="D2155" t="s">
        <v>22</v>
      </c>
      <c r="E2155">
        <v>85</v>
      </c>
      <c r="F2155">
        <v>51</v>
      </c>
      <c r="G2155">
        <v>7</v>
      </c>
      <c r="H2155" t="s">
        <v>23</v>
      </c>
      <c r="I2155">
        <v>36</v>
      </c>
      <c r="J2155">
        <v>10</v>
      </c>
      <c r="K2155">
        <v>29</v>
      </c>
      <c r="L2155">
        <v>16</v>
      </c>
      <c r="M2155">
        <v>55</v>
      </c>
      <c r="N2155">
        <v>52</v>
      </c>
      <c r="O2155">
        <v>45</v>
      </c>
      <c r="P2155">
        <v>95</v>
      </c>
      <c r="Q2155">
        <v>28</v>
      </c>
      <c r="R2155">
        <v>29</v>
      </c>
    </row>
    <row r="2156" spans="1:18" x14ac:dyDescent="0.35">
      <c r="A2156" t="s">
        <v>32</v>
      </c>
      <c r="B2156">
        <v>126190</v>
      </c>
      <c r="C2156">
        <v>21</v>
      </c>
      <c r="D2156" t="s">
        <v>25</v>
      </c>
      <c r="E2156">
        <v>32</v>
      </c>
      <c r="F2156">
        <v>13</v>
      </c>
      <c r="G2156">
        <v>69</v>
      </c>
      <c r="H2156" t="s">
        <v>27</v>
      </c>
      <c r="I2156">
        <v>4</v>
      </c>
      <c r="J2156">
        <v>99</v>
      </c>
      <c r="K2156">
        <v>25</v>
      </c>
      <c r="L2156">
        <v>42</v>
      </c>
      <c r="M2156">
        <v>78</v>
      </c>
      <c r="N2156">
        <v>67</v>
      </c>
      <c r="O2156">
        <v>78</v>
      </c>
      <c r="P2156">
        <v>47</v>
      </c>
      <c r="Q2156">
        <v>92</v>
      </c>
      <c r="R2156">
        <v>79</v>
      </c>
    </row>
    <row r="2157" spans="1:18" x14ac:dyDescent="0.35">
      <c r="A2157" t="s">
        <v>30</v>
      </c>
      <c r="B2157">
        <v>132535</v>
      </c>
      <c r="C2157">
        <v>20</v>
      </c>
      <c r="D2157" t="s">
        <v>25</v>
      </c>
      <c r="E2157">
        <v>95</v>
      </c>
      <c r="F2157">
        <v>146</v>
      </c>
      <c r="G2157">
        <v>47</v>
      </c>
      <c r="H2157" t="s">
        <v>27</v>
      </c>
      <c r="I2157">
        <v>65</v>
      </c>
      <c r="J2157">
        <v>81</v>
      </c>
      <c r="K2157">
        <v>82</v>
      </c>
      <c r="L2157">
        <v>1</v>
      </c>
      <c r="M2157">
        <v>63</v>
      </c>
      <c r="N2157">
        <v>97</v>
      </c>
      <c r="O2157">
        <v>23</v>
      </c>
      <c r="P2157">
        <v>8</v>
      </c>
      <c r="Q2157">
        <v>53</v>
      </c>
      <c r="R2157">
        <v>22</v>
      </c>
    </row>
    <row r="2158" spans="1:18" x14ac:dyDescent="0.35">
      <c r="A2158" t="s">
        <v>34</v>
      </c>
      <c r="B2158">
        <v>84026</v>
      </c>
      <c r="C2158">
        <v>19</v>
      </c>
      <c r="D2158" t="s">
        <v>19</v>
      </c>
      <c r="E2158">
        <v>76</v>
      </c>
      <c r="F2158">
        <v>82</v>
      </c>
      <c r="G2158">
        <v>45</v>
      </c>
      <c r="H2158" t="s">
        <v>27</v>
      </c>
      <c r="I2158">
        <v>49</v>
      </c>
      <c r="J2158">
        <v>51</v>
      </c>
      <c r="K2158">
        <v>21</v>
      </c>
      <c r="L2158">
        <v>67</v>
      </c>
      <c r="M2158">
        <v>69</v>
      </c>
      <c r="N2158">
        <v>14</v>
      </c>
      <c r="O2158">
        <v>53</v>
      </c>
      <c r="P2158">
        <v>61</v>
      </c>
      <c r="Q2158">
        <v>19</v>
      </c>
      <c r="R2158">
        <v>89</v>
      </c>
    </row>
    <row r="2159" spans="1:18" x14ac:dyDescent="0.35">
      <c r="A2159" t="s">
        <v>40</v>
      </c>
      <c r="B2159">
        <v>61171</v>
      </c>
      <c r="C2159">
        <v>13</v>
      </c>
      <c r="D2159" t="s">
        <v>38</v>
      </c>
      <c r="E2159">
        <v>12</v>
      </c>
      <c r="F2159">
        <v>83</v>
      </c>
      <c r="G2159">
        <v>17</v>
      </c>
      <c r="H2159" t="s">
        <v>23</v>
      </c>
      <c r="I2159">
        <v>1</v>
      </c>
      <c r="J2159">
        <v>3</v>
      </c>
      <c r="K2159">
        <v>6</v>
      </c>
      <c r="L2159">
        <v>54</v>
      </c>
      <c r="M2159">
        <v>34</v>
      </c>
      <c r="N2159">
        <v>89</v>
      </c>
      <c r="O2159">
        <v>56</v>
      </c>
      <c r="P2159">
        <v>76</v>
      </c>
      <c r="Q2159">
        <v>69</v>
      </c>
      <c r="R2159">
        <v>52</v>
      </c>
    </row>
    <row r="2160" spans="1:18" x14ac:dyDescent="0.35">
      <c r="A2160" t="s">
        <v>29</v>
      </c>
      <c r="B2160">
        <v>140549</v>
      </c>
      <c r="C2160">
        <v>1</v>
      </c>
      <c r="D2160" t="s">
        <v>38</v>
      </c>
      <c r="E2160">
        <v>87</v>
      </c>
      <c r="F2160">
        <v>103</v>
      </c>
      <c r="G2160">
        <v>17</v>
      </c>
      <c r="H2160" t="s">
        <v>23</v>
      </c>
      <c r="I2160">
        <v>72</v>
      </c>
      <c r="J2160">
        <v>21</v>
      </c>
      <c r="K2160">
        <v>79</v>
      </c>
      <c r="L2160">
        <v>43</v>
      </c>
      <c r="M2160">
        <v>13</v>
      </c>
      <c r="N2160">
        <v>12</v>
      </c>
      <c r="O2160">
        <v>16</v>
      </c>
      <c r="P2160">
        <v>89</v>
      </c>
      <c r="Q2160">
        <v>99</v>
      </c>
      <c r="R2160">
        <v>36</v>
      </c>
    </row>
    <row r="2161" spans="1:18" x14ac:dyDescent="0.35">
      <c r="A2161" t="s">
        <v>33</v>
      </c>
      <c r="B2161">
        <v>120061</v>
      </c>
      <c r="C2161">
        <v>16</v>
      </c>
      <c r="D2161" t="s">
        <v>19</v>
      </c>
      <c r="E2161">
        <v>82</v>
      </c>
      <c r="F2161">
        <v>71</v>
      </c>
      <c r="G2161">
        <v>93</v>
      </c>
      <c r="H2161" t="s">
        <v>20</v>
      </c>
      <c r="I2161">
        <v>67</v>
      </c>
      <c r="J2161">
        <v>9</v>
      </c>
      <c r="K2161">
        <v>55</v>
      </c>
      <c r="L2161">
        <v>69</v>
      </c>
      <c r="M2161">
        <v>62</v>
      </c>
      <c r="N2161">
        <v>83</v>
      </c>
      <c r="O2161">
        <v>84</v>
      </c>
      <c r="P2161">
        <v>59</v>
      </c>
      <c r="Q2161">
        <v>63</v>
      </c>
      <c r="R2161">
        <v>92</v>
      </c>
    </row>
    <row r="2162" spans="1:18" x14ac:dyDescent="0.35">
      <c r="A2162" t="s">
        <v>41</v>
      </c>
      <c r="B2162">
        <v>143357</v>
      </c>
      <c r="C2162">
        <v>22</v>
      </c>
      <c r="D2162" t="s">
        <v>19</v>
      </c>
      <c r="E2162">
        <v>66</v>
      </c>
      <c r="F2162">
        <v>51</v>
      </c>
      <c r="G2162">
        <v>73</v>
      </c>
      <c r="H2162" t="s">
        <v>20</v>
      </c>
      <c r="I2162">
        <v>86</v>
      </c>
      <c r="J2162">
        <v>8</v>
      </c>
      <c r="K2162">
        <v>21</v>
      </c>
      <c r="L2162">
        <v>23</v>
      </c>
      <c r="M2162">
        <v>6</v>
      </c>
      <c r="N2162">
        <v>58</v>
      </c>
      <c r="O2162">
        <v>29</v>
      </c>
      <c r="P2162">
        <v>21</v>
      </c>
      <c r="Q2162">
        <v>76</v>
      </c>
      <c r="R2162">
        <v>94</v>
      </c>
    </row>
    <row r="2163" spans="1:18" x14ac:dyDescent="0.35">
      <c r="A2163" t="s">
        <v>26</v>
      </c>
      <c r="B2163">
        <v>74099</v>
      </c>
      <c r="C2163">
        <v>6</v>
      </c>
      <c r="D2163" t="s">
        <v>25</v>
      </c>
      <c r="E2163">
        <v>13</v>
      </c>
      <c r="F2163">
        <v>114</v>
      </c>
      <c r="G2163">
        <v>62</v>
      </c>
      <c r="H2163" t="s">
        <v>27</v>
      </c>
      <c r="I2163">
        <v>79</v>
      </c>
      <c r="J2163">
        <v>72</v>
      </c>
      <c r="K2163">
        <v>89</v>
      </c>
      <c r="L2163">
        <v>22</v>
      </c>
      <c r="M2163">
        <v>11</v>
      </c>
      <c r="N2163">
        <v>62</v>
      </c>
      <c r="O2163">
        <v>82</v>
      </c>
      <c r="P2163">
        <v>58</v>
      </c>
      <c r="Q2163">
        <v>96</v>
      </c>
      <c r="R2163">
        <v>8</v>
      </c>
    </row>
    <row r="2164" spans="1:18" x14ac:dyDescent="0.35">
      <c r="A2164" t="s">
        <v>32</v>
      </c>
      <c r="B2164">
        <v>101543</v>
      </c>
      <c r="C2164">
        <v>2</v>
      </c>
      <c r="D2164" t="s">
        <v>19</v>
      </c>
      <c r="E2164">
        <v>6</v>
      </c>
      <c r="F2164">
        <v>61</v>
      </c>
      <c r="G2164">
        <v>61</v>
      </c>
      <c r="H2164" t="s">
        <v>27</v>
      </c>
      <c r="I2164">
        <v>2</v>
      </c>
      <c r="J2164">
        <v>3</v>
      </c>
      <c r="K2164">
        <v>91</v>
      </c>
      <c r="L2164">
        <v>89</v>
      </c>
      <c r="M2164">
        <v>22</v>
      </c>
      <c r="N2164">
        <v>78</v>
      </c>
      <c r="O2164">
        <v>5</v>
      </c>
      <c r="P2164">
        <v>29</v>
      </c>
      <c r="Q2164">
        <v>62</v>
      </c>
      <c r="R2164">
        <v>76</v>
      </c>
    </row>
    <row r="2165" spans="1:18" x14ac:dyDescent="0.35">
      <c r="A2165" t="s">
        <v>43</v>
      </c>
      <c r="B2165">
        <v>129691</v>
      </c>
      <c r="C2165">
        <v>18</v>
      </c>
      <c r="D2165" t="s">
        <v>25</v>
      </c>
      <c r="E2165">
        <v>33</v>
      </c>
      <c r="F2165">
        <v>71</v>
      </c>
      <c r="G2165">
        <v>3</v>
      </c>
      <c r="H2165" t="s">
        <v>23</v>
      </c>
      <c r="I2165">
        <v>67</v>
      </c>
      <c r="J2165">
        <v>41</v>
      </c>
      <c r="K2165">
        <v>8</v>
      </c>
      <c r="L2165">
        <v>6</v>
      </c>
      <c r="M2165">
        <v>64</v>
      </c>
      <c r="N2165">
        <v>82</v>
      </c>
      <c r="O2165">
        <v>29</v>
      </c>
      <c r="P2165">
        <v>98</v>
      </c>
      <c r="Q2165">
        <v>44</v>
      </c>
      <c r="R2165">
        <v>3</v>
      </c>
    </row>
    <row r="2166" spans="1:18" x14ac:dyDescent="0.35">
      <c r="A2166" t="s">
        <v>31</v>
      </c>
      <c r="B2166">
        <v>111793</v>
      </c>
      <c r="C2166">
        <v>14</v>
      </c>
      <c r="D2166" t="s">
        <v>25</v>
      </c>
      <c r="E2166">
        <v>53</v>
      </c>
      <c r="F2166">
        <v>13</v>
      </c>
      <c r="G2166">
        <v>19</v>
      </c>
      <c r="H2166" t="s">
        <v>23</v>
      </c>
      <c r="I2166">
        <v>96</v>
      </c>
      <c r="J2166">
        <v>37</v>
      </c>
      <c r="K2166">
        <v>6</v>
      </c>
      <c r="L2166">
        <v>78</v>
      </c>
      <c r="M2166">
        <v>71</v>
      </c>
      <c r="N2166">
        <v>53</v>
      </c>
      <c r="O2166">
        <v>33</v>
      </c>
      <c r="P2166">
        <v>19</v>
      </c>
      <c r="Q2166">
        <v>48</v>
      </c>
      <c r="R2166">
        <v>67</v>
      </c>
    </row>
    <row r="2167" spans="1:18" x14ac:dyDescent="0.35">
      <c r="A2167" t="s">
        <v>44</v>
      </c>
      <c r="B2167">
        <v>33814</v>
      </c>
      <c r="C2167">
        <v>28</v>
      </c>
      <c r="D2167" t="s">
        <v>25</v>
      </c>
      <c r="E2167">
        <v>32</v>
      </c>
      <c r="F2167">
        <v>63</v>
      </c>
      <c r="G2167">
        <v>49</v>
      </c>
      <c r="H2167" t="s">
        <v>27</v>
      </c>
      <c r="I2167">
        <v>79</v>
      </c>
      <c r="J2167">
        <v>97</v>
      </c>
      <c r="K2167">
        <v>5</v>
      </c>
      <c r="L2167">
        <v>17</v>
      </c>
      <c r="M2167">
        <v>68</v>
      </c>
      <c r="N2167">
        <v>76</v>
      </c>
      <c r="O2167">
        <v>7</v>
      </c>
      <c r="P2167">
        <v>85</v>
      </c>
      <c r="Q2167">
        <v>83</v>
      </c>
      <c r="R2167">
        <v>47</v>
      </c>
    </row>
    <row r="2168" spans="1:18" x14ac:dyDescent="0.35">
      <c r="A2168" t="s">
        <v>42</v>
      </c>
      <c r="B2168">
        <v>113395</v>
      </c>
      <c r="C2168">
        <v>29</v>
      </c>
      <c r="D2168" t="s">
        <v>38</v>
      </c>
      <c r="E2168">
        <v>45</v>
      </c>
      <c r="F2168">
        <v>127</v>
      </c>
      <c r="G2168">
        <v>47</v>
      </c>
      <c r="H2168" t="s">
        <v>27</v>
      </c>
      <c r="I2168">
        <v>31</v>
      </c>
      <c r="J2168">
        <v>99</v>
      </c>
      <c r="K2168">
        <v>94</v>
      </c>
      <c r="L2168">
        <v>94</v>
      </c>
      <c r="M2168">
        <v>13</v>
      </c>
      <c r="N2168">
        <v>23</v>
      </c>
      <c r="O2168">
        <v>44</v>
      </c>
      <c r="P2168">
        <v>83</v>
      </c>
      <c r="Q2168">
        <v>74</v>
      </c>
      <c r="R2168">
        <v>85</v>
      </c>
    </row>
    <row r="2169" spans="1:18" x14ac:dyDescent="0.35">
      <c r="A2169" t="s">
        <v>26</v>
      </c>
      <c r="B2169">
        <v>104892</v>
      </c>
      <c r="C2169">
        <v>28</v>
      </c>
      <c r="D2169" t="s">
        <v>19</v>
      </c>
      <c r="E2169">
        <v>78</v>
      </c>
      <c r="F2169">
        <v>76</v>
      </c>
      <c r="G2169">
        <v>41</v>
      </c>
      <c r="H2169" t="s">
        <v>27</v>
      </c>
      <c r="I2169">
        <v>35</v>
      </c>
      <c r="J2169">
        <v>3</v>
      </c>
      <c r="K2169">
        <v>25</v>
      </c>
      <c r="L2169">
        <v>75</v>
      </c>
      <c r="M2169">
        <v>3</v>
      </c>
      <c r="N2169">
        <v>73</v>
      </c>
      <c r="O2169">
        <v>82</v>
      </c>
      <c r="P2169">
        <v>7</v>
      </c>
      <c r="Q2169">
        <v>6</v>
      </c>
      <c r="R2169">
        <v>29</v>
      </c>
    </row>
    <row r="2170" spans="1:18" x14ac:dyDescent="0.35">
      <c r="A2170" t="s">
        <v>44</v>
      </c>
      <c r="B2170">
        <v>134560</v>
      </c>
      <c r="C2170">
        <v>4</v>
      </c>
      <c r="D2170" t="s">
        <v>22</v>
      </c>
      <c r="E2170">
        <v>58</v>
      </c>
      <c r="F2170">
        <v>118</v>
      </c>
      <c r="G2170">
        <v>55</v>
      </c>
      <c r="H2170" t="s">
        <v>27</v>
      </c>
      <c r="I2170">
        <v>36</v>
      </c>
      <c r="J2170">
        <v>5</v>
      </c>
      <c r="K2170">
        <v>64</v>
      </c>
      <c r="L2170">
        <v>12</v>
      </c>
      <c r="M2170">
        <v>23</v>
      </c>
      <c r="N2170">
        <v>89</v>
      </c>
      <c r="O2170">
        <v>34</v>
      </c>
      <c r="P2170">
        <v>8</v>
      </c>
      <c r="Q2170">
        <v>25</v>
      </c>
      <c r="R2170">
        <v>4</v>
      </c>
    </row>
    <row r="2171" spans="1:18" x14ac:dyDescent="0.35">
      <c r="A2171" t="s">
        <v>32</v>
      </c>
      <c r="B2171">
        <v>46585</v>
      </c>
      <c r="C2171">
        <v>15</v>
      </c>
      <c r="D2171" t="s">
        <v>38</v>
      </c>
      <c r="E2171">
        <v>89</v>
      </c>
      <c r="F2171">
        <v>132</v>
      </c>
      <c r="G2171">
        <v>4</v>
      </c>
      <c r="H2171" t="s">
        <v>27</v>
      </c>
      <c r="I2171">
        <v>91</v>
      </c>
      <c r="J2171">
        <v>48</v>
      </c>
      <c r="K2171">
        <v>5</v>
      </c>
      <c r="L2171">
        <v>3</v>
      </c>
      <c r="M2171">
        <v>49</v>
      </c>
      <c r="N2171">
        <v>55</v>
      </c>
      <c r="O2171">
        <v>8</v>
      </c>
      <c r="P2171">
        <v>92</v>
      </c>
      <c r="Q2171">
        <v>72</v>
      </c>
      <c r="R2171">
        <v>8</v>
      </c>
    </row>
    <row r="2172" spans="1:18" x14ac:dyDescent="0.35">
      <c r="A2172" t="s">
        <v>37</v>
      </c>
      <c r="B2172">
        <v>65878</v>
      </c>
      <c r="C2172">
        <v>27</v>
      </c>
      <c r="D2172" t="s">
        <v>25</v>
      </c>
      <c r="E2172">
        <v>66</v>
      </c>
      <c r="F2172">
        <v>89</v>
      </c>
      <c r="G2172">
        <v>57</v>
      </c>
      <c r="H2172" t="s">
        <v>27</v>
      </c>
      <c r="I2172">
        <v>98</v>
      </c>
      <c r="J2172">
        <v>65</v>
      </c>
      <c r="K2172">
        <v>34</v>
      </c>
      <c r="L2172">
        <v>29</v>
      </c>
      <c r="M2172">
        <v>96</v>
      </c>
      <c r="N2172">
        <v>19</v>
      </c>
      <c r="O2172">
        <v>81</v>
      </c>
      <c r="P2172">
        <v>47</v>
      </c>
      <c r="Q2172">
        <v>44</v>
      </c>
      <c r="R2172">
        <v>75</v>
      </c>
    </row>
    <row r="2173" spans="1:18" x14ac:dyDescent="0.35">
      <c r="A2173" t="s">
        <v>39</v>
      </c>
      <c r="B2173">
        <v>144742</v>
      </c>
      <c r="C2173">
        <v>13</v>
      </c>
      <c r="D2173" t="s">
        <v>22</v>
      </c>
      <c r="E2173">
        <v>78</v>
      </c>
      <c r="F2173">
        <v>66</v>
      </c>
      <c r="G2173">
        <v>8</v>
      </c>
      <c r="H2173" t="s">
        <v>20</v>
      </c>
      <c r="I2173">
        <v>42</v>
      </c>
      <c r="J2173">
        <v>1</v>
      </c>
      <c r="K2173">
        <v>44</v>
      </c>
      <c r="L2173">
        <v>81</v>
      </c>
      <c r="M2173">
        <v>3</v>
      </c>
      <c r="N2173">
        <v>43</v>
      </c>
      <c r="O2173">
        <v>96</v>
      </c>
      <c r="P2173">
        <v>3</v>
      </c>
      <c r="Q2173">
        <v>59</v>
      </c>
      <c r="R2173">
        <v>74</v>
      </c>
    </row>
    <row r="2174" spans="1:18" x14ac:dyDescent="0.35">
      <c r="A2174" t="s">
        <v>42</v>
      </c>
      <c r="B2174">
        <v>108074</v>
      </c>
      <c r="C2174">
        <v>18</v>
      </c>
      <c r="D2174" t="s">
        <v>38</v>
      </c>
      <c r="E2174">
        <v>72</v>
      </c>
      <c r="F2174">
        <v>123</v>
      </c>
      <c r="G2174">
        <v>32</v>
      </c>
      <c r="H2174" t="s">
        <v>27</v>
      </c>
      <c r="I2174">
        <v>53</v>
      </c>
      <c r="J2174">
        <v>78</v>
      </c>
      <c r="K2174">
        <v>9</v>
      </c>
      <c r="L2174">
        <v>1</v>
      </c>
      <c r="M2174">
        <v>81</v>
      </c>
      <c r="N2174">
        <v>71</v>
      </c>
      <c r="O2174">
        <v>41</v>
      </c>
      <c r="P2174">
        <v>94</v>
      </c>
      <c r="Q2174">
        <v>77</v>
      </c>
      <c r="R2174">
        <v>97</v>
      </c>
    </row>
    <row r="2175" spans="1:18" x14ac:dyDescent="0.35">
      <c r="A2175" t="s">
        <v>42</v>
      </c>
      <c r="B2175">
        <v>135178</v>
      </c>
      <c r="C2175">
        <v>27</v>
      </c>
      <c r="D2175" t="s">
        <v>25</v>
      </c>
      <c r="E2175">
        <v>48</v>
      </c>
      <c r="F2175">
        <v>125</v>
      </c>
      <c r="G2175">
        <v>57</v>
      </c>
      <c r="H2175" t="s">
        <v>27</v>
      </c>
      <c r="I2175">
        <v>81</v>
      </c>
      <c r="J2175">
        <v>79</v>
      </c>
      <c r="K2175">
        <v>15</v>
      </c>
      <c r="L2175">
        <v>23</v>
      </c>
      <c r="M2175">
        <v>27</v>
      </c>
      <c r="N2175">
        <v>82</v>
      </c>
      <c r="O2175">
        <v>81</v>
      </c>
      <c r="P2175">
        <v>5</v>
      </c>
      <c r="Q2175">
        <v>58</v>
      </c>
      <c r="R2175">
        <v>83</v>
      </c>
    </row>
    <row r="2176" spans="1:18" x14ac:dyDescent="0.35">
      <c r="A2176" t="s">
        <v>21</v>
      </c>
      <c r="B2176">
        <v>38794</v>
      </c>
      <c r="C2176">
        <v>6</v>
      </c>
      <c r="D2176" t="s">
        <v>22</v>
      </c>
      <c r="E2176">
        <v>5</v>
      </c>
      <c r="F2176">
        <v>98</v>
      </c>
      <c r="G2176">
        <v>28</v>
      </c>
      <c r="H2176" t="s">
        <v>23</v>
      </c>
      <c r="I2176">
        <v>79</v>
      </c>
      <c r="J2176">
        <v>37</v>
      </c>
      <c r="K2176">
        <v>6</v>
      </c>
      <c r="L2176">
        <v>64</v>
      </c>
      <c r="M2176">
        <v>83</v>
      </c>
      <c r="N2176">
        <v>66</v>
      </c>
      <c r="O2176">
        <v>43</v>
      </c>
      <c r="P2176">
        <v>12</v>
      </c>
      <c r="Q2176">
        <v>91</v>
      </c>
      <c r="R2176">
        <v>28</v>
      </c>
    </row>
    <row r="2177" spans="1:18" x14ac:dyDescent="0.35">
      <c r="A2177" t="s">
        <v>21</v>
      </c>
      <c r="B2177">
        <v>87364</v>
      </c>
      <c r="C2177">
        <v>18</v>
      </c>
      <c r="D2177" t="s">
        <v>38</v>
      </c>
      <c r="E2177">
        <v>82</v>
      </c>
      <c r="F2177">
        <v>148</v>
      </c>
      <c r="G2177">
        <v>22</v>
      </c>
      <c r="H2177" t="s">
        <v>23</v>
      </c>
      <c r="I2177">
        <v>62</v>
      </c>
      <c r="J2177">
        <v>32</v>
      </c>
      <c r="K2177">
        <v>2</v>
      </c>
      <c r="L2177">
        <v>19</v>
      </c>
      <c r="M2177">
        <v>58</v>
      </c>
      <c r="N2177">
        <v>15</v>
      </c>
      <c r="O2177">
        <v>88</v>
      </c>
      <c r="P2177">
        <v>19</v>
      </c>
      <c r="Q2177">
        <v>52</v>
      </c>
      <c r="R2177">
        <v>51</v>
      </c>
    </row>
    <row r="2178" spans="1:18" x14ac:dyDescent="0.35">
      <c r="A2178" t="s">
        <v>41</v>
      </c>
      <c r="B2178">
        <v>41853</v>
      </c>
      <c r="C2178">
        <v>17</v>
      </c>
      <c r="D2178" t="s">
        <v>38</v>
      </c>
      <c r="E2178">
        <v>33</v>
      </c>
      <c r="F2178">
        <v>137</v>
      </c>
      <c r="G2178">
        <v>81</v>
      </c>
      <c r="H2178" t="s">
        <v>20</v>
      </c>
      <c r="I2178">
        <v>7</v>
      </c>
      <c r="J2178">
        <v>64</v>
      </c>
      <c r="K2178">
        <v>12</v>
      </c>
      <c r="L2178">
        <v>62</v>
      </c>
      <c r="M2178">
        <v>55</v>
      </c>
      <c r="N2178">
        <v>9</v>
      </c>
      <c r="O2178">
        <v>88</v>
      </c>
      <c r="P2178">
        <v>15</v>
      </c>
      <c r="Q2178">
        <v>8</v>
      </c>
      <c r="R2178">
        <v>29</v>
      </c>
    </row>
    <row r="2179" spans="1:18" x14ac:dyDescent="0.35">
      <c r="A2179" t="s">
        <v>34</v>
      </c>
      <c r="B2179">
        <v>73280</v>
      </c>
      <c r="C2179">
        <v>28</v>
      </c>
      <c r="D2179" t="s">
        <v>19</v>
      </c>
      <c r="E2179">
        <v>2</v>
      </c>
      <c r="F2179">
        <v>117</v>
      </c>
      <c r="G2179">
        <v>54</v>
      </c>
      <c r="H2179" t="s">
        <v>27</v>
      </c>
      <c r="I2179">
        <v>65</v>
      </c>
      <c r="J2179">
        <v>22</v>
      </c>
      <c r="K2179">
        <v>23</v>
      </c>
      <c r="L2179">
        <v>43</v>
      </c>
      <c r="M2179">
        <v>1</v>
      </c>
      <c r="N2179">
        <v>7</v>
      </c>
      <c r="O2179">
        <v>9</v>
      </c>
      <c r="P2179">
        <v>57</v>
      </c>
      <c r="Q2179">
        <v>4</v>
      </c>
      <c r="R2179">
        <v>29</v>
      </c>
    </row>
    <row r="2180" spans="1:18" x14ac:dyDescent="0.35">
      <c r="A2180" t="s">
        <v>30</v>
      </c>
      <c r="B2180">
        <v>130854</v>
      </c>
      <c r="C2180">
        <v>10</v>
      </c>
      <c r="D2180" t="s">
        <v>19</v>
      </c>
      <c r="E2180">
        <v>21</v>
      </c>
      <c r="F2180">
        <v>91</v>
      </c>
      <c r="G2180">
        <v>38</v>
      </c>
      <c r="H2180" t="s">
        <v>27</v>
      </c>
      <c r="I2180">
        <v>7</v>
      </c>
      <c r="J2180">
        <v>12</v>
      </c>
      <c r="K2180">
        <v>95</v>
      </c>
      <c r="L2180">
        <v>9</v>
      </c>
      <c r="M2180">
        <v>94</v>
      </c>
      <c r="N2180">
        <v>83</v>
      </c>
      <c r="O2180">
        <v>68</v>
      </c>
      <c r="P2180">
        <v>91</v>
      </c>
      <c r="Q2180">
        <v>14</v>
      </c>
      <c r="R2180">
        <v>18</v>
      </c>
    </row>
    <row r="2181" spans="1:18" x14ac:dyDescent="0.35">
      <c r="A2181" t="s">
        <v>30</v>
      </c>
      <c r="B2181">
        <v>100286</v>
      </c>
      <c r="C2181">
        <v>28</v>
      </c>
      <c r="D2181" t="s">
        <v>25</v>
      </c>
      <c r="E2181">
        <v>24</v>
      </c>
      <c r="F2181">
        <v>81</v>
      </c>
      <c r="G2181">
        <v>53</v>
      </c>
      <c r="H2181" t="s">
        <v>27</v>
      </c>
      <c r="I2181">
        <v>3</v>
      </c>
      <c r="J2181">
        <v>38</v>
      </c>
      <c r="K2181">
        <v>25</v>
      </c>
      <c r="L2181">
        <v>61</v>
      </c>
      <c r="M2181">
        <v>99</v>
      </c>
      <c r="N2181">
        <v>52</v>
      </c>
      <c r="O2181">
        <v>43</v>
      </c>
      <c r="P2181">
        <v>37</v>
      </c>
      <c r="Q2181">
        <v>78</v>
      </c>
      <c r="R2181">
        <v>7</v>
      </c>
    </row>
    <row r="2182" spans="1:18" x14ac:dyDescent="0.35">
      <c r="A2182" t="s">
        <v>24</v>
      </c>
      <c r="B2182">
        <v>129646</v>
      </c>
      <c r="C2182">
        <v>20</v>
      </c>
      <c r="D2182" t="s">
        <v>38</v>
      </c>
      <c r="E2182">
        <v>42</v>
      </c>
      <c r="F2182">
        <v>81</v>
      </c>
      <c r="G2182">
        <v>94</v>
      </c>
      <c r="H2182" t="s">
        <v>20</v>
      </c>
      <c r="I2182">
        <v>94</v>
      </c>
      <c r="J2182">
        <v>64</v>
      </c>
      <c r="K2182">
        <v>2</v>
      </c>
      <c r="L2182">
        <v>75</v>
      </c>
      <c r="M2182">
        <v>34</v>
      </c>
      <c r="N2182">
        <v>39</v>
      </c>
      <c r="O2182">
        <v>16</v>
      </c>
      <c r="P2182">
        <v>52</v>
      </c>
      <c r="Q2182">
        <v>74</v>
      </c>
      <c r="R2182">
        <v>27</v>
      </c>
    </row>
    <row r="2183" spans="1:18" x14ac:dyDescent="0.35">
      <c r="A2183" t="s">
        <v>26</v>
      </c>
      <c r="B2183">
        <v>82445</v>
      </c>
      <c r="C2183">
        <v>25</v>
      </c>
      <c r="D2183" t="s">
        <v>38</v>
      </c>
      <c r="E2183">
        <v>19</v>
      </c>
      <c r="F2183">
        <v>57</v>
      </c>
      <c r="G2183">
        <v>56</v>
      </c>
      <c r="H2183" t="s">
        <v>27</v>
      </c>
      <c r="I2183">
        <v>85</v>
      </c>
      <c r="J2183">
        <v>95</v>
      </c>
      <c r="K2183">
        <v>77</v>
      </c>
      <c r="L2183">
        <v>2</v>
      </c>
      <c r="M2183">
        <v>98</v>
      </c>
      <c r="N2183">
        <v>92</v>
      </c>
      <c r="O2183">
        <v>16</v>
      </c>
      <c r="P2183">
        <v>56</v>
      </c>
      <c r="Q2183">
        <v>56</v>
      </c>
      <c r="R2183">
        <v>44</v>
      </c>
    </row>
    <row r="2184" spans="1:18" x14ac:dyDescent="0.35">
      <c r="A2184" t="s">
        <v>34</v>
      </c>
      <c r="B2184">
        <v>86152</v>
      </c>
      <c r="C2184">
        <v>11</v>
      </c>
      <c r="D2184" t="s">
        <v>19</v>
      </c>
      <c r="E2184">
        <v>21</v>
      </c>
      <c r="F2184">
        <v>117</v>
      </c>
      <c r="G2184">
        <v>61</v>
      </c>
      <c r="H2184" t="s">
        <v>27</v>
      </c>
      <c r="I2184">
        <v>2</v>
      </c>
      <c r="J2184">
        <v>82</v>
      </c>
      <c r="K2184">
        <v>96</v>
      </c>
      <c r="L2184">
        <v>62</v>
      </c>
      <c r="M2184">
        <v>78</v>
      </c>
      <c r="N2184">
        <v>53</v>
      </c>
      <c r="O2184">
        <v>6</v>
      </c>
      <c r="P2184">
        <v>1</v>
      </c>
      <c r="Q2184">
        <v>52</v>
      </c>
      <c r="R2184">
        <v>58</v>
      </c>
    </row>
    <row r="2185" spans="1:18" x14ac:dyDescent="0.35">
      <c r="A2185" t="s">
        <v>41</v>
      </c>
      <c r="B2185">
        <v>45485</v>
      </c>
      <c r="C2185">
        <v>4</v>
      </c>
      <c r="D2185" t="s">
        <v>22</v>
      </c>
      <c r="E2185">
        <v>17</v>
      </c>
      <c r="F2185">
        <v>74</v>
      </c>
      <c r="G2185">
        <v>89</v>
      </c>
      <c r="H2185" t="s">
        <v>20</v>
      </c>
      <c r="I2185">
        <v>17</v>
      </c>
      <c r="J2185">
        <v>42</v>
      </c>
      <c r="K2185">
        <v>25</v>
      </c>
      <c r="L2185">
        <v>55</v>
      </c>
      <c r="M2185">
        <v>99</v>
      </c>
      <c r="N2185">
        <v>85</v>
      </c>
      <c r="O2185">
        <v>27</v>
      </c>
      <c r="P2185">
        <v>37</v>
      </c>
      <c r="Q2185">
        <v>92</v>
      </c>
      <c r="R2185">
        <v>9</v>
      </c>
    </row>
    <row r="2186" spans="1:18" x14ac:dyDescent="0.35">
      <c r="A2186" t="s">
        <v>18</v>
      </c>
      <c r="B2186">
        <v>53953</v>
      </c>
      <c r="C2186">
        <v>29</v>
      </c>
      <c r="D2186" t="s">
        <v>19</v>
      </c>
      <c r="E2186">
        <v>83</v>
      </c>
      <c r="F2186">
        <v>8</v>
      </c>
      <c r="G2186">
        <v>84</v>
      </c>
      <c r="H2186" t="s">
        <v>20</v>
      </c>
      <c r="I2186">
        <v>1</v>
      </c>
      <c r="J2186">
        <v>10</v>
      </c>
      <c r="K2186">
        <v>76</v>
      </c>
      <c r="L2186">
        <v>24</v>
      </c>
      <c r="M2186">
        <v>68</v>
      </c>
      <c r="N2186">
        <v>29</v>
      </c>
      <c r="O2186">
        <v>9</v>
      </c>
      <c r="P2186">
        <v>43</v>
      </c>
      <c r="Q2186">
        <v>61</v>
      </c>
      <c r="R2186">
        <v>9</v>
      </c>
    </row>
    <row r="2187" spans="1:18" x14ac:dyDescent="0.35">
      <c r="A2187" t="s">
        <v>42</v>
      </c>
      <c r="B2187">
        <v>48027</v>
      </c>
      <c r="C2187">
        <v>3</v>
      </c>
      <c r="D2187" t="s">
        <v>38</v>
      </c>
      <c r="E2187">
        <v>51</v>
      </c>
      <c r="F2187">
        <v>113</v>
      </c>
      <c r="G2187">
        <v>4</v>
      </c>
      <c r="H2187" t="s">
        <v>27</v>
      </c>
      <c r="I2187">
        <v>2</v>
      </c>
      <c r="J2187">
        <v>32</v>
      </c>
      <c r="K2187">
        <v>4</v>
      </c>
      <c r="L2187">
        <v>64</v>
      </c>
      <c r="M2187">
        <v>93</v>
      </c>
      <c r="N2187">
        <v>2</v>
      </c>
      <c r="O2187">
        <v>69</v>
      </c>
      <c r="P2187">
        <v>1</v>
      </c>
      <c r="Q2187">
        <v>19</v>
      </c>
      <c r="R2187">
        <v>51</v>
      </c>
    </row>
    <row r="2188" spans="1:18" x14ac:dyDescent="0.35">
      <c r="A2188" t="s">
        <v>40</v>
      </c>
      <c r="B2188">
        <v>45265</v>
      </c>
      <c r="C2188">
        <v>15</v>
      </c>
      <c r="D2188" t="s">
        <v>22</v>
      </c>
      <c r="E2188">
        <v>86</v>
      </c>
      <c r="F2188">
        <v>124</v>
      </c>
      <c r="G2188">
        <v>5</v>
      </c>
      <c r="H2188" t="s">
        <v>23</v>
      </c>
      <c r="I2188">
        <v>68</v>
      </c>
      <c r="J2188">
        <v>82</v>
      </c>
      <c r="K2188">
        <v>53</v>
      </c>
      <c r="L2188">
        <v>97</v>
      </c>
      <c r="M2188">
        <v>0</v>
      </c>
      <c r="N2188">
        <v>82</v>
      </c>
      <c r="O2188">
        <v>33</v>
      </c>
      <c r="P2188">
        <v>65</v>
      </c>
      <c r="Q2188">
        <v>69</v>
      </c>
      <c r="R2188">
        <v>31</v>
      </c>
    </row>
    <row r="2189" spans="1:18" x14ac:dyDescent="0.35">
      <c r="A2189" t="s">
        <v>18</v>
      </c>
      <c r="B2189">
        <v>39160</v>
      </c>
      <c r="C2189">
        <v>26</v>
      </c>
      <c r="D2189" t="s">
        <v>22</v>
      </c>
      <c r="E2189">
        <v>1</v>
      </c>
      <c r="F2189">
        <v>66</v>
      </c>
      <c r="G2189">
        <v>92</v>
      </c>
      <c r="H2189" t="s">
        <v>20</v>
      </c>
      <c r="I2189">
        <v>12</v>
      </c>
      <c r="J2189">
        <v>38</v>
      </c>
      <c r="K2189">
        <v>73</v>
      </c>
      <c r="L2189">
        <v>79</v>
      </c>
      <c r="M2189">
        <v>95</v>
      </c>
      <c r="N2189">
        <v>79</v>
      </c>
      <c r="O2189">
        <v>84</v>
      </c>
      <c r="P2189">
        <v>95</v>
      </c>
      <c r="Q2189">
        <v>55</v>
      </c>
      <c r="R2189">
        <v>34</v>
      </c>
    </row>
    <row r="2190" spans="1:18" x14ac:dyDescent="0.35">
      <c r="A2190" t="s">
        <v>18</v>
      </c>
      <c r="B2190">
        <v>100717</v>
      </c>
      <c r="C2190">
        <v>16</v>
      </c>
      <c r="D2190" t="s">
        <v>25</v>
      </c>
      <c r="E2190">
        <v>16</v>
      </c>
      <c r="F2190">
        <v>57</v>
      </c>
      <c r="G2190">
        <v>9</v>
      </c>
      <c r="H2190" t="s">
        <v>20</v>
      </c>
      <c r="I2190">
        <v>95</v>
      </c>
      <c r="J2190">
        <v>44</v>
      </c>
      <c r="K2190">
        <v>16</v>
      </c>
      <c r="L2190">
        <v>5</v>
      </c>
      <c r="M2190">
        <v>39</v>
      </c>
      <c r="N2190">
        <v>37</v>
      </c>
      <c r="O2190">
        <v>63</v>
      </c>
      <c r="P2190">
        <v>17</v>
      </c>
      <c r="Q2190">
        <v>38</v>
      </c>
      <c r="R2190">
        <v>87</v>
      </c>
    </row>
    <row r="2191" spans="1:18" x14ac:dyDescent="0.35">
      <c r="A2191" t="s">
        <v>32</v>
      </c>
      <c r="B2191">
        <v>117275</v>
      </c>
      <c r="C2191">
        <v>27</v>
      </c>
      <c r="D2191" t="s">
        <v>25</v>
      </c>
      <c r="E2191">
        <v>6</v>
      </c>
      <c r="F2191">
        <v>101</v>
      </c>
      <c r="G2191">
        <v>34</v>
      </c>
      <c r="H2191" t="s">
        <v>27</v>
      </c>
      <c r="I2191">
        <v>96</v>
      </c>
      <c r="J2191">
        <v>24</v>
      </c>
      <c r="K2191">
        <v>93</v>
      </c>
      <c r="L2191">
        <v>83</v>
      </c>
      <c r="M2191">
        <v>55</v>
      </c>
      <c r="N2191">
        <v>34</v>
      </c>
      <c r="O2191">
        <v>86</v>
      </c>
      <c r="P2191">
        <v>15</v>
      </c>
      <c r="Q2191">
        <v>18</v>
      </c>
      <c r="R2191">
        <v>22</v>
      </c>
    </row>
    <row r="2192" spans="1:18" x14ac:dyDescent="0.35">
      <c r="A2192" t="s">
        <v>18</v>
      </c>
      <c r="B2192">
        <v>73496</v>
      </c>
      <c r="C2192">
        <v>25</v>
      </c>
      <c r="D2192" t="s">
        <v>22</v>
      </c>
      <c r="E2192">
        <v>31</v>
      </c>
      <c r="F2192">
        <v>149</v>
      </c>
      <c r="G2192">
        <v>75</v>
      </c>
      <c r="H2192" t="s">
        <v>20</v>
      </c>
      <c r="I2192">
        <v>81</v>
      </c>
      <c r="J2192">
        <v>1</v>
      </c>
      <c r="K2192">
        <v>35</v>
      </c>
      <c r="L2192">
        <v>24</v>
      </c>
      <c r="M2192">
        <v>98</v>
      </c>
      <c r="N2192">
        <v>3</v>
      </c>
      <c r="O2192">
        <v>72</v>
      </c>
      <c r="P2192">
        <v>25</v>
      </c>
      <c r="Q2192">
        <v>81</v>
      </c>
      <c r="R2192">
        <v>31</v>
      </c>
    </row>
    <row r="2193" spans="1:18" x14ac:dyDescent="0.35">
      <c r="A2193" t="s">
        <v>35</v>
      </c>
      <c r="B2193">
        <v>95635</v>
      </c>
      <c r="C2193">
        <v>1</v>
      </c>
      <c r="D2193" t="s">
        <v>22</v>
      </c>
      <c r="E2193">
        <v>27</v>
      </c>
      <c r="F2193">
        <v>91</v>
      </c>
      <c r="G2193">
        <v>59</v>
      </c>
      <c r="H2193" t="s">
        <v>27</v>
      </c>
      <c r="I2193">
        <v>1</v>
      </c>
      <c r="J2193">
        <v>76</v>
      </c>
      <c r="K2193">
        <v>11</v>
      </c>
      <c r="L2193">
        <v>91</v>
      </c>
      <c r="M2193">
        <v>28</v>
      </c>
      <c r="N2193">
        <v>58</v>
      </c>
      <c r="O2193">
        <v>12</v>
      </c>
      <c r="P2193">
        <v>27</v>
      </c>
      <c r="Q2193">
        <v>4</v>
      </c>
      <c r="R2193">
        <v>49</v>
      </c>
    </row>
    <row r="2194" spans="1:18" x14ac:dyDescent="0.35">
      <c r="A2194" t="s">
        <v>26</v>
      </c>
      <c r="B2194">
        <v>57762</v>
      </c>
      <c r="C2194">
        <v>7</v>
      </c>
      <c r="D2194" t="s">
        <v>38</v>
      </c>
      <c r="E2194">
        <v>89</v>
      </c>
      <c r="F2194">
        <v>51</v>
      </c>
      <c r="G2194">
        <v>61</v>
      </c>
      <c r="H2194" t="s">
        <v>27</v>
      </c>
      <c r="I2194">
        <v>47</v>
      </c>
      <c r="J2194">
        <v>52</v>
      </c>
      <c r="K2194">
        <v>21</v>
      </c>
      <c r="L2194">
        <v>61</v>
      </c>
      <c r="M2194">
        <v>54</v>
      </c>
      <c r="N2194">
        <v>16</v>
      </c>
      <c r="O2194">
        <v>24</v>
      </c>
      <c r="P2194">
        <v>7</v>
      </c>
      <c r="Q2194">
        <v>7</v>
      </c>
      <c r="R2194">
        <v>1</v>
      </c>
    </row>
    <row r="2195" spans="1:18" x14ac:dyDescent="0.35">
      <c r="A2195" t="s">
        <v>31</v>
      </c>
      <c r="B2195">
        <v>95888</v>
      </c>
      <c r="C2195">
        <v>15</v>
      </c>
      <c r="D2195" t="s">
        <v>25</v>
      </c>
      <c r="E2195">
        <v>68</v>
      </c>
      <c r="F2195">
        <v>82</v>
      </c>
      <c r="G2195">
        <v>14</v>
      </c>
      <c r="H2195" t="s">
        <v>23</v>
      </c>
      <c r="I2195">
        <v>13</v>
      </c>
      <c r="J2195">
        <v>58</v>
      </c>
      <c r="K2195">
        <v>34</v>
      </c>
      <c r="L2195">
        <v>68</v>
      </c>
      <c r="M2195">
        <v>74</v>
      </c>
      <c r="N2195">
        <v>58</v>
      </c>
      <c r="O2195">
        <v>28</v>
      </c>
      <c r="P2195">
        <v>51</v>
      </c>
      <c r="Q2195">
        <v>25</v>
      </c>
      <c r="R2195">
        <v>9</v>
      </c>
    </row>
    <row r="2196" spans="1:18" x14ac:dyDescent="0.35">
      <c r="A2196" t="s">
        <v>39</v>
      </c>
      <c r="B2196">
        <v>84150</v>
      </c>
      <c r="C2196">
        <v>23</v>
      </c>
      <c r="D2196" t="s">
        <v>38</v>
      </c>
      <c r="E2196">
        <v>97</v>
      </c>
      <c r="F2196">
        <v>105</v>
      </c>
      <c r="G2196">
        <v>78</v>
      </c>
      <c r="H2196" t="s">
        <v>20</v>
      </c>
      <c r="I2196">
        <v>1</v>
      </c>
      <c r="J2196">
        <v>54</v>
      </c>
      <c r="K2196">
        <v>86</v>
      </c>
      <c r="L2196">
        <v>87</v>
      </c>
      <c r="M2196">
        <v>6</v>
      </c>
      <c r="N2196">
        <v>39</v>
      </c>
      <c r="O2196">
        <v>65</v>
      </c>
      <c r="P2196">
        <v>76</v>
      </c>
      <c r="Q2196">
        <v>41</v>
      </c>
      <c r="R2196">
        <v>48</v>
      </c>
    </row>
    <row r="2197" spans="1:18" x14ac:dyDescent="0.35">
      <c r="A2197" t="s">
        <v>30</v>
      </c>
      <c r="B2197">
        <v>87026</v>
      </c>
      <c r="C2197">
        <v>4</v>
      </c>
      <c r="D2197" t="s">
        <v>19</v>
      </c>
      <c r="E2197">
        <v>88</v>
      </c>
      <c r="F2197">
        <v>129</v>
      </c>
      <c r="G2197">
        <v>31</v>
      </c>
      <c r="H2197" t="s">
        <v>27</v>
      </c>
      <c r="I2197">
        <v>12</v>
      </c>
      <c r="J2197">
        <v>85</v>
      </c>
      <c r="K2197">
        <v>83</v>
      </c>
      <c r="L2197">
        <v>39</v>
      </c>
      <c r="M2197">
        <v>58</v>
      </c>
      <c r="N2197">
        <v>91</v>
      </c>
      <c r="O2197">
        <v>91</v>
      </c>
      <c r="P2197">
        <v>78</v>
      </c>
      <c r="Q2197">
        <v>21</v>
      </c>
      <c r="R2197">
        <v>73</v>
      </c>
    </row>
    <row r="2198" spans="1:18" x14ac:dyDescent="0.35">
      <c r="A2198" t="s">
        <v>31</v>
      </c>
      <c r="B2198">
        <v>133992</v>
      </c>
      <c r="C2198">
        <v>1</v>
      </c>
      <c r="D2198" t="s">
        <v>25</v>
      </c>
      <c r="E2198">
        <v>89</v>
      </c>
      <c r="F2198">
        <v>65</v>
      </c>
      <c r="G2198">
        <v>22</v>
      </c>
      <c r="H2198" t="s">
        <v>23</v>
      </c>
      <c r="I2198">
        <v>61</v>
      </c>
      <c r="J2198">
        <v>78</v>
      </c>
      <c r="K2198">
        <v>55</v>
      </c>
      <c r="L2198">
        <v>6</v>
      </c>
      <c r="M2198">
        <v>71</v>
      </c>
      <c r="N2198">
        <v>38</v>
      </c>
      <c r="O2198">
        <v>32</v>
      </c>
      <c r="P2198">
        <v>99</v>
      </c>
      <c r="Q2198">
        <v>59</v>
      </c>
      <c r="R2198">
        <v>71</v>
      </c>
    </row>
    <row r="2199" spans="1:18" x14ac:dyDescent="0.35">
      <c r="A2199" t="s">
        <v>26</v>
      </c>
      <c r="B2199">
        <v>115847</v>
      </c>
      <c r="C2199">
        <v>18</v>
      </c>
      <c r="D2199" t="s">
        <v>38</v>
      </c>
      <c r="E2199">
        <v>77</v>
      </c>
      <c r="F2199">
        <v>125</v>
      </c>
      <c r="G2199">
        <v>56</v>
      </c>
      <c r="H2199" t="s">
        <v>27</v>
      </c>
      <c r="I2199">
        <v>10</v>
      </c>
      <c r="J2199">
        <v>46</v>
      </c>
      <c r="K2199">
        <v>71</v>
      </c>
      <c r="L2199">
        <v>8</v>
      </c>
      <c r="M2199">
        <v>38</v>
      </c>
      <c r="N2199">
        <v>46</v>
      </c>
      <c r="O2199">
        <v>97</v>
      </c>
      <c r="P2199">
        <v>3</v>
      </c>
      <c r="Q2199">
        <v>34</v>
      </c>
      <c r="R2199">
        <v>49</v>
      </c>
    </row>
    <row r="2200" spans="1:18" x14ac:dyDescent="0.35">
      <c r="A2200" t="s">
        <v>36</v>
      </c>
      <c r="B2200">
        <v>30645</v>
      </c>
      <c r="C2200">
        <v>4</v>
      </c>
      <c r="D2200" t="s">
        <v>25</v>
      </c>
      <c r="E2200">
        <v>9</v>
      </c>
      <c r="F2200">
        <v>79</v>
      </c>
      <c r="G2200">
        <v>4</v>
      </c>
      <c r="H2200" t="s">
        <v>27</v>
      </c>
      <c r="I2200">
        <v>82</v>
      </c>
      <c r="J2200">
        <v>28</v>
      </c>
      <c r="K2200">
        <v>66</v>
      </c>
      <c r="L2200">
        <v>82</v>
      </c>
      <c r="M2200">
        <v>79</v>
      </c>
      <c r="N2200">
        <v>78</v>
      </c>
      <c r="O2200">
        <v>9</v>
      </c>
      <c r="P2200">
        <v>8</v>
      </c>
      <c r="Q2200">
        <v>31</v>
      </c>
      <c r="R2200">
        <v>4</v>
      </c>
    </row>
    <row r="2201" spans="1:18" x14ac:dyDescent="0.35">
      <c r="A2201" t="s">
        <v>31</v>
      </c>
      <c r="B2201">
        <v>40704</v>
      </c>
      <c r="C2201">
        <v>23</v>
      </c>
      <c r="D2201" t="s">
        <v>22</v>
      </c>
      <c r="E2201">
        <v>39</v>
      </c>
      <c r="F2201">
        <v>106</v>
      </c>
      <c r="G2201">
        <v>12</v>
      </c>
      <c r="H2201" t="s">
        <v>23</v>
      </c>
      <c r="I2201">
        <v>49</v>
      </c>
      <c r="J2201">
        <v>33</v>
      </c>
      <c r="K2201">
        <v>2</v>
      </c>
      <c r="L2201">
        <v>65</v>
      </c>
      <c r="M2201">
        <v>67</v>
      </c>
      <c r="N2201">
        <v>83</v>
      </c>
      <c r="O2201">
        <v>87</v>
      </c>
      <c r="P2201">
        <v>7</v>
      </c>
      <c r="Q2201">
        <v>69</v>
      </c>
      <c r="R2201">
        <v>6</v>
      </c>
    </row>
    <row r="2202" spans="1:18" x14ac:dyDescent="0.35">
      <c r="A2202" t="s">
        <v>35</v>
      </c>
      <c r="B2202">
        <v>62256</v>
      </c>
      <c r="C2202">
        <v>7</v>
      </c>
      <c r="D2202" t="s">
        <v>38</v>
      </c>
      <c r="E2202">
        <v>81</v>
      </c>
      <c r="F2202">
        <v>73</v>
      </c>
      <c r="G2202">
        <v>44</v>
      </c>
      <c r="H2202" t="s">
        <v>27</v>
      </c>
      <c r="I2202">
        <v>15</v>
      </c>
      <c r="J2202">
        <v>2</v>
      </c>
      <c r="K2202">
        <v>78</v>
      </c>
      <c r="L2202">
        <v>26</v>
      </c>
      <c r="M2202">
        <v>45</v>
      </c>
      <c r="N2202">
        <v>15</v>
      </c>
      <c r="O2202">
        <v>68</v>
      </c>
      <c r="P2202">
        <v>73</v>
      </c>
      <c r="Q2202">
        <v>36</v>
      </c>
      <c r="R2202">
        <v>78</v>
      </c>
    </row>
    <row r="2203" spans="1:18" x14ac:dyDescent="0.35">
      <c r="A2203" t="s">
        <v>26</v>
      </c>
      <c r="B2203">
        <v>64224</v>
      </c>
      <c r="C2203">
        <v>11</v>
      </c>
      <c r="D2203" t="s">
        <v>25</v>
      </c>
      <c r="E2203">
        <v>69</v>
      </c>
      <c r="F2203">
        <v>123</v>
      </c>
      <c r="G2203">
        <v>69</v>
      </c>
      <c r="H2203" t="s">
        <v>27</v>
      </c>
      <c r="I2203">
        <v>23</v>
      </c>
      <c r="J2203">
        <v>9</v>
      </c>
      <c r="K2203">
        <v>26</v>
      </c>
      <c r="L2203">
        <v>12</v>
      </c>
      <c r="M2203">
        <v>17</v>
      </c>
      <c r="N2203">
        <v>33</v>
      </c>
      <c r="O2203">
        <v>41</v>
      </c>
      <c r="P2203">
        <v>9</v>
      </c>
      <c r="Q2203">
        <v>2</v>
      </c>
      <c r="R2203">
        <v>97</v>
      </c>
    </row>
    <row r="2204" spans="1:18" x14ac:dyDescent="0.35">
      <c r="A2204" t="s">
        <v>42</v>
      </c>
      <c r="B2204">
        <v>43167</v>
      </c>
      <c r="C2204">
        <v>11</v>
      </c>
      <c r="D2204" t="s">
        <v>19</v>
      </c>
      <c r="E2204">
        <v>88</v>
      </c>
      <c r="F2204">
        <v>143</v>
      </c>
      <c r="G2204">
        <v>6</v>
      </c>
      <c r="H2204" t="s">
        <v>27</v>
      </c>
      <c r="I2204">
        <v>79</v>
      </c>
      <c r="J2204">
        <v>44</v>
      </c>
      <c r="K2204">
        <v>51</v>
      </c>
      <c r="L2204">
        <v>93</v>
      </c>
      <c r="M2204">
        <v>38</v>
      </c>
      <c r="N2204">
        <v>4</v>
      </c>
      <c r="O2204">
        <v>76</v>
      </c>
      <c r="P2204">
        <v>57</v>
      </c>
      <c r="Q2204">
        <v>81</v>
      </c>
      <c r="R2204">
        <v>8</v>
      </c>
    </row>
    <row r="2205" spans="1:18" x14ac:dyDescent="0.35">
      <c r="A2205" t="s">
        <v>42</v>
      </c>
      <c r="B2205">
        <v>99459</v>
      </c>
      <c r="C2205">
        <v>6</v>
      </c>
      <c r="D2205" t="s">
        <v>25</v>
      </c>
      <c r="E2205">
        <v>25</v>
      </c>
      <c r="F2205">
        <v>14</v>
      </c>
      <c r="G2205">
        <v>34</v>
      </c>
      <c r="H2205" t="s">
        <v>27</v>
      </c>
      <c r="I2205">
        <v>84</v>
      </c>
      <c r="J2205">
        <v>9</v>
      </c>
      <c r="K2205">
        <v>3</v>
      </c>
      <c r="L2205">
        <v>24</v>
      </c>
      <c r="M2205">
        <v>33</v>
      </c>
      <c r="N2205">
        <v>63</v>
      </c>
      <c r="O2205">
        <v>13</v>
      </c>
      <c r="P2205">
        <v>44</v>
      </c>
      <c r="Q2205">
        <v>2</v>
      </c>
      <c r="R2205">
        <v>86</v>
      </c>
    </row>
    <row r="2206" spans="1:18" x14ac:dyDescent="0.35">
      <c r="A2206" t="s">
        <v>39</v>
      </c>
      <c r="B2206">
        <v>90628</v>
      </c>
      <c r="C2206">
        <v>24</v>
      </c>
      <c r="D2206" t="s">
        <v>19</v>
      </c>
      <c r="E2206">
        <v>36</v>
      </c>
      <c r="F2206">
        <v>113</v>
      </c>
      <c r="G2206">
        <v>93</v>
      </c>
      <c r="H2206" t="s">
        <v>20</v>
      </c>
      <c r="I2206">
        <v>87</v>
      </c>
      <c r="J2206">
        <v>9</v>
      </c>
      <c r="K2206">
        <v>6</v>
      </c>
      <c r="L2206">
        <v>84</v>
      </c>
      <c r="M2206">
        <v>78</v>
      </c>
      <c r="N2206">
        <v>9</v>
      </c>
      <c r="O2206">
        <v>31</v>
      </c>
      <c r="P2206">
        <v>91</v>
      </c>
      <c r="Q2206">
        <v>4</v>
      </c>
      <c r="R2206">
        <v>63</v>
      </c>
    </row>
    <row r="2207" spans="1:18" x14ac:dyDescent="0.35">
      <c r="A2207" t="s">
        <v>34</v>
      </c>
      <c r="B2207">
        <v>95162</v>
      </c>
      <c r="C2207">
        <v>25</v>
      </c>
      <c r="D2207" t="s">
        <v>22</v>
      </c>
      <c r="E2207">
        <v>43</v>
      </c>
      <c r="F2207">
        <v>105</v>
      </c>
      <c r="G2207">
        <v>44</v>
      </c>
      <c r="H2207" t="s">
        <v>27</v>
      </c>
      <c r="I2207">
        <v>79</v>
      </c>
      <c r="J2207">
        <v>63</v>
      </c>
      <c r="K2207">
        <v>69</v>
      </c>
      <c r="L2207">
        <v>23</v>
      </c>
      <c r="M2207">
        <v>97</v>
      </c>
      <c r="N2207">
        <v>66</v>
      </c>
      <c r="O2207">
        <v>2</v>
      </c>
      <c r="P2207">
        <v>75</v>
      </c>
      <c r="Q2207">
        <v>17</v>
      </c>
      <c r="R2207">
        <v>6</v>
      </c>
    </row>
    <row r="2208" spans="1:18" x14ac:dyDescent="0.35">
      <c r="A2208" t="s">
        <v>43</v>
      </c>
      <c r="B2208">
        <v>144009</v>
      </c>
      <c r="C2208">
        <v>2</v>
      </c>
      <c r="D2208" t="s">
        <v>19</v>
      </c>
      <c r="E2208">
        <v>55</v>
      </c>
      <c r="F2208">
        <v>69</v>
      </c>
      <c r="G2208">
        <v>14</v>
      </c>
      <c r="H2208" t="s">
        <v>23</v>
      </c>
      <c r="I2208">
        <v>95</v>
      </c>
      <c r="J2208">
        <v>29</v>
      </c>
      <c r="K2208">
        <v>16</v>
      </c>
      <c r="L2208">
        <v>99</v>
      </c>
      <c r="M2208">
        <v>3</v>
      </c>
      <c r="N2208">
        <v>68</v>
      </c>
      <c r="O2208">
        <v>23</v>
      </c>
      <c r="P2208">
        <v>55</v>
      </c>
      <c r="Q2208">
        <v>39</v>
      </c>
      <c r="R2208">
        <v>96</v>
      </c>
    </row>
    <row r="2209" spans="1:18" x14ac:dyDescent="0.35">
      <c r="A2209" t="s">
        <v>43</v>
      </c>
      <c r="B2209">
        <v>53978</v>
      </c>
      <c r="C2209">
        <v>11</v>
      </c>
      <c r="D2209" t="s">
        <v>22</v>
      </c>
      <c r="E2209">
        <v>58</v>
      </c>
      <c r="F2209">
        <v>144</v>
      </c>
      <c r="G2209">
        <v>3</v>
      </c>
      <c r="H2209" t="s">
        <v>23</v>
      </c>
      <c r="I2209">
        <v>1</v>
      </c>
      <c r="J2209">
        <v>83</v>
      </c>
      <c r="K2209">
        <v>38</v>
      </c>
      <c r="L2209">
        <v>59</v>
      </c>
      <c r="M2209">
        <v>38</v>
      </c>
      <c r="N2209">
        <v>4</v>
      </c>
      <c r="O2209">
        <v>16</v>
      </c>
      <c r="P2209">
        <v>57</v>
      </c>
      <c r="Q2209">
        <v>55</v>
      </c>
      <c r="R2209">
        <v>19</v>
      </c>
    </row>
    <row r="2210" spans="1:18" x14ac:dyDescent="0.35">
      <c r="A2210" t="s">
        <v>32</v>
      </c>
      <c r="B2210">
        <v>85419</v>
      </c>
      <c r="C2210">
        <v>21</v>
      </c>
      <c r="D2210" t="s">
        <v>25</v>
      </c>
      <c r="E2210">
        <v>97</v>
      </c>
      <c r="F2210">
        <v>121</v>
      </c>
      <c r="G2210">
        <v>49</v>
      </c>
      <c r="H2210" t="s">
        <v>27</v>
      </c>
      <c r="I2210">
        <v>92</v>
      </c>
      <c r="J2210">
        <v>58</v>
      </c>
      <c r="K2210">
        <v>14</v>
      </c>
      <c r="L2210">
        <v>55</v>
      </c>
      <c r="M2210">
        <v>18</v>
      </c>
      <c r="N2210">
        <v>77</v>
      </c>
      <c r="O2210">
        <v>97</v>
      </c>
      <c r="P2210">
        <v>36</v>
      </c>
      <c r="Q2210">
        <v>43</v>
      </c>
      <c r="R2210">
        <v>42</v>
      </c>
    </row>
    <row r="2211" spans="1:18" x14ac:dyDescent="0.35">
      <c r="A2211" t="s">
        <v>36</v>
      </c>
      <c r="B2211">
        <v>123004</v>
      </c>
      <c r="C2211">
        <v>16</v>
      </c>
      <c r="D2211" t="s">
        <v>38</v>
      </c>
      <c r="E2211">
        <v>79</v>
      </c>
      <c r="F2211">
        <v>112</v>
      </c>
      <c r="G2211">
        <v>33</v>
      </c>
      <c r="H2211" t="s">
        <v>27</v>
      </c>
      <c r="I2211">
        <v>84</v>
      </c>
      <c r="J2211">
        <v>19</v>
      </c>
      <c r="K2211">
        <v>98</v>
      </c>
      <c r="L2211">
        <v>38</v>
      </c>
      <c r="M2211">
        <v>62</v>
      </c>
      <c r="N2211">
        <v>8</v>
      </c>
      <c r="O2211">
        <v>34</v>
      </c>
      <c r="P2211">
        <v>8</v>
      </c>
      <c r="Q2211">
        <v>48</v>
      </c>
      <c r="R2211">
        <v>9</v>
      </c>
    </row>
    <row r="2212" spans="1:18" x14ac:dyDescent="0.35">
      <c r="A2212" t="s">
        <v>26</v>
      </c>
      <c r="B2212">
        <v>47874</v>
      </c>
      <c r="C2212">
        <v>25</v>
      </c>
      <c r="D2212" t="s">
        <v>38</v>
      </c>
      <c r="E2212">
        <v>93</v>
      </c>
      <c r="F2212">
        <v>148</v>
      </c>
      <c r="G2212">
        <v>48</v>
      </c>
      <c r="H2212" t="s">
        <v>27</v>
      </c>
      <c r="I2212">
        <v>57</v>
      </c>
      <c r="J2212">
        <v>83</v>
      </c>
      <c r="K2212">
        <v>22</v>
      </c>
      <c r="L2212">
        <v>86</v>
      </c>
      <c r="M2212">
        <v>59</v>
      </c>
      <c r="N2212">
        <v>73</v>
      </c>
      <c r="O2212">
        <v>8</v>
      </c>
      <c r="P2212">
        <v>77</v>
      </c>
      <c r="Q2212">
        <v>31</v>
      </c>
      <c r="R2212">
        <v>81</v>
      </c>
    </row>
    <row r="2213" spans="1:18" x14ac:dyDescent="0.35">
      <c r="A2213" t="s">
        <v>26</v>
      </c>
      <c r="B2213">
        <v>149318</v>
      </c>
      <c r="C2213">
        <v>17</v>
      </c>
      <c r="D2213" t="s">
        <v>25</v>
      </c>
      <c r="E2213">
        <v>27</v>
      </c>
      <c r="F2213">
        <v>145</v>
      </c>
      <c r="G2213">
        <v>61</v>
      </c>
      <c r="H2213" t="s">
        <v>27</v>
      </c>
      <c r="I2213">
        <v>99</v>
      </c>
      <c r="J2213">
        <v>36</v>
      </c>
      <c r="K2213">
        <v>65</v>
      </c>
      <c r="L2213">
        <v>61</v>
      </c>
      <c r="M2213">
        <v>69</v>
      </c>
      <c r="N2213">
        <v>4</v>
      </c>
      <c r="O2213">
        <v>29</v>
      </c>
      <c r="P2213">
        <v>91</v>
      </c>
      <c r="Q2213">
        <v>42</v>
      </c>
      <c r="R2213">
        <v>96</v>
      </c>
    </row>
    <row r="2214" spans="1:18" x14ac:dyDescent="0.35">
      <c r="A2214" t="s">
        <v>30</v>
      </c>
      <c r="B2214">
        <v>39413</v>
      </c>
      <c r="C2214">
        <v>1</v>
      </c>
      <c r="D2214" t="s">
        <v>19</v>
      </c>
      <c r="E2214">
        <v>10</v>
      </c>
      <c r="F2214">
        <v>12</v>
      </c>
      <c r="G2214">
        <v>61</v>
      </c>
      <c r="H2214" t="s">
        <v>27</v>
      </c>
      <c r="I2214">
        <v>4</v>
      </c>
      <c r="J2214">
        <v>91</v>
      </c>
      <c r="K2214">
        <v>55</v>
      </c>
      <c r="L2214">
        <v>68</v>
      </c>
      <c r="M2214">
        <v>9</v>
      </c>
      <c r="N2214">
        <v>63</v>
      </c>
      <c r="O2214">
        <v>88</v>
      </c>
      <c r="P2214">
        <v>18</v>
      </c>
      <c r="Q2214">
        <v>74</v>
      </c>
      <c r="R2214">
        <v>3</v>
      </c>
    </row>
    <row r="2215" spans="1:18" x14ac:dyDescent="0.35">
      <c r="A2215" t="s">
        <v>21</v>
      </c>
      <c r="B2215">
        <v>137541</v>
      </c>
      <c r="C2215">
        <v>1</v>
      </c>
      <c r="D2215" t="s">
        <v>19</v>
      </c>
      <c r="E2215">
        <v>98</v>
      </c>
      <c r="F2215">
        <v>85</v>
      </c>
      <c r="G2215">
        <v>8</v>
      </c>
      <c r="H2215" t="s">
        <v>23</v>
      </c>
      <c r="I2215">
        <v>66</v>
      </c>
      <c r="J2215">
        <v>3</v>
      </c>
      <c r="K2215">
        <v>48</v>
      </c>
      <c r="L2215">
        <v>27</v>
      </c>
      <c r="M2215">
        <v>47</v>
      </c>
      <c r="N2215">
        <v>2</v>
      </c>
      <c r="O2215">
        <v>5</v>
      </c>
      <c r="P2215">
        <v>2</v>
      </c>
      <c r="Q2215">
        <v>62</v>
      </c>
      <c r="R2215">
        <v>56</v>
      </c>
    </row>
    <row r="2216" spans="1:18" x14ac:dyDescent="0.35">
      <c r="A2216" t="s">
        <v>36</v>
      </c>
      <c r="B2216">
        <v>45890</v>
      </c>
      <c r="C2216">
        <v>19</v>
      </c>
      <c r="D2216" t="s">
        <v>22</v>
      </c>
      <c r="E2216">
        <v>59</v>
      </c>
      <c r="F2216">
        <v>6</v>
      </c>
      <c r="G2216">
        <v>43</v>
      </c>
      <c r="H2216" t="s">
        <v>27</v>
      </c>
      <c r="I2216">
        <v>6</v>
      </c>
      <c r="J2216">
        <v>1</v>
      </c>
      <c r="K2216">
        <v>4</v>
      </c>
      <c r="L2216">
        <v>68</v>
      </c>
      <c r="M2216">
        <v>89</v>
      </c>
      <c r="N2216">
        <v>86</v>
      </c>
      <c r="O2216">
        <v>17</v>
      </c>
      <c r="P2216">
        <v>91</v>
      </c>
      <c r="Q2216">
        <v>7</v>
      </c>
      <c r="R2216">
        <v>72</v>
      </c>
    </row>
    <row r="2217" spans="1:18" x14ac:dyDescent="0.35">
      <c r="A2217" t="s">
        <v>44</v>
      </c>
      <c r="B2217">
        <v>137747</v>
      </c>
      <c r="C2217">
        <v>8</v>
      </c>
      <c r="D2217" t="s">
        <v>25</v>
      </c>
      <c r="E2217">
        <v>72</v>
      </c>
      <c r="F2217">
        <v>121</v>
      </c>
      <c r="G2217">
        <v>54</v>
      </c>
      <c r="H2217" t="s">
        <v>27</v>
      </c>
      <c r="I2217">
        <v>36</v>
      </c>
      <c r="J2217">
        <v>81</v>
      </c>
      <c r="K2217">
        <v>94</v>
      </c>
      <c r="L2217">
        <v>87</v>
      </c>
      <c r="M2217">
        <v>24</v>
      </c>
      <c r="N2217">
        <v>45</v>
      </c>
      <c r="O2217">
        <v>34</v>
      </c>
      <c r="P2217">
        <v>71</v>
      </c>
      <c r="Q2217">
        <v>83</v>
      </c>
      <c r="R2217">
        <v>22</v>
      </c>
    </row>
    <row r="2218" spans="1:18" x14ac:dyDescent="0.35">
      <c r="A2218" t="s">
        <v>21</v>
      </c>
      <c r="B2218">
        <v>72582</v>
      </c>
      <c r="C2218">
        <v>22</v>
      </c>
      <c r="D2218" t="s">
        <v>19</v>
      </c>
      <c r="E2218">
        <v>68</v>
      </c>
      <c r="F2218">
        <v>72</v>
      </c>
      <c r="G2218">
        <v>14</v>
      </c>
      <c r="H2218" t="s">
        <v>23</v>
      </c>
      <c r="I2218">
        <v>1</v>
      </c>
      <c r="J2218">
        <v>6</v>
      </c>
      <c r="K2218">
        <v>17</v>
      </c>
      <c r="L2218">
        <v>69</v>
      </c>
      <c r="M2218">
        <v>74</v>
      </c>
      <c r="N2218">
        <v>48</v>
      </c>
      <c r="O2218">
        <v>9</v>
      </c>
      <c r="P2218">
        <v>61</v>
      </c>
      <c r="Q2218">
        <v>37</v>
      </c>
      <c r="R2218">
        <v>95</v>
      </c>
    </row>
    <row r="2219" spans="1:18" x14ac:dyDescent="0.35">
      <c r="A2219" t="s">
        <v>37</v>
      </c>
      <c r="B2219">
        <v>124964</v>
      </c>
      <c r="C2219">
        <v>2</v>
      </c>
      <c r="D2219" t="s">
        <v>22</v>
      </c>
      <c r="E2219">
        <v>7</v>
      </c>
      <c r="F2219">
        <v>114</v>
      </c>
      <c r="G2219">
        <v>61</v>
      </c>
      <c r="H2219" t="s">
        <v>27</v>
      </c>
      <c r="I2219">
        <v>16</v>
      </c>
      <c r="J2219">
        <v>45</v>
      </c>
      <c r="K2219">
        <v>74</v>
      </c>
      <c r="L2219">
        <v>2</v>
      </c>
      <c r="M2219">
        <v>3</v>
      </c>
      <c r="N2219">
        <v>68</v>
      </c>
      <c r="O2219">
        <v>73</v>
      </c>
      <c r="P2219">
        <v>85</v>
      </c>
      <c r="Q2219">
        <v>4</v>
      </c>
      <c r="R2219">
        <v>39</v>
      </c>
    </row>
    <row r="2220" spans="1:18" x14ac:dyDescent="0.35">
      <c r="A2220" t="s">
        <v>40</v>
      </c>
      <c r="B2220">
        <v>64091</v>
      </c>
      <c r="C2220">
        <v>8</v>
      </c>
      <c r="D2220" t="s">
        <v>19</v>
      </c>
      <c r="E2220">
        <v>26</v>
      </c>
      <c r="F2220">
        <v>84</v>
      </c>
      <c r="G2220">
        <v>9</v>
      </c>
      <c r="H2220" t="s">
        <v>23</v>
      </c>
      <c r="I2220">
        <v>4</v>
      </c>
      <c r="J2220">
        <v>9</v>
      </c>
      <c r="K2220">
        <v>22</v>
      </c>
      <c r="L2220">
        <v>68</v>
      </c>
      <c r="M2220">
        <v>14</v>
      </c>
      <c r="N2220">
        <v>35</v>
      </c>
      <c r="O2220">
        <v>32</v>
      </c>
      <c r="P2220">
        <v>94</v>
      </c>
      <c r="Q2220">
        <v>43</v>
      </c>
      <c r="R2220">
        <v>69</v>
      </c>
    </row>
    <row r="2221" spans="1:18" x14ac:dyDescent="0.35">
      <c r="A2221" t="s">
        <v>41</v>
      </c>
      <c r="B2221">
        <v>95707</v>
      </c>
      <c r="C2221">
        <v>29</v>
      </c>
      <c r="D2221" t="s">
        <v>38</v>
      </c>
      <c r="E2221">
        <v>14</v>
      </c>
      <c r="F2221">
        <v>144</v>
      </c>
      <c r="G2221">
        <v>79</v>
      </c>
      <c r="H2221" t="s">
        <v>20</v>
      </c>
      <c r="I2221">
        <v>4</v>
      </c>
      <c r="J2221">
        <v>3</v>
      </c>
      <c r="K2221">
        <v>34</v>
      </c>
      <c r="L2221">
        <v>9</v>
      </c>
      <c r="M2221">
        <v>62</v>
      </c>
      <c r="N2221">
        <v>35</v>
      </c>
      <c r="O2221">
        <v>63</v>
      </c>
      <c r="P2221">
        <v>1</v>
      </c>
      <c r="Q2221">
        <v>98</v>
      </c>
      <c r="R2221">
        <v>17</v>
      </c>
    </row>
    <row r="2222" spans="1:18" x14ac:dyDescent="0.35">
      <c r="A2222" t="s">
        <v>40</v>
      </c>
      <c r="B2222">
        <v>82892</v>
      </c>
      <c r="C2222">
        <v>1</v>
      </c>
      <c r="D2222" t="s">
        <v>19</v>
      </c>
      <c r="E2222">
        <v>92</v>
      </c>
      <c r="F2222">
        <v>131</v>
      </c>
      <c r="G2222">
        <v>22</v>
      </c>
      <c r="H2222" t="s">
        <v>23</v>
      </c>
      <c r="I2222">
        <v>3</v>
      </c>
      <c r="J2222">
        <v>53</v>
      </c>
      <c r="K2222">
        <v>65</v>
      </c>
      <c r="L2222">
        <v>76</v>
      </c>
      <c r="M2222">
        <v>47</v>
      </c>
      <c r="N2222">
        <v>95</v>
      </c>
      <c r="O2222">
        <v>24</v>
      </c>
      <c r="P2222">
        <v>7</v>
      </c>
      <c r="Q2222">
        <v>33</v>
      </c>
      <c r="R2222">
        <v>66</v>
      </c>
    </row>
    <row r="2223" spans="1:18" x14ac:dyDescent="0.35">
      <c r="A2223" t="s">
        <v>36</v>
      </c>
      <c r="B2223">
        <v>51946</v>
      </c>
      <c r="C2223">
        <v>13</v>
      </c>
      <c r="D2223" t="s">
        <v>25</v>
      </c>
      <c r="E2223">
        <v>74</v>
      </c>
      <c r="F2223">
        <v>61</v>
      </c>
      <c r="G2223">
        <v>65</v>
      </c>
      <c r="H2223" t="s">
        <v>27</v>
      </c>
      <c r="I2223">
        <v>28</v>
      </c>
      <c r="J2223">
        <v>21</v>
      </c>
      <c r="K2223">
        <v>61</v>
      </c>
      <c r="L2223">
        <v>21</v>
      </c>
      <c r="M2223">
        <v>51</v>
      </c>
      <c r="N2223">
        <v>41</v>
      </c>
      <c r="O2223">
        <v>23</v>
      </c>
      <c r="P2223">
        <v>29</v>
      </c>
      <c r="Q2223">
        <v>43</v>
      </c>
      <c r="R2223">
        <v>35</v>
      </c>
    </row>
    <row r="2224" spans="1:18" x14ac:dyDescent="0.35">
      <c r="A2224" t="s">
        <v>33</v>
      </c>
      <c r="B2224">
        <v>92294</v>
      </c>
      <c r="C2224">
        <v>11</v>
      </c>
      <c r="D2224" t="s">
        <v>19</v>
      </c>
      <c r="E2224">
        <v>74</v>
      </c>
      <c r="F2224">
        <v>67</v>
      </c>
      <c r="G2224">
        <v>86</v>
      </c>
      <c r="H2224" t="s">
        <v>20</v>
      </c>
      <c r="I2224">
        <v>68</v>
      </c>
      <c r="J2224">
        <v>8</v>
      </c>
      <c r="K2224">
        <v>85</v>
      </c>
      <c r="L2224">
        <v>16</v>
      </c>
      <c r="M2224">
        <v>14</v>
      </c>
      <c r="N2224">
        <v>61</v>
      </c>
      <c r="O2224">
        <v>76</v>
      </c>
      <c r="P2224">
        <v>27</v>
      </c>
      <c r="Q2224">
        <v>53</v>
      </c>
      <c r="R2224">
        <v>77</v>
      </c>
    </row>
    <row r="2225" spans="1:18" x14ac:dyDescent="0.35">
      <c r="A2225" t="s">
        <v>31</v>
      </c>
      <c r="B2225">
        <v>101022</v>
      </c>
      <c r="C2225">
        <v>17</v>
      </c>
      <c r="D2225" t="s">
        <v>22</v>
      </c>
      <c r="E2225">
        <v>65</v>
      </c>
      <c r="F2225">
        <v>58</v>
      </c>
      <c r="G2225">
        <v>6</v>
      </c>
      <c r="H2225" t="s">
        <v>23</v>
      </c>
      <c r="I2225">
        <v>39</v>
      </c>
      <c r="J2225">
        <v>3</v>
      </c>
      <c r="K2225">
        <v>9</v>
      </c>
      <c r="L2225">
        <v>2</v>
      </c>
      <c r="M2225">
        <v>3</v>
      </c>
      <c r="N2225">
        <v>17</v>
      </c>
      <c r="O2225">
        <v>63</v>
      </c>
      <c r="P2225">
        <v>54</v>
      </c>
      <c r="Q2225">
        <v>66</v>
      </c>
      <c r="R2225">
        <v>89</v>
      </c>
    </row>
    <row r="2226" spans="1:18" x14ac:dyDescent="0.35">
      <c r="A2226" t="s">
        <v>42</v>
      </c>
      <c r="B2226">
        <v>116377</v>
      </c>
      <c r="C2226">
        <v>14</v>
      </c>
      <c r="D2226" t="s">
        <v>22</v>
      </c>
      <c r="E2226">
        <v>4</v>
      </c>
      <c r="F2226">
        <v>126</v>
      </c>
      <c r="G2226">
        <v>62</v>
      </c>
      <c r="H2226" t="s">
        <v>27</v>
      </c>
      <c r="I2226">
        <v>5</v>
      </c>
      <c r="J2226">
        <v>24</v>
      </c>
      <c r="K2226">
        <v>77</v>
      </c>
      <c r="L2226">
        <v>38</v>
      </c>
      <c r="M2226">
        <v>47</v>
      </c>
      <c r="N2226">
        <v>82</v>
      </c>
      <c r="O2226">
        <v>9</v>
      </c>
      <c r="P2226">
        <v>68</v>
      </c>
      <c r="Q2226">
        <v>21</v>
      </c>
      <c r="R2226">
        <v>6</v>
      </c>
    </row>
    <row r="2227" spans="1:18" x14ac:dyDescent="0.35">
      <c r="A2227" t="s">
        <v>30</v>
      </c>
      <c r="B2227">
        <v>125614</v>
      </c>
      <c r="C2227">
        <v>8</v>
      </c>
      <c r="D2227" t="s">
        <v>25</v>
      </c>
      <c r="E2227">
        <v>12</v>
      </c>
      <c r="F2227">
        <v>125</v>
      </c>
      <c r="G2227">
        <v>38</v>
      </c>
      <c r="H2227" t="s">
        <v>27</v>
      </c>
      <c r="I2227">
        <v>5</v>
      </c>
      <c r="J2227">
        <v>1</v>
      </c>
      <c r="K2227">
        <v>84</v>
      </c>
      <c r="L2227">
        <v>37</v>
      </c>
      <c r="M2227">
        <v>3</v>
      </c>
      <c r="N2227">
        <v>49</v>
      </c>
      <c r="O2227">
        <v>63</v>
      </c>
      <c r="P2227">
        <v>4</v>
      </c>
      <c r="Q2227">
        <v>9</v>
      </c>
      <c r="R2227">
        <v>96</v>
      </c>
    </row>
    <row r="2228" spans="1:18" x14ac:dyDescent="0.35">
      <c r="A2228" t="s">
        <v>34</v>
      </c>
      <c r="B2228">
        <v>70577</v>
      </c>
      <c r="C2228">
        <v>22</v>
      </c>
      <c r="D2228" t="s">
        <v>19</v>
      </c>
      <c r="E2228">
        <v>41</v>
      </c>
      <c r="F2228">
        <v>138</v>
      </c>
      <c r="G2228">
        <v>47</v>
      </c>
      <c r="H2228" t="s">
        <v>27</v>
      </c>
      <c r="I2228">
        <v>86</v>
      </c>
      <c r="J2228">
        <v>3</v>
      </c>
      <c r="K2228">
        <v>49</v>
      </c>
      <c r="L2228">
        <v>95</v>
      </c>
      <c r="M2228">
        <v>25</v>
      </c>
      <c r="N2228">
        <v>27</v>
      </c>
      <c r="O2228">
        <v>63</v>
      </c>
      <c r="P2228">
        <v>93</v>
      </c>
      <c r="Q2228">
        <v>2</v>
      </c>
      <c r="R2228">
        <v>92</v>
      </c>
    </row>
    <row r="2229" spans="1:18" x14ac:dyDescent="0.35">
      <c r="A2229" t="s">
        <v>35</v>
      </c>
      <c r="B2229">
        <v>70214</v>
      </c>
      <c r="C2229">
        <v>21</v>
      </c>
      <c r="D2229" t="s">
        <v>19</v>
      </c>
      <c r="E2229">
        <v>99</v>
      </c>
      <c r="F2229">
        <v>124</v>
      </c>
      <c r="G2229">
        <v>57</v>
      </c>
      <c r="H2229" t="s">
        <v>27</v>
      </c>
      <c r="I2229">
        <v>81</v>
      </c>
      <c r="J2229">
        <v>18</v>
      </c>
      <c r="K2229">
        <v>95</v>
      </c>
      <c r="L2229">
        <v>17</v>
      </c>
      <c r="M2229">
        <v>3</v>
      </c>
      <c r="N2229">
        <v>7</v>
      </c>
      <c r="O2229">
        <v>18</v>
      </c>
      <c r="P2229">
        <v>76</v>
      </c>
      <c r="Q2229">
        <v>8</v>
      </c>
      <c r="R2229">
        <v>24</v>
      </c>
    </row>
    <row r="2230" spans="1:18" x14ac:dyDescent="0.35">
      <c r="A2230" t="s">
        <v>44</v>
      </c>
      <c r="B2230">
        <v>115416</v>
      </c>
      <c r="C2230">
        <v>29</v>
      </c>
      <c r="D2230" t="s">
        <v>38</v>
      </c>
      <c r="E2230">
        <v>5</v>
      </c>
      <c r="F2230">
        <v>139</v>
      </c>
      <c r="G2230">
        <v>64</v>
      </c>
      <c r="H2230" t="s">
        <v>27</v>
      </c>
      <c r="I2230">
        <v>12</v>
      </c>
      <c r="J2230">
        <v>96</v>
      </c>
      <c r="K2230">
        <v>26</v>
      </c>
      <c r="L2230">
        <v>35</v>
      </c>
      <c r="M2230">
        <v>15</v>
      </c>
      <c r="N2230">
        <v>38</v>
      </c>
      <c r="O2230">
        <v>64</v>
      </c>
      <c r="P2230">
        <v>51</v>
      </c>
      <c r="Q2230">
        <v>83</v>
      </c>
      <c r="R2230">
        <v>64</v>
      </c>
    </row>
    <row r="2231" spans="1:18" x14ac:dyDescent="0.35">
      <c r="A2231" t="s">
        <v>32</v>
      </c>
      <c r="B2231">
        <v>138176</v>
      </c>
      <c r="C2231">
        <v>7</v>
      </c>
      <c r="D2231" t="s">
        <v>19</v>
      </c>
      <c r="E2231">
        <v>56</v>
      </c>
      <c r="F2231">
        <v>56</v>
      </c>
      <c r="G2231">
        <v>53</v>
      </c>
      <c r="H2231" t="s">
        <v>27</v>
      </c>
      <c r="I2231">
        <v>39</v>
      </c>
      <c r="J2231">
        <v>1</v>
      </c>
      <c r="K2231">
        <v>31</v>
      </c>
      <c r="L2231">
        <v>9</v>
      </c>
      <c r="M2231">
        <v>59</v>
      </c>
      <c r="N2231">
        <v>9</v>
      </c>
      <c r="O2231">
        <v>41</v>
      </c>
      <c r="P2231">
        <v>98</v>
      </c>
      <c r="Q2231">
        <v>36</v>
      </c>
      <c r="R2231">
        <v>76</v>
      </c>
    </row>
    <row r="2232" spans="1:18" x14ac:dyDescent="0.35">
      <c r="A2232" t="s">
        <v>41</v>
      </c>
      <c r="B2232">
        <v>88744</v>
      </c>
      <c r="C2232">
        <v>15</v>
      </c>
      <c r="D2232" t="s">
        <v>25</v>
      </c>
      <c r="E2232">
        <v>11</v>
      </c>
      <c r="F2232">
        <v>133</v>
      </c>
      <c r="G2232">
        <v>89</v>
      </c>
      <c r="H2232" t="s">
        <v>20</v>
      </c>
      <c r="I2232">
        <v>82</v>
      </c>
      <c r="J2232">
        <v>3</v>
      </c>
      <c r="K2232">
        <v>7</v>
      </c>
      <c r="L2232">
        <v>22</v>
      </c>
      <c r="M2232">
        <v>1</v>
      </c>
      <c r="N2232">
        <v>87</v>
      </c>
      <c r="O2232">
        <v>52</v>
      </c>
      <c r="P2232">
        <v>98</v>
      </c>
      <c r="Q2232">
        <v>39</v>
      </c>
      <c r="R2232">
        <v>96</v>
      </c>
    </row>
    <row r="2233" spans="1:18" x14ac:dyDescent="0.35">
      <c r="A2233" t="s">
        <v>42</v>
      </c>
      <c r="B2233">
        <v>55759</v>
      </c>
      <c r="C2233">
        <v>24</v>
      </c>
      <c r="D2233" t="s">
        <v>19</v>
      </c>
      <c r="E2233">
        <v>51</v>
      </c>
      <c r="F2233">
        <v>8</v>
      </c>
      <c r="G2233">
        <v>63</v>
      </c>
      <c r="H2233" t="s">
        <v>27</v>
      </c>
      <c r="I2233">
        <v>83</v>
      </c>
      <c r="J2233">
        <v>42</v>
      </c>
      <c r="K2233">
        <v>73</v>
      </c>
      <c r="L2233">
        <v>45</v>
      </c>
      <c r="M2233">
        <v>74</v>
      </c>
      <c r="N2233">
        <v>99</v>
      </c>
      <c r="O2233">
        <v>26</v>
      </c>
      <c r="P2233">
        <v>63</v>
      </c>
      <c r="Q2233">
        <v>38</v>
      </c>
      <c r="R2233">
        <v>55</v>
      </c>
    </row>
    <row r="2234" spans="1:18" x14ac:dyDescent="0.35">
      <c r="A2234" t="s">
        <v>18</v>
      </c>
      <c r="B2234">
        <v>37589</v>
      </c>
      <c r="C2234">
        <v>18</v>
      </c>
      <c r="D2234" t="s">
        <v>38</v>
      </c>
      <c r="E2234">
        <v>5</v>
      </c>
      <c r="F2234">
        <v>95</v>
      </c>
      <c r="G2234">
        <v>9</v>
      </c>
      <c r="H2234" t="s">
        <v>20</v>
      </c>
      <c r="I2234">
        <v>5</v>
      </c>
      <c r="J2234">
        <v>9</v>
      </c>
      <c r="K2234">
        <v>2</v>
      </c>
      <c r="L2234">
        <v>69</v>
      </c>
      <c r="M2234">
        <v>53</v>
      </c>
      <c r="N2234">
        <v>88</v>
      </c>
      <c r="O2234">
        <v>5</v>
      </c>
      <c r="P2234">
        <v>22</v>
      </c>
      <c r="Q2234">
        <v>81</v>
      </c>
      <c r="R2234">
        <v>29</v>
      </c>
    </row>
    <row r="2235" spans="1:18" x14ac:dyDescent="0.35">
      <c r="A2235" t="s">
        <v>41</v>
      </c>
      <c r="B2235">
        <v>119485</v>
      </c>
      <c r="C2235">
        <v>21</v>
      </c>
      <c r="D2235" t="s">
        <v>25</v>
      </c>
      <c r="E2235">
        <v>25</v>
      </c>
      <c r="F2235">
        <v>67</v>
      </c>
      <c r="G2235">
        <v>82</v>
      </c>
      <c r="H2235" t="s">
        <v>20</v>
      </c>
      <c r="I2235">
        <v>5</v>
      </c>
      <c r="J2235">
        <v>4</v>
      </c>
      <c r="K2235">
        <v>5</v>
      </c>
      <c r="L2235">
        <v>22</v>
      </c>
      <c r="M2235">
        <v>1</v>
      </c>
      <c r="N2235">
        <v>3</v>
      </c>
      <c r="O2235">
        <v>48</v>
      </c>
      <c r="P2235">
        <v>39</v>
      </c>
      <c r="Q2235">
        <v>14</v>
      </c>
      <c r="R2235">
        <v>58</v>
      </c>
    </row>
    <row r="2236" spans="1:18" x14ac:dyDescent="0.35">
      <c r="A2236" t="s">
        <v>18</v>
      </c>
      <c r="B2236">
        <v>55090</v>
      </c>
      <c r="C2236">
        <v>8</v>
      </c>
      <c r="D2236" t="s">
        <v>38</v>
      </c>
      <c r="E2236">
        <v>68</v>
      </c>
      <c r="F2236">
        <v>89</v>
      </c>
      <c r="G2236">
        <v>73</v>
      </c>
      <c r="H2236" t="s">
        <v>20</v>
      </c>
      <c r="I2236">
        <v>5</v>
      </c>
      <c r="J2236">
        <v>89</v>
      </c>
      <c r="K2236">
        <v>47</v>
      </c>
      <c r="L2236">
        <v>2</v>
      </c>
      <c r="M2236">
        <v>9</v>
      </c>
      <c r="N2236">
        <v>94</v>
      </c>
      <c r="O2236">
        <v>74</v>
      </c>
      <c r="P2236">
        <v>31</v>
      </c>
      <c r="Q2236">
        <v>3</v>
      </c>
      <c r="R2236">
        <v>9</v>
      </c>
    </row>
    <row r="2237" spans="1:18" x14ac:dyDescent="0.35">
      <c r="A2237" t="s">
        <v>42</v>
      </c>
      <c r="B2237">
        <v>102889</v>
      </c>
      <c r="C2237">
        <v>19</v>
      </c>
      <c r="D2237" t="s">
        <v>25</v>
      </c>
      <c r="E2237">
        <v>54</v>
      </c>
      <c r="F2237">
        <v>121</v>
      </c>
      <c r="G2237">
        <v>46</v>
      </c>
      <c r="H2237" t="s">
        <v>27</v>
      </c>
      <c r="I2237">
        <v>4</v>
      </c>
      <c r="J2237">
        <v>23</v>
      </c>
      <c r="K2237">
        <v>9</v>
      </c>
      <c r="L2237">
        <v>52</v>
      </c>
      <c r="M2237">
        <v>82</v>
      </c>
      <c r="N2237">
        <v>56</v>
      </c>
      <c r="O2237">
        <v>94</v>
      </c>
      <c r="P2237">
        <v>91</v>
      </c>
      <c r="Q2237">
        <v>48</v>
      </c>
      <c r="R2237">
        <v>32</v>
      </c>
    </row>
    <row r="2238" spans="1:18" x14ac:dyDescent="0.35">
      <c r="A2238" t="s">
        <v>42</v>
      </c>
      <c r="B2238">
        <v>93282</v>
      </c>
      <c r="C2238">
        <v>29</v>
      </c>
      <c r="D2238" t="s">
        <v>19</v>
      </c>
      <c r="E2238">
        <v>67</v>
      </c>
      <c r="F2238">
        <v>10</v>
      </c>
      <c r="G2238">
        <v>63</v>
      </c>
      <c r="H2238" t="s">
        <v>27</v>
      </c>
      <c r="I2238">
        <v>18</v>
      </c>
      <c r="J2238">
        <v>33</v>
      </c>
      <c r="K2238">
        <v>69</v>
      </c>
      <c r="L2238">
        <v>25</v>
      </c>
      <c r="M2238">
        <v>44</v>
      </c>
      <c r="N2238">
        <v>96</v>
      </c>
      <c r="O2238">
        <v>63</v>
      </c>
      <c r="P2238">
        <v>95</v>
      </c>
      <c r="Q2238">
        <v>72</v>
      </c>
      <c r="R2238">
        <v>72</v>
      </c>
    </row>
    <row r="2239" spans="1:18" x14ac:dyDescent="0.35">
      <c r="A2239" t="s">
        <v>31</v>
      </c>
      <c r="B2239">
        <v>40892</v>
      </c>
      <c r="C2239">
        <v>19</v>
      </c>
      <c r="D2239" t="s">
        <v>22</v>
      </c>
      <c r="E2239">
        <v>5</v>
      </c>
      <c r="F2239">
        <v>83</v>
      </c>
      <c r="G2239">
        <v>14</v>
      </c>
      <c r="H2239" t="s">
        <v>23</v>
      </c>
      <c r="I2239">
        <v>26</v>
      </c>
      <c r="J2239">
        <v>6</v>
      </c>
      <c r="K2239">
        <v>79</v>
      </c>
      <c r="L2239">
        <v>62</v>
      </c>
      <c r="M2239">
        <v>83</v>
      </c>
      <c r="N2239">
        <v>5</v>
      </c>
      <c r="O2239">
        <v>98</v>
      </c>
      <c r="P2239">
        <v>96</v>
      </c>
      <c r="Q2239">
        <v>27</v>
      </c>
      <c r="R2239">
        <v>39</v>
      </c>
    </row>
    <row r="2240" spans="1:18" x14ac:dyDescent="0.35">
      <c r="A2240" t="s">
        <v>36</v>
      </c>
      <c r="B2240">
        <v>132524</v>
      </c>
      <c r="C2240">
        <v>8</v>
      </c>
      <c r="D2240" t="s">
        <v>25</v>
      </c>
      <c r="E2240">
        <v>78</v>
      </c>
      <c r="F2240">
        <v>141</v>
      </c>
      <c r="G2240">
        <v>56</v>
      </c>
      <c r="H2240" t="s">
        <v>27</v>
      </c>
      <c r="I2240">
        <v>48</v>
      </c>
      <c r="J2240">
        <v>38</v>
      </c>
      <c r="K2240">
        <v>42</v>
      </c>
      <c r="L2240">
        <v>85</v>
      </c>
      <c r="M2240">
        <v>98</v>
      </c>
      <c r="N2240">
        <v>5</v>
      </c>
      <c r="O2240">
        <v>58</v>
      </c>
      <c r="P2240">
        <v>52</v>
      </c>
      <c r="Q2240">
        <v>38</v>
      </c>
      <c r="R2240">
        <v>85</v>
      </c>
    </row>
    <row r="2241" spans="1:18" x14ac:dyDescent="0.35">
      <c r="A2241" t="s">
        <v>31</v>
      </c>
      <c r="B2241">
        <v>56006</v>
      </c>
      <c r="C2241">
        <v>13</v>
      </c>
      <c r="D2241" t="s">
        <v>19</v>
      </c>
      <c r="E2241">
        <v>47</v>
      </c>
      <c r="F2241">
        <v>52</v>
      </c>
      <c r="G2241">
        <v>25</v>
      </c>
      <c r="H2241" t="s">
        <v>23</v>
      </c>
      <c r="I2241">
        <v>11</v>
      </c>
      <c r="J2241">
        <v>46</v>
      </c>
      <c r="K2241">
        <v>58</v>
      </c>
      <c r="L2241">
        <v>71</v>
      </c>
      <c r="M2241">
        <v>41</v>
      </c>
      <c r="N2241">
        <v>74</v>
      </c>
      <c r="O2241">
        <v>13</v>
      </c>
      <c r="P2241">
        <v>65</v>
      </c>
      <c r="Q2241">
        <v>83</v>
      </c>
      <c r="R2241">
        <v>89</v>
      </c>
    </row>
    <row r="2242" spans="1:18" x14ac:dyDescent="0.35">
      <c r="A2242" t="s">
        <v>41</v>
      </c>
      <c r="B2242">
        <v>60805</v>
      </c>
      <c r="C2242">
        <v>20</v>
      </c>
      <c r="D2242" t="s">
        <v>38</v>
      </c>
      <c r="E2242">
        <v>31</v>
      </c>
      <c r="F2242">
        <v>66</v>
      </c>
      <c r="G2242">
        <v>79</v>
      </c>
      <c r="H2242" t="s">
        <v>20</v>
      </c>
      <c r="I2242">
        <v>54</v>
      </c>
      <c r="J2242">
        <v>2</v>
      </c>
      <c r="K2242">
        <v>95</v>
      </c>
      <c r="L2242">
        <v>9</v>
      </c>
      <c r="M2242">
        <v>3</v>
      </c>
      <c r="N2242">
        <v>56</v>
      </c>
      <c r="O2242">
        <v>79</v>
      </c>
      <c r="P2242">
        <v>25</v>
      </c>
      <c r="Q2242">
        <v>52</v>
      </c>
      <c r="R2242">
        <v>41</v>
      </c>
    </row>
    <row r="2243" spans="1:18" x14ac:dyDescent="0.35">
      <c r="A2243" t="s">
        <v>35</v>
      </c>
      <c r="B2243">
        <v>86121</v>
      </c>
      <c r="C2243">
        <v>28</v>
      </c>
      <c r="D2243" t="s">
        <v>19</v>
      </c>
      <c r="E2243">
        <v>61</v>
      </c>
      <c r="F2243">
        <v>149</v>
      </c>
      <c r="G2243">
        <v>45</v>
      </c>
      <c r="H2243" t="s">
        <v>27</v>
      </c>
      <c r="I2243">
        <v>55</v>
      </c>
      <c r="J2243">
        <v>33</v>
      </c>
      <c r="K2243">
        <v>88</v>
      </c>
      <c r="L2243">
        <v>86</v>
      </c>
      <c r="M2243">
        <v>18</v>
      </c>
      <c r="N2243">
        <v>9</v>
      </c>
      <c r="O2243">
        <v>15</v>
      </c>
      <c r="P2243">
        <v>1</v>
      </c>
      <c r="Q2243">
        <v>65</v>
      </c>
      <c r="R2243">
        <v>39</v>
      </c>
    </row>
    <row r="2244" spans="1:18" x14ac:dyDescent="0.35">
      <c r="A2244" t="s">
        <v>36</v>
      </c>
      <c r="B2244">
        <v>70344</v>
      </c>
      <c r="C2244">
        <v>14</v>
      </c>
      <c r="D2244" t="s">
        <v>25</v>
      </c>
      <c r="E2244">
        <v>65</v>
      </c>
      <c r="F2244">
        <v>55</v>
      </c>
      <c r="G2244">
        <v>42</v>
      </c>
      <c r="H2244" t="s">
        <v>27</v>
      </c>
      <c r="I2244">
        <v>46</v>
      </c>
      <c r="J2244">
        <v>27</v>
      </c>
      <c r="K2244">
        <v>5</v>
      </c>
      <c r="L2244">
        <v>9</v>
      </c>
      <c r="M2244">
        <v>8</v>
      </c>
      <c r="N2244">
        <v>91</v>
      </c>
      <c r="O2244">
        <v>15</v>
      </c>
      <c r="P2244">
        <v>25</v>
      </c>
      <c r="Q2244">
        <v>65</v>
      </c>
      <c r="R2244">
        <v>95</v>
      </c>
    </row>
    <row r="2245" spans="1:18" x14ac:dyDescent="0.35">
      <c r="A2245" t="s">
        <v>41</v>
      </c>
      <c r="B2245">
        <v>62185</v>
      </c>
      <c r="C2245">
        <v>5</v>
      </c>
      <c r="D2245" t="s">
        <v>25</v>
      </c>
      <c r="E2245">
        <v>87</v>
      </c>
      <c r="F2245">
        <v>59</v>
      </c>
      <c r="G2245">
        <v>76</v>
      </c>
      <c r="H2245" t="s">
        <v>20</v>
      </c>
      <c r="I2245">
        <v>9</v>
      </c>
      <c r="J2245">
        <v>1</v>
      </c>
      <c r="K2245">
        <v>52</v>
      </c>
      <c r="L2245">
        <v>69</v>
      </c>
      <c r="M2245">
        <v>79</v>
      </c>
      <c r="N2245">
        <v>7</v>
      </c>
      <c r="O2245">
        <v>36</v>
      </c>
      <c r="P2245">
        <v>56</v>
      </c>
      <c r="Q2245">
        <v>93</v>
      </c>
      <c r="R2245">
        <v>39</v>
      </c>
    </row>
    <row r="2246" spans="1:18" x14ac:dyDescent="0.35">
      <c r="A2246" t="s">
        <v>32</v>
      </c>
      <c r="B2246">
        <v>133060</v>
      </c>
      <c r="C2246">
        <v>9</v>
      </c>
      <c r="D2246" t="s">
        <v>25</v>
      </c>
      <c r="E2246">
        <v>52</v>
      </c>
      <c r="F2246">
        <v>8</v>
      </c>
      <c r="G2246">
        <v>4</v>
      </c>
      <c r="H2246" t="s">
        <v>27</v>
      </c>
      <c r="I2246">
        <v>78</v>
      </c>
      <c r="J2246">
        <v>89</v>
      </c>
      <c r="K2246">
        <v>5</v>
      </c>
      <c r="L2246">
        <v>78</v>
      </c>
      <c r="M2246">
        <v>19</v>
      </c>
      <c r="N2246">
        <v>55</v>
      </c>
      <c r="O2246">
        <v>64</v>
      </c>
      <c r="P2246">
        <v>49</v>
      </c>
      <c r="Q2246">
        <v>12</v>
      </c>
      <c r="R2246">
        <v>73</v>
      </c>
    </row>
    <row r="2247" spans="1:18" x14ac:dyDescent="0.35">
      <c r="A2247" t="s">
        <v>40</v>
      </c>
      <c r="B2247">
        <v>149756</v>
      </c>
      <c r="C2247">
        <v>8</v>
      </c>
      <c r="D2247" t="s">
        <v>25</v>
      </c>
      <c r="E2247">
        <v>64</v>
      </c>
      <c r="F2247">
        <v>67</v>
      </c>
      <c r="G2247">
        <v>7</v>
      </c>
      <c r="H2247" t="s">
        <v>23</v>
      </c>
      <c r="I2247">
        <v>3</v>
      </c>
      <c r="J2247">
        <v>4</v>
      </c>
      <c r="K2247">
        <v>84</v>
      </c>
      <c r="L2247">
        <v>7</v>
      </c>
      <c r="M2247">
        <v>56</v>
      </c>
      <c r="N2247">
        <v>89</v>
      </c>
      <c r="O2247">
        <v>11</v>
      </c>
      <c r="P2247">
        <v>71</v>
      </c>
      <c r="Q2247">
        <v>15</v>
      </c>
      <c r="R2247">
        <v>6</v>
      </c>
    </row>
    <row r="2248" spans="1:18" x14ac:dyDescent="0.35">
      <c r="A2248" t="s">
        <v>39</v>
      </c>
      <c r="B2248">
        <v>31981</v>
      </c>
      <c r="C2248">
        <v>7</v>
      </c>
      <c r="D2248" t="s">
        <v>19</v>
      </c>
      <c r="E2248">
        <v>95</v>
      </c>
      <c r="F2248">
        <v>94</v>
      </c>
      <c r="G2248">
        <v>71</v>
      </c>
      <c r="H2248" t="s">
        <v>20</v>
      </c>
      <c r="I2248">
        <v>58</v>
      </c>
      <c r="J2248">
        <v>2</v>
      </c>
      <c r="K2248">
        <v>1</v>
      </c>
      <c r="L2248">
        <v>76</v>
      </c>
      <c r="M2248">
        <v>15</v>
      </c>
      <c r="N2248">
        <v>94</v>
      </c>
      <c r="O2248">
        <v>59</v>
      </c>
      <c r="P2248">
        <v>9</v>
      </c>
      <c r="Q2248">
        <v>22</v>
      </c>
      <c r="R2248">
        <v>61</v>
      </c>
    </row>
    <row r="2249" spans="1:18" x14ac:dyDescent="0.35">
      <c r="A2249" t="s">
        <v>34</v>
      </c>
      <c r="B2249">
        <v>66443</v>
      </c>
      <c r="C2249">
        <v>3</v>
      </c>
      <c r="D2249" t="s">
        <v>25</v>
      </c>
      <c r="E2249">
        <v>53</v>
      </c>
      <c r="F2249">
        <v>13</v>
      </c>
      <c r="G2249">
        <v>62</v>
      </c>
      <c r="H2249" t="s">
        <v>27</v>
      </c>
      <c r="I2249">
        <v>7</v>
      </c>
      <c r="J2249">
        <v>89</v>
      </c>
      <c r="K2249">
        <v>2</v>
      </c>
      <c r="L2249">
        <v>18</v>
      </c>
      <c r="M2249">
        <v>8</v>
      </c>
      <c r="N2249">
        <v>32</v>
      </c>
      <c r="O2249">
        <v>51</v>
      </c>
      <c r="P2249">
        <v>74</v>
      </c>
      <c r="Q2249">
        <v>4</v>
      </c>
      <c r="R2249">
        <v>13</v>
      </c>
    </row>
    <row r="2250" spans="1:18" x14ac:dyDescent="0.35">
      <c r="A2250" t="s">
        <v>24</v>
      </c>
      <c r="B2250">
        <v>89434</v>
      </c>
      <c r="C2250">
        <v>5</v>
      </c>
      <c r="D2250" t="s">
        <v>22</v>
      </c>
      <c r="E2250">
        <v>82</v>
      </c>
      <c r="F2250">
        <v>51</v>
      </c>
      <c r="G2250">
        <v>84</v>
      </c>
      <c r="H2250" t="s">
        <v>20</v>
      </c>
      <c r="I2250">
        <v>47</v>
      </c>
      <c r="J2250">
        <v>26</v>
      </c>
      <c r="K2250">
        <v>16</v>
      </c>
      <c r="L2250">
        <v>19</v>
      </c>
      <c r="M2250">
        <v>72</v>
      </c>
      <c r="N2250">
        <v>54</v>
      </c>
      <c r="O2250">
        <v>98</v>
      </c>
      <c r="P2250">
        <v>24</v>
      </c>
      <c r="Q2250">
        <v>96</v>
      </c>
      <c r="R2250">
        <v>52</v>
      </c>
    </row>
    <row r="2251" spans="1:18" x14ac:dyDescent="0.35">
      <c r="A2251" t="s">
        <v>43</v>
      </c>
      <c r="B2251">
        <v>73159</v>
      </c>
      <c r="C2251">
        <v>20</v>
      </c>
      <c r="D2251" t="s">
        <v>38</v>
      </c>
      <c r="E2251">
        <v>2</v>
      </c>
      <c r="F2251">
        <v>56</v>
      </c>
      <c r="G2251">
        <v>8</v>
      </c>
      <c r="H2251" t="s">
        <v>23</v>
      </c>
      <c r="I2251">
        <v>34</v>
      </c>
      <c r="J2251">
        <v>12</v>
      </c>
      <c r="K2251">
        <v>43</v>
      </c>
      <c r="L2251">
        <v>18</v>
      </c>
      <c r="M2251">
        <v>78</v>
      </c>
      <c r="N2251">
        <v>87</v>
      </c>
      <c r="O2251">
        <v>39</v>
      </c>
      <c r="P2251">
        <v>51</v>
      </c>
      <c r="Q2251">
        <v>95</v>
      </c>
      <c r="R2251">
        <v>54</v>
      </c>
    </row>
    <row r="2252" spans="1:18" x14ac:dyDescent="0.35">
      <c r="A2252" t="s">
        <v>36</v>
      </c>
      <c r="B2252">
        <v>103298</v>
      </c>
      <c r="C2252">
        <v>14</v>
      </c>
      <c r="D2252" t="s">
        <v>19</v>
      </c>
      <c r="E2252">
        <v>14</v>
      </c>
      <c r="F2252">
        <v>136</v>
      </c>
      <c r="G2252">
        <v>5</v>
      </c>
      <c r="H2252" t="s">
        <v>27</v>
      </c>
      <c r="I2252">
        <v>2</v>
      </c>
      <c r="J2252">
        <v>97</v>
      </c>
      <c r="K2252">
        <v>97</v>
      </c>
      <c r="L2252">
        <v>38</v>
      </c>
      <c r="M2252">
        <v>95</v>
      </c>
      <c r="N2252">
        <v>14</v>
      </c>
      <c r="O2252">
        <v>68</v>
      </c>
      <c r="P2252">
        <v>19</v>
      </c>
      <c r="Q2252">
        <v>25</v>
      </c>
      <c r="R2252">
        <v>78</v>
      </c>
    </row>
    <row r="2253" spans="1:18" x14ac:dyDescent="0.35">
      <c r="A2253" t="s">
        <v>31</v>
      </c>
      <c r="B2253">
        <v>65357</v>
      </c>
      <c r="C2253">
        <v>3</v>
      </c>
      <c r="D2253" t="s">
        <v>38</v>
      </c>
      <c r="E2253">
        <v>1</v>
      </c>
      <c r="F2253">
        <v>91</v>
      </c>
      <c r="G2253">
        <v>11</v>
      </c>
      <c r="H2253" t="s">
        <v>23</v>
      </c>
      <c r="I2253">
        <v>68</v>
      </c>
      <c r="J2253">
        <v>19</v>
      </c>
      <c r="K2253">
        <v>84</v>
      </c>
      <c r="L2253">
        <v>27</v>
      </c>
      <c r="M2253">
        <v>39</v>
      </c>
      <c r="N2253">
        <v>3</v>
      </c>
      <c r="O2253">
        <v>64</v>
      </c>
      <c r="P2253">
        <v>1</v>
      </c>
      <c r="Q2253">
        <v>48</v>
      </c>
      <c r="R2253">
        <v>33</v>
      </c>
    </row>
    <row r="2254" spans="1:18" x14ac:dyDescent="0.35">
      <c r="A2254" t="s">
        <v>31</v>
      </c>
      <c r="B2254">
        <v>86735</v>
      </c>
      <c r="C2254">
        <v>6</v>
      </c>
      <c r="D2254" t="s">
        <v>25</v>
      </c>
      <c r="E2254">
        <v>7</v>
      </c>
      <c r="F2254">
        <v>133</v>
      </c>
      <c r="G2254">
        <v>9</v>
      </c>
      <c r="H2254" t="s">
        <v>23</v>
      </c>
      <c r="I2254">
        <v>9</v>
      </c>
      <c r="J2254">
        <v>2</v>
      </c>
      <c r="K2254">
        <v>1</v>
      </c>
      <c r="L2254">
        <v>52</v>
      </c>
      <c r="M2254">
        <v>99</v>
      </c>
      <c r="N2254">
        <v>3</v>
      </c>
      <c r="O2254">
        <v>46</v>
      </c>
      <c r="P2254">
        <v>39</v>
      </c>
      <c r="Q2254">
        <v>34</v>
      </c>
      <c r="R2254">
        <v>33</v>
      </c>
    </row>
    <row r="2255" spans="1:18" x14ac:dyDescent="0.35">
      <c r="A2255" t="s">
        <v>35</v>
      </c>
      <c r="B2255">
        <v>131977</v>
      </c>
      <c r="C2255">
        <v>0</v>
      </c>
      <c r="D2255" t="s">
        <v>19</v>
      </c>
      <c r="E2255">
        <v>2</v>
      </c>
      <c r="F2255">
        <v>127</v>
      </c>
      <c r="G2255">
        <v>4</v>
      </c>
      <c r="H2255" t="s">
        <v>27</v>
      </c>
      <c r="I2255">
        <v>38</v>
      </c>
      <c r="J2255">
        <v>42</v>
      </c>
      <c r="K2255">
        <v>3</v>
      </c>
      <c r="L2255">
        <v>9</v>
      </c>
      <c r="M2255">
        <v>11</v>
      </c>
      <c r="N2255">
        <v>3</v>
      </c>
      <c r="O2255">
        <v>82</v>
      </c>
      <c r="P2255">
        <v>13</v>
      </c>
      <c r="Q2255">
        <v>74</v>
      </c>
      <c r="R2255">
        <v>29</v>
      </c>
    </row>
    <row r="2256" spans="1:18" x14ac:dyDescent="0.35">
      <c r="A2256" t="s">
        <v>43</v>
      </c>
      <c r="B2256">
        <v>79684</v>
      </c>
      <c r="C2256">
        <v>7</v>
      </c>
      <c r="D2256" t="s">
        <v>19</v>
      </c>
      <c r="E2256">
        <v>43</v>
      </c>
      <c r="F2256">
        <v>67</v>
      </c>
      <c r="G2256">
        <v>3</v>
      </c>
      <c r="H2256" t="s">
        <v>23</v>
      </c>
      <c r="I2256">
        <v>18</v>
      </c>
      <c r="J2256">
        <v>57</v>
      </c>
      <c r="K2256">
        <v>57</v>
      </c>
      <c r="L2256">
        <v>37</v>
      </c>
      <c r="M2256">
        <v>95</v>
      </c>
      <c r="N2256">
        <v>84</v>
      </c>
      <c r="O2256">
        <v>83</v>
      </c>
      <c r="P2256">
        <v>97</v>
      </c>
      <c r="Q2256">
        <v>46</v>
      </c>
      <c r="R2256">
        <v>1</v>
      </c>
    </row>
    <row r="2257" spans="1:18" x14ac:dyDescent="0.35">
      <c r="A2257" t="s">
        <v>21</v>
      </c>
      <c r="B2257">
        <v>90273</v>
      </c>
      <c r="C2257">
        <v>25</v>
      </c>
      <c r="D2257" t="s">
        <v>38</v>
      </c>
      <c r="E2257">
        <v>38</v>
      </c>
      <c r="F2257">
        <v>69</v>
      </c>
      <c r="G2257">
        <v>17</v>
      </c>
      <c r="H2257" t="s">
        <v>23</v>
      </c>
      <c r="I2257">
        <v>93</v>
      </c>
      <c r="J2257">
        <v>17</v>
      </c>
      <c r="K2257">
        <v>85</v>
      </c>
      <c r="L2257">
        <v>42</v>
      </c>
      <c r="M2257">
        <v>14</v>
      </c>
      <c r="N2257">
        <v>85</v>
      </c>
      <c r="O2257">
        <v>97</v>
      </c>
      <c r="P2257">
        <v>29</v>
      </c>
      <c r="Q2257">
        <v>3</v>
      </c>
      <c r="R2257">
        <v>39</v>
      </c>
    </row>
    <row r="2258" spans="1:18" x14ac:dyDescent="0.35">
      <c r="A2258" t="s">
        <v>33</v>
      </c>
      <c r="B2258">
        <v>85547</v>
      </c>
      <c r="C2258">
        <v>1</v>
      </c>
      <c r="D2258" t="s">
        <v>22</v>
      </c>
      <c r="E2258">
        <v>1</v>
      </c>
      <c r="F2258">
        <v>72</v>
      </c>
      <c r="G2258">
        <v>88</v>
      </c>
      <c r="H2258" t="s">
        <v>20</v>
      </c>
      <c r="I2258">
        <v>41</v>
      </c>
      <c r="J2258">
        <v>33</v>
      </c>
      <c r="K2258">
        <v>87</v>
      </c>
      <c r="L2258">
        <v>92</v>
      </c>
      <c r="M2258">
        <v>95</v>
      </c>
      <c r="N2258">
        <v>27</v>
      </c>
      <c r="O2258">
        <v>91</v>
      </c>
      <c r="P2258">
        <v>74</v>
      </c>
      <c r="Q2258">
        <v>15</v>
      </c>
      <c r="R2258">
        <v>61</v>
      </c>
    </row>
    <row r="2259" spans="1:18" x14ac:dyDescent="0.35">
      <c r="A2259" t="s">
        <v>35</v>
      </c>
      <c r="B2259">
        <v>117429</v>
      </c>
      <c r="C2259">
        <v>26</v>
      </c>
      <c r="D2259" t="s">
        <v>22</v>
      </c>
      <c r="E2259">
        <v>63</v>
      </c>
      <c r="F2259">
        <v>72</v>
      </c>
      <c r="G2259">
        <v>4</v>
      </c>
      <c r="H2259" t="s">
        <v>27</v>
      </c>
      <c r="I2259">
        <v>79</v>
      </c>
      <c r="J2259">
        <v>69</v>
      </c>
      <c r="K2259">
        <v>88</v>
      </c>
      <c r="L2259">
        <v>4</v>
      </c>
      <c r="M2259">
        <v>55</v>
      </c>
      <c r="N2259">
        <v>74</v>
      </c>
      <c r="O2259">
        <v>97</v>
      </c>
      <c r="P2259">
        <v>99</v>
      </c>
      <c r="Q2259">
        <v>10</v>
      </c>
      <c r="R2259">
        <v>89</v>
      </c>
    </row>
    <row r="2260" spans="1:18" x14ac:dyDescent="0.35">
      <c r="A2260" t="s">
        <v>21</v>
      </c>
      <c r="B2260">
        <v>40208</v>
      </c>
      <c r="C2260">
        <v>23</v>
      </c>
      <c r="D2260" t="s">
        <v>38</v>
      </c>
      <c r="E2260">
        <v>1</v>
      </c>
      <c r="F2260">
        <v>12</v>
      </c>
      <c r="G2260">
        <v>11</v>
      </c>
      <c r="H2260" t="s">
        <v>23</v>
      </c>
      <c r="I2260">
        <v>6</v>
      </c>
      <c r="J2260">
        <v>7</v>
      </c>
      <c r="K2260">
        <v>76</v>
      </c>
      <c r="L2260">
        <v>66</v>
      </c>
      <c r="M2260">
        <v>37</v>
      </c>
      <c r="N2260">
        <v>51</v>
      </c>
      <c r="O2260">
        <v>93</v>
      </c>
      <c r="P2260">
        <v>73</v>
      </c>
      <c r="Q2260">
        <v>5</v>
      </c>
      <c r="R2260">
        <v>59</v>
      </c>
    </row>
    <row r="2261" spans="1:18" x14ac:dyDescent="0.35">
      <c r="A2261" t="s">
        <v>24</v>
      </c>
      <c r="B2261">
        <v>74056</v>
      </c>
      <c r="C2261">
        <v>23</v>
      </c>
      <c r="D2261" t="s">
        <v>38</v>
      </c>
      <c r="E2261">
        <v>39</v>
      </c>
      <c r="F2261">
        <v>6</v>
      </c>
      <c r="G2261">
        <v>78</v>
      </c>
      <c r="H2261" t="s">
        <v>20</v>
      </c>
      <c r="I2261">
        <v>42</v>
      </c>
      <c r="J2261">
        <v>27</v>
      </c>
      <c r="K2261">
        <v>53</v>
      </c>
      <c r="L2261">
        <v>3</v>
      </c>
      <c r="M2261">
        <v>1</v>
      </c>
      <c r="N2261">
        <v>19</v>
      </c>
      <c r="O2261">
        <v>92</v>
      </c>
      <c r="P2261">
        <v>63</v>
      </c>
      <c r="Q2261">
        <v>31</v>
      </c>
      <c r="R2261">
        <v>37</v>
      </c>
    </row>
    <row r="2262" spans="1:18" x14ac:dyDescent="0.35">
      <c r="A2262" t="s">
        <v>29</v>
      </c>
      <c r="B2262">
        <v>53553</v>
      </c>
      <c r="C2262">
        <v>8</v>
      </c>
      <c r="D2262" t="s">
        <v>38</v>
      </c>
      <c r="E2262">
        <v>67</v>
      </c>
      <c r="F2262">
        <v>108</v>
      </c>
      <c r="G2262">
        <v>28</v>
      </c>
      <c r="H2262" t="s">
        <v>23</v>
      </c>
      <c r="I2262">
        <v>63</v>
      </c>
      <c r="J2262">
        <v>91</v>
      </c>
      <c r="K2262">
        <v>1</v>
      </c>
      <c r="L2262">
        <v>89</v>
      </c>
      <c r="M2262">
        <v>72</v>
      </c>
      <c r="N2262">
        <v>17</v>
      </c>
      <c r="O2262">
        <v>26</v>
      </c>
      <c r="P2262">
        <v>54</v>
      </c>
      <c r="Q2262">
        <v>12</v>
      </c>
      <c r="R2262">
        <v>79</v>
      </c>
    </row>
    <row r="2263" spans="1:18" x14ac:dyDescent="0.35">
      <c r="A2263" t="s">
        <v>39</v>
      </c>
      <c r="B2263">
        <v>54287</v>
      </c>
      <c r="C2263">
        <v>4</v>
      </c>
      <c r="D2263" t="s">
        <v>25</v>
      </c>
      <c r="E2263">
        <v>3</v>
      </c>
      <c r="F2263">
        <v>57</v>
      </c>
      <c r="G2263">
        <v>95</v>
      </c>
      <c r="H2263" t="s">
        <v>20</v>
      </c>
      <c r="I2263">
        <v>25</v>
      </c>
      <c r="J2263">
        <v>7</v>
      </c>
      <c r="K2263">
        <v>33</v>
      </c>
      <c r="L2263">
        <v>97</v>
      </c>
      <c r="M2263">
        <v>79</v>
      </c>
      <c r="N2263">
        <v>48</v>
      </c>
      <c r="O2263">
        <v>31</v>
      </c>
      <c r="P2263">
        <v>42</v>
      </c>
      <c r="Q2263">
        <v>2</v>
      </c>
      <c r="R2263">
        <v>72</v>
      </c>
    </row>
    <row r="2264" spans="1:18" x14ac:dyDescent="0.35">
      <c r="A2264" t="s">
        <v>32</v>
      </c>
      <c r="B2264">
        <v>48803</v>
      </c>
      <c r="C2264">
        <v>27</v>
      </c>
      <c r="D2264" t="s">
        <v>22</v>
      </c>
      <c r="E2264">
        <v>52</v>
      </c>
      <c r="F2264">
        <v>107</v>
      </c>
      <c r="G2264">
        <v>3</v>
      </c>
      <c r="H2264" t="s">
        <v>23</v>
      </c>
      <c r="I2264">
        <v>98</v>
      </c>
      <c r="J2264">
        <v>3</v>
      </c>
      <c r="K2264">
        <v>8</v>
      </c>
      <c r="L2264">
        <v>85</v>
      </c>
      <c r="M2264">
        <v>15</v>
      </c>
      <c r="N2264">
        <v>2</v>
      </c>
      <c r="O2264">
        <v>49</v>
      </c>
      <c r="P2264">
        <v>13</v>
      </c>
      <c r="Q2264">
        <v>98</v>
      </c>
      <c r="R2264">
        <v>1</v>
      </c>
    </row>
    <row r="2265" spans="1:18" x14ac:dyDescent="0.35">
      <c r="A2265" t="s">
        <v>31</v>
      </c>
      <c r="B2265">
        <v>113192</v>
      </c>
      <c r="C2265">
        <v>28</v>
      </c>
      <c r="D2265" t="s">
        <v>25</v>
      </c>
      <c r="E2265">
        <v>83</v>
      </c>
      <c r="F2265">
        <v>74</v>
      </c>
      <c r="G2265">
        <v>28</v>
      </c>
      <c r="H2265" t="s">
        <v>23</v>
      </c>
      <c r="I2265">
        <v>31</v>
      </c>
      <c r="J2265">
        <v>7</v>
      </c>
      <c r="K2265">
        <v>1</v>
      </c>
      <c r="L2265">
        <v>28</v>
      </c>
      <c r="M2265">
        <v>47</v>
      </c>
      <c r="N2265">
        <v>0</v>
      </c>
      <c r="O2265">
        <v>58</v>
      </c>
      <c r="P2265">
        <v>33</v>
      </c>
      <c r="Q2265">
        <v>39</v>
      </c>
      <c r="R2265">
        <v>26</v>
      </c>
    </row>
    <row r="2266" spans="1:18" x14ac:dyDescent="0.35">
      <c r="A2266" t="s">
        <v>31</v>
      </c>
      <c r="B2266">
        <v>128740</v>
      </c>
      <c r="C2266">
        <v>9</v>
      </c>
      <c r="D2266" t="s">
        <v>38</v>
      </c>
      <c r="E2266">
        <v>23</v>
      </c>
      <c r="F2266">
        <v>63</v>
      </c>
      <c r="G2266">
        <v>27</v>
      </c>
      <c r="H2266" t="s">
        <v>23</v>
      </c>
      <c r="I2266">
        <v>39</v>
      </c>
      <c r="J2266">
        <v>8</v>
      </c>
      <c r="K2266">
        <v>23</v>
      </c>
      <c r="L2266">
        <v>31</v>
      </c>
      <c r="M2266">
        <v>77</v>
      </c>
      <c r="N2266">
        <v>2</v>
      </c>
      <c r="O2266">
        <v>48</v>
      </c>
      <c r="P2266">
        <v>41</v>
      </c>
      <c r="Q2266">
        <v>97</v>
      </c>
      <c r="R2266">
        <v>18</v>
      </c>
    </row>
    <row r="2267" spans="1:18" x14ac:dyDescent="0.35">
      <c r="A2267" t="s">
        <v>30</v>
      </c>
      <c r="B2267">
        <v>38996</v>
      </c>
      <c r="C2267">
        <v>20</v>
      </c>
      <c r="D2267" t="s">
        <v>19</v>
      </c>
      <c r="E2267">
        <v>2</v>
      </c>
      <c r="F2267">
        <v>105</v>
      </c>
      <c r="G2267">
        <v>52</v>
      </c>
      <c r="H2267" t="s">
        <v>27</v>
      </c>
      <c r="I2267">
        <v>8</v>
      </c>
      <c r="J2267">
        <v>46</v>
      </c>
      <c r="K2267">
        <v>46</v>
      </c>
      <c r="L2267">
        <v>32</v>
      </c>
      <c r="M2267">
        <v>28</v>
      </c>
      <c r="N2267">
        <v>22</v>
      </c>
      <c r="O2267">
        <v>1</v>
      </c>
      <c r="P2267">
        <v>0</v>
      </c>
      <c r="Q2267">
        <v>59</v>
      </c>
      <c r="R2267">
        <v>29</v>
      </c>
    </row>
    <row r="2268" spans="1:18" x14ac:dyDescent="0.35">
      <c r="A2268" t="s">
        <v>37</v>
      </c>
      <c r="B2268">
        <v>79210</v>
      </c>
      <c r="C2268">
        <v>8</v>
      </c>
      <c r="D2268" t="s">
        <v>25</v>
      </c>
      <c r="E2268">
        <v>68</v>
      </c>
      <c r="F2268">
        <v>103</v>
      </c>
      <c r="G2268">
        <v>67</v>
      </c>
      <c r="H2268" t="s">
        <v>27</v>
      </c>
      <c r="I2268">
        <v>83</v>
      </c>
      <c r="J2268">
        <v>73</v>
      </c>
      <c r="K2268">
        <v>13</v>
      </c>
      <c r="L2268">
        <v>67</v>
      </c>
      <c r="M2268">
        <v>69</v>
      </c>
      <c r="N2268">
        <v>76</v>
      </c>
      <c r="O2268">
        <v>26</v>
      </c>
      <c r="P2268">
        <v>64</v>
      </c>
      <c r="Q2268">
        <v>62</v>
      </c>
      <c r="R2268">
        <v>39</v>
      </c>
    </row>
    <row r="2269" spans="1:18" x14ac:dyDescent="0.35">
      <c r="A2269" t="s">
        <v>43</v>
      </c>
      <c r="B2269">
        <v>134439</v>
      </c>
      <c r="C2269">
        <v>13</v>
      </c>
      <c r="D2269" t="s">
        <v>38</v>
      </c>
      <c r="E2269">
        <v>9</v>
      </c>
      <c r="F2269">
        <v>114</v>
      </c>
      <c r="G2269">
        <v>2</v>
      </c>
      <c r="H2269" t="s">
        <v>23</v>
      </c>
      <c r="I2269">
        <v>21</v>
      </c>
      <c r="J2269">
        <v>82</v>
      </c>
      <c r="K2269">
        <v>87</v>
      </c>
      <c r="L2269">
        <v>21</v>
      </c>
      <c r="M2269">
        <v>8</v>
      </c>
      <c r="N2269">
        <v>6</v>
      </c>
      <c r="O2269">
        <v>48</v>
      </c>
      <c r="P2269">
        <v>43</v>
      </c>
      <c r="Q2269">
        <v>76</v>
      </c>
      <c r="R2269">
        <v>97</v>
      </c>
    </row>
    <row r="2270" spans="1:18" x14ac:dyDescent="0.35">
      <c r="A2270" t="s">
        <v>30</v>
      </c>
      <c r="B2270">
        <v>41135</v>
      </c>
      <c r="C2270">
        <v>22</v>
      </c>
      <c r="D2270" t="s">
        <v>38</v>
      </c>
      <c r="E2270">
        <v>1</v>
      </c>
      <c r="F2270">
        <v>11</v>
      </c>
      <c r="G2270">
        <v>56</v>
      </c>
      <c r="H2270" t="s">
        <v>27</v>
      </c>
      <c r="I2270">
        <v>83</v>
      </c>
      <c r="J2270">
        <v>2</v>
      </c>
      <c r="K2270">
        <v>52</v>
      </c>
      <c r="L2270">
        <v>45</v>
      </c>
      <c r="M2270">
        <v>66</v>
      </c>
      <c r="N2270">
        <v>6</v>
      </c>
      <c r="O2270">
        <v>88</v>
      </c>
      <c r="P2270">
        <v>51</v>
      </c>
      <c r="Q2270">
        <v>88</v>
      </c>
      <c r="R2270">
        <v>34</v>
      </c>
    </row>
    <row r="2271" spans="1:18" x14ac:dyDescent="0.35">
      <c r="A2271" t="s">
        <v>37</v>
      </c>
      <c r="B2271">
        <v>110709</v>
      </c>
      <c r="C2271">
        <v>6</v>
      </c>
      <c r="D2271" t="s">
        <v>25</v>
      </c>
      <c r="E2271">
        <v>96</v>
      </c>
      <c r="F2271">
        <v>144</v>
      </c>
      <c r="G2271">
        <v>68</v>
      </c>
      <c r="H2271" t="s">
        <v>27</v>
      </c>
      <c r="I2271">
        <v>4</v>
      </c>
      <c r="J2271">
        <v>4</v>
      </c>
      <c r="K2271">
        <v>6</v>
      </c>
      <c r="L2271">
        <v>31</v>
      </c>
      <c r="M2271">
        <v>17</v>
      </c>
      <c r="N2271">
        <v>62</v>
      </c>
      <c r="O2271">
        <v>78</v>
      </c>
      <c r="P2271">
        <v>51</v>
      </c>
      <c r="Q2271">
        <v>8</v>
      </c>
      <c r="R2271">
        <v>1</v>
      </c>
    </row>
    <row r="2272" spans="1:18" x14ac:dyDescent="0.35">
      <c r="A2272" t="s">
        <v>34</v>
      </c>
      <c r="B2272">
        <v>78416</v>
      </c>
      <c r="C2272">
        <v>13</v>
      </c>
      <c r="D2272" t="s">
        <v>38</v>
      </c>
      <c r="E2272">
        <v>18</v>
      </c>
      <c r="F2272">
        <v>96</v>
      </c>
      <c r="G2272">
        <v>48</v>
      </c>
      <c r="H2272" t="s">
        <v>27</v>
      </c>
      <c r="I2272">
        <v>87</v>
      </c>
      <c r="J2272">
        <v>97</v>
      </c>
      <c r="K2272">
        <v>26</v>
      </c>
      <c r="L2272">
        <v>7</v>
      </c>
      <c r="M2272">
        <v>65</v>
      </c>
      <c r="N2272">
        <v>5</v>
      </c>
      <c r="O2272">
        <v>57</v>
      </c>
      <c r="P2272">
        <v>5</v>
      </c>
      <c r="Q2272">
        <v>78</v>
      </c>
      <c r="R2272">
        <v>23</v>
      </c>
    </row>
    <row r="2273" spans="1:18" x14ac:dyDescent="0.35">
      <c r="A2273" t="s">
        <v>29</v>
      </c>
      <c r="B2273">
        <v>57309</v>
      </c>
      <c r="C2273">
        <v>7</v>
      </c>
      <c r="D2273" t="s">
        <v>38</v>
      </c>
      <c r="E2273">
        <v>23</v>
      </c>
      <c r="F2273">
        <v>145</v>
      </c>
      <c r="G2273">
        <v>9</v>
      </c>
      <c r="H2273" t="s">
        <v>23</v>
      </c>
      <c r="I2273">
        <v>73</v>
      </c>
      <c r="J2273">
        <v>25</v>
      </c>
      <c r="K2273">
        <v>42</v>
      </c>
      <c r="L2273">
        <v>10</v>
      </c>
      <c r="M2273">
        <v>1</v>
      </c>
      <c r="N2273">
        <v>88</v>
      </c>
      <c r="O2273">
        <v>95</v>
      </c>
      <c r="P2273">
        <v>7</v>
      </c>
      <c r="Q2273">
        <v>1</v>
      </c>
      <c r="R2273">
        <v>82</v>
      </c>
    </row>
    <row r="2274" spans="1:18" x14ac:dyDescent="0.35">
      <c r="A2274" t="s">
        <v>29</v>
      </c>
      <c r="B2274">
        <v>67542</v>
      </c>
      <c r="C2274">
        <v>17</v>
      </c>
      <c r="D2274" t="s">
        <v>22</v>
      </c>
      <c r="E2274">
        <v>98</v>
      </c>
      <c r="F2274">
        <v>134</v>
      </c>
      <c r="G2274">
        <v>16</v>
      </c>
      <c r="H2274" t="s">
        <v>23</v>
      </c>
      <c r="I2274">
        <v>69</v>
      </c>
      <c r="J2274">
        <v>49</v>
      </c>
      <c r="K2274">
        <v>35</v>
      </c>
      <c r="L2274">
        <v>63</v>
      </c>
      <c r="M2274">
        <v>77</v>
      </c>
      <c r="N2274">
        <v>64</v>
      </c>
      <c r="O2274">
        <v>83</v>
      </c>
      <c r="P2274">
        <v>18</v>
      </c>
      <c r="Q2274">
        <v>37</v>
      </c>
      <c r="R2274">
        <v>31</v>
      </c>
    </row>
    <row r="2275" spans="1:18" x14ac:dyDescent="0.35">
      <c r="A2275" t="s">
        <v>35</v>
      </c>
      <c r="B2275">
        <v>50723</v>
      </c>
      <c r="C2275">
        <v>7</v>
      </c>
      <c r="D2275" t="s">
        <v>38</v>
      </c>
      <c r="E2275">
        <v>44</v>
      </c>
      <c r="F2275">
        <v>145</v>
      </c>
      <c r="G2275">
        <v>52</v>
      </c>
      <c r="H2275" t="s">
        <v>27</v>
      </c>
      <c r="I2275">
        <v>29</v>
      </c>
      <c r="J2275">
        <v>35</v>
      </c>
      <c r="K2275">
        <v>61</v>
      </c>
      <c r="L2275">
        <v>35</v>
      </c>
      <c r="M2275">
        <v>54</v>
      </c>
      <c r="N2275">
        <v>27</v>
      </c>
      <c r="O2275">
        <v>35</v>
      </c>
      <c r="P2275">
        <v>71</v>
      </c>
      <c r="Q2275">
        <v>58</v>
      </c>
      <c r="R2275">
        <v>9</v>
      </c>
    </row>
    <row r="2276" spans="1:18" x14ac:dyDescent="0.35">
      <c r="A2276" t="s">
        <v>28</v>
      </c>
      <c r="B2276">
        <v>62081</v>
      </c>
      <c r="C2276">
        <v>26</v>
      </c>
      <c r="D2276" t="s">
        <v>22</v>
      </c>
      <c r="E2276">
        <v>5</v>
      </c>
      <c r="F2276">
        <v>58</v>
      </c>
      <c r="G2276">
        <v>58</v>
      </c>
      <c r="H2276" t="s">
        <v>27</v>
      </c>
      <c r="I2276">
        <v>71</v>
      </c>
      <c r="J2276">
        <v>2</v>
      </c>
      <c r="K2276">
        <v>64</v>
      </c>
      <c r="L2276">
        <v>3</v>
      </c>
      <c r="M2276">
        <v>96</v>
      </c>
      <c r="N2276">
        <v>7</v>
      </c>
      <c r="O2276">
        <v>19</v>
      </c>
      <c r="P2276">
        <v>16</v>
      </c>
      <c r="Q2276">
        <v>57</v>
      </c>
      <c r="R2276">
        <v>63</v>
      </c>
    </row>
    <row r="2277" spans="1:18" x14ac:dyDescent="0.35">
      <c r="A2277" t="s">
        <v>35</v>
      </c>
      <c r="B2277">
        <v>129443</v>
      </c>
      <c r="C2277">
        <v>7</v>
      </c>
      <c r="D2277" t="s">
        <v>22</v>
      </c>
      <c r="E2277">
        <v>3</v>
      </c>
      <c r="F2277">
        <v>53</v>
      </c>
      <c r="G2277">
        <v>61</v>
      </c>
      <c r="H2277" t="s">
        <v>27</v>
      </c>
      <c r="I2277">
        <v>5</v>
      </c>
      <c r="J2277">
        <v>75</v>
      </c>
      <c r="K2277">
        <v>5</v>
      </c>
      <c r="L2277">
        <v>25</v>
      </c>
      <c r="M2277">
        <v>84</v>
      </c>
      <c r="N2277">
        <v>95</v>
      </c>
      <c r="O2277">
        <v>41</v>
      </c>
      <c r="P2277">
        <v>97</v>
      </c>
      <c r="Q2277">
        <v>63</v>
      </c>
      <c r="R2277">
        <v>42</v>
      </c>
    </row>
    <row r="2278" spans="1:18" x14ac:dyDescent="0.35">
      <c r="A2278" t="s">
        <v>36</v>
      </c>
      <c r="B2278">
        <v>55482</v>
      </c>
      <c r="C2278">
        <v>13</v>
      </c>
      <c r="D2278" t="s">
        <v>25</v>
      </c>
      <c r="E2278">
        <v>3</v>
      </c>
      <c r="F2278">
        <v>77</v>
      </c>
      <c r="G2278">
        <v>56</v>
      </c>
      <c r="H2278" t="s">
        <v>27</v>
      </c>
      <c r="I2278">
        <v>39</v>
      </c>
      <c r="J2278">
        <v>14</v>
      </c>
      <c r="K2278">
        <v>7</v>
      </c>
      <c r="L2278">
        <v>79</v>
      </c>
      <c r="M2278">
        <v>68</v>
      </c>
      <c r="N2278">
        <v>41</v>
      </c>
      <c r="O2278">
        <v>9</v>
      </c>
      <c r="P2278">
        <v>41</v>
      </c>
      <c r="Q2278">
        <v>71</v>
      </c>
      <c r="R2278">
        <v>91</v>
      </c>
    </row>
    <row r="2279" spans="1:18" x14ac:dyDescent="0.35">
      <c r="A2279" t="s">
        <v>37</v>
      </c>
      <c r="B2279">
        <v>103933</v>
      </c>
      <c r="C2279">
        <v>8</v>
      </c>
      <c r="D2279" t="s">
        <v>22</v>
      </c>
      <c r="E2279">
        <v>51</v>
      </c>
      <c r="F2279">
        <v>118</v>
      </c>
      <c r="G2279">
        <v>47</v>
      </c>
      <c r="H2279" t="s">
        <v>27</v>
      </c>
      <c r="I2279">
        <v>65</v>
      </c>
      <c r="J2279">
        <v>26</v>
      </c>
      <c r="K2279">
        <v>43</v>
      </c>
      <c r="L2279">
        <v>21</v>
      </c>
      <c r="M2279">
        <v>4</v>
      </c>
      <c r="N2279">
        <v>59</v>
      </c>
      <c r="O2279">
        <v>86</v>
      </c>
      <c r="P2279">
        <v>3</v>
      </c>
      <c r="Q2279">
        <v>2</v>
      </c>
      <c r="R2279">
        <v>46</v>
      </c>
    </row>
    <row r="2280" spans="1:18" x14ac:dyDescent="0.35">
      <c r="A2280" t="s">
        <v>34</v>
      </c>
      <c r="B2280">
        <v>43997</v>
      </c>
      <c r="C2280">
        <v>29</v>
      </c>
      <c r="D2280" t="s">
        <v>22</v>
      </c>
      <c r="E2280">
        <v>34</v>
      </c>
      <c r="F2280">
        <v>63</v>
      </c>
      <c r="G2280">
        <v>55</v>
      </c>
      <c r="H2280" t="s">
        <v>27</v>
      </c>
      <c r="I2280">
        <v>58</v>
      </c>
      <c r="J2280">
        <v>47</v>
      </c>
      <c r="K2280">
        <v>86</v>
      </c>
      <c r="L2280">
        <v>27</v>
      </c>
      <c r="M2280">
        <v>1</v>
      </c>
      <c r="N2280">
        <v>32</v>
      </c>
      <c r="O2280">
        <v>1</v>
      </c>
      <c r="P2280">
        <v>54</v>
      </c>
      <c r="Q2280">
        <v>38</v>
      </c>
      <c r="R2280">
        <v>81</v>
      </c>
    </row>
    <row r="2281" spans="1:18" x14ac:dyDescent="0.35">
      <c r="A2281" t="s">
        <v>35</v>
      </c>
      <c r="B2281">
        <v>66258</v>
      </c>
      <c r="C2281">
        <v>11</v>
      </c>
      <c r="D2281" t="s">
        <v>22</v>
      </c>
      <c r="E2281">
        <v>43</v>
      </c>
      <c r="F2281">
        <v>72</v>
      </c>
      <c r="G2281">
        <v>47</v>
      </c>
      <c r="H2281" t="s">
        <v>27</v>
      </c>
      <c r="I2281">
        <v>64</v>
      </c>
      <c r="J2281">
        <v>19</v>
      </c>
      <c r="K2281">
        <v>77</v>
      </c>
      <c r="L2281">
        <v>33</v>
      </c>
      <c r="M2281">
        <v>93</v>
      </c>
      <c r="N2281">
        <v>51</v>
      </c>
      <c r="O2281">
        <v>85</v>
      </c>
      <c r="P2281">
        <v>62</v>
      </c>
      <c r="Q2281">
        <v>55</v>
      </c>
      <c r="R2281">
        <v>68</v>
      </c>
    </row>
    <row r="2282" spans="1:18" x14ac:dyDescent="0.35">
      <c r="A2282" t="s">
        <v>42</v>
      </c>
      <c r="B2282">
        <v>132495</v>
      </c>
      <c r="C2282">
        <v>23</v>
      </c>
      <c r="D2282" t="s">
        <v>22</v>
      </c>
      <c r="E2282">
        <v>92</v>
      </c>
      <c r="F2282">
        <v>12</v>
      </c>
      <c r="G2282">
        <v>55</v>
      </c>
      <c r="H2282" t="s">
        <v>27</v>
      </c>
      <c r="I2282">
        <v>53</v>
      </c>
      <c r="J2282">
        <v>18</v>
      </c>
      <c r="K2282">
        <v>12</v>
      </c>
      <c r="L2282">
        <v>49</v>
      </c>
      <c r="M2282">
        <v>16</v>
      </c>
      <c r="N2282">
        <v>58</v>
      </c>
      <c r="O2282">
        <v>65</v>
      </c>
      <c r="P2282">
        <v>53</v>
      </c>
      <c r="Q2282">
        <v>4</v>
      </c>
      <c r="R2282">
        <v>6</v>
      </c>
    </row>
    <row r="2283" spans="1:18" x14ac:dyDescent="0.35">
      <c r="A2283" t="s">
        <v>36</v>
      </c>
      <c r="B2283">
        <v>135071</v>
      </c>
      <c r="C2283">
        <v>26</v>
      </c>
      <c r="D2283" t="s">
        <v>25</v>
      </c>
      <c r="E2283">
        <v>86</v>
      </c>
      <c r="F2283">
        <v>91</v>
      </c>
      <c r="G2283">
        <v>49</v>
      </c>
      <c r="H2283" t="s">
        <v>27</v>
      </c>
      <c r="I2283">
        <v>85</v>
      </c>
      <c r="J2283">
        <v>9</v>
      </c>
      <c r="K2283">
        <v>39</v>
      </c>
      <c r="L2283">
        <v>4</v>
      </c>
      <c r="M2283">
        <v>5</v>
      </c>
      <c r="N2283">
        <v>11</v>
      </c>
      <c r="O2283">
        <v>1</v>
      </c>
      <c r="P2283">
        <v>42</v>
      </c>
      <c r="Q2283">
        <v>3</v>
      </c>
      <c r="R2283">
        <v>25</v>
      </c>
    </row>
    <row r="2284" spans="1:18" x14ac:dyDescent="0.35">
      <c r="A2284" t="s">
        <v>44</v>
      </c>
      <c r="B2284">
        <v>50954</v>
      </c>
      <c r="C2284">
        <v>29</v>
      </c>
      <c r="D2284" t="s">
        <v>38</v>
      </c>
      <c r="E2284">
        <v>49</v>
      </c>
      <c r="F2284">
        <v>51</v>
      </c>
      <c r="G2284">
        <v>57</v>
      </c>
      <c r="H2284" t="s">
        <v>27</v>
      </c>
      <c r="I2284">
        <v>86</v>
      </c>
      <c r="J2284">
        <v>71</v>
      </c>
      <c r="K2284">
        <v>82</v>
      </c>
      <c r="L2284">
        <v>64</v>
      </c>
      <c r="M2284">
        <v>51</v>
      </c>
      <c r="N2284">
        <v>22</v>
      </c>
      <c r="O2284">
        <v>28</v>
      </c>
      <c r="P2284">
        <v>32</v>
      </c>
      <c r="Q2284">
        <v>4</v>
      </c>
      <c r="R2284">
        <v>91</v>
      </c>
    </row>
    <row r="2285" spans="1:18" x14ac:dyDescent="0.35">
      <c r="A2285" t="s">
        <v>18</v>
      </c>
      <c r="B2285">
        <v>45590</v>
      </c>
      <c r="C2285">
        <v>11</v>
      </c>
      <c r="D2285" t="s">
        <v>22</v>
      </c>
      <c r="E2285">
        <v>11</v>
      </c>
      <c r="F2285">
        <v>106</v>
      </c>
      <c r="G2285">
        <v>82</v>
      </c>
      <c r="H2285" t="s">
        <v>20</v>
      </c>
      <c r="I2285">
        <v>68</v>
      </c>
      <c r="J2285">
        <v>6</v>
      </c>
      <c r="K2285">
        <v>12</v>
      </c>
      <c r="L2285">
        <v>66</v>
      </c>
      <c r="M2285">
        <v>61</v>
      </c>
      <c r="N2285">
        <v>53</v>
      </c>
      <c r="O2285">
        <v>4</v>
      </c>
      <c r="P2285">
        <v>95</v>
      </c>
      <c r="Q2285">
        <v>85</v>
      </c>
      <c r="R2285">
        <v>59</v>
      </c>
    </row>
    <row r="2286" spans="1:18" x14ac:dyDescent="0.35">
      <c r="A2286" t="s">
        <v>32</v>
      </c>
      <c r="B2286">
        <v>118035</v>
      </c>
      <c r="C2286">
        <v>16</v>
      </c>
      <c r="D2286" t="s">
        <v>38</v>
      </c>
      <c r="E2286">
        <v>78</v>
      </c>
      <c r="F2286">
        <v>69</v>
      </c>
      <c r="G2286">
        <v>58</v>
      </c>
      <c r="H2286" t="s">
        <v>27</v>
      </c>
      <c r="I2286">
        <v>86</v>
      </c>
      <c r="J2286">
        <v>96</v>
      </c>
      <c r="K2286">
        <v>47</v>
      </c>
      <c r="L2286">
        <v>97</v>
      </c>
      <c r="M2286">
        <v>41</v>
      </c>
      <c r="N2286">
        <v>22</v>
      </c>
      <c r="O2286">
        <v>51</v>
      </c>
      <c r="P2286">
        <v>65</v>
      </c>
      <c r="Q2286">
        <v>46</v>
      </c>
      <c r="R2286">
        <v>57</v>
      </c>
    </row>
    <row r="2287" spans="1:18" x14ac:dyDescent="0.35">
      <c r="A2287" t="s">
        <v>41</v>
      </c>
      <c r="B2287">
        <v>147488</v>
      </c>
      <c r="C2287">
        <v>2</v>
      </c>
      <c r="D2287" t="s">
        <v>38</v>
      </c>
      <c r="E2287">
        <v>52</v>
      </c>
      <c r="F2287">
        <v>145</v>
      </c>
      <c r="G2287">
        <v>82</v>
      </c>
      <c r="H2287" t="s">
        <v>20</v>
      </c>
      <c r="I2287">
        <v>25</v>
      </c>
      <c r="J2287">
        <v>76</v>
      </c>
      <c r="K2287">
        <v>34</v>
      </c>
      <c r="L2287">
        <v>82</v>
      </c>
      <c r="M2287">
        <v>6</v>
      </c>
      <c r="N2287">
        <v>33</v>
      </c>
      <c r="O2287">
        <v>9</v>
      </c>
      <c r="P2287">
        <v>9</v>
      </c>
      <c r="Q2287">
        <v>66</v>
      </c>
      <c r="R2287">
        <v>39</v>
      </c>
    </row>
    <row r="2288" spans="1:18" x14ac:dyDescent="0.35">
      <c r="A2288" t="s">
        <v>32</v>
      </c>
      <c r="B2288">
        <v>111506</v>
      </c>
      <c r="C2288">
        <v>23</v>
      </c>
      <c r="D2288" t="s">
        <v>38</v>
      </c>
      <c r="E2288">
        <v>52</v>
      </c>
      <c r="F2288">
        <v>8</v>
      </c>
      <c r="G2288">
        <v>59</v>
      </c>
      <c r="H2288" t="s">
        <v>27</v>
      </c>
      <c r="I2288">
        <v>62</v>
      </c>
      <c r="J2288">
        <v>8</v>
      </c>
      <c r="K2288">
        <v>64</v>
      </c>
      <c r="L2288">
        <v>17</v>
      </c>
      <c r="M2288">
        <v>67</v>
      </c>
      <c r="N2288">
        <v>39</v>
      </c>
      <c r="O2288">
        <v>46</v>
      </c>
      <c r="P2288">
        <v>92</v>
      </c>
      <c r="Q2288">
        <v>36</v>
      </c>
      <c r="R2288">
        <v>61</v>
      </c>
    </row>
    <row r="2289" spans="1:18" x14ac:dyDescent="0.35">
      <c r="A2289" t="s">
        <v>44</v>
      </c>
      <c r="B2289">
        <v>104644</v>
      </c>
      <c r="C2289">
        <v>7</v>
      </c>
      <c r="D2289" t="s">
        <v>19</v>
      </c>
      <c r="E2289">
        <v>86</v>
      </c>
      <c r="F2289">
        <v>5</v>
      </c>
      <c r="G2289">
        <v>54</v>
      </c>
      <c r="H2289" t="s">
        <v>27</v>
      </c>
      <c r="I2289">
        <v>1</v>
      </c>
      <c r="J2289">
        <v>71</v>
      </c>
      <c r="K2289">
        <v>23</v>
      </c>
      <c r="L2289">
        <v>38</v>
      </c>
      <c r="M2289">
        <v>38</v>
      </c>
      <c r="N2289">
        <v>85</v>
      </c>
      <c r="O2289">
        <v>1</v>
      </c>
      <c r="P2289">
        <v>67</v>
      </c>
      <c r="Q2289">
        <v>98</v>
      </c>
      <c r="R2289">
        <v>2</v>
      </c>
    </row>
    <row r="2290" spans="1:18" x14ac:dyDescent="0.35">
      <c r="A2290" t="s">
        <v>39</v>
      </c>
      <c r="B2290">
        <v>85197</v>
      </c>
      <c r="C2290">
        <v>4</v>
      </c>
      <c r="D2290" t="s">
        <v>19</v>
      </c>
      <c r="E2290">
        <v>2</v>
      </c>
      <c r="F2290">
        <v>134</v>
      </c>
      <c r="G2290">
        <v>94</v>
      </c>
      <c r="H2290" t="s">
        <v>20</v>
      </c>
      <c r="I2290">
        <v>99</v>
      </c>
      <c r="J2290">
        <v>46</v>
      </c>
      <c r="K2290">
        <v>87</v>
      </c>
      <c r="L2290">
        <v>12</v>
      </c>
      <c r="M2290">
        <v>43</v>
      </c>
      <c r="N2290">
        <v>31</v>
      </c>
      <c r="O2290">
        <v>4</v>
      </c>
      <c r="P2290">
        <v>7</v>
      </c>
      <c r="Q2290">
        <v>9</v>
      </c>
      <c r="R2290">
        <v>10</v>
      </c>
    </row>
    <row r="2291" spans="1:18" x14ac:dyDescent="0.35">
      <c r="A2291" t="s">
        <v>42</v>
      </c>
      <c r="B2291">
        <v>145435</v>
      </c>
      <c r="C2291">
        <v>22</v>
      </c>
      <c r="D2291" t="s">
        <v>22</v>
      </c>
      <c r="E2291">
        <v>87</v>
      </c>
      <c r="F2291">
        <v>133</v>
      </c>
      <c r="G2291">
        <v>61</v>
      </c>
      <c r="H2291" t="s">
        <v>27</v>
      </c>
      <c r="I2291">
        <v>4</v>
      </c>
      <c r="J2291">
        <v>52</v>
      </c>
      <c r="K2291">
        <v>33</v>
      </c>
      <c r="L2291">
        <v>11</v>
      </c>
      <c r="M2291">
        <v>34</v>
      </c>
      <c r="N2291">
        <v>64</v>
      </c>
      <c r="O2291">
        <v>23</v>
      </c>
      <c r="P2291">
        <v>44</v>
      </c>
      <c r="Q2291">
        <v>4</v>
      </c>
      <c r="R2291">
        <v>5</v>
      </c>
    </row>
    <row r="2292" spans="1:18" x14ac:dyDescent="0.35">
      <c r="A2292" t="s">
        <v>34</v>
      </c>
      <c r="B2292">
        <v>31113</v>
      </c>
      <c r="C2292">
        <v>3</v>
      </c>
      <c r="D2292" t="s">
        <v>25</v>
      </c>
      <c r="E2292">
        <v>62</v>
      </c>
      <c r="F2292">
        <v>147</v>
      </c>
      <c r="G2292">
        <v>42</v>
      </c>
      <c r="H2292" t="s">
        <v>27</v>
      </c>
      <c r="I2292">
        <v>42</v>
      </c>
      <c r="J2292">
        <v>4</v>
      </c>
      <c r="K2292">
        <v>92</v>
      </c>
      <c r="L2292">
        <v>41</v>
      </c>
      <c r="M2292">
        <v>44</v>
      </c>
      <c r="N2292">
        <v>25</v>
      </c>
      <c r="O2292">
        <v>0</v>
      </c>
      <c r="P2292">
        <v>11</v>
      </c>
      <c r="Q2292">
        <v>7</v>
      </c>
      <c r="R2292">
        <v>68</v>
      </c>
    </row>
    <row r="2293" spans="1:18" x14ac:dyDescent="0.35">
      <c r="A2293" t="s">
        <v>39</v>
      </c>
      <c r="B2293">
        <v>119374</v>
      </c>
      <c r="C2293">
        <v>27</v>
      </c>
      <c r="D2293" t="s">
        <v>38</v>
      </c>
      <c r="E2293">
        <v>47</v>
      </c>
      <c r="F2293">
        <v>8</v>
      </c>
      <c r="G2293">
        <v>88</v>
      </c>
      <c r="H2293" t="s">
        <v>20</v>
      </c>
      <c r="I2293">
        <v>84</v>
      </c>
      <c r="J2293">
        <v>9</v>
      </c>
      <c r="K2293">
        <v>17</v>
      </c>
      <c r="L2293">
        <v>7</v>
      </c>
      <c r="M2293">
        <v>96</v>
      </c>
      <c r="N2293">
        <v>65</v>
      </c>
      <c r="O2293">
        <v>35</v>
      </c>
      <c r="P2293">
        <v>64</v>
      </c>
      <c r="Q2293">
        <v>69</v>
      </c>
      <c r="R2293">
        <v>4</v>
      </c>
    </row>
    <row r="2294" spans="1:18" x14ac:dyDescent="0.35">
      <c r="A2294" t="s">
        <v>39</v>
      </c>
      <c r="B2294">
        <v>105450</v>
      </c>
      <c r="C2294">
        <v>27</v>
      </c>
      <c r="D2294" t="s">
        <v>22</v>
      </c>
      <c r="E2294">
        <v>61</v>
      </c>
      <c r="F2294">
        <v>13</v>
      </c>
      <c r="G2294">
        <v>95</v>
      </c>
      <c r="H2294" t="s">
        <v>20</v>
      </c>
      <c r="I2294">
        <v>22</v>
      </c>
      <c r="J2294">
        <v>7</v>
      </c>
      <c r="K2294">
        <v>3</v>
      </c>
      <c r="L2294">
        <v>97</v>
      </c>
      <c r="M2294">
        <v>1</v>
      </c>
      <c r="N2294">
        <v>36</v>
      </c>
      <c r="O2294">
        <v>8</v>
      </c>
      <c r="P2294">
        <v>62</v>
      </c>
      <c r="Q2294">
        <v>34</v>
      </c>
      <c r="R2294">
        <v>73</v>
      </c>
    </row>
    <row r="2295" spans="1:18" x14ac:dyDescent="0.35">
      <c r="A2295" t="s">
        <v>21</v>
      </c>
      <c r="B2295">
        <v>113453</v>
      </c>
      <c r="C2295">
        <v>18</v>
      </c>
      <c r="D2295" t="s">
        <v>22</v>
      </c>
      <c r="E2295">
        <v>42</v>
      </c>
      <c r="F2295">
        <v>85</v>
      </c>
      <c r="G2295">
        <v>7</v>
      </c>
      <c r="H2295" t="s">
        <v>23</v>
      </c>
      <c r="I2295">
        <v>2</v>
      </c>
      <c r="J2295">
        <v>64</v>
      </c>
      <c r="K2295">
        <v>5</v>
      </c>
      <c r="L2295">
        <v>7</v>
      </c>
      <c r="M2295">
        <v>54</v>
      </c>
      <c r="N2295">
        <v>5</v>
      </c>
      <c r="O2295">
        <v>51</v>
      </c>
      <c r="P2295">
        <v>96</v>
      </c>
      <c r="Q2295">
        <v>31</v>
      </c>
      <c r="R2295">
        <v>72</v>
      </c>
    </row>
    <row r="2296" spans="1:18" x14ac:dyDescent="0.35">
      <c r="A2296" t="s">
        <v>30</v>
      </c>
      <c r="B2296">
        <v>62656</v>
      </c>
      <c r="C2296">
        <v>1</v>
      </c>
      <c r="D2296" t="s">
        <v>25</v>
      </c>
      <c r="E2296">
        <v>73</v>
      </c>
      <c r="F2296">
        <v>102</v>
      </c>
      <c r="G2296">
        <v>62</v>
      </c>
      <c r="H2296" t="s">
        <v>27</v>
      </c>
      <c r="I2296">
        <v>7</v>
      </c>
      <c r="J2296">
        <v>24</v>
      </c>
      <c r="K2296">
        <v>53</v>
      </c>
      <c r="L2296">
        <v>56</v>
      </c>
      <c r="M2296">
        <v>45</v>
      </c>
      <c r="N2296">
        <v>18</v>
      </c>
      <c r="O2296">
        <v>22</v>
      </c>
      <c r="P2296">
        <v>28</v>
      </c>
      <c r="Q2296">
        <v>1</v>
      </c>
      <c r="R2296">
        <v>92</v>
      </c>
    </row>
    <row r="2297" spans="1:18" x14ac:dyDescent="0.35">
      <c r="A2297" t="s">
        <v>39</v>
      </c>
      <c r="B2297">
        <v>50823</v>
      </c>
      <c r="C2297">
        <v>4</v>
      </c>
      <c r="D2297" t="s">
        <v>22</v>
      </c>
      <c r="E2297">
        <v>31</v>
      </c>
      <c r="F2297">
        <v>115</v>
      </c>
      <c r="G2297">
        <v>84</v>
      </c>
      <c r="H2297" t="s">
        <v>20</v>
      </c>
      <c r="I2297">
        <v>65</v>
      </c>
      <c r="J2297">
        <v>43</v>
      </c>
      <c r="K2297">
        <v>41</v>
      </c>
      <c r="L2297">
        <v>12</v>
      </c>
      <c r="M2297">
        <v>62</v>
      </c>
      <c r="N2297">
        <v>18</v>
      </c>
      <c r="O2297">
        <v>67</v>
      </c>
      <c r="P2297">
        <v>97</v>
      </c>
      <c r="Q2297">
        <v>26</v>
      </c>
      <c r="R2297">
        <v>14</v>
      </c>
    </row>
    <row r="2298" spans="1:18" x14ac:dyDescent="0.35">
      <c r="A2298" t="s">
        <v>18</v>
      </c>
      <c r="B2298">
        <v>52879</v>
      </c>
      <c r="C2298">
        <v>25</v>
      </c>
      <c r="D2298" t="s">
        <v>22</v>
      </c>
      <c r="E2298">
        <v>38</v>
      </c>
      <c r="F2298">
        <v>71</v>
      </c>
      <c r="G2298">
        <v>82</v>
      </c>
      <c r="H2298" t="s">
        <v>20</v>
      </c>
      <c r="I2298">
        <v>52</v>
      </c>
      <c r="J2298">
        <v>35</v>
      </c>
      <c r="K2298">
        <v>75</v>
      </c>
      <c r="L2298">
        <v>9</v>
      </c>
      <c r="M2298">
        <v>21</v>
      </c>
      <c r="N2298">
        <v>84</v>
      </c>
      <c r="O2298">
        <v>13</v>
      </c>
      <c r="P2298">
        <v>23</v>
      </c>
      <c r="Q2298">
        <v>56</v>
      </c>
      <c r="R2298">
        <v>31</v>
      </c>
    </row>
    <row r="2299" spans="1:18" x14ac:dyDescent="0.35">
      <c r="A2299" t="s">
        <v>31</v>
      </c>
      <c r="B2299">
        <v>132132</v>
      </c>
      <c r="C2299">
        <v>29</v>
      </c>
      <c r="D2299" t="s">
        <v>22</v>
      </c>
      <c r="E2299">
        <v>29</v>
      </c>
      <c r="F2299">
        <v>14</v>
      </c>
      <c r="G2299">
        <v>9</v>
      </c>
      <c r="H2299" t="s">
        <v>23</v>
      </c>
      <c r="I2299">
        <v>76</v>
      </c>
      <c r="J2299">
        <v>72</v>
      </c>
      <c r="K2299">
        <v>11</v>
      </c>
      <c r="L2299">
        <v>33</v>
      </c>
      <c r="M2299">
        <v>19</v>
      </c>
      <c r="N2299">
        <v>2</v>
      </c>
      <c r="O2299">
        <v>17</v>
      </c>
      <c r="P2299">
        <v>2</v>
      </c>
      <c r="Q2299">
        <v>17</v>
      </c>
      <c r="R2299">
        <v>9</v>
      </c>
    </row>
    <row r="2300" spans="1:18" x14ac:dyDescent="0.35">
      <c r="A2300" t="s">
        <v>21</v>
      </c>
      <c r="B2300">
        <v>32693</v>
      </c>
      <c r="C2300">
        <v>27</v>
      </c>
      <c r="D2300" t="s">
        <v>38</v>
      </c>
      <c r="E2300">
        <v>14</v>
      </c>
      <c r="F2300">
        <v>125</v>
      </c>
      <c r="G2300">
        <v>13</v>
      </c>
      <c r="H2300" t="s">
        <v>23</v>
      </c>
      <c r="I2300">
        <v>51</v>
      </c>
      <c r="J2300">
        <v>77</v>
      </c>
      <c r="K2300">
        <v>75</v>
      </c>
      <c r="L2300">
        <v>17</v>
      </c>
      <c r="M2300">
        <v>1</v>
      </c>
      <c r="N2300">
        <v>59</v>
      </c>
      <c r="O2300">
        <v>74</v>
      </c>
      <c r="P2300">
        <v>15</v>
      </c>
      <c r="Q2300">
        <v>37</v>
      </c>
      <c r="R2300">
        <v>87</v>
      </c>
    </row>
    <row r="2301" spans="1:18" x14ac:dyDescent="0.35">
      <c r="A2301" t="s">
        <v>40</v>
      </c>
      <c r="B2301">
        <v>69812</v>
      </c>
      <c r="C2301">
        <v>26</v>
      </c>
      <c r="D2301" t="s">
        <v>22</v>
      </c>
      <c r="E2301">
        <v>67</v>
      </c>
      <c r="F2301">
        <v>51</v>
      </c>
      <c r="G2301">
        <v>27</v>
      </c>
      <c r="H2301" t="s">
        <v>23</v>
      </c>
      <c r="I2301">
        <v>4</v>
      </c>
      <c r="J2301">
        <v>65</v>
      </c>
      <c r="K2301">
        <v>4</v>
      </c>
      <c r="L2301">
        <v>88</v>
      </c>
      <c r="M2301">
        <v>65</v>
      </c>
      <c r="N2301">
        <v>58</v>
      </c>
      <c r="O2301">
        <v>98</v>
      </c>
      <c r="P2301">
        <v>28</v>
      </c>
      <c r="Q2301">
        <v>7</v>
      </c>
      <c r="R2301">
        <v>52</v>
      </c>
    </row>
    <row r="2302" spans="1:18" x14ac:dyDescent="0.35">
      <c r="A2302" t="s">
        <v>43</v>
      </c>
      <c r="B2302">
        <v>58353</v>
      </c>
      <c r="C2302">
        <v>24</v>
      </c>
      <c r="D2302" t="s">
        <v>22</v>
      </c>
      <c r="E2302">
        <v>45</v>
      </c>
      <c r="F2302">
        <v>112</v>
      </c>
      <c r="G2302">
        <v>2</v>
      </c>
      <c r="H2302" t="s">
        <v>23</v>
      </c>
      <c r="I2302">
        <v>39</v>
      </c>
      <c r="J2302">
        <v>86</v>
      </c>
      <c r="K2302">
        <v>65</v>
      </c>
      <c r="L2302">
        <v>89</v>
      </c>
      <c r="M2302">
        <v>91</v>
      </c>
      <c r="N2302">
        <v>17</v>
      </c>
      <c r="O2302">
        <v>68</v>
      </c>
      <c r="P2302">
        <v>32</v>
      </c>
      <c r="Q2302">
        <v>84</v>
      </c>
      <c r="R2302">
        <v>73</v>
      </c>
    </row>
    <row r="2303" spans="1:18" x14ac:dyDescent="0.35">
      <c r="A2303" t="s">
        <v>24</v>
      </c>
      <c r="B2303">
        <v>103969</v>
      </c>
      <c r="C2303">
        <v>16</v>
      </c>
      <c r="D2303" t="s">
        <v>22</v>
      </c>
      <c r="E2303">
        <v>94</v>
      </c>
      <c r="F2303">
        <v>118</v>
      </c>
      <c r="G2303">
        <v>94</v>
      </c>
      <c r="H2303" t="s">
        <v>20</v>
      </c>
      <c r="I2303">
        <v>2</v>
      </c>
      <c r="J2303">
        <v>87</v>
      </c>
      <c r="K2303">
        <v>67</v>
      </c>
      <c r="L2303">
        <v>55</v>
      </c>
      <c r="M2303">
        <v>82</v>
      </c>
      <c r="N2303">
        <v>63</v>
      </c>
      <c r="O2303">
        <v>67</v>
      </c>
      <c r="P2303">
        <v>25</v>
      </c>
      <c r="Q2303">
        <v>82</v>
      </c>
      <c r="R2303">
        <v>65</v>
      </c>
    </row>
    <row r="2304" spans="1:18" x14ac:dyDescent="0.35">
      <c r="A2304" t="s">
        <v>34</v>
      </c>
      <c r="B2304">
        <v>34110</v>
      </c>
      <c r="C2304">
        <v>14</v>
      </c>
      <c r="D2304" t="s">
        <v>38</v>
      </c>
      <c r="E2304">
        <v>65</v>
      </c>
      <c r="F2304">
        <v>148</v>
      </c>
      <c r="G2304">
        <v>54</v>
      </c>
      <c r="H2304" t="s">
        <v>27</v>
      </c>
      <c r="I2304">
        <v>69</v>
      </c>
      <c r="J2304">
        <v>56</v>
      </c>
      <c r="K2304">
        <v>78</v>
      </c>
      <c r="L2304">
        <v>98</v>
      </c>
      <c r="M2304">
        <v>54</v>
      </c>
      <c r="N2304">
        <v>42</v>
      </c>
      <c r="O2304">
        <v>86</v>
      </c>
      <c r="P2304">
        <v>97</v>
      </c>
      <c r="Q2304">
        <v>13</v>
      </c>
      <c r="R2304">
        <v>58</v>
      </c>
    </row>
    <row r="2305" spans="1:18" x14ac:dyDescent="0.35">
      <c r="A2305" t="s">
        <v>39</v>
      </c>
      <c r="B2305">
        <v>73105</v>
      </c>
      <c r="C2305">
        <v>23</v>
      </c>
      <c r="D2305" t="s">
        <v>22</v>
      </c>
      <c r="E2305">
        <v>53</v>
      </c>
      <c r="F2305">
        <v>91</v>
      </c>
      <c r="G2305">
        <v>86</v>
      </c>
      <c r="H2305" t="s">
        <v>20</v>
      </c>
      <c r="I2305">
        <v>27</v>
      </c>
      <c r="J2305">
        <v>35</v>
      </c>
      <c r="K2305">
        <v>99</v>
      </c>
      <c r="L2305">
        <v>64</v>
      </c>
      <c r="M2305">
        <v>87</v>
      </c>
      <c r="N2305">
        <v>81</v>
      </c>
      <c r="O2305">
        <v>65</v>
      </c>
      <c r="P2305">
        <v>84</v>
      </c>
      <c r="Q2305">
        <v>29</v>
      </c>
      <c r="R2305">
        <v>64</v>
      </c>
    </row>
    <row r="2306" spans="1:18" x14ac:dyDescent="0.35">
      <c r="A2306" t="s">
        <v>18</v>
      </c>
      <c r="B2306">
        <v>147323</v>
      </c>
      <c r="C2306">
        <v>9</v>
      </c>
      <c r="D2306" t="s">
        <v>19</v>
      </c>
      <c r="E2306">
        <v>62</v>
      </c>
      <c r="F2306">
        <v>67</v>
      </c>
      <c r="G2306">
        <v>77</v>
      </c>
      <c r="H2306" t="s">
        <v>20</v>
      </c>
      <c r="I2306">
        <v>29</v>
      </c>
      <c r="J2306">
        <v>6</v>
      </c>
      <c r="K2306">
        <v>97</v>
      </c>
      <c r="L2306">
        <v>95</v>
      </c>
      <c r="M2306">
        <v>23</v>
      </c>
      <c r="N2306">
        <v>3</v>
      </c>
      <c r="O2306">
        <v>4</v>
      </c>
      <c r="P2306">
        <v>4</v>
      </c>
      <c r="Q2306">
        <v>83</v>
      </c>
      <c r="R2306">
        <v>92</v>
      </c>
    </row>
    <row r="2307" spans="1:18" x14ac:dyDescent="0.35">
      <c r="A2307" t="s">
        <v>26</v>
      </c>
      <c r="B2307">
        <v>97720</v>
      </c>
      <c r="C2307">
        <v>13</v>
      </c>
      <c r="D2307" t="s">
        <v>19</v>
      </c>
      <c r="E2307">
        <v>27</v>
      </c>
      <c r="F2307">
        <v>72</v>
      </c>
      <c r="G2307">
        <v>44</v>
      </c>
      <c r="H2307" t="s">
        <v>27</v>
      </c>
      <c r="I2307">
        <v>8</v>
      </c>
      <c r="J2307">
        <v>65</v>
      </c>
      <c r="K2307">
        <v>79</v>
      </c>
      <c r="L2307">
        <v>58</v>
      </c>
      <c r="M2307">
        <v>26</v>
      </c>
      <c r="N2307">
        <v>23</v>
      </c>
      <c r="O2307">
        <v>1</v>
      </c>
      <c r="P2307">
        <v>78</v>
      </c>
      <c r="Q2307">
        <v>85</v>
      </c>
      <c r="R2307">
        <v>77</v>
      </c>
    </row>
    <row r="2308" spans="1:18" x14ac:dyDescent="0.35">
      <c r="A2308" t="s">
        <v>28</v>
      </c>
      <c r="B2308">
        <v>30877</v>
      </c>
      <c r="C2308">
        <v>20</v>
      </c>
      <c r="D2308" t="s">
        <v>25</v>
      </c>
      <c r="E2308">
        <v>5</v>
      </c>
      <c r="F2308">
        <v>61</v>
      </c>
      <c r="G2308">
        <v>48</v>
      </c>
      <c r="H2308" t="s">
        <v>27</v>
      </c>
      <c r="I2308">
        <v>48</v>
      </c>
      <c r="J2308">
        <v>82</v>
      </c>
      <c r="K2308">
        <v>68</v>
      </c>
      <c r="L2308">
        <v>15</v>
      </c>
      <c r="M2308">
        <v>23</v>
      </c>
      <c r="N2308">
        <v>29</v>
      </c>
      <c r="O2308">
        <v>12</v>
      </c>
      <c r="P2308">
        <v>29</v>
      </c>
      <c r="Q2308">
        <v>73</v>
      </c>
      <c r="R2308">
        <v>24</v>
      </c>
    </row>
    <row r="2309" spans="1:18" x14ac:dyDescent="0.35">
      <c r="A2309" t="s">
        <v>29</v>
      </c>
      <c r="B2309">
        <v>38499</v>
      </c>
      <c r="C2309">
        <v>9</v>
      </c>
      <c r="D2309" t="s">
        <v>19</v>
      </c>
      <c r="E2309">
        <v>47</v>
      </c>
      <c r="F2309">
        <v>82</v>
      </c>
      <c r="G2309">
        <v>15</v>
      </c>
      <c r="H2309" t="s">
        <v>23</v>
      </c>
      <c r="I2309">
        <v>71</v>
      </c>
      <c r="J2309">
        <v>52</v>
      </c>
      <c r="K2309">
        <v>1</v>
      </c>
      <c r="L2309">
        <v>92</v>
      </c>
      <c r="M2309">
        <v>7</v>
      </c>
      <c r="N2309">
        <v>94</v>
      </c>
      <c r="O2309">
        <v>3</v>
      </c>
      <c r="P2309">
        <v>77</v>
      </c>
      <c r="Q2309">
        <v>53</v>
      </c>
      <c r="R2309">
        <v>51</v>
      </c>
    </row>
    <row r="2310" spans="1:18" x14ac:dyDescent="0.35">
      <c r="A2310" t="s">
        <v>26</v>
      </c>
      <c r="B2310">
        <v>135634</v>
      </c>
      <c r="C2310">
        <v>0</v>
      </c>
      <c r="D2310" t="s">
        <v>25</v>
      </c>
      <c r="E2310">
        <v>24</v>
      </c>
      <c r="F2310">
        <v>128</v>
      </c>
      <c r="G2310">
        <v>66</v>
      </c>
      <c r="H2310" t="s">
        <v>27</v>
      </c>
      <c r="I2310">
        <v>53</v>
      </c>
      <c r="J2310">
        <v>35</v>
      </c>
      <c r="K2310">
        <v>6</v>
      </c>
      <c r="L2310">
        <v>68</v>
      </c>
      <c r="M2310">
        <v>28</v>
      </c>
      <c r="N2310">
        <v>6</v>
      </c>
      <c r="O2310">
        <v>67</v>
      </c>
      <c r="P2310">
        <v>49</v>
      </c>
      <c r="Q2310">
        <v>1</v>
      </c>
      <c r="R2310">
        <v>11</v>
      </c>
    </row>
    <row r="2311" spans="1:18" x14ac:dyDescent="0.35">
      <c r="A2311" t="s">
        <v>31</v>
      </c>
      <c r="B2311">
        <v>88843</v>
      </c>
      <c r="C2311">
        <v>24</v>
      </c>
      <c r="D2311" t="s">
        <v>22</v>
      </c>
      <c r="E2311">
        <v>6</v>
      </c>
      <c r="F2311">
        <v>137</v>
      </c>
      <c r="G2311">
        <v>13</v>
      </c>
      <c r="H2311" t="s">
        <v>23</v>
      </c>
      <c r="I2311">
        <v>9</v>
      </c>
      <c r="J2311">
        <v>76</v>
      </c>
      <c r="K2311">
        <v>52</v>
      </c>
      <c r="L2311">
        <v>31</v>
      </c>
      <c r="M2311">
        <v>41</v>
      </c>
      <c r="N2311">
        <v>2</v>
      </c>
      <c r="O2311">
        <v>66</v>
      </c>
      <c r="P2311">
        <v>37</v>
      </c>
      <c r="Q2311">
        <v>71</v>
      </c>
      <c r="R2311">
        <v>63</v>
      </c>
    </row>
    <row r="2312" spans="1:18" x14ac:dyDescent="0.35">
      <c r="A2312" t="s">
        <v>43</v>
      </c>
      <c r="B2312">
        <v>68966</v>
      </c>
      <c r="C2312">
        <v>22</v>
      </c>
      <c r="D2312" t="s">
        <v>38</v>
      </c>
      <c r="E2312">
        <v>79</v>
      </c>
      <c r="F2312">
        <v>113</v>
      </c>
      <c r="G2312">
        <v>15</v>
      </c>
      <c r="H2312" t="s">
        <v>23</v>
      </c>
      <c r="I2312">
        <v>39</v>
      </c>
      <c r="J2312">
        <v>12</v>
      </c>
      <c r="K2312">
        <v>78</v>
      </c>
      <c r="L2312">
        <v>76</v>
      </c>
      <c r="M2312">
        <v>25</v>
      </c>
      <c r="N2312">
        <v>86</v>
      </c>
      <c r="O2312">
        <v>59</v>
      </c>
      <c r="P2312">
        <v>48</v>
      </c>
      <c r="Q2312">
        <v>2</v>
      </c>
      <c r="R2312">
        <v>38</v>
      </c>
    </row>
    <row r="2313" spans="1:18" x14ac:dyDescent="0.35">
      <c r="A2313" t="s">
        <v>37</v>
      </c>
      <c r="B2313">
        <v>95490</v>
      </c>
      <c r="C2313">
        <v>17</v>
      </c>
      <c r="D2313" t="s">
        <v>25</v>
      </c>
      <c r="E2313">
        <v>9</v>
      </c>
      <c r="F2313">
        <v>96</v>
      </c>
      <c r="G2313">
        <v>7</v>
      </c>
      <c r="H2313" t="s">
        <v>27</v>
      </c>
      <c r="I2313">
        <v>72</v>
      </c>
      <c r="J2313">
        <v>55</v>
      </c>
      <c r="K2313">
        <v>53</v>
      </c>
      <c r="L2313">
        <v>4</v>
      </c>
      <c r="M2313">
        <v>96</v>
      </c>
      <c r="N2313">
        <v>93</v>
      </c>
      <c r="O2313">
        <v>68</v>
      </c>
      <c r="P2313">
        <v>1</v>
      </c>
      <c r="Q2313">
        <v>21</v>
      </c>
      <c r="R2313">
        <v>18</v>
      </c>
    </row>
    <row r="2314" spans="1:18" x14ac:dyDescent="0.35">
      <c r="A2314" t="s">
        <v>37</v>
      </c>
      <c r="B2314">
        <v>101786</v>
      </c>
      <c r="C2314">
        <v>2</v>
      </c>
      <c r="D2314" t="s">
        <v>22</v>
      </c>
      <c r="E2314">
        <v>21</v>
      </c>
      <c r="F2314">
        <v>12</v>
      </c>
      <c r="G2314">
        <v>52</v>
      </c>
      <c r="H2314" t="s">
        <v>27</v>
      </c>
      <c r="I2314">
        <v>2</v>
      </c>
      <c r="J2314">
        <v>74</v>
      </c>
      <c r="K2314">
        <v>19</v>
      </c>
      <c r="L2314">
        <v>82</v>
      </c>
      <c r="M2314">
        <v>36</v>
      </c>
      <c r="N2314">
        <v>34</v>
      </c>
      <c r="O2314">
        <v>1</v>
      </c>
      <c r="P2314">
        <v>99</v>
      </c>
      <c r="Q2314">
        <v>61</v>
      </c>
      <c r="R2314">
        <v>42</v>
      </c>
    </row>
    <row r="2315" spans="1:18" x14ac:dyDescent="0.35">
      <c r="A2315" t="s">
        <v>21</v>
      </c>
      <c r="B2315">
        <v>41808</v>
      </c>
      <c r="C2315">
        <v>24</v>
      </c>
      <c r="D2315" t="s">
        <v>38</v>
      </c>
      <c r="E2315">
        <v>7</v>
      </c>
      <c r="F2315">
        <v>78</v>
      </c>
      <c r="G2315">
        <v>3</v>
      </c>
      <c r="H2315" t="s">
        <v>23</v>
      </c>
      <c r="I2315">
        <v>95</v>
      </c>
      <c r="J2315">
        <v>74</v>
      </c>
      <c r="K2315">
        <v>97</v>
      </c>
      <c r="L2315">
        <v>11</v>
      </c>
      <c r="M2315">
        <v>28</v>
      </c>
      <c r="N2315">
        <v>25</v>
      </c>
      <c r="O2315">
        <v>7</v>
      </c>
      <c r="P2315">
        <v>97</v>
      </c>
      <c r="Q2315">
        <v>6</v>
      </c>
      <c r="R2315">
        <v>86</v>
      </c>
    </row>
    <row r="2316" spans="1:18" x14ac:dyDescent="0.35">
      <c r="A2316" t="s">
        <v>26</v>
      </c>
      <c r="B2316">
        <v>44903</v>
      </c>
      <c r="C2316">
        <v>18</v>
      </c>
      <c r="D2316" t="s">
        <v>19</v>
      </c>
      <c r="E2316">
        <v>38</v>
      </c>
      <c r="F2316">
        <v>52</v>
      </c>
      <c r="G2316">
        <v>3</v>
      </c>
      <c r="H2316" t="s">
        <v>23</v>
      </c>
      <c r="I2316">
        <v>2</v>
      </c>
      <c r="J2316">
        <v>49</v>
      </c>
      <c r="K2316">
        <v>46</v>
      </c>
      <c r="L2316">
        <v>59</v>
      </c>
      <c r="M2316">
        <v>77</v>
      </c>
      <c r="N2316">
        <v>38</v>
      </c>
      <c r="O2316">
        <v>16</v>
      </c>
      <c r="P2316">
        <v>8</v>
      </c>
      <c r="Q2316">
        <v>33</v>
      </c>
      <c r="R2316">
        <v>29</v>
      </c>
    </row>
    <row r="2317" spans="1:18" x14ac:dyDescent="0.35">
      <c r="A2317" t="s">
        <v>34</v>
      </c>
      <c r="B2317">
        <v>93615</v>
      </c>
      <c r="C2317">
        <v>16</v>
      </c>
      <c r="D2317" t="s">
        <v>25</v>
      </c>
      <c r="E2317">
        <v>1</v>
      </c>
      <c r="F2317">
        <v>98</v>
      </c>
      <c r="G2317">
        <v>35</v>
      </c>
      <c r="H2317" t="s">
        <v>27</v>
      </c>
      <c r="I2317">
        <v>18</v>
      </c>
      <c r="J2317">
        <v>48</v>
      </c>
      <c r="K2317">
        <v>87</v>
      </c>
      <c r="L2317">
        <v>84</v>
      </c>
      <c r="M2317">
        <v>97</v>
      </c>
      <c r="N2317">
        <v>48</v>
      </c>
      <c r="O2317">
        <v>55</v>
      </c>
      <c r="P2317">
        <v>82</v>
      </c>
      <c r="Q2317">
        <v>7</v>
      </c>
      <c r="R2317">
        <v>18</v>
      </c>
    </row>
    <row r="2318" spans="1:18" x14ac:dyDescent="0.35">
      <c r="A2318" t="s">
        <v>29</v>
      </c>
      <c r="B2318">
        <v>81141</v>
      </c>
      <c r="C2318">
        <v>10</v>
      </c>
      <c r="D2318" t="s">
        <v>38</v>
      </c>
      <c r="E2318">
        <v>13</v>
      </c>
      <c r="F2318">
        <v>67</v>
      </c>
      <c r="G2318">
        <v>27</v>
      </c>
      <c r="H2318" t="s">
        <v>23</v>
      </c>
      <c r="I2318">
        <v>53</v>
      </c>
      <c r="J2318">
        <v>71</v>
      </c>
      <c r="K2318">
        <v>37</v>
      </c>
      <c r="L2318">
        <v>53</v>
      </c>
      <c r="M2318">
        <v>98</v>
      </c>
      <c r="N2318">
        <v>33</v>
      </c>
      <c r="O2318">
        <v>67</v>
      </c>
      <c r="P2318">
        <v>17</v>
      </c>
      <c r="Q2318">
        <v>12</v>
      </c>
      <c r="R2318">
        <v>78</v>
      </c>
    </row>
    <row r="2319" spans="1:18" x14ac:dyDescent="0.35">
      <c r="A2319" t="s">
        <v>41</v>
      </c>
      <c r="B2319">
        <v>126705</v>
      </c>
      <c r="C2319">
        <v>27</v>
      </c>
      <c r="D2319" t="s">
        <v>19</v>
      </c>
      <c r="E2319">
        <v>67</v>
      </c>
      <c r="F2319">
        <v>66</v>
      </c>
      <c r="G2319">
        <v>76</v>
      </c>
      <c r="H2319" t="s">
        <v>20</v>
      </c>
      <c r="I2319">
        <v>91</v>
      </c>
      <c r="J2319">
        <v>29</v>
      </c>
      <c r="K2319">
        <v>82</v>
      </c>
      <c r="L2319">
        <v>29</v>
      </c>
      <c r="M2319">
        <v>94</v>
      </c>
      <c r="N2319">
        <v>91</v>
      </c>
      <c r="O2319">
        <v>4</v>
      </c>
      <c r="P2319">
        <v>77</v>
      </c>
      <c r="Q2319">
        <v>17</v>
      </c>
      <c r="R2319">
        <v>22</v>
      </c>
    </row>
    <row r="2320" spans="1:18" x14ac:dyDescent="0.35">
      <c r="A2320" t="s">
        <v>33</v>
      </c>
      <c r="B2320">
        <v>57254</v>
      </c>
      <c r="C2320">
        <v>8</v>
      </c>
      <c r="D2320" t="s">
        <v>38</v>
      </c>
      <c r="E2320">
        <v>58</v>
      </c>
      <c r="F2320">
        <v>83</v>
      </c>
      <c r="G2320">
        <v>84</v>
      </c>
      <c r="H2320" t="s">
        <v>20</v>
      </c>
      <c r="I2320">
        <v>17</v>
      </c>
      <c r="J2320">
        <v>2</v>
      </c>
      <c r="K2320">
        <v>57</v>
      </c>
      <c r="L2320">
        <v>52</v>
      </c>
      <c r="M2320">
        <v>69</v>
      </c>
      <c r="N2320">
        <v>65</v>
      </c>
      <c r="O2320">
        <v>9</v>
      </c>
      <c r="P2320">
        <v>46</v>
      </c>
      <c r="Q2320">
        <v>1</v>
      </c>
      <c r="R2320">
        <v>63</v>
      </c>
    </row>
    <row r="2321" spans="1:18" x14ac:dyDescent="0.35">
      <c r="A2321" t="s">
        <v>30</v>
      </c>
      <c r="B2321">
        <v>126923</v>
      </c>
      <c r="C2321">
        <v>28</v>
      </c>
      <c r="D2321" t="s">
        <v>22</v>
      </c>
      <c r="E2321">
        <v>64</v>
      </c>
      <c r="F2321">
        <v>108</v>
      </c>
      <c r="G2321">
        <v>39</v>
      </c>
      <c r="H2321" t="s">
        <v>27</v>
      </c>
      <c r="I2321">
        <v>36</v>
      </c>
      <c r="J2321">
        <v>91</v>
      </c>
      <c r="K2321">
        <v>47</v>
      </c>
      <c r="L2321">
        <v>59</v>
      </c>
      <c r="M2321">
        <v>94</v>
      </c>
      <c r="N2321">
        <v>47</v>
      </c>
      <c r="O2321">
        <v>39</v>
      </c>
      <c r="P2321">
        <v>89</v>
      </c>
      <c r="Q2321">
        <v>91</v>
      </c>
      <c r="R2321">
        <v>35</v>
      </c>
    </row>
    <row r="2322" spans="1:18" x14ac:dyDescent="0.35">
      <c r="A2322" t="s">
        <v>41</v>
      </c>
      <c r="B2322">
        <v>71689</v>
      </c>
      <c r="C2322">
        <v>28</v>
      </c>
      <c r="D2322" t="s">
        <v>38</v>
      </c>
      <c r="E2322">
        <v>96</v>
      </c>
      <c r="F2322">
        <v>56</v>
      </c>
      <c r="G2322">
        <v>71</v>
      </c>
      <c r="H2322" t="s">
        <v>20</v>
      </c>
      <c r="I2322">
        <v>52</v>
      </c>
      <c r="J2322">
        <v>29</v>
      </c>
      <c r="K2322">
        <v>58</v>
      </c>
      <c r="L2322">
        <v>72</v>
      </c>
      <c r="M2322">
        <v>7</v>
      </c>
      <c r="N2322">
        <v>88</v>
      </c>
      <c r="O2322">
        <v>28</v>
      </c>
      <c r="P2322">
        <v>38</v>
      </c>
      <c r="Q2322">
        <v>34</v>
      </c>
      <c r="R2322">
        <v>84</v>
      </c>
    </row>
    <row r="2323" spans="1:18" x14ac:dyDescent="0.35">
      <c r="A2323" t="s">
        <v>29</v>
      </c>
      <c r="B2323">
        <v>49546</v>
      </c>
      <c r="C2323">
        <v>5</v>
      </c>
      <c r="D2323" t="s">
        <v>25</v>
      </c>
      <c r="E2323">
        <v>22</v>
      </c>
      <c r="F2323">
        <v>89</v>
      </c>
      <c r="G2323">
        <v>26</v>
      </c>
      <c r="H2323" t="s">
        <v>23</v>
      </c>
      <c r="I2323">
        <v>15</v>
      </c>
      <c r="J2323">
        <v>43</v>
      </c>
      <c r="K2323">
        <v>93</v>
      </c>
      <c r="L2323">
        <v>5</v>
      </c>
      <c r="M2323">
        <v>73</v>
      </c>
      <c r="N2323">
        <v>83</v>
      </c>
      <c r="O2323">
        <v>2</v>
      </c>
      <c r="P2323">
        <v>22</v>
      </c>
      <c r="Q2323">
        <v>76</v>
      </c>
      <c r="R2323">
        <v>75</v>
      </c>
    </row>
    <row r="2324" spans="1:18" x14ac:dyDescent="0.35">
      <c r="A2324" t="s">
        <v>41</v>
      </c>
      <c r="B2324">
        <v>41398</v>
      </c>
      <c r="C2324">
        <v>22</v>
      </c>
      <c r="D2324" t="s">
        <v>25</v>
      </c>
      <c r="E2324">
        <v>32</v>
      </c>
      <c r="F2324">
        <v>9</v>
      </c>
      <c r="G2324">
        <v>91</v>
      </c>
      <c r="H2324" t="s">
        <v>20</v>
      </c>
      <c r="I2324">
        <v>42</v>
      </c>
      <c r="J2324">
        <v>93</v>
      </c>
      <c r="K2324">
        <v>10</v>
      </c>
      <c r="L2324">
        <v>78</v>
      </c>
      <c r="M2324">
        <v>67</v>
      </c>
      <c r="N2324">
        <v>39</v>
      </c>
      <c r="O2324">
        <v>7</v>
      </c>
      <c r="P2324">
        <v>57</v>
      </c>
      <c r="Q2324">
        <v>36</v>
      </c>
      <c r="R2324">
        <v>35</v>
      </c>
    </row>
    <row r="2325" spans="1:18" x14ac:dyDescent="0.35">
      <c r="A2325" t="s">
        <v>44</v>
      </c>
      <c r="B2325">
        <v>142301</v>
      </c>
      <c r="C2325">
        <v>27</v>
      </c>
      <c r="D2325" t="s">
        <v>38</v>
      </c>
      <c r="E2325">
        <v>46</v>
      </c>
      <c r="F2325">
        <v>125</v>
      </c>
      <c r="G2325">
        <v>46</v>
      </c>
      <c r="H2325" t="s">
        <v>27</v>
      </c>
      <c r="I2325">
        <v>15</v>
      </c>
      <c r="J2325">
        <v>46</v>
      </c>
      <c r="K2325">
        <v>95</v>
      </c>
      <c r="L2325">
        <v>8</v>
      </c>
      <c r="M2325">
        <v>21</v>
      </c>
      <c r="N2325">
        <v>39</v>
      </c>
      <c r="O2325">
        <v>93</v>
      </c>
      <c r="P2325">
        <v>12</v>
      </c>
      <c r="Q2325">
        <v>25</v>
      </c>
      <c r="R2325">
        <v>26</v>
      </c>
    </row>
    <row r="2326" spans="1:18" x14ac:dyDescent="0.35">
      <c r="A2326" t="s">
        <v>34</v>
      </c>
      <c r="B2326">
        <v>73042</v>
      </c>
      <c r="C2326">
        <v>28</v>
      </c>
      <c r="D2326" t="s">
        <v>19</v>
      </c>
      <c r="E2326">
        <v>41</v>
      </c>
      <c r="F2326">
        <v>58</v>
      </c>
      <c r="G2326">
        <v>55</v>
      </c>
      <c r="H2326" t="s">
        <v>27</v>
      </c>
      <c r="I2326">
        <v>1</v>
      </c>
      <c r="J2326">
        <v>61</v>
      </c>
      <c r="K2326">
        <v>51</v>
      </c>
      <c r="L2326">
        <v>49</v>
      </c>
      <c r="M2326">
        <v>7</v>
      </c>
      <c r="N2326">
        <v>64</v>
      </c>
      <c r="O2326">
        <v>43</v>
      </c>
      <c r="P2326">
        <v>41</v>
      </c>
      <c r="Q2326">
        <v>6</v>
      </c>
      <c r="R2326">
        <v>61</v>
      </c>
    </row>
    <row r="2327" spans="1:18" x14ac:dyDescent="0.35">
      <c r="A2327" t="s">
        <v>30</v>
      </c>
      <c r="B2327">
        <v>110094</v>
      </c>
      <c r="C2327">
        <v>10</v>
      </c>
      <c r="D2327" t="s">
        <v>22</v>
      </c>
      <c r="E2327">
        <v>13</v>
      </c>
      <c r="F2327">
        <v>74</v>
      </c>
      <c r="G2327">
        <v>57</v>
      </c>
      <c r="H2327" t="s">
        <v>27</v>
      </c>
      <c r="I2327">
        <v>58</v>
      </c>
      <c r="J2327">
        <v>76</v>
      </c>
      <c r="K2327">
        <v>74</v>
      </c>
      <c r="L2327">
        <v>85</v>
      </c>
      <c r="M2327">
        <v>38</v>
      </c>
      <c r="N2327">
        <v>35</v>
      </c>
      <c r="O2327">
        <v>83</v>
      </c>
      <c r="P2327">
        <v>24</v>
      </c>
      <c r="Q2327">
        <v>46</v>
      </c>
      <c r="R2327">
        <v>19</v>
      </c>
    </row>
    <row r="2328" spans="1:18" x14ac:dyDescent="0.35">
      <c r="A2328" t="s">
        <v>34</v>
      </c>
      <c r="B2328">
        <v>126155</v>
      </c>
      <c r="C2328">
        <v>9</v>
      </c>
      <c r="D2328" t="s">
        <v>25</v>
      </c>
      <c r="E2328">
        <v>41</v>
      </c>
      <c r="F2328">
        <v>71</v>
      </c>
      <c r="G2328">
        <v>58</v>
      </c>
      <c r="H2328" t="s">
        <v>27</v>
      </c>
      <c r="I2328">
        <v>24</v>
      </c>
      <c r="J2328">
        <v>94</v>
      </c>
      <c r="K2328">
        <v>37</v>
      </c>
      <c r="L2328">
        <v>66</v>
      </c>
      <c r="M2328">
        <v>35</v>
      </c>
      <c r="N2328">
        <v>81</v>
      </c>
      <c r="O2328">
        <v>9</v>
      </c>
      <c r="P2328">
        <v>79</v>
      </c>
      <c r="Q2328">
        <v>85</v>
      </c>
      <c r="R2328">
        <v>1</v>
      </c>
    </row>
    <row r="2329" spans="1:18" x14ac:dyDescent="0.35">
      <c r="A2329" t="s">
        <v>43</v>
      </c>
      <c r="B2329">
        <v>128464</v>
      </c>
      <c r="C2329">
        <v>15</v>
      </c>
      <c r="D2329" t="s">
        <v>19</v>
      </c>
      <c r="E2329">
        <v>62</v>
      </c>
      <c r="F2329">
        <v>137</v>
      </c>
      <c r="G2329">
        <v>22</v>
      </c>
      <c r="H2329" t="s">
        <v>23</v>
      </c>
      <c r="I2329">
        <v>2</v>
      </c>
      <c r="J2329">
        <v>61</v>
      </c>
      <c r="K2329">
        <v>9</v>
      </c>
      <c r="L2329">
        <v>7</v>
      </c>
      <c r="M2329">
        <v>41</v>
      </c>
      <c r="N2329">
        <v>15</v>
      </c>
      <c r="O2329">
        <v>98</v>
      </c>
      <c r="P2329">
        <v>9</v>
      </c>
      <c r="Q2329">
        <v>89</v>
      </c>
      <c r="R2329">
        <v>79</v>
      </c>
    </row>
    <row r="2330" spans="1:18" x14ac:dyDescent="0.35">
      <c r="A2330" t="s">
        <v>35</v>
      </c>
      <c r="B2330">
        <v>139791</v>
      </c>
      <c r="C2330">
        <v>4</v>
      </c>
      <c r="D2330" t="s">
        <v>22</v>
      </c>
      <c r="E2330">
        <v>66</v>
      </c>
      <c r="F2330">
        <v>61</v>
      </c>
      <c r="G2330">
        <v>66</v>
      </c>
      <c r="H2330" t="s">
        <v>27</v>
      </c>
      <c r="I2330">
        <v>88</v>
      </c>
      <c r="J2330">
        <v>75</v>
      </c>
      <c r="K2330">
        <v>93</v>
      </c>
      <c r="L2330">
        <v>55</v>
      </c>
      <c r="M2330">
        <v>45</v>
      </c>
      <c r="N2330">
        <v>97</v>
      </c>
      <c r="O2330">
        <v>46</v>
      </c>
      <c r="P2330">
        <v>64</v>
      </c>
      <c r="Q2330">
        <v>37</v>
      </c>
      <c r="R2330">
        <v>64</v>
      </c>
    </row>
    <row r="2331" spans="1:18" x14ac:dyDescent="0.35">
      <c r="A2331" t="s">
        <v>18</v>
      </c>
      <c r="B2331">
        <v>56745</v>
      </c>
      <c r="C2331">
        <v>1</v>
      </c>
      <c r="D2331" t="s">
        <v>22</v>
      </c>
      <c r="E2331">
        <v>62</v>
      </c>
      <c r="F2331">
        <v>101</v>
      </c>
      <c r="G2331">
        <v>78</v>
      </c>
      <c r="H2331" t="s">
        <v>20</v>
      </c>
      <c r="I2331">
        <v>64</v>
      </c>
      <c r="J2331">
        <v>91</v>
      </c>
      <c r="K2331">
        <v>1</v>
      </c>
      <c r="L2331">
        <v>13</v>
      </c>
      <c r="M2331">
        <v>12</v>
      </c>
      <c r="N2331">
        <v>92</v>
      </c>
      <c r="O2331">
        <v>66</v>
      </c>
      <c r="P2331">
        <v>95</v>
      </c>
      <c r="Q2331">
        <v>58</v>
      </c>
      <c r="R2331">
        <v>46</v>
      </c>
    </row>
    <row r="2332" spans="1:18" x14ac:dyDescent="0.35">
      <c r="A2332" t="s">
        <v>34</v>
      </c>
      <c r="B2332">
        <v>94558</v>
      </c>
      <c r="C2332">
        <v>25</v>
      </c>
      <c r="D2332" t="s">
        <v>25</v>
      </c>
      <c r="E2332">
        <v>16</v>
      </c>
      <c r="F2332">
        <v>88</v>
      </c>
      <c r="G2332">
        <v>49</v>
      </c>
      <c r="H2332" t="s">
        <v>27</v>
      </c>
      <c r="I2332">
        <v>3</v>
      </c>
      <c r="J2332">
        <v>37</v>
      </c>
      <c r="K2332">
        <v>8</v>
      </c>
      <c r="L2332">
        <v>2</v>
      </c>
      <c r="M2332">
        <v>34</v>
      </c>
      <c r="N2332">
        <v>8</v>
      </c>
      <c r="O2332">
        <v>18</v>
      </c>
      <c r="P2332">
        <v>35</v>
      </c>
      <c r="Q2332">
        <v>6</v>
      </c>
      <c r="R2332">
        <v>56</v>
      </c>
    </row>
    <row r="2333" spans="1:18" x14ac:dyDescent="0.35">
      <c r="A2333" t="s">
        <v>30</v>
      </c>
      <c r="B2333">
        <v>91478</v>
      </c>
      <c r="C2333">
        <v>11</v>
      </c>
      <c r="D2333" t="s">
        <v>19</v>
      </c>
      <c r="E2333">
        <v>87</v>
      </c>
      <c r="F2333">
        <v>132</v>
      </c>
      <c r="G2333">
        <v>41</v>
      </c>
      <c r="H2333" t="s">
        <v>27</v>
      </c>
      <c r="I2333">
        <v>14</v>
      </c>
      <c r="J2333">
        <v>16</v>
      </c>
      <c r="K2333">
        <v>97</v>
      </c>
      <c r="L2333">
        <v>67</v>
      </c>
      <c r="M2333">
        <v>4</v>
      </c>
      <c r="N2333">
        <v>14</v>
      </c>
      <c r="O2333">
        <v>49</v>
      </c>
      <c r="P2333">
        <v>21</v>
      </c>
      <c r="Q2333">
        <v>8</v>
      </c>
      <c r="R2333">
        <v>57</v>
      </c>
    </row>
    <row r="2334" spans="1:18" x14ac:dyDescent="0.35">
      <c r="A2334" t="s">
        <v>44</v>
      </c>
      <c r="B2334">
        <v>125980</v>
      </c>
      <c r="C2334">
        <v>1</v>
      </c>
      <c r="D2334" t="s">
        <v>25</v>
      </c>
      <c r="E2334">
        <v>46</v>
      </c>
      <c r="F2334">
        <v>76</v>
      </c>
      <c r="G2334">
        <v>54</v>
      </c>
      <c r="H2334" t="s">
        <v>27</v>
      </c>
      <c r="I2334">
        <v>72</v>
      </c>
      <c r="J2334">
        <v>37</v>
      </c>
      <c r="K2334">
        <v>5</v>
      </c>
      <c r="L2334">
        <v>84</v>
      </c>
      <c r="M2334">
        <v>15</v>
      </c>
      <c r="N2334">
        <v>55</v>
      </c>
      <c r="O2334">
        <v>35</v>
      </c>
      <c r="P2334">
        <v>7</v>
      </c>
      <c r="Q2334">
        <v>2</v>
      </c>
      <c r="R2334">
        <v>67</v>
      </c>
    </row>
    <row r="2335" spans="1:18" x14ac:dyDescent="0.35">
      <c r="A2335" t="s">
        <v>39</v>
      </c>
      <c r="B2335">
        <v>128708</v>
      </c>
      <c r="C2335">
        <v>15</v>
      </c>
      <c r="D2335" t="s">
        <v>22</v>
      </c>
      <c r="E2335">
        <v>6</v>
      </c>
      <c r="F2335">
        <v>122</v>
      </c>
      <c r="G2335">
        <v>86</v>
      </c>
      <c r="H2335" t="s">
        <v>20</v>
      </c>
      <c r="I2335">
        <v>89</v>
      </c>
      <c r="J2335">
        <v>52</v>
      </c>
      <c r="K2335">
        <v>53</v>
      </c>
      <c r="L2335">
        <v>71</v>
      </c>
      <c r="M2335">
        <v>32</v>
      </c>
      <c r="N2335">
        <v>4</v>
      </c>
      <c r="O2335">
        <v>23</v>
      </c>
      <c r="P2335">
        <v>24</v>
      </c>
      <c r="Q2335">
        <v>34</v>
      </c>
      <c r="R2335">
        <v>94</v>
      </c>
    </row>
    <row r="2336" spans="1:18" x14ac:dyDescent="0.35">
      <c r="A2336" t="s">
        <v>18</v>
      </c>
      <c r="B2336">
        <v>41638</v>
      </c>
      <c r="C2336">
        <v>26</v>
      </c>
      <c r="D2336" t="s">
        <v>25</v>
      </c>
      <c r="E2336">
        <v>94</v>
      </c>
      <c r="F2336">
        <v>15</v>
      </c>
      <c r="G2336">
        <v>81</v>
      </c>
      <c r="H2336" t="s">
        <v>20</v>
      </c>
      <c r="I2336">
        <v>23</v>
      </c>
      <c r="J2336">
        <v>56</v>
      </c>
      <c r="K2336">
        <v>88</v>
      </c>
      <c r="L2336">
        <v>47</v>
      </c>
      <c r="M2336">
        <v>51</v>
      </c>
      <c r="N2336">
        <v>13</v>
      </c>
      <c r="O2336">
        <v>42</v>
      </c>
      <c r="P2336">
        <v>39</v>
      </c>
      <c r="Q2336">
        <v>35</v>
      </c>
      <c r="R2336">
        <v>89</v>
      </c>
    </row>
    <row r="2337" spans="1:18" x14ac:dyDescent="0.35">
      <c r="A2337" t="s">
        <v>21</v>
      </c>
      <c r="B2337">
        <v>54829</v>
      </c>
      <c r="C2337">
        <v>26</v>
      </c>
      <c r="D2337" t="s">
        <v>22</v>
      </c>
      <c r="E2337">
        <v>97</v>
      </c>
      <c r="F2337">
        <v>51</v>
      </c>
      <c r="G2337">
        <v>29</v>
      </c>
      <c r="H2337" t="s">
        <v>23</v>
      </c>
      <c r="I2337">
        <v>55</v>
      </c>
      <c r="J2337">
        <v>7</v>
      </c>
      <c r="K2337">
        <v>19</v>
      </c>
      <c r="L2337">
        <v>65</v>
      </c>
      <c r="M2337">
        <v>88</v>
      </c>
      <c r="N2337">
        <v>14</v>
      </c>
      <c r="O2337">
        <v>13</v>
      </c>
      <c r="P2337">
        <v>3</v>
      </c>
      <c r="Q2337">
        <v>16</v>
      </c>
      <c r="R2337">
        <v>11</v>
      </c>
    </row>
    <row r="2338" spans="1:18" x14ac:dyDescent="0.35">
      <c r="A2338" t="s">
        <v>37</v>
      </c>
      <c r="B2338">
        <v>50720</v>
      </c>
      <c r="C2338">
        <v>28</v>
      </c>
      <c r="D2338" t="s">
        <v>19</v>
      </c>
      <c r="E2338">
        <v>21</v>
      </c>
      <c r="F2338">
        <v>117</v>
      </c>
      <c r="G2338">
        <v>64</v>
      </c>
      <c r="H2338" t="s">
        <v>27</v>
      </c>
      <c r="I2338">
        <v>65</v>
      </c>
      <c r="J2338">
        <v>12</v>
      </c>
      <c r="K2338">
        <v>57</v>
      </c>
      <c r="L2338">
        <v>39</v>
      </c>
      <c r="M2338">
        <v>34</v>
      </c>
      <c r="N2338">
        <v>32</v>
      </c>
      <c r="O2338">
        <v>93</v>
      </c>
      <c r="P2338">
        <v>74</v>
      </c>
      <c r="Q2338">
        <v>13</v>
      </c>
      <c r="R2338">
        <v>48</v>
      </c>
    </row>
    <row r="2339" spans="1:18" x14ac:dyDescent="0.35">
      <c r="A2339" t="s">
        <v>31</v>
      </c>
      <c r="B2339">
        <v>99981</v>
      </c>
      <c r="C2339">
        <v>2</v>
      </c>
      <c r="D2339" t="s">
        <v>25</v>
      </c>
      <c r="E2339">
        <v>43</v>
      </c>
      <c r="F2339">
        <v>117</v>
      </c>
      <c r="G2339">
        <v>9</v>
      </c>
      <c r="H2339" t="s">
        <v>23</v>
      </c>
      <c r="I2339">
        <v>45</v>
      </c>
      <c r="J2339">
        <v>1</v>
      </c>
      <c r="K2339">
        <v>48</v>
      </c>
      <c r="L2339">
        <v>9</v>
      </c>
      <c r="M2339">
        <v>6</v>
      </c>
      <c r="N2339">
        <v>44</v>
      </c>
      <c r="O2339">
        <v>16</v>
      </c>
      <c r="P2339">
        <v>2</v>
      </c>
      <c r="Q2339">
        <v>8</v>
      </c>
      <c r="R2339">
        <v>74</v>
      </c>
    </row>
    <row r="2340" spans="1:18" x14ac:dyDescent="0.35">
      <c r="A2340" t="s">
        <v>41</v>
      </c>
      <c r="B2340">
        <v>104541</v>
      </c>
      <c r="C2340">
        <v>22</v>
      </c>
      <c r="D2340" t="s">
        <v>19</v>
      </c>
      <c r="E2340">
        <v>38</v>
      </c>
      <c r="F2340">
        <v>125</v>
      </c>
      <c r="G2340">
        <v>88</v>
      </c>
      <c r="H2340" t="s">
        <v>20</v>
      </c>
      <c r="I2340">
        <v>58</v>
      </c>
      <c r="J2340">
        <v>57</v>
      </c>
      <c r="K2340">
        <v>9</v>
      </c>
      <c r="L2340">
        <v>17</v>
      </c>
      <c r="M2340">
        <v>53</v>
      </c>
      <c r="N2340">
        <v>35</v>
      </c>
      <c r="O2340">
        <v>2</v>
      </c>
      <c r="P2340">
        <v>8</v>
      </c>
      <c r="Q2340">
        <v>65</v>
      </c>
      <c r="R2340">
        <v>33</v>
      </c>
    </row>
    <row r="2341" spans="1:18" x14ac:dyDescent="0.35">
      <c r="A2341" t="s">
        <v>43</v>
      </c>
      <c r="B2341">
        <v>30733</v>
      </c>
      <c r="C2341">
        <v>7</v>
      </c>
      <c r="D2341" t="s">
        <v>38</v>
      </c>
      <c r="E2341">
        <v>89</v>
      </c>
      <c r="F2341">
        <v>69</v>
      </c>
      <c r="G2341">
        <v>19</v>
      </c>
      <c r="H2341" t="s">
        <v>23</v>
      </c>
      <c r="I2341">
        <v>96</v>
      </c>
      <c r="J2341">
        <v>64</v>
      </c>
      <c r="K2341">
        <v>44</v>
      </c>
      <c r="L2341">
        <v>72</v>
      </c>
      <c r="M2341">
        <v>82</v>
      </c>
      <c r="N2341">
        <v>59</v>
      </c>
      <c r="O2341">
        <v>87</v>
      </c>
      <c r="P2341">
        <v>51</v>
      </c>
      <c r="Q2341">
        <v>83</v>
      </c>
      <c r="R2341">
        <v>95</v>
      </c>
    </row>
    <row r="2342" spans="1:18" x14ac:dyDescent="0.35">
      <c r="A2342" t="s">
        <v>32</v>
      </c>
      <c r="B2342">
        <v>127760</v>
      </c>
      <c r="C2342">
        <v>27</v>
      </c>
      <c r="D2342" t="s">
        <v>25</v>
      </c>
      <c r="E2342">
        <v>61</v>
      </c>
      <c r="F2342">
        <v>111</v>
      </c>
      <c r="G2342">
        <v>61</v>
      </c>
      <c r="H2342" t="s">
        <v>27</v>
      </c>
      <c r="I2342">
        <v>82</v>
      </c>
      <c r="J2342">
        <v>3</v>
      </c>
      <c r="K2342">
        <v>73</v>
      </c>
      <c r="L2342">
        <v>78</v>
      </c>
      <c r="M2342">
        <v>7</v>
      </c>
      <c r="N2342">
        <v>71</v>
      </c>
      <c r="O2342">
        <v>4</v>
      </c>
      <c r="P2342">
        <v>44</v>
      </c>
      <c r="Q2342">
        <v>82</v>
      </c>
      <c r="R2342">
        <v>93</v>
      </c>
    </row>
    <row r="2343" spans="1:18" x14ac:dyDescent="0.35">
      <c r="A2343" t="s">
        <v>41</v>
      </c>
      <c r="B2343">
        <v>56819</v>
      </c>
      <c r="C2343">
        <v>1</v>
      </c>
      <c r="D2343" t="s">
        <v>22</v>
      </c>
      <c r="E2343">
        <v>58</v>
      </c>
      <c r="F2343">
        <v>13</v>
      </c>
      <c r="G2343">
        <v>89</v>
      </c>
      <c r="H2343" t="s">
        <v>20</v>
      </c>
      <c r="I2343">
        <v>62</v>
      </c>
      <c r="J2343">
        <v>2</v>
      </c>
      <c r="K2343">
        <v>72</v>
      </c>
      <c r="L2343">
        <v>77</v>
      </c>
      <c r="M2343">
        <v>72</v>
      </c>
      <c r="N2343">
        <v>77</v>
      </c>
      <c r="O2343">
        <v>43</v>
      </c>
      <c r="P2343">
        <v>99</v>
      </c>
      <c r="Q2343">
        <v>77</v>
      </c>
      <c r="R2343">
        <v>58</v>
      </c>
    </row>
    <row r="2344" spans="1:18" x14ac:dyDescent="0.35">
      <c r="A2344" t="s">
        <v>33</v>
      </c>
      <c r="B2344">
        <v>105954</v>
      </c>
      <c r="C2344">
        <v>27</v>
      </c>
      <c r="D2344" t="s">
        <v>19</v>
      </c>
      <c r="E2344">
        <v>91</v>
      </c>
      <c r="F2344">
        <v>131</v>
      </c>
      <c r="G2344">
        <v>84</v>
      </c>
      <c r="H2344" t="s">
        <v>20</v>
      </c>
      <c r="I2344">
        <v>53</v>
      </c>
      <c r="J2344">
        <v>33</v>
      </c>
      <c r="K2344">
        <v>25</v>
      </c>
      <c r="L2344">
        <v>51</v>
      </c>
      <c r="M2344">
        <v>58</v>
      </c>
      <c r="N2344">
        <v>24</v>
      </c>
      <c r="O2344">
        <v>92</v>
      </c>
      <c r="P2344">
        <v>56</v>
      </c>
      <c r="Q2344">
        <v>53</v>
      </c>
      <c r="R2344">
        <v>44</v>
      </c>
    </row>
    <row r="2345" spans="1:18" x14ac:dyDescent="0.35">
      <c r="A2345" t="s">
        <v>21</v>
      </c>
      <c r="B2345">
        <v>145386</v>
      </c>
      <c r="C2345">
        <v>21</v>
      </c>
      <c r="D2345" t="s">
        <v>19</v>
      </c>
      <c r="E2345">
        <v>88</v>
      </c>
      <c r="F2345">
        <v>82</v>
      </c>
      <c r="G2345">
        <v>21</v>
      </c>
      <c r="H2345" t="s">
        <v>23</v>
      </c>
      <c r="I2345">
        <v>61</v>
      </c>
      <c r="J2345">
        <v>58</v>
      </c>
      <c r="K2345">
        <v>53</v>
      </c>
      <c r="L2345">
        <v>18</v>
      </c>
      <c r="M2345">
        <v>28</v>
      </c>
      <c r="N2345">
        <v>52</v>
      </c>
      <c r="O2345">
        <v>79</v>
      </c>
      <c r="P2345">
        <v>43</v>
      </c>
      <c r="Q2345">
        <v>2</v>
      </c>
      <c r="R2345">
        <v>9</v>
      </c>
    </row>
    <row r="2346" spans="1:18" x14ac:dyDescent="0.35">
      <c r="A2346" t="s">
        <v>43</v>
      </c>
      <c r="B2346">
        <v>101360</v>
      </c>
      <c r="C2346">
        <v>9</v>
      </c>
      <c r="D2346" t="s">
        <v>25</v>
      </c>
      <c r="E2346">
        <v>42</v>
      </c>
      <c r="F2346">
        <v>63</v>
      </c>
      <c r="G2346">
        <v>22</v>
      </c>
      <c r="H2346" t="s">
        <v>23</v>
      </c>
      <c r="I2346">
        <v>21</v>
      </c>
      <c r="J2346">
        <v>51</v>
      </c>
      <c r="K2346">
        <v>31</v>
      </c>
      <c r="L2346">
        <v>93</v>
      </c>
      <c r="M2346">
        <v>23</v>
      </c>
      <c r="N2346">
        <v>42</v>
      </c>
      <c r="O2346">
        <v>96</v>
      </c>
      <c r="P2346">
        <v>32</v>
      </c>
      <c r="Q2346">
        <v>64</v>
      </c>
      <c r="R2346">
        <v>32</v>
      </c>
    </row>
    <row r="2347" spans="1:18" x14ac:dyDescent="0.35">
      <c r="A2347" t="s">
        <v>24</v>
      </c>
      <c r="B2347">
        <v>108349</v>
      </c>
      <c r="C2347">
        <v>1</v>
      </c>
      <c r="D2347" t="s">
        <v>25</v>
      </c>
      <c r="E2347">
        <v>63</v>
      </c>
      <c r="F2347">
        <v>142</v>
      </c>
      <c r="G2347">
        <v>81</v>
      </c>
      <c r="H2347" t="s">
        <v>20</v>
      </c>
      <c r="I2347">
        <v>63</v>
      </c>
      <c r="J2347">
        <v>61</v>
      </c>
      <c r="K2347">
        <v>42</v>
      </c>
      <c r="L2347">
        <v>61</v>
      </c>
      <c r="M2347">
        <v>26</v>
      </c>
      <c r="N2347">
        <v>38</v>
      </c>
      <c r="O2347">
        <v>44</v>
      </c>
      <c r="P2347">
        <v>86</v>
      </c>
      <c r="Q2347">
        <v>35</v>
      </c>
      <c r="R2347">
        <v>64</v>
      </c>
    </row>
    <row r="2348" spans="1:18" x14ac:dyDescent="0.35">
      <c r="A2348" t="s">
        <v>41</v>
      </c>
      <c r="B2348">
        <v>137102</v>
      </c>
      <c r="C2348">
        <v>19</v>
      </c>
      <c r="D2348" t="s">
        <v>19</v>
      </c>
      <c r="E2348">
        <v>25</v>
      </c>
      <c r="F2348">
        <v>115</v>
      </c>
      <c r="G2348">
        <v>89</v>
      </c>
      <c r="H2348" t="s">
        <v>20</v>
      </c>
      <c r="I2348">
        <v>46</v>
      </c>
      <c r="J2348">
        <v>34</v>
      </c>
      <c r="K2348">
        <v>91</v>
      </c>
      <c r="L2348">
        <v>14</v>
      </c>
      <c r="M2348">
        <v>72</v>
      </c>
      <c r="N2348">
        <v>69</v>
      </c>
      <c r="O2348">
        <v>69</v>
      </c>
      <c r="P2348">
        <v>94</v>
      </c>
      <c r="Q2348">
        <v>73</v>
      </c>
      <c r="R2348">
        <v>3</v>
      </c>
    </row>
    <row r="2349" spans="1:18" x14ac:dyDescent="0.35">
      <c r="A2349" t="s">
        <v>33</v>
      </c>
      <c r="B2349">
        <v>97310</v>
      </c>
      <c r="C2349">
        <v>29</v>
      </c>
      <c r="D2349" t="s">
        <v>22</v>
      </c>
      <c r="E2349">
        <v>39</v>
      </c>
      <c r="F2349">
        <v>53</v>
      </c>
      <c r="G2349">
        <v>93</v>
      </c>
      <c r="H2349" t="s">
        <v>20</v>
      </c>
      <c r="I2349">
        <v>7</v>
      </c>
      <c r="J2349">
        <v>7</v>
      </c>
      <c r="K2349">
        <v>73</v>
      </c>
      <c r="L2349">
        <v>84</v>
      </c>
      <c r="M2349">
        <v>55</v>
      </c>
      <c r="N2349">
        <v>73</v>
      </c>
      <c r="O2349">
        <v>3</v>
      </c>
      <c r="P2349">
        <v>75</v>
      </c>
      <c r="Q2349">
        <v>34</v>
      </c>
      <c r="R2349">
        <v>9</v>
      </c>
    </row>
    <row r="2350" spans="1:18" x14ac:dyDescent="0.35">
      <c r="A2350" t="s">
        <v>33</v>
      </c>
      <c r="B2350">
        <v>121111</v>
      </c>
      <c r="C2350">
        <v>6</v>
      </c>
      <c r="D2350" t="s">
        <v>38</v>
      </c>
      <c r="E2350">
        <v>32</v>
      </c>
      <c r="F2350">
        <v>10</v>
      </c>
      <c r="G2350">
        <v>89</v>
      </c>
      <c r="H2350" t="s">
        <v>20</v>
      </c>
      <c r="I2350">
        <v>75</v>
      </c>
      <c r="J2350">
        <v>21</v>
      </c>
      <c r="K2350">
        <v>14</v>
      </c>
      <c r="L2350">
        <v>3</v>
      </c>
      <c r="M2350">
        <v>48</v>
      </c>
      <c r="N2350">
        <v>54</v>
      </c>
      <c r="O2350">
        <v>43</v>
      </c>
      <c r="P2350">
        <v>66</v>
      </c>
      <c r="Q2350">
        <v>43</v>
      </c>
      <c r="R2350">
        <v>95</v>
      </c>
    </row>
    <row r="2351" spans="1:18" x14ac:dyDescent="0.35">
      <c r="A2351" t="s">
        <v>21</v>
      </c>
      <c r="B2351">
        <v>85983</v>
      </c>
      <c r="C2351">
        <v>11</v>
      </c>
      <c r="D2351" t="s">
        <v>38</v>
      </c>
      <c r="E2351">
        <v>63</v>
      </c>
      <c r="F2351">
        <v>111</v>
      </c>
      <c r="G2351">
        <v>12</v>
      </c>
      <c r="H2351" t="s">
        <v>23</v>
      </c>
      <c r="I2351">
        <v>41</v>
      </c>
      <c r="J2351">
        <v>37</v>
      </c>
      <c r="K2351">
        <v>17</v>
      </c>
      <c r="L2351">
        <v>48</v>
      </c>
      <c r="M2351">
        <v>39</v>
      </c>
      <c r="N2351">
        <v>18</v>
      </c>
      <c r="O2351">
        <v>45</v>
      </c>
      <c r="P2351">
        <v>42</v>
      </c>
      <c r="Q2351">
        <v>13</v>
      </c>
      <c r="R2351">
        <v>13</v>
      </c>
    </row>
    <row r="2352" spans="1:18" x14ac:dyDescent="0.35">
      <c r="A2352" t="s">
        <v>37</v>
      </c>
      <c r="B2352">
        <v>98407</v>
      </c>
      <c r="C2352">
        <v>13</v>
      </c>
      <c r="D2352" t="s">
        <v>19</v>
      </c>
      <c r="E2352">
        <v>71</v>
      </c>
      <c r="F2352">
        <v>144</v>
      </c>
      <c r="G2352">
        <v>33</v>
      </c>
      <c r="H2352" t="s">
        <v>27</v>
      </c>
      <c r="I2352">
        <v>12</v>
      </c>
      <c r="J2352">
        <v>5</v>
      </c>
      <c r="K2352">
        <v>53</v>
      </c>
      <c r="L2352">
        <v>62</v>
      </c>
      <c r="M2352">
        <v>4</v>
      </c>
      <c r="N2352">
        <v>8</v>
      </c>
      <c r="O2352">
        <v>69</v>
      </c>
      <c r="P2352">
        <v>99</v>
      </c>
      <c r="Q2352">
        <v>14</v>
      </c>
      <c r="R2352">
        <v>6</v>
      </c>
    </row>
    <row r="2353" spans="1:18" x14ac:dyDescent="0.35">
      <c r="A2353" t="s">
        <v>44</v>
      </c>
      <c r="B2353">
        <v>130641</v>
      </c>
      <c r="C2353">
        <v>19</v>
      </c>
      <c r="D2353" t="s">
        <v>19</v>
      </c>
      <c r="E2353">
        <v>93</v>
      </c>
      <c r="F2353">
        <v>146</v>
      </c>
      <c r="G2353">
        <v>32</v>
      </c>
      <c r="H2353" t="s">
        <v>27</v>
      </c>
      <c r="I2353">
        <v>89</v>
      </c>
      <c r="J2353">
        <v>47</v>
      </c>
      <c r="K2353">
        <v>77</v>
      </c>
      <c r="L2353">
        <v>8</v>
      </c>
      <c r="M2353">
        <v>96</v>
      </c>
      <c r="N2353">
        <v>61</v>
      </c>
      <c r="O2353">
        <v>9</v>
      </c>
      <c r="P2353">
        <v>67</v>
      </c>
      <c r="Q2353">
        <v>54</v>
      </c>
      <c r="R2353">
        <v>17</v>
      </c>
    </row>
    <row r="2354" spans="1:18" x14ac:dyDescent="0.35">
      <c r="A2354" t="s">
        <v>34</v>
      </c>
      <c r="B2354">
        <v>56363</v>
      </c>
      <c r="C2354">
        <v>3</v>
      </c>
      <c r="D2354" t="s">
        <v>38</v>
      </c>
      <c r="E2354">
        <v>47</v>
      </c>
      <c r="F2354">
        <v>137</v>
      </c>
      <c r="G2354">
        <v>35</v>
      </c>
      <c r="H2354" t="s">
        <v>27</v>
      </c>
      <c r="I2354">
        <v>10</v>
      </c>
      <c r="J2354">
        <v>88</v>
      </c>
      <c r="K2354">
        <v>39</v>
      </c>
      <c r="L2354">
        <v>25</v>
      </c>
      <c r="M2354">
        <v>92</v>
      </c>
      <c r="N2354">
        <v>12</v>
      </c>
      <c r="O2354">
        <v>35</v>
      </c>
      <c r="P2354">
        <v>8</v>
      </c>
      <c r="Q2354">
        <v>95</v>
      </c>
      <c r="R2354">
        <v>62</v>
      </c>
    </row>
    <row r="2355" spans="1:18" x14ac:dyDescent="0.35">
      <c r="A2355" t="s">
        <v>42</v>
      </c>
      <c r="B2355">
        <v>56187</v>
      </c>
      <c r="C2355">
        <v>17</v>
      </c>
      <c r="D2355" t="s">
        <v>38</v>
      </c>
      <c r="E2355">
        <v>56</v>
      </c>
      <c r="F2355">
        <v>6</v>
      </c>
      <c r="G2355">
        <v>53</v>
      </c>
      <c r="H2355" t="s">
        <v>27</v>
      </c>
      <c r="I2355">
        <v>81</v>
      </c>
      <c r="J2355">
        <v>54</v>
      </c>
      <c r="K2355">
        <v>87</v>
      </c>
      <c r="L2355">
        <v>8</v>
      </c>
      <c r="M2355">
        <v>28</v>
      </c>
      <c r="N2355">
        <v>63</v>
      </c>
      <c r="O2355">
        <v>1</v>
      </c>
      <c r="P2355">
        <v>4</v>
      </c>
      <c r="Q2355">
        <v>24</v>
      </c>
      <c r="R2355">
        <v>94</v>
      </c>
    </row>
    <row r="2356" spans="1:18" x14ac:dyDescent="0.35">
      <c r="A2356" t="s">
        <v>36</v>
      </c>
      <c r="B2356">
        <v>133171</v>
      </c>
      <c r="C2356">
        <v>29</v>
      </c>
      <c r="D2356" t="s">
        <v>38</v>
      </c>
      <c r="E2356">
        <v>65</v>
      </c>
      <c r="F2356">
        <v>123</v>
      </c>
      <c r="G2356">
        <v>61</v>
      </c>
      <c r="H2356" t="s">
        <v>27</v>
      </c>
      <c r="I2356">
        <v>74</v>
      </c>
      <c r="J2356">
        <v>29</v>
      </c>
      <c r="K2356">
        <v>69</v>
      </c>
      <c r="L2356">
        <v>55</v>
      </c>
      <c r="M2356">
        <v>6</v>
      </c>
      <c r="N2356">
        <v>0</v>
      </c>
      <c r="O2356">
        <v>26</v>
      </c>
      <c r="P2356">
        <v>93</v>
      </c>
      <c r="Q2356">
        <v>29</v>
      </c>
      <c r="R2356">
        <v>44</v>
      </c>
    </row>
    <row r="2357" spans="1:18" x14ac:dyDescent="0.35">
      <c r="A2357" t="s">
        <v>31</v>
      </c>
      <c r="B2357">
        <v>143968</v>
      </c>
      <c r="C2357">
        <v>21</v>
      </c>
      <c r="D2357" t="s">
        <v>22</v>
      </c>
      <c r="E2357">
        <v>61</v>
      </c>
      <c r="F2357">
        <v>137</v>
      </c>
      <c r="G2357">
        <v>2</v>
      </c>
      <c r="H2357" t="s">
        <v>23</v>
      </c>
      <c r="I2357">
        <v>56</v>
      </c>
      <c r="J2357">
        <v>8</v>
      </c>
      <c r="K2357">
        <v>56</v>
      </c>
      <c r="L2357">
        <v>84</v>
      </c>
      <c r="M2357">
        <v>5</v>
      </c>
      <c r="N2357">
        <v>5</v>
      </c>
      <c r="O2357">
        <v>81</v>
      </c>
      <c r="P2357">
        <v>85</v>
      </c>
      <c r="Q2357">
        <v>83</v>
      </c>
      <c r="R2357">
        <v>6</v>
      </c>
    </row>
    <row r="2358" spans="1:18" x14ac:dyDescent="0.35">
      <c r="A2358" t="s">
        <v>29</v>
      </c>
      <c r="B2358">
        <v>89376</v>
      </c>
      <c r="C2358">
        <v>8</v>
      </c>
      <c r="D2358" t="s">
        <v>22</v>
      </c>
      <c r="E2358">
        <v>18</v>
      </c>
      <c r="F2358">
        <v>67</v>
      </c>
      <c r="G2358">
        <v>6</v>
      </c>
      <c r="H2358" t="s">
        <v>23</v>
      </c>
      <c r="I2358">
        <v>99</v>
      </c>
      <c r="J2358">
        <v>35</v>
      </c>
      <c r="K2358">
        <v>76</v>
      </c>
      <c r="L2358">
        <v>6</v>
      </c>
      <c r="M2358">
        <v>3</v>
      </c>
      <c r="N2358">
        <v>62</v>
      </c>
      <c r="O2358">
        <v>52</v>
      </c>
      <c r="P2358">
        <v>21</v>
      </c>
      <c r="Q2358">
        <v>46</v>
      </c>
      <c r="R2358">
        <v>11</v>
      </c>
    </row>
    <row r="2359" spans="1:18" x14ac:dyDescent="0.35">
      <c r="A2359" t="s">
        <v>32</v>
      </c>
      <c r="B2359">
        <v>70305</v>
      </c>
      <c r="C2359">
        <v>22</v>
      </c>
      <c r="D2359" t="s">
        <v>22</v>
      </c>
      <c r="E2359">
        <v>1</v>
      </c>
      <c r="F2359">
        <v>114</v>
      </c>
      <c r="G2359">
        <v>36</v>
      </c>
      <c r="H2359" t="s">
        <v>27</v>
      </c>
      <c r="I2359">
        <v>55</v>
      </c>
      <c r="J2359">
        <v>13</v>
      </c>
      <c r="K2359">
        <v>4</v>
      </c>
      <c r="L2359">
        <v>35</v>
      </c>
      <c r="M2359">
        <v>76</v>
      </c>
      <c r="N2359">
        <v>64</v>
      </c>
      <c r="O2359">
        <v>94</v>
      </c>
      <c r="P2359">
        <v>92</v>
      </c>
      <c r="Q2359">
        <v>72</v>
      </c>
      <c r="R2359">
        <v>77</v>
      </c>
    </row>
    <row r="2360" spans="1:18" x14ac:dyDescent="0.35">
      <c r="A2360" t="s">
        <v>28</v>
      </c>
      <c r="B2360">
        <v>47054</v>
      </c>
      <c r="C2360">
        <v>5</v>
      </c>
      <c r="D2360" t="s">
        <v>22</v>
      </c>
      <c r="E2360">
        <v>69</v>
      </c>
      <c r="F2360">
        <v>112</v>
      </c>
      <c r="G2360">
        <v>42</v>
      </c>
      <c r="H2360" t="s">
        <v>27</v>
      </c>
      <c r="I2360">
        <v>35</v>
      </c>
      <c r="J2360">
        <v>57</v>
      </c>
      <c r="K2360">
        <v>72</v>
      </c>
      <c r="L2360">
        <v>41</v>
      </c>
      <c r="M2360">
        <v>14</v>
      </c>
      <c r="N2360">
        <v>46</v>
      </c>
      <c r="O2360">
        <v>96</v>
      </c>
      <c r="P2360">
        <v>21</v>
      </c>
      <c r="Q2360">
        <v>65</v>
      </c>
      <c r="R2360">
        <v>98</v>
      </c>
    </row>
    <row r="2361" spans="1:18" x14ac:dyDescent="0.35">
      <c r="A2361" t="s">
        <v>30</v>
      </c>
      <c r="B2361">
        <v>103080</v>
      </c>
      <c r="C2361">
        <v>17</v>
      </c>
      <c r="D2361" t="s">
        <v>25</v>
      </c>
      <c r="E2361">
        <v>71</v>
      </c>
      <c r="F2361">
        <v>149</v>
      </c>
      <c r="G2361">
        <v>34</v>
      </c>
      <c r="H2361" t="s">
        <v>27</v>
      </c>
      <c r="I2361">
        <v>55</v>
      </c>
      <c r="J2361">
        <v>68</v>
      </c>
      <c r="K2361">
        <v>7</v>
      </c>
      <c r="L2361">
        <v>79</v>
      </c>
      <c r="M2361">
        <v>92</v>
      </c>
      <c r="N2361">
        <v>36</v>
      </c>
      <c r="O2361">
        <v>4</v>
      </c>
      <c r="P2361">
        <v>36</v>
      </c>
      <c r="Q2361">
        <v>67</v>
      </c>
      <c r="R2361">
        <v>21</v>
      </c>
    </row>
    <row r="2362" spans="1:18" x14ac:dyDescent="0.35">
      <c r="A2362" t="s">
        <v>34</v>
      </c>
      <c r="B2362">
        <v>55401</v>
      </c>
      <c r="C2362">
        <v>21</v>
      </c>
      <c r="D2362" t="s">
        <v>38</v>
      </c>
      <c r="E2362">
        <v>21</v>
      </c>
      <c r="F2362">
        <v>5</v>
      </c>
      <c r="G2362">
        <v>36</v>
      </c>
      <c r="H2362" t="s">
        <v>27</v>
      </c>
      <c r="I2362">
        <v>59</v>
      </c>
      <c r="J2362">
        <v>39</v>
      </c>
      <c r="K2362">
        <v>72</v>
      </c>
      <c r="L2362">
        <v>67</v>
      </c>
      <c r="M2362">
        <v>8</v>
      </c>
      <c r="N2362">
        <v>87</v>
      </c>
      <c r="O2362">
        <v>82</v>
      </c>
      <c r="P2362">
        <v>45</v>
      </c>
      <c r="Q2362">
        <v>31</v>
      </c>
      <c r="R2362">
        <v>5</v>
      </c>
    </row>
    <row r="2363" spans="1:18" x14ac:dyDescent="0.35">
      <c r="A2363" t="s">
        <v>26</v>
      </c>
      <c r="B2363">
        <v>41928</v>
      </c>
      <c r="C2363">
        <v>7</v>
      </c>
      <c r="D2363" t="s">
        <v>38</v>
      </c>
      <c r="E2363">
        <v>31</v>
      </c>
      <c r="F2363">
        <v>104</v>
      </c>
      <c r="G2363">
        <v>34</v>
      </c>
      <c r="H2363" t="s">
        <v>27</v>
      </c>
      <c r="I2363">
        <v>23</v>
      </c>
      <c r="J2363">
        <v>75</v>
      </c>
      <c r="K2363">
        <v>18</v>
      </c>
      <c r="L2363">
        <v>14</v>
      </c>
      <c r="M2363">
        <v>29</v>
      </c>
      <c r="N2363">
        <v>37</v>
      </c>
      <c r="O2363">
        <v>33</v>
      </c>
      <c r="P2363">
        <v>37</v>
      </c>
      <c r="Q2363">
        <v>14</v>
      </c>
      <c r="R2363">
        <v>17</v>
      </c>
    </row>
    <row r="2364" spans="1:18" x14ac:dyDescent="0.35">
      <c r="A2364" t="s">
        <v>40</v>
      </c>
      <c r="B2364">
        <v>140177</v>
      </c>
      <c r="C2364">
        <v>24</v>
      </c>
      <c r="D2364" t="s">
        <v>38</v>
      </c>
      <c r="E2364">
        <v>4</v>
      </c>
      <c r="F2364">
        <v>84</v>
      </c>
      <c r="G2364">
        <v>25</v>
      </c>
      <c r="H2364" t="s">
        <v>23</v>
      </c>
      <c r="I2364">
        <v>53</v>
      </c>
      <c r="J2364">
        <v>58</v>
      </c>
      <c r="K2364">
        <v>56</v>
      </c>
      <c r="L2364">
        <v>4</v>
      </c>
      <c r="M2364">
        <v>98</v>
      </c>
      <c r="N2364">
        <v>4</v>
      </c>
      <c r="O2364">
        <v>22</v>
      </c>
      <c r="P2364">
        <v>28</v>
      </c>
      <c r="Q2364">
        <v>88</v>
      </c>
      <c r="R2364">
        <v>92</v>
      </c>
    </row>
    <row r="2365" spans="1:18" x14ac:dyDescent="0.35">
      <c r="A2365" t="s">
        <v>37</v>
      </c>
      <c r="B2365">
        <v>47024</v>
      </c>
      <c r="C2365">
        <v>28</v>
      </c>
      <c r="D2365" t="s">
        <v>22</v>
      </c>
      <c r="E2365">
        <v>42</v>
      </c>
      <c r="F2365">
        <v>141</v>
      </c>
      <c r="G2365">
        <v>34</v>
      </c>
      <c r="H2365" t="s">
        <v>27</v>
      </c>
      <c r="I2365">
        <v>65</v>
      </c>
      <c r="J2365">
        <v>94</v>
      </c>
      <c r="K2365">
        <v>75</v>
      </c>
      <c r="L2365">
        <v>28</v>
      </c>
      <c r="M2365">
        <v>72</v>
      </c>
      <c r="N2365">
        <v>29</v>
      </c>
      <c r="O2365">
        <v>11</v>
      </c>
      <c r="P2365">
        <v>72</v>
      </c>
      <c r="Q2365">
        <v>18</v>
      </c>
      <c r="R2365">
        <v>11</v>
      </c>
    </row>
    <row r="2366" spans="1:18" x14ac:dyDescent="0.35">
      <c r="A2366" t="s">
        <v>31</v>
      </c>
      <c r="B2366">
        <v>39612</v>
      </c>
      <c r="C2366">
        <v>10</v>
      </c>
      <c r="D2366" t="s">
        <v>19</v>
      </c>
      <c r="E2366">
        <v>19</v>
      </c>
      <c r="F2366">
        <v>10</v>
      </c>
      <c r="G2366">
        <v>3</v>
      </c>
      <c r="H2366" t="s">
        <v>23</v>
      </c>
      <c r="I2366">
        <v>68</v>
      </c>
      <c r="J2366">
        <v>88</v>
      </c>
      <c r="K2366">
        <v>3</v>
      </c>
      <c r="L2366">
        <v>87</v>
      </c>
      <c r="M2366">
        <v>7</v>
      </c>
      <c r="N2366">
        <v>17</v>
      </c>
      <c r="O2366">
        <v>3</v>
      </c>
      <c r="P2366">
        <v>26</v>
      </c>
      <c r="Q2366">
        <v>92</v>
      </c>
      <c r="R2366">
        <v>67</v>
      </c>
    </row>
    <row r="2367" spans="1:18" x14ac:dyDescent="0.35">
      <c r="A2367" t="s">
        <v>41</v>
      </c>
      <c r="B2367">
        <v>51450</v>
      </c>
      <c r="C2367">
        <v>1</v>
      </c>
      <c r="D2367" t="s">
        <v>25</v>
      </c>
      <c r="E2367">
        <v>45</v>
      </c>
      <c r="F2367">
        <v>144</v>
      </c>
      <c r="G2367">
        <v>82</v>
      </c>
      <c r="H2367" t="s">
        <v>20</v>
      </c>
      <c r="I2367">
        <v>2</v>
      </c>
      <c r="J2367">
        <v>15</v>
      </c>
      <c r="K2367">
        <v>99</v>
      </c>
      <c r="L2367">
        <v>33</v>
      </c>
      <c r="M2367">
        <v>16</v>
      </c>
      <c r="N2367">
        <v>1</v>
      </c>
      <c r="O2367">
        <v>29</v>
      </c>
      <c r="P2367">
        <v>89</v>
      </c>
      <c r="Q2367">
        <v>53</v>
      </c>
      <c r="R2367">
        <v>63</v>
      </c>
    </row>
    <row r="2368" spans="1:18" x14ac:dyDescent="0.35">
      <c r="A2368" t="s">
        <v>30</v>
      </c>
      <c r="B2368">
        <v>149511</v>
      </c>
      <c r="C2368">
        <v>27</v>
      </c>
      <c r="D2368" t="s">
        <v>19</v>
      </c>
      <c r="E2368">
        <v>51</v>
      </c>
      <c r="F2368">
        <v>134</v>
      </c>
      <c r="G2368">
        <v>43</v>
      </c>
      <c r="H2368" t="s">
        <v>27</v>
      </c>
      <c r="I2368">
        <v>98</v>
      </c>
      <c r="J2368">
        <v>8</v>
      </c>
      <c r="K2368">
        <v>72</v>
      </c>
      <c r="L2368">
        <v>66</v>
      </c>
      <c r="M2368">
        <v>19</v>
      </c>
      <c r="N2368">
        <v>39</v>
      </c>
      <c r="O2368">
        <v>31</v>
      </c>
      <c r="P2368">
        <v>9</v>
      </c>
      <c r="Q2368">
        <v>58</v>
      </c>
      <c r="R2368">
        <v>99</v>
      </c>
    </row>
    <row r="2369" spans="1:18" x14ac:dyDescent="0.35">
      <c r="A2369" t="s">
        <v>24</v>
      </c>
      <c r="B2369">
        <v>106554</v>
      </c>
      <c r="C2369">
        <v>21</v>
      </c>
      <c r="D2369" t="s">
        <v>25</v>
      </c>
      <c r="E2369">
        <v>55</v>
      </c>
      <c r="F2369">
        <v>54</v>
      </c>
      <c r="G2369">
        <v>73</v>
      </c>
      <c r="H2369" t="s">
        <v>20</v>
      </c>
      <c r="I2369">
        <v>51</v>
      </c>
      <c r="J2369">
        <v>99</v>
      </c>
      <c r="K2369">
        <v>88</v>
      </c>
      <c r="L2369">
        <v>34</v>
      </c>
      <c r="M2369">
        <v>54</v>
      </c>
      <c r="N2369">
        <v>55</v>
      </c>
      <c r="O2369">
        <v>69</v>
      </c>
      <c r="P2369">
        <v>69</v>
      </c>
      <c r="Q2369">
        <v>79</v>
      </c>
      <c r="R2369">
        <v>2</v>
      </c>
    </row>
    <row r="2370" spans="1:18" x14ac:dyDescent="0.35">
      <c r="A2370" t="s">
        <v>32</v>
      </c>
      <c r="B2370">
        <v>97173</v>
      </c>
      <c r="C2370">
        <v>3</v>
      </c>
      <c r="D2370" t="s">
        <v>25</v>
      </c>
      <c r="E2370">
        <v>7</v>
      </c>
      <c r="F2370">
        <v>98</v>
      </c>
      <c r="G2370">
        <v>67</v>
      </c>
      <c r="H2370" t="s">
        <v>27</v>
      </c>
      <c r="I2370">
        <v>49</v>
      </c>
      <c r="J2370">
        <v>6</v>
      </c>
      <c r="K2370">
        <v>23</v>
      </c>
      <c r="L2370">
        <v>58</v>
      </c>
      <c r="M2370">
        <v>9</v>
      </c>
      <c r="N2370">
        <v>42</v>
      </c>
      <c r="O2370">
        <v>33</v>
      </c>
      <c r="P2370">
        <v>82</v>
      </c>
      <c r="Q2370">
        <v>11</v>
      </c>
      <c r="R2370">
        <v>68</v>
      </c>
    </row>
    <row r="2371" spans="1:18" x14ac:dyDescent="0.35">
      <c r="A2371" t="s">
        <v>26</v>
      </c>
      <c r="B2371">
        <v>44517</v>
      </c>
      <c r="C2371">
        <v>3</v>
      </c>
      <c r="D2371" t="s">
        <v>38</v>
      </c>
      <c r="E2371">
        <v>59</v>
      </c>
      <c r="F2371">
        <v>71</v>
      </c>
      <c r="G2371">
        <v>54</v>
      </c>
      <c r="H2371" t="s">
        <v>27</v>
      </c>
      <c r="I2371">
        <v>67</v>
      </c>
      <c r="J2371">
        <v>7</v>
      </c>
      <c r="K2371">
        <v>82</v>
      </c>
      <c r="L2371">
        <v>86</v>
      </c>
      <c r="M2371">
        <v>6</v>
      </c>
      <c r="N2371">
        <v>6</v>
      </c>
      <c r="O2371">
        <v>59</v>
      </c>
      <c r="P2371">
        <v>1</v>
      </c>
      <c r="Q2371">
        <v>34</v>
      </c>
      <c r="R2371">
        <v>97</v>
      </c>
    </row>
    <row r="2372" spans="1:18" x14ac:dyDescent="0.35">
      <c r="A2372" t="s">
        <v>18</v>
      </c>
      <c r="B2372">
        <v>31321</v>
      </c>
      <c r="C2372">
        <v>22</v>
      </c>
      <c r="D2372" t="s">
        <v>19</v>
      </c>
      <c r="E2372">
        <v>93</v>
      </c>
      <c r="F2372">
        <v>118</v>
      </c>
      <c r="G2372">
        <v>71</v>
      </c>
      <c r="H2372" t="s">
        <v>20</v>
      </c>
      <c r="I2372">
        <v>8</v>
      </c>
      <c r="J2372">
        <v>72</v>
      </c>
      <c r="K2372">
        <v>55</v>
      </c>
      <c r="L2372">
        <v>13</v>
      </c>
      <c r="M2372">
        <v>61</v>
      </c>
      <c r="N2372">
        <v>81</v>
      </c>
      <c r="O2372">
        <v>75</v>
      </c>
      <c r="P2372">
        <v>25</v>
      </c>
      <c r="Q2372">
        <v>26</v>
      </c>
      <c r="R2372">
        <v>97</v>
      </c>
    </row>
    <row r="2373" spans="1:18" x14ac:dyDescent="0.35">
      <c r="A2373" t="s">
        <v>29</v>
      </c>
      <c r="B2373">
        <v>93001</v>
      </c>
      <c r="C2373">
        <v>25</v>
      </c>
      <c r="D2373" t="s">
        <v>25</v>
      </c>
      <c r="E2373">
        <v>32</v>
      </c>
      <c r="F2373">
        <v>132</v>
      </c>
      <c r="G2373">
        <v>9</v>
      </c>
      <c r="H2373" t="s">
        <v>23</v>
      </c>
      <c r="I2373">
        <v>2</v>
      </c>
      <c r="J2373">
        <v>18</v>
      </c>
      <c r="K2373">
        <v>9</v>
      </c>
      <c r="L2373">
        <v>85</v>
      </c>
      <c r="M2373">
        <v>58</v>
      </c>
      <c r="N2373">
        <v>26</v>
      </c>
      <c r="O2373">
        <v>85</v>
      </c>
      <c r="P2373">
        <v>8</v>
      </c>
      <c r="Q2373">
        <v>1</v>
      </c>
      <c r="R2373">
        <v>64</v>
      </c>
    </row>
    <row r="2374" spans="1:18" x14ac:dyDescent="0.35">
      <c r="A2374" t="s">
        <v>42</v>
      </c>
      <c r="B2374">
        <v>35685</v>
      </c>
      <c r="C2374">
        <v>23</v>
      </c>
      <c r="D2374" t="s">
        <v>38</v>
      </c>
      <c r="E2374">
        <v>72</v>
      </c>
      <c r="F2374">
        <v>122</v>
      </c>
      <c r="G2374">
        <v>37</v>
      </c>
      <c r="H2374" t="s">
        <v>27</v>
      </c>
      <c r="I2374">
        <v>32</v>
      </c>
      <c r="J2374">
        <v>84</v>
      </c>
      <c r="K2374">
        <v>9</v>
      </c>
      <c r="L2374">
        <v>28</v>
      </c>
      <c r="M2374">
        <v>2</v>
      </c>
      <c r="N2374">
        <v>86</v>
      </c>
      <c r="O2374">
        <v>38</v>
      </c>
      <c r="P2374">
        <v>33</v>
      </c>
      <c r="Q2374">
        <v>35</v>
      </c>
      <c r="R2374">
        <v>42</v>
      </c>
    </row>
    <row r="2375" spans="1:18" x14ac:dyDescent="0.35">
      <c r="A2375" t="s">
        <v>36</v>
      </c>
      <c r="B2375">
        <v>35335</v>
      </c>
      <c r="C2375">
        <v>13</v>
      </c>
      <c r="D2375" t="s">
        <v>25</v>
      </c>
      <c r="E2375">
        <v>57</v>
      </c>
      <c r="F2375">
        <v>58</v>
      </c>
      <c r="G2375">
        <v>69</v>
      </c>
      <c r="H2375" t="s">
        <v>27</v>
      </c>
      <c r="I2375">
        <v>94</v>
      </c>
      <c r="J2375">
        <v>93</v>
      </c>
      <c r="K2375">
        <v>88</v>
      </c>
      <c r="L2375">
        <v>66</v>
      </c>
      <c r="M2375">
        <v>22</v>
      </c>
      <c r="N2375">
        <v>5</v>
      </c>
      <c r="O2375">
        <v>1</v>
      </c>
      <c r="P2375">
        <v>32</v>
      </c>
      <c r="Q2375">
        <v>5</v>
      </c>
      <c r="R2375">
        <v>99</v>
      </c>
    </row>
    <row r="2376" spans="1:18" x14ac:dyDescent="0.35">
      <c r="A2376" t="s">
        <v>30</v>
      </c>
      <c r="B2376">
        <v>110286</v>
      </c>
      <c r="C2376">
        <v>26</v>
      </c>
      <c r="D2376" t="s">
        <v>38</v>
      </c>
      <c r="E2376">
        <v>52</v>
      </c>
      <c r="F2376">
        <v>12</v>
      </c>
      <c r="G2376">
        <v>37</v>
      </c>
      <c r="H2376" t="s">
        <v>27</v>
      </c>
      <c r="I2376">
        <v>93</v>
      </c>
      <c r="J2376">
        <v>53</v>
      </c>
      <c r="K2376">
        <v>28</v>
      </c>
      <c r="L2376">
        <v>94</v>
      </c>
      <c r="M2376">
        <v>63</v>
      </c>
      <c r="N2376">
        <v>48</v>
      </c>
      <c r="O2376">
        <v>58</v>
      </c>
      <c r="P2376">
        <v>75</v>
      </c>
      <c r="Q2376">
        <v>15</v>
      </c>
      <c r="R2376">
        <v>86</v>
      </c>
    </row>
    <row r="2377" spans="1:18" x14ac:dyDescent="0.35">
      <c r="A2377" t="s">
        <v>40</v>
      </c>
      <c r="B2377">
        <v>45641</v>
      </c>
      <c r="C2377">
        <v>16</v>
      </c>
      <c r="D2377" t="s">
        <v>22</v>
      </c>
      <c r="E2377">
        <v>57</v>
      </c>
      <c r="F2377">
        <v>118</v>
      </c>
      <c r="G2377">
        <v>26</v>
      </c>
      <c r="H2377" t="s">
        <v>23</v>
      </c>
      <c r="I2377">
        <v>37</v>
      </c>
      <c r="J2377">
        <v>99</v>
      </c>
      <c r="K2377">
        <v>68</v>
      </c>
      <c r="L2377">
        <v>42</v>
      </c>
      <c r="M2377">
        <v>68</v>
      </c>
      <c r="N2377">
        <v>52</v>
      </c>
      <c r="O2377">
        <v>11</v>
      </c>
      <c r="P2377">
        <v>8</v>
      </c>
      <c r="Q2377">
        <v>56</v>
      </c>
      <c r="R2377">
        <v>8</v>
      </c>
    </row>
    <row r="2378" spans="1:18" x14ac:dyDescent="0.35">
      <c r="A2378" t="s">
        <v>39</v>
      </c>
      <c r="B2378">
        <v>50242</v>
      </c>
      <c r="C2378">
        <v>5</v>
      </c>
      <c r="D2378" t="s">
        <v>22</v>
      </c>
      <c r="E2378">
        <v>54</v>
      </c>
      <c r="F2378">
        <v>127</v>
      </c>
      <c r="G2378">
        <v>95</v>
      </c>
      <c r="H2378" t="s">
        <v>20</v>
      </c>
      <c r="I2378">
        <v>88</v>
      </c>
      <c r="J2378">
        <v>86</v>
      </c>
      <c r="K2378">
        <v>25</v>
      </c>
      <c r="L2378">
        <v>84</v>
      </c>
      <c r="M2378">
        <v>17</v>
      </c>
      <c r="N2378">
        <v>2</v>
      </c>
      <c r="O2378">
        <v>11</v>
      </c>
      <c r="P2378">
        <v>86</v>
      </c>
      <c r="Q2378">
        <v>11</v>
      </c>
      <c r="R2378">
        <v>14</v>
      </c>
    </row>
    <row r="2379" spans="1:18" x14ac:dyDescent="0.35">
      <c r="A2379" t="s">
        <v>31</v>
      </c>
      <c r="B2379">
        <v>60166</v>
      </c>
      <c r="C2379">
        <v>19</v>
      </c>
      <c r="D2379" t="s">
        <v>19</v>
      </c>
      <c r="E2379">
        <v>57</v>
      </c>
      <c r="F2379">
        <v>138</v>
      </c>
      <c r="G2379">
        <v>15</v>
      </c>
      <c r="H2379" t="s">
        <v>23</v>
      </c>
      <c r="I2379">
        <v>55</v>
      </c>
      <c r="J2379">
        <v>17</v>
      </c>
      <c r="K2379">
        <v>27</v>
      </c>
      <c r="L2379">
        <v>13</v>
      </c>
      <c r="M2379">
        <v>41</v>
      </c>
      <c r="N2379">
        <v>59</v>
      </c>
      <c r="O2379">
        <v>28</v>
      </c>
      <c r="P2379">
        <v>85</v>
      </c>
      <c r="Q2379">
        <v>98</v>
      </c>
      <c r="R2379">
        <v>12</v>
      </c>
    </row>
    <row r="2380" spans="1:18" x14ac:dyDescent="0.35">
      <c r="A2380" t="s">
        <v>34</v>
      </c>
      <c r="B2380">
        <v>61232</v>
      </c>
      <c r="C2380">
        <v>15</v>
      </c>
      <c r="D2380" t="s">
        <v>19</v>
      </c>
      <c r="E2380">
        <v>79</v>
      </c>
      <c r="F2380">
        <v>69</v>
      </c>
      <c r="G2380">
        <v>44</v>
      </c>
      <c r="H2380" t="s">
        <v>27</v>
      </c>
      <c r="I2380">
        <v>39</v>
      </c>
      <c r="J2380">
        <v>92</v>
      </c>
      <c r="K2380">
        <v>66</v>
      </c>
      <c r="L2380">
        <v>4</v>
      </c>
      <c r="M2380">
        <v>1</v>
      </c>
      <c r="N2380">
        <v>2</v>
      </c>
      <c r="O2380">
        <v>32</v>
      </c>
      <c r="P2380">
        <v>48</v>
      </c>
      <c r="Q2380">
        <v>84</v>
      </c>
      <c r="R2380">
        <v>31</v>
      </c>
    </row>
    <row r="2381" spans="1:18" x14ac:dyDescent="0.35">
      <c r="A2381" t="s">
        <v>37</v>
      </c>
      <c r="B2381">
        <v>78720</v>
      </c>
      <c r="C2381">
        <v>29</v>
      </c>
      <c r="D2381" t="s">
        <v>22</v>
      </c>
      <c r="E2381">
        <v>33</v>
      </c>
      <c r="F2381">
        <v>51</v>
      </c>
      <c r="G2381">
        <v>68</v>
      </c>
      <c r="H2381" t="s">
        <v>27</v>
      </c>
      <c r="I2381">
        <v>14</v>
      </c>
      <c r="J2381">
        <v>29</v>
      </c>
      <c r="K2381">
        <v>13</v>
      </c>
      <c r="L2381">
        <v>49</v>
      </c>
      <c r="M2381">
        <v>93</v>
      </c>
      <c r="N2381">
        <v>1</v>
      </c>
      <c r="O2381">
        <v>44</v>
      </c>
      <c r="P2381">
        <v>2</v>
      </c>
      <c r="Q2381">
        <v>77</v>
      </c>
      <c r="R2381">
        <v>64</v>
      </c>
    </row>
    <row r="2382" spans="1:18" x14ac:dyDescent="0.35">
      <c r="A2382" t="s">
        <v>24</v>
      </c>
      <c r="B2382">
        <v>125110</v>
      </c>
      <c r="C2382">
        <v>4</v>
      </c>
      <c r="D2382" t="s">
        <v>38</v>
      </c>
      <c r="E2382">
        <v>47</v>
      </c>
      <c r="F2382">
        <v>141</v>
      </c>
      <c r="G2382">
        <v>8</v>
      </c>
      <c r="H2382" t="s">
        <v>20</v>
      </c>
      <c r="I2382">
        <v>51</v>
      </c>
      <c r="J2382">
        <v>7</v>
      </c>
      <c r="K2382">
        <v>52</v>
      </c>
      <c r="L2382">
        <v>19</v>
      </c>
      <c r="M2382">
        <v>32</v>
      </c>
      <c r="N2382">
        <v>9</v>
      </c>
      <c r="O2382">
        <v>43</v>
      </c>
      <c r="P2382">
        <v>61</v>
      </c>
      <c r="Q2382">
        <v>12</v>
      </c>
      <c r="R2382">
        <v>63</v>
      </c>
    </row>
    <row r="2383" spans="1:18" x14ac:dyDescent="0.35">
      <c r="A2383" t="s">
        <v>44</v>
      </c>
      <c r="B2383">
        <v>113128</v>
      </c>
      <c r="C2383">
        <v>7</v>
      </c>
      <c r="D2383" t="s">
        <v>25</v>
      </c>
      <c r="E2383">
        <v>34</v>
      </c>
      <c r="F2383">
        <v>72</v>
      </c>
      <c r="G2383">
        <v>66</v>
      </c>
      <c r="H2383" t="s">
        <v>27</v>
      </c>
      <c r="I2383">
        <v>69</v>
      </c>
      <c r="J2383">
        <v>11</v>
      </c>
      <c r="K2383">
        <v>41</v>
      </c>
      <c r="L2383">
        <v>67</v>
      </c>
      <c r="M2383">
        <v>57</v>
      </c>
      <c r="N2383">
        <v>62</v>
      </c>
      <c r="O2383">
        <v>57</v>
      </c>
      <c r="P2383">
        <v>8</v>
      </c>
      <c r="Q2383">
        <v>32</v>
      </c>
      <c r="R2383">
        <v>71</v>
      </c>
    </row>
    <row r="2384" spans="1:18" x14ac:dyDescent="0.35">
      <c r="A2384" t="s">
        <v>31</v>
      </c>
      <c r="B2384">
        <v>120605</v>
      </c>
      <c r="C2384">
        <v>29</v>
      </c>
      <c r="D2384" t="s">
        <v>22</v>
      </c>
      <c r="E2384">
        <v>39</v>
      </c>
      <c r="F2384">
        <v>129</v>
      </c>
      <c r="G2384">
        <v>11</v>
      </c>
      <c r="H2384" t="s">
        <v>23</v>
      </c>
      <c r="I2384">
        <v>28</v>
      </c>
      <c r="J2384">
        <v>93</v>
      </c>
      <c r="K2384">
        <v>3</v>
      </c>
      <c r="L2384">
        <v>22</v>
      </c>
      <c r="M2384">
        <v>48</v>
      </c>
      <c r="N2384">
        <v>4</v>
      </c>
      <c r="O2384">
        <v>63</v>
      </c>
      <c r="P2384">
        <v>19</v>
      </c>
      <c r="Q2384">
        <v>7</v>
      </c>
      <c r="R2384">
        <v>37</v>
      </c>
    </row>
    <row r="2385" spans="1:18" x14ac:dyDescent="0.35">
      <c r="A2385" t="s">
        <v>33</v>
      </c>
      <c r="B2385">
        <v>39513</v>
      </c>
      <c r="C2385">
        <v>18</v>
      </c>
      <c r="D2385" t="s">
        <v>38</v>
      </c>
      <c r="E2385">
        <v>56</v>
      </c>
      <c r="F2385">
        <v>11</v>
      </c>
      <c r="G2385">
        <v>84</v>
      </c>
      <c r="H2385" t="s">
        <v>20</v>
      </c>
      <c r="I2385">
        <v>25</v>
      </c>
      <c r="J2385">
        <v>76</v>
      </c>
      <c r="K2385">
        <v>9</v>
      </c>
      <c r="L2385">
        <v>2</v>
      </c>
      <c r="M2385">
        <v>74</v>
      </c>
      <c r="N2385">
        <v>28</v>
      </c>
      <c r="O2385">
        <v>49</v>
      </c>
      <c r="P2385">
        <v>33</v>
      </c>
      <c r="Q2385">
        <v>51</v>
      </c>
      <c r="R2385">
        <v>35</v>
      </c>
    </row>
    <row r="2386" spans="1:18" x14ac:dyDescent="0.35">
      <c r="A2386" t="s">
        <v>34</v>
      </c>
      <c r="B2386">
        <v>57177</v>
      </c>
      <c r="C2386">
        <v>0</v>
      </c>
      <c r="D2386" t="s">
        <v>19</v>
      </c>
      <c r="E2386">
        <v>85</v>
      </c>
      <c r="F2386">
        <v>65</v>
      </c>
      <c r="G2386">
        <v>44</v>
      </c>
      <c r="H2386" t="s">
        <v>27</v>
      </c>
      <c r="I2386">
        <v>56</v>
      </c>
      <c r="J2386">
        <v>15</v>
      </c>
      <c r="K2386">
        <v>13</v>
      </c>
      <c r="L2386">
        <v>66</v>
      </c>
      <c r="M2386">
        <v>65</v>
      </c>
      <c r="N2386">
        <v>23</v>
      </c>
      <c r="O2386">
        <v>23</v>
      </c>
      <c r="P2386">
        <v>75</v>
      </c>
      <c r="Q2386">
        <v>12</v>
      </c>
      <c r="R2386">
        <v>92</v>
      </c>
    </row>
    <row r="2387" spans="1:18" x14ac:dyDescent="0.35">
      <c r="A2387" t="s">
        <v>44</v>
      </c>
      <c r="B2387">
        <v>85572</v>
      </c>
      <c r="C2387">
        <v>8</v>
      </c>
      <c r="D2387" t="s">
        <v>19</v>
      </c>
      <c r="E2387">
        <v>87</v>
      </c>
      <c r="F2387">
        <v>71</v>
      </c>
      <c r="G2387">
        <v>31</v>
      </c>
      <c r="H2387" t="s">
        <v>27</v>
      </c>
      <c r="I2387">
        <v>94</v>
      </c>
      <c r="J2387">
        <v>34</v>
      </c>
      <c r="K2387">
        <v>31</v>
      </c>
      <c r="L2387">
        <v>26</v>
      </c>
      <c r="M2387">
        <v>24</v>
      </c>
      <c r="N2387">
        <v>73</v>
      </c>
      <c r="O2387">
        <v>91</v>
      </c>
      <c r="P2387">
        <v>79</v>
      </c>
      <c r="Q2387">
        <v>67</v>
      </c>
      <c r="R2387">
        <v>29</v>
      </c>
    </row>
    <row r="2388" spans="1:18" x14ac:dyDescent="0.35">
      <c r="A2388" t="s">
        <v>30</v>
      </c>
      <c r="B2388">
        <v>147849</v>
      </c>
      <c r="C2388">
        <v>12</v>
      </c>
      <c r="D2388" t="s">
        <v>19</v>
      </c>
      <c r="E2388">
        <v>24</v>
      </c>
      <c r="F2388">
        <v>61</v>
      </c>
      <c r="G2388">
        <v>35</v>
      </c>
      <c r="H2388" t="s">
        <v>27</v>
      </c>
      <c r="I2388">
        <v>6</v>
      </c>
      <c r="J2388">
        <v>4</v>
      </c>
      <c r="K2388">
        <v>97</v>
      </c>
      <c r="L2388">
        <v>10</v>
      </c>
      <c r="M2388">
        <v>15</v>
      </c>
      <c r="N2388">
        <v>43</v>
      </c>
      <c r="O2388">
        <v>77</v>
      </c>
      <c r="P2388">
        <v>96</v>
      </c>
      <c r="Q2388">
        <v>89</v>
      </c>
      <c r="R2388">
        <v>25</v>
      </c>
    </row>
    <row r="2389" spans="1:18" x14ac:dyDescent="0.35">
      <c r="A2389" t="s">
        <v>43</v>
      </c>
      <c r="B2389">
        <v>126080</v>
      </c>
      <c r="C2389">
        <v>1</v>
      </c>
      <c r="D2389" t="s">
        <v>25</v>
      </c>
      <c r="E2389">
        <v>29</v>
      </c>
      <c r="F2389">
        <v>94</v>
      </c>
      <c r="G2389">
        <v>14</v>
      </c>
      <c r="H2389" t="s">
        <v>23</v>
      </c>
      <c r="I2389">
        <v>77</v>
      </c>
      <c r="J2389">
        <v>26</v>
      </c>
      <c r="K2389">
        <v>86</v>
      </c>
      <c r="L2389">
        <v>23</v>
      </c>
      <c r="M2389">
        <v>36</v>
      </c>
      <c r="N2389">
        <v>45</v>
      </c>
      <c r="O2389">
        <v>29</v>
      </c>
      <c r="P2389">
        <v>77</v>
      </c>
      <c r="Q2389">
        <v>41</v>
      </c>
      <c r="R2389">
        <v>89</v>
      </c>
    </row>
    <row r="2390" spans="1:18" x14ac:dyDescent="0.35">
      <c r="A2390" t="s">
        <v>26</v>
      </c>
      <c r="B2390">
        <v>144438</v>
      </c>
      <c r="C2390">
        <v>4</v>
      </c>
      <c r="D2390" t="s">
        <v>25</v>
      </c>
      <c r="E2390">
        <v>86</v>
      </c>
      <c r="F2390">
        <v>102</v>
      </c>
      <c r="G2390">
        <v>5</v>
      </c>
      <c r="H2390" t="s">
        <v>27</v>
      </c>
      <c r="I2390">
        <v>22</v>
      </c>
      <c r="J2390">
        <v>59</v>
      </c>
      <c r="K2390">
        <v>95</v>
      </c>
      <c r="L2390">
        <v>8</v>
      </c>
      <c r="M2390">
        <v>75</v>
      </c>
      <c r="N2390">
        <v>87</v>
      </c>
      <c r="O2390">
        <v>99</v>
      </c>
      <c r="P2390">
        <v>33</v>
      </c>
      <c r="Q2390">
        <v>36</v>
      </c>
      <c r="R2390">
        <v>23</v>
      </c>
    </row>
    <row r="2391" spans="1:18" x14ac:dyDescent="0.35">
      <c r="A2391" t="s">
        <v>24</v>
      </c>
      <c r="B2391">
        <v>34844</v>
      </c>
      <c r="C2391">
        <v>22</v>
      </c>
      <c r="D2391" t="s">
        <v>22</v>
      </c>
      <c r="E2391">
        <v>14</v>
      </c>
      <c r="F2391">
        <v>77</v>
      </c>
      <c r="G2391">
        <v>77</v>
      </c>
      <c r="H2391" t="s">
        <v>20</v>
      </c>
      <c r="I2391">
        <v>37</v>
      </c>
      <c r="J2391">
        <v>42</v>
      </c>
      <c r="K2391">
        <v>56</v>
      </c>
      <c r="L2391">
        <v>95</v>
      </c>
      <c r="M2391">
        <v>25</v>
      </c>
      <c r="N2391">
        <v>78</v>
      </c>
      <c r="O2391">
        <v>68</v>
      </c>
      <c r="P2391">
        <v>12</v>
      </c>
      <c r="Q2391">
        <v>81</v>
      </c>
      <c r="R2391">
        <v>9</v>
      </c>
    </row>
    <row r="2392" spans="1:18" x14ac:dyDescent="0.35">
      <c r="A2392" t="s">
        <v>18</v>
      </c>
      <c r="B2392">
        <v>47639</v>
      </c>
      <c r="C2392">
        <v>21</v>
      </c>
      <c r="D2392" t="s">
        <v>38</v>
      </c>
      <c r="E2392">
        <v>68</v>
      </c>
      <c r="F2392">
        <v>105</v>
      </c>
      <c r="G2392">
        <v>87</v>
      </c>
      <c r="H2392" t="s">
        <v>20</v>
      </c>
      <c r="I2392">
        <v>64</v>
      </c>
      <c r="J2392">
        <v>78</v>
      </c>
      <c r="K2392">
        <v>24</v>
      </c>
      <c r="L2392">
        <v>43</v>
      </c>
      <c r="M2392">
        <v>15</v>
      </c>
      <c r="N2392">
        <v>43</v>
      </c>
      <c r="O2392">
        <v>7</v>
      </c>
      <c r="P2392">
        <v>69</v>
      </c>
      <c r="Q2392">
        <v>71</v>
      </c>
      <c r="R2392">
        <v>31</v>
      </c>
    </row>
    <row r="2393" spans="1:18" x14ac:dyDescent="0.35">
      <c r="A2393" t="s">
        <v>24</v>
      </c>
      <c r="B2393">
        <v>86041</v>
      </c>
      <c r="C2393">
        <v>3</v>
      </c>
      <c r="D2393" t="s">
        <v>19</v>
      </c>
      <c r="E2393">
        <v>37</v>
      </c>
      <c r="F2393">
        <v>144</v>
      </c>
      <c r="G2393">
        <v>79</v>
      </c>
      <c r="H2393" t="s">
        <v>20</v>
      </c>
      <c r="I2393">
        <v>6</v>
      </c>
      <c r="J2393">
        <v>75</v>
      </c>
      <c r="K2393">
        <v>91</v>
      </c>
      <c r="L2393">
        <v>44</v>
      </c>
      <c r="M2393">
        <v>36</v>
      </c>
      <c r="N2393">
        <v>43</v>
      </c>
      <c r="O2393">
        <v>32</v>
      </c>
      <c r="P2393">
        <v>65</v>
      </c>
      <c r="Q2393">
        <v>93</v>
      </c>
      <c r="R2393">
        <v>13</v>
      </c>
    </row>
    <row r="2394" spans="1:18" x14ac:dyDescent="0.35">
      <c r="A2394" t="s">
        <v>31</v>
      </c>
      <c r="B2394">
        <v>68575</v>
      </c>
      <c r="C2394">
        <v>2</v>
      </c>
      <c r="D2394" t="s">
        <v>19</v>
      </c>
      <c r="E2394">
        <v>46</v>
      </c>
      <c r="F2394">
        <v>122</v>
      </c>
      <c r="G2394">
        <v>14</v>
      </c>
      <c r="H2394" t="s">
        <v>23</v>
      </c>
      <c r="I2394">
        <v>55</v>
      </c>
      <c r="J2394">
        <v>3</v>
      </c>
      <c r="K2394">
        <v>46</v>
      </c>
      <c r="L2394">
        <v>24</v>
      </c>
      <c r="M2394">
        <v>52</v>
      </c>
      <c r="N2394">
        <v>53</v>
      </c>
      <c r="O2394">
        <v>75</v>
      </c>
      <c r="P2394">
        <v>54</v>
      </c>
      <c r="Q2394">
        <v>61</v>
      </c>
      <c r="R2394">
        <v>53</v>
      </c>
    </row>
    <row r="2395" spans="1:18" x14ac:dyDescent="0.35">
      <c r="A2395" t="s">
        <v>29</v>
      </c>
      <c r="B2395">
        <v>120150</v>
      </c>
      <c r="C2395">
        <v>14</v>
      </c>
      <c r="D2395" t="s">
        <v>25</v>
      </c>
      <c r="E2395">
        <v>76</v>
      </c>
      <c r="F2395">
        <v>113</v>
      </c>
      <c r="G2395">
        <v>18</v>
      </c>
      <c r="H2395" t="s">
        <v>23</v>
      </c>
      <c r="I2395">
        <v>34</v>
      </c>
      <c r="J2395">
        <v>78</v>
      </c>
      <c r="K2395">
        <v>19</v>
      </c>
      <c r="L2395">
        <v>4</v>
      </c>
      <c r="M2395">
        <v>7</v>
      </c>
      <c r="N2395">
        <v>14</v>
      </c>
      <c r="O2395">
        <v>9</v>
      </c>
      <c r="P2395">
        <v>77</v>
      </c>
      <c r="Q2395">
        <v>6</v>
      </c>
      <c r="R2395">
        <v>31</v>
      </c>
    </row>
    <row r="2396" spans="1:18" x14ac:dyDescent="0.35">
      <c r="A2396" t="s">
        <v>41</v>
      </c>
      <c r="B2396">
        <v>42485</v>
      </c>
      <c r="C2396">
        <v>16</v>
      </c>
      <c r="D2396" t="s">
        <v>25</v>
      </c>
      <c r="E2396">
        <v>48</v>
      </c>
      <c r="F2396">
        <v>79</v>
      </c>
      <c r="G2396">
        <v>94</v>
      </c>
      <c r="H2396" t="s">
        <v>20</v>
      </c>
      <c r="I2396">
        <v>16</v>
      </c>
      <c r="J2396">
        <v>75</v>
      </c>
      <c r="K2396">
        <v>8</v>
      </c>
      <c r="L2396">
        <v>95</v>
      </c>
      <c r="M2396">
        <v>55</v>
      </c>
      <c r="N2396">
        <v>53</v>
      </c>
      <c r="O2396">
        <v>92</v>
      </c>
      <c r="P2396">
        <v>8</v>
      </c>
      <c r="Q2396">
        <v>76</v>
      </c>
      <c r="R2396">
        <v>79</v>
      </c>
    </row>
    <row r="2397" spans="1:18" x14ac:dyDescent="0.35">
      <c r="A2397" t="s">
        <v>26</v>
      </c>
      <c r="B2397">
        <v>103147</v>
      </c>
      <c r="C2397">
        <v>13</v>
      </c>
      <c r="D2397" t="s">
        <v>19</v>
      </c>
      <c r="E2397">
        <v>4</v>
      </c>
      <c r="F2397">
        <v>7</v>
      </c>
      <c r="G2397">
        <v>56</v>
      </c>
      <c r="H2397" t="s">
        <v>27</v>
      </c>
      <c r="I2397">
        <v>4</v>
      </c>
      <c r="J2397">
        <v>61</v>
      </c>
      <c r="K2397">
        <v>55</v>
      </c>
      <c r="L2397">
        <v>44</v>
      </c>
      <c r="M2397">
        <v>23</v>
      </c>
      <c r="N2397">
        <v>72</v>
      </c>
      <c r="O2397">
        <v>91</v>
      </c>
      <c r="P2397">
        <v>77</v>
      </c>
      <c r="Q2397">
        <v>12</v>
      </c>
      <c r="R2397">
        <v>54</v>
      </c>
    </row>
    <row r="2398" spans="1:18" x14ac:dyDescent="0.35">
      <c r="A2398" t="s">
        <v>33</v>
      </c>
      <c r="B2398">
        <v>66598</v>
      </c>
      <c r="C2398">
        <v>8</v>
      </c>
      <c r="D2398" t="s">
        <v>22</v>
      </c>
      <c r="E2398">
        <v>59</v>
      </c>
      <c r="F2398">
        <v>94</v>
      </c>
      <c r="G2398">
        <v>77</v>
      </c>
      <c r="H2398" t="s">
        <v>20</v>
      </c>
      <c r="I2398">
        <v>33</v>
      </c>
      <c r="J2398">
        <v>24</v>
      </c>
      <c r="K2398">
        <v>2</v>
      </c>
      <c r="L2398">
        <v>59</v>
      </c>
      <c r="M2398">
        <v>51</v>
      </c>
      <c r="N2398">
        <v>73</v>
      </c>
      <c r="O2398">
        <v>31</v>
      </c>
      <c r="P2398">
        <v>46</v>
      </c>
      <c r="Q2398">
        <v>68</v>
      </c>
      <c r="R2398">
        <v>96</v>
      </c>
    </row>
    <row r="2399" spans="1:18" x14ac:dyDescent="0.35">
      <c r="A2399" t="s">
        <v>39</v>
      </c>
      <c r="B2399">
        <v>132916</v>
      </c>
      <c r="C2399">
        <v>27</v>
      </c>
      <c r="D2399" t="s">
        <v>22</v>
      </c>
      <c r="E2399">
        <v>3</v>
      </c>
      <c r="F2399">
        <v>95</v>
      </c>
      <c r="G2399">
        <v>88</v>
      </c>
      <c r="H2399" t="s">
        <v>20</v>
      </c>
      <c r="I2399">
        <v>96</v>
      </c>
      <c r="J2399">
        <v>54</v>
      </c>
      <c r="K2399">
        <v>81</v>
      </c>
      <c r="L2399">
        <v>46</v>
      </c>
      <c r="M2399">
        <v>4</v>
      </c>
      <c r="N2399">
        <v>89</v>
      </c>
      <c r="O2399">
        <v>29</v>
      </c>
      <c r="P2399">
        <v>14</v>
      </c>
      <c r="Q2399">
        <v>10</v>
      </c>
      <c r="R2399">
        <v>35</v>
      </c>
    </row>
    <row r="2400" spans="1:18" x14ac:dyDescent="0.35">
      <c r="A2400" t="s">
        <v>41</v>
      </c>
      <c r="B2400">
        <v>41311</v>
      </c>
      <c r="C2400">
        <v>3</v>
      </c>
      <c r="D2400" t="s">
        <v>22</v>
      </c>
      <c r="E2400">
        <v>31</v>
      </c>
      <c r="F2400">
        <v>101</v>
      </c>
      <c r="G2400">
        <v>72</v>
      </c>
      <c r="H2400" t="s">
        <v>20</v>
      </c>
      <c r="I2400">
        <v>35</v>
      </c>
      <c r="J2400">
        <v>67</v>
      </c>
      <c r="K2400">
        <v>92</v>
      </c>
      <c r="L2400">
        <v>4</v>
      </c>
      <c r="M2400">
        <v>56</v>
      </c>
      <c r="N2400">
        <v>64</v>
      </c>
      <c r="O2400">
        <v>7</v>
      </c>
      <c r="P2400">
        <v>34</v>
      </c>
      <c r="Q2400">
        <v>68</v>
      </c>
      <c r="R2400">
        <v>74</v>
      </c>
    </row>
    <row r="2401" spans="1:18" x14ac:dyDescent="0.35">
      <c r="A2401" t="s">
        <v>44</v>
      </c>
      <c r="B2401">
        <v>139940</v>
      </c>
      <c r="C2401">
        <v>6</v>
      </c>
      <c r="D2401" t="s">
        <v>22</v>
      </c>
      <c r="E2401">
        <v>1</v>
      </c>
      <c r="F2401">
        <v>51</v>
      </c>
      <c r="G2401">
        <v>52</v>
      </c>
      <c r="H2401" t="s">
        <v>27</v>
      </c>
      <c r="I2401">
        <v>55</v>
      </c>
      <c r="J2401">
        <v>56</v>
      </c>
      <c r="K2401">
        <v>72</v>
      </c>
      <c r="L2401">
        <v>92</v>
      </c>
      <c r="M2401">
        <v>99</v>
      </c>
      <c r="N2401">
        <v>7</v>
      </c>
      <c r="O2401">
        <v>51</v>
      </c>
      <c r="P2401">
        <v>14</v>
      </c>
      <c r="Q2401">
        <v>38</v>
      </c>
      <c r="R2401">
        <v>57</v>
      </c>
    </row>
    <row r="2402" spans="1:18" x14ac:dyDescent="0.35">
      <c r="A2402" t="s">
        <v>44</v>
      </c>
      <c r="B2402">
        <v>124930</v>
      </c>
      <c r="C2402">
        <v>9</v>
      </c>
      <c r="D2402" t="s">
        <v>25</v>
      </c>
      <c r="E2402">
        <v>13</v>
      </c>
      <c r="F2402">
        <v>129</v>
      </c>
      <c r="G2402">
        <v>7</v>
      </c>
      <c r="H2402" t="s">
        <v>27</v>
      </c>
      <c r="I2402">
        <v>81</v>
      </c>
      <c r="J2402">
        <v>77</v>
      </c>
      <c r="K2402">
        <v>26</v>
      </c>
      <c r="L2402">
        <v>0</v>
      </c>
      <c r="M2402">
        <v>23</v>
      </c>
      <c r="N2402">
        <v>79</v>
      </c>
      <c r="O2402">
        <v>11</v>
      </c>
      <c r="P2402">
        <v>3</v>
      </c>
      <c r="Q2402">
        <v>56</v>
      </c>
      <c r="R2402">
        <v>58</v>
      </c>
    </row>
    <row r="2403" spans="1:18" x14ac:dyDescent="0.35">
      <c r="A2403" t="s">
        <v>34</v>
      </c>
      <c r="B2403">
        <v>115639</v>
      </c>
      <c r="C2403">
        <v>9</v>
      </c>
      <c r="D2403" t="s">
        <v>22</v>
      </c>
      <c r="E2403">
        <v>98</v>
      </c>
      <c r="F2403">
        <v>51</v>
      </c>
      <c r="G2403">
        <v>5</v>
      </c>
      <c r="H2403" t="s">
        <v>27</v>
      </c>
      <c r="I2403">
        <v>5</v>
      </c>
      <c r="J2403">
        <v>29</v>
      </c>
      <c r="K2403">
        <v>53</v>
      </c>
      <c r="L2403">
        <v>67</v>
      </c>
      <c r="M2403">
        <v>67</v>
      </c>
      <c r="N2403">
        <v>9</v>
      </c>
      <c r="O2403">
        <v>8</v>
      </c>
      <c r="P2403">
        <v>93</v>
      </c>
      <c r="Q2403">
        <v>12</v>
      </c>
      <c r="R2403">
        <v>42</v>
      </c>
    </row>
    <row r="2404" spans="1:18" x14ac:dyDescent="0.35">
      <c r="A2404" t="s">
        <v>41</v>
      </c>
      <c r="B2404">
        <v>34123</v>
      </c>
      <c r="C2404">
        <v>16</v>
      </c>
      <c r="D2404" t="s">
        <v>19</v>
      </c>
      <c r="E2404">
        <v>83</v>
      </c>
      <c r="F2404">
        <v>103</v>
      </c>
      <c r="G2404">
        <v>72</v>
      </c>
      <c r="H2404" t="s">
        <v>20</v>
      </c>
      <c r="I2404">
        <v>57</v>
      </c>
      <c r="J2404">
        <v>36</v>
      </c>
      <c r="K2404">
        <v>54</v>
      </c>
      <c r="L2404">
        <v>65</v>
      </c>
      <c r="M2404">
        <v>64</v>
      </c>
      <c r="N2404">
        <v>67</v>
      </c>
      <c r="O2404">
        <v>68</v>
      </c>
      <c r="P2404">
        <v>11</v>
      </c>
      <c r="Q2404">
        <v>19</v>
      </c>
      <c r="R2404">
        <v>63</v>
      </c>
    </row>
    <row r="2405" spans="1:18" x14ac:dyDescent="0.35">
      <c r="A2405" t="s">
        <v>28</v>
      </c>
      <c r="B2405">
        <v>98384</v>
      </c>
      <c r="C2405">
        <v>13</v>
      </c>
      <c r="D2405" t="s">
        <v>38</v>
      </c>
      <c r="E2405">
        <v>63</v>
      </c>
      <c r="F2405">
        <v>57</v>
      </c>
      <c r="G2405">
        <v>37</v>
      </c>
      <c r="H2405" t="s">
        <v>27</v>
      </c>
      <c r="I2405">
        <v>48</v>
      </c>
      <c r="J2405">
        <v>45</v>
      </c>
      <c r="K2405">
        <v>75</v>
      </c>
      <c r="L2405">
        <v>39</v>
      </c>
      <c r="M2405">
        <v>66</v>
      </c>
      <c r="N2405">
        <v>7</v>
      </c>
      <c r="O2405">
        <v>65</v>
      </c>
      <c r="P2405">
        <v>6</v>
      </c>
      <c r="Q2405">
        <v>81</v>
      </c>
      <c r="R2405">
        <v>66</v>
      </c>
    </row>
    <row r="2406" spans="1:18" x14ac:dyDescent="0.35">
      <c r="A2406" t="s">
        <v>37</v>
      </c>
      <c r="B2406">
        <v>102433</v>
      </c>
      <c r="C2406">
        <v>29</v>
      </c>
      <c r="D2406" t="s">
        <v>19</v>
      </c>
      <c r="E2406">
        <v>64</v>
      </c>
      <c r="F2406">
        <v>66</v>
      </c>
      <c r="G2406">
        <v>42</v>
      </c>
      <c r="H2406" t="s">
        <v>27</v>
      </c>
      <c r="I2406">
        <v>33</v>
      </c>
      <c r="J2406">
        <v>9</v>
      </c>
      <c r="K2406">
        <v>69</v>
      </c>
      <c r="L2406">
        <v>6</v>
      </c>
      <c r="M2406">
        <v>59</v>
      </c>
      <c r="N2406">
        <v>48</v>
      </c>
      <c r="O2406">
        <v>54</v>
      </c>
      <c r="P2406">
        <v>1</v>
      </c>
      <c r="Q2406">
        <v>1</v>
      </c>
      <c r="R2406">
        <v>68</v>
      </c>
    </row>
    <row r="2407" spans="1:18" x14ac:dyDescent="0.35">
      <c r="A2407" t="s">
        <v>44</v>
      </c>
      <c r="B2407">
        <v>127550</v>
      </c>
      <c r="C2407">
        <v>15</v>
      </c>
      <c r="D2407" t="s">
        <v>38</v>
      </c>
      <c r="E2407">
        <v>11</v>
      </c>
      <c r="F2407">
        <v>83</v>
      </c>
      <c r="G2407">
        <v>4</v>
      </c>
      <c r="H2407" t="s">
        <v>27</v>
      </c>
      <c r="I2407">
        <v>3</v>
      </c>
      <c r="J2407">
        <v>41</v>
      </c>
      <c r="K2407">
        <v>3</v>
      </c>
      <c r="L2407">
        <v>0</v>
      </c>
      <c r="M2407">
        <v>79</v>
      </c>
      <c r="N2407">
        <v>31</v>
      </c>
      <c r="O2407">
        <v>57</v>
      </c>
      <c r="P2407">
        <v>3</v>
      </c>
      <c r="Q2407">
        <v>93</v>
      </c>
      <c r="R2407">
        <v>73</v>
      </c>
    </row>
    <row r="2408" spans="1:18" x14ac:dyDescent="0.35">
      <c r="A2408" t="s">
        <v>26</v>
      </c>
      <c r="B2408">
        <v>76509</v>
      </c>
      <c r="C2408">
        <v>27</v>
      </c>
      <c r="D2408" t="s">
        <v>19</v>
      </c>
      <c r="E2408">
        <v>26</v>
      </c>
      <c r="F2408">
        <v>108</v>
      </c>
      <c r="G2408">
        <v>52</v>
      </c>
      <c r="H2408" t="s">
        <v>27</v>
      </c>
      <c r="I2408">
        <v>27</v>
      </c>
      <c r="J2408">
        <v>69</v>
      </c>
      <c r="K2408">
        <v>89</v>
      </c>
      <c r="L2408">
        <v>4</v>
      </c>
      <c r="M2408">
        <v>42</v>
      </c>
      <c r="N2408">
        <v>59</v>
      </c>
      <c r="O2408">
        <v>59</v>
      </c>
      <c r="P2408">
        <v>2</v>
      </c>
      <c r="Q2408">
        <v>21</v>
      </c>
      <c r="R2408">
        <v>6</v>
      </c>
    </row>
    <row r="2409" spans="1:18" x14ac:dyDescent="0.35">
      <c r="A2409" t="s">
        <v>28</v>
      </c>
      <c r="B2409">
        <v>141075</v>
      </c>
      <c r="C2409">
        <v>11</v>
      </c>
      <c r="D2409" t="s">
        <v>25</v>
      </c>
      <c r="E2409">
        <v>65</v>
      </c>
      <c r="F2409">
        <v>66</v>
      </c>
      <c r="G2409">
        <v>43</v>
      </c>
      <c r="H2409" t="s">
        <v>27</v>
      </c>
      <c r="I2409">
        <v>33</v>
      </c>
      <c r="J2409">
        <v>82</v>
      </c>
      <c r="K2409">
        <v>19</v>
      </c>
      <c r="L2409">
        <v>55</v>
      </c>
      <c r="M2409">
        <v>78</v>
      </c>
      <c r="N2409">
        <v>83</v>
      </c>
      <c r="O2409">
        <v>67</v>
      </c>
      <c r="P2409">
        <v>3</v>
      </c>
      <c r="Q2409">
        <v>82</v>
      </c>
      <c r="R2409">
        <v>74</v>
      </c>
    </row>
    <row r="2410" spans="1:18" x14ac:dyDescent="0.35">
      <c r="A2410" t="s">
        <v>31</v>
      </c>
      <c r="B2410">
        <v>35853</v>
      </c>
      <c r="C2410">
        <v>18</v>
      </c>
      <c r="D2410" t="s">
        <v>19</v>
      </c>
      <c r="E2410">
        <v>7</v>
      </c>
      <c r="F2410">
        <v>54</v>
      </c>
      <c r="G2410">
        <v>22</v>
      </c>
      <c r="H2410" t="s">
        <v>23</v>
      </c>
      <c r="I2410">
        <v>94</v>
      </c>
      <c r="J2410">
        <v>77</v>
      </c>
      <c r="K2410">
        <v>83</v>
      </c>
      <c r="L2410">
        <v>54</v>
      </c>
      <c r="M2410">
        <v>3</v>
      </c>
      <c r="N2410">
        <v>68</v>
      </c>
      <c r="O2410">
        <v>71</v>
      </c>
      <c r="P2410">
        <v>68</v>
      </c>
      <c r="Q2410">
        <v>95</v>
      </c>
      <c r="R2410">
        <v>37</v>
      </c>
    </row>
    <row r="2411" spans="1:18" x14ac:dyDescent="0.35">
      <c r="A2411" t="s">
        <v>31</v>
      </c>
      <c r="B2411">
        <v>95311</v>
      </c>
      <c r="C2411">
        <v>28</v>
      </c>
      <c r="D2411" t="s">
        <v>25</v>
      </c>
      <c r="E2411">
        <v>91</v>
      </c>
      <c r="F2411">
        <v>66</v>
      </c>
      <c r="G2411">
        <v>22</v>
      </c>
      <c r="H2411" t="s">
        <v>23</v>
      </c>
      <c r="I2411">
        <v>87</v>
      </c>
      <c r="J2411">
        <v>31</v>
      </c>
      <c r="K2411">
        <v>83</v>
      </c>
      <c r="L2411">
        <v>33</v>
      </c>
      <c r="M2411">
        <v>79</v>
      </c>
      <c r="N2411">
        <v>7</v>
      </c>
      <c r="O2411">
        <v>66</v>
      </c>
      <c r="P2411">
        <v>68</v>
      </c>
      <c r="Q2411">
        <v>49</v>
      </c>
      <c r="R2411">
        <v>69</v>
      </c>
    </row>
    <row r="2412" spans="1:18" x14ac:dyDescent="0.35">
      <c r="A2412" t="s">
        <v>35</v>
      </c>
      <c r="B2412">
        <v>145672</v>
      </c>
      <c r="C2412">
        <v>28</v>
      </c>
      <c r="D2412" t="s">
        <v>25</v>
      </c>
      <c r="E2412">
        <v>73</v>
      </c>
      <c r="F2412">
        <v>146</v>
      </c>
      <c r="G2412">
        <v>48</v>
      </c>
      <c r="H2412" t="s">
        <v>27</v>
      </c>
      <c r="I2412">
        <v>53</v>
      </c>
      <c r="J2412">
        <v>26</v>
      </c>
      <c r="K2412">
        <v>99</v>
      </c>
      <c r="L2412">
        <v>6</v>
      </c>
      <c r="M2412">
        <v>36</v>
      </c>
      <c r="N2412">
        <v>3</v>
      </c>
      <c r="O2412">
        <v>39</v>
      </c>
      <c r="P2412">
        <v>92</v>
      </c>
      <c r="Q2412">
        <v>37</v>
      </c>
      <c r="R2412">
        <v>92</v>
      </c>
    </row>
    <row r="2413" spans="1:18" x14ac:dyDescent="0.35">
      <c r="A2413" t="s">
        <v>28</v>
      </c>
      <c r="B2413">
        <v>107045</v>
      </c>
      <c r="C2413">
        <v>5</v>
      </c>
      <c r="D2413" t="s">
        <v>38</v>
      </c>
      <c r="E2413">
        <v>17</v>
      </c>
      <c r="F2413">
        <v>13</v>
      </c>
      <c r="G2413">
        <v>4</v>
      </c>
      <c r="H2413" t="s">
        <v>27</v>
      </c>
      <c r="I2413">
        <v>9</v>
      </c>
      <c r="J2413">
        <v>23</v>
      </c>
      <c r="K2413">
        <v>89</v>
      </c>
      <c r="L2413">
        <v>28</v>
      </c>
      <c r="M2413">
        <v>7</v>
      </c>
      <c r="N2413">
        <v>4</v>
      </c>
      <c r="O2413">
        <v>26</v>
      </c>
      <c r="P2413">
        <v>14</v>
      </c>
      <c r="Q2413">
        <v>97</v>
      </c>
      <c r="R2413">
        <v>52</v>
      </c>
    </row>
    <row r="2414" spans="1:18" x14ac:dyDescent="0.35">
      <c r="A2414" t="s">
        <v>35</v>
      </c>
      <c r="B2414">
        <v>68211</v>
      </c>
      <c r="C2414">
        <v>4</v>
      </c>
      <c r="D2414" t="s">
        <v>22</v>
      </c>
      <c r="E2414">
        <v>2</v>
      </c>
      <c r="F2414">
        <v>91</v>
      </c>
      <c r="G2414">
        <v>52</v>
      </c>
      <c r="H2414" t="s">
        <v>27</v>
      </c>
      <c r="I2414">
        <v>18</v>
      </c>
      <c r="J2414">
        <v>28</v>
      </c>
      <c r="K2414">
        <v>78</v>
      </c>
      <c r="L2414">
        <v>42</v>
      </c>
      <c r="M2414">
        <v>0</v>
      </c>
      <c r="N2414">
        <v>5</v>
      </c>
      <c r="O2414">
        <v>44</v>
      </c>
      <c r="P2414">
        <v>6</v>
      </c>
      <c r="Q2414">
        <v>17</v>
      </c>
      <c r="R2414">
        <v>73</v>
      </c>
    </row>
    <row r="2415" spans="1:18" x14ac:dyDescent="0.35">
      <c r="A2415" t="s">
        <v>32</v>
      </c>
      <c r="B2415">
        <v>58454</v>
      </c>
      <c r="C2415">
        <v>29</v>
      </c>
      <c r="D2415" t="s">
        <v>22</v>
      </c>
      <c r="E2415">
        <v>52</v>
      </c>
      <c r="F2415">
        <v>63</v>
      </c>
      <c r="G2415">
        <v>35</v>
      </c>
      <c r="H2415" t="s">
        <v>27</v>
      </c>
      <c r="I2415">
        <v>5</v>
      </c>
      <c r="J2415">
        <v>85</v>
      </c>
      <c r="K2415">
        <v>95</v>
      </c>
      <c r="L2415">
        <v>12</v>
      </c>
      <c r="M2415">
        <v>21</v>
      </c>
      <c r="N2415">
        <v>9</v>
      </c>
      <c r="O2415">
        <v>88</v>
      </c>
      <c r="P2415">
        <v>96</v>
      </c>
      <c r="Q2415">
        <v>26</v>
      </c>
      <c r="R2415">
        <v>3</v>
      </c>
    </row>
    <row r="2416" spans="1:18" x14ac:dyDescent="0.35">
      <c r="A2416" t="s">
        <v>28</v>
      </c>
      <c r="B2416">
        <v>97855</v>
      </c>
      <c r="C2416">
        <v>3</v>
      </c>
      <c r="D2416" t="s">
        <v>19</v>
      </c>
      <c r="E2416">
        <v>19</v>
      </c>
      <c r="F2416">
        <v>5</v>
      </c>
      <c r="G2416">
        <v>34</v>
      </c>
      <c r="H2416" t="s">
        <v>27</v>
      </c>
      <c r="I2416">
        <v>62</v>
      </c>
      <c r="J2416">
        <v>4</v>
      </c>
      <c r="K2416">
        <v>43</v>
      </c>
      <c r="L2416">
        <v>5</v>
      </c>
      <c r="M2416">
        <v>91</v>
      </c>
      <c r="N2416">
        <v>47</v>
      </c>
      <c r="O2416">
        <v>14</v>
      </c>
      <c r="P2416">
        <v>29</v>
      </c>
      <c r="Q2416">
        <v>67</v>
      </c>
      <c r="R2416">
        <v>11</v>
      </c>
    </row>
    <row r="2417" spans="1:18" x14ac:dyDescent="0.35">
      <c r="A2417" t="s">
        <v>24</v>
      </c>
      <c r="B2417">
        <v>127891</v>
      </c>
      <c r="C2417">
        <v>23</v>
      </c>
      <c r="D2417" t="s">
        <v>22</v>
      </c>
      <c r="E2417">
        <v>10</v>
      </c>
      <c r="F2417">
        <v>51</v>
      </c>
      <c r="G2417">
        <v>74</v>
      </c>
      <c r="H2417" t="s">
        <v>20</v>
      </c>
      <c r="I2417">
        <v>84</v>
      </c>
      <c r="J2417">
        <v>1</v>
      </c>
      <c r="K2417">
        <v>3</v>
      </c>
      <c r="L2417">
        <v>12</v>
      </c>
      <c r="M2417">
        <v>69</v>
      </c>
      <c r="N2417">
        <v>99</v>
      </c>
      <c r="O2417">
        <v>59</v>
      </c>
      <c r="P2417">
        <v>12</v>
      </c>
      <c r="Q2417">
        <v>18</v>
      </c>
      <c r="R2417">
        <v>54</v>
      </c>
    </row>
    <row r="2418" spans="1:18" x14ac:dyDescent="0.35">
      <c r="A2418" t="s">
        <v>34</v>
      </c>
      <c r="B2418">
        <v>120094</v>
      </c>
      <c r="C2418">
        <v>25</v>
      </c>
      <c r="D2418" t="s">
        <v>22</v>
      </c>
      <c r="E2418">
        <v>66</v>
      </c>
      <c r="F2418">
        <v>107</v>
      </c>
      <c r="G2418">
        <v>69</v>
      </c>
      <c r="H2418" t="s">
        <v>27</v>
      </c>
      <c r="I2418">
        <v>2</v>
      </c>
      <c r="J2418">
        <v>17</v>
      </c>
      <c r="K2418">
        <v>86</v>
      </c>
      <c r="L2418">
        <v>29</v>
      </c>
      <c r="M2418">
        <v>33</v>
      </c>
      <c r="N2418">
        <v>55</v>
      </c>
      <c r="O2418">
        <v>38</v>
      </c>
      <c r="P2418">
        <v>29</v>
      </c>
      <c r="Q2418">
        <v>92</v>
      </c>
      <c r="R2418">
        <v>13</v>
      </c>
    </row>
    <row r="2419" spans="1:18" x14ac:dyDescent="0.35">
      <c r="A2419" t="s">
        <v>24</v>
      </c>
      <c r="B2419">
        <v>130621</v>
      </c>
      <c r="C2419">
        <v>21</v>
      </c>
      <c r="D2419" t="s">
        <v>25</v>
      </c>
      <c r="E2419">
        <v>0</v>
      </c>
      <c r="F2419">
        <v>131</v>
      </c>
      <c r="G2419">
        <v>74</v>
      </c>
      <c r="H2419" t="s">
        <v>20</v>
      </c>
      <c r="I2419">
        <v>77</v>
      </c>
      <c r="J2419">
        <v>15</v>
      </c>
      <c r="K2419">
        <v>42</v>
      </c>
      <c r="L2419">
        <v>73</v>
      </c>
      <c r="M2419">
        <v>27</v>
      </c>
      <c r="N2419">
        <v>31</v>
      </c>
      <c r="O2419">
        <v>67</v>
      </c>
      <c r="P2419">
        <v>19</v>
      </c>
      <c r="Q2419">
        <v>95</v>
      </c>
      <c r="R2419">
        <v>19</v>
      </c>
    </row>
    <row r="2420" spans="1:18" x14ac:dyDescent="0.35">
      <c r="A2420" t="s">
        <v>30</v>
      </c>
      <c r="B2420">
        <v>141579</v>
      </c>
      <c r="C2420">
        <v>13</v>
      </c>
      <c r="D2420" t="s">
        <v>22</v>
      </c>
      <c r="E2420">
        <v>8</v>
      </c>
      <c r="F2420">
        <v>87</v>
      </c>
      <c r="G2420">
        <v>36</v>
      </c>
      <c r="H2420" t="s">
        <v>27</v>
      </c>
      <c r="I2420">
        <v>17</v>
      </c>
      <c r="J2420">
        <v>99</v>
      </c>
      <c r="K2420">
        <v>73</v>
      </c>
      <c r="L2420">
        <v>45</v>
      </c>
      <c r="M2420">
        <v>26</v>
      </c>
      <c r="N2420">
        <v>2</v>
      </c>
      <c r="O2420">
        <v>67</v>
      </c>
      <c r="P2420">
        <v>96</v>
      </c>
      <c r="Q2420">
        <v>11</v>
      </c>
      <c r="R2420">
        <v>75</v>
      </c>
    </row>
    <row r="2421" spans="1:18" x14ac:dyDescent="0.35">
      <c r="A2421" t="s">
        <v>39</v>
      </c>
      <c r="B2421">
        <v>64907</v>
      </c>
      <c r="C2421">
        <v>10</v>
      </c>
      <c r="D2421" t="s">
        <v>22</v>
      </c>
      <c r="E2421">
        <v>79</v>
      </c>
      <c r="F2421">
        <v>87</v>
      </c>
      <c r="G2421">
        <v>88</v>
      </c>
      <c r="H2421" t="s">
        <v>20</v>
      </c>
      <c r="I2421">
        <v>93</v>
      </c>
      <c r="J2421">
        <v>62</v>
      </c>
      <c r="K2421">
        <v>92</v>
      </c>
      <c r="L2421">
        <v>24</v>
      </c>
      <c r="M2421">
        <v>98</v>
      </c>
      <c r="N2421">
        <v>87</v>
      </c>
      <c r="O2421">
        <v>11</v>
      </c>
      <c r="P2421">
        <v>41</v>
      </c>
      <c r="Q2421">
        <v>93</v>
      </c>
      <c r="R2421">
        <v>8</v>
      </c>
    </row>
    <row r="2422" spans="1:18" x14ac:dyDescent="0.35">
      <c r="A2422" t="s">
        <v>43</v>
      </c>
      <c r="B2422">
        <v>147754</v>
      </c>
      <c r="C2422">
        <v>11</v>
      </c>
      <c r="D2422" t="s">
        <v>38</v>
      </c>
      <c r="E2422">
        <v>72</v>
      </c>
      <c r="F2422">
        <v>53</v>
      </c>
      <c r="G2422">
        <v>24</v>
      </c>
      <c r="H2422" t="s">
        <v>23</v>
      </c>
      <c r="I2422">
        <v>36</v>
      </c>
      <c r="J2422">
        <v>25</v>
      </c>
      <c r="K2422">
        <v>58</v>
      </c>
      <c r="L2422">
        <v>54</v>
      </c>
      <c r="M2422">
        <v>87</v>
      </c>
      <c r="N2422">
        <v>68</v>
      </c>
      <c r="O2422">
        <v>42</v>
      </c>
      <c r="P2422">
        <v>65</v>
      </c>
      <c r="Q2422">
        <v>75</v>
      </c>
      <c r="R2422">
        <v>94</v>
      </c>
    </row>
    <row r="2423" spans="1:18" x14ac:dyDescent="0.35">
      <c r="A2423" t="s">
        <v>43</v>
      </c>
      <c r="B2423">
        <v>61937</v>
      </c>
      <c r="C2423">
        <v>1</v>
      </c>
      <c r="D2423" t="s">
        <v>25</v>
      </c>
      <c r="E2423">
        <v>54</v>
      </c>
      <c r="F2423">
        <v>87</v>
      </c>
      <c r="G2423">
        <v>27</v>
      </c>
      <c r="H2423" t="s">
        <v>23</v>
      </c>
      <c r="I2423">
        <v>79</v>
      </c>
      <c r="J2423">
        <v>8</v>
      </c>
      <c r="K2423">
        <v>7</v>
      </c>
      <c r="L2423">
        <v>54</v>
      </c>
      <c r="M2423">
        <v>1</v>
      </c>
      <c r="N2423">
        <v>56</v>
      </c>
      <c r="O2423">
        <v>19</v>
      </c>
      <c r="P2423">
        <v>71</v>
      </c>
      <c r="Q2423">
        <v>28</v>
      </c>
      <c r="R2423">
        <v>15</v>
      </c>
    </row>
    <row r="2424" spans="1:18" x14ac:dyDescent="0.35">
      <c r="A2424" t="s">
        <v>36</v>
      </c>
      <c r="B2424">
        <v>41593</v>
      </c>
      <c r="C2424">
        <v>25</v>
      </c>
      <c r="D2424" t="s">
        <v>38</v>
      </c>
      <c r="E2424">
        <v>49</v>
      </c>
      <c r="F2424">
        <v>7</v>
      </c>
      <c r="G2424">
        <v>64</v>
      </c>
      <c r="H2424" t="s">
        <v>27</v>
      </c>
      <c r="I2424">
        <v>0</v>
      </c>
      <c r="J2424">
        <v>84</v>
      </c>
      <c r="K2424">
        <v>52</v>
      </c>
      <c r="L2424">
        <v>92</v>
      </c>
      <c r="M2424">
        <v>2</v>
      </c>
      <c r="N2424">
        <v>1</v>
      </c>
      <c r="O2424">
        <v>62</v>
      </c>
      <c r="P2424">
        <v>71</v>
      </c>
      <c r="Q2424">
        <v>37</v>
      </c>
      <c r="R2424">
        <v>1</v>
      </c>
    </row>
    <row r="2425" spans="1:18" x14ac:dyDescent="0.35">
      <c r="A2425" t="s">
        <v>21</v>
      </c>
      <c r="B2425">
        <v>75337</v>
      </c>
      <c r="C2425">
        <v>2</v>
      </c>
      <c r="D2425" t="s">
        <v>19</v>
      </c>
      <c r="E2425">
        <v>23</v>
      </c>
      <c r="F2425">
        <v>85</v>
      </c>
      <c r="G2425">
        <v>18</v>
      </c>
      <c r="H2425" t="s">
        <v>23</v>
      </c>
      <c r="I2425">
        <v>7</v>
      </c>
      <c r="J2425">
        <v>96</v>
      </c>
      <c r="K2425">
        <v>14</v>
      </c>
      <c r="L2425">
        <v>68</v>
      </c>
      <c r="M2425">
        <v>23</v>
      </c>
      <c r="N2425">
        <v>22</v>
      </c>
      <c r="O2425">
        <v>63</v>
      </c>
      <c r="P2425">
        <v>78</v>
      </c>
      <c r="Q2425">
        <v>98</v>
      </c>
      <c r="R2425">
        <v>77</v>
      </c>
    </row>
    <row r="2426" spans="1:18" x14ac:dyDescent="0.35">
      <c r="A2426" t="s">
        <v>30</v>
      </c>
      <c r="B2426">
        <v>147553</v>
      </c>
      <c r="C2426">
        <v>19</v>
      </c>
      <c r="D2426" t="s">
        <v>25</v>
      </c>
      <c r="E2426">
        <v>23</v>
      </c>
      <c r="F2426">
        <v>126</v>
      </c>
      <c r="G2426">
        <v>51</v>
      </c>
      <c r="H2426" t="s">
        <v>27</v>
      </c>
      <c r="I2426">
        <v>3</v>
      </c>
      <c r="J2426">
        <v>47</v>
      </c>
      <c r="K2426">
        <v>91</v>
      </c>
      <c r="L2426">
        <v>76</v>
      </c>
      <c r="M2426">
        <v>45</v>
      </c>
      <c r="N2426">
        <v>98</v>
      </c>
      <c r="O2426">
        <v>79</v>
      </c>
      <c r="P2426">
        <v>1</v>
      </c>
      <c r="Q2426">
        <v>11</v>
      </c>
      <c r="R2426">
        <v>55</v>
      </c>
    </row>
    <row r="2427" spans="1:18" x14ac:dyDescent="0.35">
      <c r="A2427" t="s">
        <v>34</v>
      </c>
      <c r="B2427">
        <v>69114</v>
      </c>
      <c r="C2427">
        <v>24</v>
      </c>
      <c r="D2427" t="s">
        <v>19</v>
      </c>
      <c r="E2427">
        <v>81</v>
      </c>
      <c r="F2427">
        <v>14</v>
      </c>
      <c r="G2427">
        <v>4</v>
      </c>
      <c r="H2427" t="s">
        <v>27</v>
      </c>
      <c r="I2427">
        <v>76</v>
      </c>
      <c r="J2427">
        <v>54</v>
      </c>
      <c r="K2427">
        <v>39</v>
      </c>
      <c r="L2427">
        <v>79</v>
      </c>
      <c r="M2427">
        <v>56</v>
      </c>
      <c r="N2427">
        <v>64</v>
      </c>
      <c r="O2427">
        <v>6</v>
      </c>
      <c r="P2427">
        <v>59</v>
      </c>
      <c r="Q2427">
        <v>3</v>
      </c>
      <c r="R2427">
        <v>49</v>
      </c>
    </row>
    <row r="2428" spans="1:18" x14ac:dyDescent="0.35">
      <c r="A2428" t="s">
        <v>42</v>
      </c>
      <c r="B2428">
        <v>142467</v>
      </c>
      <c r="C2428">
        <v>3</v>
      </c>
      <c r="D2428" t="s">
        <v>19</v>
      </c>
      <c r="E2428">
        <v>61</v>
      </c>
      <c r="F2428">
        <v>65</v>
      </c>
      <c r="G2428">
        <v>35</v>
      </c>
      <c r="H2428" t="s">
        <v>27</v>
      </c>
      <c r="I2428">
        <v>19</v>
      </c>
      <c r="J2428">
        <v>82</v>
      </c>
      <c r="K2428">
        <v>3</v>
      </c>
      <c r="L2428">
        <v>73</v>
      </c>
      <c r="M2428">
        <v>6</v>
      </c>
      <c r="N2428">
        <v>59</v>
      </c>
      <c r="O2428">
        <v>77</v>
      </c>
      <c r="P2428">
        <v>23</v>
      </c>
      <c r="Q2428">
        <v>2</v>
      </c>
      <c r="R2428">
        <v>29</v>
      </c>
    </row>
    <row r="2429" spans="1:18" x14ac:dyDescent="0.35">
      <c r="A2429" t="s">
        <v>41</v>
      </c>
      <c r="B2429">
        <v>95410</v>
      </c>
      <c r="C2429">
        <v>0</v>
      </c>
      <c r="D2429" t="s">
        <v>25</v>
      </c>
      <c r="E2429">
        <v>49</v>
      </c>
      <c r="F2429">
        <v>123</v>
      </c>
      <c r="G2429">
        <v>82</v>
      </c>
      <c r="H2429" t="s">
        <v>20</v>
      </c>
      <c r="I2429">
        <v>13</v>
      </c>
      <c r="J2429">
        <v>44</v>
      </c>
      <c r="K2429">
        <v>16</v>
      </c>
      <c r="L2429">
        <v>75</v>
      </c>
      <c r="M2429">
        <v>17</v>
      </c>
      <c r="N2429">
        <v>48</v>
      </c>
      <c r="O2429">
        <v>69</v>
      </c>
      <c r="P2429">
        <v>23</v>
      </c>
      <c r="Q2429">
        <v>8</v>
      </c>
      <c r="R2429">
        <v>56</v>
      </c>
    </row>
    <row r="2430" spans="1:18" x14ac:dyDescent="0.35">
      <c r="A2430" t="s">
        <v>43</v>
      </c>
      <c r="B2430">
        <v>44802</v>
      </c>
      <c r="C2430">
        <v>16</v>
      </c>
      <c r="D2430" t="s">
        <v>22</v>
      </c>
      <c r="E2430">
        <v>59</v>
      </c>
      <c r="F2430">
        <v>125</v>
      </c>
      <c r="G2430">
        <v>13</v>
      </c>
      <c r="H2430" t="s">
        <v>23</v>
      </c>
      <c r="I2430">
        <v>49</v>
      </c>
      <c r="J2430">
        <v>93</v>
      </c>
      <c r="K2430">
        <v>47</v>
      </c>
      <c r="L2430">
        <v>10</v>
      </c>
      <c r="M2430">
        <v>16</v>
      </c>
      <c r="N2430">
        <v>71</v>
      </c>
      <c r="O2430">
        <v>65</v>
      </c>
      <c r="P2430">
        <v>87</v>
      </c>
      <c r="Q2430">
        <v>9</v>
      </c>
      <c r="R2430">
        <v>28</v>
      </c>
    </row>
    <row r="2431" spans="1:18" x14ac:dyDescent="0.35">
      <c r="A2431" t="s">
        <v>44</v>
      </c>
      <c r="B2431">
        <v>62611</v>
      </c>
      <c r="C2431">
        <v>3</v>
      </c>
      <c r="D2431" t="s">
        <v>22</v>
      </c>
      <c r="E2431">
        <v>93</v>
      </c>
      <c r="F2431">
        <v>93</v>
      </c>
      <c r="G2431">
        <v>66</v>
      </c>
      <c r="H2431" t="s">
        <v>27</v>
      </c>
      <c r="I2431">
        <v>29</v>
      </c>
      <c r="J2431">
        <v>13</v>
      </c>
      <c r="K2431">
        <v>3</v>
      </c>
      <c r="L2431">
        <v>6</v>
      </c>
      <c r="M2431">
        <v>85</v>
      </c>
      <c r="N2431">
        <v>39</v>
      </c>
      <c r="O2431">
        <v>91</v>
      </c>
      <c r="P2431">
        <v>24</v>
      </c>
      <c r="Q2431">
        <v>69</v>
      </c>
      <c r="R2431">
        <v>74</v>
      </c>
    </row>
    <row r="2432" spans="1:18" x14ac:dyDescent="0.35">
      <c r="A2432" t="s">
        <v>24</v>
      </c>
      <c r="B2432">
        <v>58419</v>
      </c>
      <c r="C2432">
        <v>26</v>
      </c>
      <c r="D2432" t="s">
        <v>22</v>
      </c>
      <c r="E2432">
        <v>3</v>
      </c>
      <c r="F2432">
        <v>87</v>
      </c>
      <c r="G2432">
        <v>71</v>
      </c>
      <c r="H2432" t="s">
        <v>20</v>
      </c>
      <c r="I2432">
        <v>9</v>
      </c>
      <c r="J2432">
        <v>95</v>
      </c>
      <c r="K2432">
        <v>74</v>
      </c>
      <c r="L2432">
        <v>73</v>
      </c>
      <c r="M2432">
        <v>24</v>
      </c>
      <c r="N2432">
        <v>7</v>
      </c>
      <c r="O2432">
        <v>8</v>
      </c>
      <c r="P2432">
        <v>56</v>
      </c>
      <c r="Q2432">
        <v>68</v>
      </c>
      <c r="R2432">
        <v>78</v>
      </c>
    </row>
    <row r="2433" spans="1:18" x14ac:dyDescent="0.35">
      <c r="A2433" t="s">
        <v>28</v>
      </c>
      <c r="B2433">
        <v>74852</v>
      </c>
      <c r="C2433">
        <v>28</v>
      </c>
      <c r="D2433" t="s">
        <v>38</v>
      </c>
      <c r="E2433">
        <v>14</v>
      </c>
      <c r="F2433">
        <v>13</v>
      </c>
      <c r="G2433">
        <v>48</v>
      </c>
      <c r="H2433" t="s">
        <v>27</v>
      </c>
      <c r="I2433">
        <v>83</v>
      </c>
      <c r="J2433">
        <v>44</v>
      </c>
      <c r="K2433">
        <v>22</v>
      </c>
      <c r="L2433">
        <v>17</v>
      </c>
      <c r="M2433">
        <v>74</v>
      </c>
      <c r="N2433">
        <v>57</v>
      </c>
      <c r="O2433">
        <v>4</v>
      </c>
      <c r="P2433">
        <v>49</v>
      </c>
      <c r="Q2433">
        <v>55</v>
      </c>
      <c r="R2433">
        <v>24</v>
      </c>
    </row>
    <row r="2434" spans="1:18" x14ac:dyDescent="0.35">
      <c r="A2434" t="s">
        <v>34</v>
      </c>
      <c r="B2434">
        <v>125640</v>
      </c>
      <c r="C2434">
        <v>2</v>
      </c>
      <c r="D2434" t="s">
        <v>25</v>
      </c>
      <c r="E2434">
        <v>29</v>
      </c>
      <c r="F2434">
        <v>89</v>
      </c>
      <c r="G2434">
        <v>5</v>
      </c>
      <c r="H2434" t="s">
        <v>27</v>
      </c>
      <c r="I2434">
        <v>17</v>
      </c>
      <c r="J2434">
        <v>39</v>
      </c>
      <c r="K2434">
        <v>39</v>
      </c>
      <c r="L2434">
        <v>29</v>
      </c>
      <c r="M2434">
        <v>10</v>
      </c>
      <c r="N2434">
        <v>7</v>
      </c>
      <c r="O2434">
        <v>64</v>
      </c>
      <c r="P2434">
        <v>17</v>
      </c>
      <c r="Q2434">
        <v>84</v>
      </c>
      <c r="R2434">
        <v>91</v>
      </c>
    </row>
    <row r="2435" spans="1:18" x14ac:dyDescent="0.35">
      <c r="A2435" t="s">
        <v>18</v>
      </c>
      <c r="B2435">
        <v>112654</v>
      </c>
      <c r="C2435">
        <v>15</v>
      </c>
      <c r="D2435" t="s">
        <v>25</v>
      </c>
      <c r="E2435">
        <v>82</v>
      </c>
      <c r="F2435">
        <v>75</v>
      </c>
      <c r="G2435">
        <v>74</v>
      </c>
      <c r="H2435" t="s">
        <v>20</v>
      </c>
      <c r="I2435">
        <v>32</v>
      </c>
      <c r="J2435">
        <v>34</v>
      </c>
      <c r="K2435">
        <v>4</v>
      </c>
      <c r="L2435">
        <v>37</v>
      </c>
      <c r="M2435">
        <v>41</v>
      </c>
      <c r="N2435">
        <v>71</v>
      </c>
      <c r="O2435">
        <v>25</v>
      </c>
      <c r="P2435">
        <v>2</v>
      </c>
      <c r="Q2435">
        <v>49</v>
      </c>
      <c r="R2435">
        <v>45</v>
      </c>
    </row>
    <row r="2436" spans="1:18" x14ac:dyDescent="0.35">
      <c r="A2436" t="s">
        <v>33</v>
      </c>
      <c r="B2436">
        <v>57476</v>
      </c>
      <c r="C2436">
        <v>5</v>
      </c>
      <c r="D2436" t="s">
        <v>22</v>
      </c>
      <c r="E2436">
        <v>13</v>
      </c>
      <c r="F2436">
        <v>101</v>
      </c>
      <c r="G2436">
        <v>76</v>
      </c>
      <c r="H2436" t="s">
        <v>20</v>
      </c>
      <c r="I2436">
        <v>88</v>
      </c>
      <c r="J2436">
        <v>17</v>
      </c>
      <c r="K2436">
        <v>2</v>
      </c>
      <c r="L2436">
        <v>45</v>
      </c>
      <c r="M2436">
        <v>99</v>
      </c>
      <c r="N2436">
        <v>63</v>
      </c>
      <c r="O2436">
        <v>35</v>
      </c>
      <c r="P2436">
        <v>2</v>
      </c>
      <c r="Q2436">
        <v>48</v>
      </c>
      <c r="R2436">
        <v>21</v>
      </c>
    </row>
    <row r="2437" spans="1:18" x14ac:dyDescent="0.35">
      <c r="A2437" t="s">
        <v>30</v>
      </c>
      <c r="B2437">
        <v>109398</v>
      </c>
      <c r="C2437">
        <v>18</v>
      </c>
      <c r="D2437" t="s">
        <v>22</v>
      </c>
      <c r="E2437">
        <v>58</v>
      </c>
      <c r="F2437">
        <v>77</v>
      </c>
      <c r="G2437">
        <v>33</v>
      </c>
      <c r="H2437" t="s">
        <v>27</v>
      </c>
      <c r="I2437">
        <v>76</v>
      </c>
      <c r="J2437">
        <v>59</v>
      </c>
      <c r="K2437">
        <v>84</v>
      </c>
      <c r="L2437">
        <v>26</v>
      </c>
      <c r="M2437">
        <v>65</v>
      </c>
      <c r="N2437">
        <v>12</v>
      </c>
      <c r="O2437">
        <v>29</v>
      </c>
      <c r="P2437">
        <v>66</v>
      </c>
      <c r="Q2437">
        <v>83</v>
      </c>
      <c r="R2437">
        <v>32</v>
      </c>
    </row>
    <row r="2438" spans="1:18" x14ac:dyDescent="0.35">
      <c r="A2438" t="s">
        <v>41</v>
      </c>
      <c r="B2438">
        <v>139240</v>
      </c>
      <c r="C2438">
        <v>10</v>
      </c>
      <c r="D2438" t="s">
        <v>22</v>
      </c>
      <c r="E2438">
        <v>68</v>
      </c>
      <c r="F2438">
        <v>85</v>
      </c>
      <c r="G2438">
        <v>92</v>
      </c>
      <c r="H2438" t="s">
        <v>20</v>
      </c>
      <c r="I2438">
        <v>51</v>
      </c>
      <c r="J2438">
        <v>65</v>
      </c>
      <c r="K2438">
        <v>5</v>
      </c>
      <c r="L2438">
        <v>45</v>
      </c>
      <c r="M2438">
        <v>85</v>
      </c>
      <c r="N2438">
        <v>29</v>
      </c>
      <c r="O2438">
        <v>4</v>
      </c>
      <c r="P2438">
        <v>88</v>
      </c>
      <c r="Q2438">
        <v>83</v>
      </c>
      <c r="R2438">
        <v>37</v>
      </c>
    </row>
    <row r="2439" spans="1:18" x14ac:dyDescent="0.35">
      <c r="A2439" t="s">
        <v>36</v>
      </c>
      <c r="B2439">
        <v>143089</v>
      </c>
      <c r="C2439">
        <v>15</v>
      </c>
      <c r="D2439" t="s">
        <v>38</v>
      </c>
      <c r="E2439">
        <v>68</v>
      </c>
      <c r="F2439">
        <v>58</v>
      </c>
      <c r="G2439">
        <v>47</v>
      </c>
      <c r="H2439" t="s">
        <v>27</v>
      </c>
      <c r="I2439">
        <v>9</v>
      </c>
      <c r="J2439">
        <v>6</v>
      </c>
      <c r="K2439">
        <v>3</v>
      </c>
      <c r="L2439">
        <v>63</v>
      </c>
      <c r="M2439">
        <v>67</v>
      </c>
      <c r="N2439">
        <v>49</v>
      </c>
      <c r="O2439">
        <v>18</v>
      </c>
      <c r="P2439">
        <v>1</v>
      </c>
      <c r="Q2439">
        <v>31</v>
      </c>
      <c r="R2439">
        <v>47</v>
      </c>
    </row>
    <row r="2440" spans="1:18" x14ac:dyDescent="0.35">
      <c r="A2440" t="s">
        <v>36</v>
      </c>
      <c r="B2440">
        <v>145632</v>
      </c>
      <c r="C2440">
        <v>18</v>
      </c>
      <c r="D2440" t="s">
        <v>22</v>
      </c>
      <c r="E2440">
        <v>0</v>
      </c>
      <c r="F2440">
        <v>121</v>
      </c>
      <c r="G2440">
        <v>59</v>
      </c>
      <c r="H2440" t="s">
        <v>27</v>
      </c>
      <c r="I2440">
        <v>44</v>
      </c>
      <c r="J2440">
        <v>34</v>
      </c>
      <c r="K2440">
        <v>84</v>
      </c>
      <c r="L2440">
        <v>78</v>
      </c>
      <c r="M2440">
        <v>98</v>
      </c>
      <c r="N2440">
        <v>37</v>
      </c>
      <c r="O2440">
        <v>91</v>
      </c>
      <c r="P2440">
        <v>9</v>
      </c>
      <c r="Q2440">
        <v>41</v>
      </c>
      <c r="R2440">
        <v>47</v>
      </c>
    </row>
    <row r="2441" spans="1:18" x14ac:dyDescent="0.35">
      <c r="A2441" t="s">
        <v>40</v>
      </c>
      <c r="B2441">
        <v>104657</v>
      </c>
      <c r="C2441">
        <v>5</v>
      </c>
      <c r="D2441" t="s">
        <v>19</v>
      </c>
      <c r="E2441">
        <v>63</v>
      </c>
      <c r="F2441">
        <v>67</v>
      </c>
      <c r="G2441">
        <v>27</v>
      </c>
      <c r="H2441" t="s">
        <v>23</v>
      </c>
      <c r="I2441">
        <v>55</v>
      </c>
      <c r="J2441">
        <v>9</v>
      </c>
      <c r="K2441">
        <v>0</v>
      </c>
      <c r="L2441">
        <v>63</v>
      </c>
      <c r="M2441">
        <v>41</v>
      </c>
      <c r="N2441">
        <v>51</v>
      </c>
      <c r="O2441">
        <v>74</v>
      </c>
      <c r="P2441">
        <v>23</v>
      </c>
      <c r="Q2441">
        <v>2</v>
      </c>
      <c r="R2441">
        <v>7</v>
      </c>
    </row>
    <row r="2442" spans="1:18" x14ac:dyDescent="0.35">
      <c r="A2442" t="s">
        <v>28</v>
      </c>
      <c r="B2442">
        <v>44835</v>
      </c>
      <c r="C2442">
        <v>8</v>
      </c>
      <c r="D2442" t="s">
        <v>19</v>
      </c>
      <c r="E2442">
        <v>23</v>
      </c>
      <c r="F2442">
        <v>98</v>
      </c>
      <c r="G2442">
        <v>48</v>
      </c>
      <c r="H2442" t="s">
        <v>27</v>
      </c>
      <c r="I2442">
        <v>69</v>
      </c>
      <c r="J2442">
        <v>0</v>
      </c>
      <c r="K2442">
        <v>59</v>
      </c>
      <c r="L2442">
        <v>61</v>
      </c>
      <c r="M2442">
        <v>75</v>
      </c>
      <c r="N2442">
        <v>89</v>
      </c>
      <c r="O2442">
        <v>44</v>
      </c>
      <c r="P2442">
        <v>34</v>
      </c>
      <c r="Q2442">
        <v>1</v>
      </c>
      <c r="R2442">
        <v>34</v>
      </c>
    </row>
    <row r="2443" spans="1:18" x14ac:dyDescent="0.35">
      <c r="A2443" t="s">
        <v>26</v>
      </c>
      <c r="B2443">
        <v>43830</v>
      </c>
      <c r="C2443">
        <v>6</v>
      </c>
      <c r="D2443" t="s">
        <v>38</v>
      </c>
      <c r="E2443">
        <v>8</v>
      </c>
      <c r="F2443">
        <v>131</v>
      </c>
      <c r="G2443">
        <v>47</v>
      </c>
      <c r="H2443" t="s">
        <v>27</v>
      </c>
      <c r="I2443">
        <v>26</v>
      </c>
      <c r="J2443">
        <v>12</v>
      </c>
      <c r="K2443">
        <v>85</v>
      </c>
      <c r="L2443">
        <v>88</v>
      </c>
      <c r="M2443">
        <v>27</v>
      </c>
      <c r="N2443">
        <v>62</v>
      </c>
      <c r="O2443">
        <v>26</v>
      </c>
      <c r="P2443">
        <v>23</v>
      </c>
      <c r="Q2443">
        <v>2</v>
      </c>
      <c r="R2443">
        <v>58</v>
      </c>
    </row>
    <row r="2444" spans="1:18" x14ac:dyDescent="0.35">
      <c r="A2444" t="s">
        <v>24</v>
      </c>
      <c r="B2444">
        <v>67293</v>
      </c>
      <c r="C2444">
        <v>25</v>
      </c>
      <c r="D2444" t="s">
        <v>19</v>
      </c>
      <c r="E2444">
        <v>1</v>
      </c>
      <c r="F2444">
        <v>6</v>
      </c>
      <c r="G2444">
        <v>78</v>
      </c>
      <c r="H2444" t="s">
        <v>20</v>
      </c>
      <c r="I2444">
        <v>67</v>
      </c>
      <c r="J2444">
        <v>2</v>
      </c>
      <c r="K2444">
        <v>89</v>
      </c>
      <c r="L2444">
        <v>29</v>
      </c>
      <c r="M2444">
        <v>33</v>
      </c>
      <c r="N2444">
        <v>22</v>
      </c>
      <c r="O2444">
        <v>25</v>
      </c>
      <c r="P2444">
        <v>7</v>
      </c>
      <c r="Q2444">
        <v>29</v>
      </c>
      <c r="R2444">
        <v>86</v>
      </c>
    </row>
    <row r="2445" spans="1:18" x14ac:dyDescent="0.35">
      <c r="A2445" t="s">
        <v>29</v>
      </c>
      <c r="B2445">
        <v>68690</v>
      </c>
      <c r="C2445">
        <v>13</v>
      </c>
      <c r="D2445" t="s">
        <v>38</v>
      </c>
      <c r="E2445">
        <v>88</v>
      </c>
      <c r="F2445">
        <v>6</v>
      </c>
      <c r="G2445">
        <v>16</v>
      </c>
      <c r="H2445" t="s">
        <v>23</v>
      </c>
      <c r="I2445">
        <v>23</v>
      </c>
      <c r="J2445">
        <v>72</v>
      </c>
      <c r="K2445">
        <v>97</v>
      </c>
      <c r="L2445">
        <v>82</v>
      </c>
      <c r="M2445">
        <v>4</v>
      </c>
      <c r="N2445">
        <v>32</v>
      </c>
      <c r="O2445">
        <v>3</v>
      </c>
      <c r="P2445">
        <v>4</v>
      </c>
      <c r="Q2445">
        <v>8</v>
      </c>
      <c r="R2445">
        <v>28</v>
      </c>
    </row>
    <row r="2446" spans="1:18" x14ac:dyDescent="0.35">
      <c r="A2446" t="s">
        <v>29</v>
      </c>
      <c r="B2446">
        <v>45234</v>
      </c>
      <c r="C2446">
        <v>1</v>
      </c>
      <c r="D2446" t="s">
        <v>19</v>
      </c>
      <c r="E2446">
        <v>4</v>
      </c>
      <c r="F2446">
        <v>9</v>
      </c>
      <c r="G2446">
        <v>24</v>
      </c>
      <c r="H2446" t="s">
        <v>23</v>
      </c>
      <c r="I2446">
        <v>14</v>
      </c>
      <c r="J2446">
        <v>16</v>
      </c>
      <c r="K2446">
        <v>63</v>
      </c>
      <c r="L2446">
        <v>57</v>
      </c>
      <c r="M2446">
        <v>15</v>
      </c>
      <c r="N2446">
        <v>85</v>
      </c>
      <c r="O2446">
        <v>33</v>
      </c>
      <c r="P2446">
        <v>37</v>
      </c>
      <c r="Q2446">
        <v>42</v>
      </c>
      <c r="R2446">
        <v>32</v>
      </c>
    </row>
    <row r="2447" spans="1:18" x14ac:dyDescent="0.35">
      <c r="A2447" t="s">
        <v>28</v>
      </c>
      <c r="B2447">
        <v>120052</v>
      </c>
      <c r="C2447">
        <v>3</v>
      </c>
      <c r="D2447" t="s">
        <v>38</v>
      </c>
      <c r="E2447">
        <v>39</v>
      </c>
      <c r="F2447">
        <v>76</v>
      </c>
      <c r="G2447">
        <v>66</v>
      </c>
      <c r="H2447" t="s">
        <v>27</v>
      </c>
      <c r="I2447">
        <v>31</v>
      </c>
      <c r="J2447">
        <v>7</v>
      </c>
      <c r="K2447">
        <v>35</v>
      </c>
      <c r="L2447">
        <v>44</v>
      </c>
      <c r="M2447">
        <v>24</v>
      </c>
      <c r="N2447">
        <v>75</v>
      </c>
      <c r="O2447">
        <v>74</v>
      </c>
      <c r="P2447">
        <v>2</v>
      </c>
      <c r="Q2447">
        <v>6</v>
      </c>
      <c r="R2447">
        <v>92</v>
      </c>
    </row>
    <row r="2448" spans="1:18" x14ac:dyDescent="0.35">
      <c r="A2448" t="s">
        <v>36</v>
      </c>
      <c r="B2448">
        <v>40270</v>
      </c>
      <c r="C2448">
        <v>19</v>
      </c>
      <c r="D2448" t="s">
        <v>25</v>
      </c>
      <c r="E2448">
        <v>51</v>
      </c>
      <c r="F2448">
        <v>99</v>
      </c>
      <c r="G2448">
        <v>62</v>
      </c>
      <c r="H2448" t="s">
        <v>27</v>
      </c>
      <c r="I2448">
        <v>14</v>
      </c>
      <c r="J2448">
        <v>65</v>
      </c>
      <c r="K2448">
        <v>48</v>
      </c>
      <c r="L2448">
        <v>74</v>
      </c>
      <c r="M2448">
        <v>3</v>
      </c>
      <c r="N2448">
        <v>59</v>
      </c>
      <c r="O2448">
        <v>56</v>
      </c>
      <c r="P2448">
        <v>84</v>
      </c>
      <c r="Q2448">
        <v>68</v>
      </c>
      <c r="R2448">
        <v>88</v>
      </c>
    </row>
    <row r="2449" spans="1:18" x14ac:dyDescent="0.35">
      <c r="A2449" t="s">
        <v>37</v>
      </c>
      <c r="B2449">
        <v>52562</v>
      </c>
      <c r="C2449">
        <v>3</v>
      </c>
      <c r="D2449" t="s">
        <v>22</v>
      </c>
      <c r="E2449">
        <v>41</v>
      </c>
      <c r="F2449">
        <v>64</v>
      </c>
      <c r="G2449">
        <v>55</v>
      </c>
      <c r="H2449" t="s">
        <v>27</v>
      </c>
      <c r="I2449">
        <v>87</v>
      </c>
      <c r="J2449">
        <v>7</v>
      </c>
      <c r="K2449">
        <v>56</v>
      </c>
      <c r="L2449">
        <v>11</v>
      </c>
      <c r="M2449">
        <v>3</v>
      </c>
      <c r="N2449">
        <v>68</v>
      </c>
      <c r="O2449">
        <v>68</v>
      </c>
      <c r="P2449">
        <v>6</v>
      </c>
      <c r="Q2449">
        <v>86</v>
      </c>
      <c r="R2449">
        <v>8</v>
      </c>
    </row>
    <row r="2450" spans="1:18" x14ac:dyDescent="0.35">
      <c r="A2450" t="s">
        <v>28</v>
      </c>
      <c r="B2450">
        <v>52065</v>
      </c>
      <c r="C2450">
        <v>27</v>
      </c>
      <c r="D2450" t="s">
        <v>38</v>
      </c>
      <c r="E2450">
        <v>86</v>
      </c>
      <c r="F2450">
        <v>10</v>
      </c>
      <c r="G2450">
        <v>41</v>
      </c>
      <c r="H2450" t="s">
        <v>27</v>
      </c>
      <c r="I2450">
        <v>74</v>
      </c>
      <c r="J2450">
        <v>89</v>
      </c>
      <c r="K2450">
        <v>69</v>
      </c>
      <c r="L2450">
        <v>79</v>
      </c>
      <c r="M2450">
        <v>28</v>
      </c>
      <c r="N2450">
        <v>29</v>
      </c>
      <c r="O2450">
        <v>86</v>
      </c>
      <c r="P2450">
        <v>61</v>
      </c>
      <c r="Q2450">
        <v>23</v>
      </c>
      <c r="R2450">
        <v>52</v>
      </c>
    </row>
    <row r="2451" spans="1:18" x14ac:dyDescent="0.35">
      <c r="A2451" t="s">
        <v>35</v>
      </c>
      <c r="B2451">
        <v>66183</v>
      </c>
      <c r="C2451">
        <v>0</v>
      </c>
      <c r="D2451" t="s">
        <v>25</v>
      </c>
      <c r="E2451">
        <v>22</v>
      </c>
      <c r="F2451">
        <v>115</v>
      </c>
      <c r="G2451">
        <v>32</v>
      </c>
      <c r="H2451" t="s">
        <v>27</v>
      </c>
      <c r="I2451">
        <v>3</v>
      </c>
      <c r="J2451">
        <v>67</v>
      </c>
      <c r="K2451">
        <v>15</v>
      </c>
      <c r="L2451">
        <v>22</v>
      </c>
      <c r="M2451">
        <v>88</v>
      </c>
      <c r="N2451">
        <v>67</v>
      </c>
      <c r="O2451">
        <v>5</v>
      </c>
      <c r="P2451">
        <v>21</v>
      </c>
      <c r="Q2451">
        <v>34</v>
      </c>
      <c r="R2451">
        <v>57</v>
      </c>
    </row>
    <row r="2452" spans="1:18" x14ac:dyDescent="0.35">
      <c r="A2452" t="s">
        <v>32</v>
      </c>
      <c r="B2452">
        <v>67098</v>
      </c>
      <c r="C2452">
        <v>17</v>
      </c>
      <c r="D2452" t="s">
        <v>19</v>
      </c>
      <c r="E2452">
        <v>48</v>
      </c>
      <c r="F2452">
        <v>91</v>
      </c>
      <c r="G2452">
        <v>49</v>
      </c>
      <c r="H2452" t="s">
        <v>27</v>
      </c>
      <c r="I2452">
        <v>11</v>
      </c>
      <c r="J2452">
        <v>11</v>
      </c>
      <c r="K2452">
        <v>96</v>
      </c>
      <c r="L2452">
        <v>98</v>
      </c>
      <c r="M2452">
        <v>43</v>
      </c>
      <c r="N2452">
        <v>79</v>
      </c>
      <c r="O2452">
        <v>66</v>
      </c>
      <c r="P2452">
        <v>12</v>
      </c>
      <c r="Q2452">
        <v>3</v>
      </c>
      <c r="R2452">
        <v>31</v>
      </c>
    </row>
    <row r="2453" spans="1:18" x14ac:dyDescent="0.35">
      <c r="A2453" t="s">
        <v>24</v>
      </c>
      <c r="B2453">
        <v>74143</v>
      </c>
      <c r="C2453">
        <v>7</v>
      </c>
      <c r="D2453" t="s">
        <v>25</v>
      </c>
      <c r="E2453">
        <v>58</v>
      </c>
      <c r="F2453">
        <v>142</v>
      </c>
      <c r="G2453">
        <v>9</v>
      </c>
      <c r="H2453" t="s">
        <v>20</v>
      </c>
      <c r="I2453">
        <v>86</v>
      </c>
      <c r="J2453">
        <v>89</v>
      </c>
      <c r="K2453">
        <v>8</v>
      </c>
      <c r="L2453">
        <v>33</v>
      </c>
      <c r="M2453">
        <v>22</v>
      </c>
      <c r="N2453">
        <v>57</v>
      </c>
      <c r="O2453">
        <v>69</v>
      </c>
      <c r="P2453">
        <v>39</v>
      </c>
      <c r="Q2453">
        <v>85</v>
      </c>
      <c r="R2453">
        <v>96</v>
      </c>
    </row>
    <row r="2454" spans="1:18" x14ac:dyDescent="0.35">
      <c r="A2454" t="s">
        <v>29</v>
      </c>
      <c r="B2454">
        <v>149245</v>
      </c>
      <c r="C2454">
        <v>11</v>
      </c>
      <c r="D2454" t="s">
        <v>19</v>
      </c>
      <c r="E2454">
        <v>21</v>
      </c>
      <c r="F2454">
        <v>13</v>
      </c>
      <c r="G2454">
        <v>16</v>
      </c>
      <c r="H2454" t="s">
        <v>23</v>
      </c>
      <c r="I2454">
        <v>18</v>
      </c>
      <c r="J2454">
        <v>66</v>
      </c>
      <c r="K2454">
        <v>6</v>
      </c>
      <c r="L2454">
        <v>17</v>
      </c>
      <c r="M2454">
        <v>87</v>
      </c>
      <c r="N2454">
        <v>85</v>
      </c>
      <c r="O2454">
        <v>84</v>
      </c>
      <c r="P2454">
        <v>4</v>
      </c>
      <c r="Q2454">
        <v>82</v>
      </c>
      <c r="R2454">
        <v>84</v>
      </c>
    </row>
    <row r="2455" spans="1:18" x14ac:dyDescent="0.35">
      <c r="A2455" t="s">
        <v>18</v>
      </c>
      <c r="B2455">
        <v>112802</v>
      </c>
      <c r="C2455">
        <v>7</v>
      </c>
      <c r="D2455" t="s">
        <v>38</v>
      </c>
      <c r="E2455">
        <v>96</v>
      </c>
      <c r="F2455">
        <v>88</v>
      </c>
      <c r="G2455">
        <v>75</v>
      </c>
      <c r="H2455" t="s">
        <v>20</v>
      </c>
      <c r="I2455">
        <v>29</v>
      </c>
      <c r="J2455">
        <v>49</v>
      </c>
      <c r="K2455">
        <v>81</v>
      </c>
      <c r="L2455">
        <v>72</v>
      </c>
      <c r="M2455">
        <v>79</v>
      </c>
      <c r="N2455">
        <v>38</v>
      </c>
      <c r="O2455">
        <v>25</v>
      </c>
      <c r="P2455">
        <v>2</v>
      </c>
      <c r="Q2455">
        <v>63</v>
      </c>
      <c r="R2455">
        <v>8</v>
      </c>
    </row>
    <row r="2456" spans="1:18" x14ac:dyDescent="0.35">
      <c r="A2456" t="s">
        <v>31</v>
      </c>
      <c r="B2456">
        <v>76611</v>
      </c>
      <c r="C2456">
        <v>8</v>
      </c>
      <c r="D2456" t="s">
        <v>25</v>
      </c>
      <c r="E2456">
        <v>48</v>
      </c>
      <c r="F2456">
        <v>143</v>
      </c>
      <c r="G2456">
        <v>1</v>
      </c>
      <c r="H2456" t="s">
        <v>23</v>
      </c>
      <c r="I2456">
        <v>51</v>
      </c>
      <c r="J2456">
        <v>21</v>
      </c>
      <c r="K2456">
        <v>19</v>
      </c>
      <c r="L2456">
        <v>95</v>
      </c>
      <c r="M2456">
        <v>82</v>
      </c>
      <c r="N2456">
        <v>1</v>
      </c>
      <c r="O2456">
        <v>27</v>
      </c>
      <c r="P2456">
        <v>21</v>
      </c>
      <c r="Q2456">
        <v>15</v>
      </c>
      <c r="R2456">
        <v>7</v>
      </c>
    </row>
    <row r="2457" spans="1:18" x14ac:dyDescent="0.35">
      <c r="A2457" t="s">
        <v>31</v>
      </c>
      <c r="B2457">
        <v>48609</v>
      </c>
      <c r="C2457">
        <v>0</v>
      </c>
      <c r="D2457" t="s">
        <v>22</v>
      </c>
      <c r="E2457">
        <v>45</v>
      </c>
      <c r="F2457">
        <v>69</v>
      </c>
      <c r="G2457">
        <v>12</v>
      </c>
      <c r="H2457" t="s">
        <v>23</v>
      </c>
      <c r="I2457">
        <v>36</v>
      </c>
      <c r="J2457">
        <v>79</v>
      </c>
      <c r="K2457">
        <v>99</v>
      </c>
      <c r="L2457">
        <v>18</v>
      </c>
      <c r="M2457">
        <v>34</v>
      </c>
      <c r="N2457">
        <v>28</v>
      </c>
      <c r="O2457">
        <v>4</v>
      </c>
      <c r="P2457">
        <v>22</v>
      </c>
      <c r="Q2457">
        <v>9</v>
      </c>
      <c r="R2457">
        <v>84</v>
      </c>
    </row>
    <row r="2458" spans="1:18" x14ac:dyDescent="0.35">
      <c r="A2458" t="s">
        <v>28</v>
      </c>
      <c r="B2458">
        <v>138629</v>
      </c>
      <c r="C2458">
        <v>15</v>
      </c>
      <c r="D2458" t="s">
        <v>22</v>
      </c>
      <c r="E2458">
        <v>37</v>
      </c>
      <c r="F2458">
        <v>81</v>
      </c>
      <c r="G2458">
        <v>36</v>
      </c>
      <c r="H2458" t="s">
        <v>27</v>
      </c>
      <c r="I2458">
        <v>62</v>
      </c>
      <c r="J2458">
        <v>56</v>
      </c>
      <c r="K2458">
        <v>43</v>
      </c>
      <c r="L2458">
        <v>86</v>
      </c>
      <c r="M2458">
        <v>62</v>
      </c>
      <c r="N2458">
        <v>26</v>
      </c>
      <c r="O2458">
        <v>37</v>
      </c>
      <c r="P2458">
        <v>15</v>
      </c>
      <c r="Q2458">
        <v>59</v>
      </c>
      <c r="R2458">
        <v>59</v>
      </c>
    </row>
    <row r="2459" spans="1:18" x14ac:dyDescent="0.35">
      <c r="A2459" t="s">
        <v>28</v>
      </c>
      <c r="B2459">
        <v>53481</v>
      </c>
      <c r="C2459">
        <v>4</v>
      </c>
      <c r="D2459" t="s">
        <v>38</v>
      </c>
      <c r="E2459">
        <v>2</v>
      </c>
      <c r="F2459">
        <v>7</v>
      </c>
      <c r="G2459">
        <v>35</v>
      </c>
      <c r="H2459" t="s">
        <v>27</v>
      </c>
      <c r="I2459">
        <v>61</v>
      </c>
      <c r="J2459">
        <v>69</v>
      </c>
      <c r="K2459">
        <v>7</v>
      </c>
      <c r="L2459">
        <v>53</v>
      </c>
      <c r="M2459">
        <v>95</v>
      </c>
      <c r="N2459">
        <v>88</v>
      </c>
      <c r="O2459">
        <v>96</v>
      </c>
      <c r="P2459">
        <v>39</v>
      </c>
      <c r="Q2459">
        <v>88</v>
      </c>
      <c r="R2459">
        <v>76</v>
      </c>
    </row>
    <row r="2460" spans="1:18" x14ac:dyDescent="0.35">
      <c r="A2460" t="s">
        <v>34</v>
      </c>
      <c r="B2460">
        <v>60412</v>
      </c>
      <c r="C2460">
        <v>17</v>
      </c>
      <c r="D2460" t="s">
        <v>19</v>
      </c>
      <c r="E2460">
        <v>11</v>
      </c>
      <c r="F2460">
        <v>118</v>
      </c>
      <c r="G2460">
        <v>35</v>
      </c>
      <c r="H2460" t="s">
        <v>27</v>
      </c>
      <c r="I2460">
        <v>29</v>
      </c>
      <c r="J2460">
        <v>5</v>
      </c>
      <c r="K2460">
        <v>68</v>
      </c>
      <c r="L2460">
        <v>93</v>
      </c>
      <c r="M2460">
        <v>59</v>
      </c>
      <c r="N2460">
        <v>67</v>
      </c>
      <c r="O2460">
        <v>31</v>
      </c>
      <c r="P2460">
        <v>69</v>
      </c>
      <c r="Q2460">
        <v>44</v>
      </c>
      <c r="R2460">
        <v>86</v>
      </c>
    </row>
    <row r="2461" spans="1:18" x14ac:dyDescent="0.35">
      <c r="A2461" t="s">
        <v>31</v>
      </c>
      <c r="B2461">
        <v>137271</v>
      </c>
      <c r="C2461">
        <v>4</v>
      </c>
      <c r="D2461" t="s">
        <v>22</v>
      </c>
      <c r="E2461">
        <v>47</v>
      </c>
      <c r="F2461">
        <v>93</v>
      </c>
      <c r="G2461">
        <v>25</v>
      </c>
      <c r="H2461" t="s">
        <v>23</v>
      </c>
      <c r="I2461">
        <v>95</v>
      </c>
      <c r="J2461">
        <v>33</v>
      </c>
      <c r="K2461">
        <v>48</v>
      </c>
      <c r="L2461">
        <v>71</v>
      </c>
      <c r="M2461">
        <v>9</v>
      </c>
      <c r="N2461">
        <v>49</v>
      </c>
      <c r="O2461">
        <v>11</v>
      </c>
      <c r="P2461">
        <v>37</v>
      </c>
      <c r="Q2461">
        <v>55</v>
      </c>
      <c r="R2461">
        <v>42</v>
      </c>
    </row>
    <row r="2462" spans="1:18" x14ac:dyDescent="0.35">
      <c r="A2462" t="s">
        <v>43</v>
      </c>
      <c r="B2462">
        <v>37612</v>
      </c>
      <c r="C2462">
        <v>16</v>
      </c>
      <c r="D2462" t="s">
        <v>25</v>
      </c>
      <c r="E2462">
        <v>4</v>
      </c>
      <c r="F2462">
        <v>119</v>
      </c>
      <c r="G2462">
        <v>3</v>
      </c>
      <c r="H2462" t="s">
        <v>23</v>
      </c>
      <c r="I2462">
        <v>92</v>
      </c>
      <c r="J2462">
        <v>68</v>
      </c>
      <c r="K2462">
        <v>84</v>
      </c>
      <c r="L2462">
        <v>26</v>
      </c>
      <c r="M2462">
        <v>62</v>
      </c>
      <c r="N2462">
        <v>6</v>
      </c>
      <c r="O2462">
        <v>71</v>
      </c>
      <c r="P2462">
        <v>97</v>
      </c>
      <c r="Q2462">
        <v>86</v>
      </c>
      <c r="R2462">
        <v>53</v>
      </c>
    </row>
    <row r="2463" spans="1:18" x14ac:dyDescent="0.35">
      <c r="A2463" t="s">
        <v>34</v>
      </c>
      <c r="B2463">
        <v>87623</v>
      </c>
      <c r="C2463">
        <v>12</v>
      </c>
      <c r="D2463" t="s">
        <v>25</v>
      </c>
      <c r="E2463">
        <v>94</v>
      </c>
      <c r="F2463">
        <v>72</v>
      </c>
      <c r="G2463">
        <v>62</v>
      </c>
      <c r="H2463" t="s">
        <v>27</v>
      </c>
      <c r="I2463">
        <v>27</v>
      </c>
      <c r="J2463">
        <v>88</v>
      </c>
      <c r="K2463">
        <v>1</v>
      </c>
      <c r="L2463">
        <v>18</v>
      </c>
      <c r="M2463">
        <v>72</v>
      </c>
      <c r="N2463">
        <v>17</v>
      </c>
      <c r="O2463">
        <v>16</v>
      </c>
      <c r="P2463">
        <v>56</v>
      </c>
      <c r="Q2463">
        <v>83</v>
      </c>
      <c r="R2463">
        <v>27</v>
      </c>
    </row>
    <row r="2464" spans="1:18" x14ac:dyDescent="0.35">
      <c r="A2464" t="s">
        <v>32</v>
      </c>
      <c r="B2464">
        <v>84503</v>
      </c>
      <c r="C2464">
        <v>2</v>
      </c>
      <c r="D2464" t="s">
        <v>38</v>
      </c>
      <c r="E2464">
        <v>81</v>
      </c>
      <c r="F2464">
        <v>108</v>
      </c>
      <c r="G2464">
        <v>56</v>
      </c>
      <c r="H2464" t="s">
        <v>27</v>
      </c>
      <c r="I2464">
        <v>4</v>
      </c>
      <c r="J2464">
        <v>37</v>
      </c>
      <c r="K2464">
        <v>26</v>
      </c>
      <c r="L2464">
        <v>15</v>
      </c>
      <c r="M2464">
        <v>39</v>
      </c>
      <c r="N2464">
        <v>35</v>
      </c>
      <c r="O2464">
        <v>73</v>
      </c>
      <c r="P2464">
        <v>6</v>
      </c>
      <c r="Q2464">
        <v>91</v>
      </c>
      <c r="R2464">
        <v>15</v>
      </c>
    </row>
    <row r="2465" spans="1:18" x14ac:dyDescent="0.35">
      <c r="A2465" t="s">
        <v>40</v>
      </c>
      <c r="B2465">
        <v>140427</v>
      </c>
      <c r="C2465">
        <v>23</v>
      </c>
      <c r="D2465" t="s">
        <v>22</v>
      </c>
      <c r="E2465">
        <v>53</v>
      </c>
      <c r="F2465">
        <v>5</v>
      </c>
      <c r="G2465">
        <v>25</v>
      </c>
      <c r="H2465" t="s">
        <v>23</v>
      </c>
      <c r="I2465">
        <v>51</v>
      </c>
      <c r="J2465">
        <v>49</v>
      </c>
      <c r="K2465">
        <v>36</v>
      </c>
      <c r="L2465">
        <v>37</v>
      </c>
      <c r="M2465">
        <v>43</v>
      </c>
      <c r="N2465">
        <v>2</v>
      </c>
      <c r="O2465">
        <v>8</v>
      </c>
      <c r="P2465">
        <v>51</v>
      </c>
      <c r="Q2465">
        <v>15</v>
      </c>
      <c r="R2465">
        <v>78</v>
      </c>
    </row>
    <row r="2466" spans="1:18" x14ac:dyDescent="0.35">
      <c r="A2466" t="s">
        <v>31</v>
      </c>
      <c r="B2466">
        <v>73281</v>
      </c>
      <c r="C2466">
        <v>15</v>
      </c>
      <c r="D2466" t="s">
        <v>25</v>
      </c>
      <c r="E2466">
        <v>1</v>
      </c>
      <c r="F2466">
        <v>74</v>
      </c>
      <c r="G2466">
        <v>14</v>
      </c>
      <c r="H2466" t="s">
        <v>23</v>
      </c>
      <c r="I2466">
        <v>4</v>
      </c>
      <c r="J2466">
        <v>14</v>
      </c>
      <c r="K2466">
        <v>32</v>
      </c>
      <c r="L2466">
        <v>31</v>
      </c>
      <c r="M2466">
        <v>8</v>
      </c>
      <c r="N2466">
        <v>84</v>
      </c>
      <c r="O2466">
        <v>19</v>
      </c>
      <c r="P2466">
        <v>12</v>
      </c>
      <c r="Q2466">
        <v>63</v>
      </c>
      <c r="R2466">
        <v>8</v>
      </c>
    </row>
    <row r="2467" spans="1:18" x14ac:dyDescent="0.35">
      <c r="A2467" t="s">
        <v>32</v>
      </c>
      <c r="B2467">
        <v>66492</v>
      </c>
      <c r="C2467">
        <v>3</v>
      </c>
      <c r="D2467" t="s">
        <v>25</v>
      </c>
      <c r="E2467">
        <v>1</v>
      </c>
      <c r="F2467">
        <v>91</v>
      </c>
      <c r="G2467">
        <v>59</v>
      </c>
      <c r="H2467" t="s">
        <v>27</v>
      </c>
      <c r="I2467">
        <v>83</v>
      </c>
      <c r="J2467">
        <v>6</v>
      </c>
      <c r="K2467">
        <v>68</v>
      </c>
      <c r="L2467">
        <v>29</v>
      </c>
      <c r="M2467">
        <v>7</v>
      </c>
      <c r="N2467">
        <v>49</v>
      </c>
      <c r="O2467">
        <v>16</v>
      </c>
      <c r="P2467">
        <v>74</v>
      </c>
      <c r="Q2467">
        <v>74</v>
      </c>
      <c r="R2467">
        <v>84</v>
      </c>
    </row>
    <row r="2468" spans="1:18" x14ac:dyDescent="0.35">
      <c r="A2468" t="s">
        <v>36</v>
      </c>
      <c r="B2468">
        <v>52368</v>
      </c>
      <c r="C2468">
        <v>8</v>
      </c>
      <c r="D2468" t="s">
        <v>22</v>
      </c>
      <c r="E2468">
        <v>1</v>
      </c>
      <c r="F2468">
        <v>76</v>
      </c>
      <c r="G2468">
        <v>49</v>
      </c>
      <c r="H2468" t="s">
        <v>27</v>
      </c>
      <c r="I2468">
        <v>69</v>
      </c>
      <c r="J2468">
        <v>38</v>
      </c>
      <c r="K2468">
        <v>54</v>
      </c>
      <c r="L2468">
        <v>52</v>
      </c>
      <c r="M2468">
        <v>16</v>
      </c>
      <c r="N2468">
        <v>62</v>
      </c>
      <c r="O2468">
        <v>44</v>
      </c>
      <c r="P2468">
        <v>81</v>
      </c>
      <c r="Q2468">
        <v>69</v>
      </c>
      <c r="R2468">
        <v>11</v>
      </c>
    </row>
    <row r="2469" spans="1:18" x14ac:dyDescent="0.35">
      <c r="A2469" t="s">
        <v>18</v>
      </c>
      <c r="B2469">
        <v>113302</v>
      </c>
      <c r="C2469">
        <v>14</v>
      </c>
      <c r="D2469" t="s">
        <v>19</v>
      </c>
      <c r="E2469">
        <v>7</v>
      </c>
      <c r="F2469">
        <v>59</v>
      </c>
      <c r="G2469">
        <v>9</v>
      </c>
      <c r="H2469" t="s">
        <v>20</v>
      </c>
      <c r="I2469">
        <v>22</v>
      </c>
      <c r="J2469">
        <v>5</v>
      </c>
      <c r="K2469">
        <v>94</v>
      </c>
      <c r="L2469">
        <v>57</v>
      </c>
      <c r="M2469">
        <v>42</v>
      </c>
      <c r="N2469">
        <v>1</v>
      </c>
      <c r="O2469">
        <v>13</v>
      </c>
      <c r="P2469">
        <v>58</v>
      </c>
      <c r="Q2469">
        <v>49</v>
      </c>
      <c r="R2469">
        <v>36</v>
      </c>
    </row>
    <row r="2470" spans="1:18" x14ac:dyDescent="0.35">
      <c r="A2470" t="s">
        <v>42</v>
      </c>
      <c r="B2470">
        <v>80901</v>
      </c>
      <c r="C2470">
        <v>17</v>
      </c>
      <c r="D2470" t="s">
        <v>19</v>
      </c>
      <c r="E2470">
        <v>77</v>
      </c>
      <c r="F2470">
        <v>62</v>
      </c>
      <c r="G2470">
        <v>58</v>
      </c>
      <c r="H2470" t="s">
        <v>27</v>
      </c>
      <c r="I2470">
        <v>91</v>
      </c>
      <c r="J2470">
        <v>18</v>
      </c>
      <c r="K2470">
        <v>84</v>
      </c>
      <c r="L2470">
        <v>12</v>
      </c>
      <c r="M2470">
        <v>57</v>
      </c>
      <c r="N2470">
        <v>34</v>
      </c>
      <c r="O2470">
        <v>47</v>
      </c>
      <c r="P2470">
        <v>3</v>
      </c>
      <c r="Q2470">
        <v>26</v>
      </c>
      <c r="R2470">
        <v>74</v>
      </c>
    </row>
    <row r="2471" spans="1:18" x14ac:dyDescent="0.35">
      <c r="A2471" t="s">
        <v>34</v>
      </c>
      <c r="B2471">
        <v>68197</v>
      </c>
      <c r="C2471">
        <v>23</v>
      </c>
      <c r="D2471" t="s">
        <v>25</v>
      </c>
      <c r="E2471">
        <v>87</v>
      </c>
      <c r="F2471">
        <v>89</v>
      </c>
      <c r="G2471">
        <v>62</v>
      </c>
      <c r="H2471" t="s">
        <v>27</v>
      </c>
      <c r="I2471">
        <v>26</v>
      </c>
      <c r="J2471">
        <v>66</v>
      </c>
      <c r="K2471">
        <v>1</v>
      </c>
      <c r="L2471">
        <v>2</v>
      </c>
      <c r="M2471">
        <v>1</v>
      </c>
      <c r="N2471">
        <v>32</v>
      </c>
      <c r="O2471">
        <v>3</v>
      </c>
      <c r="P2471">
        <v>63</v>
      </c>
      <c r="Q2471">
        <v>32</v>
      </c>
      <c r="R2471">
        <v>74</v>
      </c>
    </row>
    <row r="2472" spans="1:18" x14ac:dyDescent="0.35">
      <c r="A2472" t="s">
        <v>31</v>
      </c>
      <c r="B2472">
        <v>101721</v>
      </c>
      <c r="C2472">
        <v>9</v>
      </c>
      <c r="D2472" t="s">
        <v>19</v>
      </c>
      <c r="E2472">
        <v>22</v>
      </c>
      <c r="F2472">
        <v>91</v>
      </c>
      <c r="G2472">
        <v>15</v>
      </c>
      <c r="H2472" t="s">
        <v>23</v>
      </c>
      <c r="I2472">
        <v>13</v>
      </c>
      <c r="J2472">
        <v>99</v>
      </c>
      <c r="K2472">
        <v>28</v>
      </c>
      <c r="L2472">
        <v>72</v>
      </c>
      <c r="M2472">
        <v>22</v>
      </c>
      <c r="N2472">
        <v>88</v>
      </c>
      <c r="O2472">
        <v>39</v>
      </c>
      <c r="P2472">
        <v>9</v>
      </c>
      <c r="Q2472">
        <v>34</v>
      </c>
      <c r="R2472">
        <v>1</v>
      </c>
    </row>
    <row r="2473" spans="1:18" x14ac:dyDescent="0.35">
      <c r="A2473" t="s">
        <v>30</v>
      </c>
      <c r="B2473">
        <v>125101</v>
      </c>
      <c r="C2473">
        <v>12</v>
      </c>
      <c r="D2473" t="s">
        <v>38</v>
      </c>
      <c r="E2473">
        <v>52</v>
      </c>
      <c r="F2473">
        <v>62</v>
      </c>
      <c r="G2473">
        <v>39</v>
      </c>
      <c r="H2473" t="s">
        <v>27</v>
      </c>
      <c r="I2473">
        <v>78</v>
      </c>
      <c r="J2473">
        <v>4</v>
      </c>
      <c r="K2473">
        <v>49</v>
      </c>
      <c r="L2473">
        <v>53</v>
      </c>
      <c r="M2473">
        <v>69</v>
      </c>
      <c r="N2473">
        <v>4</v>
      </c>
      <c r="O2473">
        <v>59</v>
      </c>
      <c r="P2473">
        <v>0</v>
      </c>
      <c r="Q2473">
        <v>27</v>
      </c>
      <c r="R2473">
        <v>5</v>
      </c>
    </row>
    <row r="2474" spans="1:18" x14ac:dyDescent="0.35">
      <c r="A2474" t="s">
        <v>18</v>
      </c>
      <c r="B2474">
        <v>143605</v>
      </c>
      <c r="C2474">
        <v>3</v>
      </c>
      <c r="D2474" t="s">
        <v>19</v>
      </c>
      <c r="E2474">
        <v>13</v>
      </c>
      <c r="F2474">
        <v>67</v>
      </c>
      <c r="G2474">
        <v>87</v>
      </c>
      <c r="H2474" t="s">
        <v>20</v>
      </c>
      <c r="I2474">
        <v>37</v>
      </c>
      <c r="J2474">
        <v>62</v>
      </c>
      <c r="K2474">
        <v>10</v>
      </c>
      <c r="L2474">
        <v>99</v>
      </c>
      <c r="M2474">
        <v>35</v>
      </c>
      <c r="N2474">
        <v>5</v>
      </c>
      <c r="O2474">
        <v>9</v>
      </c>
      <c r="P2474">
        <v>9</v>
      </c>
      <c r="Q2474">
        <v>45</v>
      </c>
      <c r="R2474">
        <v>38</v>
      </c>
    </row>
    <row r="2475" spans="1:18" x14ac:dyDescent="0.35">
      <c r="A2475" t="s">
        <v>28</v>
      </c>
      <c r="B2475">
        <v>124183</v>
      </c>
      <c r="C2475">
        <v>10</v>
      </c>
      <c r="D2475" t="s">
        <v>22</v>
      </c>
      <c r="E2475">
        <v>99</v>
      </c>
      <c r="F2475">
        <v>123</v>
      </c>
      <c r="G2475">
        <v>46</v>
      </c>
      <c r="H2475" t="s">
        <v>27</v>
      </c>
      <c r="I2475">
        <v>83</v>
      </c>
      <c r="J2475">
        <v>49</v>
      </c>
      <c r="K2475">
        <v>87</v>
      </c>
      <c r="L2475">
        <v>27</v>
      </c>
      <c r="M2475">
        <v>22</v>
      </c>
      <c r="N2475">
        <v>25</v>
      </c>
      <c r="O2475">
        <v>54</v>
      </c>
      <c r="P2475">
        <v>29</v>
      </c>
      <c r="Q2475">
        <v>15</v>
      </c>
      <c r="R2475">
        <v>99</v>
      </c>
    </row>
    <row r="2476" spans="1:18" x14ac:dyDescent="0.35">
      <c r="A2476" t="s">
        <v>31</v>
      </c>
      <c r="B2476">
        <v>81907</v>
      </c>
      <c r="C2476">
        <v>12</v>
      </c>
      <c r="D2476" t="s">
        <v>19</v>
      </c>
      <c r="E2476">
        <v>64</v>
      </c>
      <c r="F2476">
        <v>139</v>
      </c>
      <c r="G2476">
        <v>28</v>
      </c>
      <c r="H2476" t="s">
        <v>23</v>
      </c>
      <c r="I2476">
        <v>68</v>
      </c>
      <c r="J2476">
        <v>52</v>
      </c>
      <c r="K2476">
        <v>88</v>
      </c>
      <c r="L2476">
        <v>57</v>
      </c>
      <c r="M2476">
        <v>13</v>
      </c>
      <c r="N2476">
        <v>37</v>
      </c>
      <c r="O2476">
        <v>45</v>
      </c>
      <c r="P2476">
        <v>94</v>
      </c>
      <c r="Q2476">
        <v>66</v>
      </c>
      <c r="R2476">
        <v>88</v>
      </c>
    </row>
    <row r="2477" spans="1:18" x14ac:dyDescent="0.35">
      <c r="A2477" t="s">
        <v>26</v>
      </c>
      <c r="B2477">
        <v>130231</v>
      </c>
      <c r="C2477">
        <v>29</v>
      </c>
      <c r="D2477" t="s">
        <v>25</v>
      </c>
      <c r="E2477">
        <v>31</v>
      </c>
      <c r="F2477">
        <v>122</v>
      </c>
      <c r="G2477">
        <v>38</v>
      </c>
      <c r="H2477" t="s">
        <v>27</v>
      </c>
      <c r="I2477">
        <v>41</v>
      </c>
      <c r="J2477">
        <v>81</v>
      </c>
      <c r="K2477">
        <v>61</v>
      </c>
      <c r="L2477">
        <v>83</v>
      </c>
      <c r="M2477">
        <v>25</v>
      </c>
      <c r="N2477">
        <v>75</v>
      </c>
      <c r="O2477">
        <v>2</v>
      </c>
      <c r="P2477">
        <v>55</v>
      </c>
      <c r="Q2477">
        <v>43</v>
      </c>
      <c r="R2477">
        <v>56</v>
      </c>
    </row>
    <row r="2478" spans="1:18" x14ac:dyDescent="0.35">
      <c r="A2478" t="s">
        <v>41</v>
      </c>
      <c r="B2478">
        <v>50893</v>
      </c>
      <c r="C2478">
        <v>6</v>
      </c>
      <c r="D2478" t="s">
        <v>22</v>
      </c>
      <c r="E2478">
        <v>36</v>
      </c>
      <c r="F2478">
        <v>117</v>
      </c>
      <c r="G2478">
        <v>84</v>
      </c>
      <c r="H2478" t="s">
        <v>20</v>
      </c>
      <c r="I2478">
        <v>55</v>
      </c>
      <c r="J2478">
        <v>51</v>
      </c>
      <c r="K2478">
        <v>94</v>
      </c>
      <c r="L2478">
        <v>93</v>
      </c>
      <c r="M2478">
        <v>36</v>
      </c>
      <c r="N2478">
        <v>35</v>
      </c>
      <c r="O2478">
        <v>55</v>
      </c>
      <c r="P2478">
        <v>1</v>
      </c>
      <c r="Q2478">
        <v>3</v>
      </c>
      <c r="R2478">
        <v>23</v>
      </c>
    </row>
    <row r="2479" spans="1:18" x14ac:dyDescent="0.35">
      <c r="A2479" t="s">
        <v>21</v>
      </c>
      <c r="B2479">
        <v>34273</v>
      </c>
      <c r="C2479">
        <v>13</v>
      </c>
      <c r="D2479" t="s">
        <v>22</v>
      </c>
      <c r="E2479">
        <v>64</v>
      </c>
      <c r="F2479">
        <v>88</v>
      </c>
      <c r="G2479">
        <v>9</v>
      </c>
      <c r="H2479" t="s">
        <v>23</v>
      </c>
      <c r="I2479">
        <v>89</v>
      </c>
      <c r="J2479">
        <v>87</v>
      </c>
      <c r="K2479">
        <v>86</v>
      </c>
      <c r="L2479">
        <v>39</v>
      </c>
      <c r="M2479">
        <v>6</v>
      </c>
      <c r="N2479">
        <v>11</v>
      </c>
      <c r="O2479">
        <v>28</v>
      </c>
      <c r="P2479">
        <v>22</v>
      </c>
      <c r="Q2479">
        <v>87</v>
      </c>
      <c r="R2479">
        <v>99</v>
      </c>
    </row>
    <row r="2480" spans="1:18" x14ac:dyDescent="0.35">
      <c r="A2480" t="s">
        <v>21</v>
      </c>
      <c r="B2480">
        <v>129941</v>
      </c>
      <c r="C2480">
        <v>0</v>
      </c>
      <c r="D2480" t="s">
        <v>22</v>
      </c>
      <c r="E2480">
        <v>73</v>
      </c>
      <c r="F2480">
        <v>109</v>
      </c>
      <c r="G2480">
        <v>24</v>
      </c>
      <c r="H2480" t="s">
        <v>23</v>
      </c>
      <c r="I2480">
        <v>95</v>
      </c>
      <c r="J2480">
        <v>6</v>
      </c>
      <c r="K2480">
        <v>15</v>
      </c>
      <c r="L2480">
        <v>16</v>
      </c>
      <c r="M2480">
        <v>58</v>
      </c>
      <c r="N2480">
        <v>33</v>
      </c>
      <c r="O2480">
        <v>91</v>
      </c>
      <c r="P2480">
        <v>61</v>
      </c>
      <c r="Q2480">
        <v>68</v>
      </c>
      <c r="R2480">
        <v>1</v>
      </c>
    </row>
    <row r="2481" spans="1:18" x14ac:dyDescent="0.35">
      <c r="A2481" t="s">
        <v>41</v>
      </c>
      <c r="B2481">
        <v>65310</v>
      </c>
      <c r="C2481">
        <v>0</v>
      </c>
      <c r="D2481" t="s">
        <v>25</v>
      </c>
      <c r="E2481">
        <v>43</v>
      </c>
      <c r="F2481">
        <v>121</v>
      </c>
      <c r="G2481">
        <v>8</v>
      </c>
      <c r="H2481" t="s">
        <v>20</v>
      </c>
      <c r="I2481">
        <v>98</v>
      </c>
      <c r="J2481">
        <v>67</v>
      </c>
      <c r="K2481">
        <v>66</v>
      </c>
      <c r="L2481">
        <v>92</v>
      </c>
      <c r="M2481">
        <v>10</v>
      </c>
      <c r="N2481">
        <v>2</v>
      </c>
      <c r="O2481">
        <v>81</v>
      </c>
      <c r="P2481">
        <v>16</v>
      </c>
      <c r="Q2481">
        <v>46</v>
      </c>
      <c r="R2481">
        <v>1</v>
      </c>
    </row>
    <row r="2482" spans="1:18" x14ac:dyDescent="0.35">
      <c r="A2482" t="s">
        <v>34</v>
      </c>
      <c r="B2482">
        <v>111301</v>
      </c>
      <c r="C2482">
        <v>15</v>
      </c>
      <c r="D2482" t="s">
        <v>25</v>
      </c>
      <c r="E2482">
        <v>47</v>
      </c>
      <c r="F2482">
        <v>113</v>
      </c>
      <c r="G2482">
        <v>57</v>
      </c>
      <c r="H2482" t="s">
        <v>27</v>
      </c>
      <c r="I2482">
        <v>62</v>
      </c>
      <c r="J2482">
        <v>29</v>
      </c>
      <c r="K2482">
        <v>84</v>
      </c>
      <c r="L2482">
        <v>55</v>
      </c>
      <c r="M2482">
        <v>49</v>
      </c>
      <c r="N2482">
        <v>99</v>
      </c>
      <c r="O2482">
        <v>28</v>
      </c>
      <c r="P2482">
        <v>53</v>
      </c>
      <c r="Q2482">
        <v>68</v>
      </c>
      <c r="R2482">
        <v>13</v>
      </c>
    </row>
    <row r="2483" spans="1:18" x14ac:dyDescent="0.35">
      <c r="A2483" t="s">
        <v>37</v>
      </c>
      <c r="B2483">
        <v>125325</v>
      </c>
      <c r="C2483">
        <v>25</v>
      </c>
      <c r="D2483" t="s">
        <v>22</v>
      </c>
      <c r="E2483">
        <v>8</v>
      </c>
      <c r="F2483">
        <v>74</v>
      </c>
      <c r="G2483">
        <v>5</v>
      </c>
      <c r="H2483" t="s">
        <v>27</v>
      </c>
      <c r="I2483">
        <v>63</v>
      </c>
      <c r="J2483">
        <v>67</v>
      </c>
      <c r="K2483">
        <v>73</v>
      </c>
      <c r="L2483">
        <v>87</v>
      </c>
      <c r="M2483">
        <v>39</v>
      </c>
      <c r="N2483">
        <v>71</v>
      </c>
      <c r="O2483">
        <v>73</v>
      </c>
      <c r="P2483">
        <v>3</v>
      </c>
      <c r="Q2483">
        <v>97</v>
      </c>
      <c r="R2483">
        <v>87</v>
      </c>
    </row>
    <row r="2484" spans="1:18" x14ac:dyDescent="0.35">
      <c r="A2484" t="s">
        <v>33</v>
      </c>
      <c r="B2484">
        <v>53070</v>
      </c>
      <c r="C2484">
        <v>20</v>
      </c>
      <c r="D2484" t="s">
        <v>19</v>
      </c>
      <c r="E2484">
        <v>68</v>
      </c>
      <c r="F2484">
        <v>122</v>
      </c>
      <c r="G2484">
        <v>81</v>
      </c>
      <c r="H2484" t="s">
        <v>20</v>
      </c>
      <c r="I2484">
        <v>86</v>
      </c>
      <c r="J2484">
        <v>69</v>
      </c>
      <c r="K2484">
        <v>66</v>
      </c>
      <c r="L2484">
        <v>22</v>
      </c>
      <c r="M2484">
        <v>41</v>
      </c>
      <c r="N2484">
        <v>43</v>
      </c>
      <c r="O2484">
        <v>73</v>
      </c>
      <c r="P2484">
        <v>62</v>
      </c>
      <c r="Q2484">
        <v>9</v>
      </c>
      <c r="R2484">
        <v>31</v>
      </c>
    </row>
    <row r="2485" spans="1:18" x14ac:dyDescent="0.35">
      <c r="A2485" t="s">
        <v>31</v>
      </c>
      <c r="B2485">
        <v>137582</v>
      </c>
      <c r="C2485">
        <v>2</v>
      </c>
      <c r="D2485" t="s">
        <v>25</v>
      </c>
      <c r="E2485">
        <v>74</v>
      </c>
      <c r="F2485">
        <v>124</v>
      </c>
      <c r="G2485">
        <v>17</v>
      </c>
      <c r="H2485" t="s">
        <v>23</v>
      </c>
      <c r="I2485">
        <v>12</v>
      </c>
      <c r="J2485">
        <v>29</v>
      </c>
      <c r="K2485">
        <v>25</v>
      </c>
      <c r="L2485">
        <v>78</v>
      </c>
      <c r="M2485">
        <v>18</v>
      </c>
      <c r="N2485">
        <v>46</v>
      </c>
      <c r="O2485">
        <v>67</v>
      </c>
      <c r="P2485">
        <v>96</v>
      </c>
      <c r="Q2485">
        <v>10</v>
      </c>
      <c r="R2485">
        <v>95</v>
      </c>
    </row>
    <row r="2486" spans="1:18" x14ac:dyDescent="0.35">
      <c r="A2486" t="s">
        <v>26</v>
      </c>
      <c r="B2486">
        <v>77851</v>
      </c>
      <c r="C2486">
        <v>13</v>
      </c>
      <c r="D2486" t="s">
        <v>19</v>
      </c>
      <c r="E2486">
        <v>75</v>
      </c>
      <c r="F2486">
        <v>126</v>
      </c>
      <c r="G2486">
        <v>65</v>
      </c>
      <c r="H2486" t="s">
        <v>27</v>
      </c>
      <c r="I2486">
        <v>95</v>
      </c>
      <c r="J2486">
        <v>45</v>
      </c>
      <c r="K2486">
        <v>42</v>
      </c>
      <c r="L2486">
        <v>46</v>
      </c>
      <c r="M2486">
        <v>66</v>
      </c>
      <c r="N2486">
        <v>78</v>
      </c>
      <c r="O2486">
        <v>87</v>
      </c>
      <c r="P2486">
        <v>46</v>
      </c>
      <c r="Q2486">
        <v>36</v>
      </c>
      <c r="R2486">
        <v>98</v>
      </c>
    </row>
    <row r="2487" spans="1:18" x14ac:dyDescent="0.35">
      <c r="A2487" t="s">
        <v>32</v>
      </c>
      <c r="B2487">
        <v>94690</v>
      </c>
      <c r="C2487">
        <v>17</v>
      </c>
      <c r="D2487" t="s">
        <v>22</v>
      </c>
      <c r="E2487">
        <v>22</v>
      </c>
      <c r="F2487">
        <v>122</v>
      </c>
      <c r="G2487">
        <v>37</v>
      </c>
      <c r="H2487" t="s">
        <v>27</v>
      </c>
      <c r="I2487">
        <v>4</v>
      </c>
      <c r="J2487">
        <v>29</v>
      </c>
      <c r="K2487">
        <v>17</v>
      </c>
      <c r="L2487">
        <v>58</v>
      </c>
      <c r="M2487">
        <v>37</v>
      </c>
      <c r="N2487">
        <v>46</v>
      </c>
      <c r="O2487">
        <v>2</v>
      </c>
      <c r="P2487">
        <v>77</v>
      </c>
      <c r="Q2487">
        <v>31</v>
      </c>
      <c r="R2487">
        <v>34</v>
      </c>
    </row>
    <row r="2488" spans="1:18" x14ac:dyDescent="0.35">
      <c r="A2488" t="s">
        <v>44</v>
      </c>
      <c r="B2488">
        <v>106145</v>
      </c>
      <c r="C2488">
        <v>25</v>
      </c>
      <c r="D2488" t="s">
        <v>25</v>
      </c>
      <c r="E2488">
        <v>43</v>
      </c>
      <c r="F2488">
        <v>96</v>
      </c>
      <c r="G2488">
        <v>51</v>
      </c>
      <c r="H2488" t="s">
        <v>27</v>
      </c>
      <c r="I2488">
        <v>97</v>
      </c>
      <c r="J2488">
        <v>9</v>
      </c>
      <c r="K2488">
        <v>61</v>
      </c>
      <c r="L2488">
        <v>4</v>
      </c>
      <c r="M2488">
        <v>61</v>
      </c>
      <c r="N2488">
        <v>9</v>
      </c>
      <c r="O2488">
        <v>71</v>
      </c>
      <c r="P2488">
        <v>39</v>
      </c>
      <c r="Q2488">
        <v>84</v>
      </c>
      <c r="R2488">
        <v>94</v>
      </c>
    </row>
    <row r="2489" spans="1:18" x14ac:dyDescent="0.35">
      <c r="A2489" t="s">
        <v>31</v>
      </c>
      <c r="B2489">
        <v>144256</v>
      </c>
      <c r="C2489">
        <v>4</v>
      </c>
      <c r="D2489" t="s">
        <v>22</v>
      </c>
      <c r="E2489">
        <v>46</v>
      </c>
      <c r="F2489">
        <v>109</v>
      </c>
      <c r="G2489">
        <v>1</v>
      </c>
      <c r="H2489" t="s">
        <v>23</v>
      </c>
      <c r="I2489">
        <v>93</v>
      </c>
      <c r="J2489">
        <v>43</v>
      </c>
      <c r="K2489">
        <v>17</v>
      </c>
      <c r="L2489">
        <v>76</v>
      </c>
      <c r="M2489">
        <v>22</v>
      </c>
      <c r="N2489">
        <v>14</v>
      </c>
      <c r="O2489">
        <v>56</v>
      </c>
      <c r="P2489">
        <v>67</v>
      </c>
      <c r="Q2489">
        <v>57</v>
      </c>
      <c r="R2489">
        <v>66</v>
      </c>
    </row>
    <row r="2490" spans="1:18" x14ac:dyDescent="0.35">
      <c r="A2490" t="s">
        <v>43</v>
      </c>
      <c r="B2490">
        <v>94322</v>
      </c>
      <c r="C2490">
        <v>12</v>
      </c>
      <c r="D2490" t="s">
        <v>38</v>
      </c>
      <c r="E2490">
        <v>48</v>
      </c>
      <c r="F2490">
        <v>86</v>
      </c>
      <c r="G2490">
        <v>29</v>
      </c>
      <c r="H2490" t="s">
        <v>23</v>
      </c>
      <c r="I2490">
        <v>5</v>
      </c>
      <c r="J2490">
        <v>3</v>
      </c>
      <c r="K2490">
        <v>94</v>
      </c>
      <c r="L2490">
        <v>98</v>
      </c>
      <c r="M2490">
        <v>82</v>
      </c>
      <c r="N2490">
        <v>8</v>
      </c>
      <c r="O2490">
        <v>56</v>
      </c>
      <c r="P2490">
        <v>4</v>
      </c>
      <c r="Q2490">
        <v>81</v>
      </c>
      <c r="R2490">
        <v>6</v>
      </c>
    </row>
    <row r="2491" spans="1:18" x14ac:dyDescent="0.35">
      <c r="A2491" t="s">
        <v>39</v>
      </c>
      <c r="B2491">
        <v>97504</v>
      </c>
      <c r="C2491">
        <v>3</v>
      </c>
      <c r="D2491" t="s">
        <v>38</v>
      </c>
      <c r="E2491">
        <v>49</v>
      </c>
      <c r="F2491">
        <v>66</v>
      </c>
      <c r="G2491">
        <v>87</v>
      </c>
      <c r="H2491" t="s">
        <v>20</v>
      </c>
      <c r="I2491">
        <v>82</v>
      </c>
      <c r="J2491">
        <v>7</v>
      </c>
      <c r="K2491">
        <v>44</v>
      </c>
      <c r="L2491">
        <v>88</v>
      </c>
      <c r="M2491">
        <v>14</v>
      </c>
      <c r="N2491">
        <v>26</v>
      </c>
      <c r="O2491">
        <v>49</v>
      </c>
      <c r="P2491">
        <v>6</v>
      </c>
      <c r="Q2491">
        <v>1</v>
      </c>
      <c r="R2491">
        <v>4</v>
      </c>
    </row>
    <row r="2492" spans="1:18" x14ac:dyDescent="0.35">
      <c r="A2492" t="s">
        <v>37</v>
      </c>
      <c r="B2492">
        <v>64897</v>
      </c>
      <c r="C2492">
        <v>11</v>
      </c>
      <c r="D2492" t="s">
        <v>19</v>
      </c>
      <c r="E2492">
        <v>91</v>
      </c>
      <c r="F2492">
        <v>97</v>
      </c>
      <c r="G2492">
        <v>36</v>
      </c>
      <c r="H2492" t="s">
        <v>27</v>
      </c>
      <c r="I2492">
        <v>18</v>
      </c>
      <c r="J2492">
        <v>38</v>
      </c>
      <c r="K2492">
        <v>21</v>
      </c>
      <c r="L2492">
        <v>8</v>
      </c>
      <c r="M2492">
        <v>67</v>
      </c>
      <c r="N2492">
        <v>58</v>
      </c>
      <c r="O2492">
        <v>29</v>
      </c>
      <c r="P2492">
        <v>78</v>
      </c>
      <c r="Q2492">
        <v>78</v>
      </c>
      <c r="R2492">
        <v>49</v>
      </c>
    </row>
    <row r="2493" spans="1:18" x14ac:dyDescent="0.35">
      <c r="A2493" t="s">
        <v>35</v>
      </c>
      <c r="B2493">
        <v>53425</v>
      </c>
      <c r="C2493">
        <v>18</v>
      </c>
      <c r="D2493" t="s">
        <v>19</v>
      </c>
      <c r="E2493">
        <v>92</v>
      </c>
      <c r="F2493">
        <v>117</v>
      </c>
      <c r="G2493">
        <v>4</v>
      </c>
      <c r="H2493" t="s">
        <v>27</v>
      </c>
      <c r="I2493">
        <v>61</v>
      </c>
      <c r="J2493">
        <v>41</v>
      </c>
      <c r="K2493">
        <v>64</v>
      </c>
      <c r="L2493">
        <v>47</v>
      </c>
      <c r="M2493">
        <v>49</v>
      </c>
      <c r="N2493">
        <v>74</v>
      </c>
      <c r="O2493">
        <v>61</v>
      </c>
      <c r="P2493">
        <v>8</v>
      </c>
      <c r="Q2493">
        <v>7</v>
      </c>
      <c r="R2493">
        <v>31</v>
      </c>
    </row>
    <row r="2494" spans="1:18" x14ac:dyDescent="0.35">
      <c r="A2494" t="s">
        <v>35</v>
      </c>
      <c r="B2494">
        <v>69426</v>
      </c>
      <c r="C2494">
        <v>26</v>
      </c>
      <c r="D2494" t="s">
        <v>22</v>
      </c>
      <c r="E2494">
        <v>28</v>
      </c>
      <c r="F2494">
        <v>115</v>
      </c>
      <c r="G2494">
        <v>38</v>
      </c>
      <c r="H2494" t="s">
        <v>27</v>
      </c>
      <c r="I2494">
        <v>7</v>
      </c>
      <c r="J2494">
        <v>77</v>
      </c>
      <c r="K2494">
        <v>12</v>
      </c>
      <c r="L2494">
        <v>65</v>
      </c>
      <c r="M2494">
        <v>96</v>
      </c>
      <c r="N2494">
        <v>19</v>
      </c>
      <c r="O2494">
        <v>91</v>
      </c>
      <c r="P2494">
        <v>61</v>
      </c>
      <c r="Q2494">
        <v>59</v>
      </c>
      <c r="R2494">
        <v>5</v>
      </c>
    </row>
    <row r="2495" spans="1:18" x14ac:dyDescent="0.35">
      <c r="A2495" t="s">
        <v>35</v>
      </c>
      <c r="B2495">
        <v>69801</v>
      </c>
      <c r="C2495">
        <v>0</v>
      </c>
      <c r="D2495" t="s">
        <v>38</v>
      </c>
      <c r="E2495">
        <v>48</v>
      </c>
      <c r="F2495">
        <v>122</v>
      </c>
      <c r="G2495">
        <v>62</v>
      </c>
      <c r="H2495" t="s">
        <v>27</v>
      </c>
      <c r="I2495">
        <v>52</v>
      </c>
      <c r="J2495">
        <v>26</v>
      </c>
      <c r="K2495">
        <v>14</v>
      </c>
      <c r="L2495">
        <v>16</v>
      </c>
      <c r="M2495">
        <v>87</v>
      </c>
      <c r="N2495">
        <v>12</v>
      </c>
      <c r="O2495">
        <v>38</v>
      </c>
      <c r="P2495">
        <v>33</v>
      </c>
      <c r="Q2495">
        <v>87</v>
      </c>
      <c r="R2495">
        <v>48</v>
      </c>
    </row>
    <row r="2496" spans="1:18" x14ac:dyDescent="0.35">
      <c r="A2496" t="s">
        <v>35</v>
      </c>
      <c r="B2496">
        <v>102904</v>
      </c>
      <c r="C2496">
        <v>1</v>
      </c>
      <c r="D2496" t="s">
        <v>25</v>
      </c>
      <c r="E2496">
        <v>74</v>
      </c>
      <c r="F2496">
        <v>135</v>
      </c>
      <c r="G2496">
        <v>34</v>
      </c>
      <c r="H2496" t="s">
        <v>27</v>
      </c>
      <c r="I2496">
        <v>25</v>
      </c>
      <c r="J2496">
        <v>14</v>
      </c>
      <c r="K2496">
        <v>46</v>
      </c>
      <c r="L2496">
        <v>72</v>
      </c>
      <c r="M2496">
        <v>17</v>
      </c>
      <c r="N2496">
        <v>13</v>
      </c>
      <c r="O2496">
        <v>61</v>
      </c>
      <c r="P2496">
        <v>23</v>
      </c>
      <c r="Q2496">
        <v>48</v>
      </c>
      <c r="R2496">
        <v>5</v>
      </c>
    </row>
    <row r="2497" spans="1:18" x14ac:dyDescent="0.35">
      <c r="A2497" t="s">
        <v>33</v>
      </c>
      <c r="B2497">
        <v>72020</v>
      </c>
      <c r="C2497">
        <v>6</v>
      </c>
      <c r="D2497" t="s">
        <v>38</v>
      </c>
      <c r="E2497">
        <v>54</v>
      </c>
      <c r="F2497">
        <v>115</v>
      </c>
      <c r="G2497">
        <v>77</v>
      </c>
      <c r="H2497" t="s">
        <v>20</v>
      </c>
      <c r="I2497">
        <v>28</v>
      </c>
      <c r="J2497">
        <v>8</v>
      </c>
      <c r="K2497">
        <v>72</v>
      </c>
      <c r="L2497">
        <v>58</v>
      </c>
      <c r="M2497">
        <v>63</v>
      </c>
      <c r="N2497">
        <v>9</v>
      </c>
      <c r="O2497">
        <v>86</v>
      </c>
      <c r="P2497">
        <v>77</v>
      </c>
      <c r="Q2497">
        <v>59</v>
      </c>
      <c r="R2497">
        <v>92</v>
      </c>
    </row>
    <row r="2498" spans="1:18" x14ac:dyDescent="0.35">
      <c r="A2498" t="s">
        <v>35</v>
      </c>
      <c r="B2498">
        <v>59362</v>
      </c>
      <c r="C2498">
        <v>18</v>
      </c>
      <c r="D2498" t="s">
        <v>19</v>
      </c>
      <c r="E2498">
        <v>27</v>
      </c>
      <c r="F2498">
        <v>8</v>
      </c>
      <c r="G2498">
        <v>65</v>
      </c>
      <c r="H2498" t="s">
        <v>27</v>
      </c>
      <c r="I2498">
        <v>65</v>
      </c>
      <c r="J2498">
        <v>8</v>
      </c>
      <c r="K2498">
        <v>29</v>
      </c>
      <c r="L2498">
        <v>10</v>
      </c>
      <c r="M2498">
        <v>14</v>
      </c>
      <c r="N2498">
        <v>96</v>
      </c>
      <c r="O2498">
        <v>9</v>
      </c>
      <c r="P2498">
        <v>55</v>
      </c>
      <c r="Q2498">
        <v>59</v>
      </c>
      <c r="R2498">
        <v>78</v>
      </c>
    </row>
    <row r="2499" spans="1:18" x14ac:dyDescent="0.35">
      <c r="A2499" t="s">
        <v>18</v>
      </c>
      <c r="B2499">
        <v>113366</v>
      </c>
      <c r="C2499">
        <v>20</v>
      </c>
      <c r="D2499" t="s">
        <v>19</v>
      </c>
      <c r="E2499">
        <v>53</v>
      </c>
      <c r="F2499">
        <v>14</v>
      </c>
      <c r="G2499">
        <v>72</v>
      </c>
      <c r="H2499" t="s">
        <v>20</v>
      </c>
      <c r="I2499">
        <v>91</v>
      </c>
      <c r="J2499">
        <v>73</v>
      </c>
      <c r="K2499">
        <v>77</v>
      </c>
      <c r="L2499">
        <v>6</v>
      </c>
      <c r="M2499">
        <v>19</v>
      </c>
      <c r="N2499">
        <v>93</v>
      </c>
      <c r="O2499">
        <v>12</v>
      </c>
      <c r="P2499">
        <v>63</v>
      </c>
      <c r="Q2499">
        <v>78</v>
      </c>
      <c r="R2499">
        <v>23</v>
      </c>
    </row>
    <row r="2500" spans="1:18" x14ac:dyDescent="0.35">
      <c r="A2500" t="s">
        <v>29</v>
      </c>
      <c r="B2500">
        <v>114142</v>
      </c>
      <c r="C2500">
        <v>21</v>
      </c>
      <c r="D2500" t="s">
        <v>22</v>
      </c>
      <c r="E2500">
        <v>62</v>
      </c>
      <c r="F2500">
        <v>135</v>
      </c>
      <c r="G2500">
        <v>11</v>
      </c>
      <c r="H2500" t="s">
        <v>23</v>
      </c>
      <c r="I2500">
        <v>44</v>
      </c>
      <c r="J2500">
        <v>62</v>
      </c>
      <c r="K2500">
        <v>92</v>
      </c>
      <c r="L2500">
        <v>2</v>
      </c>
      <c r="M2500">
        <v>21</v>
      </c>
      <c r="N2500">
        <v>23</v>
      </c>
      <c r="O2500">
        <v>33</v>
      </c>
      <c r="P2500">
        <v>28</v>
      </c>
      <c r="Q2500">
        <v>59</v>
      </c>
      <c r="R2500">
        <v>89</v>
      </c>
    </row>
    <row r="2501" spans="1:18" x14ac:dyDescent="0.35">
      <c r="A2501" t="s">
        <v>44</v>
      </c>
      <c r="B2501">
        <v>94197</v>
      </c>
      <c r="C2501">
        <v>3</v>
      </c>
      <c r="D2501" t="s">
        <v>38</v>
      </c>
      <c r="E2501">
        <v>24</v>
      </c>
      <c r="F2501">
        <v>136</v>
      </c>
      <c r="G2501">
        <v>55</v>
      </c>
      <c r="H2501" t="s">
        <v>27</v>
      </c>
      <c r="I2501">
        <v>22</v>
      </c>
      <c r="J2501">
        <v>36</v>
      </c>
      <c r="K2501">
        <v>79</v>
      </c>
      <c r="L2501">
        <v>74</v>
      </c>
      <c r="M2501">
        <v>58</v>
      </c>
      <c r="N2501">
        <v>14</v>
      </c>
      <c r="O2501">
        <v>8</v>
      </c>
      <c r="P2501">
        <v>31</v>
      </c>
      <c r="Q2501">
        <v>77</v>
      </c>
      <c r="R2501">
        <v>65</v>
      </c>
    </row>
    <row r="2502" spans="1:18" x14ac:dyDescent="0.35">
      <c r="A2502" t="s">
        <v>28</v>
      </c>
      <c r="B2502">
        <v>73518</v>
      </c>
      <c r="C2502">
        <v>2</v>
      </c>
      <c r="D2502" t="s">
        <v>25</v>
      </c>
      <c r="E2502">
        <v>21</v>
      </c>
      <c r="F2502">
        <v>63</v>
      </c>
      <c r="G2502">
        <v>4</v>
      </c>
      <c r="H2502" t="s">
        <v>27</v>
      </c>
      <c r="I2502">
        <v>16</v>
      </c>
      <c r="J2502">
        <v>62</v>
      </c>
      <c r="K2502">
        <v>6</v>
      </c>
      <c r="L2502">
        <v>59</v>
      </c>
      <c r="M2502">
        <v>64</v>
      </c>
      <c r="N2502">
        <v>81</v>
      </c>
      <c r="O2502">
        <v>91</v>
      </c>
      <c r="P2502">
        <v>23</v>
      </c>
      <c r="Q2502">
        <v>59</v>
      </c>
      <c r="R2502">
        <v>8</v>
      </c>
    </row>
    <row r="2503" spans="1:18" x14ac:dyDescent="0.35">
      <c r="A2503" t="s">
        <v>30</v>
      </c>
      <c r="B2503">
        <v>138460</v>
      </c>
      <c r="C2503">
        <v>20</v>
      </c>
      <c r="D2503" t="s">
        <v>38</v>
      </c>
      <c r="E2503">
        <v>65</v>
      </c>
      <c r="F2503">
        <v>99</v>
      </c>
      <c r="G2503">
        <v>6</v>
      </c>
      <c r="H2503" t="s">
        <v>27</v>
      </c>
      <c r="I2503">
        <v>43</v>
      </c>
      <c r="J2503">
        <v>13</v>
      </c>
      <c r="K2503">
        <v>87</v>
      </c>
      <c r="L2503">
        <v>8</v>
      </c>
      <c r="M2503">
        <v>19</v>
      </c>
      <c r="N2503">
        <v>28</v>
      </c>
      <c r="O2503">
        <v>10</v>
      </c>
      <c r="P2503">
        <v>42</v>
      </c>
      <c r="Q2503">
        <v>5</v>
      </c>
      <c r="R2503">
        <v>77</v>
      </c>
    </row>
    <row r="2504" spans="1:18" x14ac:dyDescent="0.35">
      <c r="A2504" t="s">
        <v>44</v>
      </c>
      <c r="B2504">
        <v>38628</v>
      </c>
      <c r="C2504">
        <v>18</v>
      </c>
      <c r="D2504" t="s">
        <v>22</v>
      </c>
      <c r="E2504">
        <v>49</v>
      </c>
      <c r="F2504">
        <v>147</v>
      </c>
      <c r="G2504">
        <v>62</v>
      </c>
      <c r="H2504" t="s">
        <v>27</v>
      </c>
      <c r="I2504">
        <v>4</v>
      </c>
      <c r="J2504">
        <v>38</v>
      </c>
      <c r="K2504">
        <v>93</v>
      </c>
      <c r="L2504">
        <v>68</v>
      </c>
      <c r="M2504">
        <v>62</v>
      </c>
      <c r="N2504">
        <v>76</v>
      </c>
      <c r="O2504">
        <v>56</v>
      </c>
      <c r="P2504">
        <v>16</v>
      </c>
      <c r="Q2504">
        <v>32</v>
      </c>
      <c r="R2504">
        <v>56</v>
      </c>
    </row>
    <row r="2505" spans="1:18" x14ac:dyDescent="0.35">
      <c r="A2505" t="s">
        <v>26</v>
      </c>
      <c r="B2505">
        <v>72353</v>
      </c>
      <c r="C2505">
        <v>14</v>
      </c>
      <c r="D2505" t="s">
        <v>19</v>
      </c>
      <c r="E2505">
        <v>44</v>
      </c>
      <c r="F2505">
        <v>126</v>
      </c>
      <c r="G2505">
        <v>37</v>
      </c>
      <c r="H2505" t="s">
        <v>27</v>
      </c>
      <c r="I2505">
        <v>6</v>
      </c>
      <c r="J2505">
        <v>84</v>
      </c>
      <c r="K2505">
        <v>62</v>
      </c>
      <c r="L2505">
        <v>18</v>
      </c>
      <c r="M2505">
        <v>81</v>
      </c>
      <c r="N2505">
        <v>66</v>
      </c>
      <c r="O2505">
        <v>33</v>
      </c>
      <c r="P2505">
        <v>38</v>
      </c>
      <c r="Q2505">
        <v>16</v>
      </c>
      <c r="R2505">
        <v>84</v>
      </c>
    </row>
    <row r="2506" spans="1:18" x14ac:dyDescent="0.35">
      <c r="A2506" t="s">
        <v>35</v>
      </c>
      <c r="B2506">
        <v>47054</v>
      </c>
      <c r="C2506">
        <v>19</v>
      </c>
      <c r="D2506" t="s">
        <v>19</v>
      </c>
      <c r="E2506">
        <v>56</v>
      </c>
      <c r="F2506">
        <v>138</v>
      </c>
      <c r="G2506">
        <v>31</v>
      </c>
      <c r="H2506" t="s">
        <v>27</v>
      </c>
      <c r="I2506">
        <v>7</v>
      </c>
      <c r="J2506">
        <v>16</v>
      </c>
      <c r="K2506">
        <v>3</v>
      </c>
      <c r="L2506">
        <v>66</v>
      </c>
      <c r="M2506">
        <v>63</v>
      </c>
      <c r="N2506">
        <v>21</v>
      </c>
      <c r="O2506">
        <v>15</v>
      </c>
      <c r="P2506">
        <v>15</v>
      </c>
      <c r="Q2506">
        <v>95</v>
      </c>
      <c r="R2506">
        <v>69</v>
      </c>
    </row>
    <row r="2507" spans="1:18" x14ac:dyDescent="0.35">
      <c r="A2507" t="s">
        <v>36</v>
      </c>
      <c r="B2507">
        <v>73489</v>
      </c>
      <c r="C2507">
        <v>2</v>
      </c>
      <c r="D2507" t="s">
        <v>19</v>
      </c>
      <c r="E2507">
        <v>32</v>
      </c>
      <c r="F2507">
        <v>93</v>
      </c>
      <c r="G2507">
        <v>34</v>
      </c>
      <c r="H2507" t="s">
        <v>27</v>
      </c>
      <c r="I2507">
        <v>10</v>
      </c>
      <c r="J2507">
        <v>76</v>
      </c>
      <c r="K2507">
        <v>62</v>
      </c>
      <c r="L2507">
        <v>59</v>
      </c>
      <c r="M2507">
        <v>5</v>
      </c>
      <c r="N2507">
        <v>26</v>
      </c>
      <c r="O2507">
        <v>23</v>
      </c>
      <c r="P2507">
        <v>55</v>
      </c>
      <c r="Q2507">
        <v>7</v>
      </c>
      <c r="R2507">
        <v>7</v>
      </c>
    </row>
    <row r="2508" spans="1:18" x14ac:dyDescent="0.35">
      <c r="A2508" t="s">
        <v>39</v>
      </c>
      <c r="B2508">
        <v>127014</v>
      </c>
      <c r="C2508">
        <v>11</v>
      </c>
      <c r="D2508" t="s">
        <v>19</v>
      </c>
      <c r="E2508">
        <v>92</v>
      </c>
      <c r="F2508">
        <v>141</v>
      </c>
      <c r="G2508">
        <v>7</v>
      </c>
      <c r="H2508" t="s">
        <v>27</v>
      </c>
      <c r="I2508">
        <v>11</v>
      </c>
      <c r="J2508">
        <v>58</v>
      </c>
      <c r="K2508">
        <v>85</v>
      </c>
      <c r="L2508">
        <v>95</v>
      </c>
      <c r="M2508">
        <v>86</v>
      </c>
      <c r="N2508">
        <v>68</v>
      </c>
      <c r="O2508">
        <v>2</v>
      </c>
      <c r="P2508">
        <v>7</v>
      </c>
      <c r="Q2508">
        <v>5</v>
      </c>
      <c r="R2508">
        <v>61</v>
      </c>
    </row>
    <row r="2509" spans="1:18" x14ac:dyDescent="0.35">
      <c r="A2509" t="s">
        <v>29</v>
      </c>
      <c r="B2509">
        <v>138569</v>
      </c>
      <c r="C2509">
        <v>22</v>
      </c>
      <c r="D2509" t="s">
        <v>19</v>
      </c>
      <c r="E2509">
        <v>74</v>
      </c>
      <c r="F2509">
        <v>121</v>
      </c>
      <c r="G2509">
        <v>7</v>
      </c>
      <c r="H2509" t="s">
        <v>23</v>
      </c>
      <c r="I2509">
        <v>91</v>
      </c>
      <c r="J2509">
        <v>52</v>
      </c>
      <c r="K2509">
        <v>9</v>
      </c>
      <c r="L2509">
        <v>9</v>
      </c>
      <c r="M2509">
        <v>2</v>
      </c>
      <c r="N2509">
        <v>38</v>
      </c>
      <c r="O2509">
        <v>13</v>
      </c>
      <c r="P2509">
        <v>77</v>
      </c>
      <c r="Q2509">
        <v>5</v>
      </c>
      <c r="R2509">
        <v>93</v>
      </c>
    </row>
    <row r="2510" spans="1:18" x14ac:dyDescent="0.35">
      <c r="A2510" t="s">
        <v>18</v>
      </c>
      <c r="B2510">
        <v>134371</v>
      </c>
      <c r="C2510">
        <v>6</v>
      </c>
      <c r="D2510" t="s">
        <v>38</v>
      </c>
      <c r="E2510">
        <v>69</v>
      </c>
      <c r="F2510">
        <v>149</v>
      </c>
      <c r="G2510">
        <v>87</v>
      </c>
      <c r="H2510" t="s">
        <v>20</v>
      </c>
      <c r="I2510">
        <v>7</v>
      </c>
      <c r="J2510">
        <v>59</v>
      </c>
      <c r="K2510">
        <v>18</v>
      </c>
      <c r="L2510">
        <v>3</v>
      </c>
      <c r="M2510">
        <v>33</v>
      </c>
      <c r="N2510">
        <v>27</v>
      </c>
      <c r="O2510">
        <v>79</v>
      </c>
      <c r="P2510">
        <v>37</v>
      </c>
      <c r="Q2510">
        <v>73</v>
      </c>
      <c r="R2510">
        <v>2</v>
      </c>
    </row>
    <row r="2511" spans="1:18" x14ac:dyDescent="0.35">
      <c r="A2511" t="s">
        <v>30</v>
      </c>
      <c r="B2511">
        <v>77687</v>
      </c>
      <c r="C2511">
        <v>28</v>
      </c>
      <c r="D2511" t="s">
        <v>38</v>
      </c>
      <c r="E2511">
        <v>3</v>
      </c>
      <c r="F2511">
        <v>72</v>
      </c>
      <c r="G2511">
        <v>45</v>
      </c>
      <c r="H2511" t="s">
        <v>27</v>
      </c>
      <c r="I2511">
        <v>61</v>
      </c>
      <c r="J2511">
        <v>99</v>
      </c>
      <c r="K2511">
        <v>35</v>
      </c>
      <c r="L2511">
        <v>6</v>
      </c>
      <c r="M2511">
        <v>19</v>
      </c>
      <c r="N2511">
        <v>9</v>
      </c>
      <c r="O2511">
        <v>7</v>
      </c>
      <c r="P2511">
        <v>79</v>
      </c>
      <c r="Q2511">
        <v>12</v>
      </c>
      <c r="R2511">
        <v>13</v>
      </c>
    </row>
    <row r="2512" spans="1:18" x14ac:dyDescent="0.35">
      <c r="A2512" t="s">
        <v>41</v>
      </c>
      <c r="B2512">
        <v>40128</v>
      </c>
      <c r="C2512">
        <v>23</v>
      </c>
      <c r="D2512" t="s">
        <v>19</v>
      </c>
      <c r="E2512">
        <v>86</v>
      </c>
      <c r="F2512">
        <v>71</v>
      </c>
      <c r="G2512">
        <v>86</v>
      </c>
      <c r="H2512" t="s">
        <v>20</v>
      </c>
      <c r="I2512">
        <v>52</v>
      </c>
      <c r="J2512">
        <v>54</v>
      </c>
      <c r="K2512">
        <v>2</v>
      </c>
      <c r="L2512">
        <v>64</v>
      </c>
      <c r="M2512">
        <v>4</v>
      </c>
      <c r="N2512">
        <v>99</v>
      </c>
      <c r="O2512">
        <v>3</v>
      </c>
      <c r="P2512">
        <v>5</v>
      </c>
      <c r="Q2512">
        <v>32</v>
      </c>
      <c r="R2512">
        <v>83</v>
      </c>
    </row>
    <row r="2513" spans="1:18" x14ac:dyDescent="0.35">
      <c r="A2513" t="s">
        <v>21</v>
      </c>
      <c r="B2513">
        <v>105505</v>
      </c>
      <c r="C2513">
        <v>12</v>
      </c>
      <c r="D2513" t="s">
        <v>38</v>
      </c>
      <c r="E2513">
        <v>47</v>
      </c>
      <c r="F2513">
        <v>52</v>
      </c>
      <c r="G2513">
        <v>7</v>
      </c>
      <c r="H2513" t="s">
        <v>23</v>
      </c>
      <c r="I2513">
        <v>61</v>
      </c>
      <c r="J2513">
        <v>19</v>
      </c>
      <c r="K2513">
        <v>69</v>
      </c>
      <c r="L2513">
        <v>79</v>
      </c>
      <c r="M2513">
        <v>85</v>
      </c>
      <c r="N2513">
        <v>13</v>
      </c>
      <c r="O2513">
        <v>46</v>
      </c>
      <c r="P2513">
        <v>95</v>
      </c>
      <c r="Q2513">
        <v>77</v>
      </c>
      <c r="R2513">
        <v>12</v>
      </c>
    </row>
    <row r="2514" spans="1:18" x14ac:dyDescent="0.35">
      <c r="A2514" t="s">
        <v>33</v>
      </c>
      <c r="B2514">
        <v>37109</v>
      </c>
      <c r="C2514">
        <v>19</v>
      </c>
      <c r="D2514" t="s">
        <v>25</v>
      </c>
      <c r="E2514">
        <v>5</v>
      </c>
      <c r="F2514">
        <v>121</v>
      </c>
      <c r="G2514">
        <v>91</v>
      </c>
      <c r="H2514" t="s">
        <v>20</v>
      </c>
      <c r="I2514">
        <v>7</v>
      </c>
      <c r="J2514">
        <v>64</v>
      </c>
      <c r="K2514">
        <v>25</v>
      </c>
      <c r="L2514">
        <v>49</v>
      </c>
      <c r="M2514">
        <v>72</v>
      </c>
      <c r="N2514">
        <v>19</v>
      </c>
      <c r="O2514">
        <v>48</v>
      </c>
      <c r="P2514">
        <v>12</v>
      </c>
      <c r="Q2514">
        <v>53</v>
      </c>
      <c r="R2514">
        <v>57</v>
      </c>
    </row>
    <row r="2515" spans="1:18" x14ac:dyDescent="0.35">
      <c r="A2515" t="s">
        <v>28</v>
      </c>
      <c r="B2515">
        <v>97672</v>
      </c>
      <c r="C2515">
        <v>7</v>
      </c>
      <c r="D2515" t="s">
        <v>38</v>
      </c>
      <c r="E2515">
        <v>47</v>
      </c>
      <c r="F2515">
        <v>109</v>
      </c>
      <c r="G2515">
        <v>7</v>
      </c>
      <c r="H2515" t="s">
        <v>27</v>
      </c>
      <c r="I2515">
        <v>62</v>
      </c>
      <c r="J2515">
        <v>75</v>
      </c>
      <c r="K2515">
        <v>19</v>
      </c>
      <c r="L2515">
        <v>53</v>
      </c>
      <c r="M2515">
        <v>1</v>
      </c>
      <c r="N2515">
        <v>3</v>
      </c>
      <c r="O2515">
        <v>32</v>
      </c>
      <c r="P2515">
        <v>47</v>
      </c>
      <c r="Q2515">
        <v>58</v>
      </c>
      <c r="R2515">
        <v>89</v>
      </c>
    </row>
    <row r="2516" spans="1:18" x14ac:dyDescent="0.35">
      <c r="A2516" t="s">
        <v>30</v>
      </c>
      <c r="B2516">
        <v>149593</v>
      </c>
      <c r="C2516">
        <v>19</v>
      </c>
      <c r="D2516" t="s">
        <v>25</v>
      </c>
      <c r="E2516">
        <v>3</v>
      </c>
      <c r="F2516">
        <v>124</v>
      </c>
      <c r="G2516">
        <v>52</v>
      </c>
      <c r="H2516" t="s">
        <v>27</v>
      </c>
      <c r="I2516">
        <v>78</v>
      </c>
      <c r="J2516">
        <v>41</v>
      </c>
      <c r="K2516">
        <v>9</v>
      </c>
      <c r="L2516">
        <v>62</v>
      </c>
      <c r="M2516">
        <v>56</v>
      </c>
      <c r="N2516">
        <v>95</v>
      </c>
      <c r="O2516">
        <v>16</v>
      </c>
      <c r="P2516">
        <v>66</v>
      </c>
      <c r="Q2516">
        <v>47</v>
      </c>
      <c r="R2516">
        <v>38</v>
      </c>
    </row>
    <row r="2517" spans="1:18" x14ac:dyDescent="0.35">
      <c r="A2517" t="s">
        <v>29</v>
      </c>
      <c r="B2517">
        <v>81108</v>
      </c>
      <c r="C2517">
        <v>6</v>
      </c>
      <c r="D2517" t="s">
        <v>19</v>
      </c>
      <c r="E2517">
        <v>48</v>
      </c>
      <c r="F2517">
        <v>9</v>
      </c>
      <c r="G2517">
        <v>17</v>
      </c>
      <c r="H2517" t="s">
        <v>23</v>
      </c>
      <c r="I2517">
        <v>94</v>
      </c>
      <c r="J2517">
        <v>66</v>
      </c>
      <c r="K2517">
        <v>29</v>
      </c>
      <c r="L2517">
        <v>17</v>
      </c>
      <c r="M2517">
        <v>42</v>
      </c>
      <c r="N2517">
        <v>45</v>
      </c>
      <c r="O2517">
        <v>6</v>
      </c>
      <c r="P2517">
        <v>27</v>
      </c>
      <c r="Q2517">
        <v>77</v>
      </c>
      <c r="R2517">
        <v>1</v>
      </c>
    </row>
    <row r="2518" spans="1:18" x14ac:dyDescent="0.35">
      <c r="A2518" t="s">
        <v>37</v>
      </c>
      <c r="B2518">
        <v>77197</v>
      </c>
      <c r="C2518">
        <v>3</v>
      </c>
      <c r="D2518" t="s">
        <v>38</v>
      </c>
      <c r="E2518">
        <v>83</v>
      </c>
      <c r="F2518">
        <v>139</v>
      </c>
      <c r="G2518">
        <v>61</v>
      </c>
      <c r="H2518" t="s">
        <v>27</v>
      </c>
      <c r="I2518">
        <v>58</v>
      </c>
      <c r="J2518">
        <v>57</v>
      </c>
      <c r="K2518">
        <v>47</v>
      </c>
      <c r="L2518">
        <v>23</v>
      </c>
      <c r="M2518">
        <v>38</v>
      </c>
      <c r="N2518">
        <v>99</v>
      </c>
      <c r="O2518">
        <v>15</v>
      </c>
      <c r="P2518">
        <v>54</v>
      </c>
      <c r="Q2518">
        <v>87</v>
      </c>
      <c r="R2518">
        <v>45</v>
      </c>
    </row>
    <row r="2519" spans="1:18" x14ac:dyDescent="0.35">
      <c r="A2519" t="s">
        <v>33</v>
      </c>
      <c r="B2519">
        <v>113499</v>
      </c>
      <c r="C2519">
        <v>6</v>
      </c>
      <c r="D2519" t="s">
        <v>19</v>
      </c>
      <c r="E2519">
        <v>17</v>
      </c>
      <c r="F2519">
        <v>93</v>
      </c>
      <c r="G2519">
        <v>94</v>
      </c>
      <c r="H2519" t="s">
        <v>20</v>
      </c>
      <c r="I2519">
        <v>9</v>
      </c>
      <c r="J2519">
        <v>59</v>
      </c>
      <c r="K2519">
        <v>92</v>
      </c>
      <c r="L2519">
        <v>95</v>
      </c>
      <c r="M2519">
        <v>85</v>
      </c>
      <c r="N2519">
        <v>86</v>
      </c>
      <c r="O2519">
        <v>65</v>
      </c>
      <c r="P2519">
        <v>22</v>
      </c>
      <c r="Q2519">
        <v>73</v>
      </c>
      <c r="R2519">
        <v>98</v>
      </c>
    </row>
    <row r="2520" spans="1:18" x14ac:dyDescent="0.35">
      <c r="A2520" t="s">
        <v>41</v>
      </c>
      <c r="B2520">
        <v>133462</v>
      </c>
      <c r="C2520">
        <v>6</v>
      </c>
      <c r="D2520" t="s">
        <v>19</v>
      </c>
      <c r="E2520">
        <v>26</v>
      </c>
      <c r="F2520">
        <v>107</v>
      </c>
      <c r="G2520">
        <v>87</v>
      </c>
      <c r="H2520" t="s">
        <v>20</v>
      </c>
      <c r="I2520">
        <v>21</v>
      </c>
      <c r="J2520">
        <v>72</v>
      </c>
      <c r="K2520">
        <v>59</v>
      </c>
      <c r="L2520">
        <v>61</v>
      </c>
      <c r="M2520">
        <v>31</v>
      </c>
      <c r="N2520">
        <v>16</v>
      </c>
      <c r="O2520">
        <v>62</v>
      </c>
      <c r="P2520">
        <v>59</v>
      </c>
      <c r="Q2520">
        <v>34</v>
      </c>
      <c r="R2520">
        <v>3</v>
      </c>
    </row>
    <row r="2521" spans="1:18" x14ac:dyDescent="0.35">
      <c r="A2521" t="s">
        <v>32</v>
      </c>
      <c r="B2521">
        <v>96393</v>
      </c>
      <c r="C2521">
        <v>13</v>
      </c>
      <c r="D2521" t="s">
        <v>19</v>
      </c>
      <c r="E2521">
        <v>49</v>
      </c>
      <c r="F2521">
        <v>147</v>
      </c>
      <c r="G2521">
        <v>61</v>
      </c>
      <c r="H2521" t="s">
        <v>27</v>
      </c>
      <c r="I2521">
        <v>85</v>
      </c>
      <c r="J2521">
        <v>51</v>
      </c>
      <c r="K2521">
        <v>53</v>
      </c>
      <c r="L2521">
        <v>2</v>
      </c>
      <c r="M2521">
        <v>72</v>
      </c>
      <c r="N2521">
        <v>42</v>
      </c>
      <c r="O2521">
        <v>74</v>
      </c>
      <c r="P2521">
        <v>41</v>
      </c>
      <c r="Q2521">
        <v>11</v>
      </c>
      <c r="R2521">
        <v>17</v>
      </c>
    </row>
    <row r="2522" spans="1:18" x14ac:dyDescent="0.35">
      <c r="A2522" t="s">
        <v>24</v>
      </c>
      <c r="B2522">
        <v>99226</v>
      </c>
      <c r="C2522">
        <v>11</v>
      </c>
      <c r="D2522" t="s">
        <v>25</v>
      </c>
      <c r="E2522">
        <v>26</v>
      </c>
      <c r="F2522">
        <v>76</v>
      </c>
      <c r="G2522">
        <v>93</v>
      </c>
      <c r="H2522" t="s">
        <v>20</v>
      </c>
      <c r="I2522">
        <v>66</v>
      </c>
      <c r="J2522">
        <v>11</v>
      </c>
      <c r="K2522">
        <v>14</v>
      </c>
      <c r="L2522">
        <v>27</v>
      </c>
      <c r="M2522">
        <v>59</v>
      </c>
      <c r="N2522">
        <v>75</v>
      </c>
      <c r="O2522">
        <v>27</v>
      </c>
      <c r="P2522">
        <v>87</v>
      </c>
      <c r="Q2522">
        <v>11</v>
      </c>
      <c r="R2522">
        <v>21</v>
      </c>
    </row>
    <row r="2523" spans="1:18" x14ac:dyDescent="0.35">
      <c r="A2523" t="s">
        <v>24</v>
      </c>
      <c r="B2523">
        <v>55483</v>
      </c>
      <c r="C2523">
        <v>1</v>
      </c>
      <c r="D2523" t="s">
        <v>38</v>
      </c>
      <c r="E2523">
        <v>13</v>
      </c>
      <c r="F2523">
        <v>139</v>
      </c>
      <c r="G2523">
        <v>88</v>
      </c>
      <c r="H2523" t="s">
        <v>20</v>
      </c>
      <c r="I2523">
        <v>7</v>
      </c>
      <c r="J2523">
        <v>48</v>
      </c>
      <c r="K2523">
        <v>52</v>
      </c>
      <c r="L2523">
        <v>93</v>
      </c>
      <c r="M2523">
        <v>42</v>
      </c>
      <c r="N2523">
        <v>45</v>
      </c>
      <c r="O2523">
        <v>11</v>
      </c>
      <c r="P2523">
        <v>64</v>
      </c>
      <c r="Q2523">
        <v>21</v>
      </c>
      <c r="R2523">
        <v>8</v>
      </c>
    </row>
    <row r="2524" spans="1:18" x14ac:dyDescent="0.35">
      <c r="A2524" t="s">
        <v>34</v>
      </c>
      <c r="B2524">
        <v>35499</v>
      </c>
      <c r="C2524">
        <v>27</v>
      </c>
      <c r="D2524" t="s">
        <v>19</v>
      </c>
      <c r="E2524">
        <v>27</v>
      </c>
      <c r="F2524">
        <v>64</v>
      </c>
      <c r="G2524">
        <v>58</v>
      </c>
      <c r="H2524" t="s">
        <v>27</v>
      </c>
      <c r="I2524">
        <v>82</v>
      </c>
      <c r="J2524">
        <v>6</v>
      </c>
      <c r="K2524">
        <v>11</v>
      </c>
      <c r="L2524">
        <v>9</v>
      </c>
      <c r="M2524">
        <v>5</v>
      </c>
      <c r="N2524">
        <v>66</v>
      </c>
      <c r="O2524">
        <v>59</v>
      </c>
      <c r="P2524">
        <v>66</v>
      </c>
      <c r="Q2524">
        <v>51</v>
      </c>
      <c r="R2524">
        <v>82</v>
      </c>
    </row>
    <row r="2525" spans="1:18" x14ac:dyDescent="0.35">
      <c r="A2525" t="s">
        <v>39</v>
      </c>
      <c r="B2525">
        <v>59737</v>
      </c>
      <c r="C2525">
        <v>15</v>
      </c>
      <c r="D2525" t="s">
        <v>38</v>
      </c>
      <c r="E2525">
        <v>92</v>
      </c>
      <c r="F2525">
        <v>99</v>
      </c>
      <c r="G2525">
        <v>9</v>
      </c>
      <c r="H2525" t="s">
        <v>20</v>
      </c>
      <c r="I2525">
        <v>41</v>
      </c>
      <c r="J2525">
        <v>44</v>
      </c>
      <c r="K2525">
        <v>85</v>
      </c>
      <c r="L2525">
        <v>11</v>
      </c>
      <c r="M2525">
        <v>56</v>
      </c>
      <c r="N2525">
        <v>73</v>
      </c>
      <c r="O2525">
        <v>75</v>
      </c>
      <c r="P2525">
        <v>59</v>
      </c>
      <c r="Q2525">
        <v>45</v>
      </c>
      <c r="R2525">
        <v>26</v>
      </c>
    </row>
    <row r="2526" spans="1:18" x14ac:dyDescent="0.35">
      <c r="A2526" t="s">
        <v>39</v>
      </c>
      <c r="B2526">
        <v>40364</v>
      </c>
      <c r="C2526">
        <v>0</v>
      </c>
      <c r="D2526" t="s">
        <v>19</v>
      </c>
      <c r="E2526">
        <v>37</v>
      </c>
      <c r="F2526">
        <v>13</v>
      </c>
      <c r="G2526">
        <v>71</v>
      </c>
      <c r="H2526" t="s">
        <v>20</v>
      </c>
      <c r="I2526">
        <v>23</v>
      </c>
      <c r="J2526">
        <v>35</v>
      </c>
      <c r="K2526">
        <v>67</v>
      </c>
      <c r="L2526">
        <v>32</v>
      </c>
      <c r="M2526">
        <v>4</v>
      </c>
      <c r="N2526">
        <v>17</v>
      </c>
      <c r="O2526">
        <v>26</v>
      </c>
      <c r="P2526">
        <v>18</v>
      </c>
      <c r="Q2526">
        <v>2</v>
      </c>
      <c r="R2526">
        <v>77</v>
      </c>
    </row>
    <row r="2527" spans="1:18" x14ac:dyDescent="0.35">
      <c r="A2527" t="s">
        <v>34</v>
      </c>
      <c r="B2527">
        <v>97954</v>
      </c>
      <c r="C2527">
        <v>20</v>
      </c>
      <c r="D2527" t="s">
        <v>19</v>
      </c>
      <c r="E2527">
        <v>41</v>
      </c>
      <c r="F2527">
        <v>147</v>
      </c>
      <c r="G2527">
        <v>48</v>
      </c>
      <c r="H2527" t="s">
        <v>27</v>
      </c>
      <c r="I2527">
        <v>93</v>
      </c>
      <c r="J2527">
        <v>3</v>
      </c>
      <c r="K2527">
        <v>4</v>
      </c>
      <c r="L2527">
        <v>4</v>
      </c>
      <c r="M2527">
        <v>55</v>
      </c>
      <c r="N2527">
        <v>58</v>
      </c>
      <c r="O2527">
        <v>25</v>
      </c>
      <c r="P2527">
        <v>79</v>
      </c>
      <c r="Q2527">
        <v>5</v>
      </c>
      <c r="R2527">
        <v>1</v>
      </c>
    </row>
    <row r="2528" spans="1:18" x14ac:dyDescent="0.35">
      <c r="A2528" t="s">
        <v>33</v>
      </c>
      <c r="B2528">
        <v>36534</v>
      </c>
      <c r="C2528">
        <v>24</v>
      </c>
      <c r="D2528" t="s">
        <v>25</v>
      </c>
      <c r="E2528">
        <v>8</v>
      </c>
      <c r="F2528">
        <v>75</v>
      </c>
      <c r="G2528">
        <v>71</v>
      </c>
      <c r="H2528" t="s">
        <v>20</v>
      </c>
      <c r="I2528">
        <v>81</v>
      </c>
      <c r="J2528">
        <v>98</v>
      </c>
      <c r="K2528">
        <v>8</v>
      </c>
      <c r="L2528">
        <v>94</v>
      </c>
      <c r="M2528">
        <v>36</v>
      </c>
      <c r="N2528">
        <v>94</v>
      </c>
      <c r="O2528">
        <v>65</v>
      </c>
      <c r="P2528">
        <v>89</v>
      </c>
      <c r="Q2528">
        <v>79</v>
      </c>
      <c r="R2528">
        <v>3</v>
      </c>
    </row>
    <row r="2529" spans="1:18" x14ac:dyDescent="0.35">
      <c r="A2529" t="s">
        <v>21</v>
      </c>
      <c r="B2529">
        <v>85012</v>
      </c>
      <c r="C2529">
        <v>4</v>
      </c>
      <c r="D2529" t="s">
        <v>19</v>
      </c>
      <c r="E2529">
        <v>53</v>
      </c>
      <c r="F2529">
        <v>63</v>
      </c>
      <c r="G2529">
        <v>17</v>
      </c>
      <c r="H2529" t="s">
        <v>23</v>
      </c>
      <c r="I2529">
        <v>95</v>
      </c>
      <c r="J2529">
        <v>29</v>
      </c>
      <c r="K2529">
        <v>49</v>
      </c>
      <c r="L2529">
        <v>38</v>
      </c>
      <c r="M2529">
        <v>63</v>
      </c>
      <c r="N2529">
        <v>19</v>
      </c>
      <c r="O2529">
        <v>26</v>
      </c>
      <c r="P2529">
        <v>86</v>
      </c>
      <c r="Q2529">
        <v>81</v>
      </c>
      <c r="R2529">
        <v>79</v>
      </c>
    </row>
    <row r="2530" spans="1:18" x14ac:dyDescent="0.35">
      <c r="A2530" t="s">
        <v>24</v>
      </c>
      <c r="B2530">
        <v>94712</v>
      </c>
      <c r="C2530">
        <v>25</v>
      </c>
      <c r="D2530" t="s">
        <v>25</v>
      </c>
      <c r="E2530">
        <v>46</v>
      </c>
      <c r="F2530">
        <v>123</v>
      </c>
      <c r="G2530">
        <v>8</v>
      </c>
      <c r="H2530" t="s">
        <v>20</v>
      </c>
      <c r="I2530">
        <v>1</v>
      </c>
      <c r="J2530">
        <v>39</v>
      </c>
      <c r="K2530">
        <v>16</v>
      </c>
      <c r="L2530">
        <v>39</v>
      </c>
      <c r="M2530">
        <v>3</v>
      </c>
      <c r="N2530">
        <v>6</v>
      </c>
      <c r="O2530">
        <v>36</v>
      </c>
      <c r="P2530">
        <v>71</v>
      </c>
      <c r="Q2530">
        <v>51</v>
      </c>
      <c r="R2530">
        <v>92</v>
      </c>
    </row>
    <row r="2531" spans="1:18" x14ac:dyDescent="0.35">
      <c r="A2531" t="s">
        <v>31</v>
      </c>
      <c r="B2531">
        <v>124580</v>
      </c>
      <c r="C2531">
        <v>12</v>
      </c>
      <c r="D2531" t="s">
        <v>38</v>
      </c>
      <c r="E2531">
        <v>69</v>
      </c>
      <c r="F2531">
        <v>117</v>
      </c>
      <c r="G2531">
        <v>29</v>
      </c>
      <c r="H2531" t="s">
        <v>23</v>
      </c>
      <c r="I2531">
        <v>37</v>
      </c>
      <c r="J2531">
        <v>31</v>
      </c>
      <c r="K2531">
        <v>17</v>
      </c>
      <c r="L2531">
        <v>27</v>
      </c>
      <c r="M2531">
        <v>5</v>
      </c>
      <c r="N2531">
        <v>84</v>
      </c>
      <c r="O2531">
        <v>28</v>
      </c>
      <c r="P2531">
        <v>16</v>
      </c>
      <c r="Q2531">
        <v>27</v>
      </c>
      <c r="R2531">
        <v>1</v>
      </c>
    </row>
    <row r="2532" spans="1:18" x14ac:dyDescent="0.35">
      <c r="A2532" t="s">
        <v>34</v>
      </c>
      <c r="B2532">
        <v>89151</v>
      </c>
      <c r="C2532">
        <v>8</v>
      </c>
      <c r="D2532" t="s">
        <v>22</v>
      </c>
      <c r="E2532">
        <v>8</v>
      </c>
      <c r="F2532">
        <v>86</v>
      </c>
      <c r="G2532">
        <v>5</v>
      </c>
      <c r="H2532" t="s">
        <v>27</v>
      </c>
      <c r="I2532">
        <v>43</v>
      </c>
      <c r="J2532">
        <v>28</v>
      </c>
      <c r="K2532">
        <v>29</v>
      </c>
      <c r="L2532">
        <v>63</v>
      </c>
      <c r="M2532">
        <v>72</v>
      </c>
      <c r="N2532">
        <v>58</v>
      </c>
      <c r="O2532">
        <v>98</v>
      </c>
      <c r="P2532">
        <v>94</v>
      </c>
      <c r="Q2532">
        <v>1</v>
      </c>
      <c r="R2532">
        <v>26</v>
      </c>
    </row>
    <row r="2533" spans="1:18" x14ac:dyDescent="0.35">
      <c r="A2533" t="s">
        <v>36</v>
      </c>
      <c r="B2533">
        <v>100529</v>
      </c>
      <c r="C2533">
        <v>26</v>
      </c>
      <c r="D2533" t="s">
        <v>38</v>
      </c>
      <c r="E2533">
        <v>3</v>
      </c>
      <c r="F2533">
        <v>109</v>
      </c>
      <c r="G2533">
        <v>68</v>
      </c>
      <c r="H2533" t="s">
        <v>27</v>
      </c>
      <c r="I2533">
        <v>68</v>
      </c>
      <c r="J2533">
        <v>9</v>
      </c>
      <c r="K2533">
        <v>75</v>
      </c>
      <c r="L2533">
        <v>38</v>
      </c>
      <c r="M2533">
        <v>92</v>
      </c>
      <c r="N2533">
        <v>29</v>
      </c>
      <c r="O2533">
        <v>47</v>
      </c>
      <c r="P2533">
        <v>75</v>
      </c>
      <c r="Q2533">
        <v>26</v>
      </c>
      <c r="R2533">
        <v>18</v>
      </c>
    </row>
    <row r="2534" spans="1:18" x14ac:dyDescent="0.35">
      <c r="A2534" t="s">
        <v>39</v>
      </c>
      <c r="B2534">
        <v>127054</v>
      </c>
      <c r="C2534">
        <v>27</v>
      </c>
      <c r="D2534" t="s">
        <v>19</v>
      </c>
      <c r="E2534">
        <v>49</v>
      </c>
      <c r="F2534">
        <v>143</v>
      </c>
      <c r="G2534">
        <v>77</v>
      </c>
      <c r="H2534" t="s">
        <v>20</v>
      </c>
      <c r="I2534">
        <v>4</v>
      </c>
      <c r="J2534">
        <v>62</v>
      </c>
      <c r="K2534">
        <v>6</v>
      </c>
      <c r="L2534">
        <v>51</v>
      </c>
      <c r="M2534">
        <v>38</v>
      </c>
      <c r="N2534">
        <v>48</v>
      </c>
      <c r="O2534">
        <v>16</v>
      </c>
      <c r="P2534">
        <v>9</v>
      </c>
      <c r="Q2534">
        <v>75</v>
      </c>
      <c r="R2534">
        <v>25</v>
      </c>
    </row>
    <row r="2535" spans="1:18" x14ac:dyDescent="0.35">
      <c r="A2535" t="s">
        <v>29</v>
      </c>
      <c r="B2535">
        <v>68899</v>
      </c>
      <c r="C2535">
        <v>11</v>
      </c>
      <c r="D2535" t="s">
        <v>38</v>
      </c>
      <c r="E2535">
        <v>76</v>
      </c>
      <c r="F2535">
        <v>7</v>
      </c>
      <c r="G2535">
        <v>28</v>
      </c>
      <c r="H2535" t="s">
        <v>23</v>
      </c>
      <c r="I2535">
        <v>16</v>
      </c>
      <c r="J2535">
        <v>8</v>
      </c>
      <c r="K2535">
        <v>42</v>
      </c>
      <c r="L2535">
        <v>18</v>
      </c>
      <c r="M2535">
        <v>94</v>
      </c>
      <c r="N2535">
        <v>96</v>
      </c>
      <c r="O2535">
        <v>51</v>
      </c>
      <c r="P2535">
        <v>47</v>
      </c>
      <c r="Q2535">
        <v>9</v>
      </c>
      <c r="R2535">
        <v>6</v>
      </c>
    </row>
    <row r="2536" spans="1:18" x14ac:dyDescent="0.35">
      <c r="A2536" t="s">
        <v>42</v>
      </c>
      <c r="B2536">
        <v>102564</v>
      </c>
      <c r="C2536">
        <v>14</v>
      </c>
      <c r="D2536" t="s">
        <v>25</v>
      </c>
      <c r="E2536">
        <v>43</v>
      </c>
      <c r="F2536">
        <v>134</v>
      </c>
      <c r="G2536">
        <v>64</v>
      </c>
      <c r="H2536" t="s">
        <v>27</v>
      </c>
      <c r="I2536">
        <v>94</v>
      </c>
      <c r="J2536">
        <v>29</v>
      </c>
      <c r="K2536">
        <v>68</v>
      </c>
      <c r="L2536">
        <v>7</v>
      </c>
      <c r="M2536">
        <v>73</v>
      </c>
      <c r="N2536">
        <v>56</v>
      </c>
      <c r="O2536">
        <v>25</v>
      </c>
      <c r="P2536">
        <v>65</v>
      </c>
      <c r="Q2536">
        <v>14</v>
      </c>
      <c r="R2536">
        <v>33</v>
      </c>
    </row>
    <row r="2537" spans="1:18" x14ac:dyDescent="0.35">
      <c r="A2537" t="s">
        <v>32</v>
      </c>
      <c r="B2537">
        <v>47928</v>
      </c>
      <c r="C2537">
        <v>17</v>
      </c>
      <c r="D2537" t="s">
        <v>25</v>
      </c>
      <c r="E2537">
        <v>78</v>
      </c>
      <c r="F2537">
        <v>81</v>
      </c>
      <c r="G2537">
        <v>32</v>
      </c>
      <c r="H2537" t="s">
        <v>27</v>
      </c>
      <c r="I2537">
        <v>18</v>
      </c>
      <c r="J2537">
        <v>61</v>
      </c>
      <c r="K2537">
        <v>2</v>
      </c>
      <c r="L2537">
        <v>79</v>
      </c>
      <c r="M2537">
        <v>9</v>
      </c>
      <c r="N2537">
        <v>5</v>
      </c>
      <c r="O2537">
        <v>71</v>
      </c>
      <c r="P2537">
        <v>46</v>
      </c>
      <c r="Q2537">
        <v>31</v>
      </c>
      <c r="R2537">
        <v>16</v>
      </c>
    </row>
    <row r="2538" spans="1:18" x14ac:dyDescent="0.35">
      <c r="A2538" t="s">
        <v>18</v>
      </c>
      <c r="B2538">
        <v>48560</v>
      </c>
      <c r="C2538">
        <v>21</v>
      </c>
      <c r="D2538" t="s">
        <v>22</v>
      </c>
      <c r="E2538">
        <v>93</v>
      </c>
      <c r="F2538">
        <v>139</v>
      </c>
      <c r="G2538">
        <v>93</v>
      </c>
      <c r="H2538" t="s">
        <v>20</v>
      </c>
      <c r="I2538">
        <v>97</v>
      </c>
      <c r="J2538">
        <v>17</v>
      </c>
      <c r="K2538">
        <v>15</v>
      </c>
      <c r="L2538">
        <v>43</v>
      </c>
      <c r="M2538">
        <v>69</v>
      </c>
      <c r="N2538">
        <v>44</v>
      </c>
      <c r="O2538">
        <v>89</v>
      </c>
      <c r="P2538">
        <v>72</v>
      </c>
      <c r="Q2538">
        <v>63</v>
      </c>
      <c r="R2538">
        <v>7</v>
      </c>
    </row>
    <row r="2539" spans="1:18" x14ac:dyDescent="0.35">
      <c r="A2539" t="s">
        <v>41</v>
      </c>
      <c r="B2539">
        <v>81290</v>
      </c>
      <c r="C2539">
        <v>20</v>
      </c>
      <c r="D2539" t="s">
        <v>22</v>
      </c>
      <c r="E2539">
        <v>43</v>
      </c>
      <c r="F2539">
        <v>148</v>
      </c>
      <c r="G2539">
        <v>78</v>
      </c>
      <c r="H2539" t="s">
        <v>20</v>
      </c>
      <c r="I2539">
        <v>63</v>
      </c>
      <c r="J2539">
        <v>99</v>
      </c>
      <c r="K2539">
        <v>26</v>
      </c>
      <c r="L2539">
        <v>17</v>
      </c>
      <c r="M2539">
        <v>55</v>
      </c>
      <c r="N2539">
        <v>55</v>
      </c>
      <c r="O2539">
        <v>92</v>
      </c>
      <c r="P2539">
        <v>3</v>
      </c>
      <c r="Q2539">
        <v>41</v>
      </c>
      <c r="R2539">
        <v>31</v>
      </c>
    </row>
    <row r="2540" spans="1:18" x14ac:dyDescent="0.35">
      <c r="A2540" t="s">
        <v>33</v>
      </c>
      <c r="B2540">
        <v>63897</v>
      </c>
      <c r="C2540">
        <v>4</v>
      </c>
      <c r="D2540" t="s">
        <v>25</v>
      </c>
      <c r="E2540">
        <v>3</v>
      </c>
      <c r="F2540">
        <v>133</v>
      </c>
      <c r="G2540">
        <v>79</v>
      </c>
      <c r="H2540" t="s">
        <v>20</v>
      </c>
      <c r="I2540">
        <v>25</v>
      </c>
      <c r="J2540">
        <v>58</v>
      </c>
      <c r="K2540">
        <v>7</v>
      </c>
      <c r="L2540">
        <v>81</v>
      </c>
      <c r="M2540">
        <v>35</v>
      </c>
      <c r="N2540">
        <v>81</v>
      </c>
      <c r="O2540">
        <v>46</v>
      </c>
      <c r="P2540">
        <v>1</v>
      </c>
      <c r="Q2540">
        <v>85</v>
      </c>
      <c r="R2540">
        <v>55</v>
      </c>
    </row>
    <row r="2541" spans="1:18" x14ac:dyDescent="0.35">
      <c r="A2541" t="s">
        <v>26</v>
      </c>
      <c r="B2541">
        <v>124752</v>
      </c>
      <c r="C2541">
        <v>29</v>
      </c>
      <c r="D2541" t="s">
        <v>22</v>
      </c>
      <c r="E2541">
        <v>94</v>
      </c>
      <c r="F2541">
        <v>106</v>
      </c>
      <c r="G2541">
        <v>3</v>
      </c>
      <c r="H2541" t="s">
        <v>23</v>
      </c>
      <c r="I2541">
        <v>87</v>
      </c>
      <c r="J2541">
        <v>28</v>
      </c>
      <c r="K2541">
        <v>5</v>
      </c>
      <c r="L2541">
        <v>2</v>
      </c>
      <c r="M2541">
        <v>3</v>
      </c>
      <c r="N2541">
        <v>69</v>
      </c>
      <c r="O2541">
        <v>43</v>
      </c>
      <c r="P2541">
        <v>63</v>
      </c>
      <c r="Q2541">
        <v>82</v>
      </c>
      <c r="R2541">
        <v>34</v>
      </c>
    </row>
    <row r="2542" spans="1:18" x14ac:dyDescent="0.35">
      <c r="A2542" t="s">
        <v>26</v>
      </c>
      <c r="B2542">
        <v>78008</v>
      </c>
      <c r="C2542">
        <v>19</v>
      </c>
      <c r="D2542" t="s">
        <v>38</v>
      </c>
      <c r="E2542">
        <v>78</v>
      </c>
      <c r="F2542">
        <v>122</v>
      </c>
      <c r="G2542">
        <v>52</v>
      </c>
      <c r="H2542" t="s">
        <v>27</v>
      </c>
      <c r="I2542">
        <v>38</v>
      </c>
      <c r="J2542">
        <v>41</v>
      </c>
      <c r="K2542">
        <v>43</v>
      </c>
      <c r="L2542">
        <v>35</v>
      </c>
      <c r="M2542">
        <v>7</v>
      </c>
      <c r="N2542">
        <v>13</v>
      </c>
      <c r="O2542">
        <v>97</v>
      </c>
      <c r="P2542">
        <v>78</v>
      </c>
      <c r="Q2542">
        <v>3</v>
      </c>
      <c r="R2542">
        <v>4</v>
      </c>
    </row>
    <row r="2543" spans="1:18" x14ac:dyDescent="0.35">
      <c r="A2543" t="s">
        <v>41</v>
      </c>
      <c r="B2543">
        <v>75018</v>
      </c>
      <c r="C2543">
        <v>16</v>
      </c>
      <c r="D2543" t="s">
        <v>25</v>
      </c>
      <c r="E2543">
        <v>55</v>
      </c>
      <c r="F2543">
        <v>93</v>
      </c>
      <c r="G2543">
        <v>83</v>
      </c>
      <c r="H2543" t="s">
        <v>20</v>
      </c>
      <c r="I2543">
        <v>66</v>
      </c>
      <c r="J2543">
        <v>99</v>
      </c>
      <c r="K2543">
        <v>78</v>
      </c>
      <c r="L2543">
        <v>54</v>
      </c>
      <c r="M2543">
        <v>77</v>
      </c>
      <c r="N2543">
        <v>48</v>
      </c>
      <c r="O2543">
        <v>31</v>
      </c>
      <c r="P2543">
        <v>26</v>
      </c>
      <c r="Q2543">
        <v>4</v>
      </c>
      <c r="R2543">
        <v>0</v>
      </c>
    </row>
    <row r="2544" spans="1:18" x14ac:dyDescent="0.35">
      <c r="A2544" t="s">
        <v>40</v>
      </c>
      <c r="B2544">
        <v>94407</v>
      </c>
      <c r="C2544">
        <v>11</v>
      </c>
      <c r="D2544" t="s">
        <v>22</v>
      </c>
      <c r="E2544">
        <v>13</v>
      </c>
      <c r="F2544">
        <v>146</v>
      </c>
      <c r="G2544">
        <v>7</v>
      </c>
      <c r="H2544" t="s">
        <v>23</v>
      </c>
      <c r="I2544">
        <v>5</v>
      </c>
      <c r="J2544">
        <v>92</v>
      </c>
      <c r="K2544">
        <v>61</v>
      </c>
      <c r="L2544">
        <v>5</v>
      </c>
      <c r="M2544">
        <v>74</v>
      </c>
      <c r="N2544">
        <v>35</v>
      </c>
      <c r="O2544">
        <v>19</v>
      </c>
      <c r="P2544">
        <v>85</v>
      </c>
      <c r="Q2544">
        <v>6</v>
      </c>
      <c r="R2544">
        <v>81</v>
      </c>
    </row>
    <row r="2545" spans="1:18" x14ac:dyDescent="0.35">
      <c r="A2545" t="s">
        <v>29</v>
      </c>
      <c r="B2545">
        <v>43096</v>
      </c>
      <c r="C2545">
        <v>26</v>
      </c>
      <c r="D2545" t="s">
        <v>22</v>
      </c>
      <c r="E2545">
        <v>63</v>
      </c>
      <c r="F2545">
        <v>98</v>
      </c>
      <c r="G2545">
        <v>3</v>
      </c>
      <c r="H2545" t="s">
        <v>23</v>
      </c>
      <c r="I2545">
        <v>39</v>
      </c>
      <c r="J2545">
        <v>96</v>
      </c>
      <c r="K2545">
        <v>4</v>
      </c>
      <c r="L2545">
        <v>68</v>
      </c>
      <c r="M2545">
        <v>64</v>
      </c>
      <c r="N2545">
        <v>9</v>
      </c>
      <c r="O2545">
        <v>74</v>
      </c>
      <c r="P2545">
        <v>21</v>
      </c>
      <c r="Q2545">
        <v>39</v>
      </c>
      <c r="R2545">
        <v>78</v>
      </c>
    </row>
    <row r="2546" spans="1:18" x14ac:dyDescent="0.35">
      <c r="A2546" t="s">
        <v>21</v>
      </c>
      <c r="B2546">
        <v>65504</v>
      </c>
      <c r="C2546">
        <v>14</v>
      </c>
      <c r="D2546" t="s">
        <v>19</v>
      </c>
      <c r="E2546">
        <v>56</v>
      </c>
      <c r="F2546">
        <v>102</v>
      </c>
      <c r="G2546">
        <v>18</v>
      </c>
      <c r="H2546" t="s">
        <v>23</v>
      </c>
      <c r="I2546">
        <v>82</v>
      </c>
      <c r="J2546">
        <v>99</v>
      </c>
      <c r="K2546">
        <v>63</v>
      </c>
      <c r="L2546">
        <v>38</v>
      </c>
      <c r="M2546">
        <v>22</v>
      </c>
      <c r="N2546">
        <v>2</v>
      </c>
      <c r="O2546">
        <v>86</v>
      </c>
      <c r="P2546">
        <v>99</v>
      </c>
      <c r="Q2546">
        <v>7</v>
      </c>
      <c r="R2546">
        <v>96</v>
      </c>
    </row>
    <row r="2547" spans="1:18" x14ac:dyDescent="0.35">
      <c r="A2547" t="s">
        <v>35</v>
      </c>
      <c r="B2547">
        <v>115692</v>
      </c>
      <c r="C2547">
        <v>16</v>
      </c>
      <c r="D2547" t="s">
        <v>25</v>
      </c>
      <c r="E2547">
        <v>63</v>
      </c>
      <c r="F2547">
        <v>101</v>
      </c>
      <c r="G2547">
        <v>49</v>
      </c>
      <c r="H2547" t="s">
        <v>27</v>
      </c>
      <c r="I2547">
        <v>63</v>
      </c>
      <c r="J2547">
        <v>31</v>
      </c>
      <c r="K2547">
        <v>64</v>
      </c>
      <c r="L2547">
        <v>67</v>
      </c>
      <c r="M2547">
        <v>84</v>
      </c>
      <c r="N2547">
        <v>73</v>
      </c>
      <c r="O2547">
        <v>32</v>
      </c>
      <c r="P2547">
        <v>45</v>
      </c>
      <c r="Q2547">
        <v>12</v>
      </c>
      <c r="R2547">
        <v>26</v>
      </c>
    </row>
    <row r="2548" spans="1:18" x14ac:dyDescent="0.35">
      <c r="A2548" t="s">
        <v>41</v>
      </c>
      <c r="B2548">
        <v>72971</v>
      </c>
      <c r="C2548">
        <v>9</v>
      </c>
      <c r="D2548" t="s">
        <v>25</v>
      </c>
      <c r="E2548">
        <v>1</v>
      </c>
      <c r="F2548">
        <v>107</v>
      </c>
      <c r="G2548">
        <v>8</v>
      </c>
      <c r="H2548" t="s">
        <v>20</v>
      </c>
      <c r="I2548">
        <v>3</v>
      </c>
      <c r="J2548">
        <v>43</v>
      </c>
      <c r="K2548">
        <v>28</v>
      </c>
      <c r="L2548">
        <v>7</v>
      </c>
      <c r="M2548">
        <v>29</v>
      </c>
      <c r="N2548">
        <v>29</v>
      </c>
      <c r="O2548">
        <v>36</v>
      </c>
      <c r="P2548">
        <v>37</v>
      </c>
      <c r="Q2548">
        <v>43</v>
      </c>
      <c r="R2548">
        <v>9</v>
      </c>
    </row>
    <row r="2549" spans="1:18" x14ac:dyDescent="0.35">
      <c r="A2549" t="s">
        <v>40</v>
      </c>
      <c r="B2549">
        <v>75456</v>
      </c>
      <c r="C2549">
        <v>27</v>
      </c>
      <c r="D2549" t="s">
        <v>19</v>
      </c>
      <c r="E2549">
        <v>88</v>
      </c>
      <c r="F2549">
        <v>149</v>
      </c>
      <c r="G2549">
        <v>14</v>
      </c>
      <c r="H2549" t="s">
        <v>23</v>
      </c>
      <c r="I2549">
        <v>95</v>
      </c>
      <c r="J2549">
        <v>76</v>
      </c>
      <c r="K2549">
        <v>17</v>
      </c>
      <c r="L2549">
        <v>5</v>
      </c>
      <c r="M2549">
        <v>21</v>
      </c>
      <c r="N2549">
        <v>78</v>
      </c>
      <c r="O2549">
        <v>63</v>
      </c>
      <c r="P2549">
        <v>22</v>
      </c>
      <c r="Q2549">
        <v>74</v>
      </c>
      <c r="R2549">
        <v>14</v>
      </c>
    </row>
    <row r="2550" spans="1:18" x14ac:dyDescent="0.35">
      <c r="A2550" t="s">
        <v>44</v>
      </c>
      <c r="B2550">
        <v>42929</v>
      </c>
      <c r="C2550">
        <v>12</v>
      </c>
      <c r="D2550" t="s">
        <v>25</v>
      </c>
      <c r="E2550">
        <v>79</v>
      </c>
      <c r="F2550">
        <v>147</v>
      </c>
      <c r="G2550">
        <v>36</v>
      </c>
      <c r="H2550" t="s">
        <v>27</v>
      </c>
      <c r="I2550">
        <v>91</v>
      </c>
      <c r="J2550">
        <v>34</v>
      </c>
      <c r="K2550">
        <v>42</v>
      </c>
      <c r="L2550">
        <v>47</v>
      </c>
      <c r="M2550">
        <v>63</v>
      </c>
      <c r="N2550">
        <v>99</v>
      </c>
      <c r="O2550">
        <v>6</v>
      </c>
      <c r="P2550">
        <v>93</v>
      </c>
      <c r="Q2550">
        <v>26</v>
      </c>
      <c r="R2550">
        <v>4</v>
      </c>
    </row>
    <row r="2551" spans="1:18" x14ac:dyDescent="0.35">
      <c r="A2551" t="s">
        <v>32</v>
      </c>
      <c r="B2551">
        <v>87735</v>
      </c>
      <c r="C2551">
        <v>6</v>
      </c>
      <c r="D2551" t="s">
        <v>22</v>
      </c>
      <c r="E2551">
        <v>32</v>
      </c>
      <c r="F2551">
        <v>148</v>
      </c>
      <c r="G2551">
        <v>59</v>
      </c>
      <c r="H2551" t="s">
        <v>27</v>
      </c>
      <c r="I2551">
        <v>48</v>
      </c>
      <c r="J2551">
        <v>75</v>
      </c>
      <c r="K2551">
        <v>47</v>
      </c>
      <c r="L2551">
        <v>2</v>
      </c>
      <c r="M2551">
        <v>54</v>
      </c>
      <c r="N2551">
        <v>63</v>
      </c>
      <c r="O2551">
        <v>98</v>
      </c>
      <c r="P2551">
        <v>4</v>
      </c>
      <c r="Q2551">
        <v>51</v>
      </c>
      <c r="R2551">
        <v>1</v>
      </c>
    </row>
    <row r="2552" spans="1:18" x14ac:dyDescent="0.35">
      <c r="A2552" t="s">
        <v>42</v>
      </c>
      <c r="B2552">
        <v>69029</v>
      </c>
      <c r="C2552">
        <v>23</v>
      </c>
      <c r="D2552" t="s">
        <v>25</v>
      </c>
      <c r="E2552">
        <v>61</v>
      </c>
      <c r="F2552">
        <v>73</v>
      </c>
      <c r="G2552">
        <v>6</v>
      </c>
      <c r="H2552" t="s">
        <v>27</v>
      </c>
      <c r="I2552">
        <v>51</v>
      </c>
      <c r="J2552">
        <v>22</v>
      </c>
      <c r="K2552">
        <v>49</v>
      </c>
      <c r="L2552">
        <v>0</v>
      </c>
      <c r="M2552">
        <v>86</v>
      </c>
      <c r="N2552">
        <v>1</v>
      </c>
      <c r="O2552">
        <v>1</v>
      </c>
      <c r="P2552">
        <v>61</v>
      </c>
      <c r="Q2552">
        <v>97</v>
      </c>
      <c r="R2552">
        <v>86</v>
      </c>
    </row>
    <row r="2553" spans="1:18" x14ac:dyDescent="0.35">
      <c r="A2553" t="s">
        <v>34</v>
      </c>
      <c r="B2553">
        <v>50387</v>
      </c>
      <c r="C2553">
        <v>18</v>
      </c>
      <c r="D2553" t="s">
        <v>19</v>
      </c>
      <c r="E2553">
        <v>2</v>
      </c>
      <c r="F2553">
        <v>113</v>
      </c>
      <c r="G2553">
        <v>63</v>
      </c>
      <c r="H2553" t="s">
        <v>27</v>
      </c>
      <c r="I2553">
        <v>36</v>
      </c>
      <c r="J2553">
        <v>43</v>
      </c>
      <c r="K2553">
        <v>12</v>
      </c>
      <c r="L2553">
        <v>15</v>
      </c>
      <c r="M2553">
        <v>57</v>
      </c>
      <c r="N2553">
        <v>1</v>
      </c>
      <c r="O2553">
        <v>2</v>
      </c>
      <c r="P2553">
        <v>23</v>
      </c>
      <c r="Q2553">
        <v>44</v>
      </c>
      <c r="R2553">
        <v>5</v>
      </c>
    </row>
    <row r="2554" spans="1:18" x14ac:dyDescent="0.35">
      <c r="A2554" t="s">
        <v>33</v>
      </c>
      <c r="B2554">
        <v>94918</v>
      </c>
      <c r="C2554">
        <v>29</v>
      </c>
      <c r="D2554" t="s">
        <v>22</v>
      </c>
      <c r="E2554">
        <v>93</v>
      </c>
      <c r="F2554">
        <v>52</v>
      </c>
      <c r="G2554">
        <v>86</v>
      </c>
      <c r="H2554" t="s">
        <v>20</v>
      </c>
      <c r="I2554">
        <v>84</v>
      </c>
      <c r="J2554">
        <v>31</v>
      </c>
      <c r="K2554">
        <v>13</v>
      </c>
      <c r="L2554">
        <v>4</v>
      </c>
      <c r="M2554">
        <v>64</v>
      </c>
      <c r="N2554">
        <v>55</v>
      </c>
      <c r="O2554">
        <v>23</v>
      </c>
      <c r="P2554">
        <v>83</v>
      </c>
      <c r="Q2554">
        <v>74</v>
      </c>
      <c r="R2554">
        <v>28</v>
      </c>
    </row>
    <row r="2555" spans="1:18" x14ac:dyDescent="0.35">
      <c r="A2555" t="s">
        <v>37</v>
      </c>
      <c r="B2555">
        <v>56154</v>
      </c>
      <c r="C2555">
        <v>26</v>
      </c>
      <c r="D2555" t="s">
        <v>22</v>
      </c>
      <c r="E2555">
        <v>24</v>
      </c>
      <c r="F2555">
        <v>118</v>
      </c>
      <c r="G2555">
        <v>35</v>
      </c>
      <c r="H2555" t="s">
        <v>27</v>
      </c>
      <c r="I2555">
        <v>69</v>
      </c>
      <c r="J2555">
        <v>24</v>
      </c>
      <c r="K2555">
        <v>57</v>
      </c>
      <c r="L2555">
        <v>17</v>
      </c>
      <c r="M2555">
        <v>73</v>
      </c>
      <c r="N2555">
        <v>6</v>
      </c>
      <c r="O2555">
        <v>17</v>
      </c>
      <c r="P2555">
        <v>18</v>
      </c>
      <c r="Q2555">
        <v>4</v>
      </c>
      <c r="R2555">
        <v>75</v>
      </c>
    </row>
    <row r="2556" spans="1:18" x14ac:dyDescent="0.35">
      <c r="A2556" t="s">
        <v>39</v>
      </c>
      <c r="B2556">
        <v>141634</v>
      </c>
      <c r="C2556">
        <v>0</v>
      </c>
      <c r="D2556" t="s">
        <v>22</v>
      </c>
      <c r="E2556">
        <v>78</v>
      </c>
      <c r="F2556">
        <v>136</v>
      </c>
      <c r="G2556">
        <v>7</v>
      </c>
      <c r="H2556" t="s">
        <v>27</v>
      </c>
      <c r="I2556">
        <v>12</v>
      </c>
      <c r="J2556">
        <v>56</v>
      </c>
      <c r="K2556">
        <v>98</v>
      </c>
      <c r="L2556">
        <v>66</v>
      </c>
      <c r="M2556">
        <v>37</v>
      </c>
      <c r="N2556">
        <v>15</v>
      </c>
      <c r="O2556">
        <v>15</v>
      </c>
      <c r="P2556">
        <v>36</v>
      </c>
      <c r="Q2556">
        <v>71</v>
      </c>
      <c r="R2556">
        <v>3</v>
      </c>
    </row>
    <row r="2557" spans="1:18" x14ac:dyDescent="0.35">
      <c r="A2557" t="s">
        <v>24</v>
      </c>
      <c r="B2557">
        <v>50377</v>
      </c>
      <c r="C2557">
        <v>0</v>
      </c>
      <c r="D2557" t="s">
        <v>22</v>
      </c>
      <c r="E2557">
        <v>94</v>
      </c>
      <c r="F2557">
        <v>139</v>
      </c>
      <c r="G2557">
        <v>93</v>
      </c>
      <c r="H2557" t="s">
        <v>20</v>
      </c>
      <c r="I2557">
        <v>2</v>
      </c>
      <c r="J2557">
        <v>98</v>
      </c>
      <c r="K2557">
        <v>37</v>
      </c>
      <c r="L2557">
        <v>87</v>
      </c>
      <c r="M2557">
        <v>19</v>
      </c>
      <c r="N2557">
        <v>45</v>
      </c>
      <c r="O2557">
        <v>4</v>
      </c>
      <c r="P2557">
        <v>4</v>
      </c>
      <c r="Q2557">
        <v>94</v>
      </c>
      <c r="R2557">
        <v>81</v>
      </c>
    </row>
    <row r="2558" spans="1:18" x14ac:dyDescent="0.35">
      <c r="A2558" t="s">
        <v>35</v>
      </c>
      <c r="B2558">
        <v>74516</v>
      </c>
      <c r="C2558">
        <v>10</v>
      </c>
      <c r="D2558" t="s">
        <v>25</v>
      </c>
      <c r="E2558">
        <v>53</v>
      </c>
      <c r="F2558">
        <v>125</v>
      </c>
      <c r="G2558">
        <v>44</v>
      </c>
      <c r="H2558" t="s">
        <v>27</v>
      </c>
      <c r="I2558">
        <v>76</v>
      </c>
      <c r="J2558">
        <v>49</v>
      </c>
      <c r="K2558">
        <v>64</v>
      </c>
      <c r="L2558">
        <v>96</v>
      </c>
      <c r="M2558">
        <v>47</v>
      </c>
      <c r="N2558">
        <v>42</v>
      </c>
      <c r="O2558">
        <v>91</v>
      </c>
      <c r="P2558">
        <v>9</v>
      </c>
      <c r="Q2558">
        <v>99</v>
      </c>
      <c r="R2558">
        <v>55</v>
      </c>
    </row>
    <row r="2559" spans="1:18" x14ac:dyDescent="0.35">
      <c r="A2559" t="s">
        <v>32</v>
      </c>
      <c r="B2559">
        <v>129895</v>
      </c>
      <c r="C2559">
        <v>29</v>
      </c>
      <c r="D2559" t="s">
        <v>25</v>
      </c>
      <c r="E2559">
        <v>24</v>
      </c>
      <c r="F2559">
        <v>53</v>
      </c>
      <c r="G2559">
        <v>59</v>
      </c>
      <c r="H2559" t="s">
        <v>27</v>
      </c>
      <c r="I2559">
        <v>23</v>
      </c>
      <c r="J2559">
        <v>61</v>
      </c>
      <c r="K2559">
        <v>92</v>
      </c>
      <c r="L2559">
        <v>95</v>
      </c>
      <c r="M2559">
        <v>0</v>
      </c>
      <c r="N2559">
        <v>32</v>
      </c>
      <c r="O2559">
        <v>84</v>
      </c>
      <c r="P2559">
        <v>54</v>
      </c>
      <c r="Q2559">
        <v>81</v>
      </c>
      <c r="R2559">
        <v>85</v>
      </c>
    </row>
    <row r="2560" spans="1:18" x14ac:dyDescent="0.35">
      <c r="A2560" t="s">
        <v>30</v>
      </c>
      <c r="B2560">
        <v>41329</v>
      </c>
      <c r="C2560">
        <v>24</v>
      </c>
      <c r="D2560" t="s">
        <v>38</v>
      </c>
      <c r="E2560">
        <v>33</v>
      </c>
      <c r="F2560">
        <v>72</v>
      </c>
      <c r="G2560">
        <v>68</v>
      </c>
      <c r="H2560" t="s">
        <v>27</v>
      </c>
      <c r="I2560">
        <v>31</v>
      </c>
      <c r="J2560">
        <v>34</v>
      </c>
      <c r="K2560">
        <v>9</v>
      </c>
      <c r="L2560">
        <v>14</v>
      </c>
      <c r="M2560">
        <v>58</v>
      </c>
      <c r="N2560">
        <v>78</v>
      </c>
      <c r="O2560">
        <v>27</v>
      </c>
      <c r="P2560">
        <v>84</v>
      </c>
      <c r="Q2560">
        <v>77</v>
      </c>
      <c r="R2560">
        <v>49</v>
      </c>
    </row>
    <row r="2561" spans="1:18" x14ac:dyDescent="0.35">
      <c r="A2561" t="s">
        <v>41</v>
      </c>
      <c r="B2561">
        <v>40013</v>
      </c>
      <c r="C2561">
        <v>21</v>
      </c>
      <c r="D2561" t="s">
        <v>25</v>
      </c>
      <c r="E2561">
        <v>97</v>
      </c>
      <c r="F2561">
        <v>112</v>
      </c>
      <c r="G2561">
        <v>83</v>
      </c>
      <c r="H2561" t="s">
        <v>20</v>
      </c>
      <c r="I2561">
        <v>89</v>
      </c>
      <c r="J2561">
        <v>42</v>
      </c>
      <c r="K2561">
        <v>56</v>
      </c>
      <c r="L2561">
        <v>86</v>
      </c>
      <c r="M2561">
        <v>39</v>
      </c>
      <c r="N2561">
        <v>77</v>
      </c>
      <c r="O2561">
        <v>26</v>
      </c>
      <c r="P2561">
        <v>7</v>
      </c>
      <c r="Q2561">
        <v>51</v>
      </c>
      <c r="R2561">
        <v>16</v>
      </c>
    </row>
    <row r="2562" spans="1:18" x14ac:dyDescent="0.35">
      <c r="A2562" t="s">
        <v>28</v>
      </c>
      <c r="B2562">
        <v>120777</v>
      </c>
      <c r="C2562">
        <v>5</v>
      </c>
      <c r="D2562" t="s">
        <v>38</v>
      </c>
      <c r="E2562">
        <v>28</v>
      </c>
      <c r="F2562">
        <v>143</v>
      </c>
      <c r="G2562">
        <v>66</v>
      </c>
      <c r="H2562" t="s">
        <v>27</v>
      </c>
      <c r="I2562">
        <v>51</v>
      </c>
      <c r="J2562">
        <v>26</v>
      </c>
      <c r="K2562">
        <v>1</v>
      </c>
      <c r="L2562">
        <v>16</v>
      </c>
      <c r="M2562">
        <v>52</v>
      </c>
      <c r="N2562">
        <v>31</v>
      </c>
      <c r="O2562">
        <v>4</v>
      </c>
      <c r="P2562">
        <v>46</v>
      </c>
      <c r="Q2562">
        <v>75</v>
      </c>
      <c r="R2562">
        <v>89</v>
      </c>
    </row>
    <row r="2563" spans="1:18" x14ac:dyDescent="0.35">
      <c r="A2563" t="s">
        <v>37</v>
      </c>
      <c r="B2563">
        <v>107011</v>
      </c>
      <c r="C2563">
        <v>24</v>
      </c>
      <c r="D2563" t="s">
        <v>19</v>
      </c>
      <c r="E2563">
        <v>72</v>
      </c>
      <c r="F2563">
        <v>86</v>
      </c>
      <c r="G2563">
        <v>5</v>
      </c>
      <c r="H2563" t="s">
        <v>27</v>
      </c>
      <c r="I2563">
        <v>73</v>
      </c>
      <c r="J2563">
        <v>73</v>
      </c>
      <c r="K2563">
        <v>42</v>
      </c>
      <c r="L2563">
        <v>54</v>
      </c>
      <c r="M2563">
        <v>92</v>
      </c>
      <c r="N2563">
        <v>63</v>
      </c>
      <c r="O2563">
        <v>64</v>
      </c>
      <c r="P2563">
        <v>78</v>
      </c>
      <c r="Q2563">
        <v>12</v>
      </c>
      <c r="R2563">
        <v>52</v>
      </c>
    </row>
    <row r="2564" spans="1:18" x14ac:dyDescent="0.35">
      <c r="A2564" t="s">
        <v>30</v>
      </c>
      <c r="B2564">
        <v>116377</v>
      </c>
      <c r="C2564">
        <v>6</v>
      </c>
      <c r="D2564" t="s">
        <v>22</v>
      </c>
      <c r="E2564">
        <v>36</v>
      </c>
      <c r="F2564">
        <v>79</v>
      </c>
      <c r="G2564">
        <v>54</v>
      </c>
      <c r="H2564" t="s">
        <v>27</v>
      </c>
      <c r="I2564">
        <v>22</v>
      </c>
      <c r="J2564">
        <v>56</v>
      </c>
      <c r="K2564">
        <v>16</v>
      </c>
      <c r="L2564">
        <v>58</v>
      </c>
      <c r="M2564">
        <v>6</v>
      </c>
      <c r="N2564">
        <v>42</v>
      </c>
      <c r="O2564">
        <v>38</v>
      </c>
      <c r="P2564">
        <v>25</v>
      </c>
      <c r="Q2564">
        <v>33</v>
      </c>
      <c r="R2564">
        <v>5</v>
      </c>
    </row>
    <row r="2565" spans="1:18" x14ac:dyDescent="0.35">
      <c r="A2565" t="s">
        <v>26</v>
      </c>
      <c r="B2565">
        <v>67630</v>
      </c>
      <c r="C2565">
        <v>25</v>
      </c>
      <c r="D2565" t="s">
        <v>25</v>
      </c>
      <c r="E2565">
        <v>78</v>
      </c>
      <c r="F2565">
        <v>121</v>
      </c>
      <c r="G2565">
        <v>41</v>
      </c>
      <c r="H2565" t="s">
        <v>27</v>
      </c>
      <c r="I2565">
        <v>1</v>
      </c>
      <c r="J2565">
        <v>0</v>
      </c>
      <c r="K2565">
        <v>6</v>
      </c>
      <c r="L2565">
        <v>21</v>
      </c>
      <c r="M2565">
        <v>1</v>
      </c>
      <c r="N2565">
        <v>36</v>
      </c>
      <c r="O2565">
        <v>96</v>
      </c>
      <c r="P2565">
        <v>69</v>
      </c>
      <c r="Q2565">
        <v>86</v>
      </c>
      <c r="R2565">
        <v>14</v>
      </c>
    </row>
    <row r="2566" spans="1:18" x14ac:dyDescent="0.35">
      <c r="A2566" t="s">
        <v>40</v>
      </c>
      <c r="B2566">
        <v>96360</v>
      </c>
      <c r="C2566">
        <v>15</v>
      </c>
      <c r="D2566" t="s">
        <v>19</v>
      </c>
      <c r="E2566">
        <v>66</v>
      </c>
      <c r="F2566">
        <v>8</v>
      </c>
      <c r="G2566">
        <v>7</v>
      </c>
      <c r="H2566" t="s">
        <v>23</v>
      </c>
      <c r="I2566">
        <v>37</v>
      </c>
      <c r="J2566">
        <v>4</v>
      </c>
      <c r="K2566">
        <v>27</v>
      </c>
      <c r="L2566">
        <v>22</v>
      </c>
      <c r="M2566">
        <v>36</v>
      </c>
      <c r="N2566">
        <v>64</v>
      </c>
      <c r="O2566">
        <v>95</v>
      </c>
      <c r="P2566">
        <v>7</v>
      </c>
      <c r="Q2566">
        <v>78</v>
      </c>
      <c r="R2566">
        <v>31</v>
      </c>
    </row>
    <row r="2567" spans="1:18" x14ac:dyDescent="0.35">
      <c r="A2567" t="s">
        <v>43</v>
      </c>
      <c r="B2567">
        <v>103850</v>
      </c>
      <c r="C2567">
        <v>7</v>
      </c>
      <c r="D2567" t="s">
        <v>19</v>
      </c>
      <c r="E2567">
        <v>29</v>
      </c>
      <c r="F2567">
        <v>9</v>
      </c>
      <c r="G2567">
        <v>22</v>
      </c>
      <c r="H2567" t="s">
        <v>23</v>
      </c>
      <c r="I2567">
        <v>94</v>
      </c>
      <c r="J2567">
        <v>81</v>
      </c>
      <c r="K2567">
        <v>27</v>
      </c>
      <c r="L2567">
        <v>82</v>
      </c>
      <c r="M2567">
        <v>41</v>
      </c>
      <c r="N2567">
        <v>18</v>
      </c>
      <c r="O2567">
        <v>46</v>
      </c>
      <c r="P2567">
        <v>56</v>
      </c>
      <c r="Q2567">
        <v>76</v>
      </c>
      <c r="R2567">
        <v>35</v>
      </c>
    </row>
    <row r="2568" spans="1:18" x14ac:dyDescent="0.35">
      <c r="A2568" t="s">
        <v>29</v>
      </c>
      <c r="B2568">
        <v>117133</v>
      </c>
      <c r="C2568">
        <v>23</v>
      </c>
      <c r="D2568" t="s">
        <v>25</v>
      </c>
      <c r="E2568">
        <v>9</v>
      </c>
      <c r="F2568">
        <v>61</v>
      </c>
      <c r="G2568">
        <v>29</v>
      </c>
      <c r="H2568" t="s">
        <v>23</v>
      </c>
      <c r="I2568">
        <v>95</v>
      </c>
      <c r="J2568">
        <v>97</v>
      </c>
      <c r="K2568">
        <v>3</v>
      </c>
      <c r="L2568">
        <v>19</v>
      </c>
      <c r="M2568">
        <v>98</v>
      </c>
      <c r="N2568">
        <v>99</v>
      </c>
      <c r="O2568">
        <v>8</v>
      </c>
      <c r="P2568">
        <v>75</v>
      </c>
      <c r="Q2568">
        <v>29</v>
      </c>
      <c r="R2568">
        <v>91</v>
      </c>
    </row>
    <row r="2569" spans="1:18" x14ac:dyDescent="0.35">
      <c r="A2569" t="s">
        <v>43</v>
      </c>
      <c r="B2569">
        <v>125065</v>
      </c>
      <c r="C2569">
        <v>13</v>
      </c>
      <c r="D2569" t="s">
        <v>19</v>
      </c>
      <c r="E2569">
        <v>89</v>
      </c>
      <c r="F2569">
        <v>5</v>
      </c>
      <c r="G2569">
        <v>18</v>
      </c>
      <c r="H2569" t="s">
        <v>23</v>
      </c>
      <c r="I2569">
        <v>34</v>
      </c>
      <c r="J2569">
        <v>43</v>
      </c>
      <c r="K2569">
        <v>43</v>
      </c>
      <c r="L2569">
        <v>65</v>
      </c>
      <c r="M2569">
        <v>2</v>
      </c>
      <c r="N2569">
        <v>69</v>
      </c>
      <c r="O2569">
        <v>2</v>
      </c>
      <c r="P2569">
        <v>19</v>
      </c>
      <c r="Q2569">
        <v>61</v>
      </c>
      <c r="R2569">
        <v>9</v>
      </c>
    </row>
    <row r="2570" spans="1:18" x14ac:dyDescent="0.35">
      <c r="A2570" t="s">
        <v>18</v>
      </c>
      <c r="B2570">
        <v>147600</v>
      </c>
      <c r="C2570">
        <v>8</v>
      </c>
      <c r="D2570" t="s">
        <v>19</v>
      </c>
      <c r="E2570">
        <v>19</v>
      </c>
      <c r="F2570">
        <v>92</v>
      </c>
      <c r="G2570">
        <v>82</v>
      </c>
      <c r="H2570" t="s">
        <v>20</v>
      </c>
      <c r="I2570">
        <v>5</v>
      </c>
      <c r="J2570">
        <v>52</v>
      </c>
      <c r="K2570">
        <v>22</v>
      </c>
      <c r="L2570">
        <v>52</v>
      </c>
      <c r="M2570">
        <v>48</v>
      </c>
      <c r="N2570">
        <v>21</v>
      </c>
      <c r="O2570">
        <v>99</v>
      </c>
      <c r="P2570">
        <v>87</v>
      </c>
      <c r="Q2570">
        <v>89</v>
      </c>
      <c r="R2570">
        <v>69</v>
      </c>
    </row>
    <row r="2571" spans="1:18" x14ac:dyDescent="0.35">
      <c r="A2571" t="s">
        <v>26</v>
      </c>
      <c r="B2571">
        <v>96333</v>
      </c>
      <c r="C2571">
        <v>15</v>
      </c>
      <c r="D2571" t="s">
        <v>19</v>
      </c>
      <c r="E2571">
        <v>82</v>
      </c>
      <c r="F2571">
        <v>54</v>
      </c>
      <c r="G2571">
        <v>5</v>
      </c>
      <c r="H2571" t="s">
        <v>27</v>
      </c>
      <c r="I2571">
        <v>4</v>
      </c>
      <c r="J2571">
        <v>21</v>
      </c>
      <c r="K2571">
        <v>38</v>
      </c>
      <c r="L2571">
        <v>98</v>
      </c>
      <c r="M2571">
        <v>72</v>
      </c>
      <c r="N2571">
        <v>3</v>
      </c>
      <c r="O2571">
        <v>61</v>
      </c>
      <c r="P2571">
        <v>25</v>
      </c>
      <c r="Q2571">
        <v>61</v>
      </c>
      <c r="R2571">
        <v>9</v>
      </c>
    </row>
    <row r="2572" spans="1:18" x14ac:dyDescent="0.35">
      <c r="A2572" t="s">
        <v>30</v>
      </c>
      <c r="B2572">
        <v>126847</v>
      </c>
      <c r="C2572">
        <v>29</v>
      </c>
      <c r="D2572" t="s">
        <v>25</v>
      </c>
      <c r="E2572">
        <v>73</v>
      </c>
      <c r="F2572">
        <v>95</v>
      </c>
      <c r="G2572">
        <v>51</v>
      </c>
      <c r="H2572" t="s">
        <v>27</v>
      </c>
      <c r="I2572">
        <v>7</v>
      </c>
      <c r="J2572">
        <v>81</v>
      </c>
      <c r="K2572">
        <v>66</v>
      </c>
      <c r="L2572">
        <v>98</v>
      </c>
      <c r="M2572">
        <v>82</v>
      </c>
      <c r="N2572">
        <v>78</v>
      </c>
      <c r="O2572">
        <v>85</v>
      </c>
      <c r="P2572">
        <v>28</v>
      </c>
      <c r="Q2572">
        <v>43</v>
      </c>
      <c r="R2572">
        <v>56</v>
      </c>
    </row>
    <row r="2573" spans="1:18" x14ac:dyDescent="0.35">
      <c r="A2573" t="s">
        <v>41</v>
      </c>
      <c r="B2573">
        <v>92244</v>
      </c>
      <c r="C2573">
        <v>20</v>
      </c>
      <c r="D2573" t="s">
        <v>22</v>
      </c>
      <c r="E2573">
        <v>85</v>
      </c>
      <c r="F2573">
        <v>53</v>
      </c>
      <c r="G2573">
        <v>75</v>
      </c>
      <c r="H2573" t="s">
        <v>20</v>
      </c>
      <c r="I2573">
        <v>88</v>
      </c>
      <c r="J2573">
        <v>6</v>
      </c>
      <c r="K2573">
        <v>23</v>
      </c>
      <c r="L2573">
        <v>35</v>
      </c>
      <c r="M2573">
        <v>75</v>
      </c>
      <c r="N2573">
        <v>56</v>
      </c>
      <c r="O2573">
        <v>95</v>
      </c>
      <c r="P2573">
        <v>23</v>
      </c>
      <c r="Q2573">
        <v>87</v>
      </c>
      <c r="R2573">
        <v>28</v>
      </c>
    </row>
    <row r="2574" spans="1:18" x14ac:dyDescent="0.35">
      <c r="A2574" t="s">
        <v>40</v>
      </c>
      <c r="B2574">
        <v>93810</v>
      </c>
      <c r="C2574">
        <v>28</v>
      </c>
      <c r="D2574" t="s">
        <v>25</v>
      </c>
      <c r="E2574">
        <v>5</v>
      </c>
      <c r="F2574">
        <v>57</v>
      </c>
      <c r="G2574">
        <v>15</v>
      </c>
      <c r="H2574" t="s">
        <v>23</v>
      </c>
      <c r="I2574">
        <v>36</v>
      </c>
      <c r="J2574">
        <v>16</v>
      </c>
      <c r="K2574">
        <v>86</v>
      </c>
      <c r="L2574">
        <v>39</v>
      </c>
      <c r="M2574">
        <v>98</v>
      </c>
      <c r="N2574">
        <v>9</v>
      </c>
      <c r="O2574">
        <v>19</v>
      </c>
      <c r="P2574">
        <v>51</v>
      </c>
      <c r="Q2574">
        <v>6</v>
      </c>
      <c r="R2574">
        <v>82</v>
      </c>
    </row>
    <row r="2575" spans="1:18" x14ac:dyDescent="0.35">
      <c r="A2575" t="s">
        <v>29</v>
      </c>
      <c r="B2575">
        <v>127211</v>
      </c>
      <c r="C2575">
        <v>12</v>
      </c>
      <c r="D2575" t="s">
        <v>22</v>
      </c>
      <c r="E2575">
        <v>62</v>
      </c>
      <c r="F2575">
        <v>54</v>
      </c>
      <c r="G2575">
        <v>17</v>
      </c>
      <c r="H2575" t="s">
        <v>23</v>
      </c>
      <c r="I2575">
        <v>88</v>
      </c>
      <c r="J2575">
        <v>71</v>
      </c>
      <c r="K2575">
        <v>87</v>
      </c>
      <c r="L2575">
        <v>67</v>
      </c>
      <c r="M2575">
        <v>4</v>
      </c>
      <c r="N2575">
        <v>97</v>
      </c>
      <c r="O2575">
        <v>92</v>
      </c>
      <c r="P2575">
        <v>13</v>
      </c>
      <c r="Q2575">
        <v>11</v>
      </c>
      <c r="R2575">
        <v>54</v>
      </c>
    </row>
    <row r="2576" spans="1:18" x14ac:dyDescent="0.35">
      <c r="A2576" t="s">
        <v>30</v>
      </c>
      <c r="B2576">
        <v>35455</v>
      </c>
      <c r="C2576">
        <v>12</v>
      </c>
      <c r="D2576" t="s">
        <v>25</v>
      </c>
      <c r="E2576">
        <v>38</v>
      </c>
      <c r="F2576">
        <v>64</v>
      </c>
      <c r="G2576">
        <v>5</v>
      </c>
      <c r="H2576" t="s">
        <v>27</v>
      </c>
      <c r="I2576">
        <v>34</v>
      </c>
      <c r="J2576">
        <v>35</v>
      </c>
      <c r="K2576">
        <v>64</v>
      </c>
      <c r="L2576">
        <v>89</v>
      </c>
      <c r="M2576">
        <v>56</v>
      </c>
      <c r="N2576">
        <v>69</v>
      </c>
      <c r="O2576">
        <v>66</v>
      </c>
      <c r="P2576">
        <v>55</v>
      </c>
      <c r="Q2576">
        <v>31</v>
      </c>
      <c r="R2576">
        <v>38</v>
      </c>
    </row>
    <row r="2577" spans="1:18" x14ac:dyDescent="0.35">
      <c r="A2577" t="s">
        <v>39</v>
      </c>
      <c r="B2577">
        <v>37289</v>
      </c>
      <c r="C2577">
        <v>16</v>
      </c>
      <c r="D2577" t="s">
        <v>19</v>
      </c>
      <c r="E2577">
        <v>95</v>
      </c>
      <c r="F2577">
        <v>138</v>
      </c>
      <c r="G2577">
        <v>73</v>
      </c>
      <c r="H2577" t="s">
        <v>20</v>
      </c>
      <c r="I2577">
        <v>6</v>
      </c>
      <c r="J2577">
        <v>87</v>
      </c>
      <c r="K2577">
        <v>61</v>
      </c>
      <c r="L2577">
        <v>3</v>
      </c>
      <c r="M2577">
        <v>56</v>
      </c>
      <c r="N2577">
        <v>22</v>
      </c>
      <c r="O2577">
        <v>95</v>
      </c>
      <c r="P2577">
        <v>83</v>
      </c>
      <c r="Q2577">
        <v>96</v>
      </c>
      <c r="R2577">
        <v>19</v>
      </c>
    </row>
    <row r="2578" spans="1:18" x14ac:dyDescent="0.35">
      <c r="A2578" t="s">
        <v>33</v>
      </c>
      <c r="B2578">
        <v>81428</v>
      </c>
      <c r="C2578">
        <v>5</v>
      </c>
      <c r="D2578" t="s">
        <v>19</v>
      </c>
      <c r="E2578">
        <v>56</v>
      </c>
      <c r="F2578">
        <v>82</v>
      </c>
      <c r="G2578">
        <v>82</v>
      </c>
      <c r="H2578" t="s">
        <v>20</v>
      </c>
      <c r="I2578">
        <v>94</v>
      </c>
      <c r="J2578">
        <v>69</v>
      </c>
      <c r="K2578">
        <v>36</v>
      </c>
      <c r="L2578">
        <v>10</v>
      </c>
      <c r="M2578">
        <v>35</v>
      </c>
      <c r="N2578">
        <v>81</v>
      </c>
      <c r="O2578">
        <v>78</v>
      </c>
      <c r="P2578">
        <v>72</v>
      </c>
      <c r="Q2578">
        <v>67</v>
      </c>
      <c r="R2578">
        <v>11</v>
      </c>
    </row>
    <row r="2579" spans="1:18" x14ac:dyDescent="0.35">
      <c r="A2579" t="s">
        <v>30</v>
      </c>
      <c r="B2579">
        <v>123890</v>
      </c>
      <c r="C2579">
        <v>22</v>
      </c>
      <c r="D2579" t="s">
        <v>19</v>
      </c>
      <c r="E2579">
        <v>16</v>
      </c>
      <c r="F2579">
        <v>11</v>
      </c>
      <c r="G2579">
        <v>4</v>
      </c>
      <c r="H2579" t="s">
        <v>27</v>
      </c>
      <c r="I2579">
        <v>17</v>
      </c>
      <c r="J2579">
        <v>56</v>
      </c>
      <c r="K2579">
        <v>84</v>
      </c>
      <c r="L2579">
        <v>38</v>
      </c>
      <c r="M2579">
        <v>8</v>
      </c>
      <c r="N2579">
        <v>62</v>
      </c>
      <c r="O2579">
        <v>77</v>
      </c>
      <c r="P2579">
        <v>3</v>
      </c>
      <c r="Q2579">
        <v>69</v>
      </c>
      <c r="R2579">
        <v>8</v>
      </c>
    </row>
    <row r="2580" spans="1:18" x14ac:dyDescent="0.35">
      <c r="A2580" t="s">
        <v>37</v>
      </c>
      <c r="B2580">
        <v>67422</v>
      </c>
      <c r="C2580">
        <v>2</v>
      </c>
      <c r="D2580" t="s">
        <v>22</v>
      </c>
      <c r="E2580">
        <v>47</v>
      </c>
      <c r="F2580">
        <v>128</v>
      </c>
      <c r="G2580">
        <v>44</v>
      </c>
      <c r="H2580" t="s">
        <v>27</v>
      </c>
      <c r="I2580">
        <v>45</v>
      </c>
      <c r="J2580">
        <v>63</v>
      </c>
      <c r="K2580">
        <v>62</v>
      </c>
      <c r="L2580">
        <v>52</v>
      </c>
      <c r="M2580">
        <v>33</v>
      </c>
      <c r="N2580">
        <v>67</v>
      </c>
      <c r="O2580">
        <v>84</v>
      </c>
      <c r="P2580">
        <v>15</v>
      </c>
      <c r="Q2580">
        <v>34</v>
      </c>
      <c r="R2580">
        <v>67</v>
      </c>
    </row>
    <row r="2581" spans="1:18" x14ac:dyDescent="0.35">
      <c r="A2581" t="s">
        <v>28</v>
      </c>
      <c r="B2581">
        <v>62947</v>
      </c>
      <c r="C2581">
        <v>12</v>
      </c>
      <c r="D2581" t="s">
        <v>38</v>
      </c>
      <c r="E2581">
        <v>22</v>
      </c>
      <c r="F2581">
        <v>72</v>
      </c>
      <c r="G2581">
        <v>35</v>
      </c>
      <c r="H2581" t="s">
        <v>27</v>
      </c>
      <c r="I2581">
        <v>65</v>
      </c>
      <c r="J2581">
        <v>75</v>
      </c>
      <c r="K2581">
        <v>68</v>
      </c>
      <c r="L2581">
        <v>92</v>
      </c>
      <c r="M2581">
        <v>15</v>
      </c>
      <c r="N2581">
        <v>32</v>
      </c>
      <c r="O2581">
        <v>34</v>
      </c>
      <c r="P2581">
        <v>23</v>
      </c>
      <c r="Q2581">
        <v>14</v>
      </c>
      <c r="R2581">
        <v>49</v>
      </c>
    </row>
    <row r="2582" spans="1:18" x14ac:dyDescent="0.35">
      <c r="A2582" t="s">
        <v>18</v>
      </c>
      <c r="B2582">
        <v>149554</v>
      </c>
      <c r="C2582">
        <v>3</v>
      </c>
      <c r="D2582" t="s">
        <v>25</v>
      </c>
      <c r="E2582">
        <v>26</v>
      </c>
      <c r="F2582">
        <v>129</v>
      </c>
      <c r="G2582">
        <v>93</v>
      </c>
      <c r="H2582" t="s">
        <v>20</v>
      </c>
      <c r="I2582">
        <v>88</v>
      </c>
      <c r="J2582">
        <v>72</v>
      </c>
      <c r="K2582">
        <v>17</v>
      </c>
      <c r="L2582">
        <v>37</v>
      </c>
      <c r="M2582">
        <v>5</v>
      </c>
      <c r="N2582">
        <v>64</v>
      </c>
      <c r="O2582">
        <v>45</v>
      </c>
      <c r="P2582">
        <v>57</v>
      </c>
      <c r="Q2582">
        <v>98</v>
      </c>
      <c r="R2582">
        <v>4</v>
      </c>
    </row>
    <row r="2583" spans="1:18" x14ac:dyDescent="0.35">
      <c r="A2583" t="s">
        <v>29</v>
      </c>
      <c r="B2583">
        <v>66497</v>
      </c>
      <c r="C2583">
        <v>8</v>
      </c>
      <c r="D2583" t="s">
        <v>25</v>
      </c>
      <c r="E2583">
        <v>15</v>
      </c>
      <c r="F2583">
        <v>64</v>
      </c>
      <c r="G2583">
        <v>18</v>
      </c>
      <c r="H2583" t="s">
        <v>23</v>
      </c>
      <c r="I2583">
        <v>75</v>
      </c>
      <c r="J2583">
        <v>56</v>
      </c>
      <c r="K2583">
        <v>87</v>
      </c>
      <c r="L2583">
        <v>32</v>
      </c>
      <c r="M2583">
        <v>6</v>
      </c>
      <c r="N2583">
        <v>66</v>
      </c>
      <c r="O2583">
        <v>28</v>
      </c>
      <c r="P2583">
        <v>4</v>
      </c>
      <c r="Q2583">
        <v>59</v>
      </c>
      <c r="R2583">
        <v>2</v>
      </c>
    </row>
    <row r="2584" spans="1:18" x14ac:dyDescent="0.35">
      <c r="A2584" t="s">
        <v>26</v>
      </c>
      <c r="B2584">
        <v>91140</v>
      </c>
      <c r="C2584">
        <v>6</v>
      </c>
      <c r="D2584" t="s">
        <v>19</v>
      </c>
      <c r="E2584">
        <v>11</v>
      </c>
      <c r="F2584">
        <v>55</v>
      </c>
      <c r="G2584">
        <v>39</v>
      </c>
      <c r="H2584" t="s">
        <v>27</v>
      </c>
      <c r="I2584">
        <v>5</v>
      </c>
      <c r="J2584">
        <v>33</v>
      </c>
      <c r="K2584">
        <v>44</v>
      </c>
      <c r="L2584">
        <v>8</v>
      </c>
      <c r="M2584">
        <v>23</v>
      </c>
      <c r="N2584">
        <v>1</v>
      </c>
      <c r="O2584">
        <v>23</v>
      </c>
      <c r="P2584">
        <v>7</v>
      </c>
      <c r="Q2584">
        <v>58</v>
      </c>
      <c r="R2584">
        <v>33</v>
      </c>
    </row>
    <row r="2585" spans="1:18" x14ac:dyDescent="0.35">
      <c r="A2585" t="s">
        <v>37</v>
      </c>
      <c r="B2585">
        <v>147342</v>
      </c>
      <c r="C2585">
        <v>14</v>
      </c>
      <c r="D2585" t="s">
        <v>25</v>
      </c>
      <c r="E2585">
        <v>10</v>
      </c>
      <c r="F2585">
        <v>127</v>
      </c>
      <c r="G2585">
        <v>63</v>
      </c>
      <c r="H2585" t="s">
        <v>27</v>
      </c>
      <c r="I2585">
        <v>3</v>
      </c>
      <c r="J2585">
        <v>6</v>
      </c>
      <c r="K2585">
        <v>71</v>
      </c>
      <c r="L2585">
        <v>19</v>
      </c>
      <c r="M2585">
        <v>43</v>
      </c>
      <c r="N2585">
        <v>18</v>
      </c>
      <c r="O2585">
        <v>18</v>
      </c>
      <c r="P2585">
        <v>11</v>
      </c>
      <c r="Q2585">
        <v>59</v>
      </c>
      <c r="R2585">
        <v>74</v>
      </c>
    </row>
    <row r="2586" spans="1:18" x14ac:dyDescent="0.35">
      <c r="A2586" t="s">
        <v>21</v>
      </c>
      <c r="B2586">
        <v>119647</v>
      </c>
      <c r="C2586">
        <v>23</v>
      </c>
      <c r="D2586" t="s">
        <v>38</v>
      </c>
      <c r="E2586">
        <v>28</v>
      </c>
      <c r="F2586">
        <v>116</v>
      </c>
      <c r="G2586">
        <v>15</v>
      </c>
      <c r="H2586" t="s">
        <v>23</v>
      </c>
      <c r="I2586">
        <v>7</v>
      </c>
      <c r="J2586">
        <v>76</v>
      </c>
      <c r="K2586">
        <v>3</v>
      </c>
      <c r="L2586">
        <v>38</v>
      </c>
      <c r="M2586">
        <v>73</v>
      </c>
      <c r="N2586">
        <v>38</v>
      </c>
      <c r="O2586">
        <v>1</v>
      </c>
      <c r="P2586">
        <v>34</v>
      </c>
      <c r="Q2586">
        <v>87</v>
      </c>
      <c r="R2586">
        <v>95</v>
      </c>
    </row>
    <row r="2587" spans="1:18" x14ac:dyDescent="0.35">
      <c r="A2587" t="s">
        <v>33</v>
      </c>
      <c r="B2587">
        <v>31234</v>
      </c>
      <c r="C2587">
        <v>28</v>
      </c>
      <c r="D2587" t="s">
        <v>25</v>
      </c>
      <c r="E2587">
        <v>31</v>
      </c>
      <c r="F2587">
        <v>97</v>
      </c>
      <c r="G2587">
        <v>76</v>
      </c>
      <c r="H2587" t="s">
        <v>20</v>
      </c>
      <c r="I2587">
        <v>17</v>
      </c>
      <c r="J2587">
        <v>49</v>
      </c>
      <c r="K2587">
        <v>74</v>
      </c>
      <c r="L2587">
        <v>22</v>
      </c>
      <c r="M2587">
        <v>91</v>
      </c>
      <c r="N2587">
        <v>17</v>
      </c>
      <c r="O2587">
        <v>56</v>
      </c>
      <c r="P2587">
        <v>78</v>
      </c>
      <c r="Q2587">
        <v>21</v>
      </c>
      <c r="R2587">
        <v>3</v>
      </c>
    </row>
    <row r="2588" spans="1:18" x14ac:dyDescent="0.35">
      <c r="A2588" t="s">
        <v>39</v>
      </c>
      <c r="B2588">
        <v>34677</v>
      </c>
      <c r="C2588">
        <v>0</v>
      </c>
      <c r="D2588" t="s">
        <v>19</v>
      </c>
      <c r="E2588">
        <v>94</v>
      </c>
      <c r="F2588">
        <v>99</v>
      </c>
      <c r="G2588">
        <v>72</v>
      </c>
      <c r="H2588" t="s">
        <v>20</v>
      </c>
      <c r="I2588">
        <v>83</v>
      </c>
      <c r="J2588">
        <v>57</v>
      </c>
      <c r="K2588">
        <v>6</v>
      </c>
      <c r="L2588">
        <v>45</v>
      </c>
      <c r="M2588">
        <v>43</v>
      </c>
      <c r="N2588">
        <v>15</v>
      </c>
      <c r="O2588">
        <v>42</v>
      </c>
      <c r="P2588">
        <v>28</v>
      </c>
      <c r="Q2588">
        <v>7</v>
      </c>
      <c r="R2588">
        <v>1</v>
      </c>
    </row>
    <row r="2589" spans="1:18" x14ac:dyDescent="0.35">
      <c r="A2589" t="s">
        <v>36</v>
      </c>
      <c r="B2589">
        <v>125288</v>
      </c>
      <c r="C2589">
        <v>8</v>
      </c>
      <c r="D2589" t="s">
        <v>19</v>
      </c>
      <c r="E2589">
        <v>92</v>
      </c>
      <c r="F2589">
        <v>93</v>
      </c>
      <c r="G2589">
        <v>37</v>
      </c>
      <c r="H2589" t="s">
        <v>27</v>
      </c>
      <c r="I2589">
        <v>79</v>
      </c>
      <c r="J2589">
        <v>85</v>
      </c>
      <c r="K2589">
        <v>21</v>
      </c>
      <c r="L2589">
        <v>71</v>
      </c>
      <c r="M2589">
        <v>62</v>
      </c>
      <c r="N2589">
        <v>75</v>
      </c>
      <c r="O2589">
        <v>79</v>
      </c>
      <c r="P2589">
        <v>66</v>
      </c>
      <c r="Q2589">
        <v>96</v>
      </c>
      <c r="R2589">
        <v>86</v>
      </c>
    </row>
    <row r="2590" spans="1:18" x14ac:dyDescent="0.35">
      <c r="A2590" t="s">
        <v>18</v>
      </c>
      <c r="B2590">
        <v>77540</v>
      </c>
      <c r="C2590">
        <v>13</v>
      </c>
      <c r="D2590" t="s">
        <v>22</v>
      </c>
      <c r="E2590">
        <v>55</v>
      </c>
      <c r="F2590">
        <v>125</v>
      </c>
      <c r="G2590">
        <v>85</v>
      </c>
      <c r="H2590" t="s">
        <v>20</v>
      </c>
      <c r="I2590">
        <v>4</v>
      </c>
      <c r="J2590">
        <v>21</v>
      </c>
      <c r="K2590">
        <v>8</v>
      </c>
      <c r="L2590">
        <v>11</v>
      </c>
      <c r="M2590">
        <v>2</v>
      </c>
      <c r="N2590">
        <v>42</v>
      </c>
      <c r="O2590">
        <v>18</v>
      </c>
      <c r="P2590">
        <v>86</v>
      </c>
      <c r="Q2590">
        <v>75</v>
      </c>
      <c r="R2590">
        <v>57</v>
      </c>
    </row>
    <row r="2591" spans="1:18" x14ac:dyDescent="0.35">
      <c r="A2591" t="s">
        <v>30</v>
      </c>
      <c r="B2591">
        <v>62953</v>
      </c>
      <c r="C2591">
        <v>29</v>
      </c>
      <c r="D2591" t="s">
        <v>25</v>
      </c>
      <c r="E2591">
        <v>26</v>
      </c>
      <c r="F2591">
        <v>97</v>
      </c>
      <c r="G2591">
        <v>56</v>
      </c>
      <c r="H2591" t="s">
        <v>27</v>
      </c>
      <c r="I2591">
        <v>78</v>
      </c>
      <c r="J2591">
        <v>8</v>
      </c>
      <c r="K2591">
        <v>71</v>
      </c>
      <c r="L2591">
        <v>74</v>
      </c>
      <c r="M2591">
        <v>56</v>
      </c>
      <c r="N2591">
        <v>21</v>
      </c>
      <c r="O2591">
        <v>54</v>
      </c>
      <c r="P2591">
        <v>5</v>
      </c>
      <c r="Q2591">
        <v>48</v>
      </c>
      <c r="R2591">
        <v>46</v>
      </c>
    </row>
    <row r="2592" spans="1:18" x14ac:dyDescent="0.35">
      <c r="A2592" t="s">
        <v>39</v>
      </c>
      <c r="B2592">
        <v>99754</v>
      </c>
      <c r="C2592">
        <v>1</v>
      </c>
      <c r="D2592" t="s">
        <v>19</v>
      </c>
      <c r="E2592">
        <v>18</v>
      </c>
      <c r="F2592">
        <v>6</v>
      </c>
      <c r="G2592">
        <v>76</v>
      </c>
      <c r="H2592" t="s">
        <v>20</v>
      </c>
      <c r="I2592">
        <v>26</v>
      </c>
      <c r="J2592">
        <v>25</v>
      </c>
      <c r="K2592">
        <v>21</v>
      </c>
      <c r="L2592">
        <v>74</v>
      </c>
      <c r="M2592">
        <v>82</v>
      </c>
      <c r="N2592">
        <v>33</v>
      </c>
      <c r="O2592">
        <v>31</v>
      </c>
      <c r="P2592">
        <v>84</v>
      </c>
      <c r="Q2592">
        <v>62</v>
      </c>
      <c r="R2592">
        <v>29</v>
      </c>
    </row>
    <row r="2593" spans="1:18" x14ac:dyDescent="0.35">
      <c r="A2593" t="s">
        <v>28</v>
      </c>
      <c r="B2593">
        <v>114865</v>
      </c>
      <c r="C2593">
        <v>26</v>
      </c>
      <c r="D2593" t="s">
        <v>25</v>
      </c>
      <c r="E2593">
        <v>34</v>
      </c>
      <c r="F2593">
        <v>109</v>
      </c>
      <c r="G2593">
        <v>7</v>
      </c>
      <c r="H2593" t="s">
        <v>27</v>
      </c>
      <c r="I2593">
        <v>3</v>
      </c>
      <c r="J2593">
        <v>93</v>
      </c>
      <c r="K2593">
        <v>32</v>
      </c>
      <c r="L2593">
        <v>54</v>
      </c>
      <c r="M2593">
        <v>46</v>
      </c>
      <c r="N2593">
        <v>78</v>
      </c>
      <c r="O2593">
        <v>6</v>
      </c>
      <c r="P2593">
        <v>63</v>
      </c>
      <c r="Q2593">
        <v>76</v>
      </c>
      <c r="R2593">
        <v>47</v>
      </c>
    </row>
    <row r="2594" spans="1:18" x14ac:dyDescent="0.35">
      <c r="A2594" t="s">
        <v>39</v>
      </c>
      <c r="B2594">
        <v>59904</v>
      </c>
      <c r="C2594">
        <v>9</v>
      </c>
      <c r="D2594" t="s">
        <v>38</v>
      </c>
      <c r="E2594">
        <v>24</v>
      </c>
      <c r="F2594">
        <v>118</v>
      </c>
      <c r="G2594">
        <v>92</v>
      </c>
      <c r="H2594" t="s">
        <v>20</v>
      </c>
      <c r="I2594">
        <v>42</v>
      </c>
      <c r="J2594">
        <v>56</v>
      </c>
      <c r="K2594">
        <v>23</v>
      </c>
      <c r="L2594">
        <v>41</v>
      </c>
      <c r="M2594">
        <v>34</v>
      </c>
      <c r="N2594">
        <v>66</v>
      </c>
      <c r="O2594">
        <v>98</v>
      </c>
      <c r="P2594">
        <v>81</v>
      </c>
      <c r="Q2594">
        <v>19</v>
      </c>
      <c r="R2594">
        <v>58</v>
      </c>
    </row>
    <row r="2595" spans="1:18" x14ac:dyDescent="0.35">
      <c r="A2595" t="s">
        <v>42</v>
      </c>
      <c r="B2595">
        <v>53473</v>
      </c>
      <c r="C2595">
        <v>25</v>
      </c>
      <c r="D2595" t="s">
        <v>19</v>
      </c>
      <c r="E2595">
        <v>25</v>
      </c>
      <c r="F2595">
        <v>67</v>
      </c>
      <c r="G2595">
        <v>43</v>
      </c>
      <c r="H2595" t="s">
        <v>27</v>
      </c>
      <c r="I2595">
        <v>68</v>
      </c>
      <c r="J2595">
        <v>5</v>
      </c>
      <c r="K2595">
        <v>93</v>
      </c>
      <c r="L2595">
        <v>21</v>
      </c>
      <c r="M2595">
        <v>36</v>
      </c>
      <c r="N2595">
        <v>33</v>
      </c>
      <c r="O2595">
        <v>24</v>
      </c>
      <c r="P2595">
        <v>99</v>
      </c>
      <c r="Q2595">
        <v>39</v>
      </c>
      <c r="R2595">
        <v>94</v>
      </c>
    </row>
    <row r="2596" spans="1:18" x14ac:dyDescent="0.35">
      <c r="A2596" t="s">
        <v>24</v>
      </c>
      <c r="B2596">
        <v>34564</v>
      </c>
      <c r="C2596">
        <v>0</v>
      </c>
      <c r="D2596" t="s">
        <v>38</v>
      </c>
      <c r="E2596">
        <v>2</v>
      </c>
      <c r="F2596">
        <v>62</v>
      </c>
      <c r="G2596">
        <v>91</v>
      </c>
      <c r="H2596" t="s">
        <v>20</v>
      </c>
      <c r="I2596">
        <v>3</v>
      </c>
      <c r="J2596">
        <v>96</v>
      </c>
      <c r="K2596">
        <v>42</v>
      </c>
      <c r="L2596">
        <v>25</v>
      </c>
      <c r="M2596">
        <v>62</v>
      </c>
      <c r="N2596">
        <v>13</v>
      </c>
      <c r="O2596">
        <v>7</v>
      </c>
      <c r="P2596">
        <v>83</v>
      </c>
      <c r="Q2596">
        <v>42</v>
      </c>
      <c r="R2596">
        <v>52</v>
      </c>
    </row>
    <row r="2597" spans="1:18" x14ac:dyDescent="0.35">
      <c r="A2597" t="s">
        <v>32</v>
      </c>
      <c r="B2597">
        <v>128259</v>
      </c>
      <c r="C2597">
        <v>26</v>
      </c>
      <c r="D2597" t="s">
        <v>19</v>
      </c>
      <c r="E2597">
        <v>37</v>
      </c>
      <c r="F2597">
        <v>101</v>
      </c>
      <c r="G2597">
        <v>61</v>
      </c>
      <c r="H2597" t="s">
        <v>27</v>
      </c>
      <c r="I2597">
        <v>5</v>
      </c>
      <c r="J2597">
        <v>78</v>
      </c>
      <c r="K2597">
        <v>12</v>
      </c>
      <c r="L2597">
        <v>6</v>
      </c>
      <c r="M2597">
        <v>16</v>
      </c>
      <c r="N2597">
        <v>77</v>
      </c>
      <c r="O2597">
        <v>76</v>
      </c>
      <c r="P2597">
        <v>14</v>
      </c>
      <c r="Q2597">
        <v>3</v>
      </c>
      <c r="R2597">
        <v>69</v>
      </c>
    </row>
    <row r="2598" spans="1:18" x14ac:dyDescent="0.35">
      <c r="A2598" t="s">
        <v>37</v>
      </c>
      <c r="B2598">
        <v>144486</v>
      </c>
      <c r="C2598">
        <v>28</v>
      </c>
      <c r="D2598" t="s">
        <v>19</v>
      </c>
      <c r="E2598">
        <v>75</v>
      </c>
      <c r="F2598">
        <v>7</v>
      </c>
      <c r="G2598">
        <v>53</v>
      </c>
      <c r="H2598" t="s">
        <v>27</v>
      </c>
      <c r="I2598">
        <v>76</v>
      </c>
      <c r="J2598">
        <v>26</v>
      </c>
      <c r="K2598">
        <v>53</v>
      </c>
      <c r="L2598">
        <v>31</v>
      </c>
      <c r="M2598">
        <v>23</v>
      </c>
      <c r="N2598">
        <v>97</v>
      </c>
      <c r="O2598">
        <v>91</v>
      </c>
      <c r="P2598">
        <v>45</v>
      </c>
      <c r="Q2598">
        <v>14</v>
      </c>
      <c r="R2598">
        <v>73</v>
      </c>
    </row>
    <row r="2599" spans="1:18" x14ac:dyDescent="0.35">
      <c r="A2599" t="s">
        <v>36</v>
      </c>
      <c r="B2599">
        <v>136766</v>
      </c>
      <c r="C2599">
        <v>3</v>
      </c>
      <c r="D2599" t="s">
        <v>19</v>
      </c>
      <c r="E2599">
        <v>17</v>
      </c>
      <c r="F2599">
        <v>88</v>
      </c>
      <c r="G2599">
        <v>51</v>
      </c>
      <c r="H2599" t="s">
        <v>27</v>
      </c>
      <c r="I2599">
        <v>1</v>
      </c>
      <c r="J2599">
        <v>57</v>
      </c>
      <c r="K2599">
        <v>2</v>
      </c>
      <c r="L2599">
        <v>89</v>
      </c>
      <c r="M2599">
        <v>92</v>
      </c>
      <c r="N2599">
        <v>73</v>
      </c>
      <c r="O2599">
        <v>47</v>
      </c>
      <c r="P2599">
        <v>25</v>
      </c>
      <c r="Q2599">
        <v>74</v>
      </c>
      <c r="R2599">
        <v>93</v>
      </c>
    </row>
    <row r="2600" spans="1:18" x14ac:dyDescent="0.35">
      <c r="A2600" t="s">
        <v>42</v>
      </c>
      <c r="B2600">
        <v>139097</v>
      </c>
      <c r="C2600">
        <v>23</v>
      </c>
      <c r="D2600" t="s">
        <v>38</v>
      </c>
      <c r="E2600">
        <v>47</v>
      </c>
      <c r="F2600">
        <v>82</v>
      </c>
      <c r="G2600">
        <v>44</v>
      </c>
      <c r="H2600" t="s">
        <v>27</v>
      </c>
      <c r="I2600">
        <v>41</v>
      </c>
      <c r="J2600">
        <v>95</v>
      </c>
      <c r="K2600">
        <v>26</v>
      </c>
      <c r="L2600">
        <v>49</v>
      </c>
      <c r="M2600">
        <v>95</v>
      </c>
      <c r="N2600">
        <v>48</v>
      </c>
      <c r="O2600">
        <v>86</v>
      </c>
      <c r="P2600">
        <v>6</v>
      </c>
      <c r="Q2600">
        <v>95</v>
      </c>
      <c r="R2600">
        <v>19</v>
      </c>
    </row>
    <row r="2601" spans="1:18" x14ac:dyDescent="0.35">
      <c r="A2601" t="s">
        <v>33</v>
      </c>
      <c r="B2601">
        <v>97004</v>
      </c>
      <c r="C2601">
        <v>8</v>
      </c>
      <c r="D2601" t="s">
        <v>38</v>
      </c>
      <c r="E2601">
        <v>18</v>
      </c>
      <c r="F2601">
        <v>94</v>
      </c>
      <c r="G2601">
        <v>78</v>
      </c>
      <c r="H2601" t="s">
        <v>20</v>
      </c>
      <c r="I2601">
        <v>43</v>
      </c>
      <c r="J2601">
        <v>25</v>
      </c>
      <c r="K2601">
        <v>97</v>
      </c>
      <c r="L2601">
        <v>31</v>
      </c>
      <c r="M2601">
        <v>65</v>
      </c>
      <c r="N2601">
        <v>14</v>
      </c>
      <c r="O2601">
        <v>82</v>
      </c>
      <c r="P2601">
        <v>54</v>
      </c>
      <c r="Q2601">
        <v>98</v>
      </c>
      <c r="R2601">
        <v>42</v>
      </c>
    </row>
    <row r="2602" spans="1:18" x14ac:dyDescent="0.35">
      <c r="A2602" t="s">
        <v>24</v>
      </c>
      <c r="B2602">
        <v>87143</v>
      </c>
      <c r="C2602">
        <v>25</v>
      </c>
      <c r="D2602" t="s">
        <v>38</v>
      </c>
      <c r="E2602">
        <v>35</v>
      </c>
      <c r="F2602">
        <v>124</v>
      </c>
      <c r="G2602">
        <v>86</v>
      </c>
      <c r="H2602" t="s">
        <v>20</v>
      </c>
      <c r="I2602">
        <v>78</v>
      </c>
      <c r="J2602">
        <v>7</v>
      </c>
      <c r="K2602">
        <v>58</v>
      </c>
      <c r="L2602">
        <v>93</v>
      </c>
      <c r="M2602">
        <v>11</v>
      </c>
      <c r="N2602">
        <v>9</v>
      </c>
      <c r="O2602">
        <v>72</v>
      </c>
      <c r="P2602">
        <v>32</v>
      </c>
      <c r="Q2602">
        <v>66</v>
      </c>
      <c r="R2602">
        <v>55</v>
      </c>
    </row>
    <row r="2603" spans="1:18" x14ac:dyDescent="0.35">
      <c r="A2603" t="s">
        <v>21</v>
      </c>
      <c r="B2603">
        <v>86668</v>
      </c>
      <c r="C2603">
        <v>20</v>
      </c>
      <c r="D2603" t="s">
        <v>38</v>
      </c>
      <c r="E2603">
        <v>89</v>
      </c>
      <c r="F2603">
        <v>118</v>
      </c>
      <c r="G2603">
        <v>12</v>
      </c>
      <c r="H2603" t="s">
        <v>23</v>
      </c>
      <c r="I2603">
        <v>26</v>
      </c>
      <c r="J2603">
        <v>88</v>
      </c>
      <c r="K2603">
        <v>59</v>
      </c>
      <c r="L2603">
        <v>79</v>
      </c>
      <c r="M2603">
        <v>45</v>
      </c>
      <c r="N2603">
        <v>1</v>
      </c>
      <c r="O2603">
        <v>33</v>
      </c>
      <c r="P2603">
        <v>16</v>
      </c>
      <c r="Q2603">
        <v>78</v>
      </c>
      <c r="R2603">
        <v>7</v>
      </c>
    </row>
    <row r="2604" spans="1:18" x14ac:dyDescent="0.35">
      <c r="A2604" t="s">
        <v>42</v>
      </c>
      <c r="B2604">
        <v>45027</v>
      </c>
      <c r="C2604">
        <v>5</v>
      </c>
      <c r="D2604" t="s">
        <v>38</v>
      </c>
      <c r="E2604">
        <v>43</v>
      </c>
      <c r="F2604">
        <v>121</v>
      </c>
      <c r="G2604">
        <v>43</v>
      </c>
      <c r="H2604" t="s">
        <v>27</v>
      </c>
      <c r="I2604">
        <v>71</v>
      </c>
      <c r="J2604">
        <v>55</v>
      </c>
      <c r="K2604">
        <v>25</v>
      </c>
      <c r="L2604">
        <v>67</v>
      </c>
      <c r="M2604">
        <v>88</v>
      </c>
      <c r="N2604">
        <v>31</v>
      </c>
      <c r="O2604">
        <v>81</v>
      </c>
      <c r="P2604">
        <v>34</v>
      </c>
      <c r="Q2604">
        <v>82</v>
      </c>
      <c r="R2604">
        <v>5</v>
      </c>
    </row>
    <row r="2605" spans="1:18" x14ac:dyDescent="0.35">
      <c r="A2605" t="s">
        <v>44</v>
      </c>
      <c r="B2605">
        <v>86546</v>
      </c>
      <c r="C2605">
        <v>8</v>
      </c>
      <c r="D2605" t="s">
        <v>38</v>
      </c>
      <c r="E2605">
        <v>11</v>
      </c>
      <c r="F2605">
        <v>137</v>
      </c>
      <c r="G2605">
        <v>51</v>
      </c>
      <c r="H2605" t="s">
        <v>27</v>
      </c>
      <c r="I2605">
        <v>59</v>
      </c>
      <c r="J2605">
        <v>84</v>
      </c>
      <c r="K2605">
        <v>5</v>
      </c>
      <c r="L2605">
        <v>39</v>
      </c>
      <c r="M2605">
        <v>64</v>
      </c>
      <c r="N2605">
        <v>4</v>
      </c>
      <c r="O2605">
        <v>3</v>
      </c>
      <c r="P2605">
        <v>65</v>
      </c>
      <c r="Q2605">
        <v>39</v>
      </c>
      <c r="R2605">
        <v>2</v>
      </c>
    </row>
    <row r="2606" spans="1:18" x14ac:dyDescent="0.35">
      <c r="A2606" t="s">
        <v>42</v>
      </c>
      <c r="B2606">
        <v>101621</v>
      </c>
      <c r="C2606">
        <v>7</v>
      </c>
      <c r="D2606" t="s">
        <v>19</v>
      </c>
      <c r="E2606">
        <v>22</v>
      </c>
      <c r="F2606">
        <v>101</v>
      </c>
      <c r="G2606">
        <v>37</v>
      </c>
      <c r="H2606" t="s">
        <v>27</v>
      </c>
      <c r="I2606">
        <v>36</v>
      </c>
      <c r="J2606">
        <v>75</v>
      </c>
      <c r="K2606">
        <v>81</v>
      </c>
      <c r="L2606">
        <v>8</v>
      </c>
      <c r="M2606">
        <v>7</v>
      </c>
      <c r="N2606">
        <v>54</v>
      </c>
      <c r="O2606">
        <v>55</v>
      </c>
      <c r="P2606">
        <v>95</v>
      </c>
      <c r="Q2606">
        <v>88</v>
      </c>
      <c r="R2606">
        <v>65</v>
      </c>
    </row>
    <row r="2607" spans="1:18" x14ac:dyDescent="0.35">
      <c r="A2607" t="s">
        <v>37</v>
      </c>
      <c r="B2607">
        <v>114191</v>
      </c>
      <c r="C2607">
        <v>24</v>
      </c>
      <c r="D2607" t="s">
        <v>22</v>
      </c>
      <c r="E2607">
        <v>73</v>
      </c>
      <c r="F2607">
        <v>56</v>
      </c>
      <c r="G2607">
        <v>68</v>
      </c>
      <c r="H2607" t="s">
        <v>27</v>
      </c>
      <c r="I2607">
        <v>55</v>
      </c>
      <c r="J2607">
        <v>5</v>
      </c>
      <c r="K2607">
        <v>29</v>
      </c>
      <c r="L2607">
        <v>0</v>
      </c>
      <c r="M2607">
        <v>6</v>
      </c>
      <c r="N2607">
        <v>26</v>
      </c>
      <c r="O2607">
        <v>54</v>
      </c>
      <c r="P2607">
        <v>8</v>
      </c>
      <c r="Q2607">
        <v>97</v>
      </c>
      <c r="R2607">
        <v>41</v>
      </c>
    </row>
    <row r="2608" spans="1:18" x14ac:dyDescent="0.35">
      <c r="A2608" t="s">
        <v>31</v>
      </c>
      <c r="B2608">
        <v>41918</v>
      </c>
      <c r="C2608">
        <v>24</v>
      </c>
      <c r="D2608" t="s">
        <v>25</v>
      </c>
      <c r="E2608">
        <v>53</v>
      </c>
      <c r="F2608">
        <v>56</v>
      </c>
      <c r="G2608">
        <v>26</v>
      </c>
      <c r="H2608" t="s">
        <v>23</v>
      </c>
      <c r="I2608">
        <v>46</v>
      </c>
      <c r="J2608">
        <v>18</v>
      </c>
      <c r="K2608">
        <v>16</v>
      </c>
      <c r="L2608">
        <v>36</v>
      </c>
      <c r="M2608">
        <v>57</v>
      </c>
      <c r="N2608">
        <v>42</v>
      </c>
      <c r="O2608">
        <v>6</v>
      </c>
      <c r="P2608">
        <v>71</v>
      </c>
      <c r="Q2608">
        <v>75</v>
      </c>
      <c r="R2608">
        <v>4</v>
      </c>
    </row>
    <row r="2609" spans="1:18" x14ac:dyDescent="0.35">
      <c r="A2609" t="s">
        <v>33</v>
      </c>
      <c r="B2609">
        <v>130213</v>
      </c>
      <c r="C2609">
        <v>10</v>
      </c>
      <c r="D2609" t="s">
        <v>22</v>
      </c>
      <c r="E2609">
        <v>14</v>
      </c>
      <c r="F2609">
        <v>101</v>
      </c>
      <c r="G2609">
        <v>72</v>
      </c>
      <c r="H2609" t="s">
        <v>20</v>
      </c>
      <c r="I2609">
        <v>24</v>
      </c>
      <c r="J2609">
        <v>58</v>
      </c>
      <c r="K2609">
        <v>74</v>
      </c>
      <c r="L2609">
        <v>1</v>
      </c>
      <c r="M2609">
        <v>21</v>
      </c>
      <c r="N2609">
        <v>99</v>
      </c>
      <c r="O2609">
        <v>34</v>
      </c>
      <c r="P2609">
        <v>28</v>
      </c>
      <c r="Q2609">
        <v>9</v>
      </c>
      <c r="R2609">
        <v>69</v>
      </c>
    </row>
    <row r="2610" spans="1:18" x14ac:dyDescent="0.35">
      <c r="A2610" t="s">
        <v>42</v>
      </c>
      <c r="B2610">
        <v>88561</v>
      </c>
      <c r="C2610">
        <v>22</v>
      </c>
      <c r="D2610" t="s">
        <v>19</v>
      </c>
      <c r="E2610">
        <v>16</v>
      </c>
      <c r="F2610">
        <v>113</v>
      </c>
      <c r="G2610">
        <v>51</v>
      </c>
      <c r="H2610" t="s">
        <v>27</v>
      </c>
      <c r="I2610">
        <v>56</v>
      </c>
      <c r="J2610">
        <v>99</v>
      </c>
      <c r="K2610">
        <v>3</v>
      </c>
      <c r="L2610">
        <v>91</v>
      </c>
      <c r="M2610">
        <v>84</v>
      </c>
      <c r="N2610">
        <v>42</v>
      </c>
      <c r="O2610">
        <v>88</v>
      </c>
      <c r="P2610">
        <v>65</v>
      </c>
      <c r="Q2610">
        <v>89</v>
      </c>
      <c r="R2610">
        <v>59</v>
      </c>
    </row>
    <row r="2611" spans="1:18" x14ac:dyDescent="0.35">
      <c r="A2611" t="s">
        <v>21</v>
      </c>
      <c r="B2611">
        <v>132013</v>
      </c>
      <c r="C2611">
        <v>1</v>
      </c>
      <c r="D2611" t="s">
        <v>25</v>
      </c>
      <c r="E2611">
        <v>58</v>
      </c>
      <c r="F2611">
        <v>68</v>
      </c>
      <c r="G2611">
        <v>9</v>
      </c>
      <c r="H2611" t="s">
        <v>23</v>
      </c>
      <c r="I2611">
        <v>65</v>
      </c>
      <c r="J2611">
        <v>95</v>
      </c>
      <c r="K2611">
        <v>59</v>
      </c>
      <c r="L2611">
        <v>8</v>
      </c>
      <c r="M2611">
        <v>17</v>
      </c>
      <c r="N2611">
        <v>65</v>
      </c>
      <c r="O2611">
        <v>73</v>
      </c>
      <c r="P2611">
        <v>4</v>
      </c>
      <c r="Q2611">
        <v>1</v>
      </c>
      <c r="R2611">
        <v>78</v>
      </c>
    </row>
    <row r="2612" spans="1:18" x14ac:dyDescent="0.35">
      <c r="A2612" t="s">
        <v>18</v>
      </c>
      <c r="B2612">
        <v>67010</v>
      </c>
      <c r="C2612">
        <v>19</v>
      </c>
      <c r="D2612" t="s">
        <v>38</v>
      </c>
      <c r="E2612">
        <v>41</v>
      </c>
      <c r="F2612">
        <v>142</v>
      </c>
      <c r="G2612">
        <v>95</v>
      </c>
      <c r="H2612" t="s">
        <v>20</v>
      </c>
      <c r="I2612">
        <v>76</v>
      </c>
      <c r="J2612">
        <v>79</v>
      </c>
      <c r="K2612">
        <v>21</v>
      </c>
      <c r="L2612">
        <v>19</v>
      </c>
      <c r="M2612">
        <v>98</v>
      </c>
      <c r="N2612">
        <v>7</v>
      </c>
      <c r="O2612">
        <v>69</v>
      </c>
      <c r="P2612">
        <v>29</v>
      </c>
      <c r="Q2612">
        <v>89</v>
      </c>
      <c r="R2612">
        <v>4</v>
      </c>
    </row>
    <row r="2613" spans="1:18" x14ac:dyDescent="0.35">
      <c r="A2613" t="s">
        <v>44</v>
      </c>
      <c r="B2613">
        <v>131807</v>
      </c>
      <c r="C2613">
        <v>7</v>
      </c>
      <c r="D2613" t="s">
        <v>19</v>
      </c>
      <c r="E2613">
        <v>18</v>
      </c>
      <c r="F2613">
        <v>121</v>
      </c>
      <c r="G2613">
        <v>59</v>
      </c>
      <c r="H2613" t="s">
        <v>27</v>
      </c>
      <c r="I2613">
        <v>53</v>
      </c>
      <c r="J2613">
        <v>1</v>
      </c>
      <c r="K2613">
        <v>87</v>
      </c>
      <c r="L2613">
        <v>96</v>
      </c>
      <c r="M2613">
        <v>2</v>
      </c>
      <c r="N2613">
        <v>84</v>
      </c>
      <c r="O2613">
        <v>97</v>
      </c>
      <c r="P2613">
        <v>33</v>
      </c>
      <c r="Q2613">
        <v>19</v>
      </c>
      <c r="R2613">
        <v>98</v>
      </c>
    </row>
    <row r="2614" spans="1:18" x14ac:dyDescent="0.35">
      <c r="A2614" t="s">
        <v>37</v>
      </c>
      <c r="B2614">
        <v>117563</v>
      </c>
      <c r="C2614">
        <v>2</v>
      </c>
      <c r="D2614" t="s">
        <v>25</v>
      </c>
      <c r="E2614">
        <v>28</v>
      </c>
      <c r="F2614">
        <v>124</v>
      </c>
      <c r="G2614">
        <v>55</v>
      </c>
      <c r="H2614" t="s">
        <v>27</v>
      </c>
      <c r="I2614">
        <v>68</v>
      </c>
      <c r="J2614">
        <v>71</v>
      </c>
      <c r="K2614">
        <v>69</v>
      </c>
      <c r="L2614">
        <v>34</v>
      </c>
      <c r="M2614">
        <v>31</v>
      </c>
      <c r="N2614">
        <v>43</v>
      </c>
      <c r="O2614">
        <v>81</v>
      </c>
      <c r="P2614">
        <v>94</v>
      </c>
      <c r="Q2614">
        <v>46</v>
      </c>
      <c r="R2614">
        <v>9</v>
      </c>
    </row>
    <row r="2615" spans="1:18" x14ac:dyDescent="0.35">
      <c r="A2615" t="s">
        <v>43</v>
      </c>
      <c r="B2615">
        <v>51798</v>
      </c>
      <c r="C2615">
        <v>0</v>
      </c>
      <c r="D2615" t="s">
        <v>22</v>
      </c>
      <c r="E2615">
        <v>8</v>
      </c>
      <c r="F2615">
        <v>66</v>
      </c>
      <c r="G2615">
        <v>27</v>
      </c>
      <c r="H2615" t="s">
        <v>23</v>
      </c>
      <c r="I2615">
        <v>55</v>
      </c>
      <c r="J2615">
        <v>35</v>
      </c>
      <c r="K2615">
        <v>93</v>
      </c>
      <c r="L2615">
        <v>96</v>
      </c>
      <c r="M2615">
        <v>33</v>
      </c>
      <c r="N2615">
        <v>87</v>
      </c>
      <c r="O2615">
        <v>68</v>
      </c>
      <c r="P2615">
        <v>27</v>
      </c>
      <c r="Q2615">
        <v>94</v>
      </c>
      <c r="R2615">
        <v>6</v>
      </c>
    </row>
    <row r="2616" spans="1:18" x14ac:dyDescent="0.35">
      <c r="A2616" t="s">
        <v>36</v>
      </c>
      <c r="B2616">
        <v>73701</v>
      </c>
      <c r="C2616">
        <v>25</v>
      </c>
      <c r="D2616" t="s">
        <v>19</v>
      </c>
      <c r="E2616">
        <v>4</v>
      </c>
      <c r="F2616">
        <v>119</v>
      </c>
      <c r="G2616">
        <v>32</v>
      </c>
      <c r="H2616" t="s">
        <v>27</v>
      </c>
      <c r="I2616">
        <v>89</v>
      </c>
      <c r="J2616">
        <v>66</v>
      </c>
      <c r="K2616">
        <v>28</v>
      </c>
      <c r="L2616">
        <v>66</v>
      </c>
      <c r="M2616">
        <v>54</v>
      </c>
      <c r="N2616">
        <v>34</v>
      </c>
      <c r="O2616">
        <v>3</v>
      </c>
      <c r="P2616">
        <v>55</v>
      </c>
      <c r="Q2616">
        <v>8</v>
      </c>
      <c r="R2616">
        <v>81</v>
      </c>
    </row>
    <row r="2617" spans="1:18" x14ac:dyDescent="0.35">
      <c r="A2617" t="s">
        <v>37</v>
      </c>
      <c r="B2617">
        <v>135959</v>
      </c>
      <c r="C2617">
        <v>29</v>
      </c>
      <c r="D2617" t="s">
        <v>25</v>
      </c>
      <c r="E2617">
        <v>43</v>
      </c>
      <c r="F2617">
        <v>93</v>
      </c>
      <c r="G2617">
        <v>52</v>
      </c>
      <c r="H2617" t="s">
        <v>27</v>
      </c>
      <c r="I2617">
        <v>4</v>
      </c>
      <c r="J2617">
        <v>2</v>
      </c>
      <c r="K2617">
        <v>2</v>
      </c>
      <c r="L2617">
        <v>6</v>
      </c>
      <c r="M2617">
        <v>26</v>
      </c>
      <c r="N2617">
        <v>14</v>
      </c>
      <c r="O2617">
        <v>2</v>
      </c>
      <c r="P2617">
        <v>84</v>
      </c>
      <c r="Q2617">
        <v>97</v>
      </c>
      <c r="R2617">
        <v>7</v>
      </c>
    </row>
    <row r="2618" spans="1:18" x14ac:dyDescent="0.35">
      <c r="A2618" t="s">
        <v>30</v>
      </c>
      <c r="B2618">
        <v>129721</v>
      </c>
      <c r="C2618">
        <v>14</v>
      </c>
      <c r="D2618" t="s">
        <v>19</v>
      </c>
      <c r="E2618">
        <v>12</v>
      </c>
      <c r="F2618">
        <v>98</v>
      </c>
      <c r="G2618">
        <v>48</v>
      </c>
      <c r="H2618" t="s">
        <v>27</v>
      </c>
      <c r="I2618">
        <v>42</v>
      </c>
      <c r="J2618">
        <v>38</v>
      </c>
      <c r="K2618">
        <v>5</v>
      </c>
      <c r="L2618">
        <v>7</v>
      </c>
      <c r="M2618">
        <v>4</v>
      </c>
      <c r="N2618">
        <v>6</v>
      </c>
      <c r="O2618">
        <v>2</v>
      </c>
      <c r="P2618">
        <v>28</v>
      </c>
      <c r="Q2618">
        <v>17</v>
      </c>
      <c r="R2618">
        <v>25</v>
      </c>
    </row>
    <row r="2619" spans="1:18" x14ac:dyDescent="0.35">
      <c r="A2619" t="s">
        <v>43</v>
      </c>
      <c r="B2619">
        <v>98132</v>
      </c>
      <c r="C2619">
        <v>29</v>
      </c>
      <c r="D2619" t="s">
        <v>25</v>
      </c>
      <c r="E2619">
        <v>15</v>
      </c>
      <c r="F2619">
        <v>79</v>
      </c>
      <c r="G2619">
        <v>15</v>
      </c>
      <c r="H2619" t="s">
        <v>23</v>
      </c>
      <c r="I2619">
        <v>74</v>
      </c>
      <c r="J2619">
        <v>96</v>
      </c>
      <c r="K2619">
        <v>92</v>
      </c>
      <c r="L2619">
        <v>48</v>
      </c>
      <c r="M2619">
        <v>46</v>
      </c>
      <c r="N2619">
        <v>13</v>
      </c>
      <c r="O2619">
        <v>97</v>
      </c>
      <c r="P2619">
        <v>76</v>
      </c>
      <c r="Q2619">
        <v>85</v>
      </c>
      <c r="R2619">
        <v>23</v>
      </c>
    </row>
    <row r="2620" spans="1:18" x14ac:dyDescent="0.35">
      <c r="A2620" t="s">
        <v>32</v>
      </c>
      <c r="B2620">
        <v>132945</v>
      </c>
      <c r="C2620">
        <v>5</v>
      </c>
      <c r="D2620" t="s">
        <v>19</v>
      </c>
      <c r="E2620">
        <v>1</v>
      </c>
      <c r="F2620">
        <v>144</v>
      </c>
      <c r="G2620">
        <v>41</v>
      </c>
      <c r="H2620" t="s">
        <v>27</v>
      </c>
      <c r="I2620">
        <v>6</v>
      </c>
      <c r="J2620">
        <v>15</v>
      </c>
      <c r="K2620">
        <v>8</v>
      </c>
      <c r="L2620">
        <v>19</v>
      </c>
      <c r="M2620">
        <v>81</v>
      </c>
      <c r="N2620">
        <v>4</v>
      </c>
      <c r="O2620">
        <v>58</v>
      </c>
      <c r="P2620">
        <v>27</v>
      </c>
      <c r="Q2620">
        <v>88</v>
      </c>
      <c r="R2620">
        <v>76</v>
      </c>
    </row>
    <row r="2621" spans="1:18" x14ac:dyDescent="0.35">
      <c r="A2621" t="s">
        <v>37</v>
      </c>
      <c r="B2621">
        <v>141318</v>
      </c>
      <c r="C2621">
        <v>10</v>
      </c>
      <c r="D2621" t="s">
        <v>25</v>
      </c>
      <c r="E2621">
        <v>59</v>
      </c>
      <c r="F2621">
        <v>63</v>
      </c>
      <c r="G2621">
        <v>36</v>
      </c>
      <c r="H2621" t="s">
        <v>27</v>
      </c>
      <c r="I2621">
        <v>53</v>
      </c>
      <c r="J2621">
        <v>64</v>
      </c>
      <c r="K2621">
        <v>56</v>
      </c>
      <c r="L2621">
        <v>56</v>
      </c>
      <c r="M2621">
        <v>74</v>
      </c>
      <c r="N2621">
        <v>9</v>
      </c>
      <c r="O2621">
        <v>39</v>
      </c>
      <c r="P2621">
        <v>54</v>
      </c>
      <c r="Q2621">
        <v>89</v>
      </c>
      <c r="R2621">
        <v>46</v>
      </c>
    </row>
    <row r="2622" spans="1:18" x14ac:dyDescent="0.35">
      <c r="A2622" t="s">
        <v>42</v>
      </c>
      <c r="B2622">
        <v>114005</v>
      </c>
      <c r="C2622">
        <v>26</v>
      </c>
      <c r="D2622" t="s">
        <v>22</v>
      </c>
      <c r="E2622">
        <v>77</v>
      </c>
      <c r="F2622">
        <v>138</v>
      </c>
      <c r="G2622">
        <v>6</v>
      </c>
      <c r="H2622" t="s">
        <v>27</v>
      </c>
      <c r="I2622">
        <v>1</v>
      </c>
      <c r="J2622">
        <v>46</v>
      </c>
      <c r="K2622">
        <v>21</v>
      </c>
      <c r="L2622">
        <v>32</v>
      </c>
      <c r="M2622">
        <v>47</v>
      </c>
      <c r="N2622">
        <v>22</v>
      </c>
      <c r="O2622">
        <v>52</v>
      </c>
      <c r="P2622">
        <v>64</v>
      </c>
      <c r="Q2622">
        <v>87</v>
      </c>
      <c r="R2622">
        <v>21</v>
      </c>
    </row>
    <row r="2623" spans="1:18" x14ac:dyDescent="0.35">
      <c r="A2623" t="s">
        <v>36</v>
      </c>
      <c r="B2623">
        <v>107974</v>
      </c>
      <c r="C2623">
        <v>6</v>
      </c>
      <c r="D2623" t="s">
        <v>38</v>
      </c>
      <c r="E2623">
        <v>41</v>
      </c>
      <c r="F2623">
        <v>72</v>
      </c>
      <c r="G2623">
        <v>43</v>
      </c>
      <c r="H2623" t="s">
        <v>27</v>
      </c>
      <c r="I2623">
        <v>88</v>
      </c>
      <c r="J2623">
        <v>14</v>
      </c>
      <c r="K2623">
        <v>44</v>
      </c>
      <c r="L2623">
        <v>31</v>
      </c>
      <c r="M2623">
        <v>8</v>
      </c>
      <c r="N2623">
        <v>1</v>
      </c>
      <c r="O2623">
        <v>78</v>
      </c>
      <c r="P2623">
        <v>85</v>
      </c>
      <c r="Q2623">
        <v>74</v>
      </c>
      <c r="R2623">
        <v>54</v>
      </c>
    </row>
    <row r="2624" spans="1:18" x14ac:dyDescent="0.35">
      <c r="A2624" t="s">
        <v>31</v>
      </c>
      <c r="B2624">
        <v>96214</v>
      </c>
      <c r="C2624">
        <v>27</v>
      </c>
      <c r="D2624" t="s">
        <v>19</v>
      </c>
      <c r="E2624">
        <v>15</v>
      </c>
      <c r="F2624">
        <v>128</v>
      </c>
      <c r="G2624">
        <v>16</v>
      </c>
      <c r="H2624" t="s">
        <v>23</v>
      </c>
      <c r="I2624">
        <v>75</v>
      </c>
      <c r="J2624">
        <v>23</v>
      </c>
      <c r="K2624">
        <v>83</v>
      </c>
      <c r="L2624">
        <v>57</v>
      </c>
      <c r="M2624">
        <v>1</v>
      </c>
      <c r="N2624">
        <v>52</v>
      </c>
      <c r="O2624">
        <v>31</v>
      </c>
      <c r="P2624">
        <v>6</v>
      </c>
      <c r="Q2624">
        <v>45</v>
      </c>
      <c r="R2624">
        <v>31</v>
      </c>
    </row>
    <row r="2625" spans="1:18" x14ac:dyDescent="0.35">
      <c r="A2625" t="s">
        <v>21</v>
      </c>
      <c r="B2625">
        <v>89876</v>
      </c>
      <c r="C2625">
        <v>10</v>
      </c>
      <c r="D2625" t="s">
        <v>19</v>
      </c>
      <c r="E2625">
        <v>35</v>
      </c>
      <c r="F2625">
        <v>68</v>
      </c>
      <c r="G2625">
        <v>12</v>
      </c>
      <c r="H2625" t="s">
        <v>23</v>
      </c>
      <c r="I2625">
        <v>12</v>
      </c>
      <c r="J2625">
        <v>8</v>
      </c>
      <c r="K2625">
        <v>91</v>
      </c>
      <c r="L2625">
        <v>9</v>
      </c>
      <c r="M2625">
        <v>83</v>
      </c>
      <c r="N2625">
        <v>23</v>
      </c>
      <c r="O2625">
        <v>73</v>
      </c>
      <c r="P2625">
        <v>59</v>
      </c>
      <c r="Q2625">
        <v>5</v>
      </c>
      <c r="R2625">
        <v>9</v>
      </c>
    </row>
    <row r="2626" spans="1:18" x14ac:dyDescent="0.35">
      <c r="A2626" t="s">
        <v>37</v>
      </c>
      <c r="B2626">
        <v>144947</v>
      </c>
      <c r="C2626">
        <v>14</v>
      </c>
      <c r="D2626" t="s">
        <v>19</v>
      </c>
      <c r="E2626">
        <v>71</v>
      </c>
      <c r="F2626">
        <v>73</v>
      </c>
      <c r="G2626">
        <v>52</v>
      </c>
      <c r="H2626" t="s">
        <v>27</v>
      </c>
      <c r="I2626">
        <v>11</v>
      </c>
      <c r="J2626">
        <v>3</v>
      </c>
      <c r="K2626">
        <v>72</v>
      </c>
      <c r="L2626">
        <v>3</v>
      </c>
      <c r="M2626">
        <v>15</v>
      </c>
      <c r="N2626">
        <v>1</v>
      </c>
      <c r="O2626">
        <v>57</v>
      </c>
      <c r="P2626">
        <v>97</v>
      </c>
      <c r="Q2626">
        <v>48</v>
      </c>
      <c r="R2626">
        <v>21</v>
      </c>
    </row>
    <row r="2627" spans="1:18" x14ac:dyDescent="0.35">
      <c r="A2627" t="s">
        <v>44</v>
      </c>
      <c r="B2627">
        <v>129590</v>
      </c>
      <c r="C2627">
        <v>18</v>
      </c>
      <c r="D2627" t="s">
        <v>19</v>
      </c>
      <c r="E2627">
        <v>6</v>
      </c>
      <c r="F2627">
        <v>13</v>
      </c>
      <c r="G2627">
        <v>48</v>
      </c>
      <c r="H2627" t="s">
        <v>27</v>
      </c>
      <c r="I2627">
        <v>17</v>
      </c>
      <c r="J2627">
        <v>19</v>
      </c>
      <c r="K2627">
        <v>9</v>
      </c>
      <c r="L2627">
        <v>24</v>
      </c>
      <c r="M2627">
        <v>73</v>
      </c>
      <c r="N2627">
        <v>27</v>
      </c>
      <c r="O2627">
        <v>72</v>
      </c>
      <c r="P2627">
        <v>8</v>
      </c>
      <c r="Q2627">
        <v>21</v>
      </c>
      <c r="R2627">
        <v>41</v>
      </c>
    </row>
    <row r="2628" spans="1:18" x14ac:dyDescent="0.35">
      <c r="A2628" t="s">
        <v>29</v>
      </c>
      <c r="B2628">
        <v>147129</v>
      </c>
      <c r="C2628">
        <v>29</v>
      </c>
      <c r="D2628" t="s">
        <v>22</v>
      </c>
      <c r="E2628">
        <v>35</v>
      </c>
      <c r="F2628">
        <v>107</v>
      </c>
      <c r="G2628">
        <v>13</v>
      </c>
      <c r="H2628" t="s">
        <v>23</v>
      </c>
      <c r="I2628">
        <v>68</v>
      </c>
      <c r="J2628">
        <v>51</v>
      </c>
      <c r="K2628">
        <v>71</v>
      </c>
      <c r="L2628">
        <v>43</v>
      </c>
      <c r="M2628">
        <v>88</v>
      </c>
      <c r="N2628">
        <v>38</v>
      </c>
      <c r="O2628">
        <v>31</v>
      </c>
      <c r="P2628">
        <v>56</v>
      </c>
      <c r="Q2628">
        <v>51</v>
      </c>
      <c r="R2628">
        <v>52</v>
      </c>
    </row>
    <row r="2629" spans="1:18" x14ac:dyDescent="0.35">
      <c r="A2629" t="s">
        <v>43</v>
      </c>
      <c r="B2629">
        <v>107417</v>
      </c>
      <c r="C2629">
        <v>7</v>
      </c>
      <c r="D2629" t="s">
        <v>25</v>
      </c>
      <c r="E2629">
        <v>59</v>
      </c>
      <c r="F2629">
        <v>139</v>
      </c>
      <c r="G2629">
        <v>2</v>
      </c>
      <c r="H2629" t="s">
        <v>23</v>
      </c>
      <c r="I2629">
        <v>2</v>
      </c>
      <c r="J2629">
        <v>87</v>
      </c>
      <c r="K2629">
        <v>84</v>
      </c>
      <c r="L2629">
        <v>5</v>
      </c>
      <c r="M2629">
        <v>13</v>
      </c>
      <c r="N2629">
        <v>56</v>
      </c>
      <c r="O2629">
        <v>4</v>
      </c>
      <c r="P2629">
        <v>41</v>
      </c>
      <c r="Q2629">
        <v>98</v>
      </c>
      <c r="R2629">
        <v>17</v>
      </c>
    </row>
    <row r="2630" spans="1:18" x14ac:dyDescent="0.35">
      <c r="A2630" t="s">
        <v>30</v>
      </c>
      <c r="B2630">
        <v>75631</v>
      </c>
      <c r="C2630">
        <v>9</v>
      </c>
      <c r="D2630" t="s">
        <v>38</v>
      </c>
      <c r="E2630">
        <v>68</v>
      </c>
      <c r="F2630">
        <v>54</v>
      </c>
      <c r="G2630">
        <v>63</v>
      </c>
      <c r="H2630" t="s">
        <v>27</v>
      </c>
      <c r="I2630">
        <v>2</v>
      </c>
      <c r="J2630">
        <v>53</v>
      </c>
      <c r="K2630">
        <v>25</v>
      </c>
      <c r="L2630">
        <v>66</v>
      </c>
      <c r="M2630">
        <v>59</v>
      </c>
      <c r="N2630">
        <v>95</v>
      </c>
      <c r="O2630">
        <v>45</v>
      </c>
      <c r="P2630">
        <v>87</v>
      </c>
      <c r="Q2630">
        <v>58</v>
      </c>
      <c r="R2630">
        <v>91</v>
      </c>
    </row>
    <row r="2631" spans="1:18" x14ac:dyDescent="0.35">
      <c r="A2631" t="s">
        <v>44</v>
      </c>
      <c r="B2631">
        <v>85753</v>
      </c>
      <c r="C2631">
        <v>3</v>
      </c>
      <c r="D2631" t="s">
        <v>25</v>
      </c>
      <c r="E2631">
        <v>55</v>
      </c>
      <c r="F2631">
        <v>89</v>
      </c>
      <c r="G2631">
        <v>33</v>
      </c>
      <c r="H2631" t="s">
        <v>27</v>
      </c>
      <c r="I2631">
        <v>57</v>
      </c>
      <c r="J2631">
        <v>79</v>
      </c>
      <c r="K2631">
        <v>56</v>
      </c>
      <c r="L2631">
        <v>28</v>
      </c>
      <c r="M2631">
        <v>26</v>
      </c>
      <c r="N2631">
        <v>24</v>
      </c>
      <c r="O2631">
        <v>98</v>
      </c>
      <c r="P2631">
        <v>4</v>
      </c>
      <c r="Q2631">
        <v>32</v>
      </c>
      <c r="R2631">
        <v>42</v>
      </c>
    </row>
    <row r="2632" spans="1:18" x14ac:dyDescent="0.35">
      <c r="A2632" t="s">
        <v>32</v>
      </c>
      <c r="B2632">
        <v>91138</v>
      </c>
      <c r="C2632">
        <v>28</v>
      </c>
      <c r="D2632" t="s">
        <v>38</v>
      </c>
      <c r="E2632">
        <v>2</v>
      </c>
      <c r="F2632">
        <v>101</v>
      </c>
      <c r="G2632">
        <v>62</v>
      </c>
      <c r="H2632" t="s">
        <v>27</v>
      </c>
      <c r="I2632">
        <v>88</v>
      </c>
      <c r="J2632">
        <v>87</v>
      </c>
      <c r="K2632">
        <v>94</v>
      </c>
      <c r="L2632">
        <v>13</v>
      </c>
      <c r="M2632">
        <v>4</v>
      </c>
      <c r="N2632">
        <v>11</v>
      </c>
      <c r="O2632">
        <v>6</v>
      </c>
      <c r="P2632">
        <v>56</v>
      </c>
      <c r="Q2632">
        <v>67</v>
      </c>
      <c r="R2632">
        <v>37</v>
      </c>
    </row>
    <row r="2633" spans="1:18" x14ac:dyDescent="0.35">
      <c r="A2633" t="s">
        <v>33</v>
      </c>
      <c r="B2633">
        <v>106258</v>
      </c>
      <c r="C2633">
        <v>19</v>
      </c>
      <c r="D2633" t="s">
        <v>22</v>
      </c>
      <c r="E2633">
        <v>55</v>
      </c>
      <c r="F2633">
        <v>58</v>
      </c>
      <c r="G2633">
        <v>9</v>
      </c>
      <c r="H2633" t="s">
        <v>20</v>
      </c>
      <c r="I2633">
        <v>92</v>
      </c>
      <c r="J2633">
        <v>39</v>
      </c>
      <c r="K2633">
        <v>74</v>
      </c>
      <c r="L2633">
        <v>55</v>
      </c>
      <c r="M2633">
        <v>24</v>
      </c>
      <c r="N2633">
        <v>7</v>
      </c>
      <c r="O2633">
        <v>25</v>
      </c>
      <c r="P2633">
        <v>6</v>
      </c>
      <c r="Q2633">
        <v>4</v>
      </c>
      <c r="R2633">
        <v>84</v>
      </c>
    </row>
    <row r="2634" spans="1:18" x14ac:dyDescent="0.35">
      <c r="A2634" t="s">
        <v>43</v>
      </c>
      <c r="B2634">
        <v>140514</v>
      </c>
      <c r="C2634">
        <v>10</v>
      </c>
      <c r="D2634" t="s">
        <v>38</v>
      </c>
      <c r="E2634">
        <v>9</v>
      </c>
      <c r="F2634">
        <v>126</v>
      </c>
      <c r="G2634">
        <v>26</v>
      </c>
      <c r="H2634" t="s">
        <v>23</v>
      </c>
      <c r="I2634">
        <v>6</v>
      </c>
      <c r="J2634">
        <v>89</v>
      </c>
      <c r="K2634">
        <v>5</v>
      </c>
      <c r="L2634">
        <v>99</v>
      </c>
      <c r="M2634">
        <v>1</v>
      </c>
      <c r="N2634">
        <v>81</v>
      </c>
      <c r="O2634">
        <v>64</v>
      </c>
      <c r="P2634">
        <v>58</v>
      </c>
      <c r="Q2634">
        <v>73</v>
      </c>
      <c r="R2634">
        <v>84</v>
      </c>
    </row>
    <row r="2635" spans="1:18" x14ac:dyDescent="0.35">
      <c r="A2635" t="s">
        <v>41</v>
      </c>
      <c r="B2635">
        <v>47762</v>
      </c>
      <c r="C2635">
        <v>5</v>
      </c>
      <c r="D2635" t="s">
        <v>38</v>
      </c>
      <c r="E2635">
        <v>38</v>
      </c>
      <c r="F2635">
        <v>133</v>
      </c>
      <c r="G2635">
        <v>74</v>
      </c>
      <c r="H2635" t="s">
        <v>20</v>
      </c>
      <c r="I2635">
        <v>14</v>
      </c>
      <c r="J2635">
        <v>65</v>
      </c>
      <c r="K2635">
        <v>91</v>
      </c>
      <c r="L2635">
        <v>11</v>
      </c>
      <c r="M2635">
        <v>59</v>
      </c>
      <c r="N2635">
        <v>8</v>
      </c>
      <c r="O2635">
        <v>81</v>
      </c>
      <c r="P2635">
        <v>91</v>
      </c>
      <c r="Q2635">
        <v>63</v>
      </c>
      <c r="R2635">
        <v>69</v>
      </c>
    </row>
    <row r="2636" spans="1:18" x14ac:dyDescent="0.35">
      <c r="A2636" t="s">
        <v>36</v>
      </c>
      <c r="B2636">
        <v>101060</v>
      </c>
      <c r="C2636">
        <v>4</v>
      </c>
      <c r="D2636" t="s">
        <v>19</v>
      </c>
      <c r="E2636">
        <v>7</v>
      </c>
      <c r="F2636">
        <v>68</v>
      </c>
      <c r="G2636">
        <v>41</v>
      </c>
      <c r="H2636" t="s">
        <v>27</v>
      </c>
      <c r="I2636">
        <v>76</v>
      </c>
      <c r="J2636">
        <v>44</v>
      </c>
      <c r="K2636">
        <v>8</v>
      </c>
      <c r="L2636">
        <v>85</v>
      </c>
      <c r="M2636">
        <v>99</v>
      </c>
      <c r="N2636">
        <v>46</v>
      </c>
      <c r="O2636">
        <v>51</v>
      </c>
      <c r="P2636">
        <v>8</v>
      </c>
      <c r="Q2636">
        <v>38</v>
      </c>
      <c r="R2636">
        <v>37</v>
      </c>
    </row>
    <row r="2637" spans="1:18" x14ac:dyDescent="0.35">
      <c r="A2637" t="s">
        <v>26</v>
      </c>
      <c r="B2637">
        <v>37361</v>
      </c>
      <c r="C2637">
        <v>7</v>
      </c>
      <c r="D2637" t="s">
        <v>22</v>
      </c>
      <c r="E2637">
        <v>66</v>
      </c>
      <c r="F2637">
        <v>128</v>
      </c>
      <c r="G2637">
        <v>35</v>
      </c>
      <c r="H2637" t="s">
        <v>27</v>
      </c>
      <c r="I2637">
        <v>42</v>
      </c>
      <c r="J2637">
        <v>19</v>
      </c>
      <c r="K2637">
        <v>86</v>
      </c>
      <c r="L2637">
        <v>15</v>
      </c>
      <c r="M2637">
        <v>44</v>
      </c>
      <c r="N2637">
        <v>5</v>
      </c>
      <c r="O2637">
        <v>63</v>
      </c>
      <c r="P2637">
        <v>48</v>
      </c>
      <c r="Q2637">
        <v>5</v>
      </c>
      <c r="R2637">
        <v>1</v>
      </c>
    </row>
    <row r="2638" spans="1:18" x14ac:dyDescent="0.35">
      <c r="A2638" t="s">
        <v>39</v>
      </c>
      <c r="B2638">
        <v>47736</v>
      </c>
      <c r="C2638">
        <v>22</v>
      </c>
      <c r="D2638" t="s">
        <v>19</v>
      </c>
      <c r="E2638">
        <v>56</v>
      </c>
      <c r="F2638">
        <v>146</v>
      </c>
      <c r="G2638">
        <v>71</v>
      </c>
      <c r="H2638" t="s">
        <v>20</v>
      </c>
      <c r="I2638">
        <v>92</v>
      </c>
      <c r="J2638">
        <v>48</v>
      </c>
      <c r="K2638">
        <v>21</v>
      </c>
      <c r="L2638">
        <v>67</v>
      </c>
      <c r="M2638">
        <v>52</v>
      </c>
      <c r="N2638">
        <v>23</v>
      </c>
      <c r="O2638">
        <v>63</v>
      </c>
      <c r="P2638">
        <v>47</v>
      </c>
      <c r="Q2638">
        <v>69</v>
      </c>
      <c r="R2638">
        <v>69</v>
      </c>
    </row>
    <row r="2639" spans="1:18" x14ac:dyDescent="0.35">
      <c r="A2639" t="s">
        <v>37</v>
      </c>
      <c r="B2639">
        <v>57814</v>
      </c>
      <c r="C2639">
        <v>1</v>
      </c>
      <c r="D2639" t="s">
        <v>22</v>
      </c>
      <c r="E2639">
        <v>39</v>
      </c>
      <c r="F2639">
        <v>56</v>
      </c>
      <c r="G2639">
        <v>5</v>
      </c>
      <c r="H2639" t="s">
        <v>27</v>
      </c>
      <c r="I2639">
        <v>24</v>
      </c>
      <c r="J2639">
        <v>5</v>
      </c>
      <c r="K2639">
        <v>33</v>
      </c>
      <c r="L2639">
        <v>9</v>
      </c>
      <c r="M2639">
        <v>58</v>
      </c>
      <c r="N2639">
        <v>5</v>
      </c>
      <c r="O2639">
        <v>79</v>
      </c>
      <c r="P2639">
        <v>27</v>
      </c>
      <c r="Q2639">
        <v>37</v>
      </c>
      <c r="R2639">
        <v>69</v>
      </c>
    </row>
    <row r="2640" spans="1:18" x14ac:dyDescent="0.35">
      <c r="A2640" t="s">
        <v>26</v>
      </c>
      <c r="B2640">
        <v>135636</v>
      </c>
      <c r="C2640">
        <v>22</v>
      </c>
      <c r="D2640" t="s">
        <v>25</v>
      </c>
      <c r="E2640">
        <v>9</v>
      </c>
      <c r="F2640">
        <v>102</v>
      </c>
      <c r="G2640">
        <v>57</v>
      </c>
      <c r="H2640" t="s">
        <v>27</v>
      </c>
      <c r="I2640">
        <v>53</v>
      </c>
      <c r="J2640">
        <v>43</v>
      </c>
      <c r="K2640">
        <v>6</v>
      </c>
      <c r="L2640">
        <v>39</v>
      </c>
      <c r="M2640">
        <v>28</v>
      </c>
      <c r="N2640">
        <v>71</v>
      </c>
      <c r="O2640">
        <v>87</v>
      </c>
      <c r="P2640">
        <v>29</v>
      </c>
      <c r="Q2640">
        <v>71</v>
      </c>
      <c r="R2640">
        <v>43</v>
      </c>
    </row>
    <row r="2641" spans="1:18" x14ac:dyDescent="0.35">
      <c r="A2641" t="s">
        <v>35</v>
      </c>
      <c r="B2641">
        <v>124697</v>
      </c>
      <c r="C2641">
        <v>12</v>
      </c>
      <c r="D2641" t="s">
        <v>38</v>
      </c>
      <c r="E2641">
        <v>62</v>
      </c>
      <c r="F2641">
        <v>144</v>
      </c>
      <c r="G2641">
        <v>44</v>
      </c>
      <c r="H2641" t="s">
        <v>27</v>
      </c>
      <c r="I2641">
        <v>76</v>
      </c>
      <c r="J2641">
        <v>31</v>
      </c>
      <c r="K2641">
        <v>8</v>
      </c>
      <c r="L2641">
        <v>76</v>
      </c>
      <c r="M2641">
        <v>77</v>
      </c>
      <c r="N2641">
        <v>10</v>
      </c>
      <c r="O2641">
        <v>14</v>
      </c>
      <c r="P2641">
        <v>39</v>
      </c>
      <c r="Q2641">
        <v>63</v>
      </c>
      <c r="R2641">
        <v>59</v>
      </c>
    </row>
    <row r="2642" spans="1:18" x14ac:dyDescent="0.35">
      <c r="A2642" t="s">
        <v>18</v>
      </c>
      <c r="B2642">
        <v>132887</v>
      </c>
      <c r="C2642">
        <v>9</v>
      </c>
      <c r="D2642" t="s">
        <v>19</v>
      </c>
      <c r="E2642">
        <v>5</v>
      </c>
      <c r="F2642">
        <v>121</v>
      </c>
      <c r="G2642">
        <v>88</v>
      </c>
      <c r="H2642" t="s">
        <v>20</v>
      </c>
      <c r="I2642">
        <v>6</v>
      </c>
      <c r="J2642">
        <v>54</v>
      </c>
      <c r="K2642">
        <v>24</v>
      </c>
      <c r="L2642">
        <v>8</v>
      </c>
      <c r="M2642">
        <v>5</v>
      </c>
      <c r="N2642">
        <v>15</v>
      </c>
      <c r="O2642">
        <v>1</v>
      </c>
      <c r="P2642">
        <v>7</v>
      </c>
      <c r="Q2642">
        <v>6</v>
      </c>
      <c r="R2642">
        <v>87</v>
      </c>
    </row>
    <row r="2643" spans="1:18" x14ac:dyDescent="0.35">
      <c r="A2643" t="s">
        <v>37</v>
      </c>
      <c r="B2643">
        <v>104336</v>
      </c>
      <c r="C2643">
        <v>21</v>
      </c>
      <c r="D2643" t="s">
        <v>19</v>
      </c>
      <c r="E2643">
        <v>21</v>
      </c>
      <c r="F2643">
        <v>84</v>
      </c>
      <c r="G2643">
        <v>44</v>
      </c>
      <c r="H2643" t="s">
        <v>27</v>
      </c>
      <c r="I2643">
        <v>45</v>
      </c>
      <c r="J2643">
        <v>42</v>
      </c>
      <c r="K2643">
        <v>67</v>
      </c>
      <c r="L2643">
        <v>34</v>
      </c>
      <c r="M2643">
        <v>66</v>
      </c>
      <c r="N2643">
        <v>55</v>
      </c>
      <c r="O2643">
        <v>5</v>
      </c>
      <c r="P2643">
        <v>92</v>
      </c>
      <c r="Q2643">
        <v>18</v>
      </c>
      <c r="R2643">
        <v>45</v>
      </c>
    </row>
    <row r="2644" spans="1:18" x14ac:dyDescent="0.35">
      <c r="A2644" t="s">
        <v>18</v>
      </c>
      <c r="B2644">
        <v>143398</v>
      </c>
      <c r="C2644">
        <v>11</v>
      </c>
      <c r="D2644" t="s">
        <v>25</v>
      </c>
      <c r="E2644">
        <v>25</v>
      </c>
      <c r="F2644">
        <v>52</v>
      </c>
      <c r="G2644">
        <v>82</v>
      </c>
      <c r="H2644" t="s">
        <v>20</v>
      </c>
      <c r="I2644">
        <v>22</v>
      </c>
      <c r="J2644">
        <v>58</v>
      </c>
      <c r="K2644">
        <v>82</v>
      </c>
      <c r="L2644">
        <v>51</v>
      </c>
      <c r="M2644">
        <v>65</v>
      </c>
      <c r="N2644">
        <v>67</v>
      </c>
      <c r="O2644">
        <v>82</v>
      </c>
      <c r="P2644">
        <v>69</v>
      </c>
      <c r="Q2644">
        <v>98</v>
      </c>
      <c r="R2644">
        <v>46</v>
      </c>
    </row>
    <row r="2645" spans="1:18" x14ac:dyDescent="0.35">
      <c r="A2645" t="s">
        <v>37</v>
      </c>
      <c r="B2645">
        <v>143546</v>
      </c>
      <c r="C2645">
        <v>8</v>
      </c>
      <c r="D2645" t="s">
        <v>19</v>
      </c>
      <c r="E2645">
        <v>39</v>
      </c>
      <c r="F2645">
        <v>134</v>
      </c>
      <c r="G2645">
        <v>35</v>
      </c>
      <c r="H2645" t="s">
        <v>27</v>
      </c>
      <c r="I2645">
        <v>74</v>
      </c>
      <c r="J2645">
        <v>54</v>
      </c>
      <c r="K2645">
        <v>9</v>
      </c>
      <c r="L2645">
        <v>73</v>
      </c>
      <c r="M2645">
        <v>66</v>
      </c>
      <c r="N2645">
        <v>89</v>
      </c>
      <c r="O2645">
        <v>91</v>
      </c>
      <c r="P2645">
        <v>38</v>
      </c>
      <c r="Q2645">
        <v>93</v>
      </c>
      <c r="R2645">
        <v>5</v>
      </c>
    </row>
    <row r="2646" spans="1:18" x14ac:dyDescent="0.35">
      <c r="A2646" t="s">
        <v>39</v>
      </c>
      <c r="B2646">
        <v>132676</v>
      </c>
      <c r="C2646">
        <v>23</v>
      </c>
      <c r="D2646" t="s">
        <v>19</v>
      </c>
      <c r="E2646">
        <v>34</v>
      </c>
      <c r="F2646">
        <v>99</v>
      </c>
      <c r="G2646">
        <v>91</v>
      </c>
      <c r="H2646" t="s">
        <v>20</v>
      </c>
      <c r="I2646">
        <v>64</v>
      </c>
      <c r="J2646">
        <v>46</v>
      </c>
      <c r="K2646">
        <v>16</v>
      </c>
      <c r="L2646">
        <v>94</v>
      </c>
      <c r="M2646">
        <v>33</v>
      </c>
      <c r="N2646">
        <v>1</v>
      </c>
      <c r="O2646">
        <v>56</v>
      </c>
      <c r="P2646">
        <v>41</v>
      </c>
      <c r="Q2646">
        <v>59</v>
      </c>
      <c r="R2646">
        <v>23</v>
      </c>
    </row>
    <row r="2647" spans="1:18" x14ac:dyDescent="0.35">
      <c r="A2647" t="s">
        <v>30</v>
      </c>
      <c r="B2647">
        <v>54569</v>
      </c>
      <c r="C2647">
        <v>29</v>
      </c>
      <c r="D2647" t="s">
        <v>22</v>
      </c>
      <c r="E2647">
        <v>38</v>
      </c>
      <c r="F2647">
        <v>67</v>
      </c>
      <c r="G2647">
        <v>61</v>
      </c>
      <c r="H2647" t="s">
        <v>27</v>
      </c>
      <c r="I2647">
        <v>99</v>
      </c>
      <c r="J2647">
        <v>28</v>
      </c>
      <c r="K2647">
        <v>92</v>
      </c>
      <c r="L2647">
        <v>13</v>
      </c>
      <c r="M2647">
        <v>95</v>
      </c>
      <c r="N2647">
        <v>75</v>
      </c>
      <c r="O2647">
        <v>35</v>
      </c>
      <c r="P2647">
        <v>3</v>
      </c>
      <c r="Q2647">
        <v>64</v>
      </c>
      <c r="R2647">
        <v>59</v>
      </c>
    </row>
    <row r="2648" spans="1:18" x14ac:dyDescent="0.35">
      <c r="A2648" t="s">
        <v>24</v>
      </c>
      <c r="B2648">
        <v>124093</v>
      </c>
      <c r="C2648">
        <v>12</v>
      </c>
      <c r="D2648" t="s">
        <v>38</v>
      </c>
      <c r="E2648">
        <v>77</v>
      </c>
      <c r="F2648">
        <v>104</v>
      </c>
      <c r="G2648">
        <v>93</v>
      </c>
      <c r="H2648" t="s">
        <v>20</v>
      </c>
      <c r="I2648">
        <v>59</v>
      </c>
      <c r="J2648">
        <v>85</v>
      </c>
      <c r="K2648">
        <v>84</v>
      </c>
      <c r="L2648">
        <v>92</v>
      </c>
      <c r="M2648">
        <v>7</v>
      </c>
      <c r="N2648">
        <v>58</v>
      </c>
      <c r="O2648">
        <v>47</v>
      </c>
      <c r="P2648">
        <v>49</v>
      </c>
      <c r="Q2648">
        <v>46</v>
      </c>
      <c r="R2648">
        <v>84</v>
      </c>
    </row>
    <row r="2649" spans="1:18" x14ac:dyDescent="0.35">
      <c r="A2649" t="s">
        <v>41</v>
      </c>
      <c r="B2649">
        <v>83638</v>
      </c>
      <c r="C2649">
        <v>15</v>
      </c>
      <c r="D2649" t="s">
        <v>38</v>
      </c>
      <c r="E2649">
        <v>46</v>
      </c>
      <c r="F2649">
        <v>7</v>
      </c>
      <c r="G2649">
        <v>76</v>
      </c>
      <c r="H2649" t="s">
        <v>20</v>
      </c>
      <c r="I2649">
        <v>66</v>
      </c>
      <c r="J2649">
        <v>12</v>
      </c>
      <c r="K2649">
        <v>19</v>
      </c>
      <c r="L2649">
        <v>53</v>
      </c>
      <c r="M2649">
        <v>4</v>
      </c>
      <c r="N2649">
        <v>13</v>
      </c>
      <c r="O2649">
        <v>86</v>
      </c>
      <c r="P2649">
        <v>85</v>
      </c>
      <c r="Q2649">
        <v>35</v>
      </c>
      <c r="R2649">
        <v>35</v>
      </c>
    </row>
    <row r="2650" spans="1:18" x14ac:dyDescent="0.35">
      <c r="A2650" t="s">
        <v>29</v>
      </c>
      <c r="B2650">
        <v>126765</v>
      </c>
      <c r="C2650">
        <v>21</v>
      </c>
      <c r="D2650" t="s">
        <v>38</v>
      </c>
      <c r="E2650">
        <v>3</v>
      </c>
      <c r="F2650">
        <v>108</v>
      </c>
      <c r="G2650">
        <v>2</v>
      </c>
      <c r="H2650" t="s">
        <v>23</v>
      </c>
      <c r="I2650">
        <v>79</v>
      </c>
      <c r="J2650">
        <v>95</v>
      </c>
      <c r="K2650">
        <v>36</v>
      </c>
      <c r="L2650">
        <v>44</v>
      </c>
      <c r="M2650">
        <v>67</v>
      </c>
      <c r="N2650">
        <v>97</v>
      </c>
      <c r="O2650">
        <v>89</v>
      </c>
      <c r="P2650">
        <v>67</v>
      </c>
      <c r="Q2650">
        <v>86</v>
      </c>
      <c r="R2650">
        <v>9</v>
      </c>
    </row>
    <row r="2651" spans="1:18" x14ac:dyDescent="0.35">
      <c r="A2651" t="s">
        <v>21</v>
      </c>
      <c r="B2651">
        <v>121190</v>
      </c>
      <c r="C2651">
        <v>16</v>
      </c>
      <c r="D2651" t="s">
        <v>25</v>
      </c>
      <c r="E2651">
        <v>1</v>
      </c>
      <c r="F2651">
        <v>68</v>
      </c>
      <c r="G2651">
        <v>21</v>
      </c>
      <c r="H2651" t="s">
        <v>23</v>
      </c>
      <c r="I2651">
        <v>89</v>
      </c>
      <c r="J2651">
        <v>63</v>
      </c>
      <c r="K2651">
        <v>66</v>
      </c>
      <c r="L2651">
        <v>1</v>
      </c>
      <c r="M2651">
        <v>66</v>
      </c>
      <c r="N2651">
        <v>45</v>
      </c>
      <c r="O2651">
        <v>65</v>
      </c>
      <c r="P2651">
        <v>33</v>
      </c>
      <c r="Q2651">
        <v>58</v>
      </c>
      <c r="R2651">
        <v>42</v>
      </c>
    </row>
    <row r="2652" spans="1:18" x14ac:dyDescent="0.35">
      <c r="A2652" t="s">
        <v>31</v>
      </c>
      <c r="B2652">
        <v>84916</v>
      </c>
      <c r="C2652">
        <v>13</v>
      </c>
      <c r="D2652" t="s">
        <v>25</v>
      </c>
      <c r="E2652">
        <v>15</v>
      </c>
      <c r="F2652">
        <v>9</v>
      </c>
      <c r="G2652">
        <v>14</v>
      </c>
      <c r="H2652" t="s">
        <v>23</v>
      </c>
      <c r="I2652">
        <v>74</v>
      </c>
      <c r="J2652">
        <v>71</v>
      </c>
      <c r="K2652">
        <v>91</v>
      </c>
      <c r="L2652">
        <v>63</v>
      </c>
      <c r="M2652">
        <v>31</v>
      </c>
      <c r="N2652">
        <v>78</v>
      </c>
      <c r="O2652">
        <v>5</v>
      </c>
      <c r="P2652">
        <v>19</v>
      </c>
      <c r="Q2652">
        <v>75</v>
      </c>
      <c r="R2652">
        <v>13</v>
      </c>
    </row>
    <row r="2653" spans="1:18" x14ac:dyDescent="0.35">
      <c r="A2653" t="s">
        <v>41</v>
      </c>
      <c r="B2653">
        <v>125462</v>
      </c>
      <c r="C2653">
        <v>13</v>
      </c>
      <c r="D2653" t="s">
        <v>38</v>
      </c>
      <c r="E2653">
        <v>76</v>
      </c>
      <c r="F2653">
        <v>127</v>
      </c>
      <c r="G2653">
        <v>9</v>
      </c>
      <c r="H2653" t="s">
        <v>20</v>
      </c>
      <c r="I2653">
        <v>29</v>
      </c>
      <c r="J2653">
        <v>87</v>
      </c>
      <c r="K2653">
        <v>72</v>
      </c>
      <c r="L2653">
        <v>83</v>
      </c>
      <c r="M2653">
        <v>71</v>
      </c>
      <c r="N2653">
        <v>58</v>
      </c>
      <c r="O2653">
        <v>11</v>
      </c>
      <c r="P2653">
        <v>71</v>
      </c>
      <c r="Q2653">
        <v>69</v>
      </c>
      <c r="R2653">
        <v>31</v>
      </c>
    </row>
    <row r="2654" spans="1:18" x14ac:dyDescent="0.35">
      <c r="A2654" t="s">
        <v>30</v>
      </c>
      <c r="B2654">
        <v>74838</v>
      </c>
      <c r="C2654">
        <v>15</v>
      </c>
      <c r="D2654" t="s">
        <v>19</v>
      </c>
      <c r="E2654">
        <v>55</v>
      </c>
      <c r="F2654">
        <v>106</v>
      </c>
      <c r="G2654">
        <v>45</v>
      </c>
      <c r="H2654" t="s">
        <v>27</v>
      </c>
      <c r="I2654">
        <v>12</v>
      </c>
      <c r="J2654">
        <v>22</v>
      </c>
      <c r="K2654">
        <v>77</v>
      </c>
      <c r="L2654">
        <v>27</v>
      </c>
      <c r="M2654">
        <v>0</v>
      </c>
      <c r="N2654">
        <v>10</v>
      </c>
      <c r="O2654">
        <v>21</v>
      </c>
      <c r="P2654">
        <v>66</v>
      </c>
      <c r="Q2654">
        <v>93</v>
      </c>
      <c r="R2654">
        <v>6</v>
      </c>
    </row>
    <row r="2655" spans="1:18" x14ac:dyDescent="0.35">
      <c r="A2655" t="s">
        <v>34</v>
      </c>
      <c r="B2655">
        <v>113253</v>
      </c>
      <c r="C2655">
        <v>10</v>
      </c>
      <c r="D2655" t="s">
        <v>19</v>
      </c>
      <c r="E2655">
        <v>89</v>
      </c>
      <c r="F2655">
        <v>78</v>
      </c>
      <c r="G2655">
        <v>39</v>
      </c>
      <c r="H2655" t="s">
        <v>27</v>
      </c>
      <c r="I2655">
        <v>10</v>
      </c>
      <c r="J2655">
        <v>21</v>
      </c>
      <c r="K2655">
        <v>67</v>
      </c>
      <c r="L2655">
        <v>95</v>
      </c>
      <c r="M2655">
        <v>9</v>
      </c>
      <c r="N2655">
        <v>44</v>
      </c>
      <c r="O2655">
        <v>64</v>
      </c>
      <c r="P2655">
        <v>53</v>
      </c>
      <c r="Q2655">
        <v>35</v>
      </c>
      <c r="R2655">
        <v>14</v>
      </c>
    </row>
    <row r="2656" spans="1:18" x14ac:dyDescent="0.35">
      <c r="A2656" t="s">
        <v>42</v>
      </c>
      <c r="B2656">
        <v>111546</v>
      </c>
      <c r="C2656">
        <v>6</v>
      </c>
      <c r="D2656" t="s">
        <v>22</v>
      </c>
      <c r="E2656">
        <v>9</v>
      </c>
      <c r="F2656">
        <v>111</v>
      </c>
      <c r="G2656">
        <v>54</v>
      </c>
      <c r="H2656" t="s">
        <v>27</v>
      </c>
      <c r="I2656">
        <v>33</v>
      </c>
      <c r="J2656">
        <v>14</v>
      </c>
      <c r="K2656">
        <v>8</v>
      </c>
      <c r="L2656">
        <v>46</v>
      </c>
      <c r="M2656">
        <v>73</v>
      </c>
      <c r="N2656">
        <v>2</v>
      </c>
      <c r="O2656">
        <v>7</v>
      </c>
      <c r="P2656">
        <v>18</v>
      </c>
      <c r="Q2656">
        <v>11</v>
      </c>
      <c r="R2656">
        <v>19</v>
      </c>
    </row>
    <row r="2657" spans="1:18" x14ac:dyDescent="0.35">
      <c r="A2657" t="s">
        <v>33</v>
      </c>
      <c r="B2657">
        <v>140217</v>
      </c>
      <c r="C2657">
        <v>21</v>
      </c>
      <c r="D2657" t="s">
        <v>25</v>
      </c>
      <c r="E2657">
        <v>5</v>
      </c>
      <c r="F2657">
        <v>54</v>
      </c>
      <c r="G2657">
        <v>71</v>
      </c>
      <c r="H2657" t="s">
        <v>20</v>
      </c>
      <c r="I2657">
        <v>7</v>
      </c>
      <c r="J2657">
        <v>54</v>
      </c>
      <c r="K2657">
        <v>37</v>
      </c>
      <c r="L2657">
        <v>68</v>
      </c>
      <c r="M2657">
        <v>55</v>
      </c>
      <c r="N2657">
        <v>1</v>
      </c>
      <c r="O2657">
        <v>84</v>
      </c>
      <c r="P2657">
        <v>35</v>
      </c>
      <c r="Q2657">
        <v>4</v>
      </c>
      <c r="R2657">
        <v>78</v>
      </c>
    </row>
    <row r="2658" spans="1:18" x14ac:dyDescent="0.35">
      <c r="A2658" t="s">
        <v>26</v>
      </c>
      <c r="B2658">
        <v>107576</v>
      </c>
      <c r="C2658">
        <v>7</v>
      </c>
      <c r="D2658" t="s">
        <v>25</v>
      </c>
      <c r="E2658">
        <v>1</v>
      </c>
      <c r="F2658">
        <v>141</v>
      </c>
      <c r="G2658">
        <v>5</v>
      </c>
      <c r="H2658" t="s">
        <v>27</v>
      </c>
      <c r="I2658">
        <v>35</v>
      </c>
      <c r="J2658">
        <v>82</v>
      </c>
      <c r="K2658">
        <v>3</v>
      </c>
      <c r="L2658">
        <v>2</v>
      </c>
      <c r="M2658">
        <v>16</v>
      </c>
      <c r="N2658">
        <v>74</v>
      </c>
      <c r="O2658">
        <v>31</v>
      </c>
      <c r="P2658">
        <v>77</v>
      </c>
      <c r="Q2658">
        <v>4</v>
      </c>
      <c r="R2658">
        <v>61</v>
      </c>
    </row>
    <row r="2659" spans="1:18" x14ac:dyDescent="0.35">
      <c r="A2659" t="s">
        <v>18</v>
      </c>
      <c r="B2659">
        <v>89849</v>
      </c>
      <c r="C2659">
        <v>19</v>
      </c>
      <c r="D2659" t="s">
        <v>22</v>
      </c>
      <c r="E2659">
        <v>19</v>
      </c>
      <c r="F2659">
        <v>132</v>
      </c>
      <c r="G2659">
        <v>8</v>
      </c>
      <c r="H2659" t="s">
        <v>20</v>
      </c>
      <c r="I2659">
        <v>57</v>
      </c>
      <c r="J2659">
        <v>3</v>
      </c>
      <c r="K2659">
        <v>79</v>
      </c>
      <c r="L2659">
        <v>29</v>
      </c>
      <c r="M2659">
        <v>69</v>
      </c>
      <c r="N2659">
        <v>76</v>
      </c>
      <c r="O2659">
        <v>12</v>
      </c>
      <c r="P2659">
        <v>3</v>
      </c>
      <c r="Q2659">
        <v>72</v>
      </c>
      <c r="R2659">
        <v>23</v>
      </c>
    </row>
    <row r="2660" spans="1:18" x14ac:dyDescent="0.35">
      <c r="A2660" t="s">
        <v>34</v>
      </c>
      <c r="B2660">
        <v>133970</v>
      </c>
      <c r="C2660">
        <v>23</v>
      </c>
      <c r="D2660" t="s">
        <v>19</v>
      </c>
      <c r="E2660">
        <v>51</v>
      </c>
      <c r="F2660">
        <v>87</v>
      </c>
      <c r="G2660">
        <v>48</v>
      </c>
      <c r="H2660" t="s">
        <v>27</v>
      </c>
      <c r="I2660">
        <v>9</v>
      </c>
      <c r="J2660">
        <v>18</v>
      </c>
      <c r="K2660">
        <v>81</v>
      </c>
      <c r="L2660">
        <v>2</v>
      </c>
      <c r="M2660">
        <v>92</v>
      </c>
      <c r="N2660">
        <v>5</v>
      </c>
      <c r="O2660">
        <v>23</v>
      </c>
      <c r="P2660">
        <v>0</v>
      </c>
      <c r="Q2660">
        <v>56</v>
      </c>
      <c r="R2660">
        <v>24</v>
      </c>
    </row>
    <row r="2661" spans="1:18" x14ac:dyDescent="0.35">
      <c r="A2661" t="s">
        <v>28</v>
      </c>
      <c r="B2661">
        <v>65340</v>
      </c>
      <c r="C2661">
        <v>11</v>
      </c>
      <c r="D2661" t="s">
        <v>25</v>
      </c>
      <c r="E2661">
        <v>28</v>
      </c>
      <c r="F2661">
        <v>59</v>
      </c>
      <c r="G2661">
        <v>5</v>
      </c>
      <c r="H2661" t="s">
        <v>27</v>
      </c>
      <c r="I2661">
        <v>56</v>
      </c>
      <c r="J2661">
        <v>45</v>
      </c>
      <c r="K2661">
        <v>46</v>
      </c>
      <c r="L2661">
        <v>59</v>
      </c>
      <c r="M2661">
        <v>53</v>
      </c>
      <c r="N2661">
        <v>13</v>
      </c>
      <c r="O2661">
        <v>2</v>
      </c>
      <c r="P2661">
        <v>14</v>
      </c>
      <c r="Q2661">
        <v>69</v>
      </c>
      <c r="R2661">
        <v>53</v>
      </c>
    </row>
    <row r="2662" spans="1:18" x14ac:dyDescent="0.35">
      <c r="A2662" t="s">
        <v>24</v>
      </c>
      <c r="B2662">
        <v>94605</v>
      </c>
      <c r="C2662">
        <v>27</v>
      </c>
      <c r="D2662" t="s">
        <v>19</v>
      </c>
      <c r="E2662">
        <v>8</v>
      </c>
      <c r="F2662">
        <v>83</v>
      </c>
      <c r="G2662">
        <v>84</v>
      </c>
      <c r="H2662" t="s">
        <v>20</v>
      </c>
      <c r="I2662">
        <v>7</v>
      </c>
      <c r="J2662">
        <v>74</v>
      </c>
      <c r="K2662">
        <v>7</v>
      </c>
      <c r="L2662">
        <v>8</v>
      </c>
      <c r="M2662">
        <v>88</v>
      </c>
      <c r="N2662">
        <v>76</v>
      </c>
      <c r="O2662">
        <v>84</v>
      </c>
      <c r="P2662">
        <v>35</v>
      </c>
      <c r="Q2662">
        <v>34</v>
      </c>
      <c r="R2662">
        <v>94</v>
      </c>
    </row>
    <row r="2663" spans="1:18" x14ac:dyDescent="0.35">
      <c r="A2663" t="s">
        <v>37</v>
      </c>
      <c r="B2663">
        <v>132025</v>
      </c>
      <c r="C2663">
        <v>3</v>
      </c>
      <c r="D2663" t="s">
        <v>38</v>
      </c>
      <c r="E2663">
        <v>55</v>
      </c>
      <c r="F2663">
        <v>87</v>
      </c>
      <c r="G2663">
        <v>65</v>
      </c>
      <c r="H2663" t="s">
        <v>27</v>
      </c>
      <c r="I2663">
        <v>32</v>
      </c>
      <c r="J2663">
        <v>15</v>
      </c>
      <c r="K2663">
        <v>64</v>
      </c>
      <c r="L2663">
        <v>4</v>
      </c>
      <c r="M2663">
        <v>38</v>
      </c>
      <c r="N2663">
        <v>81</v>
      </c>
      <c r="O2663">
        <v>3</v>
      </c>
      <c r="P2663">
        <v>93</v>
      </c>
      <c r="Q2663">
        <v>96</v>
      </c>
      <c r="R2663">
        <v>82</v>
      </c>
    </row>
    <row r="2664" spans="1:18" x14ac:dyDescent="0.35">
      <c r="A2664" t="s">
        <v>42</v>
      </c>
      <c r="B2664">
        <v>42623</v>
      </c>
      <c r="C2664">
        <v>8</v>
      </c>
      <c r="D2664" t="s">
        <v>22</v>
      </c>
      <c r="E2664">
        <v>53</v>
      </c>
      <c r="F2664">
        <v>107</v>
      </c>
      <c r="G2664">
        <v>63</v>
      </c>
      <c r="H2664" t="s">
        <v>27</v>
      </c>
      <c r="I2664">
        <v>49</v>
      </c>
      <c r="J2664">
        <v>41</v>
      </c>
      <c r="K2664">
        <v>61</v>
      </c>
      <c r="L2664">
        <v>66</v>
      </c>
      <c r="M2664">
        <v>75</v>
      </c>
      <c r="N2664">
        <v>67</v>
      </c>
      <c r="O2664">
        <v>75</v>
      </c>
      <c r="P2664">
        <v>67</v>
      </c>
      <c r="Q2664">
        <v>48</v>
      </c>
      <c r="R2664">
        <v>13</v>
      </c>
    </row>
    <row r="2665" spans="1:18" x14ac:dyDescent="0.35">
      <c r="A2665" t="s">
        <v>31</v>
      </c>
      <c r="B2665">
        <v>82913</v>
      </c>
      <c r="C2665">
        <v>27</v>
      </c>
      <c r="D2665" t="s">
        <v>38</v>
      </c>
      <c r="E2665">
        <v>77</v>
      </c>
      <c r="F2665">
        <v>86</v>
      </c>
      <c r="G2665">
        <v>12</v>
      </c>
      <c r="H2665" t="s">
        <v>23</v>
      </c>
      <c r="I2665">
        <v>49</v>
      </c>
      <c r="J2665">
        <v>79</v>
      </c>
      <c r="K2665">
        <v>64</v>
      </c>
      <c r="L2665">
        <v>4</v>
      </c>
      <c r="M2665">
        <v>48</v>
      </c>
      <c r="N2665">
        <v>99</v>
      </c>
      <c r="O2665">
        <v>35</v>
      </c>
      <c r="P2665">
        <v>44</v>
      </c>
      <c r="Q2665">
        <v>29</v>
      </c>
      <c r="R2665">
        <v>5</v>
      </c>
    </row>
    <row r="2666" spans="1:18" x14ac:dyDescent="0.35">
      <c r="A2666" t="s">
        <v>35</v>
      </c>
      <c r="B2666">
        <v>39159</v>
      </c>
      <c r="C2666">
        <v>4</v>
      </c>
      <c r="D2666" t="s">
        <v>19</v>
      </c>
      <c r="E2666">
        <v>25</v>
      </c>
      <c r="F2666">
        <v>121</v>
      </c>
      <c r="G2666">
        <v>36</v>
      </c>
      <c r="H2666" t="s">
        <v>27</v>
      </c>
      <c r="I2666">
        <v>93</v>
      </c>
      <c r="J2666">
        <v>31</v>
      </c>
      <c r="K2666">
        <v>58</v>
      </c>
      <c r="L2666">
        <v>32</v>
      </c>
      <c r="M2666">
        <v>48</v>
      </c>
      <c r="N2666">
        <v>9</v>
      </c>
      <c r="O2666">
        <v>7</v>
      </c>
      <c r="P2666">
        <v>86</v>
      </c>
      <c r="Q2666">
        <v>56</v>
      </c>
      <c r="R2666">
        <v>67</v>
      </c>
    </row>
    <row r="2667" spans="1:18" x14ac:dyDescent="0.35">
      <c r="A2667" t="s">
        <v>39</v>
      </c>
      <c r="B2667">
        <v>70294</v>
      </c>
      <c r="C2667">
        <v>16</v>
      </c>
      <c r="D2667" t="s">
        <v>22</v>
      </c>
      <c r="E2667">
        <v>76</v>
      </c>
      <c r="F2667">
        <v>63</v>
      </c>
      <c r="G2667">
        <v>94</v>
      </c>
      <c r="H2667" t="s">
        <v>20</v>
      </c>
      <c r="I2667">
        <v>8</v>
      </c>
      <c r="J2667">
        <v>49</v>
      </c>
      <c r="K2667">
        <v>92</v>
      </c>
      <c r="L2667">
        <v>17</v>
      </c>
      <c r="M2667">
        <v>99</v>
      </c>
      <c r="N2667">
        <v>72</v>
      </c>
      <c r="O2667">
        <v>1</v>
      </c>
      <c r="P2667">
        <v>54</v>
      </c>
      <c r="Q2667">
        <v>71</v>
      </c>
      <c r="R2667">
        <v>61</v>
      </c>
    </row>
    <row r="2668" spans="1:18" x14ac:dyDescent="0.35">
      <c r="A2668" t="s">
        <v>29</v>
      </c>
      <c r="B2668">
        <v>110381</v>
      </c>
      <c r="C2668">
        <v>9</v>
      </c>
      <c r="D2668" t="s">
        <v>38</v>
      </c>
      <c r="E2668">
        <v>35</v>
      </c>
      <c r="F2668">
        <v>84</v>
      </c>
      <c r="G2668">
        <v>26</v>
      </c>
      <c r="H2668" t="s">
        <v>23</v>
      </c>
      <c r="I2668">
        <v>23</v>
      </c>
      <c r="J2668">
        <v>9</v>
      </c>
      <c r="K2668">
        <v>6</v>
      </c>
      <c r="L2668">
        <v>69</v>
      </c>
      <c r="M2668">
        <v>29</v>
      </c>
      <c r="N2668">
        <v>6</v>
      </c>
      <c r="O2668">
        <v>78</v>
      </c>
      <c r="P2668">
        <v>35</v>
      </c>
      <c r="Q2668">
        <v>53</v>
      </c>
      <c r="R2668">
        <v>15</v>
      </c>
    </row>
    <row r="2669" spans="1:18" x14ac:dyDescent="0.35">
      <c r="A2669" t="s">
        <v>41</v>
      </c>
      <c r="B2669">
        <v>142488</v>
      </c>
      <c r="C2669">
        <v>4</v>
      </c>
      <c r="D2669" t="s">
        <v>22</v>
      </c>
      <c r="E2669">
        <v>98</v>
      </c>
      <c r="F2669">
        <v>8</v>
      </c>
      <c r="G2669">
        <v>77</v>
      </c>
      <c r="H2669" t="s">
        <v>20</v>
      </c>
      <c r="I2669">
        <v>97</v>
      </c>
      <c r="J2669">
        <v>73</v>
      </c>
      <c r="K2669">
        <v>59</v>
      </c>
      <c r="L2669">
        <v>7</v>
      </c>
      <c r="M2669">
        <v>71</v>
      </c>
      <c r="N2669">
        <v>76</v>
      </c>
      <c r="O2669">
        <v>7</v>
      </c>
      <c r="P2669">
        <v>41</v>
      </c>
      <c r="Q2669">
        <v>3</v>
      </c>
      <c r="R2669">
        <v>7</v>
      </c>
    </row>
    <row r="2670" spans="1:18" x14ac:dyDescent="0.35">
      <c r="A2670" t="s">
        <v>34</v>
      </c>
      <c r="B2670">
        <v>35749</v>
      </c>
      <c r="C2670">
        <v>24</v>
      </c>
      <c r="D2670" t="s">
        <v>25</v>
      </c>
      <c r="E2670">
        <v>62</v>
      </c>
      <c r="F2670">
        <v>68</v>
      </c>
      <c r="G2670">
        <v>42</v>
      </c>
      <c r="H2670" t="s">
        <v>27</v>
      </c>
      <c r="I2670">
        <v>64</v>
      </c>
      <c r="J2670">
        <v>58</v>
      </c>
      <c r="K2670">
        <v>87</v>
      </c>
      <c r="L2670">
        <v>79</v>
      </c>
      <c r="M2670">
        <v>97</v>
      </c>
      <c r="N2670">
        <v>6</v>
      </c>
      <c r="O2670">
        <v>7</v>
      </c>
      <c r="P2670">
        <v>86</v>
      </c>
      <c r="Q2670">
        <v>84</v>
      </c>
      <c r="R2670">
        <v>72</v>
      </c>
    </row>
    <row r="2671" spans="1:18" x14ac:dyDescent="0.35">
      <c r="A2671" t="s">
        <v>41</v>
      </c>
      <c r="B2671">
        <v>81833</v>
      </c>
      <c r="C2671">
        <v>12</v>
      </c>
      <c r="D2671" t="s">
        <v>22</v>
      </c>
      <c r="E2671">
        <v>27</v>
      </c>
      <c r="F2671">
        <v>138</v>
      </c>
      <c r="G2671">
        <v>89</v>
      </c>
      <c r="H2671" t="s">
        <v>20</v>
      </c>
      <c r="I2671">
        <v>84</v>
      </c>
      <c r="J2671">
        <v>14</v>
      </c>
      <c r="K2671">
        <v>31</v>
      </c>
      <c r="L2671">
        <v>42</v>
      </c>
      <c r="M2671">
        <v>84</v>
      </c>
      <c r="N2671">
        <v>89</v>
      </c>
      <c r="O2671">
        <v>28</v>
      </c>
      <c r="P2671">
        <v>69</v>
      </c>
      <c r="Q2671">
        <v>8</v>
      </c>
      <c r="R2671">
        <v>41</v>
      </c>
    </row>
    <row r="2672" spans="1:18" x14ac:dyDescent="0.35">
      <c r="A2672" t="s">
        <v>28</v>
      </c>
      <c r="B2672">
        <v>52703</v>
      </c>
      <c r="C2672">
        <v>6</v>
      </c>
      <c r="D2672" t="s">
        <v>19</v>
      </c>
      <c r="E2672">
        <v>77</v>
      </c>
      <c r="F2672">
        <v>139</v>
      </c>
      <c r="G2672">
        <v>43</v>
      </c>
      <c r="H2672" t="s">
        <v>27</v>
      </c>
      <c r="I2672">
        <v>53</v>
      </c>
      <c r="J2672">
        <v>65</v>
      </c>
      <c r="K2672">
        <v>33</v>
      </c>
      <c r="L2672">
        <v>99</v>
      </c>
      <c r="M2672">
        <v>88</v>
      </c>
      <c r="N2672">
        <v>3</v>
      </c>
      <c r="O2672">
        <v>51</v>
      </c>
      <c r="P2672">
        <v>23</v>
      </c>
      <c r="Q2672">
        <v>51</v>
      </c>
      <c r="R2672">
        <v>68</v>
      </c>
    </row>
    <row r="2673" spans="1:18" x14ac:dyDescent="0.35">
      <c r="A2673" t="s">
        <v>40</v>
      </c>
      <c r="B2673">
        <v>76554</v>
      </c>
      <c r="C2673">
        <v>15</v>
      </c>
      <c r="D2673" t="s">
        <v>25</v>
      </c>
      <c r="E2673">
        <v>87</v>
      </c>
      <c r="F2673">
        <v>109</v>
      </c>
      <c r="G2673">
        <v>3</v>
      </c>
      <c r="H2673" t="s">
        <v>23</v>
      </c>
      <c r="I2673">
        <v>3</v>
      </c>
      <c r="J2673">
        <v>83</v>
      </c>
      <c r="K2673">
        <v>79</v>
      </c>
      <c r="L2673">
        <v>13</v>
      </c>
      <c r="M2673">
        <v>34</v>
      </c>
      <c r="N2673">
        <v>88</v>
      </c>
      <c r="O2673">
        <v>52</v>
      </c>
      <c r="P2673">
        <v>4</v>
      </c>
      <c r="Q2673">
        <v>91</v>
      </c>
      <c r="R2673">
        <v>9</v>
      </c>
    </row>
    <row r="2674" spans="1:18" x14ac:dyDescent="0.35">
      <c r="A2674" t="s">
        <v>24</v>
      </c>
      <c r="B2674">
        <v>67648</v>
      </c>
      <c r="C2674">
        <v>25</v>
      </c>
      <c r="D2674" t="s">
        <v>25</v>
      </c>
      <c r="E2674">
        <v>65</v>
      </c>
      <c r="F2674">
        <v>111</v>
      </c>
      <c r="G2674">
        <v>77</v>
      </c>
      <c r="H2674" t="s">
        <v>20</v>
      </c>
      <c r="I2674">
        <v>56</v>
      </c>
      <c r="J2674">
        <v>71</v>
      </c>
      <c r="K2674">
        <v>58</v>
      </c>
      <c r="L2674">
        <v>68</v>
      </c>
      <c r="M2674">
        <v>26</v>
      </c>
      <c r="N2674">
        <v>83</v>
      </c>
      <c r="O2674">
        <v>45</v>
      </c>
      <c r="P2674">
        <v>99</v>
      </c>
      <c r="Q2674">
        <v>2</v>
      </c>
      <c r="R2674">
        <v>38</v>
      </c>
    </row>
    <row r="2675" spans="1:18" x14ac:dyDescent="0.35">
      <c r="A2675" t="s">
        <v>39</v>
      </c>
      <c r="B2675">
        <v>135718</v>
      </c>
      <c r="C2675">
        <v>4</v>
      </c>
      <c r="D2675" t="s">
        <v>38</v>
      </c>
      <c r="E2675">
        <v>56</v>
      </c>
      <c r="F2675">
        <v>74</v>
      </c>
      <c r="G2675">
        <v>88</v>
      </c>
      <c r="H2675" t="s">
        <v>20</v>
      </c>
      <c r="I2675">
        <v>88</v>
      </c>
      <c r="J2675">
        <v>21</v>
      </c>
      <c r="K2675">
        <v>16</v>
      </c>
      <c r="L2675">
        <v>88</v>
      </c>
      <c r="M2675">
        <v>36</v>
      </c>
      <c r="N2675">
        <v>43</v>
      </c>
      <c r="O2675">
        <v>22</v>
      </c>
      <c r="P2675">
        <v>43</v>
      </c>
      <c r="Q2675">
        <v>23</v>
      </c>
      <c r="R2675">
        <v>67</v>
      </c>
    </row>
    <row r="2676" spans="1:18" x14ac:dyDescent="0.35">
      <c r="A2676" t="s">
        <v>39</v>
      </c>
      <c r="B2676">
        <v>53876</v>
      </c>
      <c r="C2676">
        <v>18</v>
      </c>
      <c r="D2676" t="s">
        <v>22</v>
      </c>
      <c r="E2676">
        <v>58</v>
      </c>
      <c r="F2676">
        <v>72</v>
      </c>
      <c r="G2676">
        <v>77</v>
      </c>
      <c r="H2676" t="s">
        <v>20</v>
      </c>
      <c r="I2676">
        <v>77</v>
      </c>
      <c r="J2676">
        <v>79</v>
      </c>
      <c r="K2676">
        <v>49</v>
      </c>
      <c r="L2676">
        <v>15</v>
      </c>
      <c r="M2676">
        <v>6</v>
      </c>
      <c r="N2676">
        <v>27</v>
      </c>
      <c r="O2676">
        <v>73</v>
      </c>
      <c r="P2676">
        <v>6</v>
      </c>
      <c r="Q2676">
        <v>72</v>
      </c>
      <c r="R2676">
        <v>47</v>
      </c>
    </row>
    <row r="2677" spans="1:18" x14ac:dyDescent="0.35">
      <c r="A2677" t="s">
        <v>44</v>
      </c>
      <c r="B2677">
        <v>56513</v>
      </c>
      <c r="C2677">
        <v>11</v>
      </c>
      <c r="D2677" t="s">
        <v>22</v>
      </c>
      <c r="E2677">
        <v>48</v>
      </c>
      <c r="F2677">
        <v>58</v>
      </c>
      <c r="G2677">
        <v>33</v>
      </c>
      <c r="H2677" t="s">
        <v>27</v>
      </c>
      <c r="I2677">
        <v>83</v>
      </c>
      <c r="J2677">
        <v>63</v>
      </c>
      <c r="K2677">
        <v>28</v>
      </c>
      <c r="L2677">
        <v>76</v>
      </c>
      <c r="M2677">
        <v>14</v>
      </c>
      <c r="N2677">
        <v>65</v>
      </c>
      <c r="O2677">
        <v>99</v>
      </c>
      <c r="P2677">
        <v>15</v>
      </c>
      <c r="Q2677">
        <v>14</v>
      </c>
      <c r="R2677">
        <v>47</v>
      </c>
    </row>
    <row r="2678" spans="1:18" x14ac:dyDescent="0.35">
      <c r="A2678" t="s">
        <v>35</v>
      </c>
      <c r="B2678">
        <v>125564</v>
      </c>
      <c r="C2678">
        <v>15</v>
      </c>
      <c r="D2678" t="s">
        <v>19</v>
      </c>
      <c r="E2678">
        <v>3</v>
      </c>
      <c r="F2678">
        <v>10</v>
      </c>
      <c r="G2678">
        <v>33</v>
      </c>
      <c r="H2678" t="s">
        <v>27</v>
      </c>
      <c r="I2678">
        <v>24</v>
      </c>
      <c r="J2678">
        <v>71</v>
      </c>
      <c r="K2678">
        <v>74</v>
      </c>
      <c r="L2678">
        <v>73</v>
      </c>
      <c r="M2678">
        <v>7</v>
      </c>
      <c r="N2678">
        <v>79</v>
      </c>
      <c r="O2678">
        <v>43</v>
      </c>
      <c r="P2678">
        <v>48</v>
      </c>
      <c r="Q2678">
        <v>42</v>
      </c>
      <c r="R2678">
        <v>86</v>
      </c>
    </row>
    <row r="2679" spans="1:18" x14ac:dyDescent="0.35">
      <c r="A2679" t="s">
        <v>41</v>
      </c>
      <c r="B2679">
        <v>65253</v>
      </c>
      <c r="C2679">
        <v>22</v>
      </c>
      <c r="D2679" t="s">
        <v>25</v>
      </c>
      <c r="E2679">
        <v>5</v>
      </c>
      <c r="F2679">
        <v>133</v>
      </c>
      <c r="G2679">
        <v>9</v>
      </c>
      <c r="H2679" t="s">
        <v>20</v>
      </c>
      <c r="I2679">
        <v>1</v>
      </c>
      <c r="J2679">
        <v>48</v>
      </c>
      <c r="K2679">
        <v>4</v>
      </c>
      <c r="L2679">
        <v>31</v>
      </c>
      <c r="M2679">
        <v>8</v>
      </c>
      <c r="N2679">
        <v>94</v>
      </c>
      <c r="O2679">
        <v>24</v>
      </c>
      <c r="P2679">
        <v>2</v>
      </c>
      <c r="Q2679">
        <v>4</v>
      </c>
      <c r="R2679">
        <v>34</v>
      </c>
    </row>
    <row r="2680" spans="1:18" x14ac:dyDescent="0.35">
      <c r="A2680" t="s">
        <v>26</v>
      </c>
      <c r="B2680">
        <v>138482</v>
      </c>
      <c r="C2680">
        <v>23</v>
      </c>
      <c r="D2680" t="s">
        <v>38</v>
      </c>
      <c r="E2680">
        <v>5</v>
      </c>
      <c r="F2680">
        <v>9</v>
      </c>
      <c r="G2680">
        <v>39</v>
      </c>
      <c r="H2680" t="s">
        <v>27</v>
      </c>
      <c r="I2680">
        <v>83</v>
      </c>
      <c r="J2680">
        <v>25</v>
      </c>
      <c r="K2680">
        <v>5</v>
      </c>
      <c r="L2680">
        <v>56</v>
      </c>
      <c r="M2680">
        <v>32</v>
      </c>
      <c r="N2680">
        <v>71</v>
      </c>
      <c r="O2680">
        <v>8</v>
      </c>
      <c r="P2680">
        <v>97</v>
      </c>
      <c r="Q2680">
        <v>19</v>
      </c>
      <c r="R2680">
        <v>36</v>
      </c>
    </row>
    <row r="2681" spans="1:18" x14ac:dyDescent="0.35">
      <c r="A2681" t="s">
        <v>40</v>
      </c>
      <c r="B2681">
        <v>143169</v>
      </c>
      <c r="C2681">
        <v>0</v>
      </c>
      <c r="D2681" t="s">
        <v>38</v>
      </c>
      <c r="E2681">
        <v>69</v>
      </c>
      <c r="F2681">
        <v>7</v>
      </c>
      <c r="G2681">
        <v>17</v>
      </c>
      <c r="H2681" t="s">
        <v>23</v>
      </c>
      <c r="I2681">
        <v>21</v>
      </c>
      <c r="J2681">
        <v>2</v>
      </c>
      <c r="K2681">
        <v>48</v>
      </c>
      <c r="L2681">
        <v>42</v>
      </c>
      <c r="M2681">
        <v>43</v>
      </c>
      <c r="N2681">
        <v>21</v>
      </c>
      <c r="O2681">
        <v>95</v>
      </c>
      <c r="P2681">
        <v>0</v>
      </c>
      <c r="Q2681">
        <v>89</v>
      </c>
      <c r="R2681">
        <v>74</v>
      </c>
    </row>
    <row r="2682" spans="1:18" x14ac:dyDescent="0.35">
      <c r="A2682" t="s">
        <v>30</v>
      </c>
      <c r="B2682">
        <v>89816</v>
      </c>
      <c r="C2682">
        <v>16</v>
      </c>
      <c r="D2682" t="s">
        <v>19</v>
      </c>
      <c r="E2682">
        <v>47</v>
      </c>
      <c r="F2682">
        <v>149</v>
      </c>
      <c r="G2682">
        <v>56</v>
      </c>
      <c r="H2682" t="s">
        <v>27</v>
      </c>
      <c r="I2682">
        <v>13</v>
      </c>
      <c r="J2682">
        <v>46</v>
      </c>
      <c r="K2682">
        <v>47</v>
      </c>
      <c r="L2682">
        <v>8</v>
      </c>
      <c r="M2682">
        <v>92</v>
      </c>
      <c r="N2682">
        <v>8</v>
      </c>
      <c r="O2682">
        <v>31</v>
      </c>
      <c r="P2682">
        <v>3</v>
      </c>
      <c r="Q2682">
        <v>10</v>
      </c>
      <c r="R2682">
        <v>56</v>
      </c>
    </row>
    <row r="2683" spans="1:18" x14ac:dyDescent="0.35">
      <c r="A2683" t="s">
        <v>24</v>
      </c>
      <c r="B2683">
        <v>71729</v>
      </c>
      <c r="C2683">
        <v>11</v>
      </c>
      <c r="D2683" t="s">
        <v>38</v>
      </c>
      <c r="E2683">
        <v>43</v>
      </c>
      <c r="F2683">
        <v>122</v>
      </c>
      <c r="G2683">
        <v>77</v>
      </c>
      <c r="H2683" t="s">
        <v>20</v>
      </c>
      <c r="I2683">
        <v>91</v>
      </c>
      <c r="J2683">
        <v>46</v>
      </c>
      <c r="K2683">
        <v>8</v>
      </c>
      <c r="L2683">
        <v>26</v>
      </c>
      <c r="M2683">
        <v>69</v>
      </c>
      <c r="N2683">
        <v>41</v>
      </c>
      <c r="O2683">
        <v>3</v>
      </c>
      <c r="P2683">
        <v>41</v>
      </c>
      <c r="Q2683">
        <v>55</v>
      </c>
      <c r="R2683">
        <v>15</v>
      </c>
    </row>
    <row r="2684" spans="1:18" x14ac:dyDescent="0.35">
      <c r="A2684" t="s">
        <v>29</v>
      </c>
      <c r="B2684">
        <v>90924</v>
      </c>
      <c r="C2684">
        <v>11</v>
      </c>
      <c r="D2684" t="s">
        <v>22</v>
      </c>
      <c r="E2684">
        <v>46</v>
      </c>
      <c r="F2684">
        <v>84</v>
      </c>
      <c r="G2684">
        <v>16</v>
      </c>
      <c r="H2684" t="s">
        <v>23</v>
      </c>
      <c r="I2684">
        <v>46</v>
      </c>
      <c r="J2684">
        <v>14</v>
      </c>
      <c r="K2684">
        <v>18</v>
      </c>
      <c r="L2684">
        <v>85</v>
      </c>
      <c r="M2684">
        <v>16</v>
      </c>
      <c r="N2684">
        <v>67</v>
      </c>
      <c r="O2684">
        <v>42</v>
      </c>
      <c r="P2684">
        <v>97</v>
      </c>
      <c r="Q2684">
        <v>7</v>
      </c>
      <c r="R2684">
        <v>83</v>
      </c>
    </row>
    <row r="2685" spans="1:18" x14ac:dyDescent="0.35">
      <c r="A2685" t="s">
        <v>30</v>
      </c>
      <c r="B2685">
        <v>135963</v>
      </c>
      <c r="C2685">
        <v>23</v>
      </c>
      <c r="D2685" t="s">
        <v>22</v>
      </c>
      <c r="E2685">
        <v>1</v>
      </c>
      <c r="F2685">
        <v>76</v>
      </c>
      <c r="G2685">
        <v>46</v>
      </c>
      <c r="H2685" t="s">
        <v>27</v>
      </c>
      <c r="I2685">
        <v>31</v>
      </c>
      <c r="J2685">
        <v>36</v>
      </c>
      <c r="K2685">
        <v>92</v>
      </c>
      <c r="L2685">
        <v>36</v>
      </c>
      <c r="M2685">
        <v>42</v>
      </c>
      <c r="N2685">
        <v>76</v>
      </c>
      <c r="O2685">
        <v>79</v>
      </c>
      <c r="P2685">
        <v>8</v>
      </c>
      <c r="Q2685">
        <v>7</v>
      </c>
      <c r="R2685">
        <v>48</v>
      </c>
    </row>
    <row r="2686" spans="1:18" x14ac:dyDescent="0.35">
      <c r="A2686" t="s">
        <v>44</v>
      </c>
      <c r="B2686">
        <v>46294</v>
      </c>
      <c r="C2686">
        <v>4</v>
      </c>
      <c r="D2686" t="s">
        <v>19</v>
      </c>
      <c r="E2686">
        <v>26</v>
      </c>
      <c r="F2686">
        <v>55</v>
      </c>
      <c r="G2686">
        <v>44</v>
      </c>
      <c r="H2686" t="s">
        <v>27</v>
      </c>
      <c r="I2686">
        <v>26</v>
      </c>
      <c r="J2686">
        <v>38</v>
      </c>
      <c r="K2686">
        <v>58</v>
      </c>
      <c r="L2686">
        <v>73</v>
      </c>
      <c r="M2686">
        <v>61</v>
      </c>
      <c r="N2686">
        <v>68</v>
      </c>
      <c r="O2686">
        <v>87</v>
      </c>
      <c r="P2686">
        <v>87</v>
      </c>
      <c r="Q2686">
        <v>86</v>
      </c>
      <c r="R2686">
        <v>15</v>
      </c>
    </row>
    <row r="2687" spans="1:18" x14ac:dyDescent="0.35">
      <c r="A2687" t="s">
        <v>26</v>
      </c>
      <c r="B2687">
        <v>34383</v>
      </c>
      <c r="C2687">
        <v>24</v>
      </c>
      <c r="D2687" t="s">
        <v>19</v>
      </c>
      <c r="E2687">
        <v>5</v>
      </c>
      <c r="F2687">
        <v>86</v>
      </c>
      <c r="G2687">
        <v>35</v>
      </c>
      <c r="H2687" t="s">
        <v>27</v>
      </c>
      <c r="I2687">
        <v>29</v>
      </c>
      <c r="J2687">
        <v>98</v>
      </c>
      <c r="K2687">
        <v>35</v>
      </c>
      <c r="L2687">
        <v>42</v>
      </c>
      <c r="M2687">
        <v>1</v>
      </c>
      <c r="N2687">
        <v>72</v>
      </c>
      <c r="O2687">
        <v>41</v>
      </c>
      <c r="P2687">
        <v>1</v>
      </c>
      <c r="Q2687">
        <v>97</v>
      </c>
      <c r="R2687">
        <v>78</v>
      </c>
    </row>
    <row r="2688" spans="1:18" x14ac:dyDescent="0.35">
      <c r="A2688" t="s">
        <v>40</v>
      </c>
      <c r="B2688">
        <v>93742</v>
      </c>
      <c r="C2688">
        <v>18</v>
      </c>
      <c r="D2688" t="s">
        <v>38</v>
      </c>
      <c r="E2688">
        <v>96</v>
      </c>
      <c r="F2688">
        <v>91</v>
      </c>
      <c r="G2688">
        <v>23</v>
      </c>
      <c r="H2688" t="s">
        <v>23</v>
      </c>
      <c r="I2688">
        <v>21</v>
      </c>
      <c r="J2688">
        <v>7</v>
      </c>
      <c r="K2688">
        <v>1</v>
      </c>
      <c r="L2688">
        <v>13</v>
      </c>
      <c r="M2688">
        <v>43</v>
      </c>
      <c r="N2688">
        <v>1</v>
      </c>
      <c r="O2688">
        <v>46</v>
      </c>
      <c r="P2688">
        <v>52</v>
      </c>
      <c r="Q2688">
        <v>62</v>
      </c>
      <c r="R2688">
        <v>1</v>
      </c>
    </row>
    <row r="2689" spans="1:18" x14ac:dyDescent="0.35">
      <c r="A2689" t="s">
        <v>39</v>
      </c>
      <c r="B2689">
        <v>82210</v>
      </c>
      <c r="C2689">
        <v>8</v>
      </c>
      <c r="D2689" t="s">
        <v>22</v>
      </c>
      <c r="E2689">
        <v>61</v>
      </c>
      <c r="F2689">
        <v>116</v>
      </c>
      <c r="G2689">
        <v>71</v>
      </c>
      <c r="H2689" t="s">
        <v>20</v>
      </c>
      <c r="I2689">
        <v>54</v>
      </c>
      <c r="J2689">
        <v>78</v>
      </c>
      <c r="K2689">
        <v>7</v>
      </c>
      <c r="L2689">
        <v>41</v>
      </c>
      <c r="M2689">
        <v>33</v>
      </c>
      <c r="N2689">
        <v>91</v>
      </c>
      <c r="O2689">
        <v>19</v>
      </c>
      <c r="P2689">
        <v>32</v>
      </c>
      <c r="Q2689">
        <v>9</v>
      </c>
      <c r="R2689">
        <v>33</v>
      </c>
    </row>
    <row r="2690" spans="1:18" x14ac:dyDescent="0.35">
      <c r="A2690" t="s">
        <v>18</v>
      </c>
      <c r="B2690">
        <v>55281</v>
      </c>
      <c r="C2690">
        <v>25</v>
      </c>
      <c r="D2690" t="s">
        <v>22</v>
      </c>
      <c r="E2690">
        <v>91</v>
      </c>
      <c r="F2690">
        <v>79</v>
      </c>
      <c r="G2690">
        <v>91</v>
      </c>
      <c r="H2690" t="s">
        <v>20</v>
      </c>
      <c r="I2690">
        <v>44</v>
      </c>
      <c r="J2690">
        <v>72</v>
      </c>
      <c r="K2690">
        <v>11</v>
      </c>
      <c r="L2690">
        <v>54</v>
      </c>
      <c r="M2690">
        <v>96</v>
      </c>
      <c r="N2690">
        <v>67</v>
      </c>
      <c r="O2690">
        <v>82</v>
      </c>
      <c r="P2690">
        <v>26</v>
      </c>
      <c r="Q2690">
        <v>8</v>
      </c>
      <c r="R2690">
        <v>35</v>
      </c>
    </row>
    <row r="2691" spans="1:18" x14ac:dyDescent="0.35">
      <c r="A2691" t="s">
        <v>31</v>
      </c>
      <c r="B2691">
        <v>35143</v>
      </c>
      <c r="C2691">
        <v>10</v>
      </c>
      <c r="D2691" t="s">
        <v>25</v>
      </c>
      <c r="E2691">
        <v>19</v>
      </c>
      <c r="F2691">
        <v>99</v>
      </c>
      <c r="G2691">
        <v>18</v>
      </c>
      <c r="H2691" t="s">
        <v>23</v>
      </c>
      <c r="I2691">
        <v>62</v>
      </c>
      <c r="J2691">
        <v>87</v>
      </c>
      <c r="K2691">
        <v>3</v>
      </c>
      <c r="L2691">
        <v>98</v>
      </c>
      <c r="M2691">
        <v>85</v>
      </c>
      <c r="N2691">
        <v>4</v>
      </c>
      <c r="O2691">
        <v>23</v>
      </c>
      <c r="P2691">
        <v>7</v>
      </c>
      <c r="Q2691">
        <v>23</v>
      </c>
      <c r="R2691">
        <v>88</v>
      </c>
    </row>
    <row r="2692" spans="1:18" x14ac:dyDescent="0.35">
      <c r="A2692" t="s">
        <v>44</v>
      </c>
      <c r="B2692">
        <v>67404</v>
      </c>
      <c r="C2692">
        <v>17</v>
      </c>
      <c r="D2692" t="s">
        <v>19</v>
      </c>
      <c r="E2692">
        <v>14</v>
      </c>
      <c r="F2692">
        <v>52</v>
      </c>
      <c r="G2692">
        <v>42</v>
      </c>
      <c r="H2692" t="s">
        <v>27</v>
      </c>
      <c r="I2692">
        <v>22</v>
      </c>
      <c r="J2692">
        <v>1</v>
      </c>
      <c r="K2692">
        <v>95</v>
      </c>
      <c r="L2692">
        <v>27</v>
      </c>
      <c r="M2692">
        <v>1</v>
      </c>
      <c r="N2692">
        <v>94</v>
      </c>
      <c r="O2692">
        <v>58</v>
      </c>
      <c r="P2692">
        <v>8</v>
      </c>
      <c r="Q2692">
        <v>3</v>
      </c>
      <c r="R2692">
        <v>11</v>
      </c>
    </row>
    <row r="2693" spans="1:18" x14ac:dyDescent="0.35">
      <c r="A2693" t="s">
        <v>29</v>
      </c>
      <c r="B2693">
        <v>83568</v>
      </c>
      <c r="C2693">
        <v>24</v>
      </c>
      <c r="D2693" t="s">
        <v>22</v>
      </c>
      <c r="E2693">
        <v>57</v>
      </c>
      <c r="F2693">
        <v>115</v>
      </c>
      <c r="G2693">
        <v>9</v>
      </c>
      <c r="H2693" t="s">
        <v>23</v>
      </c>
      <c r="I2693">
        <v>49</v>
      </c>
      <c r="J2693">
        <v>96</v>
      </c>
      <c r="K2693">
        <v>84</v>
      </c>
      <c r="L2693">
        <v>72</v>
      </c>
      <c r="M2693">
        <v>52</v>
      </c>
      <c r="N2693">
        <v>39</v>
      </c>
      <c r="O2693">
        <v>45</v>
      </c>
      <c r="P2693">
        <v>76</v>
      </c>
      <c r="Q2693">
        <v>55</v>
      </c>
      <c r="R2693">
        <v>76</v>
      </c>
    </row>
    <row r="2694" spans="1:18" x14ac:dyDescent="0.35">
      <c r="A2694" t="s">
        <v>18</v>
      </c>
      <c r="B2694">
        <v>134534</v>
      </c>
      <c r="C2694">
        <v>1</v>
      </c>
      <c r="D2694" t="s">
        <v>22</v>
      </c>
      <c r="E2694">
        <v>64</v>
      </c>
      <c r="F2694">
        <v>11</v>
      </c>
      <c r="G2694">
        <v>8</v>
      </c>
      <c r="H2694" t="s">
        <v>20</v>
      </c>
      <c r="I2694">
        <v>2</v>
      </c>
      <c r="J2694">
        <v>37</v>
      </c>
      <c r="K2694">
        <v>52</v>
      </c>
      <c r="L2694">
        <v>3</v>
      </c>
      <c r="M2694">
        <v>48</v>
      </c>
      <c r="N2694">
        <v>86</v>
      </c>
      <c r="O2694">
        <v>98</v>
      </c>
      <c r="P2694">
        <v>86</v>
      </c>
      <c r="Q2694">
        <v>17</v>
      </c>
      <c r="R2694">
        <v>16</v>
      </c>
    </row>
    <row r="2695" spans="1:18" x14ac:dyDescent="0.35">
      <c r="A2695" t="s">
        <v>33</v>
      </c>
      <c r="B2695">
        <v>37120</v>
      </c>
      <c r="C2695">
        <v>20</v>
      </c>
      <c r="D2695" t="s">
        <v>25</v>
      </c>
      <c r="E2695">
        <v>23</v>
      </c>
      <c r="F2695">
        <v>118</v>
      </c>
      <c r="G2695">
        <v>72</v>
      </c>
      <c r="H2695" t="s">
        <v>20</v>
      </c>
      <c r="I2695">
        <v>44</v>
      </c>
      <c r="J2695">
        <v>28</v>
      </c>
      <c r="K2695">
        <v>6</v>
      </c>
      <c r="L2695">
        <v>8</v>
      </c>
      <c r="M2695">
        <v>92</v>
      </c>
      <c r="N2695">
        <v>96</v>
      </c>
      <c r="O2695">
        <v>35</v>
      </c>
      <c r="P2695">
        <v>86</v>
      </c>
      <c r="Q2695">
        <v>59</v>
      </c>
      <c r="R2695">
        <v>69</v>
      </c>
    </row>
    <row r="2696" spans="1:18" x14ac:dyDescent="0.35">
      <c r="A2696" t="s">
        <v>42</v>
      </c>
      <c r="B2696">
        <v>140931</v>
      </c>
      <c r="C2696">
        <v>7</v>
      </c>
      <c r="D2696" t="s">
        <v>19</v>
      </c>
      <c r="E2696">
        <v>13</v>
      </c>
      <c r="F2696">
        <v>145</v>
      </c>
      <c r="G2696">
        <v>52</v>
      </c>
      <c r="H2696" t="s">
        <v>27</v>
      </c>
      <c r="I2696">
        <v>34</v>
      </c>
      <c r="J2696">
        <v>34</v>
      </c>
      <c r="K2696">
        <v>75</v>
      </c>
      <c r="L2696">
        <v>68</v>
      </c>
      <c r="M2696">
        <v>73</v>
      </c>
      <c r="N2696">
        <v>25</v>
      </c>
      <c r="O2696">
        <v>17</v>
      </c>
      <c r="P2696">
        <v>72</v>
      </c>
      <c r="Q2696">
        <v>3</v>
      </c>
      <c r="R2696">
        <v>22</v>
      </c>
    </row>
    <row r="2697" spans="1:18" x14ac:dyDescent="0.35">
      <c r="A2697" t="s">
        <v>42</v>
      </c>
      <c r="B2697">
        <v>68191</v>
      </c>
      <c r="C2697">
        <v>7</v>
      </c>
      <c r="D2697" t="s">
        <v>25</v>
      </c>
      <c r="E2697">
        <v>15</v>
      </c>
      <c r="F2697">
        <v>93</v>
      </c>
      <c r="G2697">
        <v>4</v>
      </c>
      <c r="H2697" t="s">
        <v>27</v>
      </c>
      <c r="I2697">
        <v>89</v>
      </c>
      <c r="J2697">
        <v>69</v>
      </c>
      <c r="K2697">
        <v>74</v>
      </c>
      <c r="L2697">
        <v>4</v>
      </c>
      <c r="M2697">
        <v>6</v>
      </c>
      <c r="N2697">
        <v>5</v>
      </c>
      <c r="O2697">
        <v>17</v>
      </c>
      <c r="P2697">
        <v>5</v>
      </c>
      <c r="Q2697">
        <v>68</v>
      </c>
      <c r="R2697">
        <v>12</v>
      </c>
    </row>
    <row r="2698" spans="1:18" x14ac:dyDescent="0.35">
      <c r="A2698" t="s">
        <v>35</v>
      </c>
      <c r="B2698">
        <v>58453</v>
      </c>
      <c r="C2698">
        <v>1</v>
      </c>
      <c r="D2698" t="s">
        <v>38</v>
      </c>
      <c r="E2698">
        <v>44</v>
      </c>
      <c r="F2698">
        <v>124</v>
      </c>
      <c r="G2698">
        <v>61</v>
      </c>
      <c r="H2698" t="s">
        <v>27</v>
      </c>
      <c r="I2698">
        <v>87</v>
      </c>
      <c r="J2698">
        <v>2</v>
      </c>
      <c r="K2698">
        <v>99</v>
      </c>
      <c r="L2698">
        <v>76</v>
      </c>
      <c r="M2698">
        <v>16</v>
      </c>
      <c r="N2698">
        <v>84</v>
      </c>
      <c r="O2698">
        <v>5</v>
      </c>
      <c r="P2698">
        <v>7</v>
      </c>
      <c r="Q2698">
        <v>13</v>
      </c>
      <c r="R2698">
        <v>43</v>
      </c>
    </row>
    <row r="2699" spans="1:18" x14ac:dyDescent="0.35">
      <c r="A2699" t="s">
        <v>34</v>
      </c>
      <c r="B2699">
        <v>114815</v>
      </c>
      <c r="C2699">
        <v>15</v>
      </c>
      <c r="D2699" t="s">
        <v>22</v>
      </c>
      <c r="E2699">
        <v>95</v>
      </c>
      <c r="F2699">
        <v>72</v>
      </c>
      <c r="G2699">
        <v>49</v>
      </c>
      <c r="H2699" t="s">
        <v>27</v>
      </c>
      <c r="I2699">
        <v>23</v>
      </c>
      <c r="J2699">
        <v>56</v>
      </c>
      <c r="K2699">
        <v>91</v>
      </c>
      <c r="L2699">
        <v>57</v>
      </c>
      <c r="M2699">
        <v>51</v>
      </c>
      <c r="N2699">
        <v>75</v>
      </c>
      <c r="O2699">
        <v>15</v>
      </c>
      <c r="P2699">
        <v>91</v>
      </c>
      <c r="Q2699">
        <v>58</v>
      </c>
      <c r="R2699">
        <v>69</v>
      </c>
    </row>
    <row r="2700" spans="1:18" x14ac:dyDescent="0.35">
      <c r="A2700" t="s">
        <v>32</v>
      </c>
      <c r="B2700">
        <v>122562</v>
      </c>
      <c r="C2700">
        <v>18</v>
      </c>
      <c r="D2700" t="s">
        <v>25</v>
      </c>
      <c r="E2700">
        <v>64</v>
      </c>
      <c r="F2700">
        <v>114</v>
      </c>
      <c r="G2700">
        <v>59</v>
      </c>
      <c r="H2700" t="s">
        <v>27</v>
      </c>
      <c r="I2700">
        <v>5</v>
      </c>
      <c r="J2700">
        <v>38</v>
      </c>
      <c r="K2700">
        <v>96</v>
      </c>
      <c r="L2700">
        <v>26</v>
      </c>
      <c r="M2700">
        <v>54</v>
      </c>
      <c r="N2700">
        <v>18</v>
      </c>
      <c r="O2700">
        <v>32</v>
      </c>
      <c r="P2700">
        <v>72</v>
      </c>
      <c r="Q2700">
        <v>64</v>
      </c>
      <c r="R2700">
        <v>41</v>
      </c>
    </row>
    <row r="2701" spans="1:18" x14ac:dyDescent="0.35">
      <c r="A2701" t="s">
        <v>33</v>
      </c>
      <c r="B2701">
        <v>145427</v>
      </c>
      <c r="C2701">
        <v>7</v>
      </c>
      <c r="D2701" t="s">
        <v>19</v>
      </c>
      <c r="E2701">
        <v>78</v>
      </c>
      <c r="F2701">
        <v>77</v>
      </c>
      <c r="G2701">
        <v>82</v>
      </c>
      <c r="H2701" t="s">
        <v>20</v>
      </c>
      <c r="I2701">
        <v>88</v>
      </c>
      <c r="J2701">
        <v>2</v>
      </c>
      <c r="K2701">
        <v>58</v>
      </c>
      <c r="L2701">
        <v>23</v>
      </c>
      <c r="M2701">
        <v>6</v>
      </c>
      <c r="N2701">
        <v>91</v>
      </c>
      <c r="O2701">
        <v>82</v>
      </c>
      <c r="P2701">
        <v>19</v>
      </c>
      <c r="Q2701">
        <v>84</v>
      </c>
      <c r="R2701">
        <v>15</v>
      </c>
    </row>
    <row r="2702" spans="1:18" x14ac:dyDescent="0.35">
      <c r="A2702" t="s">
        <v>33</v>
      </c>
      <c r="B2702">
        <v>142113</v>
      </c>
      <c r="C2702">
        <v>11</v>
      </c>
      <c r="D2702" t="s">
        <v>38</v>
      </c>
      <c r="E2702">
        <v>43</v>
      </c>
      <c r="F2702">
        <v>87</v>
      </c>
      <c r="G2702">
        <v>85</v>
      </c>
      <c r="H2702" t="s">
        <v>20</v>
      </c>
      <c r="I2702">
        <v>6</v>
      </c>
      <c r="J2702">
        <v>69</v>
      </c>
      <c r="K2702">
        <v>78</v>
      </c>
      <c r="L2702">
        <v>4</v>
      </c>
      <c r="M2702">
        <v>17</v>
      </c>
      <c r="N2702">
        <v>3</v>
      </c>
      <c r="O2702">
        <v>64</v>
      </c>
      <c r="P2702">
        <v>27</v>
      </c>
      <c r="Q2702">
        <v>46</v>
      </c>
      <c r="R2702">
        <v>39</v>
      </c>
    </row>
    <row r="2703" spans="1:18" x14ac:dyDescent="0.35">
      <c r="A2703" t="s">
        <v>41</v>
      </c>
      <c r="B2703">
        <v>111912</v>
      </c>
      <c r="C2703">
        <v>10</v>
      </c>
      <c r="D2703" t="s">
        <v>22</v>
      </c>
      <c r="E2703">
        <v>51</v>
      </c>
      <c r="F2703">
        <v>96</v>
      </c>
      <c r="G2703">
        <v>86</v>
      </c>
      <c r="H2703" t="s">
        <v>20</v>
      </c>
      <c r="I2703">
        <v>25</v>
      </c>
      <c r="J2703">
        <v>21</v>
      </c>
      <c r="K2703">
        <v>81</v>
      </c>
      <c r="L2703">
        <v>7</v>
      </c>
      <c r="M2703">
        <v>77</v>
      </c>
      <c r="N2703">
        <v>12</v>
      </c>
      <c r="O2703">
        <v>22</v>
      </c>
      <c r="P2703">
        <v>58</v>
      </c>
      <c r="Q2703">
        <v>86</v>
      </c>
      <c r="R2703">
        <v>89</v>
      </c>
    </row>
    <row r="2704" spans="1:18" x14ac:dyDescent="0.35">
      <c r="A2704" t="s">
        <v>39</v>
      </c>
      <c r="B2704">
        <v>33390</v>
      </c>
      <c r="C2704">
        <v>14</v>
      </c>
      <c r="D2704" t="s">
        <v>38</v>
      </c>
      <c r="E2704">
        <v>4</v>
      </c>
      <c r="F2704">
        <v>132</v>
      </c>
      <c r="G2704">
        <v>92</v>
      </c>
      <c r="H2704" t="s">
        <v>20</v>
      </c>
      <c r="I2704">
        <v>6</v>
      </c>
      <c r="J2704">
        <v>42</v>
      </c>
      <c r="K2704">
        <v>54</v>
      </c>
      <c r="L2704">
        <v>23</v>
      </c>
      <c r="M2704">
        <v>52</v>
      </c>
      <c r="N2704">
        <v>89</v>
      </c>
      <c r="O2704">
        <v>87</v>
      </c>
      <c r="P2704">
        <v>94</v>
      </c>
      <c r="Q2704">
        <v>48</v>
      </c>
      <c r="R2704">
        <v>41</v>
      </c>
    </row>
    <row r="2705" spans="1:18" x14ac:dyDescent="0.35">
      <c r="A2705" t="s">
        <v>35</v>
      </c>
      <c r="B2705">
        <v>100174</v>
      </c>
      <c r="C2705">
        <v>20</v>
      </c>
      <c r="D2705" t="s">
        <v>22</v>
      </c>
      <c r="E2705">
        <v>42</v>
      </c>
      <c r="F2705">
        <v>54</v>
      </c>
      <c r="G2705">
        <v>59</v>
      </c>
      <c r="H2705" t="s">
        <v>27</v>
      </c>
      <c r="I2705">
        <v>28</v>
      </c>
      <c r="J2705">
        <v>5</v>
      </c>
      <c r="K2705">
        <v>2</v>
      </c>
      <c r="L2705">
        <v>93</v>
      </c>
      <c r="M2705">
        <v>25</v>
      </c>
      <c r="N2705">
        <v>45</v>
      </c>
      <c r="O2705">
        <v>95</v>
      </c>
      <c r="P2705">
        <v>47</v>
      </c>
      <c r="Q2705">
        <v>8</v>
      </c>
      <c r="R2705">
        <v>55</v>
      </c>
    </row>
    <row r="2706" spans="1:18" x14ac:dyDescent="0.35">
      <c r="A2706" t="s">
        <v>44</v>
      </c>
      <c r="B2706">
        <v>42225</v>
      </c>
      <c r="C2706">
        <v>27</v>
      </c>
      <c r="D2706" t="s">
        <v>22</v>
      </c>
      <c r="E2706">
        <v>1</v>
      </c>
      <c r="F2706">
        <v>135</v>
      </c>
      <c r="G2706">
        <v>42</v>
      </c>
      <c r="H2706" t="s">
        <v>27</v>
      </c>
      <c r="I2706">
        <v>68</v>
      </c>
      <c r="J2706">
        <v>51</v>
      </c>
      <c r="K2706">
        <v>22</v>
      </c>
      <c r="L2706">
        <v>52</v>
      </c>
      <c r="M2706">
        <v>7</v>
      </c>
      <c r="N2706">
        <v>35</v>
      </c>
      <c r="O2706">
        <v>52</v>
      </c>
      <c r="P2706">
        <v>23</v>
      </c>
      <c r="Q2706">
        <v>66</v>
      </c>
      <c r="R2706">
        <v>5</v>
      </c>
    </row>
    <row r="2707" spans="1:18" x14ac:dyDescent="0.35">
      <c r="A2707" t="s">
        <v>41</v>
      </c>
      <c r="B2707">
        <v>62864</v>
      </c>
      <c r="C2707">
        <v>29</v>
      </c>
      <c r="D2707" t="s">
        <v>19</v>
      </c>
      <c r="E2707">
        <v>71</v>
      </c>
      <c r="F2707">
        <v>93</v>
      </c>
      <c r="G2707">
        <v>92</v>
      </c>
      <c r="H2707" t="s">
        <v>20</v>
      </c>
      <c r="I2707">
        <v>63</v>
      </c>
      <c r="J2707">
        <v>96</v>
      </c>
      <c r="K2707">
        <v>28</v>
      </c>
      <c r="L2707">
        <v>94</v>
      </c>
      <c r="M2707">
        <v>61</v>
      </c>
      <c r="N2707">
        <v>75</v>
      </c>
      <c r="O2707">
        <v>9</v>
      </c>
      <c r="P2707">
        <v>55</v>
      </c>
      <c r="Q2707">
        <v>86</v>
      </c>
      <c r="R2707">
        <v>54</v>
      </c>
    </row>
    <row r="2708" spans="1:18" x14ac:dyDescent="0.35">
      <c r="A2708" t="s">
        <v>29</v>
      </c>
      <c r="B2708">
        <v>102135</v>
      </c>
      <c r="C2708">
        <v>15</v>
      </c>
      <c r="D2708" t="s">
        <v>19</v>
      </c>
      <c r="E2708">
        <v>45</v>
      </c>
      <c r="F2708">
        <v>65</v>
      </c>
      <c r="G2708">
        <v>19</v>
      </c>
      <c r="H2708" t="s">
        <v>23</v>
      </c>
      <c r="I2708">
        <v>98</v>
      </c>
      <c r="J2708">
        <v>79</v>
      </c>
      <c r="K2708">
        <v>75</v>
      </c>
      <c r="L2708">
        <v>64</v>
      </c>
      <c r="M2708">
        <v>35</v>
      </c>
      <c r="N2708">
        <v>17</v>
      </c>
      <c r="O2708">
        <v>22</v>
      </c>
      <c r="P2708">
        <v>1</v>
      </c>
      <c r="Q2708">
        <v>67</v>
      </c>
      <c r="R2708">
        <v>81</v>
      </c>
    </row>
    <row r="2709" spans="1:18" x14ac:dyDescent="0.35">
      <c r="A2709" t="s">
        <v>40</v>
      </c>
      <c r="B2709">
        <v>120061</v>
      </c>
      <c r="C2709">
        <v>26</v>
      </c>
      <c r="D2709" t="s">
        <v>38</v>
      </c>
      <c r="E2709">
        <v>9</v>
      </c>
      <c r="F2709">
        <v>84</v>
      </c>
      <c r="G2709">
        <v>12</v>
      </c>
      <c r="H2709" t="s">
        <v>23</v>
      </c>
      <c r="I2709">
        <v>45</v>
      </c>
      <c r="J2709">
        <v>26</v>
      </c>
      <c r="K2709">
        <v>34</v>
      </c>
      <c r="L2709">
        <v>91</v>
      </c>
      <c r="M2709">
        <v>33</v>
      </c>
      <c r="N2709">
        <v>79</v>
      </c>
      <c r="O2709">
        <v>63</v>
      </c>
      <c r="P2709">
        <v>34</v>
      </c>
      <c r="Q2709">
        <v>82</v>
      </c>
      <c r="R2709">
        <v>6</v>
      </c>
    </row>
    <row r="2710" spans="1:18" x14ac:dyDescent="0.35">
      <c r="A2710" t="s">
        <v>33</v>
      </c>
      <c r="B2710">
        <v>84879</v>
      </c>
      <c r="C2710">
        <v>3</v>
      </c>
      <c r="D2710" t="s">
        <v>25</v>
      </c>
      <c r="E2710">
        <v>7</v>
      </c>
      <c r="F2710">
        <v>125</v>
      </c>
      <c r="G2710">
        <v>81</v>
      </c>
      <c r="H2710" t="s">
        <v>20</v>
      </c>
      <c r="I2710">
        <v>41</v>
      </c>
      <c r="J2710">
        <v>15</v>
      </c>
      <c r="K2710">
        <v>16</v>
      </c>
      <c r="L2710">
        <v>8</v>
      </c>
      <c r="M2710">
        <v>83</v>
      </c>
      <c r="N2710">
        <v>56</v>
      </c>
      <c r="O2710">
        <v>3</v>
      </c>
      <c r="P2710">
        <v>93</v>
      </c>
      <c r="Q2710">
        <v>62</v>
      </c>
      <c r="R2710">
        <v>8</v>
      </c>
    </row>
    <row r="2711" spans="1:18" x14ac:dyDescent="0.35">
      <c r="A2711" t="s">
        <v>42</v>
      </c>
      <c r="B2711">
        <v>105342</v>
      </c>
      <c r="C2711">
        <v>22</v>
      </c>
      <c r="D2711" t="s">
        <v>38</v>
      </c>
      <c r="E2711">
        <v>45</v>
      </c>
      <c r="F2711">
        <v>137</v>
      </c>
      <c r="G2711">
        <v>44</v>
      </c>
      <c r="H2711" t="s">
        <v>27</v>
      </c>
      <c r="I2711">
        <v>73</v>
      </c>
      <c r="J2711">
        <v>66</v>
      </c>
      <c r="K2711">
        <v>15</v>
      </c>
      <c r="L2711">
        <v>77</v>
      </c>
      <c r="M2711">
        <v>11</v>
      </c>
      <c r="N2711">
        <v>73</v>
      </c>
      <c r="O2711">
        <v>99</v>
      </c>
      <c r="P2711">
        <v>96</v>
      </c>
      <c r="Q2711">
        <v>8</v>
      </c>
      <c r="R2711">
        <v>53</v>
      </c>
    </row>
    <row r="2712" spans="1:18" x14ac:dyDescent="0.35">
      <c r="A2712" t="s">
        <v>32</v>
      </c>
      <c r="B2712">
        <v>115424</v>
      </c>
      <c r="C2712">
        <v>27</v>
      </c>
      <c r="D2712" t="s">
        <v>22</v>
      </c>
      <c r="E2712">
        <v>73</v>
      </c>
      <c r="F2712">
        <v>51</v>
      </c>
      <c r="G2712">
        <v>34</v>
      </c>
      <c r="H2712" t="s">
        <v>27</v>
      </c>
      <c r="I2712">
        <v>6</v>
      </c>
      <c r="J2712">
        <v>1</v>
      </c>
      <c r="K2712">
        <v>91</v>
      </c>
      <c r="L2712">
        <v>49</v>
      </c>
      <c r="M2712">
        <v>26</v>
      </c>
      <c r="N2712">
        <v>39</v>
      </c>
      <c r="O2712">
        <v>85</v>
      </c>
      <c r="P2712">
        <v>93</v>
      </c>
      <c r="Q2712">
        <v>12</v>
      </c>
      <c r="R2712">
        <v>78</v>
      </c>
    </row>
    <row r="2713" spans="1:18" x14ac:dyDescent="0.35">
      <c r="A2713" t="s">
        <v>18</v>
      </c>
      <c r="B2713">
        <v>75381</v>
      </c>
      <c r="C2713">
        <v>12</v>
      </c>
      <c r="D2713" t="s">
        <v>38</v>
      </c>
      <c r="E2713">
        <v>87</v>
      </c>
      <c r="F2713">
        <v>139</v>
      </c>
      <c r="G2713">
        <v>84</v>
      </c>
      <c r="H2713" t="s">
        <v>20</v>
      </c>
      <c r="I2713">
        <v>7</v>
      </c>
      <c r="J2713">
        <v>48</v>
      </c>
      <c r="K2713">
        <v>21</v>
      </c>
      <c r="L2713">
        <v>44</v>
      </c>
      <c r="M2713">
        <v>72</v>
      </c>
      <c r="N2713">
        <v>67</v>
      </c>
      <c r="O2713">
        <v>78</v>
      </c>
      <c r="P2713">
        <v>48</v>
      </c>
      <c r="Q2713">
        <v>51</v>
      </c>
      <c r="R2713">
        <v>94</v>
      </c>
    </row>
    <row r="2714" spans="1:18" x14ac:dyDescent="0.35">
      <c r="A2714" t="s">
        <v>28</v>
      </c>
      <c r="B2714">
        <v>112146</v>
      </c>
      <c r="C2714">
        <v>23</v>
      </c>
      <c r="D2714" t="s">
        <v>22</v>
      </c>
      <c r="E2714">
        <v>75</v>
      </c>
      <c r="F2714">
        <v>116</v>
      </c>
      <c r="G2714">
        <v>56</v>
      </c>
      <c r="H2714" t="s">
        <v>27</v>
      </c>
      <c r="I2714">
        <v>91</v>
      </c>
      <c r="J2714">
        <v>36</v>
      </c>
      <c r="K2714">
        <v>43</v>
      </c>
      <c r="L2714">
        <v>38</v>
      </c>
      <c r="M2714">
        <v>77</v>
      </c>
      <c r="N2714">
        <v>87</v>
      </c>
      <c r="O2714">
        <v>36</v>
      </c>
      <c r="P2714">
        <v>14</v>
      </c>
      <c r="Q2714">
        <v>49</v>
      </c>
      <c r="R2714">
        <v>98</v>
      </c>
    </row>
    <row r="2715" spans="1:18" x14ac:dyDescent="0.35">
      <c r="A2715" t="s">
        <v>44</v>
      </c>
      <c r="B2715">
        <v>61973</v>
      </c>
      <c r="C2715">
        <v>11</v>
      </c>
      <c r="D2715" t="s">
        <v>25</v>
      </c>
      <c r="E2715">
        <v>45</v>
      </c>
      <c r="F2715">
        <v>77</v>
      </c>
      <c r="G2715">
        <v>67</v>
      </c>
      <c r="H2715" t="s">
        <v>27</v>
      </c>
      <c r="I2715">
        <v>55</v>
      </c>
      <c r="J2715">
        <v>58</v>
      </c>
      <c r="K2715">
        <v>1</v>
      </c>
      <c r="L2715">
        <v>65</v>
      </c>
      <c r="M2715">
        <v>31</v>
      </c>
      <c r="N2715">
        <v>51</v>
      </c>
      <c r="O2715">
        <v>53</v>
      </c>
      <c r="P2715">
        <v>59</v>
      </c>
      <c r="Q2715">
        <v>82</v>
      </c>
      <c r="R2715">
        <v>3</v>
      </c>
    </row>
    <row r="2716" spans="1:18" x14ac:dyDescent="0.35">
      <c r="A2716" t="s">
        <v>26</v>
      </c>
      <c r="B2716">
        <v>147442</v>
      </c>
      <c r="C2716">
        <v>16</v>
      </c>
      <c r="D2716" t="s">
        <v>22</v>
      </c>
      <c r="E2716">
        <v>8</v>
      </c>
      <c r="F2716">
        <v>122</v>
      </c>
      <c r="G2716">
        <v>39</v>
      </c>
      <c r="H2716" t="s">
        <v>27</v>
      </c>
      <c r="I2716">
        <v>0</v>
      </c>
      <c r="J2716">
        <v>67</v>
      </c>
      <c r="K2716">
        <v>16</v>
      </c>
      <c r="L2716">
        <v>96</v>
      </c>
      <c r="M2716">
        <v>6</v>
      </c>
      <c r="N2716">
        <v>85</v>
      </c>
      <c r="O2716">
        <v>81</v>
      </c>
      <c r="P2716">
        <v>56</v>
      </c>
      <c r="Q2716">
        <v>44</v>
      </c>
      <c r="R2716">
        <v>5</v>
      </c>
    </row>
    <row r="2717" spans="1:18" x14ac:dyDescent="0.35">
      <c r="A2717" t="s">
        <v>40</v>
      </c>
      <c r="B2717">
        <v>73904</v>
      </c>
      <c r="C2717">
        <v>2</v>
      </c>
      <c r="D2717" t="s">
        <v>38</v>
      </c>
      <c r="E2717">
        <v>64</v>
      </c>
      <c r="F2717">
        <v>71</v>
      </c>
      <c r="G2717">
        <v>2</v>
      </c>
      <c r="H2717" t="s">
        <v>23</v>
      </c>
      <c r="I2717">
        <v>4</v>
      </c>
      <c r="J2717">
        <v>6</v>
      </c>
      <c r="K2717">
        <v>38</v>
      </c>
      <c r="L2717">
        <v>23</v>
      </c>
      <c r="M2717">
        <v>84</v>
      </c>
      <c r="N2717">
        <v>1</v>
      </c>
      <c r="O2717">
        <v>36</v>
      </c>
      <c r="P2717">
        <v>7</v>
      </c>
      <c r="Q2717">
        <v>9</v>
      </c>
      <c r="R2717">
        <v>34</v>
      </c>
    </row>
    <row r="2718" spans="1:18" x14ac:dyDescent="0.35">
      <c r="A2718" t="s">
        <v>34</v>
      </c>
      <c r="B2718">
        <v>131937</v>
      </c>
      <c r="C2718">
        <v>24</v>
      </c>
      <c r="D2718" t="s">
        <v>38</v>
      </c>
      <c r="E2718">
        <v>37</v>
      </c>
      <c r="F2718">
        <v>7</v>
      </c>
      <c r="G2718">
        <v>43</v>
      </c>
      <c r="H2718" t="s">
        <v>27</v>
      </c>
      <c r="I2718">
        <v>64</v>
      </c>
      <c r="J2718">
        <v>72</v>
      </c>
      <c r="K2718">
        <v>37</v>
      </c>
      <c r="L2718">
        <v>15</v>
      </c>
      <c r="M2718">
        <v>14</v>
      </c>
      <c r="N2718">
        <v>81</v>
      </c>
      <c r="O2718">
        <v>65</v>
      </c>
      <c r="P2718">
        <v>73</v>
      </c>
      <c r="Q2718">
        <v>49</v>
      </c>
      <c r="R2718">
        <v>46</v>
      </c>
    </row>
    <row r="2719" spans="1:18" x14ac:dyDescent="0.35">
      <c r="A2719" t="s">
        <v>37</v>
      </c>
      <c r="B2719">
        <v>122928</v>
      </c>
      <c r="C2719">
        <v>23</v>
      </c>
      <c r="D2719" t="s">
        <v>19</v>
      </c>
      <c r="E2719">
        <v>5</v>
      </c>
      <c r="F2719">
        <v>91</v>
      </c>
      <c r="G2719">
        <v>67</v>
      </c>
      <c r="H2719" t="s">
        <v>27</v>
      </c>
      <c r="I2719">
        <v>61</v>
      </c>
      <c r="J2719">
        <v>29</v>
      </c>
      <c r="K2719">
        <v>56</v>
      </c>
      <c r="L2719">
        <v>99</v>
      </c>
      <c r="M2719">
        <v>85</v>
      </c>
      <c r="N2719">
        <v>28</v>
      </c>
      <c r="O2719">
        <v>95</v>
      </c>
      <c r="P2719">
        <v>98</v>
      </c>
      <c r="Q2719">
        <v>23</v>
      </c>
      <c r="R2719">
        <v>9</v>
      </c>
    </row>
    <row r="2720" spans="1:18" x14ac:dyDescent="0.35">
      <c r="A2720" t="s">
        <v>28</v>
      </c>
      <c r="B2720">
        <v>133120</v>
      </c>
      <c r="C2720">
        <v>25</v>
      </c>
      <c r="D2720" t="s">
        <v>25</v>
      </c>
      <c r="E2720">
        <v>4</v>
      </c>
      <c r="F2720">
        <v>117</v>
      </c>
      <c r="G2720">
        <v>42</v>
      </c>
      <c r="H2720" t="s">
        <v>27</v>
      </c>
      <c r="I2720">
        <v>67</v>
      </c>
      <c r="J2720">
        <v>91</v>
      </c>
      <c r="K2720">
        <v>5</v>
      </c>
      <c r="L2720">
        <v>41</v>
      </c>
      <c r="M2720">
        <v>92</v>
      </c>
      <c r="N2720">
        <v>97</v>
      </c>
      <c r="O2720">
        <v>6</v>
      </c>
      <c r="P2720">
        <v>92</v>
      </c>
      <c r="Q2720">
        <v>8</v>
      </c>
      <c r="R2720">
        <v>34</v>
      </c>
    </row>
    <row r="2721" spans="1:18" x14ac:dyDescent="0.35">
      <c r="A2721" t="s">
        <v>36</v>
      </c>
      <c r="B2721">
        <v>33796</v>
      </c>
      <c r="C2721">
        <v>5</v>
      </c>
      <c r="D2721" t="s">
        <v>25</v>
      </c>
      <c r="E2721">
        <v>78</v>
      </c>
      <c r="F2721">
        <v>123</v>
      </c>
      <c r="G2721">
        <v>32</v>
      </c>
      <c r="H2721" t="s">
        <v>27</v>
      </c>
      <c r="I2721">
        <v>13</v>
      </c>
      <c r="J2721">
        <v>94</v>
      </c>
      <c r="K2721">
        <v>8</v>
      </c>
      <c r="L2721">
        <v>8</v>
      </c>
      <c r="M2721">
        <v>84</v>
      </c>
      <c r="N2721">
        <v>64</v>
      </c>
      <c r="O2721">
        <v>35</v>
      </c>
      <c r="P2721">
        <v>17</v>
      </c>
      <c r="Q2721">
        <v>88</v>
      </c>
      <c r="R2721">
        <v>99</v>
      </c>
    </row>
    <row r="2722" spans="1:18" x14ac:dyDescent="0.35">
      <c r="A2722" t="s">
        <v>35</v>
      </c>
      <c r="B2722">
        <v>92058</v>
      </c>
      <c r="C2722">
        <v>1</v>
      </c>
      <c r="D2722" t="s">
        <v>22</v>
      </c>
      <c r="E2722">
        <v>55</v>
      </c>
      <c r="F2722">
        <v>76</v>
      </c>
      <c r="G2722">
        <v>63</v>
      </c>
      <c r="H2722" t="s">
        <v>27</v>
      </c>
      <c r="I2722">
        <v>35</v>
      </c>
      <c r="J2722">
        <v>71</v>
      </c>
      <c r="K2722">
        <v>54</v>
      </c>
      <c r="L2722">
        <v>54</v>
      </c>
      <c r="M2722">
        <v>86</v>
      </c>
      <c r="N2722">
        <v>47</v>
      </c>
      <c r="O2722">
        <v>85</v>
      </c>
      <c r="P2722">
        <v>36</v>
      </c>
      <c r="Q2722">
        <v>17</v>
      </c>
      <c r="R2722">
        <v>46</v>
      </c>
    </row>
    <row r="2723" spans="1:18" x14ac:dyDescent="0.35">
      <c r="A2723" t="s">
        <v>37</v>
      </c>
      <c r="B2723">
        <v>46005</v>
      </c>
      <c r="C2723">
        <v>28</v>
      </c>
      <c r="D2723" t="s">
        <v>38</v>
      </c>
      <c r="E2723">
        <v>48</v>
      </c>
      <c r="F2723">
        <v>131</v>
      </c>
      <c r="G2723">
        <v>53</v>
      </c>
      <c r="H2723" t="s">
        <v>27</v>
      </c>
      <c r="I2723">
        <v>89</v>
      </c>
      <c r="J2723">
        <v>51</v>
      </c>
      <c r="K2723">
        <v>22</v>
      </c>
      <c r="L2723">
        <v>13</v>
      </c>
      <c r="M2723">
        <v>87</v>
      </c>
      <c r="N2723">
        <v>6</v>
      </c>
      <c r="O2723">
        <v>12</v>
      </c>
      <c r="P2723">
        <v>6</v>
      </c>
      <c r="Q2723">
        <v>42</v>
      </c>
      <c r="R2723">
        <v>53</v>
      </c>
    </row>
    <row r="2724" spans="1:18" x14ac:dyDescent="0.35">
      <c r="A2724" t="s">
        <v>18</v>
      </c>
      <c r="B2724">
        <v>63445</v>
      </c>
      <c r="C2724">
        <v>14</v>
      </c>
      <c r="D2724" t="s">
        <v>22</v>
      </c>
      <c r="E2724">
        <v>52</v>
      </c>
      <c r="F2724">
        <v>89</v>
      </c>
      <c r="G2724">
        <v>89</v>
      </c>
      <c r="H2724" t="s">
        <v>20</v>
      </c>
      <c r="I2724">
        <v>83</v>
      </c>
      <c r="J2724">
        <v>68</v>
      </c>
      <c r="K2724">
        <v>47</v>
      </c>
      <c r="L2724">
        <v>22</v>
      </c>
      <c r="M2724">
        <v>85</v>
      </c>
      <c r="N2724">
        <v>34</v>
      </c>
      <c r="O2724">
        <v>36</v>
      </c>
      <c r="P2724">
        <v>92</v>
      </c>
      <c r="Q2724">
        <v>98</v>
      </c>
      <c r="R2724">
        <v>9</v>
      </c>
    </row>
    <row r="2725" spans="1:18" x14ac:dyDescent="0.35">
      <c r="A2725" t="s">
        <v>36</v>
      </c>
      <c r="B2725">
        <v>50377</v>
      </c>
      <c r="C2725">
        <v>0</v>
      </c>
      <c r="D2725" t="s">
        <v>19</v>
      </c>
      <c r="E2725">
        <v>87</v>
      </c>
      <c r="F2725">
        <v>12</v>
      </c>
      <c r="G2725">
        <v>42</v>
      </c>
      <c r="H2725" t="s">
        <v>27</v>
      </c>
      <c r="I2725">
        <v>95</v>
      </c>
      <c r="J2725">
        <v>88</v>
      </c>
      <c r="K2725">
        <v>24</v>
      </c>
      <c r="L2725">
        <v>49</v>
      </c>
      <c r="M2725">
        <v>7</v>
      </c>
      <c r="N2725">
        <v>95</v>
      </c>
      <c r="O2725">
        <v>57</v>
      </c>
      <c r="P2725">
        <v>25</v>
      </c>
      <c r="Q2725">
        <v>29</v>
      </c>
      <c r="R2725">
        <v>98</v>
      </c>
    </row>
    <row r="2726" spans="1:18" x14ac:dyDescent="0.35">
      <c r="A2726" t="s">
        <v>39</v>
      </c>
      <c r="B2726">
        <v>88851</v>
      </c>
      <c r="C2726">
        <v>0</v>
      </c>
      <c r="D2726" t="s">
        <v>38</v>
      </c>
      <c r="E2726">
        <v>42</v>
      </c>
      <c r="F2726">
        <v>10</v>
      </c>
      <c r="G2726">
        <v>72</v>
      </c>
      <c r="H2726" t="s">
        <v>20</v>
      </c>
      <c r="I2726">
        <v>8</v>
      </c>
      <c r="J2726">
        <v>59</v>
      </c>
      <c r="K2726">
        <v>51</v>
      </c>
      <c r="L2726">
        <v>36</v>
      </c>
      <c r="M2726">
        <v>57</v>
      </c>
      <c r="N2726">
        <v>7</v>
      </c>
      <c r="O2726">
        <v>94</v>
      </c>
      <c r="P2726">
        <v>29</v>
      </c>
      <c r="Q2726">
        <v>7</v>
      </c>
      <c r="R2726">
        <v>17</v>
      </c>
    </row>
    <row r="2727" spans="1:18" x14ac:dyDescent="0.35">
      <c r="A2727" t="s">
        <v>29</v>
      </c>
      <c r="B2727">
        <v>94127</v>
      </c>
      <c r="C2727">
        <v>13</v>
      </c>
      <c r="D2727" t="s">
        <v>19</v>
      </c>
      <c r="E2727">
        <v>18</v>
      </c>
      <c r="F2727">
        <v>92</v>
      </c>
      <c r="G2727">
        <v>23</v>
      </c>
      <c r="H2727" t="s">
        <v>23</v>
      </c>
      <c r="I2727">
        <v>27</v>
      </c>
      <c r="J2727">
        <v>44</v>
      </c>
      <c r="K2727">
        <v>93</v>
      </c>
      <c r="L2727">
        <v>3</v>
      </c>
      <c r="M2727">
        <v>79</v>
      </c>
      <c r="N2727">
        <v>16</v>
      </c>
      <c r="O2727">
        <v>18</v>
      </c>
      <c r="P2727">
        <v>46</v>
      </c>
      <c r="Q2727">
        <v>23</v>
      </c>
      <c r="R2727">
        <v>9</v>
      </c>
    </row>
    <row r="2728" spans="1:18" x14ac:dyDescent="0.35">
      <c r="A2728" t="s">
        <v>37</v>
      </c>
      <c r="B2728">
        <v>36703</v>
      </c>
      <c r="C2728">
        <v>11</v>
      </c>
      <c r="D2728" t="s">
        <v>25</v>
      </c>
      <c r="E2728">
        <v>82</v>
      </c>
      <c r="F2728">
        <v>124</v>
      </c>
      <c r="G2728">
        <v>69</v>
      </c>
      <c r="H2728" t="s">
        <v>27</v>
      </c>
      <c r="I2728">
        <v>53</v>
      </c>
      <c r="J2728">
        <v>9</v>
      </c>
      <c r="K2728">
        <v>37</v>
      </c>
      <c r="L2728">
        <v>84</v>
      </c>
      <c r="M2728">
        <v>4</v>
      </c>
      <c r="N2728">
        <v>46</v>
      </c>
      <c r="O2728">
        <v>41</v>
      </c>
      <c r="P2728">
        <v>24</v>
      </c>
      <c r="Q2728">
        <v>7</v>
      </c>
      <c r="R2728">
        <v>18</v>
      </c>
    </row>
    <row r="2729" spans="1:18" x14ac:dyDescent="0.35">
      <c r="A2729" t="s">
        <v>21</v>
      </c>
      <c r="B2729">
        <v>120027</v>
      </c>
      <c r="C2729">
        <v>21</v>
      </c>
      <c r="D2729" t="s">
        <v>19</v>
      </c>
      <c r="E2729">
        <v>25</v>
      </c>
      <c r="F2729">
        <v>107</v>
      </c>
      <c r="G2729">
        <v>2</v>
      </c>
      <c r="H2729" t="s">
        <v>23</v>
      </c>
      <c r="I2729">
        <v>57</v>
      </c>
      <c r="J2729">
        <v>8</v>
      </c>
      <c r="K2729">
        <v>67</v>
      </c>
      <c r="L2729">
        <v>38</v>
      </c>
      <c r="M2729">
        <v>88</v>
      </c>
      <c r="N2729">
        <v>53</v>
      </c>
      <c r="O2729">
        <v>8</v>
      </c>
      <c r="P2729">
        <v>1</v>
      </c>
      <c r="Q2729">
        <v>7</v>
      </c>
      <c r="R2729">
        <v>4</v>
      </c>
    </row>
    <row r="2730" spans="1:18" x14ac:dyDescent="0.35">
      <c r="A2730" t="s">
        <v>26</v>
      </c>
      <c r="B2730">
        <v>36384</v>
      </c>
      <c r="C2730">
        <v>13</v>
      </c>
      <c r="D2730" t="s">
        <v>22</v>
      </c>
      <c r="E2730">
        <v>45</v>
      </c>
      <c r="F2730">
        <v>57</v>
      </c>
      <c r="G2730">
        <v>46</v>
      </c>
      <c r="H2730" t="s">
        <v>27</v>
      </c>
      <c r="I2730">
        <v>31</v>
      </c>
      <c r="J2730">
        <v>8</v>
      </c>
      <c r="K2730">
        <v>17</v>
      </c>
      <c r="L2730">
        <v>76</v>
      </c>
      <c r="M2730">
        <v>5</v>
      </c>
      <c r="N2730">
        <v>8</v>
      </c>
      <c r="O2730">
        <v>97</v>
      </c>
      <c r="P2730">
        <v>73</v>
      </c>
      <c r="Q2730">
        <v>26</v>
      </c>
      <c r="R2730">
        <v>58</v>
      </c>
    </row>
    <row r="2731" spans="1:18" x14ac:dyDescent="0.35">
      <c r="A2731" t="s">
        <v>42</v>
      </c>
      <c r="B2731">
        <v>41460</v>
      </c>
      <c r="C2731">
        <v>29</v>
      </c>
      <c r="D2731" t="s">
        <v>25</v>
      </c>
      <c r="E2731">
        <v>43</v>
      </c>
      <c r="F2731">
        <v>146</v>
      </c>
      <c r="G2731">
        <v>65</v>
      </c>
      <c r="H2731" t="s">
        <v>27</v>
      </c>
      <c r="I2731">
        <v>41</v>
      </c>
      <c r="J2731">
        <v>35</v>
      </c>
      <c r="K2731">
        <v>12</v>
      </c>
      <c r="L2731">
        <v>4</v>
      </c>
      <c r="M2731">
        <v>3</v>
      </c>
      <c r="N2731">
        <v>94</v>
      </c>
      <c r="O2731">
        <v>96</v>
      </c>
      <c r="P2731">
        <v>81</v>
      </c>
      <c r="Q2731">
        <v>35</v>
      </c>
      <c r="R2731">
        <v>14</v>
      </c>
    </row>
    <row r="2732" spans="1:18" x14ac:dyDescent="0.35">
      <c r="A2732" t="s">
        <v>26</v>
      </c>
      <c r="B2732">
        <v>87803</v>
      </c>
      <c r="C2732">
        <v>1</v>
      </c>
      <c r="D2732" t="s">
        <v>25</v>
      </c>
      <c r="E2732">
        <v>65</v>
      </c>
      <c r="F2732">
        <v>92</v>
      </c>
      <c r="G2732">
        <v>58</v>
      </c>
      <c r="H2732" t="s">
        <v>27</v>
      </c>
      <c r="I2732">
        <v>75</v>
      </c>
      <c r="J2732">
        <v>78</v>
      </c>
      <c r="K2732">
        <v>5</v>
      </c>
      <c r="L2732">
        <v>79</v>
      </c>
      <c r="M2732">
        <v>3</v>
      </c>
      <c r="N2732">
        <v>68</v>
      </c>
      <c r="O2732">
        <v>24</v>
      </c>
      <c r="P2732">
        <v>27</v>
      </c>
      <c r="Q2732">
        <v>9</v>
      </c>
      <c r="R2732">
        <v>19</v>
      </c>
    </row>
    <row r="2733" spans="1:18" x14ac:dyDescent="0.35">
      <c r="A2733" t="s">
        <v>40</v>
      </c>
      <c r="B2733">
        <v>46482</v>
      </c>
      <c r="C2733">
        <v>1</v>
      </c>
      <c r="D2733" t="s">
        <v>22</v>
      </c>
      <c r="E2733">
        <v>42</v>
      </c>
      <c r="F2733">
        <v>143</v>
      </c>
      <c r="G2733">
        <v>9</v>
      </c>
      <c r="H2733" t="s">
        <v>23</v>
      </c>
      <c r="I2733">
        <v>2</v>
      </c>
      <c r="J2733">
        <v>56</v>
      </c>
      <c r="K2733">
        <v>35</v>
      </c>
      <c r="L2733">
        <v>64</v>
      </c>
      <c r="M2733">
        <v>42</v>
      </c>
      <c r="N2733">
        <v>81</v>
      </c>
      <c r="O2733">
        <v>43</v>
      </c>
      <c r="P2733">
        <v>57</v>
      </c>
      <c r="Q2733">
        <v>32</v>
      </c>
      <c r="R2733">
        <v>7</v>
      </c>
    </row>
    <row r="2734" spans="1:18" x14ac:dyDescent="0.35">
      <c r="A2734" t="s">
        <v>33</v>
      </c>
      <c r="B2734">
        <v>73307</v>
      </c>
      <c r="C2734">
        <v>20</v>
      </c>
      <c r="D2734" t="s">
        <v>22</v>
      </c>
      <c r="E2734">
        <v>4</v>
      </c>
      <c r="F2734">
        <v>78</v>
      </c>
      <c r="G2734">
        <v>85</v>
      </c>
      <c r="H2734" t="s">
        <v>20</v>
      </c>
      <c r="I2734">
        <v>94</v>
      </c>
      <c r="J2734">
        <v>13</v>
      </c>
      <c r="K2734">
        <v>8</v>
      </c>
      <c r="L2734">
        <v>54</v>
      </c>
      <c r="M2734">
        <v>53</v>
      </c>
      <c r="N2734">
        <v>96</v>
      </c>
      <c r="O2734">
        <v>61</v>
      </c>
      <c r="P2734">
        <v>83</v>
      </c>
      <c r="Q2734">
        <v>51</v>
      </c>
      <c r="R2734">
        <v>25</v>
      </c>
    </row>
    <row r="2735" spans="1:18" x14ac:dyDescent="0.35">
      <c r="A2735" t="s">
        <v>37</v>
      </c>
      <c r="B2735">
        <v>37505</v>
      </c>
      <c r="C2735">
        <v>27</v>
      </c>
      <c r="D2735" t="s">
        <v>22</v>
      </c>
      <c r="E2735">
        <v>92</v>
      </c>
      <c r="F2735">
        <v>134</v>
      </c>
      <c r="G2735">
        <v>38</v>
      </c>
      <c r="H2735" t="s">
        <v>27</v>
      </c>
      <c r="I2735">
        <v>32</v>
      </c>
      <c r="J2735">
        <v>52</v>
      </c>
      <c r="K2735">
        <v>57</v>
      </c>
      <c r="L2735">
        <v>19</v>
      </c>
      <c r="M2735">
        <v>23</v>
      </c>
      <c r="N2735">
        <v>76</v>
      </c>
      <c r="O2735">
        <v>73</v>
      </c>
      <c r="P2735">
        <v>84</v>
      </c>
      <c r="Q2735">
        <v>93</v>
      </c>
      <c r="R2735">
        <v>31</v>
      </c>
    </row>
    <row r="2736" spans="1:18" x14ac:dyDescent="0.35">
      <c r="A2736" t="s">
        <v>33</v>
      </c>
      <c r="B2736">
        <v>57205</v>
      </c>
      <c r="C2736">
        <v>10</v>
      </c>
      <c r="D2736" t="s">
        <v>22</v>
      </c>
      <c r="E2736">
        <v>67</v>
      </c>
      <c r="F2736">
        <v>146</v>
      </c>
      <c r="G2736">
        <v>77</v>
      </c>
      <c r="H2736" t="s">
        <v>20</v>
      </c>
      <c r="I2736">
        <v>27</v>
      </c>
      <c r="J2736">
        <v>7</v>
      </c>
      <c r="K2736">
        <v>93</v>
      </c>
      <c r="L2736">
        <v>82</v>
      </c>
      <c r="M2736">
        <v>73</v>
      </c>
      <c r="N2736">
        <v>39</v>
      </c>
      <c r="O2736">
        <v>72</v>
      </c>
      <c r="P2736">
        <v>8</v>
      </c>
      <c r="Q2736">
        <v>75</v>
      </c>
      <c r="R2736">
        <v>68</v>
      </c>
    </row>
    <row r="2737" spans="1:18" x14ac:dyDescent="0.35">
      <c r="A2737" t="s">
        <v>34</v>
      </c>
      <c r="B2737">
        <v>82025</v>
      </c>
      <c r="C2737">
        <v>10</v>
      </c>
      <c r="D2737" t="s">
        <v>22</v>
      </c>
      <c r="E2737">
        <v>66</v>
      </c>
      <c r="F2737">
        <v>98</v>
      </c>
      <c r="G2737">
        <v>68</v>
      </c>
      <c r="H2737" t="s">
        <v>27</v>
      </c>
      <c r="I2737">
        <v>61</v>
      </c>
      <c r="J2737">
        <v>61</v>
      </c>
      <c r="K2737">
        <v>99</v>
      </c>
      <c r="L2737">
        <v>9</v>
      </c>
      <c r="M2737">
        <v>28</v>
      </c>
      <c r="N2737">
        <v>66</v>
      </c>
      <c r="O2737">
        <v>32</v>
      </c>
      <c r="P2737">
        <v>35</v>
      </c>
      <c r="Q2737">
        <v>89</v>
      </c>
      <c r="R2737">
        <v>58</v>
      </c>
    </row>
    <row r="2738" spans="1:18" x14ac:dyDescent="0.35">
      <c r="A2738" t="s">
        <v>35</v>
      </c>
      <c r="B2738">
        <v>121676</v>
      </c>
      <c r="C2738">
        <v>21</v>
      </c>
      <c r="D2738" t="s">
        <v>19</v>
      </c>
      <c r="E2738">
        <v>31</v>
      </c>
      <c r="F2738">
        <v>58</v>
      </c>
      <c r="G2738">
        <v>52</v>
      </c>
      <c r="H2738" t="s">
        <v>27</v>
      </c>
      <c r="I2738">
        <v>17</v>
      </c>
      <c r="J2738">
        <v>86</v>
      </c>
      <c r="K2738">
        <v>58</v>
      </c>
      <c r="L2738">
        <v>6</v>
      </c>
      <c r="M2738">
        <v>3</v>
      </c>
      <c r="N2738">
        <v>62</v>
      </c>
      <c r="O2738">
        <v>34</v>
      </c>
      <c r="P2738">
        <v>51</v>
      </c>
      <c r="Q2738">
        <v>91</v>
      </c>
      <c r="R2738">
        <v>35</v>
      </c>
    </row>
    <row r="2739" spans="1:18" x14ac:dyDescent="0.35">
      <c r="A2739" t="s">
        <v>18</v>
      </c>
      <c r="B2739">
        <v>145614</v>
      </c>
      <c r="C2739">
        <v>28</v>
      </c>
      <c r="D2739" t="s">
        <v>25</v>
      </c>
      <c r="E2739">
        <v>82</v>
      </c>
      <c r="F2739">
        <v>82</v>
      </c>
      <c r="G2739">
        <v>72</v>
      </c>
      <c r="H2739" t="s">
        <v>20</v>
      </c>
      <c r="I2739">
        <v>18</v>
      </c>
      <c r="J2739">
        <v>95</v>
      </c>
      <c r="K2739">
        <v>93</v>
      </c>
      <c r="L2739">
        <v>22</v>
      </c>
      <c r="M2739">
        <v>55</v>
      </c>
      <c r="N2739">
        <v>14</v>
      </c>
      <c r="O2739">
        <v>67</v>
      </c>
      <c r="P2739">
        <v>19</v>
      </c>
      <c r="Q2739">
        <v>5</v>
      </c>
      <c r="R2739">
        <v>82</v>
      </c>
    </row>
    <row r="2740" spans="1:18" x14ac:dyDescent="0.35">
      <c r="A2740" t="s">
        <v>39</v>
      </c>
      <c r="B2740">
        <v>124362</v>
      </c>
      <c r="C2740">
        <v>1</v>
      </c>
      <c r="D2740" t="s">
        <v>25</v>
      </c>
      <c r="E2740">
        <v>11</v>
      </c>
      <c r="F2740">
        <v>133</v>
      </c>
      <c r="G2740">
        <v>89</v>
      </c>
      <c r="H2740" t="s">
        <v>20</v>
      </c>
      <c r="I2740">
        <v>68</v>
      </c>
      <c r="J2740">
        <v>91</v>
      </c>
      <c r="K2740">
        <v>49</v>
      </c>
      <c r="L2740">
        <v>13</v>
      </c>
      <c r="M2740">
        <v>6</v>
      </c>
      <c r="N2740">
        <v>32</v>
      </c>
      <c r="O2740">
        <v>9</v>
      </c>
      <c r="P2740">
        <v>54</v>
      </c>
      <c r="Q2740">
        <v>1</v>
      </c>
      <c r="R2740">
        <v>44</v>
      </c>
    </row>
    <row r="2741" spans="1:18" x14ac:dyDescent="0.35">
      <c r="A2741" t="s">
        <v>28</v>
      </c>
      <c r="B2741">
        <v>133132</v>
      </c>
      <c r="C2741">
        <v>12</v>
      </c>
      <c r="D2741" t="s">
        <v>38</v>
      </c>
      <c r="E2741">
        <v>37</v>
      </c>
      <c r="F2741">
        <v>118</v>
      </c>
      <c r="G2741">
        <v>44</v>
      </c>
      <c r="H2741" t="s">
        <v>27</v>
      </c>
      <c r="I2741">
        <v>34</v>
      </c>
      <c r="J2741">
        <v>99</v>
      </c>
      <c r="K2741">
        <v>72</v>
      </c>
      <c r="L2741">
        <v>51</v>
      </c>
      <c r="M2741">
        <v>58</v>
      </c>
      <c r="N2741">
        <v>62</v>
      </c>
      <c r="O2741">
        <v>2</v>
      </c>
      <c r="P2741">
        <v>8</v>
      </c>
      <c r="Q2741">
        <v>65</v>
      </c>
      <c r="R2741">
        <v>36</v>
      </c>
    </row>
    <row r="2742" spans="1:18" x14ac:dyDescent="0.35">
      <c r="A2742" t="s">
        <v>41</v>
      </c>
      <c r="B2742">
        <v>133601</v>
      </c>
      <c r="C2742">
        <v>9</v>
      </c>
      <c r="D2742" t="s">
        <v>19</v>
      </c>
      <c r="E2742">
        <v>3</v>
      </c>
      <c r="F2742">
        <v>63</v>
      </c>
      <c r="G2742">
        <v>93</v>
      </c>
      <c r="H2742" t="s">
        <v>20</v>
      </c>
      <c r="I2742">
        <v>2</v>
      </c>
      <c r="J2742">
        <v>14</v>
      </c>
      <c r="K2742">
        <v>63</v>
      </c>
      <c r="L2742">
        <v>52</v>
      </c>
      <c r="M2742">
        <v>58</v>
      </c>
      <c r="N2742">
        <v>44</v>
      </c>
      <c r="O2742">
        <v>47</v>
      </c>
      <c r="P2742">
        <v>78</v>
      </c>
      <c r="Q2742">
        <v>22</v>
      </c>
      <c r="R2742">
        <v>4</v>
      </c>
    </row>
    <row r="2743" spans="1:18" x14ac:dyDescent="0.35">
      <c r="A2743" t="s">
        <v>28</v>
      </c>
      <c r="B2743">
        <v>32894</v>
      </c>
      <c r="C2743">
        <v>3</v>
      </c>
      <c r="D2743" t="s">
        <v>38</v>
      </c>
      <c r="E2743">
        <v>19</v>
      </c>
      <c r="F2743">
        <v>79</v>
      </c>
      <c r="G2743">
        <v>38</v>
      </c>
      <c r="H2743" t="s">
        <v>27</v>
      </c>
      <c r="I2743">
        <v>2</v>
      </c>
      <c r="J2743">
        <v>27</v>
      </c>
      <c r="K2743">
        <v>5</v>
      </c>
      <c r="L2743">
        <v>15</v>
      </c>
      <c r="M2743">
        <v>36</v>
      </c>
      <c r="N2743">
        <v>2</v>
      </c>
      <c r="O2743">
        <v>75</v>
      </c>
      <c r="P2743">
        <v>8</v>
      </c>
      <c r="Q2743">
        <v>41</v>
      </c>
      <c r="R2743">
        <v>98</v>
      </c>
    </row>
    <row r="2744" spans="1:18" x14ac:dyDescent="0.35">
      <c r="A2744" t="s">
        <v>36</v>
      </c>
      <c r="B2744">
        <v>65714</v>
      </c>
      <c r="C2744">
        <v>11</v>
      </c>
      <c r="D2744" t="s">
        <v>25</v>
      </c>
      <c r="E2744">
        <v>74</v>
      </c>
      <c r="F2744">
        <v>69</v>
      </c>
      <c r="G2744">
        <v>63</v>
      </c>
      <c r="H2744" t="s">
        <v>27</v>
      </c>
      <c r="I2744">
        <v>95</v>
      </c>
      <c r="J2744">
        <v>24</v>
      </c>
      <c r="K2744">
        <v>69</v>
      </c>
      <c r="L2744">
        <v>75</v>
      </c>
      <c r="M2744">
        <v>31</v>
      </c>
      <c r="N2744">
        <v>48</v>
      </c>
      <c r="O2744">
        <v>1</v>
      </c>
      <c r="P2744">
        <v>17</v>
      </c>
      <c r="Q2744">
        <v>6</v>
      </c>
      <c r="R2744">
        <v>56</v>
      </c>
    </row>
    <row r="2745" spans="1:18" x14ac:dyDescent="0.35">
      <c r="A2745" t="s">
        <v>44</v>
      </c>
      <c r="B2745">
        <v>110560</v>
      </c>
      <c r="C2745">
        <v>25</v>
      </c>
      <c r="D2745" t="s">
        <v>38</v>
      </c>
      <c r="E2745">
        <v>92</v>
      </c>
      <c r="F2745">
        <v>104</v>
      </c>
      <c r="G2745">
        <v>4</v>
      </c>
      <c r="H2745" t="s">
        <v>27</v>
      </c>
      <c r="I2745">
        <v>6</v>
      </c>
      <c r="J2745">
        <v>88</v>
      </c>
      <c r="K2745">
        <v>48</v>
      </c>
      <c r="L2745">
        <v>74</v>
      </c>
      <c r="M2745">
        <v>1</v>
      </c>
      <c r="N2745">
        <v>49</v>
      </c>
      <c r="O2745">
        <v>33</v>
      </c>
      <c r="P2745">
        <v>3</v>
      </c>
      <c r="Q2745">
        <v>78</v>
      </c>
      <c r="R2745">
        <v>51</v>
      </c>
    </row>
    <row r="2746" spans="1:18" x14ac:dyDescent="0.35">
      <c r="A2746" t="s">
        <v>43</v>
      </c>
      <c r="B2746">
        <v>115236</v>
      </c>
      <c r="C2746">
        <v>23</v>
      </c>
      <c r="D2746" t="s">
        <v>25</v>
      </c>
      <c r="E2746">
        <v>81</v>
      </c>
      <c r="F2746">
        <v>95</v>
      </c>
      <c r="G2746">
        <v>5</v>
      </c>
      <c r="H2746" t="s">
        <v>23</v>
      </c>
      <c r="I2746">
        <v>94</v>
      </c>
      <c r="J2746">
        <v>26</v>
      </c>
      <c r="K2746">
        <v>83</v>
      </c>
      <c r="L2746">
        <v>82</v>
      </c>
      <c r="M2746">
        <v>16</v>
      </c>
      <c r="N2746">
        <v>47</v>
      </c>
      <c r="O2746">
        <v>4</v>
      </c>
      <c r="P2746">
        <v>35</v>
      </c>
      <c r="Q2746">
        <v>73</v>
      </c>
      <c r="R2746">
        <v>24</v>
      </c>
    </row>
    <row r="2747" spans="1:18" x14ac:dyDescent="0.35">
      <c r="A2747" t="s">
        <v>41</v>
      </c>
      <c r="B2747">
        <v>36276</v>
      </c>
      <c r="C2747">
        <v>16</v>
      </c>
      <c r="D2747" t="s">
        <v>19</v>
      </c>
      <c r="E2747">
        <v>51</v>
      </c>
      <c r="F2747">
        <v>104</v>
      </c>
      <c r="G2747">
        <v>87</v>
      </c>
      <c r="H2747" t="s">
        <v>20</v>
      </c>
      <c r="I2747">
        <v>76</v>
      </c>
      <c r="J2747">
        <v>7</v>
      </c>
      <c r="K2747">
        <v>85</v>
      </c>
      <c r="L2747">
        <v>22</v>
      </c>
      <c r="M2747">
        <v>57</v>
      </c>
      <c r="N2747">
        <v>36</v>
      </c>
      <c r="O2747">
        <v>96</v>
      </c>
      <c r="P2747">
        <v>44</v>
      </c>
      <c r="Q2747">
        <v>96</v>
      </c>
      <c r="R2747">
        <v>77</v>
      </c>
    </row>
    <row r="2748" spans="1:18" x14ac:dyDescent="0.35">
      <c r="A2748" t="s">
        <v>37</v>
      </c>
      <c r="B2748">
        <v>111779</v>
      </c>
      <c r="C2748">
        <v>22</v>
      </c>
      <c r="D2748" t="s">
        <v>38</v>
      </c>
      <c r="E2748">
        <v>49</v>
      </c>
      <c r="F2748">
        <v>94</v>
      </c>
      <c r="G2748">
        <v>51</v>
      </c>
      <c r="H2748" t="s">
        <v>27</v>
      </c>
      <c r="I2748">
        <v>29</v>
      </c>
      <c r="J2748">
        <v>9</v>
      </c>
      <c r="K2748">
        <v>79</v>
      </c>
      <c r="L2748">
        <v>8</v>
      </c>
      <c r="M2748">
        <v>43</v>
      </c>
      <c r="N2748">
        <v>7</v>
      </c>
      <c r="O2748">
        <v>68</v>
      </c>
      <c r="P2748">
        <v>37</v>
      </c>
      <c r="Q2748">
        <v>87</v>
      </c>
      <c r="R2748">
        <v>78</v>
      </c>
    </row>
    <row r="2749" spans="1:18" x14ac:dyDescent="0.35">
      <c r="A2749" t="s">
        <v>26</v>
      </c>
      <c r="B2749">
        <v>44775</v>
      </c>
      <c r="C2749">
        <v>26</v>
      </c>
      <c r="D2749" t="s">
        <v>25</v>
      </c>
      <c r="E2749">
        <v>6</v>
      </c>
      <c r="F2749">
        <v>119</v>
      </c>
      <c r="G2749">
        <v>53</v>
      </c>
      <c r="H2749" t="s">
        <v>27</v>
      </c>
      <c r="I2749">
        <v>51</v>
      </c>
      <c r="J2749">
        <v>23</v>
      </c>
      <c r="K2749">
        <v>24</v>
      </c>
      <c r="L2749">
        <v>77</v>
      </c>
      <c r="M2749">
        <v>2</v>
      </c>
      <c r="N2749">
        <v>78</v>
      </c>
      <c r="O2749">
        <v>53</v>
      </c>
      <c r="P2749">
        <v>94</v>
      </c>
      <c r="Q2749">
        <v>10</v>
      </c>
      <c r="R2749">
        <v>66</v>
      </c>
    </row>
    <row r="2750" spans="1:18" x14ac:dyDescent="0.35">
      <c r="A2750" t="s">
        <v>32</v>
      </c>
      <c r="B2750">
        <v>140564</v>
      </c>
      <c r="C2750">
        <v>22</v>
      </c>
      <c r="D2750" t="s">
        <v>38</v>
      </c>
      <c r="E2750">
        <v>48</v>
      </c>
      <c r="F2750">
        <v>7</v>
      </c>
      <c r="G2750">
        <v>34</v>
      </c>
      <c r="H2750" t="s">
        <v>27</v>
      </c>
      <c r="I2750">
        <v>58</v>
      </c>
      <c r="J2750">
        <v>81</v>
      </c>
      <c r="K2750">
        <v>26</v>
      </c>
      <c r="L2750">
        <v>42</v>
      </c>
      <c r="M2750">
        <v>55</v>
      </c>
      <c r="N2750">
        <v>91</v>
      </c>
      <c r="O2750">
        <v>14</v>
      </c>
      <c r="P2750">
        <v>24</v>
      </c>
      <c r="Q2750">
        <v>92</v>
      </c>
      <c r="R2750">
        <v>4</v>
      </c>
    </row>
    <row r="2751" spans="1:18" x14ac:dyDescent="0.35">
      <c r="A2751" t="s">
        <v>24</v>
      </c>
      <c r="B2751">
        <v>108256</v>
      </c>
      <c r="C2751">
        <v>23</v>
      </c>
      <c r="D2751" t="s">
        <v>19</v>
      </c>
      <c r="E2751">
        <v>64</v>
      </c>
      <c r="F2751">
        <v>88</v>
      </c>
      <c r="G2751">
        <v>82</v>
      </c>
      <c r="H2751" t="s">
        <v>20</v>
      </c>
      <c r="I2751">
        <v>85</v>
      </c>
      <c r="J2751">
        <v>16</v>
      </c>
      <c r="K2751">
        <v>23</v>
      </c>
      <c r="L2751">
        <v>51</v>
      </c>
      <c r="M2751">
        <v>41</v>
      </c>
      <c r="N2751">
        <v>57</v>
      </c>
      <c r="O2751">
        <v>92</v>
      </c>
      <c r="P2751">
        <v>92</v>
      </c>
      <c r="Q2751">
        <v>23</v>
      </c>
      <c r="R2751">
        <v>3</v>
      </c>
    </row>
    <row r="2752" spans="1:18" x14ac:dyDescent="0.35">
      <c r="A2752" t="s">
        <v>36</v>
      </c>
      <c r="B2752">
        <v>117377</v>
      </c>
      <c r="C2752">
        <v>1</v>
      </c>
      <c r="D2752" t="s">
        <v>38</v>
      </c>
      <c r="E2752">
        <v>93</v>
      </c>
      <c r="F2752">
        <v>9</v>
      </c>
      <c r="G2752">
        <v>48</v>
      </c>
      <c r="H2752" t="s">
        <v>27</v>
      </c>
      <c r="I2752">
        <v>8</v>
      </c>
      <c r="J2752">
        <v>51</v>
      </c>
      <c r="K2752">
        <v>12</v>
      </c>
      <c r="L2752">
        <v>44</v>
      </c>
      <c r="M2752">
        <v>63</v>
      </c>
      <c r="N2752">
        <v>72</v>
      </c>
      <c r="O2752">
        <v>65</v>
      </c>
      <c r="P2752">
        <v>12</v>
      </c>
      <c r="Q2752">
        <v>3</v>
      </c>
      <c r="R2752">
        <v>73</v>
      </c>
    </row>
    <row r="2753" spans="1:18" x14ac:dyDescent="0.35">
      <c r="A2753" t="s">
        <v>18</v>
      </c>
      <c r="B2753">
        <v>39479</v>
      </c>
      <c r="C2753">
        <v>19</v>
      </c>
      <c r="D2753" t="s">
        <v>38</v>
      </c>
      <c r="E2753">
        <v>5</v>
      </c>
      <c r="F2753">
        <v>54</v>
      </c>
      <c r="G2753">
        <v>86</v>
      </c>
      <c r="H2753" t="s">
        <v>20</v>
      </c>
      <c r="I2753">
        <v>55</v>
      </c>
      <c r="J2753">
        <v>16</v>
      </c>
      <c r="K2753">
        <v>55</v>
      </c>
      <c r="L2753">
        <v>97</v>
      </c>
      <c r="M2753">
        <v>63</v>
      </c>
      <c r="N2753">
        <v>45</v>
      </c>
      <c r="O2753">
        <v>83</v>
      </c>
      <c r="P2753">
        <v>21</v>
      </c>
      <c r="Q2753">
        <v>41</v>
      </c>
      <c r="R2753">
        <v>53</v>
      </c>
    </row>
    <row r="2754" spans="1:18" x14ac:dyDescent="0.35">
      <c r="A2754" t="s">
        <v>24</v>
      </c>
      <c r="B2754">
        <v>130003</v>
      </c>
      <c r="C2754">
        <v>19</v>
      </c>
      <c r="D2754" t="s">
        <v>25</v>
      </c>
      <c r="E2754">
        <v>92</v>
      </c>
      <c r="F2754">
        <v>79</v>
      </c>
      <c r="G2754">
        <v>71</v>
      </c>
      <c r="H2754" t="s">
        <v>20</v>
      </c>
      <c r="I2754">
        <v>92</v>
      </c>
      <c r="J2754">
        <v>22</v>
      </c>
      <c r="K2754">
        <v>38</v>
      </c>
      <c r="L2754">
        <v>53</v>
      </c>
      <c r="M2754">
        <v>98</v>
      </c>
      <c r="N2754">
        <v>54</v>
      </c>
      <c r="O2754">
        <v>45</v>
      </c>
      <c r="P2754">
        <v>58</v>
      </c>
      <c r="Q2754">
        <v>97</v>
      </c>
      <c r="R2754">
        <v>82</v>
      </c>
    </row>
    <row r="2755" spans="1:18" x14ac:dyDescent="0.35">
      <c r="A2755" t="s">
        <v>26</v>
      </c>
      <c r="B2755">
        <v>128039</v>
      </c>
      <c r="C2755">
        <v>17</v>
      </c>
      <c r="D2755" t="s">
        <v>22</v>
      </c>
      <c r="E2755">
        <v>8</v>
      </c>
      <c r="F2755">
        <v>134</v>
      </c>
      <c r="G2755">
        <v>58</v>
      </c>
      <c r="H2755" t="s">
        <v>27</v>
      </c>
      <c r="I2755">
        <v>66</v>
      </c>
      <c r="J2755">
        <v>44</v>
      </c>
      <c r="K2755">
        <v>64</v>
      </c>
      <c r="L2755">
        <v>74</v>
      </c>
      <c r="M2755">
        <v>12</v>
      </c>
      <c r="N2755">
        <v>26</v>
      </c>
      <c r="O2755">
        <v>19</v>
      </c>
      <c r="P2755">
        <v>84</v>
      </c>
      <c r="Q2755">
        <v>68</v>
      </c>
      <c r="R2755">
        <v>45</v>
      </c>
    </row>
    <row r="2756" spans="1:18" x14ac:dyDescent="0.35">
      <c r="A2756" t="s">
        <v>44</v>
      </c>
      <c r="B2756">
        <v>55563</v>
      </c>
      <c r="C2756">
        <v>3</v>
      </c>
      <c r="D2756" t="s">
        <v>38</v>
      </c>
      <c r="E2756">
        <v>72</v>
      </c>
      <c r="F2756">
        <v>141</v>
      </c>
      <c r="G2756">
        <v>33</v>
      </c>
      <c r="H2756" t="s">
        <v>27</v>
      </c>
      <c r="I2756">
        <v>51</v>
      </c>
      <c r="J2756">
        <v>71</v>
      </c>
      <c r="K2756">
        <v>21</v>
      </c>
      <c r="L2756">
        <v>33</v>
      </c>
      <c r="M2756">
        <v>42</v>
      </c>
      <c r="N2756">
        <v>79</v>
      </c>
      <c r="O2756">
        <v>49</v>
      </c>
      <c r="P2756">
        <v>49</v>
      </c>
      <c r="Q2756">
        <v>43</v>
      </c>
      <c r="R2756">
        <v>23</v>
      </c>
    </row>
    <row r="2757" spans="1:18" x14ac:dyDescent="0.35">
      <c r="A2757" t="s">
        <v>30</v>
      </c>
      <c r="B2757">
        <v>57287</v>
      </c>
      <c r="C2757">
        <v>28</v>
      </c>
      <c r="D2757" t="s">
        <v>19</v>
      </c>
      <c r="E2757">
        <v>32</v>
      </c>
      <c r="F2757">
        <v>107</v>
      </c>
      <c r="G2757">
        <v>36</v>
      </c>
      <c r="H2757" t="s">
        <v>27</v>
      </c>
      <c r="I2757">
        <v>43</v>
      </c>
      <c r="J2757">
        <v>9</v>
      </c>
      <c r="K2757">
        <v>10</v>
      </c>
      <c r="L2757">
        <v>36</v>
      </c>
      <c r="M2757">
        <v>15</v>
      </c>
      <c r="N2757">
        <v>31</v>
      </c>
      <c r="O2757">
        <v>33</v>
      </c>
      <c r="P2757">
        <v>64</v>
      </c>
      <c r="Q2757">
        <v>5</v>
      </c>
      <c r="R2757">
        <v>77</v>
      </c>
    </row>
    <row r="2758" spans="1:18" x14ac:dyDescent="0.35">
      <c r="A2758" t="s">
        <v>37</v>
      </c>
      <c r="B2758">
        <v>70103</v>
      </c>
      <c r="C2758">
        <v>5</v>
      </c>
      <c r="D2758" t="s">
        <v>22</v>
      </c>
      <c r="E2758">
        <v>25</v>
      </c>
      <c r="F2758">
        <v>128</v>
      </c>
      <c r="G2758">
        <v>64</v>
      </c>
      <c r="H2758" t="s">
        <v>27</v>
      </c>
      <c r="I2758">
        <v>6</v>
      </c>
      <c r="J2758">
        <v>93</v>
      </c>
      <c r="K2758">
        <v>78</v>
      </c>
      <c r="L2758">
        <v>6</v>
      </c>
      <c r="M2758">
        <v>91</v>
      </c>
      <c r="N2758">
        <v>6</v>
      </c>
      <c r="O2758">
        <v>52</v>
      </c>
      <c r="P2758">
        <v>36</v>
      </c>
      <c r="Q2758">
        <v>88</v>
      </c>
      <c r="R2758">
        <v>12</v>
      </c>
    </row>
    <row r="2759" spans="1:18" x14ac:dyDescent="0.35">
      <c r="A2759" t="s">
        <v>40</v>
      </c>
      <c r="B2759">
        <v>126600</v>
      </c>
      <c r="C2759">
        <v>19</v>
      </c>
      <c r="D2759" t="s">
        <v>19</v>
      </c>
      <c r="E2759">
        <v>54</v>
      </c>
      <c r="F2759">
        <v>105</v>
      </c>
      <c r="G2759">
        <v>21</v>
      </c>
      <c r="H2759" t="s">
        <v>23</v>
      </c>
      <c r="I2759">
        <v>51</v>
      </c>
      <c r="J2759">
        <v>26</v>
      </c>
      <c r="K2759">
        <v>86</v>
      </c>
      <c r="L2759">
        <v>66</v>
      </c>
      <c r="M2759">
        <v>86</v>
      </c>
      <c r="N2759">
        <v>28</v>
      </c>
      <c r="O2759">
        <v>64</v>
      </c>
      <c r="P2759">
        <v>71</v>
      </c>
      <c r="Q2759">
        <v>38</v>
      </c>
      <c r="R2759">
        <v>81</v>
      </c>
    </row>
    <row r="2760" spans="1:18" x14ac:dyDescent="0.35">
      <c r="A2760" t="s">
        <v>28</v>
      </c>
      <c r="B2760">
        <v>57217</v>
      </c>
      <c r="C2760">
        <v>16</v>
      </c>
      <c r="D2760" t="s">
        <v>19</v>
      </c>
      <c r="E2760">
        <v>59</v>
      </c>
      <c r="F2760">
        <v>111</v>
      </c>
      <c r="G2760">
        <v>51</v>
      </c>
      <c r="H2760" t="s">
        <v>27</v>
      </c>
      <c r="I2760">
        <v>63</v>
      </c>
      <c r="J2760">
        <v>17</v>
      </c>
      <c r="K2760">
        <v>68</v>
      </c>
      <c r="L2760">
        <v>34</v>
      </c>
      <c r="M2760">
        <v>45</v>
      </c>
      <c r="N2760">
        <v>33</v>
      </c>
      <c r="O2760">
        <v>47</v>
      </c>
      <c r="P2760">
        <v>62</v>
      </c>
      <c r="Q2760">
        <v>84</v>
      </c>
      <c r="R2760">
        <v>48</v>
      </c>
    </row>
    <row r="2761" spans="1:18" x14ac:dyDescent="0.35">
      <c r="A2761" t="s">
        <v>36</v>
      </c>
      <c r="B2761">
        <v>82216</v>
      </c>
      <c r="C2761">
        <v>22</v>
      </c>
      <c r="D2761" t="s">
        <v>38</v>
      </c>
      <c r="E2761">
        <v>49</v>
      </c>
      <c r="F2761">
        <v>119</v>
      </c>
      <c r="G2761">
        <v>44</v>
      </c>
      <c r="H2761" t="s">
        <v>27</v>
      </c>
      <c r="I2761">
        <v>41</v>
      </c>
      <c r="J2761">
        <v>56</v>
      </c>
      <c r="K2761">
        <v>29</v>
      </c>
      <c r="L2761">
        <v>21</v>
      </c>
      <c r="M2761">
        <v>14</v>
      </c>
      <c r="N2761">
        <v>35</v>
      </c>
      <c r="O2761">
        <v>5</v>
      </c>
      <c r="P2761">
        <v>58</v>
      </c>
      <c r="Q2761">
        <v>18</v>
      </c>
      <c r="R2761">
        <v>38</v>
      </c>
    </row>
    <row r="2762" spans="1:18" x14ac:dyDescent="0.35">
      <c r="A2762" t="s">
        <v>31</v>
      </c>
      <c r="B2762">
        <v>147063</v>
      </c>
      <c r="C2762">
        <v>28</v>
      </c>
      <c r="D2762" t="s">
        <v>25</v>
      </c>
      <c r="E2762">
        <v>63</v>
      </c>
      <c r="F2762">
        <v>135</v>
      </c>
      <c r="G2762">
        <v>21</v>
      </c>
      <c r="H2762" t="s">
        <v>23</v>
      </c>
      <c r="I2762">
        <v>54</v>
      </c>
      <c r="J2762">
        <v>67</v>
      </c>
      <c r="K2762">
        <v>3</v>
      </c>
      <c r="L2762">
        <v>12</v>
      </c>
      <c r="M2762">
        <v>9</v>
      </c>
      <c r="N2762">
        <v>1</v>
      </c>
      <c r="O2762">
        <v>26</v>
      </c>
      <c r="P2762">
        <v>53</v>
      </c>
      <c r="Q2762">
        <v>11</v>
      </c>
      <c r="R2762">
        <v>94</v>
      </c>
    </row>
    <row r="2763" spans="1:18" x14ac:dyDescent="0.35">
      <c r="A2763" t="s">
        <v>42</v>
      </c>
      <c r="B2763">
        <v>67631</v>
      </c>
      <c r="C2763">
        <v>21</v>
      </c>
      <c r="D2763" t="s">
        <v>19</v>
      </c>
      <c r="E2763">
        <v>6</v>
      </c>
      <c r="F2763">
        <v>99</v>
      </c>
      <c r="G2763">
        <v>32</v>
      </c>
      <c r="H2763" t="s">
        <v>27</v>
      </c>
      <c r="I2763">
        <v>52</v>
      </c>
      <c r="J2763">
        <v>56</v>
      </c>
      <c r="K2763">
        <v>69</v>
      </c>
      <c r="L2763">
        <v>10</v>
      </c>
      <c r="M2763">
        <v>42</v>
      </c>
      <c r="N2763">
        <v>51</v>
      </c>
      <c r="O2763">
        <v>8</v>
      </c>
      <c r="P2763">
        <v>83</v>
      </c>
      <c r="Q2763">
        <v>1</v>
      </c>
      <c r="R2763">
        <v>93</v>
      </c>
    </row>
    <row r="2764" spans="1:18" x14ac:dyDescent="0.35">
      <c r="A2764" t="s">
        <v>24</v>
      </c>
      <c r="B2764">
        <v>116425</v>
      </c>
      <c r="C2764">
        <v>27</v>
      </c>
      <c r="D2764" t="s">
        <v>19</v>
      </c>
      <c r="E2764">
        <v>34</v>
      </c>
      <c r="F2764">
        <v>83</v>
      </c>
      <c r="G2764">
        <v>94</v>
      </c>
      <c r="H2764" t="s">
        <v>20</v>
      </c>
      <c r="I2764">
        <v>98</v>
      </c>
      <c r="J2764">
        <v>97</v>
      </c>
      <c r="K2764">
        <v>7</v>
      </c>
      <c r="L2764">
        <v>11</v>
      </c>
      <c r="M2764">
        <v>39</v>
      </c>
      <c r="N2764">
        <v>29</v>
      </c>
      <c r="O2764">
        <v>71</v>
      </c>
      <c r="P2764">
        <v>49</v>
      </c>
      <c r="Q2764">
        <v>62</v>
      </c>
      <c r="R2764">
        <v>1</v>
      </c>
    </row>
    <row r="2765" spans="1:18" x14ac:dyDescent="0.35">
      <c r="A2765" t="s">
        <v>44</v>
      </c>
      <c r="B2765">
        <v>146598</v>
      </c>
      <c r="C2765">
        <v>16</v>
      </c>
      <c r="D2765" t="s">
        <v>19</v>
      </c>
      <c r="E2765">
        <v>95</v>
      </c>
      <c r="F2765">
        <v>117</v>
      </c>
      <c r="G2765">
        <v>64</v>
      </c>
      <c r="H2765" t="s">
        <v>27</v>
      </c>
      <c r="I2765">
        <v>48</v>
      </c>
      <c r="J2765">
        <v>2</v>
      </c>
      <c r="K2765">
        <v>99</v>
      </c>
      <c r="L2765">
        <v>6</v>
      </c>
      <c r="M2765">
        <v>19</v>
      </c>
      <c r="N2765">
        <v>5</v>
      </c>
      <c r="O2765">
        <v>62</v>
      </c>
      <c r="P2765">
        <v>58</v>
      </c>
      <c r="Q2765">
        <v>21</v>
      </c>
      <c r="R2765">
        <v>96</v>
      </c>
    </row>
    <row r="2766" spans="1:18" x14ac:dyDescent="0.35">
      <c r="A2766" t="s">
        <v>36</v>
      </c>
      <c r="B2766">
        <v>45597</v>
      </c>
      <c r="C2766">
        <v>28</v>
      </c>
      <c r="D2766" t="s">
        <v>19</v>
      </c>
      <c r="E2766">
        <v>28</v>
      </c>
      <c r="F2766">
        <v>116</v>
      </c>
      <c r="G2766">
        <v>64</v>
      </c>
      <c r="H2766" t="s">
        <v>27</v>
      </c>
      <c r="I2766">
        <v>36</v>
      </c>
      <c r="J2766">
        <v>25</v>
      </c>
      <c r="K2766">
        <v>26</v>
      </c>
      <c r="L2766">
        <v>82</v>
      </c>
      <c r="M2766">
        <v>46</v>
      </c>
      <c r="N2766">
        <v>72</v>
      </c>
      <c r="O2766">
        <v>65</v>
      </c>
      <c r="P2766">
        <v>31</v>
      </c>
      <c r="Q2766">
        <v>21</v>
      </c>
      <c r="R2766">
        <v>13</v>
      </c>
    </row>
    <row r="2767" spans="1:18" x14ac:dyDescent="0.35">
      <c r="A2767" t="s">
        <v>26</v>
      </c>
      <c r="B2767">
        <v>119643</v>
      </c>
      <c r="C2767">
        <v>4</v>
      </c>
      <c r="D2767" t="s">
        <v>22</v>
      </c>
      <c r="E2767">
        <v>8</v>
      </c>
      <c r="F2767">
        <v>76</v>
      </c>
      <c r="G2767">
        <v>59</v>
      </c>
      <c r="H2767" t="s">
        <v>27</v>
      </c>
      <c r="I2767">
        <v>15</v>
      </c>
      <c r="J2767">
        <v>52</v>
      </c>
      <c r="K2767">
        <v>25</v>
      </c>
      <c r="L2767">
        <v>51</v>
      </c>
      <c r="M2767">
        <v>75</v>
      </c>
      <c r="N2767">
        <v>27</v>
      </c>
      <c r="O2767">
        <v>35</v>
      </c>
      <c r="P2767">
        <v>72</v>
      </c>
      <c r="Q2767">
        <v>55</v>
      </c>
      <c r="R2767">
        <v>9</v>
      </c>
    </row>
    <row r="2768" spans="1:18" x14ac:dyDescent="0.35">
      <c r="A2768" t="s">
        <v>24</v>
      </c>
      <c r="B2768">
        <v>56108</v>
      </c>
      <c r="C2768">
        <v>28</v>
      </c>
      <c r="D2768" t="s">
        <v>25</v>
      </c>
      <c r="E2768">
        <v>28</v>
      </c>
      <c r="F2768">
        <v>89</v>
      </c>
      <c r="G2768">
        <v>76</v>
      </c>
      <c r="H2768" t="s">
        <v>20</v>
      </c>
      <c r="I2768">
        <v>54</v>
      </c>
      <c r="J2768">
        <v>71</v>
      </c>
      <c r="K2768">
        <v>8</v>
      </c>
      <c r="L2768">
        <v>92</v>
      </c>
      <c r="M2768">
        <v>36</v>
      </c>
      <c r="N2768">
        <v>93</v>
      </c>
      <c r="O2768">
        <v>62</v>
      </c>
      <c r="P2768">
        <v>39</v>
      </c>
      <c r="Q2768">
        <v>89</v>
      </c>
      <c r="R2768">
        <v>58</v>
      </c>
    </row>
    <row r="2769" spans="1:18" x14ac:dyDescent="0.35">
      <c r="A2769" t="s">
        <v>36</v>
      </c>
      <c r="B2769">
        <v>40130</v>
      </c>
      <c r="C2769">
        <v>23</v>
      </c>
      <c r="D2769" t="s">
        <v>22</v>
      </c>
      <c r="E2769">
        <v>95</v>
      </c>
      <c r="F2769">
        <v>133</v>
      </c>
      <c r="G2769">
        <v>35</v>
      </c>
      <c r="H2769" t="s">
        <v>27</v>
      </c>
      <c r="I2769">
        <v>88</v>
      </c>
      <c r="J2769">
        <v>68</v>
      </c>
      <c r="K2769">
        <v>33</v>
      </c>
      <c r="L2769">
        <v>87</v>
      </c>
      <c r="M2769">
        <v>6</v>
      </c>
      <c r="N2769">
        <v>85</v>
      </c>
      <c r="O2769">
        <v>47</v>
      </c>
      <c r="P2769">
        <v>5</v>
      </c>
      <c r="Q2769">
        <v>29</v>
      </c>
      <c r="R2769">
        <v>39</v>
      </c>
    </row>
    <row r="2770" spans="1:18" x14ac:dyDescent="0.35">
      <c r="A2770" t="s">
        <v>43</v>
      </c>
      <c r="B2770">
        <v>43077</v>
      </c>
      <c r="C2770">
        <v>5</v>
      </c>
      <c r="D2770" t="s">
        <v>25</v>
      </c>
      <c r="E2770">
        <v>29</v>
      </c>
      <c r="F2770">
        <v>78</v>
      </c>
      <c r="G2770">
        <v>6</v>
      </c>
      <c r="H2770" t="s">
        <v>23</v>
      </c>
      <c r="I2770">
        <v>12</v>
      </c>
      <c r="J2770">
        <v>52</v>
      </c>
      <c r="K2770">
        <v>58</v>
      </c>
      <c r="L2770">
        <v>82</v>
      </c>
      <c r="M2770">
        <v>6</v>
      </c>
      <c r="N2770">
        <v>36</v>
      </c>
      <c r="O2770">
        <v>2</v>
      </c>
      <c r="P2770">
        <v>36</v>
      </c>
      <c r="Q2770">
        <v>35</v>
      </c>
      <c r="R2770">
        <v>35</v>
      </c>
    </row>
    <row r="2771" spans="1:18" x14ac:dyDescent="0.35">
      <c r="A2771" t="s">
        <v>37</v>
      </c>
      <c r="B2771">
        <v>38957</v>
      </c>
      <c r="C2771">
        <v>12</v>
      </c>
      <c r="D2771" t="s">
        <v>19</v>
      </c>
      <c r="E2771">
        <v>76</v>
      </c>
      <c r="F2771">
        <v>119</v>
      </c>
      <c r="G2771">
        <v>44</v>
      </c>
      <c r="H2771" t="s">
        <v>27</v>
      </c>
      <c r="I2771">
        <v>15</v>
      </c>
      <c r="J2771">
        <v>52</v>
      </c>
      <c r="K2771">
        <v>92</v>
      </c>
      <c r="L2771">
        <v>12</v>
      </c>
      <c r="M2771">
        <v>75</v>
      </c>
      <c r="N2771">
        <v>6</v>
      </c>
      <c r="O2771">
        <v>59</v>
      </c>
      <c r="P2771">
        <v>93</v>
      </c>
      <c r="Q2771">
        <v>96</v>
      </c>
      <c r="R2771">
        <v>24</v>
      </c>
    </row>
    <row r="2772" spans="1:18" x14ac:dyDescent="0.35">
      <c r="A2772" t="s">
        <v>32</v>
      </c>
      <c r="B2772">
        <v>52989</v>
      </c>
      <c r="C2772">
        <v>20</v>
      </c>
      <c r="D2772" t="s">
        <v>22</v>
      </c>
      <c r="E2772">
        <v>62</v>
      </c>
      <c r="F2772">
        <v>91</v>
      </c>
      <c r="G2772">
        <v>57</v>
      </c>
      <c r="H2772" t="s">
        <v>27</v>
      </c>
      <c r="I2772">
        <v>96</v>
      </c>
      <c r="J2772">
        <v>52</v>
      </c>
      <c r="K2772">
        <v>94</v>
      </c>
      <c r="L2772">
        <v>64</v>
      </c>
      <c r="M2772">
        <v>48</v>
      </c>
      <c r="N2772">
        <v>64</v>
      </c>
      <c r="O2772">
        <v>6</v>
      </c>
      <c r="P2772">
        <v>42</v>
      </c>
      <c r="Q2772">
        <v>56</v>
      </c>
      <c r="R2772">
        <v>7</v>
      </c>
    </row>
    <row r="2773" spans="1:18" x14ac:dyDescent="0.35">
      <c r="A2773" t="s">
        <v>44</v>
      </c>
      <c r="B2773">
        <v>70544</v>
      </c>
      <c r="C2773">
        <v>1</v>
      </c>
      <c r="D2773" t="s">
        <v>22</v>
      </c>
      <c r="E2773">
        <v>1</v>
      </c>
      <c r="F2773">
        <v>105</v>
      </c>
      <c r="G2773">
        <v>5</v>
      </c>
      <c r="H2773" t="s">
        <v>27</v>
      </c>
      <c r="I2773">
        <v>5</v>
      </c>
      <c r="J2773">
        <v>63</v>
      </c>
      <c r="K2773">
        <v>94</v>
      </c>
      <c r="L2773">
        <v>4</v>
      </c>
      <c r="M2773">
        <v>89</v>
      </c>
      <c r="N2773">
        <v>81</v>
      </c>
      <c r="O2773">
        <v>16</v>
      </c>
      <c r="P2773">
        <v>79</v>
      </c>
      <c r="Q2773">
        <v>52</v>
      </c>
      <c r="R2773">
        <v>92</v>
      </c>
    </row>
    <row r="2774" spans="1:18" x14ac:dyDescent="0.35">
      <c r="A2774" t="s">
        <v>24</v>
      </c>
      <c r="B2774">
        <v>45580</v>
      </c>
      <c r="C2774">
        <v>4</v>
      </c>
      <c r="D2774" t="s">
        <v>25</v>
      </c>
      <c r="E2774">
        <v>13</v>
      </c>
      <c r="F2774">
        <v>74</v>
      </c>
      <c r="G2774">
        <v>71</v>
      </c>
      <c r="H2774" t="s">
        <v>20</v>
      </c>
      <c r="I2774">
        <v>32</v>
      </c>
      <c r="J2774">
        <v>28</v>
      </c>
      <c r="K2774">
        <v>42</v>
      </c>
      <c r="L2774">
        <v>46</v>
      </c>
      <c r="M2774">
        <v>14</v>
      </c>
      <c r="N2774">
        <v>62</v>
      </c>
      <c r="O2774">
        <v>22</v>
      </c>
      <c r="P2774">
        <v>12</v>
      </c>
      <c r="Q2774">
        <v>71</v>
      </c>
      <c r="R2774">
        <v>2</v>
      </c>
    </row>
    <row r="2775" spans="1:18" x14ac:dyDescent="0.35">
      <c r="A2775" t="s">
        <v>34</v>
      </c>
      <c r="B2775">
        <v>110614</v>
      </c>
      <c r="C2775">
        <v>2</v>
      </c>
      <c r="D2775" t="s">
        <v>19</v>
      </c>
      <c r="E2775">
        <v>14</v>
      </c>
      <c r="F2775">
        <v>138</v>
      </c>
      <c r="G2775">
        <v>63</v>
      </c>
      <c r="H2775" t="s">
        <v>27</v>
      </c>
      <c r="I2775">
        <v>6</v>
      </c>
      <c r="J2775">
        <v>55</v>
      </c>
      <c r="K2775">
        <v>3</v>
      </c>
      <c r="L2775">
        <v>19</v>
      </c>
      <c r="M2775">
        <v>31</v>
      </c>
      <c r="N2775">
        <v>82</v>
      </c>
      <c r="O2775">
        <v>6</v>
      </c>
      <c r="P2775">
        <v>65</v>
      </c>
      <c r="Q2775">
        <v>91</v>
      </c>
      <c r="R2775">
        <v>45</v>
      </c>
    </row>
    <row r="2776" spans="1:18" x14ac:dyDescent="0.35">
      <c r="A2776" t="s">
        <v>30</v>
      </c>
      <c r="B2776">
        <v>135953</v>
      </c>
      <c r="C2776">
        <v>15</v>
      </c>
      <c r="D2776" t="s">
        <v>25</v>
      </c>
      <c r="E2776">
        <v>91</v>
      </c>
      <c r="F2776">
        <v>111</v>
      </c>
      <c r="G2776">
        <v>48</v>
      </c>
      <c r="H2776" t="s">
        <v>27</v>
      </c>
      <c r="I2776">
        <v>74</v>
      </c>
      <c r="J2776">
        <v>92</v>
      </c>
      <c r="K2776">
        <v>68</v>
      </c>
      <c r="L2776">
        <v>21</v>
      </c>
      <c r="M2776">
        <v>82</v>
      </c>
      <c r="N2776">
        <v>95</v>
      </c>
      <c r="O2776">
        <v>41</v>
      </c>
      <c r="P2776">
        <v>7</v>
      </c>
      <c r="Q2776">
        <v>52</v>
      </c>
      <c r="R2776">
        <v>11</v>
      </c>
    </row>
    <row r="2777" spans="1:18" x14ac:dyDescent="0.35">
      <c r="A2777" t="s">
        <v>29</v>
      </c>
      <c r="B2777">
        <v>111687</v>
      </c>
      <c r="C2777">
        <v>21</v>
      </c>
      <c r="D2777" t="s">
        <v>25</v>
      </c>
      <c r="E2777">
        <v>16</v>
      </c>
      <c r="F2777">
        <v>117</v>
      </c>
      <c r="G2777">
        <v>2</v>
      </c>
      <c r="H2777" t="s">
        <v>23</v>
      </c>
      <c r="I2777">
        <v>3</v>
      </c>
      <c r="J2777">
        <v>6</v>
      </c>
      <c r="K2777">
        <v>26</v>
      </c>
      <c r="L2777">
        <v>74</v>
      </c>
      <c r="M2777">
        <v>13</v>
      </c>
      <c r="N2777">
        <v>2</v>
      </c>
      <c r="O2777">
        <v>91</v>
      </c>
      <c r="P2777">
        <v>55</v>
      </c>
      <c r="Q2777">
        <v>62</v>
      </c>
      <c r="R2777">
        <v>46</v>
      </c>
    </row>
    <row r="2778" spans="1:18" x14ac:dyDescent="0.35">
      <c r="A2778" t="s">
        <v>32</v>
      </c>
      <c r="B2778">
        <v>147426</v>
      </c>
      <c r="C2778">
        <v>15</v>
      </c>
      <c r="D2778" t="s">
        <v>38</v>
      </c>
      <c r="E2778">
        <v>25</v>
      </c>
      <c r="F2778">
        <v>109</v>
      </c>
      <c r="G2778">
        <v>49</v>
      </c>
      <c r="H2778" t="s">
        <v>27</v>
      </c>
      <c r="I2778">
        <v>4</v>
      </c>
      <c r="J2778">
        <v>69</v>
      </c>
      <c r="K2778">
        <v>4</v>
      </c>
      <c r="L2778">
        <v>4</v>
      </c>
      <c r="M2778">
        <v>84</v>
      </c>
      <c r="N2778">
        <v>32</v>
      </c>
      <c r="O2778">
        <v>95</v>
      </c>
      <c r="P2778">
        <v>88</v>
      </c>
      <c r="Q2778">
        <v>23</v>
      </c>
      <c r="R2778">
        <v>97</v>
      </c>
    </row>
    <row r="2779" spans="1:18" x14ac:dyDescent="0.35">
      <c r="A2779" t="s">
        <v>36</v>
      </c>
      <c r="B2779">
        <v>92778</v>
      </c>
      <c r="C2779">
        <v>13</v>
      </c>
      <c r="D2779" t="s">
        <v>25</v>
      </c>
      <c r="E2779">
        <v>99</v>
      </c>
      <c r="F2779">
        <v>118</v>
      </c>
      <c r="G2779">
        <v>67</v>
      </c>
      <c r="H2779" t="s">
        <v>27</v>
      </c>
      <c r="I2779">
        <v>69</v>
      </c>
      <c r="J2779">
        <v>86</v>
      </c>
      <c r="K2779">
        <v>61</v>
      </c>
      <c r="L2779">
        <v>93</v>
      </c>
      <c r="M2779">
        <v>52</v>
      </c>
      <c r="N2779">
        <v>74</v>
      </c>
      <c r="O2779">
        <v>92</v>
      </c>
      <c r="P2779">
        <v>42</v>
      </c>
      <c r="Q2779">
        <v>3</v>
      </c>
      <c r="R2779">
        <v>11</v>
      </c>
    </row>
    <row r="2780" spans="1:18" x14ac:dyDescent="0.35">
      <c r="A2780" t="s">
        <v>43</v>
      </c>
      <c r="B2780">
        <v>107863</v>
      </c>
      <c r="C2780">
        <v>15</v>
      </c>
      <c r="D2780" t="s">
        <v>22</v>
      </c>
      <c r="E2780">
        <v>87</v>
      </c>
      <c r="F2780">
        <v>98</v>
      </c>
      <c r="G2780">
        <v>29</v>
      </c>
      <c r="H2780" t="s">
        <v>23</v>
      </c>
      <c r="I2780">
        <v>19</v>
      </c>
      <c r="J2780">
        <v>11</v>
      </c>
      <c r="K2780">
        <v>6</v>
      </c>
      <c r="L2780">
        <v>38</v>
      </c>
      <c r="M2780">
        <v>34</v>
      </c>
      <c r="N2780">
        <v>73</v>
      </c>
      <c r="O2780">
        <v>15</v>
      </c>
      <c r="P2780">
        <v>78</v>
      </c>
      <c r="Q2780">
        <v>36</v>
      </c>
      <c r="R2780">
        <v>99</v>
      </c>
    </row>
    <row r="2781" spans="1:18" x14ac:dyDescent="0.35">
      <c r="A2781" t="s">
        <v>32</v>
      </c>
      <c r="B2781">
        <v>73622</v>
      </c>
      <c r="C2781">
        <v>14</v>
      </c>
      <c r="D2781" t="s">
        <v>25</v>
      </c>
      <c r="E2781">
        <v>28</v>
      </c>
      <c r="F2781">
        <v>55</v>
      </c>
      <c r="G2781">
        <v>48</v>
      </c>
      <c r="H2781" t="s">
        <v>27</v>
      </c>
      <c r="I2781">
        <v>77</v>
      </c>
      <c r="J2781">
        <v>2</v>
      </c>
      <c r="K2781">
        <v>11</v>
      </c>
      <c r="L2781">
        <v>72</v>
      </c>
      <c r="M2781">
        <v>59</v>
      </c>
      <c r="N2781">
        <v>72</v>
      </c>
      <c r="O2781">
        <v>23</v>
      </c>
      <c r="P2781">
        <v>8</v>
      </c>
      <c r="Q2781">
        <v>48</v>
      </c>
      <c r="R2781">
        <v>61</v>
      </c>
    </row>
    <row r="2782" spans="1:18" x14ac:dyDescent="0.35">
      <c r="A2782" t="s">
        <v>24</v>
      </c>
      <c r="B2782">
        <v>119565</v>
      </c>
      <c r="C2782">
        <v>9</v>
      </c>
      <c r="D2782" t="s">
        <v>19</v>
      </c>
      <c r="E2782">
        <v>21</v>
      </c>
      <c r="F2782">
        <v>127</v>
      </c>
      <c r="G2782">
        <v>76</v>
      </c>
      <c r="H2782" t="s">
        <v>20</v>
      </c>
      <c r="I2782">
        <v>9</v>
      </c>
      <c r="J2782">
        <v>6</v>
      </c>
      <c r="K2782">
        <v>55</v>
      </c>
      <c r="L2782">
        <v>61</v>
      </c>
      <c r="M2782">
        <v>62</v>
      </c>
      <c r="N2782">
        <v>5</v>
      </c>
      <c r="O2782">
        <v>49</v>
      </c>
      <c r="P2782">
        <v>92</v>
      </c>
      <c r="Q2782">
        <v>53</v>
      </c>
      <c r="R2782">
        <v>62</v>
      </c>
    </row>
    <row r="2783" spans="1:18" x14ac:dyDescent="0.35">
      <c r="A2783" t="s">
        <v>35</v>
      </c>
      <c r="B2783">
        <v>36944</v>
      </c>
      <c r="C2783">
        <v>29</v>
      </c>
      <c r="D2783" t="s">
        <v>19</v>
      </c>
      <c r="E2783">
        <v>87</v>
      </c>
      <c r="F2783">
        <v>52</v>
      </c>
      <c r="G2783">
        <v>52</v>
      </c>
      <c r="H2783" t="s">
        <v>27</v>
      </c>
      <c r="I2783">
        <v>38</v>
      </c>
      <c r="J2783">
        <v>6</v>
      </c>
      <c r="K2783">
        <v>36</v>
      </c>
      <c r="L2783">
        <v>72</v>
      </c>
      <c r="M2783">
        <v>2</v>
      </c>
      <c r="N2783">
        <v>41</v>
      </c>
      <c r="O2783">
        <v>83</v>
      </c>
      <c r="P2783">
        <v>25</v>
      </c>
      <c r="Q2783">
        <v>5</v>
      </c>
      <c r="R2783">
        <v>5</v>
      </c>
    </row>
    <row r="2784" spans="1:18" x14ac:dyDescent="0.35">
      <c r="A2784" t="s">
        <v>29</v>
      </c>
      <c r="B2784">
        <v>36357</v>
      </c>
      <c r="C2784">
        <v>27</v>
      </c>
      <c r="D2784" t="s">
        <v>38</v>
      </c>
      <c r="E2784">
        <v>6</v>
      </c>
      <c r="F2784">
        <v>57</v>
      </c>
      <c r="G2784">
        <v>2</v>
      </c>
      <c r="H2784" t="s">
        <v>23</v>
      </c>
      <c r="I2784">
        <v>25</v>
      </c>
      <c r="J2784">
        <v>41</v>
      </c>
      <c r="K2784">
        <v>83</v>
      </c>
      <c r="L2784">
        <v>2</v>
      </c>
      <c r="M2784">
        <v>72</v>
      </c>
      <c r="N2784">
        <v>5</v>
      </c>
      <c r="O2784">
        <v>9</v>
      </c>
      <c r="P2784">
        <v>97</v>
      </c>
      <c r="Q2784">
        <v>48</v>
      </c>
      <c r="R2784">
        <v>58</v>
      </c>
    </row>
    <row r="2785" spans="1:18" x14ac:dyDescent="0.35">
      <c r="A2785" t="s">
        <v>18</v>
      </c>
      <c r="B2785">
        <v>130709</v>
      </c>
      <c r="C2785">
        <v>29</v>
      </c>
      <c r="D2785" t="s">
        <v>38</v>
      </c>
      <c r="E2785">
        <v>32</v>
      </c>
      <c r="F2785">
        <v>73</v>
      </c>
      <c r="G2785">
        <v>94</v>
      </c>
      <c r="H2785" t="s">
        <v>20</v>
      </c>
      <c r="I2785">
        <v>43</v>
      </c>
      <c r="J2785">
        <v>0</v>
      </c>
      <c r="K2785">
        <v>84</v>
      </c>
      <c r="L2785">
        <v>6</v>
      </c>
      <c r="M2785">
        <v>17</v>
      </c>
      <c r="N2785">
        <v>3</v>
      </c>
      <c r="O2785">
        <v>29</v>
      </c>
      <c r="P2785">
        <v>93</v>
      </c>
      <c r="Q2785">
        <v>93</v>
      </c>
      <c r="R2785">
        <v>31</v>
      </c>
    </row>
    <row r="2786" spans="1:18" x14ac:dyDescent="0.35">
      <c r="A2786" t="s">
        <v>26</v>
      </c>
      <c r="B2786">
        <v>133134</v>
      </c>
      <c r="C2786">
        <v>3</v>
      </c>
      <c r="D2786" t="s">
        <v>25</v>
      </c>
      <c r="E2786">
        <v>44</v>
      </c>
      <c r="F2786">
        <v>115</v>
      </c>
      <c r="G2786">
        <v>43</v>
      </c>
      <c r="H2786" t="s">
        <v>27</v>
      </c>
      <c r="I2786">
        <v>52</v>
      </c>
      <c r="J2786">
        <v>29</v>
      </c>
      <c r="K2786">
        <v>6</v>
      </c>
      <c r="L2786">
        <v>14</v>
      </c>
      <c r="M2786">
        <v>29</v>
      </c>
      <c r="N2786">
        <v>98</v>
      </c>
      <c r="O2786">
        <v>97</v>
      </c>
      <c r="P2786">
        <v>83</v>
      </c>
      <c r="Q2786">
        <v>23</v>
      </c>
      <c r="R2786">
        <v>44</v>
      </c>
    </row>
    <row r="2787" spans="1:18" x14ac:dyDescent="0.35">
      <c r="A2787" t="s">
        <v>28</v>
      </c>
      <c r="B2787">
        <v>135383</v>
      </c>
      <c r="C2787">
        <v>29</v>
      </c>
      <c r="D2787" t="s">
        <v>19</v>
      </c>
      <c r="E2787">
        <v>39</v>
      </c>
      <c r="F2787">
        <v>54</v>
      </c>
      <c r="G2787">
        <v>51</v>
      </c>
      <c r="H2787" t="s">
        <v>27</v>
      </c>
      <c r="I2787">
        <v>7</v>
      </c>
      <c r="J2787">
        <v>8</v>
      </c>
      <c r="K2787">
        <v>69</v>
      </c>
      <c r="L2787">
        <v>35</v>
      </c>
      <c r="M2787">
        <v>65</v>
      </c>
      <c r="N2787">
        <v>23</v>
      </c>
      <c r="O2787">
        <v>27</v>
      </c>
      <c r="P2787">
        <v>31</v>
      </c>
      <c r="Q2787">
        <v>8</v>
      </c>
      <c r="R2787">
        <v>21</v>
      </c>
    </row>
    <row r="2788" spans="1:18" x14ac:dyDescent="0.35">
      <c r="A2788" t="s">
        <v>41</v>
      </c>
      <c r="B2788">
        <v>58212</v>
      </c>
      <c r="C2788">
        <v>13</v>
      </c>
      <c r="D2788" t="s">
        <v>19</v>
      </c>
      <c r="E2788">
        <v>2</v>
      </c>
      <c r="F2788">
        <v>79</v>
      </c>
      <c r="G2788">
        <v>76</v>
      </c>
      <c r="H2788" t="s">
        <v>20</v>
      </c>
      <c r="I2788">
        <v>65</v>
      </c>
      <c r="J2788">
        <v>53</v>
      </c>
      <c r="K2788">
        <v>72</v>
      </c>
      <c r="L2788">
        <v>22</v>
      </c>
      <c r="M2788">
        <v>1</v>
      </c>
      <c r="N2788">
        <v>68</v>
      </c>
      <c r="O2788">
        <v>11</v>
      </c>
      <c r="P2788">
        <v>25</v>
      </c>
      <c r="Q2788">
        <v>31</v>
      </c>
      <c r="R2788">
        <v>75</v>
      </c>
    </row>
    <row r="2789" spans="1:18" x14ac:dyDescent="0.35">
      <c r="A2789" t="s">
        <v>44</v>
      </c>
      <c r="B2789">
        <v>59210</v>
      </c>
      <c r="C2789">
        <v>25</v>
      </c>
      <c r="D2789" t="s">
        <v>38</v>
      </c>
      <c r="E2789">
        <v>18</v>
      </c>
      <c r="F2789">
        <v>11</v>
      </c>
      <c r="G2789">
        <v>58</v>
      </c>
      <c r="H2789" t="s">
        <v>27</v>
      </c>
      <c r="I2789">
        <v>39</v>
      </c>
      <c r="J2789">
        <v>25</v>
      </c>
      <c r="K2789">
        <v>68</v>
      </c>
      <c r="L2789">
        <v>61</v>
      </c>
      <c r="M2789">
        <v>8</v>
      </c>
      <c r="N2789">
        <v>67</v>
      </c>
      <c r="O2789">
        <v>49</v>
      </c>
      <c r="P2789">
        <v>75</v>
      </c>
      <c r="Q2789">
        <v>19</v>
      </c>
      <c r="R2789">
        <v>26</v>
      </c>
    </row>
    <row r="2790" spans="1:18" x14ac:dyDescent="0.35">
      <c r="A2790" t="s">
        <v>30</v>
      </c>
      <c r="B2790">
        <v>65630</v>
      </c>
      <c r="C2790">
        <v>6</v>
      </c>
      <c r="D2790" t="s">
        <v>19</v>
      </c>
      <c r="E2790">
        <v>48</v>
      </c>
      <c r="F2790">
        <v>89</v>
      </c>
      <c r="G2790">
        <v>6</v>
      </c>
      <c r="H2790" t="s">
        <v>27</v>
      </c>
      <c r="I2790">
        <v>56</v>
      </c>
      <c r="J2790">
        <v>71</v>
      </c>
      <c r="K2790">
        <v>15</v>
      </c>
      <c r="L2790">
        <v>73</v>
      </c>
      <c r="M2790">
        <v>46</v>
      </c>
      <c r="N2790">
        <v>3</v>
      </c>
      <c r="O2790">
        <v>23</v>
      </c>
      <c r="P2790">
        <v>3</v>
      </c>
      <c r="Q2790">
        <v>46</v>
      </c>
      <c r="R2790">
        <v>33</v>
      </c>
    </row>
    <row r="2791" spans="1:18" x14ac:dyDescent="0.35">
      <c r="A2791" t="s">
        <v>32</v>
      </c>
      <c r="B2791">
        <v>127942</v>
      </c>
      <c r="C2791">
        <v>20</v>
      </c>
      <c r="D2791" t="s">
        <v>25</v>
      </c>
      <c r="E2791">
        <v>87</v>
      </c>
      <c r="F2791">
        <v>133</v>
      </c>
      <c r="G2791">
        <v>5</v>
      </c>
      <c r="H2791" t="s">
        <v>27</v>
      </c>
      <c r="I2791">
        <v>81</v>
      </c>
      <c r="J2791">
        <v>27</v>
      </c>
      <c r="K2791">
        <v>56</v>
      </c>
      <c r="L2791">
        <v>39</v>
      </c>
      <c r="M2791">
        <v>17</v>
      </c>
      <c r="N2791">
        <v>7</v>
      </c>
      <c r="O2791">
        <v>56</v>
      </c>
      <c r="P2791">
        <v>1</v>
      </c>
      <c r="Q2791">
        <v>72</v>
      </c>
      <c r="R2791">
        <v>92</v>
      </c>
    </row>
    <row r="2792" spans="1:18" x14ac:dyDescent="0.35">
      <c r="A2792" t="s">
        <v>37</v>
      </c>
      <c r="B2792">
        <v>147050</v>
      </c>
      <c r="C2792">
        <v>16</v>
      </c>
      <c r="D2792" t="s">
        <v>25</v>
      </c>
      <c r="E2792">
        <v>47</v>
      </c>
      <c r="F2792">
        <v>124</v>
      </c>
      <c r="G2792">
        <v>41</v>
      </c>
      <c r="H2792" t="s">
        <v>27</v>
      </c>
      <c r="I2792">
        <v>92</v>
      </c>
      <c r="J2792">
        <v>89</v>
      </c>
      <c r="K2792">
        <v>1</v>
      </c>
      <c r="L2792">
        <v>3</v>
      </c>
      <c r="M2792">
        <v>98</v>
      </c>
      <c r="N2792">
        <v>96</v>
      </c>
      <c r="O2792">
        <v>42</v>
      </c>
      <c r="P2792">
        <v>5</v>
      </c>
      <c r="Q2792">
        <v>62</v>
      </c>
      <c r="R2792">
        <v>29</v>
      </c>
    </row>
    <row r="2793" spans="1:18" x14ac:dyDescent="0.35">
      <c r="A2793" t="s">
        <v>26</v>
      </c>
      <c r="B2793">
        <v>100655</v>
      </c>
      <c r="C2793">
        <v>3</v>
      </c>
      <c r="D2793" t="s">
        <v>38</v>
      </c>
      <c r="E2793">
        <v>79</v>
      </c>
      <c r="F2793">
        <v>115</v>
      </c>
      <c r="G2793">
        <v>41</v>
      </c>
      <c r="H2793" t="s">
        <v>27</v>
      </c>
      <c r="I2793">
        <v>7</v>
      </c>
      <c r="J2793">
        <v>29</v>
      </c>
      <c r="K2793">
        <v>4</v>
      </c>
      <c r="L2793">
        <v>51</v>
      </c>
      <c r="M2793">
        <v>49</v>
      </c>
      <c r="N2793">
        <v>76</v>
      </c>
      <c r="O2793">
        <v>87</v>
      </c>
      <c r="P2793">
        <v>35</v>
      </c>
      <c r="Q2793">
        <v>45</v>
      </c>
      <c r="R2793">
        <v>47</v>
      </c>
    </row>
    <row r="2794" spans="1:18" x14ac:dyDescent="0.35">
      <c r="A2794" t="s">
        <v>26</v>
      </c>
      <c r="B2794">
        <v>52901</v>
      </c>
      <c r="C2794">
        <v>8</v>
      </c>
      <c r="D2794" t="s">
        <v>19</v>
      </c>
      <c r="E2794">
        <v>74</v>
      </c>
      <c r="F2794">
        <v>102</v>
      </c>
      <c r="G2794">
        <v>67</v>
      </c>
      <c r="H2794" t="s">
        <v>27</v>
      </c>
      <c r="I2794">
        <v>65</v>
      </c>
      <c r="J2794">
        <v>21</v>
      </c>
      <c r="K2794">
        <v>16</v>
      </c>
      <c r="L2794">
        <v>37</v>
      </c>
      <c r="M2794">
        <v>35</v>
      </c>
      <c r="N2794">
        <v>41</v>
      </c>
      <c r="O2794">
        <v>18</v>
      </c>
      <c r="P2794">
        <v>98</v>
      </c>
      <c r="Q2794">
        <v>15</v>
      </c>
      <c r="R2794">
        <v>65</v>
      </c>
    </row>
    <row r="2795" spans="1:18" x14ac:dyDescent="0.35">
      <c r="A2795" t="s">
        <v>44</v>
      </c>
      <c r="B2795">
        <v>63144</v>
      </c>
      <c r="C2795">
        <v>24</v>
      </c>
      <c r="D2795" t="s">
        <v>22</v>
      </c>
      <c r="E2795">
        <v>41</v>
      </c>
      <c r="F2795">
        <v>81</v>
      </c>
      <c r="G2795">
        <v>45</v>
      </c>
      <c r="H2795" t="s">
        <v>27</v>
      </c>
      <c r="I2795">
        <v>5</v>
      </c>
      <c r="J2795">
        <v>6</v>
      </c>
      <c r="K2795">
        <v>58</v>
      </c>
      <c r="L2795">
        <v>63</v>
      </c>
      <c r="M2795">
        <v>84</v>
      </c>
      <c r="N2795">
        <v>89</v>
      </c>
      <c r="O2795">
        <v>74</v>
      </c>
      <c r="P2795">
        <v>8</v>
      </c>
      <c r="Q2795">
        <v>96</v>
      </c>
      <c r="R2795">
        <v>95</v>
      </c>
    </row>
    <row r="2796" spans="1:18" x14ac:dyDescent="0.35">
      <c r="A2796" t="s">
        <v>26</v>
      </c>
      <c r="B2796">
        <v>44410</v>
      </c>
      <c r="C2796">
        <v>7</v>
      </c>
      <c r="D2796" t="s">
        <v>38</v>
      </c>
      <c r="E2796">
        <v>54</v>
      </c>
      <c r="F2796">
        <v>115</v>
      </c>
      <c r="G2796">
        <v>51</v>
      </c>
      <c r="H2796" t="s">
        <v>27</v>
      </c>
      <c r="I2796">
        <v>69</v>
      </c>
      <c r="J2796">
        <v>49</v>
      </c>
      <c r="K2796">
        <v>53</v>
      </c>
      <c r="L2796">
        <v>94</v>
      </c>
      <c r="M2796">
        <v>39</v>
      </c>
      <c r="N2796">
        <v>76</v>
      </c>
      <c r="O2796">
        <v>33</v>
      </c>
      <c r="P2796">
        <v>33</v>
      </c>
      <c r="Q2796">
        <v>93</v>
      </c>
      <c r="R2796">
        <v>7</v>
      </c>
    </row>
    <row r="2797" spans="1:18" x14ac:dyDescent="0.35">
      <c r="A2797" t="s">
        <v>30</v>
      </c>
      <c r="B2797">
        <v>43785</v>
      </c>
      <c r="C2797">
        <v>27</v>
      </c>
      <c r="D2797" t="s">
        <v>19</v>
      </c>
      <c r="E2797">
        <v>99</v>
      </c>
      <c r="F2797">
        <v>5</v>
      </c>
      <c r="G2797">
        <v>69</v>
      </c>
      <c r="H2797" t="s">
        <v>27</v>
      </c>
      <c r="I2797">
        <v>1</v>
      </c>
      <c r="J2797">
        <v>7</v>
      </c>
      <c r="K2797">
        <v>77</v>
      </c>
      <c r="L2797">
        <v>35</v>
      </c>
      <c r="M2797">
        <v>92</v>
      </c>
      <c r="N2797">
        <v>54</v>
      </c>
      <c r="O2797">
        <v>39</v>
      </c>
      <c r="P2797">
        <v>7</v>
      </c>
      <c r="Q2797">
        <v>46</v>
      </c>
      <c r="R2797">
        <v>28</v>
      </c>
    </row>
    <row r="2798" spans="1:18" x14ac:dyDescent="0.35">
      <c r="A2798" t="s">
        <v>18</v>
      </c>
      <c r="B2798">
        <v>90037</v>
      </c>
      <c r="C2798">
        <v>11</v>
      </c>
      <c r="D2798" t="s">
        <v>38</v>
      </c>
      <c r="E2798">
        <v>67</v>
      </c>
      <c r="F2798">
        <v>148</v>
      </c>
      <c r="G2798">
        <v>79</v>
      </c>
      <c r="H2798" t="s">
        <v>20</v>
      </c>
      <c r="I2798">
        <v>3</v>
      </c>
      <c r="J2798">
        <v>9</v>
      </c>
      <c r="K2798">
        <v>22</v>
      </c>
      <c r="L2798">
        <v>28</v>
      </c>
      <c r="M2798">
        <v>34</v>
      </c>
      <c r="N2798">
        <v>63</v>
      </c>
      <c r="O2798">
        <v>11</v>
      </c>
      <c r="P2798">
        <v>6</v>
      </c>
      <c r="Q2798">
        <v>93</v>
      </c>
      <c r="R2798">
        <v>8</v>
      </c>
    </row>
    <row r="2799" spans="1:18" x14ac:dyDescent="0.35">
      <c r="A2799" t="s">
        <v>35</v>
      </c>
      <c r="B2799">
        <v>132424</v>
      </c>
      <c r="C2799">
        <v>5</v>
      </c>
      <c r="D2799" t="s">
        <v>22</v>
      </c>
      <c r="E2799">
        <v>64</v>
      </c>
      <c r="F2799">
        <v>109</v>
      </c>
      <c r="G2799">
        <v>6</v>
      </c>
      <c r="H2799" t="s">
        <v>27</v>
      </c>
      <c r="I2799">
        <v>86</v>
      </c>
      <c r="J2799">
        <v>36</v>
      </c>
      <c r="K2799">
        <v>66</v>
      </c>
      <c r="L2799">
        <v>8</v>
      </c>
      <c r="M2799">
        <v>7</v>
      </c>
      <c r="N2799">
        <v>92</v>
      </c>
      <c r="O2799">
        <v>49</v>
      </c>
      <c r="P2799">
        <v>8</v>
      </c>
      <c r="Q2799">
        <v>91</v>
      </c>
      <c r="R2799">
        <v>56</v>
      </c>
    </row>
    <row r="2800" spans="1:18" x14ac:dyDescent="0.35">
      <c r="A2800" t="s">
        <v>39</v>
      </c>
      <c r="B2800">
        <v>118400</v>
      </c>
      <c r="C2800">
        <v>12</v>
      </c>
      <c r="D2800" t="s">
        <v>25</v>
      </c>
      <c r="E2800">
        <v>82</v>
      </c>
      <c r="F2800">
        <v>135</v>
      </c>
      <c r="G2800">
        <v>8</v>
      </c>
      <c r="H2800" t="s">
        <v>20</v>
      </c>
      <c r="I2800">
        <v>23</v>
      </c>
      <c r="J2800">
        <v>98</v>
      </c>
      <c r="K2800">
        <v>55</v>
      </c>
      <c r="L2800">
        <v>52</v>
      </c>
      <c r="M2800">
        <v>95</v>
      </c>
      <c r="N2800">
        <v>41</v>
      </c>
      <c r="O2800">
        <v>85</v>
      </c>
      <c r="P2800">
        <v>7</v>
      </c>
      <c r="Q2800">
        <v>97</v>
      </c>
      <c r="R2800">
        <v>43</v>
      </c>
    </row>
    <row r="2801" spans="1:18" x14ac:dyDescent="0.35">
      <c r="A2801" t="s">
        <v>21</v>
      </c>
      <c r="B2801">
        <v>41151</v>
      </c>
      <c r="C2801">
        <v>22</v>
      </c>
      <c r="D2801" t="s">
        <v>25</v>
      </c>
      <c r="E2801">
        <v>57</v>
      </c>
      <c r="F2801">
        <v>98</v>
      </c>
      <c r="G2801">
        <v>13</v>
      </c>
      <c r="H2801" t="s">
        <v>23</v>
      </c>
      <c r="I2801">
        <v>55</v>
      </c>
      <c r="J2801">
        <v>57</v>
      </c>
      <c r="K2801">
        <v>9</v>
      </c>
      <c r="L2801">
        <v>7</v>
      </c>
      <c r="M2801">
        <v>83</v>
      </c>
      <c r="N2801">
        <v>77</v>
      </c>
      <c r="O2801">
        <v>28</v>
      </c>
      <c r="P2801">
        <v>21</v>
      </c>
      <c r="Q2801">
        <v>26</v>
      </c>
      <c r="R2801">
        <v>15</v>
      </c>
    </row>
    <row r="2802" spans="1:18" x14ac:dyDescent="0.35">
      <c r="A2802" t="s">
        <v>30</v>
      </c>
      <c r="B2802">
        <v>56257</v>
      </c>
      <c r="C2802">
        <v>4</v>
      </c>
      <c r="D2802" t="s">
        <v>38</v>
      </c>
      <c r="E2802">
        <v>65</v>
      </c>
      <c r="F2802">
        <v>104</v>
      </c>
      <c r="G2802">
        <v>57</v>
      </c>
      <c r="H2802" t="s">
        <v>27</v>
      </c>
      <c r="I2802">
        <v>36</v>
      </c>
      <c r="J2802">
        <v>21</v>
      </c>
      <c r="K2802">
        <v>2</v>
      </c>
      <c r="L2802">
        <v>6</v>
      </c>
      <c r="M2802">
        <v>16</v>
      </c>
      <c r="N2802">
        <v>4</v>
      </c>
      <c r="O2802">
        <v>21</v>
      </c>
      <c r="P2802">
        <v>66</v>
      </c>
      <c r="Q2802">
        <v>62</v>
      </c>
      <c r="R2802">
        <v>38</v>
      </c>
    </row>
    <row r="2803" spans="1:18" x14ac:dyDescent="0.35">
      <c r="A2803" t="s">
        <v>43</v>
      </c>
      <c r="B2803">
        <v>136933</v>
      </c>
      <c r="C2803">
        <v>16</v>
      </c>
      <c r="D2803" t="s">
        <v>38</v>
      </c>
      <c r="E2803">
        <v>21</v>
      </c>
      <c r="F2803">
        <v>97</v>
      </c>
      <c r="G2803">
        <v>29</v>
      </c>
      <c r="H2803" t="s">
        <v>23</v>
      </c>
      <c r="I2803">
        <v>27</v>
      </c>
      <c r="J2803">
        <v>19</v>
      </c>
      <c r="K2803">
        <v>22</v>
      </c>
      <c r="L2803">
        <v>71</v>
      </c>
      <c r="M2803">
        <v>91</v>
      </c>
      <c r="N2803">
        <v>8</v>
      </c>
      <c r="O2803">
        <v>75</v>
      </c>
      <c r="P2803">
        <v>49</v>
      </c>
      <c r="Q2803">
        <v>83</v>
      </c>
      <c r="R2803">
        <v>42</v>
      </c>
    </row>
    <row r="2804" spans="1:18" x14ac:dyDescent="0.35">
      <c r="A2804" t="s">
        <v>35</v>
      </c>
      <c r="B2804">
        <v>50705</v>
      </c>
      <c r="C2804">
        <v>29</v>
      </c>
      <c r="D2804" t="s">
        <v>22</v>
      </c>
      <c r="E2804">
        <v>37</v>
      </c>
      <c r="F2804">
        <v>132</v>
      </c>
      <c r="G2804">
        <v>65</v>
      </c>
      <c r="H2804" t="s">
        <v>27</v>
      </c>
      <c r="I2804">
        <v>14</v>
      </c>
      <c r="J2804">
        <v>54</v>
      </c>
      <c r="K2804">
        <v>68</v>
      </c>
      <c r="L2804">
        <v>8</v>
      </c>
      <c r="M2804">
        <v>93</v>
      </c>
      <c r="N2804">
        <v>52</v>
      </c>
      <c r="O2804">
        <v>65</v>
      </c>
      <c r="P2804">
        <v>18</v>
      </c>
      <c r="Q2804">
        <v>26</v>
      </c>
      <c r="R2804">
        <v>12</v>
      </c>
    </row>
    <row r="2805" spans="1:18" x14ac:dyDescent="0.35">
      <c r="A2805" t="s">
        <v>37</v>
      </c>
      <c r="B2805">
        <v>123064</v>
      </c>
      <c r="C2805">
        <v>9</v>
      </c>
      <c r="D2805" t="s">
        <v>22</v>
      </c>
      <c r="E2805">
        <v>49</v>
      </c>
      <c r="F2805">
        <v>133</v>
      </c>
      <c r="G2805">
        <v>51</v>
      </c>
      <c r="H2805" t="s">
        <v>27</v>
      </c>
      <c r="I2805">
        <v>24</v>
      </c>
      <c r="J2805">
        <v>4</v>
      </c>
      <c r="K2805">
        <v>62</v>
      </c>
      <c r="L2805">
        <v>42</v>
      </c>
      <c r="M2805">
        <v>98</v>
      </c>
      <c r="N2805">
        <v>78</v>
      </c>
      <c r="O2805">
        <v>81</v>
      </c>
      <c r="P2805">
        <v>1</v>
      </c>
      <c r="Q2805">
        <v>78</v>
      </c>
      <c r="R2805">
        <v>19</v>
      </c>
    </row>
    <row r="2806" spans="1:18" x14ac:dyDescent="0.35">
      <c r="A2806" t="s">
        <v>35</v>
      </c>
      <c r="B2806">
        <v>77089</v>
      </c>
      <c r="C2806">
        <v>24</v>
      </c>
      <c r="D2806" t="s">
        <v>38</v>
      </c>
      <c r="E2806">
        <v>45</v>
      </c>
      <c r="F2806">
        <v>107</v>
      </c>
      <c r="G2806">
        <v>35</v>
      </c>
      <c r="H2806" t="s">
        <v>27</v>
      </c>
      <c r="I2806">
        <v>46</v>
      </c>
      <c r="J2806">
        <v>4</v>
      </c>
      <c r="K2806">
        <v>4</v>
      </c>
      <c r="L2806">
        <v>66</v>
      </c>
      <c r="M2806">
        <v>95</v>
      </c>
      <c r="N2806">
        <v>78</v>
      </c>
      <c r="O2806">
        <v>47</v>
      </c>
      <c r="P2806">
        <v>6</v>
      </c>
      <c r="Q2806">
        <v>5</v>
      </c>
      <c r="R2806">
        <v>16</v>
      </c>
    </row>
    <row r="2807" spans="1:18" x14ac:dyDescent="0.35">
      <c r="A2807" t="s">
        <v>28</v>
      </c>
      <c r="B2807">
        <v>76978</v>
      </c>
      <c r="C2807">
        <v>7</v>
      </c>
      <c r="D2807" t="s">
        <v>25</v>
      </c>
      <c r="E2807">
        <v>4</v>
      </c>
      <c r="F2807">
        <v>134</v>
      </c>
      <c r="G2807">
        <v>58</v>
      </c>
      <c r="H2807" t="s">
        <v>27</v>
      </c>
      <c r="I2807">
        <v>61</v>
      </c>
      <c r="J2807">
        <v>95</v>
      </c>
      <c r="K2807">
        <v>23</v>
      </c>
      <c r="L2807">
        <v>45</v>
      </c>
      <c r="M2807">
        <v>86</v>
      </c>
      <c r="N2807">
        <v>55</v>
      </c>
      <c r="O2807">
        <v>25</v>
      </c>
      <c r="P2807">
        <v>21</v>
      </c>
      <c r="Q2807">
        <v>75</v>
      </c>
      <c r="R2807">
        <v>1</v>
      </c>
    </row>
    <row r="2808" spans="1:18" x14ac:dyDescent="0.35">
      <c r="A2808" t="s">
        <v>37</v>
      </c>
      <c r="B2808">
        <v>62235</v>
      </c>
      <c r="C2808">
        <v>5</v>
      </c>
      <c r="D2808" t="s">
        <v>38</v>
      </c>
      <c r="E2808">
        <v>2</v>
      </c>
      <c r="F2808">
        <v>113</v>
      </c>
      <c r="G2808">
        <v>54</v>
      </c>
      <c r="H2808" t="s">
        <v>27</v>
      </c>
      <c r="I2808">
        <v>58</v>
      </c>
      <c r="J2808">
        <v>47</v>
      </c>
      <c r="K2808">
        <v>85</v>
      </c>
      <c r="L2808">
        <v>66</v>
      </c>
      <c r="M2808">
        <v>78</v>
      </c>
      <c r="N2808">
        <v>12</v>
      </c>
      <c r="O2808">
        <v>5</v>
      </c>
      <c r="P2808">
        <v>3</v>
      </c>
      <c r="Q2808">
        <v>15</v>
      </c>
      <c r="R2808">
        <v>67</v>
      </c>
    </row>
    <row r="2809" spans="1:18" x14ac:dyDescent="0.35">
      <c r="A2809" t="s">
        <v>40</v>
      </c>
      <c r="B2809">
        <v>43739</v>
      </c>
      <c r="C2809">
        <v>17</v>
      </c>
      <c r="D2809" t="s">
        <v>22</v>
      </c>
      <c r="E2809">
        <v>75</v>
      </c>
      <c r="F2809">
        <v>69</v>
      </c>
      <c r="G2809">
        <v>14</v>
      </c>
      <c r="H2809" t="s">
        <v>23</v>
      </c>
      <c r="I2809">
        <v>89</v>
      </c>
      <c r="J2809">
        <v>94</v>
      </c>
      <c r="K2809">
        <v>92</v>
      </c>
      <c r="L2809">
        <v>82</v>
      </c>
      <c r="M2809">
        <v>69</v>
      </c>
      <c r="N2809">
        <v>91</v>
      </c>
      <c r="O2809">
        <v>71</v>
      </c>
      <c r="P2809">
        <v>95</v>
      </c>
      <c r="Q2809">
        <v>2</v>
      </c>
      <c r="R2809">
        <v>92</v>
      </c>
    </row>
    <row r="2810" spans="1:18" x14ac:dyDescent="0.35">
      <c r="A2810" t="s">
        <v>37</v>
      </c>
      <c r="B2810">
        <v>96321</v>
      </c>
      <c r="C2810">
        <v>2</v>
      </c>
      <c r="D2810" t="s">
        <v>38</v>
      </c>
      <c r="E2810">
        <v>11</v>
      </c>
      <c r="F2810">
        <v>71</v>
      </c>
      <c r="G2810">
        <v>64</v>
      </c>
      <c r="H2810" t="s">
        <v>27</v>
      </c>
      <c r="I2810">
        <v>51</v>
      </c>
      <c r="J2810">
        <v>98</v>
      </c>
      <c r="K2810">
        <v>12</v>
      </c>
      <c r="L2810">
        <v>41</v>
      </c>
      <c r="M2810">
        <v>33</v>
      </c>
      <c r="N2810">
        <v>52</v>
      </c>
      <c r="O2810">
        <v>63</v>
      </c>
      <c r="P2810">
        <v>66</v>
      </c>
      <c r="Q2810">
        <v>0</v>
      </c>
      <c r="R2810">
        <v>9</v>
      </c>
    </row>
    <row r="2811" spans="1:18" x14ac:dyDescent="0.35">
      <c r="A2811" t="s">
        <v>26</v>
      </c>
      <c r="B2811">
        <v>94314</v>
      </c>
      <c r="C2811">
        <v>10</v>
      </c>
      <c r="D2811" t="s">
        <v>38</v>
      </c>
      <c r="E2811">
        <v>6</v>
      </c>
      <c r="F2811">
        <v>92</v>
      </c>
      <c r="G2811">
        <v>38</v>
      </c>
      <c r="H2811" t="s">
        <v>27</v>
      </c>
      <c r="I2811">
        <v>79</v>
      </c>
      <c r="J2811">
        <v>58</v>
      </c>
      <c r="K2811">
        <v>36</v>
      </c>
      <c r="L2811">
        <v>29</v>
      </c>
      <c r="M2811">
        <v>56</v>
      </c>
      <c r="N2811">
        <v>43</v>
      </c>
      <c r="O2811">
        <v>6</v>
      </c>
      <c r="P2811">
        <v>67</v>
      </c>
      <c r="Q2811">
        <v>5</v>
      </c>
      <c r="R2811">
        <v>28</v>
      </c>
    </row>
    <row r="2812" spans="1:18" x14ac:dyDescent="0.35">
      <c r="A2812" t="s">
        <v>41</v>
      </c>
      <c r="B2812">
        <v>72229</v>
      </c>
      <c r="C2812">
        <v>12</v>
      </c>
      <c r="D2812" t="s">
        <v>25</v>
      </c>
      <c r="E2812">
        <v>38</v>
      </c>
      <c r="F2812">
        <v>147</v>
      </c>
      <c r="G2812">
        <v>88</v>
      </c>
      <c r="H2812" t="s">
        <v>20</v>
      </c>
      <c r="I2812">
        <v>69</v>
      </c>
      <c r="J2812">
        <v>23</v>
      </c>
      <c r="K2812">
        <v>56</v>
      </c>
      <c r="L2812">
        <v>36</v>
      </c>
      <c r="M2812">
        <v>24</v>
      </c>
      <c r="N2812">
        <v>9</v>
      </c>
      <c r="O2812">
        <v>38</v>
      </c>
      <c r="P2812">
        <v>28</v>
      </c>
      <c r="Q2812">
        <v>93</v>
      </c>
      <c r="R2812">
        <v>2</v>
      </c>
    </row>
    <row r="2813" spans="1:18" x14ac:dyDescent="0.35">
      <c r="A2813" t="s">
        <v>42</v>
      </c>
      <c r="B2813">
        <v>121842</v>
      </c>
      <c r="C2813">
        <v>3</v>
      </c>
      <c r="D2813" t="s">
        <v>19</v>
      </c>
      <c r="E2813">
        <v>65</v>
      </c>
      <c r="F2813">
        <v>142</v>
      </c>
      <c r="G2813">
        <v>63</v>
      </c>
      <c r="H2813" t="s">
        <v>27</v>
      </c>
      <c r="I2813">
        <v>71</v>
      </c>
      <c r="J2813">
        <v>31</v>
      </c>
      <c r="K2813">
        <v>5</v>
      </c>
      <c r="L2813">
        <v>94</v>
      </c>
      <c r="M2813">
        <v>2</v>
      </c>
      <c r="N2813">
        <v>79</v>
      </c>
      <c r="O2813">
        <v>25</v>
      </c>
      <c r="P2813">
        <v>19</v>
      </c>
      <c r="Q2813">
        <v>23</v>
      </c>
      <c r="R2813">
        <v>6</v>
      </c>
    </row>
    <row r="2814" spans="1:18" x14ac:dyDescent="0.35">
      <c r="A2814" t="s">
        <v>18</v>
      </c>
      <c r="B2814">
        <v>55564</v>
      </c>
      <c r="C2814">
        <v>25</v>
      </c>
      <c r="D2814" t="s">
        <v>25</v>
      </c>
      <c r="E2814">
        <v>87</v>
      </c>
      <c r="F2814">
        <v>102</v>
      </c>
      <c r="G2814">
        <v>88</v>
      </c>
      <c r="H2814" t="s">
        <v>20</v>
      </c>
      <c r="I2814">
        <v>56</v>
      </c>
      <c r="J2814">
        <v>81</v>
      </c>
      <c r="K2814">
        <v>84</v>
      </c>
      <c r="L2814">
        <v>23</v>
      </c>
      <c r="M2814">
        <v>46</v>
      </c>
      <c r="N2814">
        <v>63</v>
      </c>
      <c r="O2814">
        <v>98</v>
      </c>
      <c r="P2814">
        <v>68</v>
      </c>
      <c r="Q2814">
        <v>9</v>
      </c>
      <c r="R2814">
        <v>85</v>
      </c>
    </row>
    <row r="2815" spans="1:18" x14ac:dyDescent="0.35">
      <c r="A2815" t="s">
        <v>35</v>
      </c>
      <c r="B2815">
        <v>35555</v>
      </c>
      <c r="C2815">
        <v>4</v>
      </c>
      <c r="D2815" t="s">
        <v>38</v>
      </c>
      <c r="E2815">
        <v>89</v>
      </c>
      <c r="F2815">
        <v>88</v>
      </c>
      <c r="G2815">
        <v>45</v>
      </c>
      <c r="H2815" t="s">
        <v>27</v>
      </c>
      <c r="I2815">
        <v>78</v>
      </c>
      <c r="J2815">
        <v>13</v>
      </c>
      <c r="K2815">
        <v>31</v>
      </c>
      <c r="L2815">
        <v>61</v>
      </c>
      <c r="M2815">
        <v>42</v>
      </c>
      <c r="N2815">
        <v>94</v>
      </c>
      <c r="O2815">
        <v>96</v>
      </c>
      <c r="P2815">
        <v>5</v>
      </c>
      <c r="Q2815">
        <v>54</v>
      </c>
      <c r="R2815">
        <v>72</v>
      </c>
    </row>
    <row r="2816" spans="1:18" x14ac:dyDescent="0.35">
      <c r="A2816" t="s">
        <v>37</v>
      </c>
      <c r="B2816">
        <v>116134</v>
      </c>
      <c r="C2816">
        <v>9</v>
      </c>
      <c r="D2816" t="s">
        <v>22</v>
      </c>
      <c r="E2816">
        <v>19</v>
      </c>
      <c r="F2816">
        <v>125</v>
      </c>
      <c r="G2816">
        <v>6</v>
      </c>
      <c r="H2816" t="s">
        <v>27</v>
      </c>
      <c r="I2816">
        <v>24</v>
      </c>
      <c r="J2816">
        <v>83</v>
      </c>
      <c r="K2816">
        <v>61</v>
      </c>
      <c r="L2816">
        <v>24</v>
      </c>
      <c r="M2816">
        <v>65</v>
      </c>
      <c r="N2816">
        <v>23</v>
      </c>
      <c r="O2816">
        <v>27</v>
      </c>
      <c r="P2816">
        <v>85</v>
      </c>
      <c r="Q2816">
        <v>93</v>
      </c>
      <c r="R2816">
        <v>26</v>
      </c>
    </row>
    <row r="2817" spans="1:18" x14ac:dyDescent="0.35">
      <c r="A2817" t="s">
        <v>18</v>
      </c>
      <c r="B2817">
        <v>79326</v>
      </c>
      <c r="C2817">
        <v>16</v>
      </c>
      <c r="D2817" t="s">
        <v>22</v>
      </c>
      <c r="E2817">
        <v>24</v>
      </c>
      <c r="F2817">
        <v>62</v>
      </c>
      <c r="G2817">
        <v>71</v>
      </c>
      <c r="H2817" t="s">
        <v>20</v>
      </c>
      <c r="I2817">
        <v>24</v>
      </c>
      <c r="J2817">
        <v>39</v>
      </c>
      <c r="K2817">
        <v>93</v>
      </c>
      <c r="L2817">
        <v>24</v>
      </c>
      <c r="M2817">
        <v>37</v>
      </c>
      <c r="N2817">
        <v>73</v>
      </c>
      <c r="O2817">
        <v>3</v>
      </c>
      <c r="P2817">
        <v>68</v>
      </c>
      <c r="Q2817">
        <v>43</v>
      </c>
      <c r="R2817">
        <v>2</v>
      </c>
    </row>
    <row r="2818" spans="1:18" x14ac:dyDescent="0.35">
      <c r="A2818" t="s">
        <v>28</v>
      </c>
      <c r="B2818">
        <v>114141</v>
      </c>
      <c r="C2818">
        <v>22</v>
      </c>
      <c r="D2818" t="s">
        <v>19</v>
      </c>
      <c r="E2818">
        <v>3</v>
      </c>
      <c r="F2818">
        <v>79</v>
      </c>
      <c r="G2818">
        <v>44</v>
      </c>
      <c r="H2818" t="s">
        <v>27</v>
      </c>
      <c r="I2818">
        <v>46</v>
      </c>
      <c r="J2818">
        <v>68</v>
      </c>
      <c r="K2818">
        <v>46</v>
      </c>
      <c r="L2818">
        <v>59</v>
      </c>
      <c r="M2818">
        <v>6</v>
      </c>
      <c r="N2818">
        <v>37</v>
      </c>
      <c r="O2818">
        <v>93</v>
      </c>
      <c r="P2818">
        <v>96</v>
      </c>
      <c r="Q2818">
        <v>58</v>
      </c>
      <c r="R2818">
        <v>7</v>
      </c>
    </row>
    <row r="2819" spans="1:18" x14ac:dyDescent="0.35">
      <c r="A2819" t="s">
        <v>42</v>
      </c>
      <c r="B2819">
        <v>65120</v>
      </c>
      <c r="C2819">
        <v>7</v>
      </c>
      <c r="D2819" t="s">
        <v>38</v>
      </c>
      <c r="E2819">
        <v>18</v>
      </c>
      <c r="F2819">
        <v>98</v>
      </c>
      <c r="G2819">
        <v>38</v>
      </c>
      <c r="H2819" t="s">
        <v>27</v>
      </c>
      <c r="I2819">
        <v>7</v>
      </c>
      <c r="J2819">
        <v>8</v>
      </c>
      <c r="K2819">
        <v>95</v>
      </c>
      <c r="L2819">
        <v>2</v>
      </c>
      <c r="M2819">
        <v>66</v>
      </c>
      <c r="N2819">
        <v>92</v>
      </c>
      <c r="O2819">
        <v>25</v>
      </c>
      <c r="P2819">
        <v>93</v>
      </c>
      <c r="Q2819">
        <v>39</v>
      </c>
      <c r="R2819">
        <v>96</v>
      </c>
    </row>
    <row r="2820" spans="1:18" x14ac:dyDescent="0.35">
      <c r="A2820" t="s">
        <v>29</v>
      </c>
      <c r="B2820">
        <v>115317</v>
      </c>
      <c r="C2820">
        <v>0</v>
      </c>
      <c r="D2820" t="s">
        <v>19</v>
      </c>
      <c r="E2820">
        <v>19</v>
      </c>
      <c r="F2820">
        <v>133</v>
      </c>
      <c r="G2820">
        <v>1</v>
      </c>
      <c r="H2820" t="s">
        <v>23</v>
      </c>
      <c r="I2820">
        <v>23</v>
      </c>
      <c r="J2820">
        <v>8</v>
      </c>
      <c r="K2820">
        <v>16</v>
      </c>
      <c r="L2820">
        <v>63</v>
      </c>
      <c r="M2820">
        <v>45</v>
      </c>
      <c r="N2820">
        <v>79</v>
      </c>
      <c r="O2820">
        <v>33</v>
      </c>
      <c r="P2820">
        <v>97</v>
      </c>
      <c r="Q2820">
        <v>5</v>
      </c>
      <c r="R2820">
        <v>6</v>
      </c>
    </row>
    <row r="2821" spans="1:18" x14ac:dyDescent="0.35">
      <c r="A2821" t="s">
        <v>40</v>
      </c>
      <c r="B2821">
        <v>115564</v>
      </c>
      <c r="C2821">
        <v>7</v>
      </c>
      <c r="D2821" t="s">
        <v>22</v>
      </c>
      <c r="E2821">
        <v>89</v>
      </c>
      <c r="F2821">
        <v>13</v>
      </c>
      <c r="G2821">
        <v>17</v>
      </c>
      <c r="H2821" t="s">
        <v>23</v>
      </c>
      <c r="I2821">
        <v>27</v>
      </c>
      <c r="J2821">
        <v>1</v>
      </c>
      <c r="K2821">
        <v>51</v>
      </c>
      <c r="L2821">
        <v>48</v>
      </c>
      <c r="M2821">
        <v>34</v>
      </c>
      <c r="N2821">
        <v>58</v>
      </c>
      <c r="O2821">
        <v>73</v>
      </c>
      <c r="P2821">
        <v>7</v>
      </c>
      <c r="Q2821">
        <v>26</v>
      </c>
      <c r="R2821">
        <v>59</v>
      </c>
    </row>
    <row r="2822" spans="1:18" x14ac:dyDescent="0.35">
      <c r="A2822" t="s">
        <v>34</v>
      </c>
      <c r="B2822">
        <v>35504</v>
      </c>
      <c r="C2822">
        <v>14</v>
      </c>
      <c r="D2822" t="s">
        <v>38</v>
      </c>
      <c r="E2822">
        <v>12</v>
      </c>
      <c r="F2822">
        <v>129</v>
      </c>
      <c r="G2822">
        <v>58</v>
      </c>
      <c r="H2822" t="s">
        <v>27</v>
      </c>
      <c r="I2822">
        <v>77</v>
      </c>
      <c r="J2822">
        <v>15</v>
      </c>
      <c r="K2822">
        <v>91</v>
      </c>
      <c r="L2822">
        <v>13</v>
      </c>
      <c r="M2822">
        <v>87</v>
      </c>
      <c r="N2822">
        <v>35</v>
      </c>
      <c r="O2822">
        <v>11</v>
      </c>
      <c r="P2822">
        <v>29</v>
      </c>
      <c r="Q2822">
        <v>18</v>
      </c>
      <c r="R2822">
        <v>49</v>
      </c>
    </row>
    <row r="2823" spans="1:18" x14ac:dyDescent="0.35">
      <c r="A2823" t="s">
        <v>35</v>
      </c>
      <c r="B2823">
        <v>63489</v>
      </c>
      <c r="C2823">
        <v>20</v>
      </c>
      <c r="D2823" t="s">
        <v>22</v>
      </c>
      <c r="E2823">
        <v>33</v>
      </c>
      <c r="F2823">
        <v>111</v>
      </c>
      <c r="G2823">
        <v>66</v>
      </c>
      <c r="H2823" t="s">
        <v>27</v>
      </c>
      <c r="I2823">
        <v>63</v>
      </c>
      <c r="J2823">
        <v>36</v>
      </c>
      <c r="K2823">
        <v>99</v>
      </c>
      <c r="L2823">
        <v>19</v>
      </c>
      <c r="M2823">
        <v>52</v>
      </c>
      <c r="N2823">
        <v>8</v>
      </c>
      <c r="O2823">
        <v>0</v>
      </c>
      <c r="P2823">
        <v>7</v>
      </c>
      <c r="Q2823">
        <v>27</v>
      </c>
      <c r="R2823">
        <v>17</v>
      </c>
    </row>
    <row r="2824" spans="1:18" x14ac:dyDescent="0.35">
      <c r="A2824" t="s">
        <v>31</v>
      </c>
      <c r="B2824">
        <v>135390</v>
      </c>
      <c r="C2824">
        <v>18</v>
      </c>
      <c r="D2824" t="s">
        <v>22</v>
      </c>
      <c r="E2824">
        <v>97</v>
      </c>
      <c r="F2824">
        <v>139</v>
      </c>
      <c r="G2824">
        <v>1</v>
      </c>
      <c r="H2824" t="s">
        <v>23</v>
      </c>
      <c r="I2824">
        <v>12</v>
      </c>
      <c r="J2824">
        <v>36</v>
      </c>
      <c r="K2824">
        <v>59</v>
      </c>
      <c r="L2824">
        <v>87</v>
      </c>
      <c r="M2824">
        <v>97</v>
      </c>
      <c r="N2824">
        <v>75</v>
      </c>
      <c r="O2824">
        <v>6</v>
      </c>
      <c r="P2824">
        <v>14</v>
      </c>
      <c r="Q2824">
        <v>7</v>
      </c>
      <c r="R2824">
        <v>6</v>
      </c>
    </row>
    <row r="2825" spans="1:18" x14ac:dyDescent="0.35">
      <c r="A2825" t="s">
        <v>31</v>
      </c>
      <c r="B2825">
        <v>36902</v>
      </c>
      <c r="C2825">
        <v>13</v>
      </c>
      <c r="D2825" t="s">
        <v>19</v>
      </c>
      <c r="E2825">
        <v>85</v>
      </c>
      <c r="F2825">
        <v>82</v>
      </c>
      <c r="G2825">
        <v>6</v>
      </c>
      <c r="H2825" t="s">
        <v>23</v>
      </c>
      <c r="I2825">
        <v>42</v>
      </c>
      <c r="J2825">
        <v>97</v>
      </c>
      <c r="K2825">
        <v>8</v>
      </c>
      <c r="L2825">
        <v>3</v>
      </c>
      <c r="M2825">
        <v>87</v>
      </c>
      <c r="N2825">
        <v>47</v>
      </c>
      <c r="O2825">
        <v>36</v>
      </c>
      <c r="P2825">
        <v>35</v>
      </c>
      <c r="Q2825">
        <v>6</v>
      </c>
      <c r="R2825">
        <v>53</v>
      </c>
    </row>
    <row r="2826" spans="1:18" x14ac:dyDescent="0.35">
      <c r="A2826" t="s">
        <v>41</v>
      </c>
      <c r="B2826">
        <v>77373</v>
      </c>
      <c r="C2826">
        <v>29</v>
      </c>
      <c r="D2826" t="s">
        <v>25</v>
      </c>
      <c r="E2826">
        <v>57</v>
      </c>
      <c r="F2826">
        <v>64</v>
      </c>
      <c r="G2826">
        <v>76</v>
      </c>
      <c r="H2826" t="s">
        <v>20</v>
      </c>
      <c r="I2826">
        <v>84</v>
      </c>
      <c r="J2826">
        <v>66</v>
      </c>
      <c r="K2826">
        <v>45</v>
      </c>
      <c r="L2826">
        <v>18</v>
      </c>
      <c r="M2826">
        <v>1</v>
      </c>
      <c r="N2826">
        <v>31</v>
      </c>
      <c r="O2826">
        <v>5</v>
      </c>
      <c r="P2826">
        <v>48</v>
      </c>
      <c r="Q2826">
        <v>82</v>
      </c>
      <c r="R2826">
        <v>29</v>
      </c>
    </row>
    <row r="2827" spans="1:18" x14ac:dyDescent="0.35">
      <c r="A2827" t="s">
        <v>31</v>
      </c>
      <c r="B2827">
        <v>57309</v>
      </c>
      <c r="C2827">
        <v>16</v>
      </c>
      <c r="D2827" t="s">
        <v>22</v>
      </c>
      <c r="E2827">
        <v>7</v>
      </c>
      <c r="F2827">
        <v>63</v>
      </c>
      <c r="G2827">
        <v>21</v>
      </c>
      <c r="H2827" t="s">
        <v>23</v>
      </c>
      <c r="I2827">
        <v>15</v>
      </c>
      <c r="J2827">
        <v>65</v>
      </c>
      <c r="K2827">
        <v>14</v>
      </c>
      <c r="L2827">
        <v>39</v>
      </c>
      <c r="M2827">
        <v>57</v>
      </c>
      <c r="N2827">
        <v>5</v>
      </c>
      <c r="O2827">
        <v>15</v>
      </c>
      <c r="P2827">
        <v>32</v>
      </c>
      <c r="Q2827">
        <v>46</v>
      </c>
      <c r="R2827">
        <v>86</v>
      </c>
    </row>
    <row r="2828" spans="1:18" x14ac:dyDescent="0.35">
      <c r="A2828" t="s">
        <v>29</v>
      </c>
      <c r="B2828">
        <v>104010</v>
      </c>
      <c r="C2828">
        <v>16</v>
      </c>
      <c r="D2828" t="s">
        <v>19</v>
      </c>
      <c r="E2828">
        <v>35</v>
      </c>
      <c r="F2828">
        <v>98</v>
      </c>
      <c r="G2828">
        <v>12</v>
      </c>
      <c r="H2828" t="s">
        <v>23</v>
      </c>
      <c r="I2828">
        <v>63</v>
      </c>
      <c r="J2828">
        <v>26</v>
      </c>
      <c r="K2828">
        <v>77</v>
      </c>
      <c r="L2828">
        <v>51</v>
      </c>
      <c r="M2828">
        <v>9</v>
      </c>
      <c r="N2828">
        <v>63</v>
      </c>
      <c r="O2828">
        <v>57</v>
      </c>
      <c r="P2828">
        <v>34</v>
      </c>
      <c r="Q2828">
        <v>1</v>
      </c>
      <c r="R2828">
        <v>2</v>
      </c>
    </row>
    <row r="2829" spans="1:18" x14ac:dyDescent="0.35">
      <c r="A2829" t="s">
        <v>36</v>
      </c>
      <c r="B2829">
        <v>68011</v>
      </c>
      <c r="C2829">
        <v>25</v>
      </c>
      <c r="D2829" t="s">
        <v>19</v>
      </c>
      <c r="E2829">
        <v>2</v>
      </c>
      <c r="F2829">
        <v>108</v>
      </c>
      <c r="G2829">
        <v>58</v>
      </c>
      <c r="H2829" t="s">
        <v>27</v>
      </c>
      <c r="I2829">
        <v>86</v>
      </c>
      <c r="J2829">
        <v>65</v>
      </c>
      <c r="K2829">
        <v>69</v>
      </c>
      <c r="L2829">
        <v>61</v>
      </c>
      <c r="M2829">
        <v>99</v>
      </c>
      <c r="N2829">
        <v>26</v>
      </c>
      <c r="O2829">
        <v>27</v>
      </c>
      <c r="P2829">
        <v>13</v>
      </c>
      <c r="Q2829">
        <v>49</v>
      </c>
      <c r="R2829">
        <v>1</v>
      </c>
    </row>
    <row r="2830" spans="1:18" x14ac:dyDescent="0.35">
      <c r="A2830" t="s">
        <v>42</v>
      </c>
      <c r="B2830">
        <v>51460</v>
      </c>
      <c r="C2830">
        <v>8</v>
      </c>
      <c r="D2830" t="s">
        <v>25</v>
      </c>
      <c r="E2830">
        <v>48</v>
      </c>
      <c r="F2830">
        <v>146</v>
      </c>
      <c r="G2830">
        <v>69</v>
      </c>
      <c r="H2830" t="s">
        <v>27</v>
      </c>
      <c r="I2830">
        <v>74</v>
      </c>
      <c r="J2830">
        <v>39</v>
      </c>
      <c r="K2830">
        <v>87</v>
      </c>
      <c r="L2830">
        <v>88</v>
      </c>
      <c r="M2830">
        <v>91</v>
      </c>
      <c r="N2830">
        <v>64</v>
      </c>
      <c r="O2830">
        <v>2</v>
      </c>
      <c r="P2830">
        <v>9</v>
      </c>
      <c r="Q2830">
        <v>91</v>
      </c>
      <c r="R2830">
        <v>6</v>
      </c>
    </row>
    <row r="2831" spans="1:18" x14ac:dyDescent="0.35">
      <c r="A2831" t="s">
        <v>37</v>
      </c>
      <c r="B2831">
        <v>125076</v>
      </c>
      <c r="C2831">
        <v>26</v>
      </c>
      <c r="D2831" t="s">
        <v>25</v>
      </c>
      <c r="E2831">
        <v>49</v>
      </c>
      <c r="F2831">
        <v>52</v>
      </c>
      <c r="G2831">
        <v>66</v>
      </c>
      <c r="H2831" t="s">
        <v>27</v>
      </c>
      <c r="I2831">
        <v>29</v>
      </c>
      <c r="J2831">
        <v>3</v>
      </c>
      <c r="K2831">
        <v>99</v>
      </c>
      <c r="L2831">
        <v>31</v>
      </c>
      <c r="M2831">
        <v>88</v>
      </c>
      <c r="N2831">
        <v>45</v>
      </c>
      <c r="O2831">
        <v>66</v>
      </c>
      <c r="P2831">
        <v>24</v>
      </c>
      <c r="Q2831">
        <v>5</v>
      </c>
      <c r="R2831">
        <v>26</v>
      </c>
    </row>
    <row r="2832" spans="1:18" x14ac:dyDescent="0.35">
      <c r="A2832" t="s">
        <v>33</v>
      </c>
      <c r="B2832">
        <v>45281</v>
      </c>
      <c r="C2832">
        <v>15</v>
      </c>
      <c r="D2832" t="s">
        <v>25</v>
      </c>
      <c r="E2832">
        <v>6</v>
      </c>
      <c r="F2832">
        <v>77</v>
      </c>
      <c r="G2832">
        <v>92</v>
      </c>
      <c r="H2832" t="s">
        <v>20</v>
      </c>
      <c r="I2832">
        <v>48</v>
      </c>
      <c r="J2832">
        <v>6</v>
      </c>
      <c r="K2832">
        <v>65</v>
      </c>
      <c r="L2832">
        <v>7</v>
      </c>
      <c r="M2832">
        <v>2</v>
      </c>
      <c r="N2832">
        <v>94</v>
      </c>
      <c r="O2832">
        <v>27</v>
      </c>
      <c r="P2832">
        <v>38</v>
      </c>
      <c r="Q2832">
        <v>68</v>
      </c>
      <c r="R2832">
        <v>24</v>
      </c>
    </row>
    <row r="2833" spans="1:18" x14ac:dyDescent="0.35">
      <c r="A2833" t="s">
        <v>33</v>
      </c>
      <c r="B2833">
        <v>67038</v>
      </c>
      <c r="C2833">
        <v>21</v>
      </c>
      <c r="D2833" t="s">
        <v>22</v>
      </c>
      <c r="E2833">
        <v>46</v>
      </c>
      <c r="F2833">
        <v>136</v>
      </c>
      <c r="G2833">
        <v>77</v>
      </c>
      <c r="H2833" t="s">
        <v>20</v>
      </c>
      <c r="I2833">
        <v>2</v>
      </c>
      <c r="J2833">
        <v>83</v>
      </c>
      <c r="K2833">
        <v>33</v>
      </c>
      <c r="L2833">
        <v>41</v>
      </c>
      <c r="M2833">
        <v>79</v>
      </c>
      <c r="N2833">
        <v>64</v>
      </c>
      <c r="O2833">
        <v>44</v>
      </c>
      <c r="P2833">
        <v>25</v>
      </c>
      <c r="Q2833">
        <v>76</v>
      </c>
      <c r="R2833">
        <v>18</v>
      </c>
    </row>
    <row r="2834" spans="1:18" x14ac:dyDescent="0.35">
      <c r="A2834" t="s">
        <v>24</v>
      </c>
      <c r="B2834">
        <v>143472</v>
      </c>
      <c r="C2834">
        <v>12</v>
      </c>
      <c r="D2834" t="s">
        <v>38</v>
      </c>
      <c r="E2834">
        <v>15</v>
      </c>
      <c r="F2834">
        <v>13</v>
      </c>
      <c r="G2834">
        <v>81</v>
      </c>
      <c r="H2834" t="s">
        <v>20</v>
      </c>
      <c r="I2834">
        <v>19</v>
      </c>
      <c r="J2834">
        <v>4</v>
      </c>
      <c r="K2834">
        <v>22</v>
      </c>
      <c r="L2834">
        <v>14</v>
      </c>
      <c r="M2834">
        <v>24</v>
      </c>
      <c r="N2834">
        <v>87</v>
      </c>
      <c r="O2834">
        <v>11</v>
      </c>
      <c r="P2834">
        <v>97</v>
      </c>
      <c r="Q2834">
        <v>0</v>
      </c>
      <c r="R2834">
        <v>66</v>
      </c>
    </row>
    <row r="2835" spans="1:18" x14ac:dyDescent="0.35">
      <c r="A2835" t="s">
        <v>26</v>
      </c>
      <c r="B2835">
        <v>54192</v>
      </c>
      <c r="C2835">
        <v>5</v>
      </c>
      <c r="D2835" t="s">
        <v>25</v>
      </c>
      <c r="E2835">
        <v>93</v>
      </c>
      <c r="F2835">
        <v>64</v>
      </c>
      <c r="G2835">
        <v>58</v>
      </c>
      <c r="H2835" t="s">
        <v>27</v>
      </c>
      <c r="I2835">
        <v>11</v>
      </c>
      <c r="J2835">
        <v>35</v>
      </c>
      <c r="K2835">
        <v>73</v>
      </c>
      <c r="L2835">
        <v>35</v>
      </c>
      <c r="M2835">
        <v>31</v>
      </c>
      <c r="N2835">
        <v>12</v>
      </c>
      <c r="O2835">
        <v>7</v>
      </c>
      <c r="P2835">
        <v>12</v>
      </c>
      <c r="Q2835">
        <v>88</v>
      </c>
      <c r="R2835">
        <v>1</v>
      </c>
    </row>
    <row r="2836" spans="1:18" x14ac:dyDescent="0.35">
      <c r="A2836" t="s">
        <v>26</v>
      </c>
      <c r="B2836">
        <v>138614</v>
      </c>
      <c r="C2836">
        <v>29</v>
      </c>
      <c r="D2836" t="s">
        <v>19</v>
      </c>
      <c r="E2836">
        <v>77</v>
      </c>
      <c r="F2836">
        <v>107</v>
      </c>
      <c r="G2836">
        <v>59</v>
      </c>
      <c r="H2836" t="s">
        <v>27</v>
      </c>
      <c r="I2836">
        <v>65</v>
      </c>
      <c r="J2836">
        <v>46</v>
      </c>
      <c r="K2836">
        <v>38</v>
      </c>
      <c r="L2836">
        <v>94</v>
      </c>
      <c r="M2836">
        <v>97</v>
      </c>
      <c r="N2836">
        <v>65</v>
      </c>
      <c r="O2836">
        <v>2</v>
      </c>
      <c r="P2836">
        <v>45</v>
      </c>
      <c r="Q2836">
        <v>5</v>
      </c>
      <c r="R2836">
        <v>76</v>
      </c>
    </row>
    <row r="2837" spans="1:18" x14ac:dyDescent="0.35">
      <c r="A2837" t="s">
        <v>30</v>
      </c>
      <c r="B2837">
        <v>124500</v>
      </c>
      <c r="C2837">
        <v>27</v>
      </c>
      <c r="D2837" t="s">
        <v>19</v>
      </c>
      <c r="E2837">
        <v>51</v>
      </c>
      <c r="F2837">
        <v>118</v>
      </c>
      <c r="G2837">
        <v>31</v>
      </c>
      <c r="H2837" t="s">
        <v>27</v>
      </c>
      <c r="I2837">
        <v>78</v>
      </c>
      <c r="J2837">
        <v>21</v>
      </c>
      <c r="K2837">
        <v>66</v>
      </c>
      <c r="L2837">
        <v>11</v>
      </c>
      <c r="M2837">
        <v>11</v>
      </c>
      <c r="N2837">
        <v>4</v>
      </c>
      <c r="O2837">
        <v>91</v>
      </c>
      <c r="P2837">
        <v>6</v>
      </c>
      <c r="Q2837">
        <v>36</v>
      </c>
      <c r="R2837">
        <v>79</v>
      </c>
    </row>
    <row r="2838" spans="1:18" x14ac:dyDescent="0.35">
      <c r="A2838" t="s">
        <v>29</v>
      </c>
      <c r="B2838">
        <v>90486</v>
      </c>
      <c r="C2838">
        <v>8</v>
      </c>
      <c r="D2838" t="s">
        <v>19</v>
      </c>
      <c r="E2838">
        <v>62</v>
      </c>
      <c r="F2838">
        <v>99</v>
      </c>
      <c r="G2838">
        <v>5</v>
      </c>
      <c r="H2838" t="s">
        <v>23</v>
      </c>
      <c r="I2838">
        <v>26</v>
      </c>
      <c r="J2838">
        <v>11</v>
      </c>
      <c r="K2838">
        <v>66</v>
      </c>
      <c r="L2838">
        <v>25</v>
      </c>
      <c r="M2838">
        <v>45</v>
      </c>
      <c r="N2838">
        <v>35</v>
      </c>
      <c r="O2838">
        <v>14</v>
      </c>
      <c r="P2838">
        <v>96</v>
      </c>
      <c r="Q2838">
        <v>93</v>
      </c>
      <c r="R2838">
        <v>8</v>
      </c>
    </row>
    <row r="2839" spans="1:18" x14ac:dyDescent="0.35">
      <c r="A2839" t="s">
        <v>39</v>
      </c>
      <c r="B2839">
        <v>44142</v>
      </c>
      <c r="C2839">
        <v>17</v>
      </c>
      <c r="D2839" t="s">
        <v>19</v>
      </c>
      <c r="E2839">
        <v>49</v>
      </c>
      <c r="F2839">
        <v>127</v>
      </c>
      <c r="G2839">
        <v>74</v>
      </c>
      <c r="H2839" t="s">
        <v>20</v>
      </c>
      <c r="I2839">
        <v>13</v>
      </c>
      <c r="J2839">
        <v>89</v>
      </c>
      <c r="K2839">
        <v>9</v>
      </c>
      <c r="L2839">
        <v>47</v>
      </c>
      <c r="M2839">
        <v>87</v>
      </c>
      <c r="N2839">
        <v>67</v>
      </c>
      <c r="O2839">
        <v>19</v>
      </c>
      <c r="P2839">
        <v>33</v>
      </c>
      <c r="Q2839">
        <v>14</v>
      </c>
      <c r="R2839">
        <v>77</v>
      </c>
    </row>
    <row r="2840" spans="1:18" x14ac:dyDescent="0.35">
      <c r="A2840" t="s">
        <v>41</v>
      </c>
      <c r="B2840">
        <v>121168</v>
      </c>
      <c r="C2840">
        <v>18</v>
      </c>
      <c r="D2840" t="s">
        <v>22</v>
      </c>
      <c r="E2840">
        <v>55</v>
      </c>
      <c r="F2840">
        <v>116</v>
      </c>
      <c r="G2840">
        <v>89</v>
      </c>
      <c r="H2840" t="s">
        <v>20</v>
      </c>
      <c r="I2840">
        <v>22</v>
      </c>
      <c r="J2840">
        <v>34</v>
      </c>
      <c r="K2840">
        <v>41</v>
      </c>
      <c r="L2840">
        <v>59</v>
      </c>
      <c r="M2840">
        <v>85</v>
      </c>
      <c r="N2840">
        <v>25</v>
      </c>
      <c r="O2840">
        <v>47</v>
      </c>
      <c r="P2840">
        <v>75</v>
      </c>
      <c r="Q2840">
        <v>9</v>
      </c>
      <c r="R2840">
        <v>51</v>
      </c>
    </row>
    <row r="2841" spans="1:18" x14ac:dyDescent="0.35">
      <c r="A2841" t="s">
        <v>26</v>
      </c>
      <c r="B2841">
        <v>34461</v>
      </c>
      <c r="C2841">
        <v>24</v>
      </c>
      <c r="D2841" t="s">
        <v>19</v>
      </c>
      <c r="E2841">
        <v>54</v>
      </c>
      <c r="F2841">
        <v>127</v>
      </c>
      <c r="G2841">
        <v>39</v>
      </c>
      <c r="H2841" t="s">
        <v>27</v>
      </c>
      <c r="I2841">
        <v>85</v>
      </c>
      <c r="J2841">
        <v>33</v>
      </c>
      <c r="K2841">
        <v>19</v>
      </c>
      <c r="L2841">
        <v>47</v>
      </c>
      <c r="M2841">
        <v>88</v>
      </c>
      <c r="N2841">
        <v>7</v>
      </c>
      <c r="O2841">
        <v>33</v>
      </c>
      <c r="P2841">
        <v>65</v>
      </c>
      <c r="Q2841">
        <v>36</v>
      </c>
      <c r="R2841">
        <v>7</v>
      </c>
    </row>
    <row r="2842" spans="1:18" x14ac:dyDescent="0.35">
      <c r="A2842" t="s">
        <v>42</v>
      </c>
      <c r="B2842">
        <v>41591</v>
      </c>
      <c r="C2842">
        <v>8</v>
      </c>
      <c r="D2842" t="s">
        <v>22</v>
      </c>
      <c r="E2842">
        <v>59</v>
      </c>
      <c r="F2842">
        <v>139</v>
      </c>
      <c r="G2842">
        <v>5</v>
      </c>
      <c r="H2842" t="s">
        <v>27</v>
      </c>
      <c r="I2842">
        <v>59</v>
      </c>
      <c r="J2842">
        <v>53</v>
      </c>
      <c r="K2842">
        <v>28</v>
      </c>
      <c r="L2842">
        <v>64</v>
      </c>
      <c r="M2842">
        <v>51</v>
      </c>
      <c r="N2842">
        <v>23</v>
      </c>
      <c r="O2842">
        <v>9</v>
      </c>
      <c r="P2842">
        <v>95</v>
      </c>
      <c r="Q2842">
        <v>6</v>
      </c>
      <c r="R2842">
        <v>62</v>
      </c>
    </row>
    <row r="2843" spans="1:18" x14ac:dyDescent="0.35">
      <c r="A2843" t="s">
        <v>40</v>
      </c>
      <c r="B2843">
        <v>58465</v>
      </c>
      <c r="C2843">
        <v>0</v>
      </c>
      <c r="D2843" t="s">
        <v>25</v>
      </c>
      <c r="E2843">
        <v>53</v>
      </c>
      <c r="F2843">
        <v>87</v>
      </c>
      <c r="G2843">
        <v>17</v>
      </c>
      <c r="H2843" t="s">
        <v>23</v>
      </c>
      <c r="I2843">
        <v>32</v>
      </c>
      <c r="J2843">
        <v>12</v>
      </c>
      <c r="K2843">
        <v>3</v>
      </c>
      <c r="L2843">
        <v>67</v>
      </c>
      <c r="M2843">
        <v>5</v>
      </c>
      <c r="N2843">
        <v>38</v>
      </c>
      <c r="O2843">
        <v>4</v>
      </c>
      <c r="P2843">
        <v>36</v>
      </c>
      <c r="Q2843">
        <v>9</v>
      </c>
      <c r="R2843">
        <v>34</v>
      </c>
    </row>
    <row r="2844" spans="1:18" x14ac:dyDescent="0.35">
      <c r="A2844" t="s">
        <v>35</v>
      </c>
      <c r="B2844">
        <v>89973</v>
      </c>
      <c r="C2844">
        <v>1</v>
      </c>
      <c r="D2844" t="s">
        <v>25</v>
      </c>
      <c r="E2844">
        <v>61</v>
      </c>
      <c r="F2844">
        <v>118</v>
      </c>
      <c r="G2844">
        <v>5</v>
      </c>
      <c r="H2844" t="s">
        <v>27</v>
      </c>
      <c r="I2844">
        <v>92</v>
      </c>
      <c r="J2844">
        <v>54</v>
      </c>
      <c r="K2844">
        <v>1</v>
      </c>
      <c r="L2844">
        <v>93</v>
      </c>
      <c r="M2844">
        <v>13</v>
      </c>
      <c r="N2844">
        <v>10</v>
      </c>
      <c r="O2844">
        <v>44</v>
      </c>
      <c r="P2844">
        <v>7</v>
      </c>
      <c r="Q2844">
        <v>86</v>
      </c>
      <c r="R2844">
        <v>9</v>
      </c>
    </row>
    <row r="2845" spans="1:18" x14ac:dyDescent="0.35">
      <c r="A2845" t="s">
        <v>33</v>
      </c>
      <c r="B2845">
        <v>134615</v>
      </c>
      <c r="C2845">
        <v>19</v>
      </c>
      <c r="D2845" t="s">
        <v>19</v>
      </c>
      <c r="E2845">
        <v>42</v>
      </c>
      <c r="F2845">
        <v>118</v>
      </c>
      <c r="G2845">
        <v>73</v>
      </c>
      <c r="H2845" t="s">
        <v>20</v>
      </c>
      <c r="I2845">
        <v>62</v>
      </c>
      <c r="J2845">
        <v>78</v>
      </c>
      <c r="K2845">
        <v>12</v>
      </c>
      <c r="L2845">
        <v>65</v>
      </c>
      <c r="M2845">
        <v>96</v>
      </c>
      <c r="N2845">
        <v>97</v>
      </c>
      <c r="O2845">
        <v>16</v>
      </c>
      <c r="P2845">
        <v>76</v>
      </c>
      <c r="Q2845">
        <v>85</v>
      </c>
      <c r="R2845">
        <v>89</v>
      </c>
    </row>
    <row r="2846" spans="1:18" x14ac:dyDescent="0.35">
      <c r="A2846" t="s">
        <v>18</v>
      </c>
      <c r="B2846">
        <v>81469</v>
      </c>
      <c r="C2846">
        <v>14</v>
      </c>
      <c r="D2846" t="s">
        <v>19</v>
      </c>
      <c r="E2846">
        <v>27</v>
      </c>
      <c r="F2846">
        <v>55</v>
      </c>
      <c r="G2846">
        <v>8</v>
      </c>
      <c r="H2846" t="s">
        <v>20</v>
      </c>
      <c r="I2846">
        <v>12</v>
      </c>
      <c r="J2846">
        <v>79</v>
      </c>
      <c r="K2846">
        <v>14</v>
      </c>
      <c r="L2846">
        <v>82</v>
      </c>
      <c r="M2846">
        <v>11</v>
      </c>
      <c r="N2846">
        <v>48</v>
      </c>
      <c r="O2846">
        <v>38</v>
      </c>
      <c r="P2846">
        <v>6</v>
      </c>
      <c r="Q2846">
        <v>52</v>
      </c>
      <c r="R2846">
        <v>6</v>
      </c>
    </row>
    <row r="2847" spans="1:18" x14ac:dyDescent="0.35">
      <c r="A2847" t="s">
        <v>44</v>
      </c>
      <c r="B2847">
        <v>105764</v>
      </c>
      <c r="C2847">
        <v>13</v>
      </c>
      <c r="D2847" t="s">
        <v>19</v>
      </c>
      <c r="E2847">
        <v>13</v>
      </c>
      <c r="F2847">
        <v>102</v>
      </c>
      <c r="G2847">
        <v>39</v>
      </c>
      <c r="H2847" t="s">
        <v>27</v>
      </c>
      <c r="I2847">
        <v>8</v>
      </c>
      <c r="J2847">
        <v>22</v>
      </c>
      <c r="K2847">
        <v>78</v>
      </c>
      <c r="L2847">
        <v>54</v>
      </c>
      <c r="M2847">
        <v>19</v>
      </c>
      <c r="N2847">
        <v>2</v>
      </c>
      <c r="O2847">
        <v>36</v>
      </c>
      <c r="P2847">
        <v>36</v>
      </c>
      <c r="Q2847">
        <v>74</v>
      </c>
      <c r="R2847">
        <v>92</v>
      </c>
    </row>
    <row r="2848" spans="1:18" x14ac:dyDescent="0.35">
      <c r="A2848" t="s">
        <v>32</v>
      </c>
      <c r="B2848">
        <v>50543</v>
      </c>
      <c r="C2848">
        <v>14</v>
      </c>
      <c r="D2848" t="s">
        <v>19</v>
      </c>
      <c r="E2848">
        <v>69</v>
      </c>
      <c r="F2848">
        <v>113</v>
      </c>
      <c r="G2848">
        <v>47</v>
      </c>
      <c r="H2848" t="s">
        <v>27</v>
      </c>
      <c r="I2848">
        <v>7</v>
      </c>
      <c r="J2848">
        <v>47</v>
      </c>
      <c r="K2848">
        <v>35</v>
      </c>
      <c r="L2848">
        <v>55</v>
      </c>
      <c r="M2848">
        <v>13</v>
      </c>
      <c r="N2848">
        <v>72</v>
      </c>
      <c r="O2848">
        <v>79</v>
      </c>
      <c r="P2848">
        <v>39</v>
      </c>
      <c r="Q2848">
        <v>18</v>
      </c>
      <c r="R2848">
        <v>62</v>
      </c>
    </row>
    <row r="2849" spans="1:18" x14ac:dyDescent="0.35">
      <c r="A2849" t="s">
        <v>35</v>
      </c>
      <c r="B2849">
        <v>36086</v>
      </c>
      <c r="C2849">
        <v>22</v>
      </c>
      <c r="D2849" t="s">
        <v>22</v>
      </c>
      <c r="E2849">
        <v>7</v>
      </c>
      <c r="F2849">
        <v>62</v>
      </c>
      <c r="G2849">
        <v>46</v>
      </c>
      <c r="H2849" t="s">
        <v>27</v>
      </c>
      <c r="I2849">
        <v>92</v>
      </c>
      <c r="J2849">
        <v>63</v>
      </c>
      <c r="K2849">
        <v>15</v>
      </c>
      <c r="L2849">
        <v>72</v>
      </c>
      <c r="M2849">
        <v>35</v>
      </c>
      <c r="N2849">
        <v>49</v>
      </c>
      <c r="O2849">
        <v>42</v>
      </c>
      <c r="P2849">
        <v>73</v>
      </c>
      <c r="Q2849">
        <v>22</v>
      </c>
      <c r="R2849">
        <v>39</v>
      </c>
    </row>
    <row r="2850" spans="1:18" x14ac:dyDescent="0.35">
      <c r="A2850" t="s">
        <v>43</v>
      </c>
      <c r="B2850">
        <v>65906</v>
      </c>
      <c r="C2850">
        <v>18</v>
      </c>
      <c r="D2850" t="s">
        <v>38</v>
      </c>
      <c r="E2850">
        <v>7</v>
      </c>
      <c r="F2850">
        <v>7</v>
      </c>
      <c r="G2850">
        <v>14</v>
      </c>
      <c r="H2850" t="s">
        <v>23</v>
      </c>
      <c r="I2850">
        <v>1</v>
      </c>
      <c r="J2850">
        <v>53</v>
      </c>
      <c r="K2850">
        <v>28</v>
      </c>
      <c r="L2850">
        <v>1</v>
      </c>
      <c r="M2850">
        <v>42</v>
      </c>
      <c r="N2850">
        <v>93</v>
      </c>
      <c r="O2850">
        <v>92</v>
      </c>
      <c r="P2850">
        <v>37</v>
      </c>
      <c r="Q2850">
        <v>45</v>
      </c>
      <c r="R2850">
        <v>24</v>
      </c>
    </row>
    <row r="2851" spans="1:18" x14ac:dyDescent="0.35">
      <c r="A2851" t="s">
        <v>41</v>
      </c>
      <c r="B2851">
        <v>70527</v>
      </c>
      <c r="C2851">
        <v>20</v>
      </c>
      <c r="D2851" t="s">
        <v>38</v>
      </c>
      <c r="E2851">
        <v>69</v>
      </c>
      <c r="F2851">
        <v>13</v>
      </c>
      <c r="G2851">
        <v>92</v>
      </c>
      <c r="H2851" t="s">
        <v>20</v>
      </c>
      <c r="I2851">
        <v>94</v>
      </c>
      <c r="J2851">
        <v>92</v>
      </c>
      <c r="K2851">
        <v>3</v>
      </c>
      <c r="L2851">
        <v>98</v>
      </c>
      <c r="M2851">
        <v>38</v>
      </c>
      <c r="N2851">
        <v>89</v>
      </c>
      <c r="O2851">
        <v>44</v>
      </c>
      <c r="P2851">
        <v>42</v>
      </c>
      <c r="Q2851">
        <v>1</v>
      </c>
      <c r="R2851">
        <v>5</v>
      </c>
    </row>
    <row r="2852" spans="1:18" x14ac:dyDescent="0.35">
      <c r="A2852" t="s">
        <v>42</v>
      </c>
      <c r="B2852">
        <v>91894</v>
      </c>
      <c r="C2852">
        <v>22</v>
      </c>
      <c r="D2852" t="s">
        <v>22</v>
      </c>
      <c r="E2852">
        <v>94</v>
      </c>
      <c r="F2852">
        <v>72</v>
      </c>
      <c r="G2852">
        <v>34</v>
      </c>
      <c r="H2852" t="s">
        <v>27</v>
      </c>
      <c r="I2852">
        <v>21</v>
      </c>
      <c r="J2852">
        <v>21</v>
      </c>
      <c r="K2852">
        <v>29</v>
      </c>
      <c r="L2852">
        <v>9</v>
      </c>
      <c r="M2852">
        <v>24</v>
      </c>
      <c r="N2852">
        <v>92</v>
      </c>
      <c r="O2852">
        <v>89</v>
      </c>
      <c r="P2852">
        <v>32</v>
      </c>
      <c r="Q2852">
        <v>10</v>
      </c>
      <c r="R2852">
        <v>3</v>
      </c>
    </row>
    <row r="2853" spans="1:18" x14ac:dyDescent="0.35">
      <c r="A2853" t="s">
        <v>44</v>
      </c>
      <c r="B2853">
        <v>78145</v>
      </c>
      <c r="C2853">
        <v>11</v>
      </c>
      <c r="D2853" t="s">
        <v>38</v>
      </c>
      <c r="E2853">
        <v>91</v>
      </c>
      <c r="F2853">
        <v>123</v>
      </c>
      <c r="G2853">
        <v>69</v>
      </c>
      <c r="H2853" t="s">
        <v>27</v>
      </c>
      <c r="I2853">
        <v>89</v>
      </c>
      <c r="J2853">
        <v>22</v>
      </c>
      <c r="K2853">
        <v>76</v>
      </c>
      <c r="L2853">
        <v>5</v>
      </c>
      <c r="M2853">
        <v>82</v>
      </c>
      <c r="N2853">
        <v>6</v>
      </c>
      <c r="O2853">
        <v>96</v>
      </c>
      <c r="P2853">
        <v>96</v>
      </c>
      <c r="Q2853">
        <v>5</v>
      </c>
      <c r="R2853">
        <v>16</v>
      </c>
    </row>
    <row r="2854" spans="1:18" x14ac:dyDescent="0.35">
      <c r="A2854" t="s">
        <v>26</v>
      </c>
      <c r="B2854">
        <v>95056</v>
      </c>
      <c r="C2854">
        <v>9</v>
      </c>
      <c r="D2854" t="s">
        <v>38</v>
      </c>
      <c r="E2854">
        <v>88</v>
      </c>
      <c r="F2854">
        <v>131</v>
      </c>
      <c r="G2854">
        <v>69</v>
      </c>
      <c r="H2854" t="s">
        <v>27</v>
      </c>
      <c r="I2854">
        <v>62</v>
      </c>
      <c r="J2854">
        <v>26</v>
      </c>
      <c r="K2854">
        <v>3</v>
      </c>
      <c r="L2854">
        <v>22</v>
      </c>
      <c r="M2854">
        <v>68</v>
      </c>
      <c r="N2854">
        <v>93</v>
      </c>
      <c r="O2854">
        <v>32</v>
      </c>
      <c r="P2854">
        <v>88</v>
      </c>
      <c r="Q2854">
        <v>39</v>
      </c>
      <c r="R2854">
        <v>31</v>
      </c>
    </row>
    <row r="2855" spans="1:18" x14ac:dyDescent="0.35">
      <c r="A2855" t="s">
        <v>18</v>
      </c>
      <c r="B2855">
        <v>135949</v>
      </c>
      <c r="C2855">
        <v>14</v>
      </c>
      <c r="D2855" t="s">
        <v>38</v>
      </c>
      <c r="E2855">
        <v>44</v>
      </c>
      <c r="F2855">
        <v>141</v>
      </c>
      <c r="G2855">
        <v>82</v>
      </c>
      <c r="H2855" t="s">
        <v>20</v>
      </c>
      <c r="I2855">
        <v>28</v>
      </c>
      <c r="J2855">
        <v>84</v>
      </c>
      <c r="K2855">
        <v>10</v>
      </c>
      <c r="L2855">
        <v>65</v>
      </c>
      <c r="M2855">
        <v>25</v>
      </c>
      <c r="N2855">
        <v>24</v>
      </c>
      <c r="O2855">
        <v>6</v>
      </c>
      <c r="P2855">
        <v>8</v>
      </c>
      <c r="Q2855">
        <v>91</v>
      </c>
      <c r="R2855">
        <v>1</v>
      </c>
    </row>
    <row r="2856" spans="1:18" x14ac:dyDescent="0.35">
      <c r="A2856" t="s">
        <v>33</v>
      </c>
      <c r="B2856">
        <v>78793</v>
      </c>
      <c r="C2856">
        <v>17</v>
      </c>
      <c r="D2856" t="s">
        <v>22</v>
      </c>
      <c r="E2856">
        <v>14</v>
      </c>
      <c r="F2856">
        <v>144</v>
      </c>
      <c r="G2856">
        <v>9</v>
      </c>
      <c r="H2856" t="s">
        <v>20</v>
      </c>
      <c r="I2856">
        <v>68</v>
      </c>
      <c r="J2856">
        <v>41</v>
      </c>
      <c r="K2856">
        <v>91</v>
      </c>
      <c r="L2856">
        <v>53</v>
      </c>
      <c r="M2856">
        <v>37</v>
      </c>
      <c r="N2856">
        <v>59</v>
      </c>
      <c r="O2856">
        <v>23</v>
      </c>
      <c r="P2856">
        <v>27</v>
      </c>
      <c r="Q2856">
        <v>92</v>
      </c>
      <c r="R2856">
        <v>79</v>
      </c>
    </row>
    <row r="2857" spans="1:18" x14ac:dyDescent="0.35">
      <c r="A2857" t="s">
        <v>34</v>
      </c>
      <c r="B2857">
        <v>81380</v>
      </c>
      <c r="C2857">
        <v>26</v>
      </c>
      <c r="D2857" t="s">
        <v>25</v>
      </c>
      <c r="E2857">
        <v>42</v>
      </c>
      <c r="F2857">
        <v>131</v>
      </c>
      <c r="G2857">
        <v>53</v>
      </c>
      <c r="H2857" t="s">
        <v>27</v>
      </c>
      <c r="I2857">
        <v>42</v>
      </c>
      <c r="J2857">
        <v>52</v>
      </c>
      <c r="K2857">
        <v>23</v>
      </c>
      <c r="L2857">
        <v>2</v>
      </c>
      <c r="M2857">
        <v>99</v>
      </c>
      <c r="N2857">
        <v>97</v>
      </c>
      <c r="O2857">
        <v>42</v>
      </c>
      <c r="P2857">
        <v>52</v>
      </c>
      <c r="Q2857">
        <v>83</v>
      </c>
      <c r="R2857">
        <v>73</v>
      </c>
    </row>
    <row r="2858" spans="1:18" x14ac:dyDescent="0.35">
      <c r="A2858" t="s">
        <v>18</v>
      </c>
      <c r="B2858">
        <v>33827</v>
      </c>
      <c r="C2858">
        <v>10</v>
      </c>
      <c r="D2858" t="s">
        <v>25</v>
      </c>
      <c r="E2858">
        <v>37</v>
      </c>
      <c r="F2858">
        <v>75</v>
      </c>
      <c r="G2858">
        <v>95</v>
      </c>
      <c r="H2858" t="s">
        <v>20</v>
      </c>
      <c r="I2858">
        <v>75</v>
      </c>
      <c r="J2858">
        <v>5</v>
      </c>
      <c r="K2858">
        <v>9</v>
      </c>
      <c r="L2858">
        <v>93</v>
      </c>
      <c r="M2858">
        <v>33</v>
      </c>
      <c r="N2858">
        <v>64</v>
      </c>
      <c r="O2858">
        <v>68</v>
      </c>
      <c r="P2858">
        <v>73</v>
      </c>
      <c r="Q2858">
        <v>69</v>
      </c>
      <c r="R2858">
        <v>56</v>
      </c>
    </row>
    <row r="2859" spans="1:18" x14ac:dyDescent="0.35">
      <c r="A2859" t="s">
        <v>35</v>
      </c>
      <c r="B2859">
        <v>103038</v>
      </c>
      <c r="C2859">
        <v>28</v>
      </c>
      <c r="D2859" t="s">
        <v>25</v>
      </c>
      <c r="E2859">
        <v>51</v>
      </c>
      <c r="F2859">
        <v>61</v>
      </c>
      <c r="G2859">
        <v>33</v>
      </c>
      <c r="H2859" t="s">
        <v>27</v>
      </c>
      <c r="I2859">
        <v>2</v>
      </c>
      <c r="J2859">
        <v>43</v>
      </c>
      <c r="K2859">
        <v>27</v>
      </c>
      <c r="L2859">
        <v>9</v>
      </c>
      <c r="M2859">
        <v>87</v>
      </c>
      <c r="N2859">
        <v>84</v>
      </c>
      <c r="O2859">
        <v>87</v>
      </c>
      <c r="P2859">
        <v>3</v>
      </c>
      <c r="Q2859">
        <v>43</v>
      </c>
      <c r="R2859">
        <v>31</v>
      </c>
    </row>
    <row r="2860" spans="1:18" x14ac:dyDescent="0.35">
      <c r="A2860" t="s">
        <v>42</v>
      </c>
      <c r="B2860">
        <v>122276</v>
      </c>
      <c r="C2860">
        <v>7</v>
      </c>
      <c r="D2860" t="s">
        <v>22</v>
      </c>
      <c r="E2860">
        <v>92</v>
      </c>
      <c r="F2860">
        <v>112</v>
      </c>
      <c r="G2860">
        <v>35</v>
      </c>
      <c r="H2860" t="s">
        <v>27</v>
      </c>
      <c r="I2860">
        <v>21</v>
      </c>
      <c r="J2860">
        <v>45</v>
      </c>
      <c r="K2860">
        <v>5</v>
      </c>
      <c r="L2860">
        <v>27</v>
      </c>
      <c r="M2860">
        <v>7</v>
      </c>
      <c r="N2860">
        <v>92</v>
      </c>
      <c r="O2860">
        <v>93</v>
      </c>
      <c r="P2860">
        <v>52</v>
      </c>
      <c r="Q2860">
        <v>31</v>
      </c>
      <c r="R2860">
        <v>92</v>
      </c>
    </row>
    <row r="2861" spans="1:18" x14ac:dyDescent="0.35">
      <c r="A2861" t="s">
        <v>41</v>
      </c>
      <c r="B2861">
        <v>89309</v>
      </c>
      <c r="C2861">
        <v>28</v>
      </c>
      <c r="D2861" t="s">
        <v>38</v>
      </c>
      <c r="E2861">
        <v>59</v>
      </c>
      <c r="F2861">
        <v>133</v>
      </c>
      <c r="G2861">
        <v>81</v>
      </c>
      <c r="H2861" t="s">
        <v>20</v>
      </c>
      <c r="I2861">
        <v>11</v>
      </c>
      <c r="J2861">
        <v>94</v>
      </c>
      <c r="K2861">
        <v>53</v>
      </c>
      <c r="L2861">
        <v>7</v>
      </c>
      <c r="M2861">
        <v>39</v>
      </c>
      <c r="N2861">
        <v>14</v>
      </c>
      <c r="O2861">
        <v>27</v>
      </c>
      <c r="P2861">
        <v>4</v>
      </c>
      <c r="Q2861">
        <v>9</v>
      </c>
      <c r="R2861">
        <v>2</v>
      </c>
    </row>
    <row r="2862" spans="1:18" x14ac:dyDescent="0.35">
      <c r="A2862" t="s">
        <v>28</v>
      </c>
      <c r="B2862">
        <v>57891</v>
      </c>
      <c r="C2862">
        <v>27</v>
      </c>
      <c r="D2862" t="s">
        <v>25</v>
      </c>
      <c r="E2862">
        <v>99</v>
      </c>
      <c r="F2862">
        <v>134</v>
      </c>
      <c r="G2862">
        <v>33</v>
      </c>
      <c r="H2862" t="s">
        <v>27</v>
      </c>
      <c r="I2862">
        <v>84</v>
      </c>
      <c r="J2862">
        <v>54</v>
      </c>
      <c r="K2862">
        <v>66</v>
      </c>
      <c r="L2862">
        <v>13</v>
      </c>
      <c r="M2862">
        <v>4</v>
      </c>
      <c r="N2862">
        <v>88</v>
      </c>
      <c r="O2862">
        <v>43</v>
      </c>
      <c r="P2862">
        <v>13</v>
      </c>
      <c r="Q2862">
        <v>31</v>
      </c>
      <c r="R2862">
        <v>22</v>
      </c>
    </row>
    <row r="2863" spans="1:18" x14ac:dyDescent="0.35">
      <c r="A2863" t="s">
        <v>40</v>
      </c>
      <c r="B2863">
        <v>61766</v>
      </c>
      <c r="C2863">
        <v>29</v>
      </c>
      <c r="D2863" t="s">
        <v>38</v>
      </c>
      <c r="E2863">
        <v>91</v>
      </c>
      <c r="F2863">
        <v>123</v>
      </c>
      <c r="G2863">
        <v>26</v>
      </c>
      <c r="H2863" t="s">
        <v>23</v>
      </c>
      <c r="I2863">
        <v>81</v>
      </c>
      <c r="J2863">
        <v>1</v>
      </c>
      <c r="K2863">
        <v>12</v>
      </c>
      <c r="L2863">
        <v>42</v>
      </c>
      <c r="M2863">
        <v>11</v>
      </c>
      <c r="N2863">
        <v>73</v>
      </c>
      <c r="O2863">
        <v>7</v>
      </c>
      <c r="P2863">
        <v>42</v>
      </c>
      <c r="Q2863">
        <v>39</v>
      </c>
      <c r="R2863">
        <v>54</v>
      </c>
    </row>
    <row r="2864" spans="1:18" x14ac:dyDescent="0.35">
      <c r="A2864" t="s">
        <v>44</v>
      </c>
      <c r="B2864">
        <v>87657</v>
      </c>
      <c r="C2864">
        <v>18</v>
      </c>
      <c r="D2864" t="s">
        <v>19</v>
      </c>
      <c r="E2864">
        <v>95</v>
      </c>
      <c r="F2864">
        <v>77</v>
      </c>
      <c r="G2864">
        <v>57</v>
      </c>
      <c r="H2864" t="s">
        <v>27</v>
      </c>
      <c r="I2864">
        <v>4</v>
      </c>
      <c r="J2864">
        <v>0</v>
      </c>
      <c r="K2864">
        <v>3</v>
      </c>
      <c r="L2864">
        <v>45</v>
      </c>
      <c r="M2864">
        <v>56</v>
      </c>
      <c r="N2864">
        <v>1</v>
      </c>
      <c r="O2864">
        <v>4</v>
      </c>
      <c r="P2864">
        <v>4</v>
      </c>
      <c r="Q2864">
        <v>65</v>
      </c>
      <c r="R2864">
        <v>63</v>
      </c>
    </row>
    <row r="2865" spans="1:18" x14ac:dyDescent="0.35">
      <c r="A2865" t="s">
        <v>24</v>
      </c>
      <c r="B2865">
        <v>48476</v>
      </c>
      <c r="C2865">
        <v>6</v>
      </c>
      <c r="D2865" t="s">
        <v>25</v>
      </c>
      <c r="E2865">
        <v>55</v>
      </c>
      <c r="F2865">
        <v>112</v>
      </c>
      <c r="G2865">
        <v>77</v>
      </c>
      <c r="H2865" t="s">
        <v>20</v>
      </c>
      <c r="I2865">
        <v>9</v>
      </c>
      <c r="J2865">
        <v>74</v>
      </c>
      <c r="K2865">
        <v>61</v>
      </c>
      <c r="L2865">
        <v>94</v>
      </c>
      <c r="M2865">
        <v>99</v>
      </c>
      <c r="N2865">
        <v>85</v>
      </c>
      <c r="O2865">
        <v>99</v>
      </c>
      <c r="P2865">
        <v>65</v>
      </c>
      <c r="Q2865">
        <v>9</v>
      </c>
      <c r="R2865">
        <v>9</v>
      </c>
    </row>
    <row r="2866" spans="1:18" x14ac:dyDescent="0.35">
      <c r="A2866" t="s">
        <v>39</v>
      </c>
      <c r="B2866">
        <v>121860</v>
      </c>
      <c r="C2866">
        <v>21</v>
      </c>
      <c r="D2866" t="s">
        <v>22</v>
      </c>
      <c r="E2866">
        <v>24</v>
      </c>
      <c r="F2866">
        <v>56</v>
      </c>
      <c r="G2866">
        <v>82</v>
      </c>
      <c r="H2866" t="s">
        <v>20</v>
      </c>
      <c r="I2866">
        <v>31</v>
      </c>
      <c r="J2866">
        <v>59</v>
      </c>
      <c r="K2866">
        <v>6</v>
      </c>
      <c r="L2866">
        <v>68</v>
      </c>
      <c r="M2866">
        <v>58</v>
      </c>
      <c r="N2866">
        <v>38</v>
      </c>
      <c r="O2866">
        <v>2</v>
      </c>
      <c r="P2866">
        <v>91</v>
      </c>
      <c r="Q2866">
        <v>33</v>
      </c>
      <c r="R2866">
        <v>51</v>
      </c>
    </row>
    <row r="2867" spans="1:18" x14ac:dyDescent="0.35">
      <c r="A2867" t="s">
        <v>36</v>
      </c>
      <c r="B2867">
        <v>125798</v>
      </c>
      <c r="C2867">
        <v>4</v>
      </c>
      <c r="D2867" t="s">
        <v>38</v>
      </c>
      <c r="E2867">
        <v>31</v>
      </c>
      <c r="F2867">
        <v>81</v>
      </c>
      <c r="G2867">
        <v>4</v>
      </c>
      <c r="H2867" t="s">
        <v>27</v>
      </c>
      <c r="I2867">
        <v>24</v>
      </c>
      <c r="J2867">
        <v>3</v>
      </c>
      <c r="K2867">
        <v>96</v>
      </c>
      <c r="L2867">
        <v>6</v>
      </c>
      <c r="M2867">
        <v>11</v>
      </c>
      <c r="N2867">
        <v>59</v>
      </c>
      <c r="O2867">
        <v>23</v>
      </c>
      <c r="P2867">
        <v>31</v>
      </c>
      <c r="Q2867">
        <v>8</v>
      </c>
      <c r="R2867">
        <v>89</v>
      </c>
    </row>
    <row r="2868" spans="1:18" x14ac:dyDescent="0.35">
      <c r="A2868" t="s">
        <v>28</v>
      </c>
      <c r="B2868">
        <v>138695</v>
      </c>
      <c r="C2868">
        <v>23</v>
      </c>
      <c r="D2868" t="s">
        <v>19</v>
      </c>
      <c r="E2868">
        <v>93</v>
      </c>
      <c r="F2868">
        <v>141</v>
      </c>
      <c r="G2868">
        <v>52</v>
      </c>
      <c r="H2868" t="s">
        <v>27</v>
      </c>
      <c r="I2868">
        <v>91</v>
      </c>
      <c r="J2868">
        <v>54</v>
      </c>
      <c r="K2868">
        <v>1</v>
      </c>
      <c r="L2868">
        <v>83</v>
      </c>
      <c r="M2868">
        <v>13</v>
      </c>
      <c r="N2868">
        <v>32</v>
      </c>
      <c r="O2868">
        <v>38</v>
      </c>
      <c r="P2868">
        <v>81</v>
      </c>
      <c r="Q2868">
        <v>8</v>
      </c>
      <c r="R2868">
        <v>44</v>
      </c>
    </row>
    <row r="2869" spans="1:18" x14ac:dyDescent="0.35">
      <c r="A2869" t="s">
        <v>21</v>
      </c>
      <c r="B2869">
        <v>69802</v>
      </c>
      <c r="C2869">
        <v>9</v>
      </c>
      <c r="D2869" t="s">
        <v>38</v>
      </c>
      <c r="E2869">
        <v>58</v>
      </c>
      <c r="F2869">
        <v>85</v>
      </c>
      <c r="G2869">
        <v>19</v>
      </c>
      <c r="H2869" t="s">
        <v>23</v>
      </c>
      <c r="I2869">
        <v>99</v>
      </c>
      <c r="J2869">
        <v>7</v>
      </c>
      <c r="K2869">
        <v>87</v>
      </c>
      <c r="L2869">
        <v>31</v>
      </c>
      <c r="M2869">
        <v>47</v>
      </c>
      <c r="N2869">
        <v>74</v>
      </c>
      <c r="O2869">
        <v>91</v>
      </c>
      <c r="P2869">
        <v>1</v>
      </c>
      <c r="Q2869">
        <v>66</v>
      </c>
      <c r="R2869">
        <v>7</v>
      </c>
    </row>
    <row r="2870" spans="1:18" x14ac:dyDescent="0.35">
      <c r="A2870" t="s">
        <v>32</v>
      </c>
      <c r="B2870">
        <v>86832</v>
      </c>
      <c r="C2870">
        <v>18</v>
      </c>
      <c r="D2870" t="s">
        <v>19</v>
      </c>
      <c r="E2870">
        <v>6</v>
      </c>
      <c r="F2870">
        <v>77</v>
      </c>
      <c r="G2870">
        <v>38</v>
      </c>
      <c r="H2870" t="s">
        <v>27</v>
      </c>
      <c r="I2870">
        <v>27</v>
      </c>
      <c r="J2870">
        <v>62</v>
      </c>
      <c r="K2870">
        <v>15</v>
      </c>
      <c r="L2870">
        <v>72</v>
      </c>
      <c r="M2870">
        <v>42</v>
      </c>
      <c r="N2870">
        <v>35</v>
      </c>
      <c r="O2870">
        <v>81</v>
      </c>
      <c r="P2870">
        <v>51</v>
      </c>
      <c r="Q2870">
        <v>38</v>
      </c>
      <c r="R2870">
        <v>88</v>
      </c>
    </row>
    <row r="2871" spans="1:18" x14ac:dyDescent="0.35">
      <c r="A2871" t="s">
        <v>32</v>
      </c>
      <c r="B2871">
        <v>143959</v>
      </c>
      <c r="C2871">
        <v>27</v>
      </c>
      <c r="D2871" t="s">
        <v>22</v>
      </c>
      <c r="E2871">
        <v>86</v>
      </c>
      <c r="F2871">
        <v>10</v>
      </c>
      <c r="G2871">
        <v>38</v>
      </c>
      <c r="H2871" t="s">
        <v>27</v>
      </c>
      <c r="I2871">
        <v>61</v>
      </c>
      <c r="J2871">
        <v>29</v>
      </c>
      <c r="K2871">
        <v>15</v>
      </c>
      <c r="L2871">
        <v>9</v>
      </c>
      <c r="M2871">
        <v>24</v>
      </c>
      <c r="N2871">
        <v>74</v>
      </c>
      <c r="O2871">
        <v>84</v>
      </c>
      <c r="P2871">
        <v>86</v>
      </c>
      <c r="Q2871">
        <v>27</v>
      </c>
      <c r="R2871">
        <v>66</v>
      </c>
    </row>
    <row r="2872" spans="1:18" x14ac:dyDescent="0.35">
      <c r="A2872" t="s">
        <v>24</v>
      </c>
      <c r="B2872">
        <v>61709</v>
      </c>
      <c r="C2872">
        <v>22</v>
      </c>
      <c r="D2872" t="s">
        <v>25</v>
      </c>
      <c r="E2872">
        <v>62</v>
      </c>
      <c r="F2872">
        <v>139</v>
      </c>
      <c r="G2872">
        <v>71</v>
      </c>
      <c r="H2872" t="s">
        <v>20</v>
      </c>
      <c r="I2872">
        <v>99</v>
      </c>
      <c r="J2872">
        <v>83</v>
      </c>
      <c r="K2872">
        <v>76</v>
      </c>
      <c r="L2872">
        <v>69</v>
      </c>
      <c r="M2872">
        <v>77</v>
      </c>
      <c r="N2872">
        <v>99</v>
      </c>
      <c r="O2872">
        <v>77</v>
      </c>
      <c r="P2872">
        <v>35</v>
      </c>
      <c r="Q2872">
        <v>61</v>
      </c>
      <c r="R2872">
        <v>34</v>
      </c>
    </row>
    <row r="2873" spans="1:18" x14ac:dyDescent="0.35">
      <c r="A2873" t="s">
        <v>36</v>
      </c>
      <c r="B2873">
        <v>43669</v>
      </c>
      <c r="C2873">
        <v>12</v>
      </c>
      <c r="D2873" t="s">
        <v>38</v>
      </c>
      <c r="E2873">
        <v>9</v>
      </c>
      <c r="F2873">
        <v>107</v>
      </c>
      <c r="G2873">
        <v>61</v>
      </c>
      <c r="H2873" t="s">
        <v>27</v>
      </c>
      <c r="I2873">
        <v>91</v>
      </c>
      <c r="J2873">
        <v>24</v>
      </c>
      <c r="K2873">
        <v>58</v>
      </c>
      <c r="L2873">
        <v>48</v>
      </c>
      <c r="M2873">
        <v>77</v>
      </c>
      <c r="N2873">
        <v>38</v>
      </c>
      <c r="O2873">
        <v>71</v>
      </c>
      <c r="P2873">
        <v>4</v>
      </c>
      <c r="Q2873">
        <v>11</v>
      </c>
      <c r="R2873">
        <v>11</v>
      </c>
    </row>
    <row r="2874" spans="1:18" x14ac:dyDescent="0.35">
      <c r="A2874" t="s">
        <v>44</v>
      </c>
      <c r="B2874">
        <v>61142</v>
      </c>
      <c r="C2874">
        <v>18</v>
      </c>
      <c r="D2874" t="s">
        <v>38</v>
      </c>
      <c r="E2874">
        <v>3</v>
      </c>
      <c r="F2874">
        <v>103</v>
      </c>
      <c r="G2874">
        <v>57</v>
      </c>
      <c r="H2874" t="s">
        <v>27</v>
      </c>
      <c r="I2874">
        <v>13</v>
      </c>
      <c r="J2874">
        <v>61</v>
      </c>
      <c r="K2874">
        <v>6</v>
      </c>
      <c r="L2874">
        <v>15</v>
      </c>
      <c r="M2874">
        <v>4</v>
      </c>
      <c r="N2874">
        <v>76</v>
      </c>
      <c r="O2874">
        <v>2</v>
      </c>
      <c r="P2874">
        <v>15</v>
      </c>
      <c r="Q2874">
        <v>10</v>
      </c>
      <c r="R2874">
        <v>73</v>
      </c>
    </row>
    <row r="2875" spans="1:18" x14ac:dyDescent="0.35">
      <c r="A2875" t="s">
        <v>41</v>
      </c>
      <c r="B2875">
        <v>111396</v>
      </c>
      <c r="C2875">
        <v>9</v>
      </c>
      <c r="D2875" t="s">
        <v>38</v>
      </c>
      <c r="E2875">
        <v>63</v>
      </c>
      <c r="F2875">
        <v>135</v>
      </c>
      <c r="G2875">
        <v>91</v>
      </c>
      <c r="H2875" t="s">
        <v>20</v>
      </c>
      <c r="I2875">
        <v>32</v>
      </c>
      <c r="J2875">
        <v>49</v>
      </c>
      <c r="K2875">
        <v>64</v>
      </c>
      <c r="L2875">
        <v>7</v>
      </c>
      <c r="M2875">
        <v>95</v>
      </c>
      <c r="N2875">
        <v>43</v>
      </c>
      <c r="O2875">
        <v>37</v>
      </c>
      <c r="P2875">
        <v>91</v>
      </c>
      <c r="Q2875">
        <v>12</v>
      </c>
      <c r="R2875">
        <v>4</v>
      </c>
    </row>
    <row r="2876" spans="1:18" x14ac:dyDescent="0.35">
      <c r="A2876" t="s">
        <v>26</v>
      </c>
      <c r="B2876">
        <v>50852</v>
      </c>
      <c r="C2876">
        <v>24</v>
      </c>
      <c r="D2876" t="s">
        <v>22</v>
      </c>
      <c r="E2876">
        <v>65</v>
      </c>
      <c r="F2876">
        <v>67</v>
      </c>
      <c r="G2876">
        <v>31</v>
      </c>
      <c r="H2876" t="s">
        <v>27</v>
      </c>
      <c r="I2876">
        <v>91</v>
      </c>
      <c r="J2876">
        <v>3</v>
      </c>
      <c r="K2876">
        <v>47</v>
      </c>
      <c r="L2876">
        <v>9</v>
      </c>
      <c r="M2876">
        <v>38</v>
      </c>
      <c r="N2876">
        <v>42</v>
      </c>
      <c r="O2876">
        <v>9</v>
      </c>
      <c r="P2876">
        <v>87</v>
      </c>
      <c r="Q2876">
        <v>19</v>
      </c>
      <c r="R2876">
        <v>56</v>
      </c>
    </row>
    <row r="2877" spans="1:18" x14ac:dyDescent="0.35">
      <c r="A2877" t="s">
        <v>30</v>
      </c>
      <c r="B2877">
        <v>99191</v>
      </c>
      <c r="C2877">
        <v>17</v>
      </c>
      <c r="D2877" t="s">
        <v>19</v>
      </c>
      <c r="E2877">
        <v>29</v>
      </c>
      <c r="F2877">
        <v>89</v>
      </c>
      <c r="G2877">
        <v>69</v>
      </c>
      <c r="H2877" t="s">
        <v>27</v>
      </c>
      <c r="I2877">
        <v>76</v>
      </c>
      <c r="J2877">
        <v>44</v>
      </c>
      <c r="K2877">
        <v>53</v>
      </c>
      <c r="L2877">
        <v>63</v>
      </c>
      <c r="M2877">
        <v>5</v>
      </c>
      <c r="N2877">
        <v>41</v>
      </c>
      <c r="O2877">
        <v>36</v>
      </c>
      <c r="P2877">
        <v>17</v>
      </c>
      <c r="Q2877">
        <v>97</v>
      </c>
      <c r="R2877">
        <v>9</v>
      </c>
    </row>
    <row r="2878" spans="1:18" x14ac:dyDescent="0.35">
      <c r="A2878" t="s">
        <v>26</v>
      </c>
      <c r="B2878">
        <v>69537</v>
      </c>
      <c r="C2878">
        <v>25</v>
      </c>
      <c r="D2878" t="s">
        <v>19</v>
      </c>
      <c r="E2878">
        <v>96</v>
      </c>
      <c r="F2878">
        <v>87</v>
      </c>
      <c r="G2878">
        <v>4</v>
      </c>
      <c r="H2878" t="s">
        <v>27</v>
      </c>
      <c r="I2878">
        <v>96</v>
      </c>
      <c r="J2878">
        <v>8</v>
      </c>
      <c r="K2878">
        <v>66</v>
      </c>
      <c r="L2878">
        <v>61</v>
      </c>
      <c r="M2878">
        <v>36</v>
      </c>
      <c r="N2878">
        <v>64</v>
      </c>
      <c r="O2878">
        <v>73</v>
      </c>
      <c r="P2878">
        <v>3</v>
      </c>
      <c r="Q2878">
        <v>12</v>
      </c>
      <c r="R2878">
        <v>32</v>
      </c>
    </row>
    <row r="2879" spans="1:18" x14ac:dyDescent="0.35">
      <c r="A2879" t="s">
        <v>41</v>
      </c>
      <c r="B2879">
        <v>65629</v>
      </c>
      <c r="C2879">
        <v>3</v>
      </c>
      <c r="D2879" t="s">
        <v>19</v>
      </c>
      <c r="E2879">
        <v>9</v>
      </c>
      <c r="F2879">
        <v>118</v>
      </c>
      <c r="G2879">
        <v>79</v>
      </c>
      <c r="H2879" t="s">
        <v>20</v>
      </c>
      <c r="I2879">
        <v>81</v>
      </c>
      <c r="J2879">
        <v>32</v>
      </c>
      <c r="K2879">
        <v>99</v>
      </c>
      <c r="L2879">
        <v>78</v>
      </c>
      <c r="M2879">
        <v>81</v>
      </c>
      <c r="N2879">
        <v>26</v>
      </c>
      <c r="O2879">
        <v>15</v>
      </c>
      <c r="P2879">
        <v>39</v>
      </c>
      <c r="Q2879">
        <v>33</v>
      </c>
      <c r="R2879">
        <v>77</v>
      </c>
    </row>
    <row r="2880" spans="1:18" x14ac:dyDescent="0.35">
      <c r="A2880" t="s">
        <v>26</v>
      </c>
      <c r="B2880">
        <v>39597</v>
      </c>
      <c r="C2880">
        <v>29</v>
      </c>
      <c r="D2880" t="s">
        <v>19</v>
      </c>
      <c r="E2880">
        <v>53</v>
      </c>
      <c r="F2880">
        <v>113</v>
      </c>
      <c r="G2880">
        <v>45</v>
      </c>
      <c r="H2880" t="s">
        <v>27</v>
      </c>
      <c r="I2880">
        <v>2</v>
      </c>
      <c r="J2880">
        <v>9</v>
      </c>
      <c r="K2880">
        <v>14</v>
      </c>
      <c r="L2880">
        <v>3</v>
      </c>
      <c r="M2880">
        <v>76</v>
      </c>
      <c r="N2880">
        <v>61</v>
      </c>
      <c r="O2880">
        <v>73</v>
      </c>
      <c r="P2880">
        <v>81</v>
      </c>
      <c r="Q2880">
        <v>9</v>
      </c>
      <c r="R2880">
        <v>3</v>
      </c>
    </row>
    <row r="2881" spans="1:18" x14ac:dyDescent="0.35">
      <c r="A2881" t="s">
        <v>33</v>
      </c>
      <c r="B2881">
        <v>34096</v>
      </c>
      <c r="C2881">
        <v>4</v>
      </c>
      <c r="D2881" t="s">
        <v>19</v>
      </c>
      <c r="E2881">
        <v>64</v>
      </c>
      <c r="F2881">
        <v>83</v>
      </c>
      <c r="G2881">
        <v>76</v>
      </c>
      <c r="H2881" t="s">
        <v>20</v>
      </c>
      <c r="I2881">
        <v>21</v>
      </c>
      <c r="J2881">
        <v>4</v>
      </c>
      <c r="K2881">
        <v>19</v>
      </c>
      <c r="L2881">
        <v>14</v>
      </c>
      <c r="M2881">
        <v>36</v>
      </c>
      <c r="N2881">
        <v>61</v>
      </c>
      <c r="O2881">
        <v>15</v>
      </c>
      <c r="P2881">
        <v>4</v>
      </c>
      <c r="Q2881">
        <v>3</v>
      </c>
      <c r="R2881">
        <v>27</v>
      </c>
    </row>
    <row r="2882" spans="1:18" x14ac:dyDescent="0.35">
      <c r="A2882" t="s">
        <v>41</v>
      </c>
      <c r="B2882">
        <v>63434</v>
      </c>
      <c r="C2882">
        <v>27</v>
      </c>
      <c r="D2882" t="s">
        <v>19</v>
      </c>
      <c r="E2882">
        <v>54</v>
      </c>
      <c r="F2882">
        <v>96</v>
      </c>
      <c r="G2882">
        <v>78</v>
      </c>
      <c r="H2882" t="s">
        <v>20</v>
      </c>
      <c r="I2882">
        <v>83</v>
      </c>
      <c r="J2882">
        <v>5</v>
      </c>
      <c r="K2882">
        <v>9</v>
      </c>
      <c r="L2882">
        <v>3</v>
      </c>
      <c r="M2882">
        <v>97</v>
      </c>
      <c r="N2882">
        <v>98</v>
      </c>
      <c r="O2882">
        <v>25</v>
      </c>
      <c r="P2882">
        <v>17</v>
      </c>
      <c r="Q2882">
        <v>5</v>
      </c>
      <c r="R2882">
        <v>48</v>
      </c>
    </row>
    <row r="2883" spans="1:18" x14ac:dyDescent="0.35">
      <c r="A2883" t="s">
        <v>34</v>
      </c>
      <c r="B2883">
        <v>81358</v>
      </c>
      <c r="C2883">
        <v>29</v>
      </c>
      <c r="D2883" t="s">
        <v>38</v>
      </c>
      <c r="E2883">
        <v>53</v>
      </c>
      <c r="F2883">
        <v>73</v>
      </c>
      <c r="G2883">
        <v>35</v>
      </c>
      <c r="H2883" t="s">
        <v>27</v>
      </c>
      <c r="I2883">
        <v>57</v>
      </c>
      <c r="J2883">
        <v>93</v>
      </c>
      <c r="K2883">
        <v>14</v>
      </c>
      <c r="L2883">
        <v>7</v>
      </c>
      <c r="M2883">
        <v>44</v>
      </c>
      <c r="N2883">
        <v>29</v>
      </c>
      <c r="O2883">
        <v>85</v>
      </c>
      <c r="P2883">
        <v>46</v>
      </c>
      <c r="Q2883">
        <v>58</v>
      </c>
      <c r="R2883">
        <v>44</v>
      </c>
    </row>
    <row r="2884" spans="1:18" x14ac:dyDescent="0.35">
      <c r="A2884" t="s">
        <v>44</v>
      </c>
      <c r="B2884">
        <v>80626</v>
      </c>
      <c r="C2884">
        <v>29</v>
      </c>
      <c r="D2884" t="s">
        <v>19</v>
      </c>
      <c r="E2884">
        <v>59</v>
      </c>
      <c r="F2884">
        <v>92</v>
      </c>
      <c r="G2884">
        <v>33</v>
      </c>
      <c r="H2884" t="s">
        <v>27</v>
      </c>
      <c r="I2884">
        <v>6</v>
      </c>
      <c r="J2884">
        <v>1</v>
      </c>
      <c r="K2884">
        <v>21</v>
      </c>
      <c r="L2884">
        <v>78</v>
      </c>
      <c r="M2884">
        <v>4</v>
      </c>
      <c r="N2884">
        <v>65</v>
      </c>
      <c r="O2884">
        <v>95</v>
      </c>
      <c r="P2884">
        <v>17</v>
      </c>
      <c r="Q2884">
        <v>42</v>
      </c>
      <c r="R2884">
        <v>58</v>
      </c>
    </row>
    <row r="2885" spans="1:18" x14ac:dyDescent="0.35">
      <c r="A2885" t="s">
        <v>39</v>
      </c>
      <c r="B2885">
        <v>59638</v>
      </c>
      <c r="C2885">
        <v>22</v>
      </c>
      <c r="D2885" t="s">
        <v>22</v>
      </c>
      <c r="E2885">
        <v>62</v>
      </c>
      <c r="F2885">
        <v>9</v>
      </c>
      <c r="G2885">
        <v>74</v>
      </c>
      <c r="H2885" t="s">
        <v>20</v>
      </c>
      <c r="I2885">
        <v>9</v>
      </c>
      <c r="J2885">
        <v>74</v>
      </c>
      <c r="K2885">
        <v>24</v>
      </c>
      <c r="L2885">
        <v>85</v>
      </c>
      <c r="M2885">
        <v>74</v>
      </c>
      <c r="N2885">
        <v>5</v>
      </c>
      <c r="O2885">
        <v>2</v>
      </c>
      <c r="P2885">
        <v>29</v>
      </c>
      <c r="Q2885">
        <v>59</v>
      </c>
      <c r="R2885">
        <v>81</v>
      </c>
    </row>
    <row r="2886" spans="1:18" x14ac:dyDescent="0.35">
      <c r="A2886" t="s">
        <v>32</v>
      </c>
      <c r="B2886">
        <v>30030</v>
      </c>
      <c r="C2886">
        <v>9</v>
      </c>
      <c r="D2886" t="s">
        <v>38</v>
      </c>
      <c r="E2886">
        <v>25</v>
      </c>
      <c r="F2886">
        <v>88</v>
      </c>
      <c r="G2886">
        <v>37</v>
      </c>
      <c r="H2886" t="s">
        <v>27</v>
      </c>
      <c r="I2886">
        <v>55</v>
      </c>
      <c r="J2886">
        <v>48</v>
      </c>
      <c r="K2886">
        <v>32</v>
      </c>
      <c r="L2886">
        <v>52</v>
      </c>
      <c r="M2886">
        <v>36</v>
      </c>
      <c r="N2886">
        <v>34</v>
      </c>
      <c r="O2886">
        <v>27</v>
      </c>
      <c r="P2886">
        <v>54</v>
      </c>
      <c r="Q2886">
        <v>44</v>
      </c>
      <c r="R2886">
        <v>2</v>
      </c>
    </row>
    <row r="2887" spans="1:18" x14ac:dyDescent="0.35">
      <c r="A2887" t="s">
        <v>34</v>
      </c>
      <c r="B2887">
        <v>145156</v>
      </c>
      <c r="C2887">
        <v>27</v>
      </c>
      <c r="D2887" t="s">
        <v>38</v>
      </c>
      <c r="E2887">
        <v>15</v>
      </c>
      <c r="F2887">
        <v>54</v>
      </c>
      <c r="G2887">
        <v>47</v>
      </c>
      <c r="H2887" t="s">
        <v>27</v>
      </c>
      <c r="I2887">
        <v>23</v>
      </c>
      <c r="J2887">
        <v>42</v>
      </c>
      <c r="K2887">
        <v>33</v>
      </c>
      <c r="L2887">
        <v>54</v>
      </c>
      <c r="M2887">
        <v>72</v>
      </c>
      <c r="N2887">
        <v>48</v>
      </c>
      <c r="O2887">
        <v>6</v>
      </c>
      <c r="P2887">
        <v>2</v>
      </c>
      <c r="Q2887">
        <v>21</v>
      </c>
      <c r="R2887">
        <v>42</v>
      </c>
    </row>
    <row r="2888" spans="1:18" x14ac:dyDescent="0.35">
      <c r="A2888" t="s">
        <v>29</v>
      </c>
      <c r="B2888">
        <v>88717</v>
      </c>
      <c r="C2888">
        <v>7</v>
      </c>
      <c r="D2888" t="s">
        <v>19</v>
      </c>
      <c r="E2888">
        <v>33</v>
      </c>
      <c r="F2888">
        <v>139</v>
      </c>
      <c r="G2888">
        <v>7</v>
      </c>
      <c r="H2888" t="s">
        <v>23</v>
      </c>
      <c r="I2888">
        <v>95</v>
      </c>
      <c r="J2888">
        <v>86</v>
      </c>
      <c r="K2888">
        <v>83</v>
      </c>
      <c r="L2888">
        <v>86</v>
      </c>
      <c r="M2888">
        <v>8</v>
      </c>
      <c r="N2888">
        <v>15</v>
      </c>
      <c r="O2888">
        <v>13</v>
      </c>
      <c r="P2888">
        <v>11</v>
      </c>
      <c r="Q2888">
        <v>33</v>
      </c>
      <c r="R2888">
        <v>83</v>
      </c>
    </row>
    <row r="2889" spans="1:18" x14ac:dyDescent="0.35">
      <c r="A2889" t="s">
        <v>24</v>
      </c>
      <c r="B2889">
        <v>68746</v>
      </c>
      <c r="C2889">
        <v>1</v>
      </c>
      <c r="D2889" t="s">
        <v>22</v>
      </c>
      <c r="E2889">
        <v>24</v>
      </c>
      <c r="F2889">
        <v>118</v>
      </c>
      <c r="G2889">
        <v>72</v>
      </c>
      <c r="H2889" t="s">
        <v>20</v>
      </c>
      <c r="I2889">
        <v>36</v>
      </c>
      <c r="J2889">
        <v>3</v>
      </c>
      <c r="K2889">
        <v>85</v>
      </c>
      <c r="L2889">
        <v>51</v>
      </c>
      <c r="M2889">
        <v>65</v>
      </c>
      <c r="N2889">
        <v>13</v>
      </c>
      <c r="O2889">
        <v>93</v>
      </c>
      <c r="P2889">
        <v>32</v>
      </c>
      <c r="Q2889">
        <v>71</v>
      </c>
      <c r="R2889">
        <v>95</v>
      </c>
    </row>
    <row r="2890" spans="1:18" x14ac:dyDescent="0.35">
      <c r="A2890" t="s">
        <v>34</v>
      </c>
      <c r="B2890">
        <v>83207</v>
      </c>
      <c r="C2890">
        <v>3</v>
      </c>
      <c r="D2890" t="s">
        <v>19</v>
      </c>
      <c r="E2890">
        <v>51</v>
      </c>
      <c r="F2890">
        <v>62</v>
      </c>
      <c r="G2890">
        <v>46</v>
      </c>
      <c r="H2890" t="s">
        <v>27</v>
      </c>
      <c r="I2890">
        <v>85</v>
      </c>
      <c r="J2890">
        <v>14</v>
      </c>
      <c r="K2890">
        <v>92</v>
      </c>
      <c r="L2890">
        <v>67</v>
      </c>
      <c r="M2890">
        <v>42</v>
      </c>
      <c r="N2890">
        <v>55</v>
      </c>
      <c r="O2890">
        <v>15</v>
      </c>
      <c r="P2890">
        <v>22</v>
      </c>
      <c r="Q2890">
        <v>29</v>
      </c>
      <c r="R2890">
        <v>38</v>
      </c>
    </row>
    <row r="2891" spans="1:18" x14ac:dyDescent="0.35">
      <c r="A2891" t="s">
        <v>31</v>
      </c>
      <c r="B2891">
        <v>138109</v>
      </c>
      <c r="C2891">
        <v>18</v>
      </c>
      <c r="D2891" t="s">
        <v>19</v>
      </c>
      <c r="E2891">
        <v>37</v>
      </c>
      <c r="F2891">
        <v>102</v>
      </c>
      <c r="G2891">
        <v>9</v>
      </c>
      <c r="H2891" t="s">
        <v>23</v>
      </c>
      <c r="I2891">
        <v>74</v>
      </c>
      <c r="J2891">
        <v>56</v>
      </c>
      <c r="K2891">
        <v>44</v>
      </c>
      <c r="L2891">
        <v>95</v>
      </c>
      <c r="M2891">
        <v>89</v>
      </c>
      <c r="N2891">
        <v>66</v>
      </c>
      <c r="O2891">
        <v>92</v>
      </c>
      <c r="P2891">
        <v>56</v>
      </c>
      <c r="Q2891">
        <v>83</v>
      </c>
      <c r="R2891">
        <v>41</v>
      </c>
    </row>
    <row r="2892" spans="1:18" x14ac:dyDescent="0.35">
      <c r="A2892" t="s">
        <v>21</v>
      </c>
      <c r="B2892">
        <v>86834</v>
      </c>
      <c r="C2892">
        <v>15</v>
      </c>
      <c r="D2892" t="s">
        <v>22</v>
      </c>
      <c r="E2892">
        <v>99</v>
      </c>
      <c r="F2892">
        <v>67</v>
      </c>
      <c r="G2892">
        <v>11</v>
      </c>
      <c r="H2892" t="s">
        <v>23</v>
      </c>
      <c r="I2892">
        <v>16</v>
      </c>
      <c r="J2892">
        <v>34</v>
      </c>
      <c r="K2892">
        <v>29</v>
      </c>
      <c r="L2892">
        <v>6</v>
      </c>
      <c r="M2892">
        <v>10</v>
      </c>
      <c r="N2892">
        <v>5</v>
      </c>
      <c r="O2892">
        <v>78</v>
      </c>
      <c r="P2892">
        <v>13</v>
      </c>
      <c r="Q2892">
        <v>2</v>
      </c>
      <c r="R2892">
        <v>64</v>
      </c>
    </row>
    <row r="2893" spans="1:18" x14ac:dyDescent="0.35">
      <c r="A2893" t="s">
        <v>44</v>
      </c>
      <c r="B2893">
        <v>133988</v>
      </c>
      <c r="C2893">
        <v>7</v>
      </c>
      <c r="D2893" t="s">
        <v>19</v>
      </c>
      <c r="E2893">
        <v>18</v>
      </c>
      <c r="F2893">
        <v>84</v>
      </c>
      <c r="G2893">
        <v>37</v>
      </c>
      <c r="H2893" t="s">
        <v>27</v>
      </c>
      <c r="I2893">
        <v>91</v>
      </c>
      <c r="J2893">
        <v>27</v>
      </c>
      <c r="K2893">
        <v>44</v>
      </c>
      <c r="L2893">
        <v>89</v>
      </c>
      <c r="M2893">
        <v>55</v>
      </c>
      <c r="N2893">
        <v>93</v>
      </c>
      <c r="O2893">
        <v>93</v>
      </c>
      <c r="P2893">
        <v>46</v>
      </c>
      <c r="Q2893">
        <v>58</v>
      </c>
      <c r="R2893">
        <v>23</v>
      </c>
    </row>
    <row r="2894" spans="1:18" x14ac:dyDescent="0.35">
      <c r="A2894" t="s">
        <v>18</v>
      </c>
      <c r="B2894">
        <v>145064</v>
      </c>
      <c r="C2894">
        <v>2</v>
      </c>
      <c r="D2894" t="s">
        <v>25</v>
      </c>
      <c r="E2894">
        <v>28</v>
      </c>
      <c r="F2894">
        <v>128</v>
      </c>
      <c r="G2894">
        <v>78</v>
      </c>
      <c r="H2894" t="s">
        <v>20</v>
      </c>
      <c r="I2894">
        <v>31</v>
      </c>
      <c r="J2894">
        <v>1</v>
      </c>
      <c r="K2894">
        <v>56</v>
      </c>
      <c r="L2894">
        <v>24</v>
      </c>
      <c r="M2894">
        <v>15</v>
      </c>
      <c r="N2894">
        <v>23</v>
      </c>
      <c r="O2894">
        <v>25</v>
      </c>
      <c r="P2894">
        <v>5</v>
      </c>
      <c r="Q2894">
        <v>39</v>
      </c>
      <c r="R2894">
        <v>8</v>
      </c>
    </row>
    <row r="2895" spans="1:18" x14ac:dyDescent="0.35">
      <c r="A2895" t="s">
        <v>18</v>
      </c>
      <c r="B2895">
        <v>106620</v>
      </c>
      <c r="C2895">
        <v>10</v>
      </c>
      <c r="D2895" t="s">
        <v>38</v>
      </c>
      <c r="E2895">
        <v>79</v>
      </c>
      <c r="F2895">
        <v>107</v>
      </c>
      <c r="G2895">
        <v>94</v>
      </c>
      <c r="H2895" t="s">
        <v>20</v>
      </c>
      <c r="I2895">
        <v>1</v>
      </c>
      <c r="J2895">
        <v>82</v>
      </c>
      <c r="K2895">
        <v>51</v>
      </c>
      <c r="L2895">
        <v>52</v>
      </c>
      <c r="M2895">
        <v>52</v>
      </c>
      <c r="N2895">
        <v>33</v>
      </c>
      <c r="O2895">
        <v>32</v>
      </c>
      <c r="P2895">
        <v>63</v>
      </c>
      <c r="Q2895">
        <v>4</v>
      </c>
      <c r="R2895">
        <v>59</v>
      </c>
    </row>
    <row r="2896" spans="1:18" x14ac:dyDescent="0.35">
      <c r="A2896" t="s">
        <v>39</v>
      </c>
      <c r="B2896">
        <v>80942</v>
      </c>
      <c r="C2896">
        <v>18</v>
      </c>
      <c r="D2896" t="s">
        <v>19</v>
      </c>
      <c r="E2896">
        <v>36</v>
      </c>
      <c r="F2896">
        <v>72</v>
      </c>
      <c r="G2896">
        <v>75</v>
      </c>
      <c r="H2896" t="s">
        <v>20</v>
      </c>
      <c r="I2896">
        <v>8</v>
      </c>
      <c r="J2896">
        <v>9</v>
      </c>
      <c r="K2896">
        <v>17</v>
      </c>
      <c r="L2896">
        <v>2</v>
      </c>
      <c r="M2896">
        <v>27</v>
      </c>
      <c r="N2896">
        <v>31</v>
      </c>
      <c r="O2896">
        <v>10</v>
      </c>
      <c r="P2896">
        <v>99</v>
      </c>
      <c r="Q2896">
        <v>19</v>
      </c>
      <c r="R2896">
        <v>21</v>
      </c>
    </row>
    <row r="2897" spans="1:18" x14ac:dyDescent="0.35">
      <c r="A2897" t="s">
        <v>33</v>
      </c>
      <c r="B2897">
        <v>133274</v>
      </c>
      <c r="C2897">
        <v>27</v>
      </c>
      <c r="D2897" t="s">
        <v>22</v>
      </c>
      <c r="E2897">
        <v>15</v>
      </c>
      <c r="F2897">
        <v>10</v>
      </c>
      <c r="G2897">
        <v>8</v>
      </c>
      <c r="H2897" t="s">
        <v>20</v>
      </c>
      <c r="I2897">
        <v>32</v>
      </c>
      <c r="J2897">
        <v>82</v>
      </c>
      <c r="K2897">
        <v>83</v>
      </c>
      <c r="L2897">
        <v>99</v>
      </c>
      <c r="M2897">
        <v>22</v>
      </c>
      <c r="N2897">
        <v>89</v>
      </c>
      <c r="O2897">
        <v>54</v>
      </c>
      <c r="P2897">
        <v>59</v>
      </c>
      <c r="Q2897">
        <v>9</v>
      </c>
      <c r="R2897">
        <v>94</v>
      </c>
    </row>
    <row r="2898" spans="1:18" x14ac:dyDescent="0.35">
      <c r="A2898" t="s">
        <v>39</v>
      </c>
      <c r="B2898">
        <v>49826</v>
      </c>
      <c r="C2898">
        <v>9</v>
      </c>
      <c r="D2898" t="s">
        <v>19</v>
      </c>
      <c r="E2898">
        <v>35</v>
      </c>
      <c r="F2898">
        <v>99</v>
      </c>
      <c r="G2898">
        <v>85</v>
      </c>
      <c r="H2898" t="s">
        <v>20</v>
      </c>
      <c r="I2898">
        <v>83</v>
      </c>
      <c r="J2898">
        <v>66</v>
      </c>
      <c r="K2898">
        <v>37</v>
      </c>
      <c r="L2898">
        <v>42</v>
      </c>
      <c r="M2898">
        <v>5</v>
      </c>
      <c r="N2898">
        <v>92</v>
      </c>
      <c r="O2898">
        <v>9</v>
      </c>
      <c r="P2898">
        <v>58</v>
      </c>
      <c r="Q2898">
        <v>87</v>
      </c>
      <c r="R2898">
        <v>42</v>
      </c>
    </row>
    <row r="2899" spans="1:18" x14ac:dyDescent="0.35">
      <c r="A2899" t="s">
        <v>39</v>
      </c>
      <c r="B2899">
        <v>97116</v>
      </c>
      <c r="C2899">
        <v>26</v>
      </c>
      <c r="D2899" t="s">
        <v>22</v>
      </c>
      <c r="E2899">
        <v>8</v>
      </c>
      <c r="F2899">
        <v>56</v>
      </c>
      <c r="G2899">
        <v>8</v>
      </c>
      <c r="H2899" t="s">
        <v>20</v>
      </c>
      <c r="I2899">
        <v>69</v>
      </c>
      <c r="J2899">
        <v>42</v>
      </c>
      <c r="K2899">
        <v>55</v>
      </c>
      <c r="L2899">
        <v>59</v>
      </c>
      <c r="M2899">
        <v>15</v>
      </c>
      <c r="N2899">
        <v>41</v>
      </c>
      <c r="O2899">
        <v>3</v>
      </c>
      <c r="P2899">
        <v>15</v>
      </c>
      <c r="Q2899">
        <v>51</v>
      </c>
      <c r="R2899">
        <v>57</v>
      </c>
    </row>
    <row r="2900" spans="1:18" x14ac:dyDescent="0.35">
      <c r="A2900" t="s">
        <v>36</v>
      </c>
      <c r="B2900">
        <v>136030</v>
      </c>
      <c r="C2900">
        <v>16</v>
      </c>
      <c r="D2900" t="s">
        <v>38</v>
      </c>
      <c r="E2900">
        <v>68</v>
      </c>
      <c r="F2900">
        <v>138</v>
      </c>
      <c r="G2900">
        <v>59</v>
      </c>
      <c r="H2900" t="s">
        <v>27</v>
      </c>
      <c r="I2900">
        <v>95</v>
      </c>
      <c r="J2900">
        <v>89</v>
      </c>
      <c r="K2900">
        <v>86</v>
      </c>
      <c r="L2900">
        <v>39</v>
      </c>
      <c r="M2900">
        <v>39</v>
      </c>
      <c r="N2900">
        <v>74</v>
      </c>
      <c r="O2900">
        <v>8</v>
      </c>
      <c r="P2900">
        <v>32</v>
      </c>
      <c r="Q2900">
        <v>93</v>
      </c>
      <c r="R2900">
        <v>45</v>
      </c>
    </row>
    <row r="2901" spans="1:18" x14ac:dyDescent="0.35">
      <c r="A2901" t="s">
        <v>24</v>
      </c>
      <c r="B2901">
        <v>33388</v>
      </c>
      <c r="C2901">
        <v>3</v>
      </c>
      <c r="D2901" t="s">
        <v>22</v>
      </c>
      <c r="E2901">
        <v>48</v>
      </c>
      <c r="F2901">
        <v>79</v>
      </c>
      <c r="G2901">
        <v>89</v>
      </c>
      <c r="H2901" t="s">
        <v>20</v>
      </c>
      <c r="I2901">
        <v>85</v>
      </c>
      <c r="J2901">
        <v>78</v>
      </c>
      <c r="K2901">
        <v>15</v>
      </c>
      <c r="L2901">
        <v>34</v>
      </c>
      <c r="M2901">
        <v>21</v>
      </c>
      <c r="N2901">
        <v>4</v>
      </c>
      <c r="O2901">
        <v>74</v>
      </c>
      <c r="P2901">
        <v>43</v>
      </c>
      <c r="Q2901">
        <v>28</v>
      </c>
      <c r="R2901">
        <v>31</v>
      </c>
    </row>
    <row r="2902" spans="1:18" x14ac:dyDescent="0.35">
      <c r="A2902" t="s">
        <v>26</v>
      </c>
      <c r="B2902">
        <v>58797</v>
      </c>
      <c r="C2902">
        <v>18</v>
      </c>
      <c r="D2902" t="s">
        <v>19</v>
      </c>
      <c r="E2902">
        <v>83</v>
      </c>
      <c r="F2902">
        <v>64</v>
      </c>
      <c r="G2902">
        <v>44</v>
      </c>
      <c r="H2902" t="s">
        <v>27</v>
      </c>
      <c r="I2902">
        <v>1</v>
      </c>
      <c r="J2902">
        <v>44</v>
      </c>
      <c r="K2902">
        <v>35</v>
      </c>
      <c r="L2902">
        <v>72</v>
      </c>
      <c r="M2902">
        <v>72</v>
      </c>
      <c r="N2902">
        <v>4</v>
      </c>
      <c r="O2902">
        <v>12</v>
      </c>
      <c r="P2902">
        <v>9</v>
      </c>
      <c r="Q2902">
        <v>79</v>
      </c>
      <c r="R2902">
        <v>39</v>
      </c>
    </row>
    <row r="2903" spans="1:18" x14ac:dyDescent="0.35">
      <c r="A2903" t="s">
        <v>29</v>
      </c>
      <c r="B2903">
        <v>129508</v>
      </c>
      <c r="C2903">
        <v>7</v>
      </c>
      <c r="D2903" t="s">
        <v>25</v>
      </c>
      <c r="E2903">
        <v>26</v>
      </c>
      <c r="F2903">
        <v>116</v>
      </c>
      <c r="G2903">
        <v>29</v>
      </c>
      <c r="H2903" t="s">
        <v>23</v>
      </c>
      <c r="I2903">
        <v>62</v>
      </c>
      <c r="J2903">
        <v>3</v>
      </c>
      <c r="K2903">
        <v>65</v>
      </c>
      <c r="L2903">
        <v>94</v>
      </c>
      <c r="M2903">
        <v>36</v>
      </c>
      <c r="N2903">
        <v>93</v>
      </c>
      <c r="O2903">
        <v>67</v>
      </c>
      <c r="P2903">
        <v>19</v>
      </c>
      <c r="Q2903">
        <v>15</v>
      </c>
      <c r="R2903">
        <v>18</v>
      </c>
    </row>
    <row r="2904" spans="1:18" x14ac:dyDescent="0.35">
      <c r="A2904" t="s">
        <v>42</v>
      </c>
      <c r="B2904">
        <v>54996</v>
      </c>
      <c r="C2904">
        <v>12</v>
      </c>
      <c r="D2904" t="s">
        <v>38</v>
      </c>
      <c r="E2904">
        <v>59</v>
      </c>
      <c r="F2904">
        <v>96</v>
      </c>
      <c r="G2904">
        <v>41</v>
      </c>
      <c r="H2904" t="s">
        <v>27</v>
      </c>
      <c r="I2904">
        <v>91</v>
      </c>
      <c r="J2904">
        <v>21</v>
      </c>
      <c r="K2904">
        <v>28</v>
      </c>
      <c r="L2904">
        <v>5</v>
      </c>
      <c r="M2904">
        <v>28</v>
      </c>
      <c r="N2904">
        <v>92</v>
      </c>
      <c r="O2904">
        <v>19</v>
      </c>
      <c r="P2904">
        <v>2</v>
      </c>
      <c r="Q2904">
        <v>6</v>
      </c>
      <c r="R2904">
        <v>57</v>
      </c>
    </row>
    <row r="2905" spans="1:18" x14ac:dyDescent="0.35">
      <c r="A2905" t="s">
        <v>34</v>
      </c>
      <c r="B2905">
        <v>136165</v>
      </c>
      <c r="C2905">
        <v>26</v>
      </c>
      <c r="D2905" t="s">
        <v>22</v>
      </c>
      <c r="E2905">
        <v>15</v>
      </c>
      <c r="F2905">
        <v>62</v>
      </c>
      <c r="G2905">
        <v>64</v>
      </c>
      <c r="H2905" t="s">
        <v>27</v>
      </c>
      <c r="I2905">
        <v>65</v>
      </c>
      <c r="J2905">
        <v>95</v>
      </c>
      <c r="K2905">
        <v>17</v>
      </c>
      <c r="L2905">
        <v>46</v>
      </c>
      <c r="M2905">
        <v>74</v>
      </c>
      <c r="N2905">
        <v>21</v>
      </c>
      <c r="O2905">
        <v>68</v>
      </c>
      <c r="P2905">
        <v>47</v>
      </c>
      <c r="Q2905">
        <v>43</v>
      </c>
      <c r="R2905">
        <v>64</v>
      </c>
    </row>
    <row r="2906" spans="1:18" x14ac:dyDescent="0.35">
      <c r="A2906" t="s">
        <v>43</v>
      </c>
      <c r="B2906">
        <v>83986</v>
      </c>
      <c r="C2906">
        <v>15</v>
      </c>
      <c r="D2906" t="s">
        <v>25</v>
      </c>
      <c r="E2906">
        <v>82</v>
      </c>
      <c r="F2906">
        <v>143</v>
      </c>
      <c r="G2906">
        <v>2</v>
      </c>
      <c r="H2906" t="s">
        <v>23</v>
      </c>
      <c r="I2906">
        <v>3</v>
      </c>
      <c r="J2906">
        <v>78</v>
      </c>
      <c r="K2906">
        <v>17</v>
      </c>
      <c r="L2906">
        <v>9</v>
      </c>
      <c r="M2906">
        <v>52</v>
      </c>
      <c r="N2906">
        <v>65</v>
      </c>
      <c r="O2906">
        <v>83</v>
      </c>
      <c r="P2906">
        <v>96</v>
      </c>
      <c r="Q2906">
        <v>87</v>
      </c>
      <c r="R2906">
        <v>99</v>
      </c>
    </row>
    <row r="2907" spans="1:18" x14ac:dyDescent="0.35">
      <c r="A2907" t="s">
        <v>29</v>
      </c>
      <c r="B2907">
        <v>126681</v>
      </c>
      <c r="C2907">
        <v>18</v>
      </c>
      <c r="D2907" t="s">
        <v>25</v>
      </c>
      <c r="E2907">
        <v>32</v>
      </c>
      <c r="F2907">
        <v>96</v>
      </c>
      <c r="G2907">
        <v>21</v>
      </c>
      <c r="H2907" t="s">
        <v>23</v>
      </c>
      <c r="I2907">
        <v>51</v>
      </c>
      <c r="J2907">
        <v>63</v>
      </c>
      <c r="K2907">
        <v>89</v>
      </c>
      <c r="L2907">
        <v>17</v>
      </c>
      <c r="M2907">
        <v>12</v>
      </c>
      <c r="N2907">
        <v>5</v>
      </c>
      <c r="O2907">
        <v>98</v>
      </c>
      <c r="P2907">
        <v>6</v>
      </c>
      <c r="Q2907">
        <v>99</v>
      </c>
      <c r="R2907">
        <v>97</v>
      </c>
    </row>
    <row r="2908" spans="1:18" x14ac:dyDescent="0.35">
      <c r="A2908" t="s">
        <v>44</v>
      </c>
      <c r="B2908">
        <v>148083</v>
      </c>
      <c r="C2908">
        <v>14</v>
      </c>
      <c r="D2908" t="s">
        <v>25</v>
      </c>
      <c r="E2908">
        <v>89</v>
      </c>
      <c r="F2908">
        <v>51</v>
      </c>
      <c r="G2908">
        <v>48</v>
      </c>
      <c r="H2908" t="s">
        <v>27</v>
      </c>
      <c r="I2908">
        <v>4</v>
      </c>
      <c r="J2908">
        <v>9</v>
      </c>
      <c r="K2908">
        <v>47</v>
      </c>
      <c r="L2908">
        <v>42</v>
      </c>
      <c r="M2908">
        <v>64</v>
      </c>
      <c r="N2908">
        <v>38</v>
      </c>
      <c r="O2908">
        <v>54</v>
      </c>
      <c r="P2908">
        <v>96</v>
      </c>
      <c r="Q2908">
        <v>2</v>
      </c>
      <c r="R2908">
        <v>46</v>
      </c>
    </row>
    <row r="2909" spans="1:18" x14ac:dyDescent="0.35">
      <c r="A2909" t="s">
        <v>31</v>
      </c>
      <c r="B2909">
        <v>145915</v>
      </c>
      <c r="C2909">
        <v>13</v>
      </c>
      <c r="D2909" t="s">
        <v>38</v>
      </c>
      <c r="E2909">
        <v>84</v>
      </c>
      <c r="F2909">
        <v>59</v>
      </c>
      <c r="G2909">
        <v>7</v>
      </c>
      <c r="H2909" t="s">
        <v>23</v>
      </c>
      <c r="I2909">
        <v>88</v>
      </c>
      <c r="J2909">
        <v>41</v>
      </c>
      <c r="K2909">
        <v>69</v>
      </c>
      <c r="L2909">
        <v>86</v>
      </c>
      <c r="M2909">
        <v>37</v>
      </c>
      <c r="N2909">
        <v>26</v>
      </c>
      <c r="O2909">
        <v>17</v>
      </c>
      <c r="P2909">
        <v>61</v>
      </c>
      <c r="Q2909">
        <v>25</v>
      </c>
      <c r="R2909">
        <v>63</v>
      </c>
    </row>
    <row r="2910" spans="1:18" x14ac:dyDescent="0.35">
      <c r="A2910" t="s">
        <v>41</v>
      </c>
      <c r="B2910">
        <v>45002</v>
      </c>
      <c r="C2910">
        <v>5</v>
      </c>
      <c r="D2910" t="s">
        <v>22</v>
      </c>
      <c r="E2910">
        <v>35</v>
      </c>
      <c r="F2910">
        <v>75</v>
      </c>
      <c r="G2910">
        <v>8</v>
      </c>
      <c r="H2910" t="s">
        <v>20</v>
      </c>
      <c r="I2910">
        <v>16</v>
      </c>
      <c r="J2910">
        <v>32</v>
      </c>
      <c r="K2910">
        <v>78</v>
      </c>
      <c r="L2910">
        <v>22</v>
      </c>
      <c r="M2910">
        <v>95</v>
      </c>
      <c r="N2910">
        <v>49</v>
      </c>
      <c r="O2910">
        <v>11</v>
      </c>
      <c r="P2910">
        <v>94</v>
      </c>
      <c r="Q2910">
        <v>46</v>
      </c>
      <c r="R2910">
        <v>56</v>
      </c>
    </row>
    <row r="2911" spans="1:18" x14ac:dyDescent="0.35">
      <c r="A2911" t="s">
        <v>44</v>
      </c>
      <c r="B2911">
        <v>90587</v>
      </c>
      <c r="C2911">
        <v>6</v>
      </c>
      <c r="D2911" t="s">
        <v>25</v>
      </c>
      <c r="E2911">
        <v>33</v>
      </c>
      <c r="F2911">
        <v>12</v>
      </c>
      <c r="G2911">
        <v>35</v>
      </c>
      <c r="H2911" t="s">
        <v>27</v>
      </c>
      <c r="I2911">
        <v>57</v>
      </c>
      <c r="J2911">
        <v>69</v>
      </c>
      <c r="K2911">
        <v>0</v>
      </c>
      <c r="L2911">
        <v>84</v>
      </c>
      <c r="M2911">
        <v>6</v>
      </c>
      <c r="N2911">
        <v>25</v>
      </c>
      <c r="O2911">
        <v>96</v>
      </c>
      <c r="P2911">
        <v>8</v>
      </c>
      <c r="Q2911">
        <v>83</v>
      </c>
      <c r="R2911">
        <v>65</v>
      </c>
    </row>
    <row r="2912" spans="1:18" x14ac:dyDescent="0.35">
      <c r="A2912" t="s">
        <v>24</v>
      </c>
      <c r="B2912">
        <v>117927</v>
      </c>
      <c r="C2912">
        <v>23</v>
      </c>
      <c r="D2912" t="s">
        <v>19</v>
      </c>
      <c r="E2912">
        <v>58</v>
      </c>
      <c r="F2912">
        <v>67</v>
      </c>
      <c r="G2912">
        <v>87</v>
      </c>
      <c r="H2912" t="s">
        <v>20</v>
      </c>
      <c r="I2912">
        <v>95</v>
      </c>
      <c r="J2912">
        <v>8</v>
      </c>
      <c r="K2912">
        <v>33</v>
      </c>
      <c r="L2912">
        <v>47</v>
      </c>
      <c r="M2912">
        <v>23</v>
      </c>
      <c r="N2912">
        <v>74</v>
      </c>
      <c r="O2912">
        <v>69</v>
      </c>
      <c r="P2912">
        <v>12</v>
      </c>
      <c r="Q2912">
        <v>57</v>
      </c>
      <c r="R2912">
        <v>37</v>
      </c>
    </row>
    <row r="2913" spans="1:18" x14ac:dyDescent="0.35">
      <c r="A2913" t="s">
        <v>37</v>
      </c>
      <c r="B2913">
        <v>111301</v>
      </c>
      <c r="C2913">
        <v>1</v>
      </c>
      <c r="D2913" t="s">
        <v>38</v>
      </c>
      <c r="E2913">
        <v>85</v>
      </c>
      <c r="F2913">
        <v>55</v>
      </c>
      <c r="G2913">
        <v>49</v>
      </c>
      <c r="H2913" t="s">
        <v>27</v>
      </c>
      <c r="I2913">
        <v>48</v>
      </c>
      <c r="J2913">
        <v>57</v>
      </c>
      <c r="K2913">
        <v>2</v>
      </c>
      <c r="L2913">
        <v>87</v>
      </c>
      <c r="M2913">
        <v>97</v>
      </c>
      <c r="N2913">
        <v>55</v>
      </c>
      <c r="O2913">
        <v>26</v>
      </c>
      <c r="P2913">
        <v>88</v>
      </c>
      <c r="Q2913">
        <v>99</v>
      </c>
      <c r="R2913">
        <v>74</v>
      </c>
    </row>
    <row r="2914" spans="1:18" x14ac:dyDescent="0.35">
      <c r="A2914" t="s">
        <v>21</v>
      </c>
      <c r="B2914">
        <v>138560</v>
      </c>
      <c r="C2914">
        <v>16</v>
      </c>
      <c r="D2914" t="s">
        <v>19</v>
      </c>
      <c r="E2914">
        <v>24</v>
      </c>
      <c r="F2914">
        <v>66</v>
      </c>
      <c r="G2914">
        <v>11</v>
      </c>
      <c r="H2914" t="s">
        <v>23</v>
      </c>
      <c r="I2914">
        <v>23</v>
      </c>
      <c r="J2914">
        <v>97</v>
      </c>
      <c r="K2914">
        <v>64</v>
      </c>
      <c r="L2914">
        <v>17</v>
      </c>
      <c r="M2914">
        <v>49</v>
      </c>
      <c r="N2914">
        <v>18</v>
      </c>
      <c r="O2914">
        <v>61</v>
      </c>
      <c r="P2914">
        <v>34</v>
      </c>
      <c r="Q2914">
        <v>2</v>
      </c>
      <c r="R2914">
        <v>24</v>
      </c>
    </row>
    <row r="2915" spans="1:18" x14ac:dyDescent="0.35">
      <c r="A2915" t="s">
        <v>29</v>
      </c>
      <c r="B2915">
        <v>113092</v>
      </c>
      <c r="C2915">
        <v>23</v>
      </c>
      <c r="D2915" t="s">
        <v>25</v>
      </c>
      <c r="E2915">
        <v>41</v>
      </c>
      <c r="F2915">
        <v>101</v>
      </c>
      <c r="G2915">
        <v>26</v>
      </c>
      <c r="H2915" t="s">
        <v>23</v>
      </c>
      <c r="I2915">
        <v>66</v>
      </c>
      <c r="J2915">
        <v>46</v>
      </c>
      <c r="K2915">
        <v>95</v>
      </c>
      <c r="L2915">
        <v>21</v>
      </c>
      <c r="M2915">
        <v>29</v>
      </c>
      <c r="N2915">
        <v>91</v>
      </c>
      <c r="O2915">
        <v>85</v>
      </c>
      <c r="P2915">
        <v>13</v>
      </c>
      <c r="Q2915">
        <v>93</v>
      </c>
      <c r="R2915">
        <v>1</v>
      </c>
    </row>
    <row r="2916" spans="1:18" x14ac:dyDescent="0.35">
      <c r="A2916" t="s">
        <v>40</v>
      </c>
      <c r="B2916">
        <v>41430</v>
      </c>
      <c r="C2916">
        <v>13</v>
      </c>
      <c r="D2916" t="s">
        <v>22</v>
      </c>
      <c r="E2916">
        <v>28</v>
      </c>
      <c r="F2916">
        <v>69</v>
      </c>
      <c r="G2916">
        <v>16</v>
      </c>
      <c r="H2916" t="s">
        <v>23</v>
      </c>
      <c r="I2916">
        <v>9</v>
      </c>
      <c r="J2916">
        <v>79</v>
      </c>
      <c r="K2916">
        <v>97</v>
      </c>
      <c r="L2916">
        <v>54</v>
      </c>
      <c r="M2916">
        <v>51</v>
      </c>
      <c r="N2916">
        <v>1</v>
      </c>
      <c r="O2916">
        <v>18</v>
      </c>
      <c r="P2916">
        <v>5</v>
      </c>
      <c r="Q2916">
        <v>75</v>
      </c>
      <c r="R2916">
        <v>82</v>
      </c>
    </row>
    <row r="2917" spans="1:18" x14ac:dyDescent="0.35">
      <c r="A2917" t="s">
        <v>33</v>
      </c>
      <c r="B2917">
        <v>39349</v>
      </c>
      <c r="C2917">
        <v>5</v>
      </c>
      <c r="D2917" t="s">
        <v>25</v>
      </c>
      <c r="E2917">
        <v>71</v>
      </c>
      <c r="F2917">
        <v>133</v>
      </c>
      <c r="G2917">
        <v>79</v>
      </c>
      <c r="H2917" t="s">
        <v>20</v>
      </c>
      <c r="I2917">
        <v>7</v>
      </c>
      <c r="J2917">
        <v>44</v>
      </c>
      <c r="K2917">
        <v>99</v>
      </c>
      <c r="L2917">
        <v>1</v>
      </c>
      <c r="M2917">
        <v>41</v>
      </c>
      <c r="N2917">
        <v>26</v>
      </c>
      <c r="O2917">
        <v>85</v>
      </c>
      <c r="P2917">
        <v>29</v>
      </c>
      <c r="Q2917">
        <v>54</v>
      </c>
      <c r="R2917">
        <v>74</v>
      </c>
    </row>
    <row r="2918" spans="1:18" x14ac:dyDescent="0.35">
      <c r="A2918" t="s">
        <v>33</v>
      </c>
      <c r="B2918">
        <v>61658</v>
      </c>
      <c r="C2918">
        <v>10</v>
      </c>
      <c r="D2918" t="s">
        <v>19</v>
      </c>
      <c r="E2918">
        <v>41</v>
      </c>
      <c r="F2918">
        <v>54</v>
      </c>
      <c r="G2918">
        <v>71</v>
      </c>
      <c r="H2918" t="s">
        <v>20</v>
      </c>
      <c r="I2918">
        <v>96</v>
      </c>
      <c r="J2918">
        <v>64</v>
      </c>
      <c r="K2918">
        <v>83</v>
      </c>
      <c r="L2918">
        <v>48</v>
      </c>
      <c r="M2918">
        <v>26</v>
      </c>
      <c r="N2918">
        <v>29</v>
      </c>
      <c r="O2918">
        <v>4</v>
      </c>
      <c r="P2918">
        <v>79</v>
      </c>
      <c r="Q2918">
        <v>58</v>
      </c>
      <c r="R2918">
        <v>48</v>
      </c>
    </row>
    <row r="2919" spans="1:18" x14ac:dyDescent="0.35">
      <c r="A2919" t="s">
        <v>34</v>
      </c>
      <c r="B2919">
        <v>39106</v>
      </c>
      <c r="C2919">
        <v>22</v>
      </c>
      <c r="D2919" t="s">
        <v>22</v>
      </c>
      <c r="E2919">
        <v>44</v>
      </c>
      <c r="F2919">
        <v>145</v>
      </c>
      <c r="G2919">
        <v>31</v>
      </c>
      <c r="H2919" t="s">
        <v>27</v>
      </c>
      <c r="I2919">
        <v>98</v>
      </c>
      <c r="J2919">
        <v>82</v>
      </c>
      <c r="K2919">
        <v>35</v>
      </c>
      <c r="L2919">
        <v>6</v>
      </c>
      <c r="M2919">
        <v>86</v>
      </c>
      <c r="N2919">
        <v>48</v>
      </c>
      <c r="O2919">
        <v>5</v>
      </c>
      <c r="P2919">
        <v>9</v>
      </c>
      <c r="Q2919">
        <v>52</v>
      </c>
      <c r="R2919">
        <v>55</v>
      </c>
    </row>
    <row r="2920" spans="1:18" x14ac:dyDescent="0.35">
      <c r="A2920" t="s">
        <v>39</v>
      </c>
      <c r="B2920">
        <v>97792</v>
      </c>
      <c r="C2920">
        <v>16</v>
      </c>
      <c r="D2920" t="s">
        <v>22</v>
      </c>
      <c r="E2920">
        <v>1</v>
      </c>
      <c r="F2920">
        <v>128</v>
      </c>
      <c r="G2920">
        <v>81</v>
      </c>
      <c r="H2920" t="s">
        <v>20</v>
      </c>
      <c r="I2920">
        <v>10</v>
      </c>
      <c r="J2920">
        <v>7</v>
      </c>
      <c r="K2920">
        <v>95</v>
      </c>
      <c r="L2920">
        <v>28</v>
      </c>
      <c r="M2920">
        <v>18</v>
      </c>
      <c r="N2920">
        <v>38</v>
      </c>
      <c r="O2920">
        <v>26</v>
      </c>
      <c r="P2920">
        <v>61</v>
      </c>
      <c r="Q2920">
        <v>74</v>
      </c>
      <c r="R2920">
        <v>4</v>
      </c>
    </row>
    <row r="2921" spans="1:18" x14ac:dyDescent="0.35">
      <c r="A2921" t="s">
        <v>21</v>
      </c>
      <c r="B2921">
        <v>39788</v>
      </c>
      <c r="C2921">
        <v>6</v>
      </c>
      <c r="D2921" t="s">
        <v>22</v>
      </c>
      <c r="E2921">
        <v>3</v>
      </c>
      <c r="F2921">
        <v>72</v>
      </c>
      <c r="G2921">
        <v>23</v>
      </c>
      <c r="H2921" t="s">
        <v>23</v>
      </c>
      <c r="I2921">
        <v>22</v>
      </c>
      <c r="J2921">
        <v>91</v>
      </c>
      <c r="K2921">
        <v>65</v>
      </c>
      <c r="L2921">
        <v>86</v>
      </c>
      <c r="M2921">
        <v>39</v>
      </c>
      <c r="N2921">
        <v>98</v>
      </c>
      <c r="O2921">
        <v>68</v>
      </c>
      <c r="P2921">
        <v>36</v>
      </c>
      <c r="Q2921">
        <v>21</v>
      </c>
      <c r="R2921">
        <v>87</v>
      </c>
    </row>
    <row r="2922" spans="1:18" x14ac:dyDescent="0.35">
      <c r="A2922" t="s">
        <v>18</v>
      </c>
      <c r="B2922">
        <v>88215</v>
      </c>
      <c r="C2922">
        <v>5</v>
      </c>
      <c r="D2922" t="s">
        <v>22</v>
      </c>
      <c r="E2922">
        <v>4</v>
      </c>
      <c r="F2922">
        <v>78</v>
      </c>
      <c r="G2922">
        <v>74</v>
      </c>
      <c r="H2922" t="s">
        <v>20</v>
      </c>
      <c r="I2922">
        <v>32</v>
      </c>
      <c r="J2922">
        <v>61</v>
      </c>
      <c r="K2922">
        <v>5</v>
      </c>
      <c r="L2922">
        <v>71</v>
      </c>
      <c r="M2922">
        <v>33</v>
      </c>
      <c r="N2922">
        <v>12</v>
      </c>
      <c r="O2922">
        <v>16</v>
      </c>
      <c r="P2922">
        <v>8</v>
      </c>
      <c r="Q2922">
        <v>1</v>
      </c>
      <c r="R2922">
        <v>8</v>
      </c>
    </row>
    <row r="2923" spans="1:18" x14ac:dyDescent="0.35">
      <c r="A2923" t="s">
        <v>26</v>
      </c>
      <c r="B2923">
        <v>87487</v>
      </c>
      <c r="C2923">
        <v>3</v>
      </c>
      <c r="D2923" t="s">
        <v>22</v>
      </c>
      <c r="E2923">
        <v>68</v>
      </c>
      <c r="F2923">
        <v>112</v>
      </c>
      <c r="G2923">
        <v>34</v>
      </c>
      <c r="H2923" t="s">
        <v>27</v>
      </c>
      <c r="I2923">
        <v>67</v>
      </c>
      <c r="J2923">
        <v>45</v>
      </c>
      <c r="K2923">
        <v>71</v>
      </c>
      <c r="L2923">
        <v>84</v>
      </c>
      <c r="M2923">
        <v>4</v>
      </c>
      <c r="N2923">
        <v>65</v>
      </c>
      <c r="O2923">
        <v>1</v>
      </c>
      <c r="P2923">
        <v>38</v>
      </c>
      <c r="Q2923">
        <v>1</v>
      </c>
      <c r="R2923">
        <v>33</v>
      </c>
    </row>
    <row r="2924" spans="1:18" x14ac:dyDescent="0.35">
      <c r="A2924" t="s">
        <v>30</v>
      </c>
      <c r="B2924">
        <v>85016</v>
      </c>
      <c r="C2924">
        <v>6</v>
      </c>
      <c r="D2924" t="s">
        <v>25</v>
      </c>
      <c r="E2924">
        <v>82</v>
      </c>
      <c r="F2924">
        <v>149</v>
      </c>
      <c r="G2924">
        <v>45</v>
      </c>
      <c r="H2924" t="s">
        <v>27</v>
      </c>
      <c r="I2924">
        <v>51</v>
      </c>
      <c r="J2924">
        <v>44</v>
      </c>
      <c r="K2924">
        <v>89</v>
      </c>
      <c r="L2924">
        <v>1</v>
      </c>
      <c r="M2924">
        <v>65</v>
      </c>
      <c r="N2924">
        <v>65</v>
      </c>
      <c r="O2924">
        <v>38</v>
      </c>
      <c r="P2924">
        <v>22</v>
      </c>
      <c r="Q2924">
        <v>24</v>
      </c>
      <c r="R2924">
        <v>8</v>
      </c>
    </row>
    <row r="2925" spans="1:18" x14ac:dyDescent="0.35">
      <c r="A2925" t="s">
        <v>42</v>
      </c>
      <c r="B2925">
        <v>38701</v>
      </c>
      <c r="C2925">
        <v>3</v>
      </c>
      <c r="D2925" t="s">
        <v>25</v>
      </c>
      <c r="E2925">
        <v>9</v>
      </c>
      <c r="F2925">
        <v>109</v>
      </c>
      <c r="G2925">
        <v>6</v>
      </c>
      <c r="H2925" t="s">
        <v>27</v>
      </c>
      <c r="I2925">
        <v>43</v>
      </c>
      <c r="J2925">
        <v>43</v>
      </c>
      <c r="K2925">
        <v>7</v>
      </c>
      <c r="L2925">
        <v>73</v>
      </c>
      <c r="M2925">
        <v>1</v>
      </c>
      <c r="N2925">
        <v>76</v>
      </c>
      <c r="O2925">
        <v>19</v>
      </c>
      <c r="P2925">
        <v>25</v>
      </c>
      <c r="Q2925">
        <v>92</v>
      </c>
      <c r="R2925">
        <v>47</v>
      </c>
    </row>
    <row r="2926" spans="1:18" x14ac:dyDescent="0.35">
      <c r="A2926" t="s">
        <v>43</v>
      </c>
      <c r="B2926">
        <v>145571</v>
      </c>
      <c r="C2926">
        <v>4</v>
      </c>
      <c r="D2926" t="s">
        <v>25</v>
      </c>
      <c r="E2926">
        <v>23</v>
      </c>
      <c r="F2926">
        <v>57</v>
      </c>
      <c r="G2926">
        <v>23</v>
      </c>
      <c r="H2926" t="s">
        <v>23</v>
      </c>
      <c r="I2926">
        <v>29</v>
      </c>
      <c r="J2926">
        <v>39</v>
      </c>
      <c r="K2926">
        <v>92</v>
      </c>
      <c r="L2926">
        <v>57</v>
      </c>
      <c r="M2926">
        <v>1</v>
      </c>
      <c r="N2926">
        <v>8</v>
      </c>
      <c r="O2926">
        <v>26</v>
      </c>
      <c r="P2926">
        <v>55</v>
      </c>
      <c r="Q2926">
        <v>51</v>
      </c>
      <c r="R2926">
        <v>24</v>
      </c>
    </row>
    <row r="2927" spans="1:18" x14ac:dyDescent="0.35">
      <c r="A2927" t="s">
        <v>26</v>
      </c>
      <c r="B2927">
        <v>106733</v>
      </c>
      <c r="C2927">
        <v>4</v>
      </c>
      <c r="D2927" t="s">
        <v>25</v>
      </c>
      <c r="E2927">
        <v>21</v>
      </c>
      <c r="F2927">
        <v>6</v>
      </c>
      <c r="G2927">
        <v>41</v>
      </c>
      <c r="H2927" t="s">
        <v>27</v>
      </c>
      <c r="I2927">
        <v>10</v>
      </c>
      <c r="J2927">
        <v>4</v>
      </c>
      <c r="K2927">
        <v>86</v>
      </c>
      <c r="L2927">
        <v>55</v>
      </c>
      <c r="M2927">
        <v>67</v>
      </c>
      <c r="N2927">
        <v>16</v>
      </c>
      <c r="O2927">
        <v>27</v>
      </c>
      <c r="P2927">
        <v>51</v>
      </c>
      <c r="Q2927">
        <v>88</v>
      </c>
      <c r="R2927">
        <v>4</v>
      </c>
    </row>
    <row r="2928" spans="1:18" x14ac:dyDescent="0.35">
      <c r="A2928" t="s">
        <v>29</v>
      </c>
      <c r="B2928">
        <v>128725</v>
      </c>
      <c r="C2928">
        <v>7</v>
      </c>
      <c r="D2928" t="s">
        <v>19</v>
      </c>
      <c r="E2928">
        <v>5</v>
      </c>
      <c r="F2928">
        <v>96</v>
      </c>
      <c r="G2928">
        <v>21</v>
      </c>
      <c r="H2928" t="s">
        <v>23</v>
      </c>
      <c r="I2928">
        <v>74</v>
      </c>
      <c r="J2928">
        <v>14</v>
      </c>
      <c r="K2928">
        <v>17</v>
      </c>
      <c r="L2928">
        <v>47</v>
      </c>
      <c r="M2928">
        <v>10</v>
      </c>
      <c r="N2928">
        <v>36</v>
      </c>
      <c r="O2928">
        <v>43</v>
      </c>
      <c r="P2928">
        <v>43</v>
      </c>
      <c r="Q2928">
        <v>8</v>
      </c>
      <c r="R2928">
        <v>77</v>
      </c>
    </row>
    <row r="2929" spans="1:18" x14ac:dyDescent="0.35">
      <c r="A2929" t="s">
        <v>26</v>
      </c>
      <c r="B2929">
        <v>112669</v>
      </c>
      <c r="C2929">
        <v>29</v>
      </c>
      <c r="D2929" t="s">
        <v>25</v>
      </c>
      <c r="E2929">
        <v>64</v>
      </c>
      <c r="F2929">
        <v>63</v>
      </c>
      <c r="G2929">
        <v>31</v>
      </c>
      <c r="H2929" t="s">
        <v>27</v>
      </c>
      <c r="I2929">
        <v>43</v>
      </c>
      <c r="J2929">
        <v>16</v>
      </c>
      <c r="K2929">
        <v>55</v>
      </c>
      <c r="L2929">
        <v>45</v>
      </c>
      <c r="M2929">
        <v>12</v>
      </c>
      <c r="N2929">
        <v>67</v>
      </c>
      <c r="O2929">
        <v>2</v>
      </c>
      <c r="P2929">
        <v>13</v>
      </c>
      <c r="Q2929">
        <v>7</v>
      </c>
      <c r="R2929">
        <v>53</v>
      </c>
    </row>
    <row r="2930" spans="1:18" x14ac:dyDescent="0.35">
      <c r="A2930" t="s">
        <v>30</v>
      </c>
      <c r="B2930">
        <v>79755</v>
      </c>
      <c r="C2930">
        <v>11</v>
      </c>
      <c r="D2930" t="s">
        <v>25</v>
      </c>
      <c r="E2930">
        <v>18</v>
      </c>
      <c r="F2930">
        <v>114</v>
      </c>
      <c r="G2930">
        <v>38</v>
      </c>
      <c r="H2930" t="s">
        <v>27</v>
      </c>
      <c r="I2930">
        <v>98</v>
      </c>
      <c r="J2930">
        <v>87</v>
      </c>
      <c r="K2930">
        <v>13</v>
      </c>
      <c r="L2930">
        <v>86</v>
      </c>
      <c r="M2930">
        <v>35</v>
      </c>
      <c r="N2930">
        <v>49</v>
      </c>
      <c r="O2930">
        <v>14</v>
      </c>
      <c r="P2930">
        <v>12</v>
      </c>
      <c r="Q2930">
        <v>87</v>
      </c>
      <c r="R2930">
        <v>63</v>
      </c>
    </row>
    <row r="2931" spans="1:18" x14ac:dyDescent="0.35">
      <c r="A2931" t="s">
        <v>32</v>
      </c>
      <c r="B2931">
        <v>80636</v>
      </c>
      <c r="C2931">
        <v>3</v>
      </c>
      <c r="D2931" t="s">
        <v>22</v>
      </c>
      <c r="E2931">
        <v>4</v>
      </c>
      <c r="F2931">
        <v>142</v>
      </c>
      <c r="G2931">
        <v>45</v>
      </c>
      <c r="H2931" t="s">
        <v>27</v>
      </c>
      <c r="I2931">
        <v>42</v>
      </c>
      <c r="J2931">
        <v>29</v>
      </c>
      <c r="K2931">
        <v>89</v>
      </c>
      <c r="L2931">
        <v>34</v>
      </c>
      <c r="M2931">
        <v>17</v>
      </c>
      <c r="N2931">
        <v>5</v>
      </c>
      <c r="O2931">
        <v>78</v>
      </c>
      <c r="P2931">
        <v>37</v>
      </c>
      <c r="Q2931">
        <v>65</v>
      </c>
      <c r="R2931">
        <v>3</v>
      </c>
    </row>
    <row r="2932" spans="1:18" x14ac:dyDescent="0.35">
      <c r="A2932" t="s">
        <v>28</v>
      </c>
      <c r="B2932">
        <v>52437</v>
      </c>
      <c r="C2932">
        <v>22</v>
      </c>
      <c r="D2932" t="s">
        <v>19</v>
      </c>
      <c r="E2932">
        <v>67</v>
      </c>
      <c r="F2932">
        <v>118</v>
      </c>
      <c r="G2932">
        <v>56</v>
      </c>
      <c r="H2932" t="s">
        <v>27</v>
      </c>
      <c r="I2932">
        <v>16</v>
      </c>
      <c r="J2932">
        <v>89</v>
      </c>
      <c r="K2932">
        <v>59</v>
      </c>
      <c r="L2932">
        <v>38</v>
      </c>
      <c r="M2932">
        <v>17</v>
      </c>
      <c r="N2932">
        <v>78</v>
      </c>
      <c r="O2932">
        <v>51</v>
      </c>
      <c r="P2932">
        <v>15</v>
      </c>
      <c r="Q2932">
        <v>92</v>
      </c>
      <c r="R2932">
        <v>11</v>
      </c>
    </row>
    <row r="2933" spans="1:18" x14ac:dyDescent="0.35">
      <c r="A2933" t="s">
        <v>41</v>
      </c>
      <c r="B2933">
        <v>119128</v>
      </c>
      <c r="C2933">
        <v>25</v>
      </c>
      <c r="D2933" t="s">
        <v>19</v>
      </c>
      <c r="E2933">
        <v>61</v>
      </c>
      <c r="F2933">
        <v>15</v>
      </c>
      <c r="G2933">
        <v>74</v>
      </c>
      <c r="H2933" t="s">
        <v>20</v>
      </c>
      <c r="I2933">
        <v>61</v>
      </c>
      <c r="J2933">
        <v>48</v>
      </c>
      <c r="K2933">
        <v>26</v>
      </c>
      <c r="L2933">
        <v>94</v>
      </c>
      <c r="M2933">
        <v>79</v>
      </c>
      <c r="N2933">
        <v>78</v>
      </c>
      <c r="O2933">
        <v>9</v>
      </c>
      <c r="P2933">
        <v>73</v>
      </c>
      <c r="Q2933">
        <v>51</v>
      </c>
      <c r="R2933">
        <v>39</v>
      </c>
    </row>
    <row r="2934" spans="1:18" x14ac:dyDescent="0.35">
      <c r="A2934" t="s">
        <v>34</v>
      </c>
      <c r="B2934">
        <v>36210</v>
      </c>
      <c r="C2934">
        <v>4</v>
      </c>
      <c r="D2934" t="s">
        <v>25</v>
      </c>
      <c r="E2934">
        <v>6</v>
      </c>
      <c r="F2934">
        <v>104</v>
      </c>
      <c r="G2934">
        <v>54</v>
      </c>
      <c r="H2934" t="s">
        <v>27</v>
      </c>
      <c r="I2934">
        <v>66</v>
      </c>
      <c r="J2934">
        <v>97</v>
      </c>
      <c r="K2934">
        <v>75</v>
      </c>
      <c r="L2934">
        <v>18</v>
      </c>
      <c r="M2934">
        <v>47</v>
      </c>
      <c r="N2934">
        <v>68</v>
      </c>
      <c r="O2934">
        <v>18</v>
      </c>
      <c r="P2934">
        <v>93</v>
      </c>
      <c r="Q2934">
        <v>8</v>
      </c>
      <c r="R2934">
        <v>61</v>
      </c>
    </row>
    <row r="2935" spans="1:18" x14ac:dyDescent="0.35">
      <c r="A2935" t="s">
        <v>33</v>
      </c>
      <c r="B2935">
        <v>88880</v>
      </c>
      <c r="C2935">
        <v>10</v>
      </c>
      <c r="D2935" t="s">
        <v>22</v>
      </c>
      <c r="E2935">
        <v>73</v>
      </c>
      <c r="F2935">
        <v>118</v>
      </c>
      <c r="G2935">
        <v>95</v>
      </c>
      <c r="H2935" t="s">
        <v>20</v>
      </c>
      <c r="I2935">
        <v>79</v>
      </c>
      <c r="J2935">
        <v>97</v>
      </c>
      <c r="K2935">
        <v>7</v>
      </c>
      <c r="L2935">
        <v>67</v>
      </c>
      <c r="M2935">
        <v>76</v>
      </c>
      <c r="N2935">
        <v>19</v>
      </c>
      <c r="O2935">
        <v>81</v>
      </c>
      <c r="P2935">
        <v>97</v>
      </c>
      <c r="Q2935">
        <v>61</v>
      </c>
      <c r="R2935">
        <v>1</v>
      </c>
    </row>
    <row r="2936" spans="1:18" x14ac:dyDescent="0.35">
      <c r="A2936" t="s">
        <v>30</v>
      </c>
      <c r="B2936">
        <v>72428</v>
      </c>
      <c r="C2936">
        <v>9</v>
      </c>
      <c r="D2936" t="s">
        <v>38</v>
      </c>
      <c r="E2936">
        <v>23</v>
      </c>
      <c r="F2936">
        <v>99</v>
      </c>
      <c r="G2936">
        <v>47</v>
      </c>
      <c r="H2936" t="s">
        <v>27</v>
      </c>
      <c r="I2936">
        <v>98</v>
      </c>
      <c r="J2936">
        <v>95</v>
      </c>
      <c r="K2936">
        <v>39</v>
      </c>
      <c r="L2936">
        <v>79</v>
      </c>
      <c r="M2936">
        <v>64</v>
      </c>
      <c r="N2936">
        <v>24</v>
      </c>
      <c r="O2936">
        <v>93</v>
      </c>
      <c r="P2936">
        <v>26</v>
      </c>
      <c r="Q2936">
        <v>87</v>
      </c>
      <c r="R2936">
        <v>64</v>
      </c>
    </row>
    <row r="2937" spans="1:18" x14ac:dyDescent="0.35">
      <c r="A2937" t="s">
        <v>43</v>
      </c>
      <c r="B2937">
        <v>42199</v>
      </c>
      <c r="C2937">
        <v>0</v>
      </c>
      <c r="D2937" t="s">
        <v>38</v>
      </c>
      <c r="E2937">
        <v>84</v>
      </c>
      <c r="F2937">
        <v>99</v>
      </c>
      <c r="G2937">
        <v>26</v>
      </c>
      <c r="H2937" t="s">
        <v>23</v>
      </c>
      <c r="I2937">
        <v>55</v>
      </c>
      <c r="J2937">
        <v>98</v>
      </c>
      <c r="K2937">
        <v>66</v>
      </c>
      <c r="L2937">
        <v>37</v>
      </c>
      <c r="M2937">
        <v>76</v>
      </c>
      <c r="N2937">
        <v>51</v>
      </c>
      <c r="O2937">
        <v>81</v>
      </c>
      <c r="P2937">
        <v>83</v>
      </c>
      <c r="Q2937">
        <v>62</v>
      </c>
      <c r="R2937">
        <v>87</v>
      </c>
    </row>
    <row r="2938" spans="1:18" x14ac:dyDescent="0.35">
      <c r="A2938" t="s">
        <v>26</v>
      </c>
      <c r="B2938">
        <v>95109</v>
      </c>
      <c r="C2938">
        <v>4</v>
      </c>
      <c r="D2938" t="s">
        <v>25</v>
      </c>
      <c r="E2938">
        <v>6</v>
      </c>
      <c r="F2938">
        <v>116</v>
      </c>
      <c r="G2938">
        <v>61</v>
      </c>
      <c r="H2938" t="s">
        <v>27</v>
      </c>
      <c r="I2938">
        <v>7</v>
      </c>
      <c r="J2938">
        <v>77</v>
      </c>
      <c r="K2938">
        <v>64</v>
      </c>
      <c r="L2938">
        <v>12</v>
      </c>
      <c r="M2938">
        <v>54</v>
      </c>
      <c r="N2938">
        <v>11</v>
      </c>
      <c r="O2938">
        <v>32</v>
      </c>
      <c r="P2938">
        <v>8</v>
      </c>
      <c r="Q2938">
        <v>1</v>
      </c>
      <c r="R2938">
        <v>46</v>
      </c>
    </row>
    <row r="2939" spans="1:18" x14ac:dyDescent="0.35">
      <c r="A2939" t="s">
        <v>44</v>
      </c>
      <c r="B2939">
        <v>30448</v>
      </c>
      <c r="C2939">
        <v>4</v>
      </c>
      <c r="D2939" t="s">
        <v>22</v>
      </c>
      <c r="E2939">
        <v>94</v>
      </c>
      <c r="F2939">
        <v>124</v>
      </c>
      <c r="G2939">
        <v>36</v>
      </c>
      <c r="H2939" t="s">
        <v>27</v>
      </c>
      <c r="I2939">
        <v>97</v>
      </c>
      <c r="J2939">
        <v>48</v>
      </c>
      <c r="K2939">
        <v>37</v>
      </c>
      <c r="L2939">
        <v>13</v>
      </c>
      <c r="M2939">
        <v>93</v>
      </c>
      <c r="N2939">
        <v>59</v>
      </c>
      <c r="O2939">
        <v>99</v>
      </c>
      <c r="P2939">
        <v>17</v>
      </c>
      <c r="Q2939">
        <v>55</v>
      </c>
      <c r="R2939">
        <v>11</v>
      </c>
    </row>
    <row r="2940" spans="1:18" x14ac:dyDescent="0.35">
      <c r="A2940" t="s">
        <v>41</v>
      </c>
      <c r="B2940">
        <v>91638</v>
      </c>
      <c r="C2940">
        <v>28</v>
      </c>
      <c r="D2940" t="s">
        <v>22</v>
      </c>
      <c r="E2940">
        <v>89</v>
      </c>
      <c r="F2940">
        <v>61</v>
      </c>
      <c r="G2940">
        <v>77</v>
      </c>
      <c r="H2940" t="s">
        <v>20</v>
      </c>
      <c r="I2940">
        <v>68</v>
      </c>
      <c r="J2940">
        <v>8</v>
      </c>
      <c r="K2940">
        <v>45</v>
      </c>
      <c r="L2940">
        <v>33</v>
      </c>
      <c r="M2940">
        <v>84</v>
      </c>
      <c r="N2940">
        <v>5</v>
      </c>
      <c r="O2940">
        <v>86</v>
      </c>
      <c r="P2940">
        <v>7</v>
      </c>
      <c r="Q2940">
        <v>3</v>
      </c>
      <c r="R2940">
        <v>2</v>
      </c>
    </row>
    <row r="2941" spans="1:18" x14ac:dyDescent="0.35">
      <c r="A2941" t="s">
        <v>33</v>
      </c>
      <c r="B2941">
        <v>79584</v>
      </c>
      <c r="C2941">
        <v>15</v>
      </c>
      <c r="D2941" t="s">
        <v>38</v>
      </c>
      <c r="E2941">
        <v>55</v>
      </c>
      <c r="F2941">
        <v>84</v>
      </c>
      <c r="G2941">
        <v>71</v>
      </c>
      <c r="H2941" t="s">
        <v>20</v>
      </c>
      <c r="I2941">
        <v>17</v>
      </c>
      <c r="J2941">
        <v>6</v>
      </c>
      <c r="K2941">
        <v>51</v>
      </c>
      <c r="L2941">
        <v>76</v>
      </c>
      <c r="M2941">
        <v>83</v>
      </c>
      <c r="N2941">
        <v>4</v>
      </c>
      <c r="O2941">
        <v>1</v>
      </c>
      <c r="P2941">
        <v>79</v>
      </c>
      <c r="Q2941">
        <v>55</v>
      </c>
      <c r="R2941">
        <v>98</v>
      </c>
    </row>
    <row r="2942" spans="1:18" x14ac:dyDescent="0.35">
      <c r="A2942" t="s">
        <v>24</v>
      </c>
      <c r="B2942">
        <v>134065</v>
      </c>
      <c r="C2942">
        <v>29</v>
      </c>
      <c r="D2942" t="s">
        <v>22</v>
      </c>
      <c r="E2942">
        <v>33</v>
      </c>
      <c r="F2942">
        <v>93</v>
      </c>
      <c r="G2942">
        <v>76</v>
      </c>
      <c r="H2942" t="s">
        <v>20</v>
      </c>
      <c r="I2942">
        <v>51</v>
      </c>
      <c r="J2942">
        <v>71</v>
      </c>
      <c r="K2942">
        <v>61</v>
      </c>
      <c r="L2942">
        <v>34</v>
      </c>
      <c r="M2942">
        <v>82</v>
      </c>
      <c r="N2942">
        <v>11</v>
      </c>
      <c r="O2942">
        <v>14</v>
      </c>
      <c r="P2942">
        <v>4</v>
      </c>
      <c r="Q2942">
        <v>7</v>
      </c>
      <c r="R2942">
        <v>69</v>
      </c>
    </row>
    <row r="2943" spans="1:18" x14ac:dyDescent="0.35">
      <c r="A2943" t="s">
        <v>42</v>
      </c>
      <c r="B2943">
        <v>61474</v>
      </c>
      <c r="C2943">
        <v>23</v>
      </c>
      <c r="D2943" t="s">
        <v>25</v>
      </c>
      <c r="E2943">
        <v>7</v>
      </c>
      <c r="F2943">
        <v>56</v>
      </c>
      <c r="G2943">
        <v>42</v>
      </c>
      <c r="H2943" t="s">
        <v>27</v>
      </c>
      <c r="I2943">
        <v>69</v>
      </c>
      <c r="J2943">
        <v>18</v>
      </c>
      <c r="K2943">
        <v>21</v>
      </c>
      <c r="L2943">
        <v>9</v>
      </c>
      <c r="M2943">
        <v>36</v>
      </c>
      <c r="N2943">
        <v>82</v>
      </c>
      <c r="O2943">
        <v>84</v>
      </c>
      <c r="P2943">
        <v>86</v>
      </c>
      <c r="Q2943">
        <v>4</v>
      </c>
      <c r="R2943">
        <v>99</v>
      </c>
    </row>
    <row r="2944" spans="1:18" x14ac:dyDescent="0.35">
      <c r="A2944" t="s">
        <v>24</v>
      </c>
      <c r="B2944">
        <v>101864</v>
      </c>
      <c r="C2944">
        <v>14</v>
      </c>
      <c r="D2944" t="s">
        <v>25</v>
      </c>
      <c r="E2944">
        <v>87</v>
      </c>
      <c r="F2944">
        <v>141</v>
      </c>
      <c r="G2944">
        <v>83</v>
      </c>
      <c r="H2944" t="s">
        <v>20</v>
      </c>
      <c r="I2944">
        <v>5</v>
      </c>
      <c r="J2944">
        <v>6</v>
      </c>
      <c r="K2944">
        <v>33</v>
      </c>
      <c r="L2944">
        <v>21</v>
      </c>
      <c r="M2944">
        <v>18</v>
      </c>
      <c r="N2944">
        <v>56</v>
      </c>
      <c r="O2944">
        <v>1</v>
      </c>
      <c r="P2944">
        <v>82</v>
      </c>
      <c r="Q2944">
        <v>23</v>
      </c>
      <c r="R2944">
        <v>55</v>
      </c>
    </row>
    <row r="2945" spans="1:18" x14ac:dyDescent="0.35">
      <c r="A2945" t="s">
        <v>41</v>
      </c>
      <c r="B2945">
        <v>40496</v>
      </c>
      <c r="C2945">
        <v>28</v>
      </c>
      <c r="D2945" t="s">
        <v>22</v>
      </c>
      <c r="E2945">
        <v>86</v>
      </c>
      <c r="F2945">
        <v>119</v>
      </c>
      <c r="G2945">
        <v>75</v>
      </c>
      <c r="H2945" t="s">
        <v>20</v>
      </c>
      <c r="I2945">
        <v>72</v>
      </c>
      <c r="J2945">
        <v>8</v>
      </c>
      <c r="K2945">
        <v>77</v>
      </c>
      <c r="L2945">
        <v>49</v>
      </c>
      <c r="M2945">
        <v>12</v>
      </c>
      <c r="N2945">
        <v>55</v>
      </c>
      <c r="O2945">
        <v>2</v>
      </c>
      <c r="P2945">
        <v>67</v>
      </c>
      <c r="Q2945">
        <v>71</v>
      </c>
      <c r="R2945">
        <v>76</v>
      </c>
    </row>
    <row r="2946" spans="1:18" x14ac:dyDescent="0.35">
      <c r="A2946" t="s">
        <v>21</v>
      </c>
      <c r="B2946">
        <v>45285</v>
      </c>
      <c r="C2946">
        <v>9</v>
      </c>
      <c r="D2946" t="s">
        <v>25</v>
      </c>
      <c r="E2946">
        <v>65</v>
      </c>
      <c r="F2946">
        <v>99</v>
      </c>
      <c r="G2946">
        <v>26</v>
      </c>
      <c r="H2946" t="s">
        <v>23</v>
      </c>
      <c r="I2946">
        <v>9</v>
      </c>
      <c r="J2946">
        <v>78</v>
      </c>
      <c r="K2946">
        <v>94</v>
      </c>
      <c r="L2946">
        <v>98</v>
      </c>
      <c r="M2946">
        <v>25</v>
      </c>
      <c r="N2946">
        <v>18</v>
      </c>
      <c r="O2946">
        <v>45</v>
      </c>
      <c r="P2946">
        <v>10</v>
      </c>
      <c r="Q2946">
        <v>9</v>
      </c>
      <c r="R2946">
        <v>71</v>
      </c>
    </row>
    <row r="2947" spans="1:18" x14ac:dyDescent="0.35">
      <c r="A2947" t="s">
        <v>39</v>
      </c>
      <c r="B2947">
        <v>53929</v>
      </c>
      <c r="C2947">
        <v>23</v>
      </c>
      <c r="D2947" t="s">
        <v>22</v>
      </c>
      <c r="E2947">
        <v>97</v>
      </c>
      <c r="F2947">
        <v>147</v>
      </c>
      <c r="G2947">
        <v>93</v>
      </c>
      <c r="H2947" t="s">
        <v>20</v>
      </c>
      <c r="I2947">
        <v>36</v>
      </c>
      <c r="J2947">
        <v>37</v>
      </c>
      <c r="K2947">
        <v>85</v>
      </c>
      <c r="L2947">
        <v>73</v>
      </c>
      <c r="M2947">
        <v>7</v>
      </c>
      <c r="N2947">
        <v>28</v>
      </c>
      <c r="O2947">
        <v>83</v>
      </c>
      <c r="P2947">
        <v>58</v>
      </c>
      <c r="Q2947">
        <v>45</v>
      </c>
      <c r="R2947">
        <v>87</v>
      </c>
    </row>
    <row r="2948" spans="1:18" x14ac:dyDescent="0.35">
      <c r="A2948" t="s">
        <v>30</v>
      </c>
      <c r="B2948">
        <v>90993</v>
      </c>
      <c r="C2948">
        <v>17</v>
      </c>
      <c r="D2948" t="s">
        <v>19</v>
      </c>
      <c r="E2948">
        <v>65</v>
      </c>
      <c r="F2948">
        <v>97</v>
      </c>
      <c r="G2948">
        <v>54</v>
      </c>
      <c r="H2948" t="s">
        <v>27</v>
      </c>
      <c r="I2948">
        <v>4</v>
      </c>
      <c r="J2948">
        <v>46</v>
      </c>
      <c r="K2948">
        <v>56</v>
      </c>
      <c r="L2948">
        <v>49</v>
      </c>
      <c r="M2948">
        <v>85</v>
      </c>
      <c r="N2948">
        <v>31</v>
      </c>
      <c r="O2948">
        <v>88</v>
      </c>
      <c r="P2948">
        <v>4</v>
      </c>
      <c r="Q2948">
        <v>69</v>
      </c>
      <c r="R2948">
        <v>9</v>
      </c>
    </row>
    <row r="2949" spans="1:18" x14ac:dyDescent="0.35">
      <c r="A2949" t="s">
        <v>39</v>
      </c>
      <c r="B2949">
        <v>115059</v>
      </c>
      <c r="C2949">
        <v>3</v>
      </c>
      <c r="D2949" t="s">
        <v>19</v>
      </c>
      <c r="E2949">
        <v>76</v>
      </c>
      <c r="F2949">
        <v>51</v>
      </c>
      <c r="G2949">
        <v>94</v>
      </c>
      <c r="H2949" t="s">
        <v>20</v>
      </c>
      <c r="I2949">
        <v>19</v>
      </c>
      <c r="J2949">
        <v>9</v>
      </c>
      <c r="K2949">
        <v>52</v>
      </c>
      <c r="L2949">
        <v>56</v>
      </c>
      <c r="M2949">
        <v>8</v>
      </c>
      <c r="N2949">
        <v>37</v>
      </c>
      <c r="O2949">
        <v>16</v>
      </c>
      <c r="P2949">
        <v>53</v>
      </c>
      <c r="Q2949">
        <v>55</v>
      </c>
      <c r="R2949">
        <v>71</v>
      </c>
    </row>
    <row r="2950" spans="1:18" x14ac:dyDescent="0.35">
      <c r="A2950" t="s">
        <v>41</v>
      </c>
      <c r="B2950">
        <v>84853</v>
      </c>
      <c r="C2950">
        <v>25</v>
      </c>
      <c r="D2950" t="s">
        <v>38</v>
      </c>
      <c r="E2950">
        <v>47</v>
      </c>
      <c r="F2950">
        <v>73</v>
      </c>
      <c r="G2950">
        <v>78</v>
      </c>
      <c r="H2950" t="s">
        <v>20</v>
      </c>
      <c r="I2950">
        <v>85</v>
      </c>
      <c r="J2950">
        <v>15</v>
      </c>
      <c r="K2950">
        <v>63</v>
      </c>
      <c r="L2950">
        <v>1</v>
      </c>
      <c r="M2950">
        <v>25</v>
      </c>
      <c r="N2950">
        <v>59</v>
      </c>
      <c r="O2950">
        <v>46</v>
      </c>
      <c r="P2950">
        <v>49</v>
      </c>
      <c r="Q2950">
        <v>66</v>
      </c>
      <c r="R2950">
        <v>23</v>
      </c>
    </row>
    <row r="2951" spans="1:18" x14ac:dyDescent="0.35">
      <c r="A2951" t="s">
        <v>34</v>
      </c>
      <c r="B2951">
        <v>84566</v>
      </c>
      <c r="C2951">
        <v>25</v>
      </c>
      <c r="D2951" t="s">
        <v>38</v>
      </c>
      <c r="E2951">
        <v>68</v>
      </c>
      <c r="F2951">
        <v>104</v>
      </c>
      <c r="G2951">
        <v>31</v>
      </c>
      <c r="H2951" t="s">
        <v>27</v>
      </c>
      <c r="I2951">
        <v>67</v>
      </c>
      <c r="J2951">
        <v>62</v>
      </c>
      <c r="K2951">
        <v>8</v>
      </c>
      <c r="L2951">
        <v>75</v>
      </c>
      <c r="M2951">
        <v>52</v>
      </c>
      <c r="N2951">
        <v>2</v>
      </c>
      <c r="O2951">
        <v>56</v>
      </c>
      <c r="P2951">
        <v>6</v>
      </c>
      <c r="Q2951">
        <v>92</v>
      </c>
      <c r="R2951">
        <v>74</v>
      </c>
    </row>
    <row r="2952" spans="1:18" x14ac:dyDescent="0.35">
      <c r="A2952" t="s">
        <v>34</v>
      </c>
      <c r="B2952">
        <v>89930</v>
      </c>
      <c r="C2952">
        <v>19</v>
      </c>
      <c r="D2952" t="s">
        <v>38</v>
      </c>
      <c r="E2952">
        <v>12</v>
      </c>
      <c r="F2952">
        <v>135</v>
      </c>
      <c r="G2952">
        <v>64</v>
      </c>
      <c r="H2952" t="s">
        <v>27</v>
      </c>
      <c r="I2952">
        <v>18</v>
      </c>
      <c r="J2952">
        <v>6</v>
      </c>
      <c r="K2952">
        <v>71</v>
      </c>
      <c r="L2952">
        <v>72</v>
      </c>
      <c r="M2952">
        <v>18</v>
      </c>
      <c r="N2952">
        <v>67</v>
      </c>
      <c r="O2952">
        <v>28</v>
      </c>
      <c r="P2952">
        <v>26</v>
      </c>
      <c r="Q2952">
        <v>32</v>
      </c>
      <c r="R2952">
        <v>52</v>
      </c>
    </row>
    <row r="2953" spans="1:18" x14ac:dyDescent="0.35">
      <c r="A2953" t="s">
        <v>21</v>
      </c>
      <c r="B2953">
        <v>75357</v>
      </c>
      <c r="C2953">
        <v>9</v>
      </c>
      <c r="D2953" t="s">
        <v>22</v>
      </c>
      <c r="E2953">
        <v>33</v>
      </c>
      <c r="F2953">
        <v>95</v>
      </c>
      <c r="G2953">
        <v>3</v>
      </c>
      <c r="H2953" t="s">
        <v>23</v>
      </c>
      <c r="I2953">
        <v>92</v>
      </c>
      <c r="J2953">
        <v>98</v>
      </c>
      <c r="K2953">
        <v>43</v>
      </c>
      <c r="L2953">
        <v>8</v>
      </c>
      <c r="M2953">
        <v>87</v>
      </c>
      <c r="N2953">
        <v>4</v>
      </c>
      <c r="O2953">
        <v>27</v>
      </c>
      <c r="P2953">
        <v>88</v>
      </c>
      <c r="Q2953">
        <v>39</v>
      </c>
      <c r="R2953">
        <v>28</v>
      </c>
    </row>
    <row r="2954" spans="1:18" x14ac:dyDescent="0.35">
      <c r="A2954" t="s">
        <v>24</v>
      </c>
      <c r="B2954">
        <v>102730</v>
      </c>
      <c r="C2954">
        <v>21</v>
      </c>
      <c r="D2954" t="s">
        <v>22</v>
      </c>
      <c r="E2954">
        <v>38</v>
      </c>
      <c r="F2954">
        <v>74</v>
      </c>
      <c r="G2954">
        <v>7</v>
      </c>
      <c r="H2954" t="s">
        <v>27</v>
      </c>
      <c r="I2954">
        <v>17</v>
      </c>
      <c r="J2954">
        <v>88</v>
      </c>
      <c r="K2954">
        <v>8</v>
      </c>
      <c r="L2954">
        <v>41</v>
      </c>
      <c r="M2954">
        <v>46</v>
      </c>
      <c r="N2954">
        <v>78</v>
      </c>
      <c r="O2954">
        <v>25</v>
      </c>
      <c r="P2954">
        <v>31</v>
      </c>
      <c r="Q2954">
        <v>1</v>
      </c>
      <c r="R2954">
        <v>9</v>
      </c>
    </row>
    <row r="2955" spans="1:18" x14ac:dyDescent="0.35">
      <c r="A2955" t="s">
        <v>33</v>
      </c>
      <c r="B2955">
        <v>73200</v>
      </c>
      <c r="C2955">
        <v>1</v>
      </c>
      <c r="D2955" t="s">
        <v>19</v>
      </c>
      <c r="E2955">
        <v>64</v>
      </c>
      <c r="F2955">
        <v>12</v>
      </c>
      <c r="G2955">
        <v>93</v>
      </c>
      <c r="H2955" t="s">
        <v>20</v>
      </c>
      <c r="I2955">
        <v>81</v>
      </c>
      <c r="J2955">
        <v>61</v>
      </c>
      <c r="K2955">
        <v>66</v>
      </c>
      <c r="L2955">
        <v>15</v>
      </c>
      <c r="M2955">
        <v>47</v>
      </c>
      <c r="N2955">
        <v>3</v>
      </c>
      <c r="O2955">
        <v>43</v>
      </c>
      <c r="P2955">
        <v>66</v>
      </c>
      <c r="Q2955">
        <v>15</v>
      </c>
      <c r="R2955">
        <v>2</v>
      </c>
    </row>
    <row r="2956" spans="1:18" x14ac:dyDescent="0.35">
      <c r="A2956" t="s">
        <v>34</v>
      </c>
      <c r="B2956">
        <v>84887</v>
      </c>
      <c r="C2956">
        <v>26</v>
      </c>
      <c r="D2956" t="s">
        <v>38</v>
      </c>
      <c r="E2956">
        <v>32</v>
      </c>
      <c r="F2956">
        <v>92</v>
      </c>
      <c r="G2956">
        <v>67</v>
      </c>
      <c r="H2956" t="s">
        <v>27</v>
      </c>
      <c r="I2956">
        <v>71</v>
      </c>
      <c r="J2956">
        <v>33</v>
      </c>
      <c r="K2956">
        <v>18</v>
      </c>
      <c r="L2956">
        <v>62</v>
      </c>
      <c r="M2956">
        <v>66</v>
      </c>
      <c r="N2956">
        <v>48</v>
      </c>
      <c r="O2956">
        <v>21</v>
      </c>
      <c r="P2956">
        <v>3</v>
      </c>
      <c r="Q2956">
        <v>27</v>
      </c>
      <c r="R2956">
        <v>46</v>
      </c>
    </row>
    <row r="2957" spans="1:18" x14ac:dyDescent="0.35">
      <c r="A2957" t="s">
        <v>43</v>
      </c>
      <c r="B2957">
        <v>34008</v>
      </c>
      <c r="C2957">
        <v>18</v>
      </c>
      <c r="D2957" t="s">
        <v>25</v>
      </c>
      <c r="E2957">
        <v>85</v>
      </c>
      <c r="F2957">
        <v>91</v>
      </c>
      <c r="G2957">
        <v>25</v>
      </c>
      <c r="H2957" t="s">
        <v>23</v>
      </c>
      <c r="I2957">
        <v>99</v>
      </c>
      <c r="J2957">
        <v>72</v>
      </c>
      <c r="K2957">
        <v>73</v>
      </c>
      <c r="L2957">
        <v>91</v>
      </c>
      <c r="M2957">
        <v>34</v>
      </c>
      <c r="N2957">
        <v>1</v>
      </c>
      <c r="O2957">
        <v>99</v>
      </c>
      <c r="P2957">
        <v>49</v>
      </c>
      <c r="Q2957">
        <v>79</v>
      </c>
      <c r="R2957">
        <v>81</v>
      </c>
    </row>
    <row r="2958" spans="1:18" x14ac:dyDescent="0.35">
      <c r="A2958" t="s">
        <v>37</v>
      </c>
      <c r="B2958">
        <v>138321</v>
      </c>
      <c r="C2958">
        <v>8</v>
      </c>
      <c r="D2958" t="s">
        <v>22</v>
      </c>
      <c r="E2958">
        <v>54</v>
      </c>
      <c r="F2958">
        <v>104</v>
      </c>
      <c r="G2958">
        <v>39</v>
      </c>
      <c r="H2958" t="s">
        <v>27</v>
      </c>
      <c r="I2958">
        <v>12</v>
      </c>
      <c r="J2958">
        <v>54</v>
      </c>
      <c r="K2958">
        <v>12</v>
      </c>
      <c r="L2958">
        <v>35</v>
      </c>
      <c r="M2958">
        <v>19</v>
      </c>
      <c r="N2958">
        <v>71</v>
      </c>
      <c r="O2958">
        <v>87</v>
      </c>
      <c r="P2958">
        <v>58</v>
      </c>
      <c r="Q2958">
        <v>41</v>
      </c>
      <c r="R2958">
        <v>10</v>
      </c>
    </row>
    <row r="2959" spans="1:18" x14ac:dyDescent="0.35">
      <c r="A2959" t="s">
        <v>37</v>
      </c>
      <c r="B2959">
        <v>105328</v>
      </c>
      <c r="C2959">
        <v>5</v>
      </c>
      <c r="D2959" t="s">
        <v>25</v>
      </c>
      <c r="E2959">
        <v>86</v>
      </c>
      <c r="F2959">
        <v>9</v>
      </c>
      <c r="G2959">
        <v>55</v>
      </c>
      <c r="H2959" t="s">
        <v>27</v>
      </c>
      <c r="I2959">
        <v>46</v>
      </c>
      <c r="J2959">
        <v>37</v>
      </c>
      <c r="K2959">
        <v>25</v>
      </c>
      <c r="L2959">
        <v>44</v>
      </c>
      <c r="M2959">
        <v>81</v>
      </c>
      <c r="N2959">
        <v>84</v>
      </c>
      <c r="O2959">
        <v>96</v>
      </c>
      <c r="P2959">
        <v>29</v>
      </c>
      <c r="Q2959">
        <v>65</v>
      </c>
      <c r="R2959">
        <v>69</v>
      </c>
    </row>
    <row r="2960" spans="1:18" x14ac:dyDescent="0.35">
      <c r="A2960" t="s">
        <v>31</v>
      </c>
      <c r="B2960">
        <v>105755</v>
      </c>
      <c r="C2960">
        <v>27</v>
      </c>
      <c r="D2960" t="s">
        <v>25</v>
      </c>
      <c r="E2960">
        <v>37</v>
      </c>
      <c r="F2960">
        <v>84</v>
      </c>
      <c r="G2960">
        <v>3</v>
      </c>
      <c r="H2960" t="s">
        <v>23</v>
      </c>
      <c r="I2960">
        <v>96</v>
      </c>
      <c r="J2960">
        <v>82</v>
      </c>
      <c r="K2960">
        <v>47</v>
      </c>
      <c r="L2960">
        <v>26</v>
      </c>
      <c r="M2960">
        <v>92</v>
      </c>
      <c r="N2960">
        <v>27</v>
      </c>
      <c r="O2960">
        <v>52</v>
      </c>
      <c r="P2960">
        <v>25</v>
      </c>
      <c r="Q2960">
        <v>97</v>
      </c>
      <c r="R2960">
        <v>4</v>
      </c>
    </row>
    <row r="2961" spans="1:18" x14ac:dyDescent="0.35">
      <c r="A2961" t="s">
        <v>32</v>
      </c>
      <c r="B2961">
        <v>42430</v>
      </c>
      <c r="C2961">
        <v>28</v>
      </c>
      <c r="D2961" t="s">
        <v>19</v>
      </c>
      <c r="E2961">
        <v>77</v>
      </c>
      <c r="F2961">
        <v>65</v>
      </c>
      <c r="G2961">
        <v>69</v>
      </c>
      <c r="H2961" t="s">
        <v>27</v>
      </c>
      <c r="I2961">
        <v>32</v>
      </c>
      <c r="J2961">
        <v>92</v>
      </c>
      <c r="K2961">
        <v>66</v>
      </c>
      <c r="L2961">
        <v>63</v>
      </c>
      <c r="M2961">
        <v>92</v>
      </c>
      <c r="N2961">
        <v>51</v>
      </c>
      <c r="O2961">
        <v>4</v>
      </c>
      <c r="P2961">
        <v>22</v>
      </c>
      <c r="Q2961">
        <v>14</v>
      </c>
      <c r="R2961">
        <v>79</v>
      </c>
    </row>
    <row r="2962" spans="1:18" x14ac:dyDescent="0.35">
      <c r="A2962" t="s">
        <v>30</v>
      </c>
      <c r="B2962">
        <v>67088</v>
      </c>
      <c r="C2962">
        <v>22</v>
      </c>
      <c r="D2962" t="s">
        <v>19</v>
      </c>
      <c r="E2962">
        <v>39</v>
      </c>
      <c r="F2962">
        <v>91</v>
      </c>
      <c r="G2962">
        <v>57</v>
      </c>
      <c r="H2962" t="s">
        <v>27</v>
      </c>
      <c r="I2962">
        <v>28</v>
      </c>
      <c r="J2962">
        <v>84</v>
      </c>
      <c r="K2962">
        <v>21</v>
      </c>
      <c r="L2962">
        <v>79</v>
      </c>
      <c r="M2962">
        <v>85</v>
      </c>
      <c r="N2962">
        <v>19</v>
      </c>
      <c r="O2962">
        <v>81</v>
      </c>
      <c r="P2962">
        <v>71</v>
      </c>
      <c r="Q2962">
        <v>87</v>
      </c>
      <c r="R2962">
        <v>51</v>
      </c>
    </row>
    <row r="2963" spans="1:18" x14ac:dyDescent="0.35">
      <c r="A2963" t="s">
        <v>30</v>
      </c>
      <c r="B2963">
        <v>31312</v>
      </c>
      <c r="C2963">
        <v>9</v>
      </c>
      <c r="D2963" t="s">
        <v>19</v>
      </c>
      <c r="E2963">
        <v>91</v>
      </c>
      <c r="F2963">
        <v>129</v>
      </c>
      <c r="G2963">
        <v>31</v>
      </c>
      <c r="H2963" t="s">
        <v>27</v>
      </c>
      <c r="I2963">
        <v>94</v>
      </c>
      <c r="J2963">
        <v>95</v>
      </c>
      <c r="K2963">
        <v>36</v>
      </c>
      <c r="L2963">
        <v>1</v>
      </c>
      <c r="M2963">
        <v>55</v>
      </c>
      <c r="N2963">
        <v>91</v>
      </c>
      <c r="O2963">
        <v>12</v>
      </c>
      <c r="P2963">
        <v>59</v>
      </c>
      <c r="Q2963">
        <v>73</v>
      </c>
      <c r="R2963">
        <v>13</v>
      </c>
    </row>
    <row r="2964" spans="1:18" x14ac:dyDescent="0.35">
      <c r="A2964" t="s">
        <v>33</v>
      </c>
      <c r="B2964">
        <v>33914</v>
      </c>
      <c r="C2964">
        <v>10</v>
      </c>
      <c r="D2964" t="s">
        <v>38</v>
      </c>
      <c r="E2964">
        <v>87</v>
      </c>
      <c r="F2964">
        <v>148</v>
      </c>
      <c r="G2964">
        <v>82</v>
      </c>
      <c r="H2964" t="s">
        <v>20</v>
      </c>
      <c r="I2964">
        <v>29</v>
      </c>
      <c r="J2964">
        <v>77</v>
      </c>
      <c r="K2964">
        <v>18</v>
      </c>
      <c r="L2964">
        <v>24</v>
      </c>
      <c r="M2964">
        <v>26</v>
      </c>
      <c r="N2964">
        <v>95</v>
      </c>
      <c r="O2964">
        <v>73</v>
      </c>
      <c r="P2964">
        <v>13</v>
      </c>
      <c r="Q2964">
        <v>9</v>
      </c>
      <c r="R2964">
        <v>84</v>
      </c>
    </row>
    <row r="2965" spans="1:18" x14ac:dyDescent="0.35">
      <c r="A2965" t="s">
        <v>36</v>
      </c>
      <c r="B2965">
        <v>74181</v>
      </c>
      <c r="C2965">
        <v>21</v>
      </c>
      <c r="D2965" t="s">
        <v>19</v>
      </c>
      <c r="E2965">
        <v>76</v>
      </c>
      <c r="F2965">
        <v>52</v>
      </c>
      <c r="G2965">
        <v>45</v>
      </c>
      <c r="H2965" t="s">
        <v>27</v>
      </c>
      <c r="I2965">
        <v>1</v>
      </c>
      <c r="J2965">
        <v>4</v>
      </c>
      <c r="K2965">
        <v>48</v>
      </c>
      <c r="L2965">
        <v>36</v>
      </c>
      <c r="M2965">
        <v>56</v>
      </c>
      <c r="N2965">
        <v>7</v>
      </c>
      <c r="O2965">
        <v>59</v>
      </c>
      <c r="P2965">
        <v>7</v>
      </c>
      <c r="Q2965">
        <v>42</v>
      </c>
      <c r="R2965">
        <v>35</v>
      </c>
    </row>
    <row r="2966" spans="1:18" x14ac:dyDescent="0.35">
      <c r="A2966" t="s">
        <v>36</v>
      </c>
      <c r="B2966">
        <v>72734</v>
      </c>
      <c r="C2966">
        <v>1</v>
      </c>
      <c r="D2966" t="s">
        <v>22</v>
      </c>
      <c r="E2966">
        <v>31</v>
      </c>
      <c r="F2966">
        <v>5</v>
      </c>
      <c r="G2966">
        <v>43</v>
      </c>
      <c r="H2966" t="s">
        <v>27</v>
      </c>
      <c r="I2966">
        <v>8</v>
      </c>
      <c r="J2966">
        <v>92</v>
      </c>
      <c r="K2966">
        <v>7</v>
      </c>
      <c r="L2966">
        <v>95</v>
      </c>
      <c r="M2966">
        <v>49</v>
      </c>
      <c r="N2966">
        <v>51</v>
      </c>
      <c r="O2966">
        <v>79</v>
      </c>
      <c r="P2966">
        <v>7</v>
      </c>
      <c r="Q2966">
        <v>24</v>
      </c>
      <c r="R2966">
        <v>3</v>
      </c>
    </row>
    <row r="2967" spans="1:18" x14ac:dyDescent="0.35">
      <c r="A2967" t="s">
        <v>34</v>
      </c>
      <c r="B2967">
        <v>59319</v>
      </c>
      <c r="C2967">
        <v>26</v>
      </c>
      <c r="D2967" t="s">
        <v>19</v>
      </c>
      <c r="E2967">
        <v>13</v>
      </c>
      <c r="F2967">
        <v>11</v>
      </c>
      <c r="G2967">
        <v>68</v>
      </c>
      <c r="H2967" t="s">
        <v>27</v>
      </c>
      <c r="I2967">
        <v>55</v>
      </c>
      <c r="J2967">
        <v>29</v>
      </c>
      <c r="K2967">
        <v>18</v>
      </c>
      <c r="L2967">
        <v>3</v>
      </c>
      <c r="M2967">
        <v>62</v>
      </c>
      <c r="N2967">
        <v>56</v>
      </c>
      <c r="O2967">
        <v>46</v>
      </c>
      <c r="P2967">
        <v>19</v>
      </c>
      <c r="Q2967">
        <v>24</v>
      </c>
      <c r="R2967">
        <v>96</v>
      </c>
    </row>
    <row r="2968" spans="1:18" x14ac:dyDescent="0.35">
      <c r="A2968" t="s">
        <v>40</v>
      </c>
      <c r="B2968">
        <v>108806</v>
      </c>
      <c r="C2968">
        <v>16</v>
      </c>
      <c r="D2968" t="s">
        <v>25</v>
      </c>
      <c r="E2968">
        <v>36</v>
      </c>
      <c r="F2968">
        <v>54</v>
      </c>
      <c r="G2968">
        <v>1</v>
      </c>
      <c r="H2968" t="s">
        <v>23</v>
      </c>
      <c r="I2968">
        <v>93</v>
      </c>
      <c r="J2968">
        <v>15</v>
      </c>
      <c r="K2968">
        <v>6</v>
      </c>
      <c r="L2968">
        <v>35</v>
      </c>
      <c r="M2968">
        <v>63</v>
      </c>
      <c r="N2968">
        <v>85</v>
      </c>
      <c r="O2968">
        <v>29</v>
      </c>
      <c r="P2968">
        <v>8</v>
      </c>
      <c r="Q2968">
        <v>2</v>
      </c>
      <c r="R2968">
        <v>44</v>
      </c>
    </row>
    <row r="2969" spans="1:18" x14ac:dyDescent="0.35">
      <c r="A2969" t="s">
        <v>37</v>
      </c>
      <c r="B2969">
        <v>110296</v>
      </c>
      <c r="C2969">
        <v>28</v>
      </c>
      <c r="D2969" t="s">
        <v>38</v>
      </c>
      <c r="E2969">
        <v>94</v>
      </c>
      <c r="F2969">
        <v>52</v>
      </c>
      <c r="G2969">
        <v>6</v>
      </c>
      <c r="H2969" t="s">
        <v>27</v>
      </c>
      <c r="I2969">
        <v>7</v>
      </c>
      <c r="J2969">
        <v>8</v>
      </c>
      <c r="K2969">
        <v>65</v>
      </c>
      <c r="L2969">
        <v>91</v>
      </c>
      <c r="M2969">
        <v>29</v>
      </c>
      <c r="N2969">
        <v>27</v>
      </c>
      <c r="O2969">
        <v>62</v>
      </c>
      <c r="P2969">
        <v>78</v>
      </c>
      <c r="Q2969">
        <v>87</v>
      </c>
      <c r="R2969">
        <v>25</v>
      </c>
    </row>
    <row r="2970" spans="1:18" x14ac:dyDescent="0.35">
      <c r="A2970" t="s">
        <v>24</v>
      </c>
      <c r="B2970">
        <v>140979</v>
      </c>
      <c r="C2970">
        <v>22</v>
      </c>
      <c r="D2970" t="s">
        <v>22</v>
      </c>
      <c r="E2970">
        <v>31</v>
      </c>
      <c r="F2970">
        <v>104</v>
      </c>
      <c r="G2970">
        <v>75</v>
      </c>
      <c r="H2970" t="s">
        <v>20</v>
      </c>
      <c r="I2970">
        <v>15</v>
      </c>
      <c r="J2970">
        <v>94</v>
      </c>
      <c r="K2970">
        <v>55</v>
      </c>
      <c r="L2970">
        <v>0</v>
      </c>
      <c r="M2970">
        <v>79</v>
      </c>
      <c r="N2970">
        <v>69</v>
      </c>
      <c r="O2970">
        <v>33</v>
      </c>
      <c r="P2970">
        <v>46</v>
      </c>
      <c r="Q2970">
        <v>45</v>
      </c>
      <c r="R2970">
        <v>27</v>
      </c>
    </row>
    <row r="2971" spans="1:18" x14ac:dyDescent="0.35">
      <c r="A2971" t="s">
        <v>21</v>
      </c>
      <c r="B2971">
        <v>147083</v>
      </c>
      <c r="C2971">
        <v>9</v>
      </c>
      <c r="D2971" t="s">
        <v>22</v>
      </c>
      <c r="E2971">
        <v>54</v>
      </c>
      <c r="F2971">
        <v>14</v>
      </c>
      <c r="G2971">
        <v>2</v>
      </c>
      <c r="H2971" t="s">
        <v>23</v>
      </c>
      <c r="I2971">
        <v>69</v>
      </c>
      <c r="J2971">
        <v>3</v>
      </c>
      <c r="K2971">
        <v>51</v>
      </c>
      <c r="L2971">
        <v>72</v>
      </c>
      <c r="M2971">
        <v>12</v>
      </c>
      <c r="N2971">
        <v>68</v>
      </c>
      <c r="O2971">
        <v>8</v>
      </c>
      <c r="P2971">
        <v>81</v>
      </c>
      <c r="Q2971">
        <v>98</v>
      </c>
      <c r="R2971">
        <v>63</v>
      </c>
    </row>
    <row r="2972" spans="1:18" x14ac:dyDescent="0.35">
      <c r="A2972" t="s">
        <v>26</v>
      </c>
      <c r="B2972">
        <v>120236</v>
      </c>
      <c r="C2972">
        <v>7</v>
      </c>
      <c r="D2972" t="s">
        <v>19</v>
      </c>
      <c r="E2972">
        <v>89</v>
      </c>
      <c r="F2972">
        <v>83</v>
      </c>
      <c r="G2972">
        <v>55</v>
      </c>
      <c r="H2972" t="s">
        <v>27</v>
      </c>
      <c r="I2972">
        <v>33</v>
      </c>
      <c r="J2972">
        <v>79</v>
      </c>
      <c r="K2972">
        <v>47</v>
      </c>
      <c r="L2972">
        <v>34</v>
      </c>
      <c r="M2972">
        <v>42</v>
      </c>
      <c r="N2972">
        <v>9</v>
      </c>
      <c r="O2972">
        <v>87</v>
      </c>
      <c r="P2972">
        <v>96</v>
      </c>
      <c r="Q2972">
        <v>48</v>
      </c>
      <c r="R2972">
        <v>22</v>
      </c>
    </row>
    <row r="2973" spans="1:18" x14ac:dyDescent="0.35">
      <c r="A2973" t="s">
        <v>36</v>
      </c>
      <c r="B2973">
        <v>89550</v>
      </c>
      <c r="C2973">
        <v>7</v>
      </c>
      <c r="D2973" t="s">
        <v>38</v>
      </c>
      <c r="E2973">
        <v>45</v>
      </c>
      <c r="F2973">
        <v>75</v>
      </c>
      <c r="G2973">
        <v>32</v>
      </c>
      <c r="H2973" t="s">
        <v>27</v>
      </c>
      <c r="I2973">
        <v>89</v>
      </c>
      <c r="J2973">
        <v>8</v>
      </c>
      <c r="K2973">
        <v>83</v>
      </c>
      <c r="L2973">
        <v>44</v>
      </c>
      <c r="M2973">
        <v>75</v>
      </c>
      <c r="N2973">
        <v>58</v>
      </c>
      <c r="O2973">
        <v>37</v>
      </c>
      <c r="P2973">
        <v>84</v>
      </c>
      <c r="Q2973">
        <v>10</v>
      </c>
      <c r="R2973">
        <v>9</v>
      </c>
    </row>
    <row r="2974" spans="1:18" x14ac:dyDescent="0.35">
      <c r="A2974" t="s">
        <v>39</v>
      </c>
      <c r="B2974">
        <v>63867</v>
      </c>
      <c r="C2974">
        <v>27</v>
      </c>
      <c r="D2974" t="s">
        <v>38</v>
      </c>
      <c r="E2974">
        <v>75</v>
      </c>
      <c r="F2974">
        <v>115</v>
      </c>
      <c r="G2974">
        <v>91</v>
      </c>
      <c r="H2974" t="s">
        <v>20</v>
      </c>
      <c r="I2974">
        <v>49</v>
      </c>
      <c r="J2974">
        <v>18</v>
      </c>
      <c r="K2974">
        <v>77</v>
      </c>
      <c r="L2974">
        <v>92</v>
      </c>
      <c r="M2974">
        <v>34</v>
      </c>
      <c r="N2974">
        <v>78</v>
      </c>
      <c r="O2974">
        <v>27</v>
      </c>
      <c r="P2974">
        <v>94</v>
      </c>
      <c r="Q2974">
        <v>68</v>
      </c>
      <c r="R2974">
        <v>57</v>
      </c>
    </row>
    <row r="2975" spans="1:18" x14ac:dyDescent="0.35">
      <c r="A2975" t="s">
        <v>40</v>
      </c>
      <c r="B2975">
        <v>132922</v>
      </c>
      <c r="C2975">
        <v>3</v>
      </c>
      <c r="D2975" t="s">
        <v>38</v>
      </c>
      <c r="E2975">
        <v>81</v>
      </c>
      <c r="F2975">
        <v>139</v>
      </c>
      <c r="G2975">
        <v>28</v>
      </c>
      <c r="H2975" t="s">
        <v>23</v>
      </c>
      <c r="I2975">
        <v>5</v>
      </c>
      <c r="J2975">
        <v>12</v>
      </c>
      <c r="K2975">
        <v>83</v>
      </c>
      <c r="L2975">
        <v>95</v>
      </c>
      <c r="M2975">
        <v>31</v>
      </c>
      <c r="N2975">
        <v>1</v>
      </c>
      <c r="O2975">
        <v>32</v>
      </c>
      <c r="P2975">
        <v>38</v>
      </c>
      <c r="Q2975">
        <v>76</v>
      </c>
      <c r="R2975">
        <v>5</v>
      </c>
    </row>
    <row r="2976" spans="1:18" x14ac:dyDescent="0.35">
      <c r="A2976" t="s">
        <v>28</v>
      </c>
      <c r="B2976">
        <v>134242</v>
      </c>
      <c r="C2976">
        <v>0</v>
      </c>
      <c r="D2976" t="s">
        <v>25</v>
      </c>
      <c r="E2976">
        <v>89</v>
      </c>
      <c r="F2976">
        <v>65</v>
      </c>
      <c r="G2976">
        <v>6</v>
      </c>
      <c r="H2976" t="s">
        <v>27</v>
      </c>
      <c r="I2976">
        <v>36</v>
      </c>
      <c r="J2976">
        <v>66</v>
      </c>
      <c r="K2976">
        <v>7</v>
      </c>
      <c r="L2976">
        <v>29</v>
      </c>
      <c r="M2976">
        <v>42</v>
      </c>
      <c r="N2976">
        <v>86</v>
      </c>
      <c r="O2976">
        <v>56</v>
      </c>
      <c r="P2976">
        <v>5</v>
      </c>
      <c r="Q2976">
        <v>8</v>
      </c>
      <c r="R2976">
        <v>5</v>
      </c>
    </row>
    <row r="2977" spans="1:18" x14ac:dyDescent="0.35">
      <c r="A2977" t="s">
        <v>34</v>
      </c>
      <c r="B2977">
        <v>72408</v>
      </c>
      <c r="C2977">
        <v>29</v>
      </c>
      <c r="D2977" t="s">
        <v>38</v>
      </c>
      <c r="E2977">
        <v>21</v>
      </c>
      <c r="F2977">
        <v>99</v>
      </c>
      <c r="G2977">
        <v>33</v>
      </c>
      <c r="H2977" t="s">
        <v>27</v>
      </c>
      <c r="I2977">
        <v>56</v>
      </c>
      <c r="J2977">
        <v>5</v>
      </c>
      <c r="K2977">
        <v>41</v>
      </c>
      <c r="L2977">
        <v>4</v>
      </c>
      <c r="M2977">
        <v>88</v>
      </c>
      <c r="N2977">
        <v>8</v>
      </c>
      <c r="O2977">
        <v>63</v>
      </c>
      <c r="P2977">
        <v>57</v>
      </c>
      <c r="Q2977">
        <v>69</v>
      </c>
      <c r="R2977">
        <v>14</v>
      </c>
    </row>
    <row r="2978" spans="1:18" x14ac:dyDescent="0.35">
      <c r="A2978" t="s">
        <v>31</v>
      </c>
      <c r="B2978">
        <v>146199</v>
      </c>
      <c r="C2978">
        <v>26</v>
      </c>
      <c r="D2978" t="s">
        <v>19</v>
      </c>
      <c r="E2978">
        <v>28</v>
      </c>
      <c r="F2978">
        <v>116</v>
      </c>
      <c r="G2978">
        <v>2</v>
      </c>
      <c r="H2978" t="s">
        <v>23</v>
      </c>
      <c r="I2978">
        <v>64</v>
      </c>
      <c r="J2978">
        <v>88</v>
      </c>
      <c r="K2978">
        <v>3</v>
      </c>
      <c r="L2978">
        <v>75</v>
      </c>
      <c r="M2978">
        <v>6</v>
      </c>
      <c r="N2978">
        <v>8</v>
      </c>
      <c r="O2978">
        <v>41</v>
      </c>
      <c r="P2978">
        <v>84</v>
      </c>
      <c r="Q2978">
        <v>32</v>
      </c>
      <c r="R2978">
        <v>48</v>
      </c>
    </row>
    <row r="2979" spans="1:18" x14ac:dyDescent="0.35">
      <c r="A2979" t="s">
        <v>42</v>
      </c>
      <c r="B2979">
        <v>122864</v>
      </c>
      <c r="C2979">
        <v>23</v>
      </c>
      <c r="D2979" t="s">
        <v>22</v>
      </c>
      <c r="E2979">
        <v>62</v>
      </c>
      <c r="F2979">
        <v>138</v>
      </c>
      <c r="G2979">
        <v>37</v>
      </c>
      <c r="H2979" t="s">
        <v>27</v>
      </c>
      <c r="I2979">
        <v>5</v>
      </c>
      <c r="J2979">
        <v>42</v>
      </c>
      <c r="K2979">
        <v>3</v>
      </c>
      <c r="L2979">
        <v>92</v>
      </c>
      <c r="M2979">
        <v>1</v>
      </c>
      <c r="N2979">
        <v>12</v>
      </c>
      <c r="O2979">
        <v>73</v>
      </c>
      <c r="P2979">
        <v>26</v>
      </c>
      <c r="Q2979">
        <v>72</v>
      </c>
      <c r="R2979">
        <v>83</v>
      </c>
    </row>
    <row r="2980" spans="1:18" x14ac:dyDescent="0.35">
      <c r="A2980" t="s">
        <v>31</v>
      </c>
      <c r="B2980">
        <v>63791</v>
      </c>
      <c r="C2980">
        <v>21</v>
      </c>
      <c r="D2980" t="s">
        <v>38</v>
      </c>
      <c r="E2980">
        <v>19</v>
      </c>
      <c r="F2980">
        <v>65</v>
      </c>
      <c r="G2980">
        <v>1</v>
      </c>
      <c r="H2980" t="s">
        <v>23</v>
      </c>
      <c r="I2980">
        <v>27</v>
      </c>
      <c r="J2980">
        <v>87</v>
      </c>
      <c r="K2980">
        <v>77</v>
      </c>
      <c r="L2980">
        <v>0</v>
      </c>
      <c r="M2980">
        <v>87</v>
      </c>
      <c r="N2980">
        <v>8</v>
      </c>
      <c r="O2980">
        <v>66</v>
      </c>
      <c r="P2980">
        <v>15</v>
      </c>
      <c r="Q2980">
        <v>6</v>
      </c>
      <c r="R2980">
        <v>76</v>
      </c>
    </row>
    <row r="2981" spans="1:18" x14ac:dyDescent="0.35">
      <c r="A2981" t="s">
        <v>33</v>
      </c>
      <c r="B2981">
        <v>70840</v>
      </c>
      <c r="C2981">
        <v>17</v>
      </c>
      <c r="D2981" t="s">
        <v>19</v>
      </c>
      <c r="E2981">
        <v>6</v>
      </c>
      <c r="F2981">
        <v>93</v>
      </c>
      <c r="G2981">
        <v>72</v>
      </c>
      <c r="H2981" t="s">
        <v>20</v>
      </c>
      <c r="I2981">
        <v>74</v>
      </c>
      <c r="J2981">
        <v>82</v>
      </c>
      <c r="K2981">
        <v>4</v>
      </c>
      <c r="L2981">
        <v>38</v>
      </c>
      <c r="M2981">
        <v>56</v>
      </c>
      <c r="N2981">
        <v>61</v>
      </c>
      <c r="O2981">
        <v>58</v>
      </c>
      <c r="P2981">
        <v>69</v>
      </c>
      <c r="Q2981">
        <v>97</v>
      </c>
      <c r="R2981">
        <v>39</v>
      </c>
    </row>
    <row r="2982" spans="1:18" x14ac:dyDescent="0.35">
      <c r="A2982" t="s">
        <v>40</v>
      </c>
      <c r="B2982">
        <v>87796</v>
      </c>
      <c r="C2982">
        <v>27</v>
      </c>
      <c r="D2982" t="s">
        <v>25</v>
      </c>
      <c r="E2982">
        <v>7</v>
      </c>
      <c r="F2982">
        <v>109</v>
      </c>
      <c r="G2982">
        <v>15</v>
      </c>
      <c r="H2982" t="s">
        <v>23</v>
      </c>
      <c r="I2982">
        <v>62</v>
      </c>
      <c r="J2982">
        <v>65</v>
      </c>
      <c r="K2982">
        <v>58</v>
      </c>
      <c r="L2982">
        <v>21</v>
      </c>
      <c r="M2982">
        <v>51</v>
      </c>
      <c r="N2982">
        <v>88</v>
      </c>
      <c r="O2982">
        <v>87</v>
      </c>
      <c r="P2982">
        <v>75</v>
      </c>
      <c r="Q2982">
        <v>7</v>
      </c>
      <c r="R2982">
        <v>15</v>
      </c>
    </row>
    <row r="2983" spans="1:18" x14ac:dyDescent="0.35">
      <c r="A2983" t="s">
        <v>29</v>
      </c>
      <c r="B2983">
        <v>126747</v>
      </c>
      <c r="C2983">
        <v>12</v>
      </c>
      <c r="D2983" t="s">
        <v>38</v>
      </c>
      <c r="E2983">
        <v>11</v>
      </c>
      <c r="F2983">
        <v>132</v>
      </c>
      <c r="G2983">
        <v>12</v>
      </c>
      <c r="H2983" t="s">
        <v>23</v>
      </c>
      <c r="I2983">
        <v>77</v>
      </c>
      <c r="J2983">
        <v>81</v>
      </c>
      <c r="K2983">
        <v>89</v>
      </c>
      <c r="L2983">
        <v>75</v>
      </c>
      <c r="M2983">
        <v>56</v>
      </c>
      <c r="N2983">
        <v>6</v>
      </c>
      <c r="O2983">
        <v>32</v>
      </c>
      <c r="P2983">
        <v>18</v>
      </c>
      <c r="Q2983">
        <v>13</v>
      </c>
      <c r="R2983">
        <v>18</v>
      </c>
    </row>
    <row r="2984" spans="1:18" x14ac:dyDescent="0.35">
      <c r="A2984" t="s">
        <v>41</v>
      </c>
      <c r="B2984">
        <v>126409</v>
      </c>
      <c r="C2984">
        <v>17</v>
      </c>
      <c r="D2984" t="s">
        <v>19</v>
      </c>
      <c r="E2984">
        <v>16</v>
      </c>
      <c r="F2984">
        <v>122</v>
      </c>
      <c r="G2984">
        <v>75</v>
      </c>
      <c r="H2984" t="s">
        <v>20</v>
      </c>
      <c r="I2984">
        <v>98</v>
      </c>
      <c r="J2984">
        <v>37</v>
      </c>
      <c r="K2984">
        <v>41</v>
      </c>
      <c r="L2984">
        <v>4</v>
      </c>
      <c r="M2984">
        <v>82</v>
      </c>
      <c r="N2984">
        <v>22</v>
      </c>
      <c r="O2984">
        <v>83</v>
      </c>
      <c r="P2984">
        <v>66</v>
      </c>
      <c r="Q2984">
        <v>22</v>
      </c>
      <c r="R2984">
        <v>7</v>
      </c>
    </row>
    <row r="2985" spans="1:18" x14ac:dyDescent="0.35">
      <c r="A2985" t="s">
        <v>32</v>
      </c>
      <c r="B2985">
        <v>60740</v>
      </c>
      <c r="C2985">
        <v>16</v>
      </c>
      <c r="D2985" t="s">
        <v>22</v>
      </c>
      <c r="E2985">
        <v>53</v>
      </c>
      <c r="F2985">
        <v>143</v>
      </c>
      <c r="G2985">
        <v>32</v>
      </c>
      <c r="H2985" t="s">
        <v>27</v>
      </c>
      <c r="I2985">
        <v>51</v>
      </c>
      <c r="J2985">
        <v>2</v>
      </c>
      <c r="K2985">
        <v>78</v>
      </c>
      <c r="L2985">
        <v>68</v>
      </c>
      <c r="M2985">
        <v>1</v>
      </c>
      <c r="N2985">
        <v>62</v>
      </c>
      <c r="O2985">
        <v>98</v>
      </c>
      <c r="P2985">
        <v>53</v>
      </c>
      <c r="Q2985">
        <v>29</v>
      </c>
      <c r="R2985">
        <v>15</v>
      </c>
    </row>
    <row r="2986" spans="1:18" x14ac:dyDescent="0.35">
      <c r="A2986" t="s">
        <v>21</v>
      </c>
      <c r="B2986">
        <v>108275</v>
      </c>
      <c r="C2986">
        <v>22</v>
      </c>
      <c r="D2986" t="s">
        <v>25</v>
      </c>
      <c r="E2986">
        <v>56</v>
      </c>
      <c r="F2986">
        <v>87</v>
      </c>
      <c r="G2986">
        <v>1</v>
      </c>
      <c r="H2986" t="s">
        <v>23</v>
      </c>
      <c r="I2986">
        <v>95</v>
      </c>
      <c r="J2986">
        <v>63</v>
      </c>
      <c r="K2986">
        <v>6</v>
      </c>
      <c r="L2986">
        <v>6</v>
      </c>
      <c r="M2986">
        <v>94</v>
      </c>
      <c r="N2986">
        <v>71</v>
      </c>
      <c r="O2986">
        <v>1</v>
      </c>
      <c r="P2986">
        <v>62</v>
      </c>
      <c r="Q2986">
        <v>42</v>
      </c>
      <c r="R2986">
        <v>79</v>
      </c>
    </row>
    <row r="2987" spans="1:18" x14ac:dyDescent="0.35">
      <c r="A2987" t="s">
        <v>39</v>
      </c>
      <c r="B2987">
        <v>32570</v>
      </c>
      <c r="C2987">
        <v>7</v>
      </c>
      <c r="D2987" t="s">
        <v>38</v>
      </c>
      <c r="E2987">
        <v>38</v>
      </c>
      <c r="F2987">
        <v>67</v>
      </c>
      <c r="G2987">
        <v>76</v>
      </c>
      <c r="H2987" t="s">
        <v>20</v>
      </c>
      <c r="I2987">
        <v>19</v>
      </c>
      <c r="J2987">
        <v>2</v>
      </c>
      <c r="K2987">
        <v>5</v>
      </c>
      <c r="L2987">
        <v>84</v>
      </c>
      <c r="M2987">
        <v>8</v>
      </c>
      <c r="N2987">
        <v>14</v>
      </c>
      <c r="O2987">
        <v>67</v>
      </c>
      <c r="P2987">
        <v>75</v>
      </c>
      <c r="Q2987">
        <v>5</v>
      </c>
      <c r="R2987">
        <v>9</v>
      </c>
    </row>
    <row r="2988" spans="1:18" x14ac:dyDescent="0.35">
      <c r="A2988" t="s">
        <v>39</v>
      </c>
      <c r="B2988">
        <v>80258</v>
      </c>
      <c r="C2988">
        <v>12</v>
      </c>
      <c r="D2988" t="s">
        <v>38</v>
      </c>
      <c r="E2988">
        <v>2</v>
      </c>
      <c r="F2988">
        <v>91</v>
      </c>
      <c r="G2988">
        <v>88</v>
      </c>
      <c r="H2988" t="s">
        <v>20</v>
      </c>
      <c r="I2988">
        <v>71</v>
      </c>
      <c r="J2988">
        <v>97</v>
      </c>
      <c r="K2988">
        <v>19</v>
      </c>
      <c r="L2988">
        <v>2</v>
      </c>
      <c r="M2988">
        <v>32</v>
      </c>
      <c r="N2988">
        <v>15</v>
      </c>
      <c r="O2988">
        <v>55</v>
      </c>
      <c r="P2988">
        <v>9</v>
      </c>
      <c r="Q2988">
        <v>69</v>
      </c>
      <c r="R2988">
        <v>14</v>
      </c>
    </row>
    <row r="2989" spans="1:18" x14ac:dyDescent="0.35">
      <c r="A2989" t="s">
        <v>36</v>
      </c>
      <c r="B2989">
        <v>34970</v>
      </c>
      <c r="C2989">
        <v>6</v>
      </c>
      <c r="D2989" t="s">
        <v>38</v>
      </c>
      <c r="E2989">
        <v>91</v>
      </c>
      <c r="F2989">
        <v>99</v>
      </c>
      <c r="G2989">
        <v>67</v>
      </c>
      <c r="H2989" t="s">
        <v>27</v>
      </c>
      <c r="I2989">
        <v>74</v>
      </c>
      <c r="J2989">
        <v>99</v>
      </c>
      <c r="K2989">
        <v>87</v>
      </c>
      <c r="L2989">
        <v>41</v>
      </c>
      <c r="M2989">
        <v>76</v>
      </c>
      <c r="N2989">
        <v>47</v>
      </c>
      <c r="O2989">
        <v>23</v>
      </c>
      <c r="P2989">
        <v>24</v>
      </c>
      <c r="Q2989">
        <v>4</v>
      </c>
      <c r="R2989">
        <v>11</v>
      </c>
    </row>
    <row r="2990" spans="1:18" x14ac:dyDescent="0.35">
      <c r="A2990" t="s">
        <v>18</v>
      </c>
      <c r="B2990">
        <v>35973</v>
      </c>
      <c r="C2990">
        <v>3</v>
      </c>
      <c r="D2990" t="s">
        <v>25</v>
      </c>
      <c r="E2990">
        <v>5</v>
      </c>
      <c r="F2990">
        <v>145</v>
      </c>
      <c r="G2990">
        <v>84</v>
      </c>
      <c r="H2990" t="s">
        <v>20</v>
      </c>
      <c r="I2990">
        <v>41</v>
      </c>
      <c r="J2990">
        <v>24</v>
      </c>
      <c r="K2990">
        <v>2</v>
      </c>
      <c r="L2990">
        <v>66</v>
      </c>
      <c r="M2990">
        <v>85</v>
      </c>
      <c r="N2990">
        <v>4</v>
      </c>
      <c r="O2990">
        <v>55</v>
      </c>
      <c r="P2990">
        <v>71</v>
      </c>
      <c r="Q2990">
        <v>6</v>
      </c>
      <c r="R2990">
        <v>35</v>
      </c>
    </row>
    <row r="2991" spans="1:18" x14ac:dyDescent="0.35">
      <c r="A2991" t="s">
        <v>32</v>
      </c>
      <c r="B2991">
        <v>101126</v>
      </c>
      <c r="C2991">
        <v>5</v>
      </c>
      <c r="D2991" t="s">
        <v>25</v>
      </c>
      <c r="E2991">
        <v>68</v>
      </c>
      <c r="F2991">
        <v>55</v>
      </c>
      <c r="G2991">
        <v>4</v>
      </c>
      <c r="H2991" t="s">
        <v>27</v>
      </c>
      <c r="I2991">
        <v>68</v>
      </c>
      <c r="J2991">
        <v>27</v>
      </c>
      <c r="K2991">
        <v>81</v>
      </c>
      <c r="L2991">
        <v>3</v>
      </c>
      <c r="M2991">
        <v>19</v>
      </c>
      <c r="N2991">
        <v>28</v>
      </c>
      <c r="O2991">
        <v>93</v>
      </c>
      <c r="P2991">
        <v>8</v>
      </c>
      <c r="Q2991">
        <v>88</v>
      </c>
      <c r="R2991">
        <v>44</v>
      </c>
    </row>
    <row r="2992" spans="1:18" x14ac:dyDescent="0.35">
      <c r="A2992" t="s">
        <v>36</v>
      </c>
      <c r="B2992">
        <v>123686</v>
      </c>
      <c r="C2992">
        <v>7</v>
      </c>
      <c r="D2992" t="s">
        <v>38</v>
      </c>
      <c r="E2992">
        <v>85</v>
      </c>
      <c r="F2992">
        <v>9</v>
      </c>
      <c r="G2992">
        <v>7</v>
      </c>
      <c r="H2992" t="s">
        <v>27</v>
      </c>
      <c r="I2992">
        <v>85</v>
      </c>
      <c r="J2992">
        <v>97</v>
      </c>
      <c r="K2992">
        <v>87</v>
      </c>
      <c r="L2992">
        <v>78</v>
      </c>
      <c r="M2992">
        <v>94</v>
      </c>
      <c r="N2992">
        <v>42</v>
      </c>
      <c r="O2992">
        <v>78</v>
      </c>
      <c r="P2992">
        <v>21</v>
      </c>
      <c r="Q2992">
        <v>73</v>
      </c>
      <c r="R2992">
        <v>79</v>
      </c>
    </row>
    <row r="2993" spans="1:18" x14ac:dyDescent="0.35">
      <c r="A2993" t="s">
        <v>28</v>
      </c>
      <c r="B2993">
        <v>39421</v>
      </c>
      <c r="C2993">
        <v>10</v>
      </c>
      <c r="D2993" t="s">
        <v>19</v>
      </c>
      <c r="E2993">
        <v>85</v>
      </c>
      <c r="F2993">
        <v>91</v>
      </c>
      <c r="G2993">
        <v>52</v>
      </c>
      <c r="H2993" t="s">
        <v>27</v>
      </c>
      <c r="I2993">
        <v>1</v>
      </c>
      <c r="J2993">
        <v>15</v>
      </c>
      <c r="K2993">
        <v>64</v>
      </c>
      <c r="L2993">
        <v>56</v>
      </c>
      <c r="M2993">
        <v>2</v>
      </c>
      <c r="N2993">
        <v>24</v>
      </c>
      <c r="O2993">
        <v>34</v>
      </c>
      <c r="P2993">
        <v>72</v>
      </c>
      <c r="Q2993">
        <v>61</v>
      </c>
      <c r="R2993">
        <v>7</v>
      </c>
    </row>
    <row r="2994" spans="1:18" x14ac:dyDescent="0.35">
      <c r="A2994" t="s">
        <v>41</v>
      </c>
      <c r="B2994">
        <v>119894</v>
      </c>
      <c r="C2994">
        <v>13</v>
      </c>
      <c r="D2994" t="s">
        <v>38</v>
      </c>
      <c r="E2994">
        <v>26</v>
      </c>
      <c r="F2994">
        <v>117</v>
      </c>
      <c r="G2994">
        <v>73</v>
      </c>
      <c r="H2994" t="s">
        <v>20</v>
      </c>
      <c r="I2994">
        <v>10</v>
      </c>
      <c r="J2994">
        <v>8</v>
      </c>
      <c r="K2994">
        <v>74</v>
      </c>
      <c r="L2994">
        <v>54</v>
      </c>
      <c r="M2994">
        <v>9</v>
      </c>
      <c r="N2994">
        <v>3</v>
      </c>
      <c r="O2994">
        <v>36</v>
      </c>
      <c r="P2994">
        <v>8</v>
      </c>
      <c r="Q2994">
        <v>4</v>
      </c>
      <c r="R2994">
        <v>7</v>
      </c>
    </row>
    <row r="2995" spans="1:18" x14ac:dyDescent="0.35">
      <c r="A2995" t="s">
        <v>29</v>
      </c>
      <c r="B2995">
        <v>78448</v>
      </c>
      <c r="C2995">
        <v>25</v>
      </c>
      <c r="D2995" t="s">
        <v>25</v>
      </c>
      <c r="E2995">
        <v>27</v>
      </c>
      <c r="F2995">
        <v>58</v>
      </c>
      <c r="G2995">
        <v>28</v>
      </c>
      <c r="H2995" t="s">
        <v>23</v>
      </c>
      <c r="I2995">
        <v>3</v>
      </c>
      <c r="J2995">
        <v>11</v>
      </c>
      <c r="K2995">
        <v>68</v>
      </c>
      <c r="L2995">
        <v>22</v>
      </c>
      <c r="M2995">
        <v>48</v>
      </c>
      <c r="N2995">
        <v>5</v>
      </c>
      <c r="O2995">
        <v>99</v>
      </c>
      <c r="P2995">
        <v>45</v>
      </c>
      <c r="Q2995">
        <v>10</v>
      </c>
      <c r="R2995">
        <v>39</v>
      </c>
    </row>
    <row r="2996" spans="1:18" x14ac:dyDescent="0.35">
      <c r="A2996" t="s">
        <v>30</v>
      </c>
      <c r="B2996">
        <v>86686</v>
      </c>
      <c r="C2996">
        <v>18</v>
      </c>
      <c r="D2996" t="s">
        <v>25</v>
      </c>
      <c r="E2996">
        <v>91</v>
      </c>
      <c r="F2996">
        <v>83</v>
      </c>
      <c r="G2996">
        <v>47</v>
      </c>
      <c r="H2996" t="s">
        <v>27</v>
      </c>
      <c r="I2996">
        <v>8</v>
      </c>
      <c r="J2996">
        <v>96</v>
      </c>
      <c r="K2996">
        <v>9</v>
      </c>
      <c r="L2996">
        <v>77</v>
      </c>
      <c r="M2996">
        <v>54</v>
      </c>
      <c r="N2996">
        <v>6</v>
      </c>
      <c r="O2996">
        <v>0</v>
      </c>
      <c r="P2996">
        <v>94</v>
      </c>
      <c r="Q2996">
        <v>74</v>
      </c>
      <c r="R2996">
        <v>69</v>
      </c>
    </row>
    <row r="2997" spans="1:18" x14ac:dyDescent="0.35">
      <c r="A2997" t="s">
        <v>40</v>
      </c>
      <c r="B2997">
        <v>111319</v>
      </c>
      <c r="C2997">
        <v>6</v>
      </c>
      <c r="D2997" t="s">
        <v>38</v>
      </c>
      <c r="E2997">
        <v>24</v>
      </c>
      <c r="F2997">
        <v>118</v>
      </c>
      <c r="G2997">
        <v>2</v>
      </c>
      <c r="H2997" t="s">
        <v>23</v>
      </c>
      <c r="I2997">
        <v>73</v>
      </c>
      <c r="J2997">
        <v>37</v>
      </c>
      <c r="K2997">
        <v>99</v>
      </c>
      <c r="L2997">
        <v>7</v>
      </c>
      <c r="M2997">
        <v>8</v>
      </c>
      <c r="N2997">
        <v>92</v>
      </c>
      <c r="O2997">
        <v>65</v>
      </c>
      <c r="P2997">
        <v>33</v>
      </c>
      <c r="Q2997">
        <v>76</v>
      </c>
      <c r="R2997">
        <v>45</v>
      </c>
    </row>
    <row r="2998" spans="1:18" x14ac:dyDescent="0.35">
      <c r="A2998" t="s">
        <v>34</v>
      </c>
      <c r="B2998">
        <v>44363</v>
      </c>
      <c r="C2998">
        <v>29</v>
      </c>
      <c r="D2998" t="s">
        <v>22</v>
      </c>
      <c r="E2998">
        <v>65</v>
      </c>
      <c r="F2998">
        <v>74</v>
      </c>
      <c r="G2998">
        <v>35</v>
      </c>
      <c r="H2998" t="s">
        <v>27</v>
      </c>
      <c r="I2998">
        <v>23</v>
      </c>
      <c r="J2998">
        <v>48</v>
      </c>
      <c r="K2998">
        <v>5</v>
      </c>
      <c r="L2998">
        <v>88</v>
      </c>
      <c r="M2998">
        <v>56</v>
      </c>
      <c r="N2998">
        <v>29</v>
      </c>
      <c r="O2998">
        <v>69</v>
      </c>
      <c r="P2998">
        <v>8</v>
      </c>
      <c r="Q2998">
        <v>61</v>
      </c>
      <c r="R2998">
        <v>2</v>
      </c>
    </row>
    <row r="2999" spans="1:18" x14ac:dyDescent="0.35">
      <c r="A2999" t="s">
        <v>36</v>
      </c>
      <c r="B2999">
        <v>61325</v>
      </c>
      <c r="C2999">
        <v>23</v>
      </c>
      <c r="D2999" t="s">
        <v>19</v>
      </c>
      <c r="E2999">
        <v>64</v>
      </c>
      <c r="F2999">
        <v>94</v>
      </c>
      <c r="G2999">
        <v>39</v>
      </c>
      <c r="H2999" t="s">
        <v>27</v>
      </c>
      <c r="I2999">
        <v>28</v>
      </c>
      <c r="J2999">
        <v>62</v>
      </c>
      <c r="K2999">
        <v>73</v>
      </c>
      <c r="L2999">
        <v>21</v>
      </c>
      <c r="M2999">
        <v>96</v>
      </c>
      <c r="N2999">
        <v>1</v>
      </c>
      <c r="O2999">
        <v>7</v>
      </c>
      <c r="P2999">
        <v>29</v>
      </c>
      <c r="Q2999">
        <v>48</v>
      </c>
      <c r="R2999">
        <v>57</v>
      </c>
    </row>
    <row r="3000" spans="1:18" x14ac:dyDescent="0.35">
      <c r="A3000" t="s">
        <v>37</v>
      </c>
      <c r="B3000">
        <v>110296</v>
      </c>
      <c r="C3000">
        <v>7</v>
      </c>
      <c r="D3000" t="s">
        <v>22</v>
      </c>
      <c r="E3000">
        <v>95</v>
      </c>
      <c r="F3000">
        <v>123</v>
      </c>
      <c r="G3000">
        <v>46</v>
      </c>
      <c r="H3000" t="s">
        <v>27</v>
      </c>
      <c r="I3000">
        <v>21</v>
      </c>
      <c r="J3000">
        <v>18</v>
      </c>
      <c r="K3000">
        <v>14</v>
      </c>
      <c r="L3000">
        <v>22</v>
      </c>
      <c r="M3000">
        <v>55</v>
      </c>
      <c r="N3000">
        <v>68</v>
      </c>
      <c r="O3000">
        <v>31</v>
      </c>
      <c r="P3000">
        <v>55</v>
      </c>
      <c r="Q3000">
        <v>34</v>
      </c>
      <c r="R3000">
        <v>7</v>
      </c>
    </row>
    <row r="3001" spans="1:18" x14ac:dyDescent="0.35">
      <c r="A3001" t="s">
        <v>37</v>
      </c>
      <c r="B3001">
        <v>123909</v>
      </c>
      <c r="C3001">
        <v>25</v>
      </c>
      <c r="D3001" t="s">
        <v>22</v>
      </c>
      <c r="E3001">
        <v>69</v>
      </c>
      <c r="F3001">
        <v>56</v>
      </c>
      <c r="G3001">
        <v>49</v>
      </c>
      <c r="H3001" t="s">
        <v>27</v>
      </c>
      <c r="I3001">
        <v>77</v>
      </c>
      <c r="J3001">
        <v>54</v>
      </c>
      <c r="K3001">
        <v>95</v>
      </c>
      <c r="L3001">
        <v>5</v>
      </c>
      <c r="M3001">
        <v>29</v>
      </c>
      <c r="N3001">
        <v>22</v>
      </c>
      <c r="O3001">
        <v>77</v>
      </c>
      <c r="P3001">
        <v>52</v>
      </c>
      <c r="Q3001">
        <v>14</v>
      </c>
      <c r="R3001">
        <v>29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2BD13-53D7-4D68-9478-D12EB3709B31}">
  <sheetPr codeName="Hoja5">
    <tabColor rgb="FFFF0000"/>
  </sheetPr>
  <dimension ref="A1:AB3001"/>
  <sheetViews>
    <sheetView topLeftCell="G2977" zoomScale="73" workbookViewId="0">
      <selection activeCell="A3002" sqref="A3002"/>
    </sheetView>
  </sheetViews>
  <sheetFormatPr baseColWidth="10" defaultRowHeight="14.5" x14ac:dyDescent="0.35"/>
  <cols>
    <col min="1" max="1" width="18.26953125" bestFit="1" customWidth="1"/>
    <col min="2" max="2" width="15.81640625" bestFit="1" customWidth="1"/>
    <col min="3" max="3" width="17.7265625" bestFit="1" customWidth="1"/>
    <col min="4" max="4" width="16.6328125" bestFit="1" customWidth="1"/>
    <col min="5" max="5" width="19.26953125" bestFit="1" customWidth="1"/>
    <col min="6" max="6" width="19.26953125" customWidth="1"/>
    <col min="7" max="7" width="20.7265625" bestFit="1" customWidth="1"/>
    <col min="8" max="8" width="18.453125" customWidth="1"/>
    <col min="9" max="9" width="14.90625" bestFit="1" customWidth="1"/>
    <col min="10" max="11" width="8.36328125" bestFit="1" customWidth="1"/>
    <col min="12" max="14" width="8.36328125" customWidth="1"/>
    <col min="15" max="21" width="8.36328125" bestFit="1" customWidth="1"/>
    <col min="22" max="22" width="9.36328125" bestFit="1" customWidth="1"/>
    <col min="28" max="28" width="11.1796875" bestFit="1" customWidth="1"/>
  </cols>
  <sheetData>
    <row r="1" spans="1:28" x14ac:dyDescent="0.35">
      <c r="A1" t="s">
        <v>45</v>
      </c>
      <c r="B1" t="s">
        <v>0</v>
      </c>
      <c r="C1" t="s">
        <v>70</v>
      </c>
      <c r="D1" t="s">
        <v>66</v>
      </c>
      <c r="E1" t="s">
        <v>2</v>
      </c>
      <c r="F1" t="s">
        <v>69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78</v>
      </c>
      <c r="M1" t="s">
        <v>79</v>
      </c>
      <c r="N1" t="s">
        <v>80</v>
      </c>
      <c r="O1" t="s">
        <v>51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17</v>
      </c>
    </row>
    <row r="2" spans="1:28" x14ac:dyDescent="0.35">
      <c r="A2">
        <v>1</v>
      </c>
      <c r="B2" t="s">
        <v>18</v>
      </c>
      <c r="C2">
        <v>45795</v>
      </c>
      <c r="D2">
        <f>ROUND(AI_Impact_on_Jobs_20303[[#This Row],[Salary]]/1000, 1)</f>
        <v>45.8</v>
      </c>
      <c r="E2">
        <v>28</v>
      </c>
      <c r="F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" t="s">
        <v>19</v>
      </c>
      <c r="H2">
        <v>18</v>
      </c>
      <c r="I2">
        <v>128</v>
      </c>
      <c r="J2">
        <v>85</v>
      </c>
      <c r="K2" t="s">
        <v>20</v>
      </c>
      <c r="L2">
        <f>IF(AI_Impact_on_Jobs_20303[[#This Row],[Risk_Category]] = "Low", AI_Impact_on_Jobs_20303[[#This Row],[Automation_Probability_2030]], 0)</f>
        <v>0</v>
      </c>
      <c r="M2">
        <f>IF(AI_Impact_on_Jobs_20303[[#This Row],[Risk_Category]]="Medium", AI_Impact_on_Jobs_20303[[#This Row],[Automation_Probability_2030]], 0)</f>
        <v>0</v>
      </c>
      <c r="N2">
        <f>IF(AI_Impact_on_Jobs_20303[[#This Row],[Risk_Category]]="High", AI_Impact_on_Jobs_20303[[#This Row],[Automation_Probability_2030]], 0)</f>
        <v>85</v>
      </c>
      <c r="O2">
        <f>AVERAGE(AI_Impact_on_Jobs_20303[[#This Row],[Skill_1]:[Skill_10]])</f>
        <v>37.6</v>
      </c>
      <c r="P2">
        <v>45</v>
      </c>
      <c r="Q2">
        <v>1</v>
      </c>
      <c r="R2">
        <v>46</v>
      </c>
      <c r="S2">
        <v>33</v>
      </c>
      <c r="T2">
        <v>14</v>
      </c>
      <c r="U2">
        <v>65</v>
      </c>
      <c r="V2">
        <v>6</v>
      </c>
      <c r="W2">
        <v>72</v>
      </c>
      <c r="X2">
        <v>94</v>
      </c>
      <c r="Y2">
        <v>0</v>
      </c>
    </row>
    <row r="3" spans="1:28" x14ac:dyDescent="0.35">
      <c r="A3">
        <v>2</v>
      </c>
      <c r="B3" t="s">
        <v>21</v>
      </c>
      <c r="C3">
        <v>133355</v>
      </c>
      <c r="D3">
        <f>ROUND(AI_Impact_on_Jobs_20303[[#This Row],[Salary]]/1000, 1)</f>
        <v>133.4</v>
      </c>
      <c r="E3">
        <v>20</v>
      </c>
      <c r="F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" t="s">
        <v>22</v>
      </c>
      <c r="H3">
        <v>62</v>
      </c>
      <c r="I3">
        <v>111</v>
      </c>
      <c r="J3">
        <v>5</v>
      </c>
      <c r="K3" t="s">
        <v>23</v>
      </c>
      <c r="L3">
        <f>IF(AI_Impact_on_Jobs_20303[[#This Row],[Risk_Category]] = "Low", AI_Impact_on_Jobs_20303[[#This Row],[Automation_Probability_2030]], 0)</f>
        <v>5</v>
      </c>
      <c r="M3">
        <f>IF(AI_Impact_on_Jobs_20303[[#This Row],[Risk_Category]]="Medium", AI_Impact_on_Jobs_20303[[#This Row],[Automation_Probability_2030]], 0)</f>
        <v>0</v>
      </c>
      <c r="N3">
        <f>IF(AI_Impact_on_Jobs_20303[[#This Row],[Risk_Category]]="High", AI_Impact_on_Jobs_20303[[#This Row],[Automation_Probability_2030]], 0)</f>
        <v>0</v>
      </c>
      <c r="O3">
        <f>AVERAGE(AI_Impact_on_Jobs_20303[[#This Row],[Skill_1]:[Skill_10]])</f>
        <v>39</v>
      </c>
      <c r="P3">
        <v>2</v>
      </c>
      <c r="Q3">
        <v>52</v>
      </c>
      <c r="R3">
        <v>4</v>
      </c>
      <c r="S3">
        <v>5</v>
      </c>
      <c r="T3">
        <v>97</v>
      </c>
      <c r="U3">
        <v>23</v>
      </c>
      <c r="V3">
        <v>9</v>
      </c>
      <c r="W3">
        <v>62</v>
      </c>
      <c r="X3">
        <v>38</v>
      </c>
      <c r="Y3">
        <v>98</v>
      </c>
    </row>
    <row r="4" spans="1:28" x14ac:dyDescent="0.35">
      <c r="A4">
        <v>3</v>
      </c>
      <c r="B4" t="s">
        <v>24</v>
      </c>
      <c r="C4">
        <v>146216</v>
      </c>
      <c r="D4">
        <f>ROUND(AI_Impact_on_Jobs_20303[[#This Row],[Salary]]/1000, 1)</f>
        <v>146.19999999999999</v>
      </c>
      <c r="E4">
        <v>2</v>
      </c>
      <c r="F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" t="s">
        <v>25</v>
      </c>
      <c r="H4">
        <v>86</v>
      </c>
      <c r="I4">
        <v>118</v>
      </c>
      <c r="J4">
        <v>81</v>
      </c>
      <c r="K4" t="s">
        <v>20</v>
      </c>
      <c r="L4">
        <f>IF(AI_Impact_on_Jobs_20303[[#This Row],[Risk_Category]] = "Low", AI_Impact_on_Jobs_20303[[#This Row],[Automation_Probability_2030]], 0)</f>
        <v>0</v>
      </c>
      <c r="M4">
        <f>IF(AI_Impact_on_Jobs_20303[[#This Row],[Risk_Category]]="Medium", AI_Impact_on_Jobs_20303[[#This Row],[Automation_Probability_2030]], 0)</f>
        <v>0</v>
      </c>
      <c r="N4">
        <f>IF(AI_Impact_on_Jobs_20303[[#This Row],[Risk_Category]]="High", AI_Impact_on_Jobs_20303[[#This Row],[Automation_Probability_2030]], 0)</f>
        <v>81</v>
      </c>
      <c r="O4">
        <f>AVERAGE(AI_Impact_on_Jobs_20303[[#This Row],[Skill_1]:[Skill_10]])</f>
        <v>45.1</v>
      </c>
      <c r="P4">
        <v>1</v>
      </c>
      <c r="Q4">
        <v>94</v>
      </c>
      <c r="R4">
        <v>56</v>
      </c>
      <c r="S4">
        <v>39</v>
      </c>
      <c r="T4">
        <v>2</v>
      </c>
      <c r="U4">
        <v>23</v>
      </c>
      <c r="V4">
        <v>24</v>
      </c>
      <c r="W4">
        <v>68</v>
      </c>
      <c r="X4">
        <v>61</v>
      </c>
      <c r="Y4">
        <v>83</v>
      </c>
    </row>
    <row r="5" spans="1:28" x14ac:dyDescent="0.35">
      <c r="A5">
        <v>4</v>
      </c>
      <c r="B5" t="s">
        <v>26</v>
      </c>
      <c r="C5">
        <v>136530</v>
      </c>
      <c r="D5">
        <f>ROUND(AI_Impact_on_Jobs_20303[[#This Row],[Salary]]/1000, 1)</f>
        <v>136.5</v>
      </c>
      <c r="E5">
        <v>13</v>
      </c>
      <c r="F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" t="s">
        <v>22</v>
      </c>
      <c r="H5">
        <v>39</v>
      </c>
      <c r="I5">
        <v>68</v>
      </c>
      <c r="J5">
        <v>6</v>
      </c>
      <c r="K5" t="s">
        <v>27</v>
      </c>
      <c r="L5">
        <f>IF(AI_Impact_on_Jobs_20303[[#This Row],[Risk_Category]] = "Low", AI_Impact_on_Jobs_20303[[#This Row],[Automation_Probability_2030]], 0)</f>
        <v>0</v>
      </c>
      <c r="M5">
        <f>IF(AI_Impact_on_Jobs_20303[[#This Row],[Risk_Category]]="Medium", AI_Impact_on_Jobs_20303[[#This Row],[Automation_Probability_2030]], 0)</f>
        <v>6</v>
      </c>
      <c r="N5">
        <f>IF(AI_Impact_on_Jobs_20303[[#This Row],[Risk_Category]]="High", AI_Impact_on_Jobs_20303[[#This Row],[Automation_Probability_2030]], 0)</f>
        <v>0</v>
      </c>
      <c r="O5">
        <f>AVERAGE(AI_Impact_on_Jobs_20303[[#This Row],[Skill_1]:[Skill_10]])</f>
        <v>45.6</v>
      </c>
      <c r="P5">
        <v>43</v>
      </c>
      <c r="Q5">
        <v>21</v>
      </c>
      <c r="R5">
        <v>57</v>
      </c>
      <c r="S5">
        <v>3</v>
      </c>
      <c r="T5">
        <v>84</v>
      </c>
      <c r="U5">
        <v>45</v>
      </c>
      <c r="V5">
        <v>4</v>
      </c>
      <c r="W5">
        <v>93</v>
      </c>
      <c r="X5">
        <v>73</v>
      </c>
      <c r="Y5">
        <v>33</v>
      </c>
    </row>
    <row r="6" spans="1:28" x14ac:dyDescent="0.35">
      <c r="A6">
        <v>5</v>
      </c>
      <c r="B6" t="s">
        <v>28</v>
      </c>
      <c r="C6">
        <v>70397</v>
      </c>
      <c r="D6">
        <f>ROUND(AI_Impact_on_Jobs_20303[[#This Row],[Salary]]/1000, 1)</f>
        <v>70.400000000000006</v>
      </c>
      <c r="E6">
        <v>22</v>
      </c>
      <c r="F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" t="s">
        <v>25</v>
      </c>
      <c r="H6">
        <v>52</v>
      </c>
      <c r="I6">
        <v>146</v>
      </c>
      <c r="J6">
        <v>64</v>
      </c>
      <c r="K6" t="s">
        <v>27</v>
      </c>
      <c r="L6">
        <f>IF(AI_Impact_on_Jobs_20303[[#This Row],[Risk_Category]] = "Low", AI_Impact_on_Jobs_20303[[#This Row],[Automation_Probability_2030]], 0)</f>
        <v>0</v>
      </c>
      <c r="M6">
        <f>IF(AI_Impact_on_Jobs_20303[[#This Row],[Risk_Category]]="Medium", AI_Impact_on_Jobs_20303[[#This Row],[Automation_Probability_2030]], 0)</f>
        <v>64</v>
      </c>
      <c r="N6">
        <f>IF(AI_Impact_on_Jobs_20303[[#This Row],[Risk_Category]]="High", AI_Impact_on_Jobs_20303[[#This Row],[Automation_Probability_2030]], 0)</f>
        <v>0</v>
      </c>
      <c r="O6">
        <f>AVERAGE(AI_Impact_on_Jobs_20303[[#This Row],[Skill_1]:[Skill_10]])</f>
        <v>43.8</v>
      </c>
      <c r="P6">
        <v>75</v>
      </c>
      <c r="Q6">
        <v>54</v>
      </c>
      <c r="R6">
        <v>59</v>
      </c>
      <c r="S6">
        <v>97</v>
      </c>
      <c r="T6">
        <v>61</v>
      </c>
      <c r="U6">
        <v>28</v>
      </c>
      <c r="V6">
        <v>3</v>
      </c>
      <c r="W6">
        <v>17</v>
      </c>
      <c r="X6">
        <v>2</v>
      </c>
      <c r="Y6">
        <v>42</v>
      </c>
    </row>
    <row r="7" spans="1:28" x14ac:dyDescent="0.35">
      <c r="A7">
        <v>6</v>
      </c>
      <c r="B7" t="s">
        <v>29</v>
      </c>
      <c r="C7">
        <v>92592</v>
      </c>
      <c r="D7">
        <f>ROUND(AI_Impact_on_Jobs_20303[[#This Row],[Salary]]/1000, 1)</f>
        <v>92.6</v>
      </c>
      <c r="E7">
        <v>11</v>
      </c>
      <c r="F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" t="s">
        <v>19</v>
      </c>
      <c r="H7">
        <v>29</v>
      </c>
      <c r="I7">
        <v>51</v>
      </c>
      <c r="J7">
        <v>1</v>
      </c>
      <c r="K7" t="s">
        <v>23</v>
      </c>
      <c r="L7">
        <f>IF(AI_Impact_on_Jobs_20303[[#This Row],[Risk_Category]] = "Low", AI_Impact_on_Jobs_20303[[#This Row],[Automation_Probability_2030]], 0)</f>
        <v>1</v>
      </c>
      <c r="M7">
        <f>IF(AI_Impact_on_Jobs_20303[[#This Row],[Risk_Category]]="Medium", AI_Impact_on_Jobs_20303[[#This Row],[Automation_Probability_2030]], 0)</f>
        <v>0</v>
      </c>
      <c r="N7">
        <f>IF(AI_Impact_on_Jobs_20303[[#This Row],[Risk_Category]]="High", AI_Impact_on_Jobs_20303[[#This Row],[Automation_Probability_2030]], 0)</f>
        <v>0</v>
      </c>
      <c r="O7">
        <f>AVERAGE(AI_Impact_on_Jobs_20303[[#This Row],[Skill_1]:[Skill_10]])</f>
        <v>62.8</v>
      </c>
      <c r="P7">
        <v>71</v>
      </c>
      <c r="Q7">
        <v>79</v>
      </c>
      <c r="R7">
        <v>61</v>
      </c>
      <c r="S7">
        <v>93</v>
      </c>
      <c r="T7">
        <v>65</v>
      </c>
      <c r="U7">
        <v>91</v>
      </c>
      <c r="V7">
        <v>85</v>
      </c>
      <c r="W7">
        <v>45</v>
      </c>
      <c r="X7">
        <v>1</v>
      </c>
      <c r="Y7">
        <v>37</v>
      </c>
    </row>
    <row r="8" spans="1:28" x14ac:dyDescent="0.35">
      <c r="A8">
        <v>7</v>
      </c>
      <c r="B8" t="s">
        <v>30</v>
      </c>
      <c r="C8">
        <v>107373</v>
      </c>
      <c r="D8">
        <f>ROUND(AI_Impact_on_Jobs_20303[[#This Row],[Salary]]/1000, 1)</f>
        <v>107.4</v>
      </c>
      <c r="E8">
        <v>23</v>
      </c>
      <c r="F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" t="s">
        <v>22</v>
      </c>
      <c r="H8">
        <v>67</v>
      </c>
      <c r="I8">
        <v>109</v>
      </c>
      <c r="J8">
        <v>41</v>
      </c>
      <c r="K8" t="s">
        <v>27</v>
      </c>
      <c r="L8">
        <f>IF(AI_Impact_on_Jobs_20303[[#This Row],[Risk_Category]] = "Low", AI_Impact_on_Jobs_20303[[#This Row],[Automation_Probability_2030]], 0)</f>
        <v>0</v>
      </c>
      <c r="M8">
        <f>IF(AI_Impact_on_Jobs_20303[[#This Row],[Risk_Category]]="Medium", AI_Impact_on_Jobs_20303[[#This Row],[Automation_Probability_2030]], 0)</f>
        <v>41</v>
      </c>
      <c r="N8">
        <f>IF(AI_Impact_on_Jobs_20303[[#This Row],[Risk_Category]]="High", AI_Impact_on_Jobs_20303[[#This Row],[Automation_Probability_2030]], 0)</f>
        <v>0</v>
      </c>
      <c r="O8">
        <f>AVERAGE(AI_Impact_on_Jobs_20303[[#This Row],[Skill_1]:[Skill_10]])</f>
        <v>48.4</v>
      </c>
      <c r="P8">
        <v>56</v>
      </c>
      <c r="Q8">
        <v>38</v>
      </c>
      <c r="R8">
        <v>97</v>
      </c>
      <c r="S8">
        <v>85</v>
      </c>
      <c r="T8">
        <v>72</v>
      </c>
      <c r="U8">
        <v>24</v>
      </c>
      <c r="V8">
        <v>26</v>
      </c>
      <c r="W8">
        <v>4</v>
      </c>
      <c r="X8">
        <v>71</v>
      </c>
      <c r="Y8">
        <v>11</v>
      </c>
    </row>
    <row r="9" spans="1:28" x14ac:dyDescent="0.35">
      <c r="A9">
        <v>8</v>
      </c>
      <c r="B9" t="s">
        <v>31</v>
      </c>
      <c r="C9">
        <v>53419</v>
      </c>
      <c r="D9">
        <f>ROUND(AI_Impact_on_Jobs_20303[[#This Row],[Salary]]/1000, 1)</f>
        <v>53.4</v>
      </c>
      <c r="E9">
        <v>12</v>
      </c>
      <c r="F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" t="s">
        <v>25</v>
      </c>
      <c r="H9">
        <v>2</v>
      </c>
      <c r="I9">
        <v>14</v>
      </c>
      <c r="J9">
        <v>17</v>
      </c>
      <c r="K9" t="s">
        <v>23</v>
      </c>
      <c r="L9">
        <f>IF(AI_Impact_on_Jobs_20303[[#This Row],[Risk_Category]] = "Low", AI_Impact_on_Jobs_20303[[#This Row],[Automation_Probability_2030]], 0)</f>
        <v>17</v>
      </c>
      <c r="M9">
        <f>IF(AI_Impact_on_Jobs_20303[[#This Row],[Risk_Category]]="Medium", AI_Impact_on_Jobs_20303[[#This Row],[Automation_Probability_2030]], 0)</f>
        <v>0</v>
      </c>
      <c r="N9">
        <f>IF(AI_Impact_on_Jobs_20303[[#This Row],[Risk_Category]]="High", AI_Impact_on_Jobs_20303[[#This Row],[Automation_Probability_2030]], 0)</f>
        <v>0</v>
      </c>
      <c r="O9">
        <f>AVERAGE(AI_Impact_on_Jobs_20303[[#This Row],[Skill_1]:[Skill_10]])</f>
        <v>39.6</v>
      </c>
      <c r="P9">
        <v>56</v>
      </c>
      <c r="Q9">
        <v>7</v>
      </c>
      <c r="R9">
        <v>14</v>
      </c>
      <c r="S9">
        <v>6</v>
      </c>
      <c r="T9">
        <v>54</v>
      </c>
      <c r="U9">
        <v>2</v>
      </c>
      <c r="V9">
        <v>94</v>
      </c>
      <c r="W9">
        <v>6</v>
      </c>
      <c r="X9">
        <v>69</v>
      </c>
      <c r="Y9">
        <v>88</v>
      </c>
    </row>
    <row r="10" spans="1:28" x14ac:dyDescent="0.35">
      <c r="A10">
        <v>9</v>
      </c>
      <c r="B10" t="s">
        <v>32</v>
      </c>
      <c r="C10">
        <v>139225</v>
      </c>
      <c r="D10">
        <f>ROUND(AI_Impact_on_Jobs_20303[[#This Row],[Salary]]/1000, 1)</f>
        <v>139.19999999999999</v>
      </c>
      <c r="E10">
        <v>12</v>
      </c>
      <c r="F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" t="s">
        <v>19</v>
      </c>
      <c r="H10">
        <v>3</v>
      </c>
      <c r="I10">
        <v>61</v>
      </c>
      <c r="J10">
        <v>48</v>
      </c>
      <c r="K10" t="s">
        <v>27</v>
      </c>
      <c r="L10">
        <f>IF(AI_Impact_on_Jobs_20303[[#This Row],[Risk_Category]] = "Low", AI_Impact_on_Jobs_20303[[#This Row],[Automation_Probability_2030]], 0)</f>
        <v>0</v>
      </c>
      <c r="M10">
        <f>IF(AI_Impact_on_Jobs_20303[[#This Row],[Risk_Category]]="Medium", AI_Impact_on_Jobs_20303[[#This Row],[Automation_Probability_2030]], 0)</f>
        <v>48</v>
      </c>
      <c r="N10">
        <f>IF(AI_Impact_on_Jobs_20303[[#This Row],[Risk_Category]]="High", AI_Impact_on_Jobs_20303[[#This Row],[Automation_Probability_2030]], 0)</f>
        <v>0</v>
      </c>
      <c r="O10">
        <f>AVERAGE(AI_Impact_on_Jobs_20303[[#This Row],[Skill_1]:[Skill_10]])</f>
        <v>41.5</v>
      </c>
      <c r="P10">
        <v>22</v>
      </c>
      <c r="Q10">
        <v>42</v>
      </c>
      <c r="R10">
        <v>88</v>
      </c>
      <c r="S10">
        <v>32</v>
      </c>
      <c r="T10">
        <v>12</v>
      </c>
      <c r="U10">
        <v>36</v>
      </c>
      <c r="V10">
        <v>91</v>
      </c>
      <c r="W10">
        <v>27</v>
      </c>
      <c r="X10">
        <v>65</v>
      </c>
      <c r="Y10">
        <v>0</v>
      </c>
    </row>
    <row r="11" spans="1:28" x14ac:dyDescent="0.35">
      <c r="A11">
        <v>10</v>
      </c>
      <c r="B11" t="s">
        <v>33</v>
      </c>
      <c r="C11">
        <v>85016</v>
      </c>
      <c r="D11">
        <f>ROUND(AI_Impact_on_Jobs_20303[[#This Row],[Salary]]/1000, 1)</f>
        <v>85</v>
      </c>
      <c r="E11">
        <v>2</v>
      </c>
      <c r="F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" t="s">
        <v>25</v>
      </c>
      <c r="H11">
        <v>1</v>
      </c>
      <c r="I11">
        <v>101</v>
      </c>
      <c r="J11">
        <v>8</v>
      </c>
      <c r="K11" t="s">
        <v>20</v>
      </c>
      <c r="L11">
        <f>IF(AI_Impact_on_Jobs_20303[[#This Row],[Risk_Category]] = "Low", AI_Impact_on_Jobs_20303[[#This Row],[Automation_Probability_2030]], 0)</f>
        <v>0</v>
      </c>
      <c r="M11">
        <f>IF(AI_Impact_on_Jobs_20303[[#This Row],[Risk_Category]]="Medium", AI_Impact_on_Jobs_20303[[#This Row],[Automation_Probability_2030]], 0)</f>
        <v>0</v>
      </c>
      <c r="N11">
        <f>IF(AI_Impact_on_Jobs_20303[[#This Row],[Risk_Category]]="High", AI_Impact_on_Jobs_20303[[#This Row],[Automation_Probability_2030]], 0)</f>
        <v>8</v>
      </c>
      <c r="O11">
        <f>AVERAGE(AI_Impact_on_Jobs_20303[[#This Row],[Skill_1]:[Skill_10]])</f>
        <v>48.2</v>
      </c>
      <c r="P11">
        <v>22</v>
      </c>
      <c r="Q11">
        <v>12</v>
      </c>
      <c r="R11">
        <v>34</v>
      </c>
      <c r="S11">
        <v>94</v>
      </c>
      <c r="T11">
        <v>32</v>
      </c>
      <c r="U11">
        <v>52</v>
      </c>
      <c r="V11">
        <v>7</v>
      </c>
      <c r="W11">
        <v>36</v>
      </c>
      <c r="X11">
        <v>97</v>
      </c>
      <c r="Y11">
        <v>96</v>
      </c>
      <c r="AB11" t="b">
        <f>ISNUMBER(E3)</f>
        <v>1</v>
      </c>
    </row>
    <row r="12" spans="1:28" x14ac:dyDescent="0.35">
      <c r="A12">
        <v>11</v>
      </c>
      <c r="B12" t="s">
        <v>34</v>
      </c>
      <c r="C12">
        <v>82733</v>
      </c>
      <c r="D12">
        <f>ROUND(AI_Impact_on_Jobs_20303[[#This Row],[Salary]]/1000, 1)</f>
        <v>82.7</v>
      </c>
      <c r="E12">
        <v>6</v>
      </c>
      <c r="F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" t="s">
        <v>25</v>
      </c>
      <c r="H12">
        <v>5</v>
      </c>
      <c r="I12">
        <v>8</v>
      </c>
      <c r="J12">
        <v>41</v>
      </c>
      <c r="K12" t="s">
        <v>27</v>
      </c>
      <c r="L12">
        <f>IF(AI_Impact_on_Jobs_20303[[#This Row],[Risk_Category]] = "Low", AI_Impact_on_Jobs_20303[[#This Row],[Automation_Probability_2030]], 0)</f>
        <v>0</v>
      </c>
      <c r="M12">
        <f>IF(AI_Impact_on_Jobs_20303[[#This Row],[Risk_Category]]="Medium", AI_Impact_on_Jobs_20303[[#This Row],[Automation_Probability_2030]], 0)</f>
        <v>41</v>
      </c>
      <c r="N12">
        <f>IF(AI_Impact_on_Jobs_20303[[#This Row],[Risk_Category]]="High", AI_Impact_on_Jobs_20303[[#This Row],[Automation_Probability_2030]], 0)</f>
        <v>0</v>
      </c>
      <c r="O12">
        <f>AVERAGE(AI_Impact_on_Jobs_20303[[#This Row],[Skill_1]:[Skill_10]])</f>
        <v>38</v>
      </c>
      <c r="P12">
        <v>4</v>
      </c>
      <c r="Q12">
        <v>61</v>
      </c>
      <c r="R12">
        <v>5</v>
      </c>
      <c r="S12">
        <v>5</v>
      </c>
      <c r="T12">
        <v>28</v>
      </c>
      <c r="U12">
        <v>91</v>
      </c>
      <c r="V12">
        <v>24</v>
      </c>
      <c r="W12">
        <v>14</v>
      </c>
      <c r="X12">
        <v>49</v>
      </c>
      <c r="Y12">
        <v>99</v>
      </c>
      <c r="AB12" t="b">
        <f>ISNUMBER(E:E)</f>
        <v>1</v>
      </c>
    </row>
    <row r="13" spans="1:28" x14ac:dyDescent="0.35">
      <c r="A13">
        <v>12</v>
      </c>
      <c r="B13" t="s">
        <v>28</v>
      </c>
      <c r="C13">
        <v>117455</v>
      </c>
      <c r="D13">
        <f>ROUND(AI_Impact_on_Jobs_20303[[#This Row],[Salary]]/1000, 1)</f>
        <v>117.5</v>
      </c>
      <c r="E13">
        <v>22</v>
      </c>
      <c r="F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" t="s">
        <v>25</v>
      </c>
      <c r="H13">
        <v>67</v>
      </c>
      <c r="I13">
        <v>126</v>
      </c>
      <c r="J13">
        <v>4</v>
      </c>
      <c r="K13" t="s">
        <v>27</v>
      </c>
      <c r="L13">
        <f>IF(AI_Impact_on_Jobs_20303[[#This Row],[Risk_Category]] = "Low", AI_Impact_on_Jobs_20303[[#This Row],[Automation_Probability_2030]], 0)</f>
        <v>0</v>
      </c>
      <c r="M13">
        <f>IF(AI_Impact_on_Jobs_20303[[#This Row],[Risk_Category]]="Medium", AI_Impact_on_Jobs_20303[[#This Row],[Automation_Probability_2030]], 0)</f>
        <v>4</v>
      </c>
      <c r="N13">
        <f>IF(AI_Impact_on_Jobs_20303[[#This Row],[Risk_Category]]="High", AI_Impact_on_Jobs_20303[[#This Row],[Automation_Probability_2030]], 0)</f>
        <v>0</v>
      </c>
      <c r="O13">
        <f>AVERAGE(AI_Impact_on_Jobs_20303[[#This Row],[Skill_1]:[Skill_10]])</f>
        <v>43.8</v>
      </c>
      <c r="P13">
        <v>73</v>
      </c>
      <c r="Q13">
        <v>37</v>
      </c>
      <c r="R13">
        <v>63</v>
      </c>
      <c r="S13">
        <v>63</v>
      </c>
      <c r="T13">
        <v>54</v>
      </c>
      <c r="U13">
        <v>9</v>
      </c>
      <c r="V13">
        <v>84</v>
      </c>
      <c r="W13">
        <v>32</v>
      </c>
      <c r="X13">
        <v>19</v>
      </c>
      <c r="Y13">
        <v>4</v>
      </c>
    </row>
    <row r="14" spans="1:28" x14ac:dyDescent="0.35">
      <c r="A14">
        <v>13</v>
      </c>
      <c r="B14" t="s">
        <v>35</v>
      </c>
      <c r="C14">
        <v>79811</v>
      </c>
      <c r="D14">
        <f>ROUND(AI_Impact_on_Jobs_20303[[#This Row],[Salary]]/1000, 1)</f>
        <v>79.8</v>
      </c>
      <c r="E14">
        <v>27</v>
      </c>
      <c r="F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" t="s">
        <v>25</v>
      </c>
      <c r="H14">
        <v>68</v>
      </c>
      <c r="I14">
        <v>52</v>
      </c>
      <c r="J14">
        <v>5</v>
      </c>
      <c r="K14" t="s">
        <v>27</v>
      </c>
      <c r="L14">
        <f>IF(AI_Impact_on_Jobs_20303[[#This Row],[Risk_Category]] = "Low", AI_Impact_on_Jobs_20303[[#This Row],[Automation_Probability_2030]], 0)</f>
        <v>0</v>
      </c>
      <c r="M14">
        <f>IF(AI_Impact_on_Jobs_20303[[#This Row],[Risk_Category]]="Medium", AI_Impact_on_Jobs_20303[[#This Row],[Automation_Probability_2030]], 0)</f>
        <v>5</v>
      </c>
      <c r="N14">
        <f>IF(AI_Impact_on_Jobs_20303[[#This Row],[Risk_Category]]="High", AI_Impact_on_Jobs_20303[[#This Row],[Automation_Probability_2030]], 0)</f>
        <v>0</v>
      </c>
      <c r="O14">
        <f>AVERAGE(AI_Impact_on_Jobs_20303[[#This Row],[Skill_1]:[Skill_10]])</f>
        <v>45.8</v>
      </c>
      <c r="P14">
        <v>23</v>
      </c>
      <c r="Q14">
        <v>65</v>
      </c>
      <c r="R14">
        <v>17</v>
      </c>
      <c r="S14">
        <v>69</v>
      </c>
      <c r="T14">
        <v>39</v>
      </c>
      <c r="U14">
        <v>94</v>
      </c>
      <c r="V14">
        <v>14</v>
      </c>
      <c r="W14">
        <v>34</v>
      </c>
      <c r="X14">
        <v>11</v>
      </c>
      <c r="Y14">
        <v>92</v>
      </c>
    </row>
    <row r="15" spans="1:28" x14ac:dyDescent="0.35">
      <c r="A15">
        <v>14</v>
      </c>
      <c r="B15" t="s">
        <v>36</v>
      </c>
      <c r="C15">
        <v>115981</v>
      </c>
      <c r="D15">
        <f>ROUND(AI_Impact_on_Jobs_20303[[#This Row],[Salary]]/1000, 1)</f>
        <v>116</v>
      </c>
      <c r="E15">
        <v>9</v>
      </c>
      <c r="F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" t="s">
        <v>25</v>
      </c>
      <c r="H15">
        <v>26</v>
      </c>
      <c r="I15">
        <v>116</v>
      </c>
      <c r="J15">
        <v>63</v>
      </c>
      <c r="K15" t="s">
        <v>27</v>
      </c>
      <c r="L15">
        <f>IF(AI_Impact_on_Jobs_20303[[#This Row],[Risk_Category]] = "Low", AI_Impact_on_Jobs_20303[[#This Row],[Automation_Probability_2030]], 0)</f>
        <v>0</v>
      </c>
      <c r="M15">
        <f>IF(AI_Impact_on_Jobs_20303[[#This Row],[Risk_Category]]="Medium", AI_Impact_on_Jobs_20303[[#This Row],[Automation_Probability_2030]], 0)</f>
        <v>63</v>
      </c>
      <c r="N15">
        <f>IF(AI_Impact_on_Jobs_20303[[#This Row],[Risk_Category]]="High", AI_Impact_on_Jobs_20303[[#This Row],[Automation_Probability_2030]], 0)</f>
        <v>0</v>
      </c>
      <c r="O15">
        <f>AVERAGE(AI_Impact_on_Jobs_20303[[#This Row],[Skill_1]:[Skill_10]])</f>
        <v>36.5</v>
      </c>
      <c r="P15">
        <v>56</v>
      </c>
      <c r="Q15">
        <v>53</v>
      </c>
      <c r="R15">
        <v>24</v>
      </c>
      <c r="S15">
        <v>9</v>
      </c>
      <c r="T15">
        <v>9</v>
      </c>
      <c r="U15">
        <v>9</v>
      </c>
      <c r="V15">
        <v>63</v>
      </c>
      <c r="W15">
        <v>34</v>
      </c>
      <c r="X15">
        <v>35</v>
      </c>
      <c r="Y15">
        <v>73</v>
      </c>
    </row>
    <row r="16" spans="1:28" x14ac:dyDescent="0.35">
      <c r="A16">
        <v>15</v>
      </c>
      <c r="B16" t="s">
        <v>21</v>
      </c>
      <c r="C16">
        <v>96690</v>
      </c>
      <c r="D16">
        <f>ROUND(AI_Impact_on_Jobs_20303[[#This Row],[Salary]]/1000, 1)</f>
        <v>96.7</v>
      </c>
      <c r="E16">
        <v>19</v>
      </c>
      <c r="F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" t="s">
        <v>19</v>
      </c>
      <c r="H16">
        <v>89</v>
      </c>
      <c r="I16">
        <v>128</v>
      </c>
      <c r="J16">
        <v>21</v>
      </c>
      <c r="K16" t="s">
        <v>23</v>
      </c>
      <c r="L16">
        <f>IF(AI_Impact_on_Jobs_20303[[#This Row],[Risk_Category]] = "Low", AI_Impact_on_Jobs_20303[[#This Row],[Automation_Probability_2030]], 0)</f>
        <v>21</v>
      </c>
      <c r="M16">
        <f>IF(AI_Impact_on_Jobs_20303[[#This Row],[Risk_Category]]="Medium", AI_Impact_on_Jobs_20303[[#This Row],[Automation_Probability_2030]], 0)</f>
        <v>0</v>
      </c>
      <c r="N16">
        <f>IF(AI_Impact_on_Jobs_20303[[#This Row],[Risk_Category]]="High", AI_Impact_on_Jobs_20303[[#This Row],[Automation_Probability_2030]], 0)</f>
        <v>0</v>
      </c>
      <c r="O16">
        <f>AVERAGE(AI_Impact_on_Jobs_20303[[#This Row],[Skill_1]:[Skill_10]])</f>
        <v>23.4</v>
      </c>
      <c r="P16">
        <v>8</v>
      </c>
      <c r="Q16">
        <v>16</v>
      </c>
      <c r="R16">
        <v>9</v>
      </c>
      <c r="S16">
        <v>61</v>
      </c>
      <c r="T16">
        <v>1</v>
      </c>
      <c r="U16">
        <v>1</v>
      </c>
      <c r="V16">
        <v>66</v>
      </c>
      <c r="W16">
        <v>1</v>
      </c>
      <c r="X16">
        <v>16</v>
      </c>
      <c r="Y16">
        <v>55</v>
      </c>
    </row>
    <row r="17" spans="1:25" x14ac:dyDescent="0.35">
      <c r="A17">
        <v>16</v>
      </c>
      <c r="B17" t="s">
        <v>37</v>
      </c>
      <c r="C17">
        <v>32869</v>
      </c>
      <c r="D17">
        <f>ROUND(AI_Impact_on_Jobs_20303[[#This Row],[Salary]]/1000, 1)</f>
        <v>32.9</v>
      </c>
      <c r="E17">
        <v>2</v>
      </c>
      <c r="F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" t="s">
        <v>25</v>
      </c>
      <c r="H17">
        <v>65</v>
      </c>
      <c r="I17">
        <v>72</v>
      </c>
      <c r="J17">
        <v>58</v>
      </c>
      <c r="K17" t="s">
        <v>27</v>
      </c>
      <c r="L17">
        <f>IF(AI_Impact_on_Jobs_20303[[#This Row],[Risk_Category]] = "Low", AI_Impact_on_Jobs_20303[[#This Row],[Automation_Probability_2030]], 0)</f>
        <v>0</v>
      </c>
      <c r="M17">
        <f>IF(AI_Impact_on_Jobs_20303[[#This Row],[Risk_Category]]="Medium", AI_Impact_on_Jobs_20303[[#This Row],[Automation_Probability_2030]], 0)</f>
        <v>58</v>
      </c>
      <c r="N17">
        <f>IF(AI_Impact_on_Jobs_20303[[#This Row],[Risk_Category]]="High", AI_Impact_on_Jobs_20303[[#This Row],[Automation_Probability_2030]], 0)</f>
        <v>0</v>
      </c>
      <c r="O17">
        <f>AVERAGE(AI_Impact_on_Jobs_20303[[#This Row],[Skill_1]:[Skill_10]])</f>
        <v>47.8</v>
      </c>
      <c r="P17">
        <v>24</v>
      </c>
      <c r="Q17">
        <v>33</v>
      </c>
      <c r="R17">
        <v>75</v>
      </c>
      <c r="S17">
        <v>65</v>
      </c>
      <c r="T17">
        <v>85</v>
      </c>
      <c r="U17">
        <v>66</v>
      </c>
      <c r="V17">
        <v>57</v>
      </c>
      <c r="W17">
        <v>9</v>
      </c>
      <c r="X17">
        <v>37</v>
      </c>
      <c r="Y17">
        <v>27</v>
      </c>
    </row>
    <row r="18" spans="1:25" x14ac:dyDescent="0.35">
      <c r="A18">
        <v>17</v>
      </c>
      <c r="B18" t="s">
        <v>31</v>
      </c>
      <c r="C18">
        <v>36893</v>
      </c>
      <c r="D18">
        <f>ROUND(AI_Impact_on_Jobs_20303[[#This Row],[Salary]]/1000, 1)</f>
        <v>36.9</v>
      </c>
      <c r="E18">
        <v>29</v>
      </c>
      <c r="F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" t="s">
        <v>38</v>
      </c>
      <c r="H18">
        <v>97</v>
      </c>
      <c r="I18">
        <v>89</v>
      </c>
      <c r="J18">
        <v>27</v>
      </c>
      <c r="K18" t="s">
        <v>23</v>
      </c>
      <c r="L18">
        <f>IF(AI_Impact_on_Jobs_20303[[#This Row],[Risk_Category]] = "Low", AI_Impact_on_Jobs_20303[[#This Row],[Automation_Probability_2030]], 0)</f>
        <v>27</v>
      </c>
      <c r="M18">
        <f>IF(AI_Impact_on_Jobs_20303[[#This Row],[Risk_Category]]="Medium", AI_Impact_on_Jobs_20303[[#This Row],[Automation_Probability_2030]], 0)</f>
        <v>0</v>
      </c>
      <c r="N18">
        <f>IF(AI_Impact_on_Jobs_20303[[#This Row],[Risk_Category]]="High", AI_Impact_on_Jobs_20303[[#This Row],[Automation_Probability_2030]], 0)</f>
        <v>0</v>
      </c>
      <c r="O18">
        <f>AVERAGE(AI_Impact_on_Jobs_20303[[#This Row],[Skill_1]:[Skill_10]])</f>
        <v>42.3</v>
      </c>
      <c r="P18">
        <v>63</v>
      </c>
      <c r="Q18">
        <v>79</v>
      </c>
      <c r="R18">
        <v>5</v>
      </c>
      <c r="S18">
        <v>58</v>
      </c>
      <c r="T18">
        <v>49</v>
      </c>
      <c r="U18">
        <v>2</v>
      </c>
      <c r="V18">
        <v>72</v>
      </c>
      <c r="W18">
        <v>28</v>
      </c>
      <c r="X18">
        <v>2</v>
      </c>
      <c r="Y18">
        <v>65</v>
      </c>
    </row>
    <row r="19" spans="1:25" x14ac:dyDescent="0.35">
      <c r="A19">
        <v>18</v>
      </c>
      <c r="B19" t="s">
        <v>31</v>
      </c>
      <c r="C19">
        <v>103744</v>
      </c>
      <c r="D19">
        <f>ROUND(AI_Impact_on_Jobs_20303[[#This Row],[Salary]]/1000, 1)</f>
        <v>103.7</v>
      </c>
      <c r="E19">
        <v>11</v>
      </c>
      <c r="F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" t="s">
        <v>38</v>
      </c>
      <c r="H19">
        <v>94</v>
      </c>
      <c r="I19">
        <v>145</v>
      </c>
      <c r="J19">
        <v>28</v>
      </c>
      <c r="K19" t="s">
        <v>23</v>
      </c>
      <c r="L19">
        <f>IF(AI_Impact_on_Jobs_20303[[#This Row],[Risk_Category]] = "Low", AI_Impact_on_Jobs_20303[[#This Row],[Automation_Probability_2030]], 0)</f>
        <v>28</v>
      </c>
      <c r="M19">
        <f>IF(AI_Impact_on_Jobs_20303[[#This Row],[Risk_Category]]="Medium", AI_Impact_on_Jobs_20303[[#This Row],[Automation_Probability_2030]], 0)</f>
        <v>0</v>
      </c>
      <c r="N19">
        <f>IF(AI_Impact_on_Jobs_20303[[#This Row],[Risk_Category]]="High", AI_Impact_on_Jobs_20303[[#This Row],[Automation_Probability_2030]], 0)</f>
        <v>0</v>
      </c>
      <c r="O19">
        <f>AVERAGE(AI_Impact_on_Jobs_20303[[#This Row],[Skill_1]:[Skill_10]])</f>
        <v>60.6</v>
      </c>
      <c r="P19">
        <v>37</v>
      </c>
      <c r="Q19">
        <v>2</v>
      </c>
      <c r="R19">
        <v>93</v>
      </c>
      <c r="S19">
        <v>43</v>
      </c>
      <c r="T19">
        <v>97</v>
      </c>
      <c r="U19">
        <v>96</v>
      </c>
      <c r="V19">
        <v>85</v>
      </c>
      <c r="W19">
        <v>29</v>
      </c>
      <c r="X19">
        <v>39</v>
      </c>
      <c r="Y19">
        <v>85</v>
      </c>
    </row>
    <row r="20" spans="1:25" x14ac:dyDescent="0.35">
      <c r="A20">
        <v>19</v>
      </c>
      <c r="B20" t="s">
        <v>39</v>
      </c>
      <c r="C20">
        <v>148015</v>
      </c>
      <c r="D20">
        <f>ROUND(AI_Impact_on_Jobs_20303[[#This Row],[Salary]]/1000, 1)</f>
        <v>148</v>
      </c>
      <c r="E20">
        <v>2</v>
      </c>
      <c r="F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" t="s">
        <v>22</v>
      </c>
      <c r="H20">
        <v>17</v>
      </c>
      <c r="I20">
        <v>106</v>
      </c>
      <c r="J20">
        <v>93</v>
      </c>
      <c r="K20" t="s">
        <v>20</v>
      </c>
      <c r="L20">
        <f>IF(AI_Impact_on_Jobs_20303[[#This Row],[Risk_Category]] = "Low", AI_Impact_on_Jobs_20303[[#This Row],[Automation_Probability_2030]], 0)</f>
        <v>0</v>
      </c>
      <c r="M20">
        <f>IF(AI_Impact_on_Jobs_20303[[#This Row],[Risk_Category]]="Medium", AI_Impact_on_Jobs_20303[[#This Row],[Automation_Probability_2030]], 0)</f>
        <v>0</v>
      </c>
      <c r="N20">
        <f>IF(AI_Impact_on_Jobs_20303[[#This Row],[Risk_Category]]="High", AI_Impact_on_Jobs_20303[[#This Row],[Automation_Probability_2030]], 0)</f>
        <v>93</v>
      </c>
      <c r="O20">
        <f>AVERAGE(AI_Impact_on_Jobs_20303[[#This Row],[Skill_1]:[Skill_10]])</f>
        <v>46.1</v>
      </c>
      <c r="P20">
        <v>7</v>
      </c>
      <c r="Q20">
        <v>57</v>
      </c>
      <c r="R20">
        <v>1</v>
      </c>
      <c r="S20">
        <v>62</v>
      </c>
      <c r="T20">
        <v>99</v>
      </c>
      <c r="U20">
        <v>14</v>
      </c>
      <c r="V20">
        <v>52</v>
      </c>
      <c r="W20">
        <v>88</v>
      </c>
      <c r="X20">
        <v>74</v>
      </c>
      <c r="Y20">
        <v>7</v>
      </c>
    </row>
    <row r="21" spans="1:25" x14ac:dyDescent="0.35">
      <c r="A21">
        <v>20</v>
      </c>
      <c r="B21" t="s">
        <v>40</v>
      </c>
      <c r="C21">
        <v>108069</v>
      </c>
      <c r="D21">
        <f>ROUND(AI_Impact_on_Jobs_20303[[#This Row],[Salary]]/1000, 1)</f>
        <v>108.1</v>
      </c>
      <c r="E21">
        <v>15</v>
      </c>
      <c r="F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" t="s">
        <v>19</v>
      </c>
      <c r="H21">
        <v>55</v>
      </c>
      <c r="I21">
        <v>8</v>
      </c>
      <c r="J21">
        <v>15</v>
      </c>
      <c r="K21" t="s">
        <v>23</v>
      </c>
      <c r="L21">
        <f>IF(AI_Impact_on_Jobs_20303[[#This Row],[Risk_Category]] = "Low", AI_Impact_on_Jobs_20303[[#This Row],[Automation_Probability_2030]], 0)</f>
        <v>15</v>
      </c>
      <c r="M21">
        <f>IF(AI_Impact_on_Jobs_20303[[#This Row],[Risk_Category]]="Medium", AI_Impact_on_Jobs_20303[[#This Row],[Automation_Probability_2030]], 0)</f>
        <v>0</v>
      </c>
      <c r="N21">
        <f>IF(AI_Impact_on_Jobs_20303[[#This Row],[Risk_Category]]="High", AI_Impact_on_Jobs_20303[[#This Row],[Automation_Probability_2030]], 0)</f>
        <v>0</v>
      </c>
      <c r="O21">
        <f>AVERAGE(AI_Impact_on_Jobs_20303[[#This Row],[Skill_1]:[Skill_10]])</f>
        <v>28.3</v>
      </c>
      <c r="P21">
        <v>26</v>
      </c>
      <c r="Q21">
        <v>61</v>
      </c>
      <c r="R21">
        <v>8</v>
      </c>
      <c r="S21">
        <v>1</v>
      </c>
      <c r="T21">
        <v>63</v>
      </c>
      <c r="U21">
        <v>19</v>
      </c>
      <c r="V21">
        <v>7</v>
      </c>
      <c r="W21">
        <v>4</v>
      </c>
      <c r="X21">
        <v>5</v>
      </c>
      <c r="Y21">
        <v>89</v>
      </c>
    </row>
    <row r="22" spans="1:25" x14ac:dyDescent="0.35">
      <c r="A22">
        <v>21</v>
      </c>
      <c r="B22" t="s">
        <v>29</v>
      </c>
      <c r="C22">
        <v>43403</v>
      </c>
      <c r="D22">
        <f>ROUND(AI_Impact_on_Jobs_20303[[#This Row],[Salary]]/1000, 1)</f>
        <v>43.4</v>
      </c>
      <c r="E22">
        <v>1</v>
      </c>
      <c r="F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" t="s">
        <v>25</v>
      </c>
      <c r="H22">
        <v>9</v>
      </c>
      <c r="I22">
        <v>108</v>
      </c>
      <c r="J22">
        <v>6</v>
      </c>
      <c r="K22" t="s">
        <v>23</v>
      </c>
      <c r="L22">
        <f>IF(AI_Impact_on_Jobs_20303[[#This Row],[Risk_Category]] = "Low", AI_Impact_on_Jobs_20303[[#This Row],[Automation_Probability_2030]], 0)</f>
        <v>6</v>
      </c>
      <c r="M22">
        <f>IF(AI_Impact_on_Jobs_20303[[#This Row],[Risk_Category]]="Medium", AI_Impact_on_Jobs_20303[[#This Row],[Automation_Probability_2030]], 0)</f>
        <v>0</v>
      </c>
      <c r="N22">
        <f>IF(AI_Impact_on_Jobs_20303[[#This Row],[Risk_Category]]="High", AI_Impact_on_Jobs_20303[[#This Row],[Automation_Probability_2030]], 0)</f>
        <v>0</v>
      </c>
      <c r="O22">
        <f>AVERAGE(AI_Impact_on_Jobs_20303[[#This Row],[Skill_1]:[Skill_10]])</f>
        <v>37.9</v>
      </c>
      <c r="P22">
        <v>47</v>
      </c>
      <c r="Q22">
        <v>54</v>
      </c>
      <c r="R22">
        <v>29</v>
      </c>
      <c r="S22">
        <v>59</v>
      </c>
      <c r="T22">
        <v>3</v>
      </c>
      <c r="U22">
        <v>4</v>
      </c>
      <c r="V22">
        <v>82</v>
      </c>
      <c r="W22">
        <v>36</v>
      </c>
      <c r="X22">
        <v>13</v>
      </c>
      <c r="Y22">
        <v>52</v>
      </c>
    </row>
    <row r="23" spans="1:25" x14ac:dyDescent="0.35">
      <c r="A23">
        <v>22</v>
      </c>
      <c r="B23" t="s">
        <v>32</v>
      </c>
      <c r="C23">
        <v>49508</v>
      </c>
      <c r="D23">
        <f>ROUND(AI_Impact_on_Jobs_20303[[#This Row],[Salary]]/1000, 1)</f>
        <v>49.5</v>
      </c>
      <c r="E23">
        <v>27</v>
      </c>
      <c r="F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" t="s">
        <v>38</v>
      </c>
      <c r="H23">
        <v>22</v>
      </c>
      <c r="I23">
        <v>112</v>
      </c>
      <c r="J23">
        <v>33</v>
      </c>
      <c r="K23" t="s">
        <v>27</v>
      </c>
      <c r="L23">
        <f>IF(AI_Impact_on_Jobs_20303[[#This Row],[Risk_Category]] = "Low", AI_Impact_on_Jobs_20303[[#This Row],[Automation_Probability_2030]], 0)</f>
        <v>0</v>
      </c>
      <c r="M23">
        <f>IF(AI_Impact_on_Jobs_20303[[#This Row],[Risk_Category]]="Medium", AI_Impact_on_Jobs_20303[[#This Row],[Automation_Probability_2030]], 0)</f>
        <v>33</v>
      </c>
      <c r="N23">
        <f>IF(AI_Impact_on_Jobs_20303[[#This Row],[Risk_Category]]="High", AI_Impact_on_Jobs_20303[[#This Row],[Automation_Probability_2030]], 0)</f>
        <v>0</v>
      </c>
      <c r="O23">
        <f>AVERAGE(AI_Impact_on_Jobs_20303[[#This Row],[Skill_1]:[Skill_10]])</f>
        <v>46.6</v>
      </c>
      <c r="P23">
        <v>5</v>
      </c>
      <c r="Q23">
        <v>53</v>
      </c>
      <c r="R23">
        <v>54</v>
      </c>
      <c r="S23">
        <v>64</v>
      </c>
      <c r="T23">
        <v>73</v>
      </c>
      <c r="U23">
        <v>98</v>
      </c>
      <c r="V23">
        <v>52</v>
      </c>
      <c r="W23">
        <v>32</v>
      </c>
      <c r="X23">
        <v>8</v>
      </c>
      <c r="Y23">
        <v>27</v>
      </c>
    </row>
    <row r="24" spans="1:25" x14ac:dyDescent="0.35">
      <c r="A24">
        <v>23</v>
      </c>
      <c r="B24" t="s">
        <v>31</v>
      </c>
      <c r="C24">
        <v>58251</v>
      </c>
      <c r="D24">
        <f>ROUND(AI_Impact_on_Jobs_20303[[#This Row],[Salary]]/1000, 1)</f>
        <v>58.3</v>
      </c>
      <c r="E24">
        <v>25</v>
      </c>
      <c r="F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" t="s">
        <v>22</v>
      </c>
      <c r="H24">
        <v>8</v>
      </c>
      <c r="I24">
        <v>53</v>
      </c>
      <c r="J24">
        <v>29</v>
      </c>
      <c r="K24" t="s">
        <v>23</v>
      </c>
      <c r="L24">
        <f>IF(AI_Impact_on_Jobs_20303[[#This Row],[Risk_Category]] = "Low", AI_Impact_on_Jobs_20303[[#This Row],[Automation_Probability_2030]], 0)</f>
        <v>29</v>
      </c>
      <c r="M24">
        <f>IF(AI_Impact_on_Jobs_20303[[#This Row],[Risk_Category]]="Medium", AI_Impact_on_Jobs_20303[[#This Row],[Automation_Probability_2030]], 0)</f>
        <v>0</v>
      </c>
      <c r="N24">
        <f>IF(AI_Impact_on_Jobs_20303[[#This Row],[Risk_Category]]="High", AI_Impact_on_Jobs_20303[[#This Row],[Automation_Probability_2030]], 0)</f>
        <v>0</v>
      </c>
      <c r="O24">
        <f>AVERAGE(AI_Impact_on_Jobs_20303[[#This Row],[Skill_1]:[Skill_10]])</f>
        <v>41</v>
      </c>
      <c r="P24">
        <v>84</v>
      </c>
      <c r="Q24">
        <v>7</v>
      </c>
      <c r="R24">
        <v>41</v>
      </c>
      <c r="S24">
        <v>17</v>
      </c>
      <c r="T24">
        <v>16</v>
      </c>
      <c r="U24">
        <v>25</v>
      </c>
      <c r="V24">
        <v>55</v>
      </c>
      <c r="W24">
        <v>71</v>
      </c>
      <c r="X24">
        <v>66</v>
      </c>
      <c r="Y24">
        <v>28</v>
      </c>
    </row>
    <row r="25" spans="1:25" x14ac:dyDescent="0.35">
      <c r="A25">
        <v>24</v>
      </c>
      <c r="B25" t="s">
        <v>28</v>
      </c>
      <c r="C25">
        <v>33343</v>
      </c>
      <c r="D25">
        <f>ROUND(AI_Impact_on_Jobs_20303[[#This Row],[Salary]]/1000, 1)</f>
        <v>33.299999999999997</v>
      </c>
      <c r="E25">
        <v>28</v>
      </c>
      <c r="F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" t="s">
        <v>25</v>
      </c>
      <c r="H25">
        <v>74</v>
      </c>
      <c r="I25">
        <v>105</v>
      </c>
      <c r="J25">
        <v>54</v>
      </c>
      <c r="K25" t="s">
        <v>27</v>
      </c>
      <c r="L25">
        <f>IF(AI_Impact_on_Jobs_20303[[#This Row],[Risk_Category]] = "Low", AI_Impact_on_Jobs_20303[[#This Row],[Automation_Probability_2030]], 0)</f>
        <v>0</v>
      </c>
      <c r="M25">
        <f>IF(AI_Impact_on_Jobs_20303[[#This Row],[Risk_Category]]="Medium", AI_Impact_on_Jobs_20303[[#This Row],[Automation_Probability_2030]], 0)</f>
        <v>54</v>
      </c>
      <c r="N25">
        <f>IF(AI_Impact_on_Jobs_20303[[#This Row],[Risk_Category]]="High", AI_Impact_on_Jobs_20303[[#This Row],[Automation_Probability_2030]], 0)</f>
        <v>0</v>
      </c>
      <c r="O25">
        <f>AVERAGE(AI_Impact_on_Jobs_20303[[#This Row],[Skill_1]:[Skill_10]])</f>
        <v>29.4</v>
      </c>
      <c r="P25">
        <v>42</v>
      </c>
      <c r="Q25">
        <v>25</v>
      </c>
      <c r="R25">
        <v>36</v>
      </c>
      <c r="S25">
        <v>76</v>
      </c>
      <c r="T25">
        <v>1</v>
      </c>
      <c r="U25">
        <v>12</v>
      </c>
      <c r="V25">
        <v>5</v>
      </c>
      <c r="W25">
        <v>4</v>
      </c>
      <c r="X25">
        <v>86</v>
      </c>
      <c r="Y25">
        <v>7</v>
      </c>
    </row>
    <row r="26" spans="1:25" x14ac:dyDescent="0.35">
      <c r="A26">
        <v>25</v>
      </c>
      <c r="B26" t="s">
        <v>29</v>
      </c>
      <c r="C26">
        <v>125435</v>
      </c>
      <c r="D26">
        <f>ROUND(AI_Impact_on_Jobs_20303[[#This Row],[Salary]]/1000, 1)</f>
        <v>125.4</v>
      </c>
      <c r="E26">
        <v>15</v>
      </c>
      <c r="F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" t="s">
        <v>22</v>
      </c>
      <c r="H26">
        <v>1</v>
      </c>
      <c r="I26">
        <v>99</v>
      </c>
      <c r="J26">
        <v>17</v>
      </c>
      <c r="K26" t="s">
        <v>23</v>
      </c>
      <c r="L26">
        <f>IF(AI_Impact_on_Jobs_20303[[#This Row],[Risk_Category]] = "Low", AI_Impact_on_Jobs_20303[[#This Row],[Automation_Probability_2030]], 0)</f>
        <v>17</v>
      </c>
      <c r="M26">
        <f>IF(AI_Impact_on_Jobs_20303[[#This Row],[Risk_Category]]="Medium", AI_Impact_on_Jobs_20303[[#This Row],[Automation_Probability_2030]], 0)</f>
        <v>0</v>
      </c>
      <c r="N26">
        <f>IF(AI_Impact_on_Jobs_20303[[#This Row],[Risk_Category]]="High", AI_Impact_on_Jobs_20303[[#This Row],[Automation_Probability_2030]], 0)</f>
        <v>0</v>
      </c>
      <c r="O26">
        <f>AVERAGE(AI_Impact_on_Jobs_20303[[#This Row],[Skill_1]:[Skill_10]])</f>
        <v>38.6</v>
      </c>
      <c r="P26">
        <v>17</v>
      </c>
      <c r="Q26">
        <v>43</v>
      </c>
      <c r="R26">
        <v>4</v>
      </c>
      <c r="S26">
        <v>62</v>
      </c>
      <c r="T26">
        <v>64</v>
      </c>
      <c r="U26">
        <v>5</v>
      </c>
      <c r="V26">
        <v>37</v>
      </c>
      <c r="W26">
        <v>63</v>
      </c>
      <c r="X26">
        <v>5</v>
      </c>
      <c r="Y26">
        <v>86</v>
      </c>
    </row>
    <row r="27" spans="1:25" x14ac:dyDescent="0.35">
      <c r="A27">
        <v>26</v>
      </c>
      <c r="B27" t="s">
        <v>26</v>
      </c>
      <c r="C27">
        <v>39540</v>
      </c>
      <c r="D27">
        <f>ROUND(AI_Impact_on_Jobs_20303[[#This Row],[Salary]]/1000, 1)</f>
        <v>39.5</v>
      </c>
      <c r="E27">
        <v>12</v>
      </c>
      <c r="F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" t="s">
        <v>25</v>
      </c>
      <c r="H27">
        <v>16</v>
      </c>
      <c r="I27">
        <v>57</v>
      </c>
      <c r="J27">
        <v>56</v>
      </c>
      <c r="K27" t="s">
        <v>27</v>
      </c>
      <c r="L27">
        <f>IF(AI_Impact_on_Jobs_20303[[#This Row],[Risk_Category]] = "Low", AI_Impact_on_Jobs_20303[[#This Row],[Automation_Probability_2030]], 0)</f>
        <v>0</v>
      </c>
      <c r="M27">
        <f>IF(AI_Impact_on_Jobs_20303[[#This Row],[Risk_Category]]="Medium", AI_Impact_on_Jobs_20303[[#This Row],[Automation_Probability_2030]], 0)</f>
        <v>56</v>
      </c>
      <c r="N27">
        <f>IF(AI_Impact_on_Jobs_20303[[#This Row],[Risk_Category]]="High", AI_Impact_on_Jobs_20303[[#This Row],[Automation_Probability_2030]], 0)</f>
        <v>0</v>
      </c>
      <c r="O27">
        <f>AVERAGE(AI_Impact_on_Jobs_20303[[#This Row],[Skill_1]:[Skill_10]])</f>
        <v>55.1</v>
      </c>
      <c r="P27">
        <v>3</v>
      </c>
      <c r="Q27">
        <v>59</v>
      </c>
      <c r="R27">
        <v>94</v>
      </c>
      <c r="S27">
        <v>58</v>
      </c>
      <c r="T27">
        <v>39</v>
      </c>
      <c r="U27">
        <v>64</v>
      </c>
      <c r="V27">
        <v>46</v>
      </c>
      <c r="W27">
        <v>55</v>
      </c>
      <c r="X27">
        <v>94</v>
      </c>
      <c r="Y27">
        <v>39</v>
      </c>
    </row>
    <row r="28" spans="1:25" x14ac:dyDescent="0.35">
      <c r="A28">
        <v>27</v>
      </c>
      <c r="B28" t="s">
        <v>30</v>
      </c>
      <c r="C28">
        <v>68304</v>
      </c>
      <c r="D28">
        <f>ROUND(AI_Impact_on_Jobs_20303[[#This Row],[Salary]]/1000, 1)</f>
        <v>68.3</v>
      </c>
      <c r="E28">
        <v>7</v>
      </c>
      <c r="F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" t="s">
        <v>19</v>
      </c>
      <c r="H28">
        <v>91</v>
      </c>
      <c r="I28">
        <v>7</v>
      </c>
      <c r="J28">
        <v>33</v>
      </c>
      <c r="K28" t="s">
        <v>27</v>
      </c>
      <c r="L28">
        <f>IF(AI_Impact_on_Jobs_20303[[#This Row],[Risk_Category]] = "Low", AI_Impact_on_Jobs_20303[[#This Row],[Automation_Probability_2030]], 0)</f>
        <v>0</v>
      </c>
      <c r="M28">
        <f>IF(AI_Impact_on_Jobs_20303[[#This Row],[Risk_Category]]="Medium", AI_Impact_on_Jobs_20303[[#This Row],[Automation_Probability_2030]], 0)</f>
        <v>33</v>
      </c>
      <c r="N28">
        <f>IF(AI_Impact_on_Jobs_20303[[#This Row],[Risk_Category]]="High", AI_Impact_on_Jobs_20303[[#This Row],[Automation_Probability_2030]], 0)</f>
        <v>0</v>
      </c>
      <c r="O28">
        <f>AVERAGE(AI_Impact_on_Jobs_20303[[#This Row],[Skill_1]:[Skill_10]])</f>
        <v>31.4</v>
      </c>
      <c r="P28">
        <v>1</v>
      </c>
      <c r="Q28">
        <v>2</v>
      </c>
      <c r="R28">
        <v>9</v>
      </c>
      <c r="S28">
        <v>68</v>
      </c>
      <c r="T28">
        <v>7</v>
      </c>
      <c r="U28">
        <v>32</v>
      </c>
      <c r="V28">
        <v>84</v>
      </c>
      <c r="W28">
        <v>2</v>
      </c>
      <c r="X28">
        <v>81</v>
      </c>
      <c r="Y28">
        <v>28</v>
      </c>
    </row>
    <row r="29" spans="1:25" x14ac:dyDescent="0.35">
      <c r="A29">
        <v>28</v>
      </c>
      <c r="B29" t="s">
        <v>33</v>
      </c>
      <c r="C29">
        <v>33267</v>
      </c>
      <c r="D29">
        <f>ROUND(AI_Impact_on_Jobs_20303[[#This Row],[Salary]]/1000, 1)</f>
        <v>33.299999999999997</v>
      </c>
      <c r="E29">
        <v>25</v>
      </c>
      <c r="F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" t="s">
        <v>22</v>
      </c>
      <c r="H29">
        <v>7</v>
      </c>
      <c r="I29">
        <v>113</v>
      </c>
      <c r="J29">
        <v>92</v>
      </c>
      <c r="K29" t="s">
        <v>20</v>
      </c>
      <c r="L29">
        <f>IF(AI_Impact_on_Jobs_20303[[#This Row],[Risk_Category]] = "Low", AI_Impact_on_Jobs_20303[[#This Row],[Automation_Probability_2030]], 0)</f>
        <v>0</v>
      </c>
      <c r="M29">
        <f>IF(AI_Impact_on_Jobs_20303[[#This Row],[Risk_Category]]="Medium", AI_Impact_on_Jobs_20303[[#This Row],[Automation_Probability_2030]], 0)</f>
        <v>0</v>
      </c>
      <c r="N29">
        <f>IF(AI_Impact_on_Jobs_20303[[#This Row],[Risk_Category]]="High", AI_Impact_on_Jobs_20303[[#This Row],[Automation_Probability_2030]], 0)</f>
        <v>92</v>
      </c>
      <c r="O29">
        <f>AVERAGE(AI_Impact_on_Jobs_20303[[#This Row],[Skill_1]:[Skill_10]])</f>
        <v>53.9</v>
      </c>
      <c r="P29">
        <v>74</v>
      </c>
      <c r="Q29">
        <v>8</v>
      </c>
      <c r="R29">
        <v>28</v>
      </c>
      <c r="S29">
        <v>18</v>
      </c>
      <c r="T29">
        <v>75</v>
      </c>
      <c r="U29">
        <v>81</v>
      </c>
      <c r="V29">
        <v>99</v>
      </c>
      <c r="W29">
        <v>41</v>
      </c>
      <c r="X29">
        <v>37</v>
      </c>
      <c r="Y29">
        <v>78</v>
      </c>
    </row>
    <row r="30" spans="1:25" x14ac:dyDescent="0.35">
      <c r="A30">
        <v>29</v>
      </c>
      <c r="B30" t="s">
        <v>32</v>
      </c>
      <c r="C30">
        <v>89031</v>
      </c>
      <c r="D30">
        <f>ROUND(AI_Impact_on_Jobs_20303[[#This Row],[Salary]]/1000, 1)</f>
        <v>89</v>
      </c>
      <c r="E30">
        <v>22</v>
      </c>
      <c r="F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0" t="s">
        <v>19</v>
      </c>
      <c r="H30">
        <v>93</v>
      </c>
      <c r="I30">
        <v>136</v>
      </c>
      <c r="J30">
        <v>47</v>
      </c>
      <c r="K30" t="s">
        <v>27</v>
      </c>
      <c r="L30">
        <f>IF(AI_Impact_on_Jobs_20303[[#This Row],[Risk_Category]] = "Low", AI_Impact_on_Jobs_20303[[#This Row],[Automation_Probability_2030]], 0)</f>
        <v>0</v>
      </c>
      <c r="M30">
        <f>IF(AI_Impact_on_Jobs_20303[[#This Row],[Risk_Category]]="Medium", AI_Impact_on_Jobs_20303[[#This Row],[Automation_Probability_2030]], 0)</f>
        <v>47</v>
      </c>
      <c r="N30">
        <f>IF(AI_Impact_on_Jobs_20303[[#This Row],[Risk_Category]]="High", AI_Impact_on_Jobs_20303[[#This Row],[Automation_Probability_2030]], 0)</f>
        <v>0</v>
      </c>
      <c r="O30">
        <f>AVERAGE(AI_Impact_on_Jobs_20303[[#This Row],[Skill_1]:[Skill_10]])</f>
        <v>37.5</v>
      </c>
      <c r="P30">
        <v>75</v>
      </c>
      <c r="Q30">
        <v>75</v>
      </c>
      <c r="R30">
        <v>1</v>
      </c>
      <c r="S30">
        <v>9</v>
      </c>
      <c r="T30">
        <v>51</v>
      </c>
      <c r="U30">
        <v>83</v>
      </c>
      <c r="V30">
        <v>32</v>
      </c>
      <c r="W30">
        <v>9</v>
      </c>
      <c r="X30">
        <v>39</v>
      </c>
      <c r="Y30">
        <v>1</v>
      </c>
    </row>
    <row r="31" spans="1:25" x14ac:dyDescent="0.35">
      <c r="A31">
        <v>30</v>
      </c>
      <c r="B31" t="s">
        <v>32</v>
      </c>
      <c r="C31">
        <v>102936</v>
      </c>
      <c r="D31">
        <f>ROUND(AI_Impact_on_Jobs_20303[[#This Row],[Salary]]/1000, 1)</f>
        <v>102.9</v>
      </c>
      <c r="E31">
        <v>18</v>
      </c>
      <c r="F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1" t="s">
        <v>19</v>
      </c>
      <c r="H31">
        <v>9</v>
      </c>
      <c r="I31">
        <v>82</v>
      </c>
      <c r="J31">
        <v>68</v>
      </c>
      <c r="K31" t="s">
        <v>27</v>
      </c>
      <c r="L31">
        <f>IF(AI_Impact_on_Jobs_20303[[#This Row],[Risk_Category]] = "Low", AI_Impact_on_Jobs_20303[[#This Row],[Automation_Probability_2030]], 0)</f>
        <v>0</v>
      </c>
      <c r="M31">
        <f>IF(AI_Impact_on_Jobs_20303[[#This Row],[Risk_Category]]="Medium", AI_Impact_on_Jobs_20303[[#This Row],[Automation_Probability_2030]], 0)</f>
        <v>68</v>
      </c>
      <c r="N31">
        <f>IF(AI_Impact_on_Jobs_20303[[#This Row],[Risk_Category]]="High", AI_Impact_on_Jobs_20303[[#This Row],[Automation_Probability_2030]], 0)</f>
        <v>0</v>
      </c>
      <c r="O31">
        <f>AVERAGE(AI_Impact_on_Jobs_20303[[#This Row],[Skill_1]:[Skill_10]])</f>
        <v>62.2</v>
      </c>
      <c r="P31">
        <v>95</v>
      </c>
      <c r="Q31">
        <v>57</v>
      </c>
      <c r="R31">
        <v>63</v>
      </c>
      <c r="S31">
        <v>45</v>
      </c>
      <c r="T31">
        <v>29</v>
      </c>
      <c r="U31">
        <v>33</v>
      </c>
      <c r="V31">
        <v>67</v>
      </c>
      <c r="W31">
        <v>75</v>
      </c>
      <c r="X31">
        <v>79</v>
      </c>
      <c r="Y31">
        <v>79</v>
      </c>
    </row>
    <row r="32" spans="1:25" x14ac:dyDescent="0.35">
      <c r="A32">
        <v>31</v>
      </c>
      <c r="B32" t="s">
        <v>31</v>
      </c>
      <c r="C32">
        <v>114076</v>
      </c>
      <c r="D32">
        <f>ROUND(AI_Impact_on_Jobs_20303[[#This Row],[Salary]]/1000, 1)</f>
        <v>114.1</v>
      </c>
      <c r="E32">
        <v>20</v>
      </c>
      <c r="F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2" t="s">
        <v>19</v>
      </c>
      <c r="H32">
        <v>49</v>
      </c>
      <c r="I32">
        <v>56</v>
      </c>
      <c r="J32">
        <v>19</v>
      </c>
      <c r="K32" t="s">
        <v>23</v>
      </c>
      <c r="L32">
        <f>IF(AI_Impact_on_Jobs_20303[[#This Row],[Risk_Category]] = "Low", AI_Impact_on_Jobs_20303[[#This Row],[Automation_Probability_2030]], 0)</f>
        <v>19</v>
      </c>
      <c r="M32">
        <f>IF(AI_Impact_on_Jobs_20303[[#This Row],[Risk_Category]]="Medium", AI_Impact_on_Jobs_20303[[#This Row],[Automation_Probability_2030]], 0)</f>
        <v>0</v>
      </c>
      <c r="N32">
        <f>IF(AI_Impact_on_Jobs_20303[[#This Row],[Risk_Category]]="High", AI_Impact_on_Jobs_20303[[#This Row],[Automation_Probability_2030]], 0)</f>
        <v>0</v>
      </c>
      <c r="O32">
        <f>AVERAGE(AI_Impact_on_Jobs_20303[[#This Row],[Skill_1]:[Skill_10]])</f>
        <v>34.799999999999997</v>
      </c>
      <c r="P32">
        <v>44</v>
      </c>
      <c r="Q32">
        <v>89</v>
      </c>
      <c r="R32">
        <v>35</v>
      </c>
      <c r="S32">
        <v>12</v>
      </c>
      <c r="T32">
        <v>14</v>
      </c>
      <c r="U32">
        <v>76</v>
      </c>
      <c r="V32">
        <v>62</v>
      </c>
      <c r="W32">
        <v>1</v>
      </c>
      <c r="X32">
        <v>8</v>
      </c>
      <c r="Y32">
        <v>7</v>
      </c>
    </row>
    <row r="33" spans="1:25" x14ac:dyDescent="0.35">
      <c r="A33">
        <v>32</v>
      </c>
      <c r="B33" t="s">
        <v>39</v>
      </c>
      <c r="C33">
        <v>69081</v>
      </c>
      <c r="D33">
        <f>ROUND(AI_Impact_on_Jobs_20303[[#This Row],[Salary]]/1000, 1)</f>
        <v>69.099999999999994</v>
      </c>
      <c r="E33">
        <v>8</v>
      </c>
      <c r="F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3" t="s">
        <v>25</v>
      </c>
      <c r="H33">
        <v>82</v>
      </c>
      <c r="I33">
        <v>121</v>
      </c>
      <c r="J33">
        <v>72</v>
      </c>
      <c r="K33" t="s">
        <v>20</v>
      </c>
      <c r="L33">
        <f>IF(AI_Impact_on_Jobs_20303[[#This Row],[Risk_Category]] = "Low", AI_Impact_on_Jobs_20303[[#This Row],[Automation_Probability_2030]], 0)</f>
        <v>0</v>
      </c>
      <c r="M33">
        <f>IF(AI_Impact_on_Jobs_20303[[#This Row],[Risk_Category]]="Medium", AI_Impact_on_Jobs_20303[[#This Row],[Automation_Probability_2030]], 0)</f>
        <v>0</v>
      </c>
      <c r="N33">
        <f>IF(AI_Impact_on_Jobs_20303[[#This Row],[Risk_Category]]="High", AI_Impact_on_Jobs_20303[[#This Row],[Automation_Probability_2030]], 0)</f>
        <v>72</v>
      </c>
      <c r="O33">
        <f>AVERAGE(AI_Impact_on_Jobs_20303[[#This Row],[Skill_1]:[Skill_10]])</f>
        <v>57.7</v>
      </c>
      <c r="P33">
        <v>8</v>
      </c>
      <c r="Q33">
        <v>99</v>
      </c>
      <c r="R33">
        <v>37</v>
      </c>
      <c r="S33">
        <v>37</v>
      </c>
      <c r="T33">
        <v>81</v>
      </c>
      <c r="U33">
        <v>95</v>
      </c>
      <c r="V33">
        <v>99</v>
      </c>
      <c r="W33">
        <v>75</v>
      </c>
      <c r="X33">
        <v>38</v>
      </c>
      <c r="Y33">
        <v>8</v>
      </c>
    </row>
    <row r="34" spans="1:25" x14ac:dyDescent="0.35">
      <c r="A34">
        <v>33</v>
      </c>
      <c r="B34" t="s">
        <v>39</v>
      </c>
      <c r="C34">
        <v>102124</v>
      </c>
      <c r="D34">
        <f>ROUND(AI_Impact_on_Jobs_20303[[#This Row],[Salary]]/1000, 1)</f>
        <v>102.1</v>
      </c>
      <c r="E34">
        <v>11</v>
      </c>
      <c r="F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4" t="s">
        <v>38</v>
      </c>
      <c r="H34">
        <v>56</v>
      </c>
      <c r="I34">
        <v>92</v>
      </c>
      <c r="J34">
        <v>93</v>
      </c>
      <c r="K34" t="s">
        <v>20</v>
      </c>
      <c r="L34">
        <f>IF(AI_Impact_on_Jobs_20303[[#This Row],[Risk_Category]] = "Low", AI_Impact_on_Jobs_20303[[#This Row],[Automation_Probability_2030]], 0)</f>
        <v>0</v>
      </c>
      <c r="M34">
        <f>IF(AI_Impact_on_Jobs_20303[[#This Row],[Risk_Category]]="Medium", AI_Impact_on_Jobs_20303[[#This Row],[Automation_Probability_2030]], 0)</f>
        <v>0</v>
      </c>
      <c r="N34">
        <f>IF(AI_Impact_on_Jobs_20303[[#This Row],[Risk_Category]]="High", AI_Impact_on_Jobs_20303[[#This Row],[Automation_Probability_2030]], 0)</f>
        <v>93</v>
      </c>
      <c r="O34">
        <f>AVERAGE(AI_Impact_on_Jobs_20303[[#This Row],[Skill_1]:[Skill_10]])</f>
        <v>33.6</v>
      </c>
      <c r="P34">
        <v>11</v>
      </c>
      <c r="Q34">
        <v>49</v>
      </c>
      <c r="R34">
        <v>1</v>
      </c>
      <c r="S34">
        <v>47</v>
      </c>
      <c r="T34">
        <v>6</v>
      </c>
      <c r="U34">
        <v>12</v>
      </c>
      <c r="V34">
        <v>12</v>
      </c>
      <c r="W34">
        <v>65</v>
      </c>
      <c r="X34">
        <v>75</v>
      </c>
      <c r="Y34">
        <v>58</v>
      </c>
    </row>
    <row r="35" spans="1:25" x14ac:dyDescent="0.35">
      <c r="A35">
        <v>34</v>
      </c>
      <c r="B35" t="s">
        <v>41</v>
      </c>
      <c r="C35">
        <v>91629</v>
      </c>
      <c r="D35">
        <f>ROUND(AI_Impact_on_Jobs_20303[[#This Row],[Salary]]/1000, 1)</f>
        <v>91.6</v>
      </c>
      <c r="E35">
        <v>24</v>
      </c>
      <c r="F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5" t="s">
        <v>25</v>
      </c>
      <c r="H35">
        <v>37</v>
      </c>
      <c r="I35">
        <v>79</v>
      </c>
      <c r="J35">
        <v>92</v>
      </c>
      <c r="K35" t="s">
        <v>20</v>
      </c>
      <c r="L35">
        <f>IF(AI_Impact_on_Jobs_20303[[#This Row],[Risk_Category]] = "Low", AI_Impact_on_Jobs_20303[[#This Row],[Automation_Probability_2030]], 0)</f>
        <v>0</v>
      </c>
      <c r="M35">
        <f>IF(AI_Impact_on_Jobs_20303[[#This Row],[Risk_Category]]="Medium", AI_Impact_on_Jobs_20303[[#This Row],[Automation_Probability_2030]], 0)</f>
        <v>0</v>
      </c>
      <c r="N35">
        <f>IF(AI_Impact_on_Jobs_20303[[#This Row],[Risk_Category]]="High", AI_Impact_on_Jobs_20303[[#This Row],[Automation_Probability_2030]], 0)</f>
        <v>92</v>
      </c>
      <c r="O35">
        <f>AVERAGE(AI_Impact_on_Jobs_20303[[#This Row],[Skill_1]:[Skill_10]])</f>
        <v>52.3</v>
      </c>
      <c r="P35">
        <v>22</v>
      </c>
      <c r="Q35">
        <v>96</v>
      </c>
      <c r="R35">
        <v>1</v>
      </c>
      <c r="S35">
        <v>97</v>
      </c>
      <c r="T35">
        <v>4</v>
      </c>
      <c r="U35">
        <v>89</v>
      </c>
      <c r="V35">
        <v>53</v>
      </c>
      <c r="W35">
        <v>99</v>
      </c>
      <c r="X35">
        <v>7</v>
      </c>
      <c r="Y35">
        <v>55</v>
      </c>
    </row>
    <row r="36" spans="1:25" x14ac:dyDescent="0.35">
      <c r="A36">
        <v>35</v>
      </c>
      <c r="B36" t="s">
        <v>31</v>
      </c>
      <c r="C36">
        <v>43843</v>
      </c>
      <c r="D36">
        <f>ROUND(AI_Impact_on_Jobs_20303[[#This Row],[Salary]]/1000, 1)</f>
        <v>43.8</v>
      </c>
      <c r="E36">
        <v>24</v>
      </c>
      <c r="F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6" t="s">
        <v>22</v>
      </c>
      <c r="H36">
        <v>52</v>
      </c>
      <c r="I36">
        <v>113</v>
      </c>
      <c r="J36">
        <v>22</v>
      </c>
      <c r="K36" t="s">
        <v>23</v>
      </c>
      <c r="L36">
        <f>IF(AI_Impact_on_Jobs_20303[[#This Row],[Risk_Category]] = "Low", AI_Impact_on_Jobs_20303[[#This Row],[Automation_Probability_2030]], 0)</f>
        <v>22</v>
      </c>
      <c r="M36">
        <f>IF(AI_Impact_on_Jobs_20303[[#This Row],[Risk_Category]]="Medium", AI_Impact_on_Jobs_20303[[#This Row],[Automation_Probability_2030]], 0)</f>
        <v>0</v>
      </c>
      <c r="N36">
        <f>IF(AI_Impact_on_Jobs_20303[[#This Row],[Risk_Category]]="High", AI_Impact_on_Jobs_20303[[#This Row],[Automation_Probability_2030]], 0)</f>
        <v>0</v>
      </c>
      <c r="O36">
        <f>AVERAGE(AI_Impact_on_Jobs_20303[[#This Row],[Skill_1]:[Skill_10]])</f>
        <v>50</v>
      </c>
      <c r="P36">
        <v>45</v>
      </c>
      <c r="Q36">
        <v>63</v>
      </c>
      <c r="R36">
        <v>58</v>
      </c>
      <c r="S36">
        <v>9</v>
      </c>
      <c r="T36">
        <v>5</v>
      </c>
      <c r="U36">
        <v>28</v>
      </c>
      <c r="V36">
        <v>95</v>
      </c>
      <c r="W36">
        <v>89</v>
      </c>
      <c r="X36">
        <v>46</v>
      </c>
      <c r="Y36">
        <v>62</v>
      </c>
    </row>
    <row r="37" spans="1:25" x14ac:dyDescent="0.35">
      <c r="A37">
        <v>36</v>
      </c>
      <c r="B37" t="s">
        <v>30</v>
      </c>
      <c r="C37">
        <v>59703</v>
      </c>
      <c r="D37">
        <f>ROUND(AI_Impact_on_Jobs_20303[[#This Row],[Salary]]/1000, 1)</f>
        <v>59.7</v>
      </c>
      <c r="E37">
        <v>25</v>
      </c>
      <c r="F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7" t="s">
        <v>38</v>
      </c>
      <c r="H37">
        <v>19</v>
      </c>
      <c r="I37">
        <v>96</v>
      </c>
      <c r="J37">
        <v>44</v>
      </c>
      <c r="K37" t="s">
        <v>27</v>
      </c>
      <c r="L37">
        <f>IF(AI_Impact_on_Jobs_20303[[#This Row],[Risk_Category]] = "Low", AI_Impact_on_Jobs_20303[[#This Row],[Automation_Probability_2030]], 0)</f>
        <v>0</v>
      </c>
      <c r="M37">
        <f>IF(AI_Impact_on_Jobs_20303[[#This Row],[Risk_Category]]="Medium", AI_Impact_on_Jobs_20303[[#This Row],[Automation_Probability_2030]], 0)</f>
        <v>44</v>
      </c>
      <c r="N37">
        <f>IF(AI_Impact_on_Jobs_20303[[#This Row],[Risk_Category]]="High", AI_Impact_on_Jobs_20303[[#This Row],[Automation_Probability_2030]], 0)</f>
        <v>0</v>
      </c>
      <c r="O37">
        <f>AVERAGE(AI_Impact_on_Jobs_20303[[#This Row],[Skill_1]:[Skill_10]])</f>
        <v>51.9</v>
      </c>
      <c r="P37">
        <v>58</v>
      </c>
      <c r="Q37">
        <v>8</v>
      </c>
      <c r="R37">
        <v>97</v>
      </c>
      <c r="S37">
        <v>99</v>
      </c>
      <c r="T37">
        <v>7</v>
      </c>
      <c r="U37">
        <v>54</v>
      </c>
      <c r="V37">
        <v>31</v>
      </c>
      <c r="W37">
        <v>81</v>
      </c>
      <c r="X37">
        <v>68</v>
      </c>
      <c r="Y37">
        <v>16</v>
      </c>
    </row>
    <row r="38" spans="1:25" x14ac:dyDescent="0.35">
      <c r="A38">
        <v>37</v>
      </c>
      <c r="B38" t="s">
        <v>30</v>
      </c>
      <c r="C38">
        <v>64349</v>
      </c>
      <c r="D38">
        <f>ROUND(AI_Impact_on_Jobs_20303[[#This Row],[Salary]]/1000, 1)</f>
        <v>64.3</v>
      </c>
      <c r="E38">
        <v>2</v>
      </c>
      <c r="F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8" t="s">
        <v>38</v>
      </c>
      <c r="H38">
        <v>82</v>
      </c>
      <c r="I38">
        <v>145</v>
      </c>
      <c r="J38">
        <v>59</v>
      </c>
      <c r="K38" t="s">
        <v>27</v>
      </c>
      <c r="L38">
        <f>IF(AI_Impact_on_Jobs_20303[[#This Row],[Risk_Category]] = "Low", AI_Impact_on_Jobs_20303[[#This Row],[Automation_Probability_2030]], 0)</f>
        <v>0</v>
      </c>
      <c r="M38">
        <f>IF(AI_Impact_on_Jobs_20303[[#This Row],[Risk_Category]]="Medium", AI_Impact_on_Jobs_20303[[#This Row],[Automation_Probability_2030]], 0)</f>
        <v>59</v>
      </c>
      <c r="N38">
        <f>IF(AI_Impact_on_Jobs_20303[[#This Row],[Risk_Category]]="High", AI_Impact_on_Jobs_20303[[#This Row],[Automation_Probability_2030]], 0)</f>
        <v>0</v>
      </c>
      <c r="O38">
        <f>AVERAGE(AI_Impact_on_Jobs_20303[[#This Row],[Skill_1]:[Skill_10]])</f>
        <v>52.4</v>
      </c>
      <c r="P38">
        <v>61</v>
      </c>
      <c r="Q38">
        <v>42</v>
      </c>
      <c r="R38">
        <v>93</v>
      </c>
      <c r="S38">
        <v>87</v>
      </c>
      <c r="T38">
        <v>5</v>
      </c>
      <c r="U38">
        <v>3</v>
      </c>
      <c r="V38">
        <v>38</v>
      </c>
      <c r="W38">
        <v>81</v>
      </c>
      <c r="X38">
        <v>99</v>
      </c>
      <c r="Y38">
        <v>15</v>
      </c>
    </row>
    <row r="39" spans="1:25" x14ac:dyDescent="0.35">
      <c r="A39">
        <v>38</v>
      </c>
      <c r="B39" t="s">
        <v>33</v>
      </c>
      <c r="C39">
        <v>92292</v>
      </c>
      <c r="D39">
        <f>ROUND(AI_Impact_on_Jobs_20303[[#This Row],[Salary]]/1000, 1)</f>
        <v>92.3</v>
      </c>
      <c r="E39">
        <v>25</v>
      </c>
      <c r="F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9" t="s">
        <v>38</v>
      </c>
      <c r="H39">
        <v>38</v>
      </c>
      <c r="I39">
        <v>147</v>
      </c>
      <c r="J39">
        <v>91</v>
      </c>
      <c r="K39" t="s">
        <v>20</v>
      </c>
      <c r="L39">
        <f>IF(AI_Impact_on_Jobs_20303[[#This Row],[Risk_Category]] = "Low", AI_Impact_on_Jobs_20303[[#This Row],[Automation_Probability_2030]], 0)</f>
        <v>0</v>
      </c>
      <c r="M39">
        <f>IF(AI_Impact_on_Jobs_20303[[#This Row],[Risk_Category]]="Medium", AI_Impact_on_Jobs_20303[[#This Row],[Automation_Probability_2030]], 0)</f>
        <v>0</v>
      </c>
      <c r="N39">
        <f>IF(AI_Impact_on_Jobs_20303[[#This Row],[Risk_Category]]="High", AI_Impact_on_Jobs_20303[[#This Row],[Automation_Probability_2030]], 0)</f>
        <v>91</v>
      </c>
      <c r="O39">
        <f>AVERAGE(AI_Impact_on_Jobs_20303[[#This Row],[Skill_1]:[Skill_10]])</f>
        <v>44.8</v>
      </c>
      <c r="P39">
        <v>84</v>
      </c>
      <c r="Q39">
        <v>47</v>
      </c>
      <c r="R39">
        <v>41</v>
      </c>
      <c r="S39">
        <v>27</v>
      </c>
      <c r="T39">
        <v>6</v>
      </c>
      <c r="U39">
        <v>86</v>
      </c>
      <c r="V39">
        <v>81</v>
      </c>
      <c r="W39">
        <v>10</v>
      </c>
      <c r="X39">
        <v>10</v>
      </c>
      <c r="Y39">
        <v>56</v>
      </c>
    </row>
    <row r="40" spans="1:25" x14ac:dyDescent="0.35">
      <c r="A40">
        <v>39</v>
      </c>
      <c r="B40" t="s">
        <v>42</v>
      </c>
      <c r="C40">
        <v>53524</v>
      </c>
      <c r="D40">
        <f>ROUND(AI_Impact_on_Jobs_20303[[#This Row],[Salary]]/1000, 1)</f>
        <v>53.5</v>
      </c>
      <c r="E40">
        <v>20</v>
      </c>
      <c r="F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0" t="s">
        <v>22</v>
      </c>
      <c r="H40">
        <v>94</v>
      </c>
      <c r="I40">
        <v>135</v>
      </c>
      <c r="J40">
        <v>4</v>
      </c>
      <c r="K40" t="s">
        <v>27</v>
      </c>
      <c r="L40">
        <f>IF(AI_Impact_on_Jobs_20303[[#This Row],[Risk_Category]] = "Low", AI_Impact_on_Jobs_20303[[#This Row],[Automation_Probability_2030]], 0)</f>
        <v>0</v>
      </c>
      <c r="M40">
        <f>IF(AI_Impact_on_Jobs_20303[[#This Row],[Risk_Category]]="Medium", AI_Impact_on_Jobs_20303[[#This Row],[Automation_Probability_2030]], 0)</f>
        <v>4</v>
      </c>
      <c r="N40">
        <f>IF(AI_Impact_on_Jobs_20303[[#This Row],[Risk_Category]]="High", AI_Impact_on_Jobs_20303[[#This Row],[Automation_Probability_2030]], 0)</f>
        <v>0</v>
      </c>
      <c r="O40">
        <f>AVERAGE(AI_Impact_on_Jobs_20303[[#This Row],[Skill_1]:[Skill_10]])</f>
        <v>48</v>
      </c>
      <c r="P40">
        <v>45</v>
      </c>
      <c r="Q40">
        <v>13</v>
      </c>
      <c r="R40">
        <v>95</v>
      </c>
      <c r="S40">
        <v>61</v>
      </c>
      <c r="T40">
        <v>23</v>
      </c>
      <c r="U40">
        <v>67</v>
      </c>
      <c r="V40">
        <v>62</v>
      </c>
      <c r="W40">
        <v>36</v>
      </c>
      <c r="X40">
        <v>11</v>
      </c>
      <c r="Y40">
        <v>67</v>
      </c>
    </row>
    <row r="41" spans="1:25" x14ac:dyDescent="0.35">
      <c r="A41">
        <v>40</v>
      </c>
      <c r="B41" t="s">
        <v>39</v>
      </c>
      <c r="C41">
        <v>88017</v>
      </c>
      <c r="D41">
        <f>ROUND(AI_Impact_on_Jobs_20303[[#This Row],[Salary]]/1000, 1)</f>
        <v>88</v>
      </c>
      <c r="E41">
        <v>21</v>
      </c>
      <c r="F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1" t="s">
        <v>38</v>
      </c>
      <c r="H41">
        <v>77</v>
      </c>
      <c r="I41">
        <v>102</v>
      </c>
      <c r="J41">
        <v>91</v>
      </c>
      <c r="K41" t="s">
        <v>20</v>
      </c>
      <c r="L41">
        <f>IF(AI_Impact_on_Jobs_20303[[#This Row],[Risk_Category]] = "Low", AI_Impact_on_Jobs_20303[[#This Row],[Automation_Probability_2030]], 0)</f>
        <v>0</v>
      </c>
      <c r="M41">
        <f>IF(AI_Impact_on_Jobs_20303[[#This Row],[Risk_Category]]="Medium", AI_Impact_on_Jobs_20303[[#This Row],[Automation_Probability_2030]], 0)</f>
        <v>0</v>
      </c>
      <c r="N41">
        <f>IF(AI_Impact_on_Jobs_20303[[#This Row],[Risk_Category]]="High", AI_Impact_on_Jobs_20303[[#This Row],[Automation_Probability_2030]], 0)</f>
        <v>91</v>
      </c>
      <c r="O41">
        <f>AVERAGE(AI_Impact_on_Jobs_20303[[#This Row],[Skill_1]:[Skill_10]])</f>
        <v>38.5</v>
      </c>
      <c r="P41">
        <v>55</v>
      </c>
      <c r="Q41">
        <v>56</v>
      </c>
      <c r="R41">
        <v>88</v>
      </c>
      <c r="S41">
        <v>4</v>
      </c>
      <c r="T41">
        <v>13</v>
      </c>
      <c r="U41">
        <v>3</v>
      </c>
      <c r="V41">
        <v>76</v>
      </c>
      <c r="W41">
        <v>62</v>
      </c>
      <c r="X41">
        <v>7</v>
      </c>
      <c r="Y41">
        <v>21</v>
      </c>
    </row>
    <row r="42" spans="1:25" x14ac:dyDescent="0.35">
      <c r="A42">
        <v>41</v>
      </c>
      <c r="B42" t="s">
        <v>37</v>
      </c>
      <c r="C42">
        <v>111317</v>
      </c>
      <c r="D42">
        <f>ROUND(AI_Impact_on_Jobs_20303[[#This Row],[Salary]]/1000, 1)</f>
        <v>111.3</v>
      </c>
      <c r="E42">
        <v>27</v>
      </c>
      <c r="F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2" t="s">
        <v>22</v>
      </c>
      <c r="H42">
        <v>98</v>
      </c>
      <c r="I42">
        <v>111</v>
      </c>
      <c r="J42">
        <v>55</v>
      </c>
      <c r="K42" t="s">
        <v>27</v>
      </c>
      <c r="L42">
        <f>IF(AI_Impact_on_Jobs_20303[[#This Row],[Risk_Category]] = "Low", AI_Impact_on_Jobs_20303[[#This Row],[Automation_Probability_2030]], 0)</f>
        <v>0</v>
      </c>
      <c r="M42">
        <f>IF(AI_Impact_on_Jobs_20303[[#This Row],[Risk_Category]]="Medium", AI_Impact_on_Jobs_20303[[#This Row],[Automation_Probability_2030]], 0)</f>
        <v>55</v>
      </c>
      <c r="N42">
        <f>IF(AI_Impact_on_Jobs_20303[[#This Row],[Risk_Category]]="High", AI_Impact_on_Jobs_20303[[#This Row],[Automation_Probability_2030]], 0)</f>
        <v>0</v>
      </c>
      <c r="O42">
        <f>AVERAGE(AI_Impact_on_Jobs_20303[[#This Row],[Skill_1]:[Skill_10]])</f>
        <v>39.799999999999997</v>
      </c>
      <c r="P42">
        <v>55</v>
      </c>
      <c r="Q42">
        <v>9</v>
      </c>
      <c r="R42">
        <v>73</v>
      </c>
      <c r="S42">
        <v>55</v>
      </c>
      <c r="T42">
        <v>45</v>
      </c>
      <c r="U42">
        <v>91</v>
      </c>
      <c r="V42">
        <v>3</v>
      </c>
      <c r="W42">
        <v>52</v>
      </c>
      <c r="X42">
        <v>7</v>
      </c>
      <c r="Y42">
        <v>8</v>
      </c>
    </row>
    <row r="43" spans="1:25" x14ac:dyDescent="0.35">
      <c r="A43">
        <v>42</v>
      </c>
      <c r="B43" t="s">
        <v>40</v>
      </c>
      <c r="C43">
        <v>144825</v>
      </c>
      <c r="D43">
        <f>ROUND(AI_Impact_on_Jobs_20303[[#This Row],[Salary]]/1000, 1)</f>
        <v>144.80000000000001</v>
      </c>
      <c r="E43">
        <v>23</v>
      </c>
      <c r="F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3" t="s">
        <v>38</v>
      </c>
      <c r="H43">
        <v>84</v>
      </c>
      <c r="I43">
        <v>127</v>
      </c>
      <c r="J43">
        <v>7</v>
      </c>
      <c r="K43" t="s">
        <v>23</v>
      </c>
      <c r="L43">
        <f>IF(AI_Impact_on_Jobs_20303[[#This Row],[Risk_Category]] = "Low", AI_Impact_on_Jobs_20303[[#This Row],[Automation_Probability_2030]], 0)</f>
        <v>7</v>
      </c>
      <c r="M43">
        <f>IF(AI_Impact_on_Jobs_20303[[#This Row],[Risk_Category]]="Medium", AI_Impact_on_Jobs_20303[[#This Row],[Automation_Probability_2030]], 0)</f>
        <v>0</v>
      </c>
      <c r="N43">
        <f>IF(AI_Impact_on_Jobs_20303[[#This Row],[Risk_Category]]="High", AI_Impact_on_Jobs_20303[[#This Row],[Automation_Probability_2030]], 0)</f>
        <v>0</v>
      </c>
      <c r="O43">
        <f>AVERAGE(AI_Impact_on_Jobs_20303[[#This Row],[Skill_1]:[Skill_10]])</f>
        <v>37.700000000000003</v>
      </c>
      <c r="P43">
        <v>5</v>
      </c>
      <c r="Q43">
        <v>62</v>
      </c>
      <c r="R43">
        <v>35</v>
      </c>
      <c r="S43">
        <v>21</v>
      </c>
      <c r="T43">
        <v>58</v>
      </c>
      <c r="U43">
        <v>34</v>
      </c>
      <c r="V43">
        <v>54</v>
      </c>
      <c r="W43">
        <v>46</v>
      </c>
      <c r="X43">
        <v>58</v>
      </c>
      <c r="Y43">
        <v>4</v>
      </c>
    </row>
    <row r="44" spans="1:25" x14ac:dyDescent="0.35">
      <c r="A44">
        <v>43</v>
      </c>
      <c r="B44" t="s">
        <v>21</v>
      </c>
      <c r="C44">
        <v>52415</v>
      </c>
      <c r="D44">
        <f>ROUND(AI_Impact_on_Jobs_20303[[#This Row],[Salary]]/1000, 1)</f>
        <v>52.4</v>
      </c>
      <c r="E44">
        <v>7</v>
      </c>
      <c r="F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4" t="s">
        <v>22</v>
      </c>
      <c r="H44">
        <v>18</v>
      </c>
      <c r="I44">
        <v>12</v>
      </c>
      <c r="J44">
        <v>15</v>
      </c>
      <c r="K44" t="s">
        <v>23</v>
      </c>
      <c r="L44">
        <f>IF(AI_Impact_on_Jobs_20303[[#This Row],[Risk_Category]] = "Low", AI_Impact_on_Jobs_20303[[#This Row],[Automation_Probability_2030]], 0)</f>
        <v>15</v>
      </c>
      <c r="M44">
        <f>IF(AI_Impact_on_Jobs_20303[[#This Row],[Risk_Category]]="Medium", AI_Impact_on_Jobs_20303[[#This Row],[Automation_Probability_2030]], 0)</f>
        <v>0</v>
      </c>
      <c r="N44">
        <f>IF(AI_Impact_on_Jobs_20303[[#This Row],[Risk_Category]]="High", AI_Impact_on_Jobs_20303[[#This Row],[Automation_Probability_2030]], 0)</f>
        <v>0</v>
      </c>
      <c r="O44">
        <f>AVERAGE(AI_Impact_on_Jobs_20303[[#This Row],[Skill_1]:[Skill_10]])</f>
        <v>47.4</v>
      </c>
      <c r="P44">
        <v>87</v>
      </c>
      <c r="Q44">
        <v>52</v>
      </c>
      <c r="R44">
        <v>97</v>
      </c>
      <c r="S44">
        <v>6</v>
      </c>
      <c r="T44">
        <v>22</v>
      </c>
      <c r="U44">
        <v>82</v>
      </c>
      <c r="V44">
        <v>35</v>
      </c>
      <c r="W44">
        <v>35</v>
      </c>
      <c r="X44">
        <v>3</v>
      </c>
      <c r="Y44">
        <v>55</v>
      </c>
    </row>
    <row r="45" spans="1:25" x14ac:dyDescent="0.35">
      <c r="A45">
        <v>44</v>
      </c>
      <c r="B45" t="s">
        <v>24</v>
      </c>
      <c r="C45">
        <v>134680</v>
      </c>
      <c r="D45">
        <f>ROUND(AI_Impact_on_Jobs_20303[[#This Row],[Salary]]/1000, 1)</f>
        <v>134.69999999999999</v>
      </c>
      <c r="E45">
        <v>11</v>
      </c>
      <c r="F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5" t="s">
        <v>22</v>
      </c>
      <c r="H45">
        <v>21</v>
      </c>
      <c r="I45">
        <v>86</v>
      </c>
      <c r="J45">
        <v>83</v>
      </c>
      <c r="K45" t="s">
        <v>20</v>
      </c>
      <c r="L45">
        <f>IF(AI_Impact_on_Jobs_20303[[#This Row],[Risk_Category]] = "Low", AI_Impact_on_Jobs_20303[[#This Row],[Automation_Probability_2030]], 0)</f>
        <v>0</v>
      </c>
      <c r="M45">
        <f>IF(AI_Impact_on_Jobs_20303[[#This Row],[Risk_Category]]="Medium", AI_Impact_on_Jobs_20303[[#This Row],[Automation_Probability_2030]], 0)</f>
        <v>0</v>
      </c>
      <c r="N45">
        <f>IF(AI_Impact_on_Jobs_20303[[#This Row],[Risk_Category]]="High", AI_Impact_on_Jobs_20303[[#This Row],[Automation_Probability_2030]], 0)</f>
        <v>83</v>
      </c>
      <c r="O45">
        <f>AVERAGE(AI_Impact_on_Jobs_20303[[#This Row],[Skill_1]:[Skill_10]])</f>
        <v>44.6</v>
      </c>
      <c r="P45">
        <v>69</v>
      </c>
      <c r="Q45">
        <v>4</v>
      </c>
      <c r="R45">
        <v>8</v>
      </c>
      <c r="S45">
        <v>63</v>
      </c>
      <c r="T45">
        <v>8</v>
      </c>
      <c r="U45">
        <v>87</v>
      </c>
      <c r="V45">
        <v>92</v>
      </c>
      <c r="W45">
        <v>6</v>
      </c>
      <c r="X45">
        <v>28</v>
      </c>
      <c r="Y45">
        <v>81</v>
      </c>
    </row>
    <row r="46" spans="1:25" x14ac:dyDescent="0.35">
      <c r="A46">
        <v>45</v>
      </c>
      <c r="B46" t="s">
        <v>33</v>
      </c>
      <c r="C46">
        <v>109714</v>
      </c>
      <c r="D46">
        <f>ROUND(AI_Impact_on_Jobs_20303[[#This Row],[Salary]]/1000, 1)</f>
        <v>109.7</v>
      </c>
      <c r="E46">
        <v>28</v>
      </c>
      <c r="F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6" t="s">
        <v>22</v>
      </c>
      <c r="H46">
        <v>99</v>
      </c>
      <c r="I46">
        <v>104</v>
      </c>
      <c r="J46">
        <v>93</v>
      </c>
      <c r="K46" t="s">
        <v>20</v>
      </c>
      <c r="L46">
        <f>IF(AI_Impact_on_Jobs_20303[[#This Row],[Risk_Category]] = "Low", AI_Impact_on_Jobs_20303[[#This Row],[Automation_Probability_2030]], 0)</f>
        <v>0</v>
      </c>
      <c r="M46">
        <f>IF(AI_Impact_on_Jobs_20303[[#This Row],[Risk_Category]]="Medium", AI_Impact_on_Jobs_20303[[#This Row],[Automation_Probability_2030]], 0)</f>
        <v>0</v>
      </c>
      <c r="N46">
        <f>IF(AI_Impact_on_Jobs_20303[[#This Row],[Risk_Category]]="High", AI_Impact_on_Jobs_20303[[#This Row],[Automation_Probability_2030]], 0)</f>
        <v>93</v>
      </c>
      <c r="O46">
        <f>AVERAGE(AI_Impact_on_Jobs_20303[[#This Row],[Skill_1]:[Skill_10]])</f>
        <v>48.7</v>
      </c>
      <c r="P46">
        <v>24</v>
      </c>
      <c r="Q46">
        <v>76</v>
      </c>
      <c r="R46">
        <v>53</v>
      </c>
      <c r="S46">
        <v>72</v>
      </c>
      <c r="T46">
        <v>6</v>
      </c>
      <c r="U46">
        <v>15</v>
      </c>
      <c r="V46">
        <v>13</v>
      </c>
      <c r="W46">
        <v>69</v>
      </c>
      <c r="X46">
        <v>84</v>
      </c>
      <c r="Y46">
        <v>75</v>
      </c>
    </row>
    <row r="47" spans="1:25" x14ac:dyDescent="0.35">
      <c r="A47">
        <v>46</v>
      </c>
      <c r="B47" t="s">
        <v>36</v>
      </c>
      <c r="C47">
        <v>97067</v>
      </c>
      <c r="D47">
        <f>ROUND(AI_Impact_on_Jobs_20303[[#This Row],[Salary]]/1000, 1)</f>
        <v>97.1</v>
      </c>
      <c r="E47">
        <v>12</v>
      </c>
      <c r="F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7" t="s">
        <v>25</v>
      </c>
      <c r="H47">
        <v>87</v>
      </c>
      <c r="I47">
        <v>85</v>
      </c>
      <c r="J47">
        <v>46</v>
      </c>
      <c r="K47" t="s">
        <v>27</v>
      </c>
      <c r="L47">
        <f>IF(AI_Impact_on_Jobs_20303[[#This Row],[Risk_Category]] = "Low", AI_Impact_on_Jobs_20303[[#This Row],[Automation_Probability_2030]], 0)</f>
        <v>0</v>
      </c>
      <c r="M47">
        <f>IF(AI_Impact_on_Jobs_20303[[#This Row],[Risk_Category]]="Medium", AI_Impact_on_Jobs_20303[[#This Row],[Automation_Probability_2030]], 0)</f>
        <v>46</v>
      </c>
      <c r="N47">
        <f>IF(AI_Impact_on_Jobs_20303[[#This Row],[Risk_Category]]="High", AI_Impact_on_Jobs_20303[[#This Row],[Automation_Probability_2030]], 0)</f>
        <v>0</v>
      </c>
      <c r="O47">
        <f>AVERAGE(AI_Impact_on_Jobs_20303[[#This Row],[Skill_1]:[Skill_10]])</f>
        <v>40</v>
      </c>
      <c r="P47">
        <v>1</v>
      </c>
      <c r="Q47">
        <v>74</v>
      </c>
      <c r="R47">
        <v>18</v>
      </c>
      <c r="S47">
        <v>56</v>
      </c>
      <c r="T47">
        <v>84</v>
      </c>
      <c r="U47">
        <v>9</v>
      </c>
      <c r="V47">
        <v>54</v>
      </c>
      <c r="W47">
        <v>23</v>
      </c>
      <c r="X47">
        <v>34</v>
      </c>
      <c r="Y47">
        <v>47</v>
      </c>
    </row>
    <row r="48" spans="1:25" x14ac:dyDescent="0.35">
      <c r="A48">
        <v>47</v>
      </c>
      <c r="B48" t="s">
        <v>24</v>
      </c>
      <c r="C48">
        <v>37561</v>
      </c>
      <c r="D48">
        <f>ROUND(AI_Impact_on_Jobs_20303[[#This Row],[Salary]]/1000, 1)</f>
        <v>37.6</v>
      </c>
      <c r="E48">
        <v>2</v>
      </c>
      <c r="F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8" t="s">
        <v>19</v>
      </c>
      <c r="H48">
        <v>65</v>
      </c>
      <c r="I48">
        <v>98</v>
      </c>
      <c r="J48">
        <v>85</v>
      </c>
      <c r="K48" t="s">
        <v>20</v>
      </c>
      <c r="L48">
        <f>IF(AI_Impact_on_Jobs_20303[[#This Row],[Risk_Category]] = "Low", AI_Impact_on_Jobs_20303[[#This Row],[Automation_Probability_2030]], 0)</f>
        <v>0</v>
      </c>
      <c r="M48">
        <f>IF(AI_Impact_on_Jobs_20303[[#This Row],[Risk_Category]]="Medium", AI_Impact_on_Jobs_20303[[#This Row],[Automation_Probability_2030]], 0)</f>
        <v>0</v>
      </c>
      <c r="N48">
        <f>IF(AI_Impact_on_Jobs_20303[[#This Row],[Risk_Category]]="High", AI_Impact_on_Jobs_20303[[#This Row],[Automation_Probability_2030]], 0)</f>
        <v>85</v>
      </c>
      <c r="O48">
        <f>AVERAGE(AI_Impact_on_Jobs_20303[[#This Row],[Skill_1]:[Skill_10]])</f>
        <v>41.6</v>
      </c>
      <c r="P48">
        <v>74</v>
      </c>
      <c r="Q48">
        <v>56</v>
      </c>
      <c r="R48">
        <v>59</v>
      </c>
      <c r="S48">
        <v>56</v>
      </c>
      <c r="T48">
        <v>38</v>
      </c>
      <c r="U48">
        <v>34</v>
      </c>
      <c r="V48">
        <v>9</v>
      </c>
      <c r="W48">
        <v>61</v>
      </c>
      <c r="X48">
        <v>24</v>
      </c>
      <c r="Y48">
        <v>5</v>
      </c>
    </row>
    <row r="49" spans="1:25" x14ac:dyDescent="0.35">
      <c r="A49">
        <v>48</v>
      </c>
      <c r="B49" t="s">
        <v>31</v>
      </c>
      <c r="C49">
        <v>142581</v>
      </c>
      <c r="D49">
        <f>ROUND(AI_Impact_on_Jobs_20303[[#This Row],[Salary]]/1000, 1)</f>
        <v>142.6</v>
      </c>
      <c r="E49">
        <v>4</v>
      </c>
      <c r="F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9" t="s">
        <v>25</v>
      </c>
      <c r="H49">
        <v>93</v>
      </c>
      <c r="I49">
        <v>51</v>
      </c>
      <c r="J49">
        <v>11</v>
      </c>
      <c r="K49" t="s">
        <v>23</v>
      </c>
      <c r="L49">
        <f>IF(AI_Impact_on_Jobs_20303[[#This Row],[Risk_Category]] = "Low", AI_Impact_on_Jobs_20303[[#This Row],[Automation_Probability_2030]], 0)</f>
        <v>11</v>
      </c>
      <c r="M49">
        <f>IF(AI_Impact_on_Jobs_20303[[#This Row],[Risk_Category]]="Medium", AI_Impact_on_Jobs_20303[[#This Row],[Automation_Probability_2030]], 0)</f>
        <v>0</v>
      </c>
      <c r="N49">
        <f>IF(AI_Impact_on_Jobs_20303[[#This Row],[Risk_Category]]="High", AI_Impact_on_Jobs_20303[[#This Row],[Automation_Probability_2030]], 0)</f>
        <v>0</v>
      </c>
      <c r="O49">
        <f>AVERAGE(AI_Impact_on_Jobs_20303[[#This Row],[Skill_1]:[Skill_10]])</f>
        <v>36.5</v>
      </c>
      <c r="P49">
        <v>37</v>
      </c>
      <c r="Q49">
        <v>49</v>
      </c>
      <c r="R49">
        <v>85</v>
      </c>
      <c r="S49">
        <v>9</v>
      </c>
      <c r="T49">
        <v>81</v>
      </c>
      <c r="U49">
        <v>6</v>
      </c>
      <c r="V49">
        <v>84</v>
      </c>
      <c r="W49">
        <v>5</v>
      </c>
      <c r="X49">
        <v>2</v>
      </c>
      <c r="Y49">
        <v>7</v>
      </c>
    </row>
    <row r="50" spans="1:25" x14ac:dyDescent="0.35">
      <c r="A50">
        <v>49</v>
      </c>
      <c r="B50" t="s">
        <v>34</v>
      </c>
      <c r="C50">
        <v>39111</v>
      </c>
      <c r="D50">
        <f>ROUND(AI_Impact_on_Jobs_20303[[#This Row],[Salary]]/1000, 1)</f>
        <v>39.1</v>
      </c>
      <c r="E50">
        <v>5</v>
      </c>
      <c r="F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0" t="s">
        <v>38</v>
      </c>
      <c r="H50">
        <v>4</v>
      </c>
      <c r="I50">
        <v>147</v>
      </c>
      <c r="J50">
        <v>65</v>
      </c>
      <c r="K50" t="s">
        <v>27</v>
      </c>
      <c r="L50">
        <f>IF(AI_Impact_on_Jobs_20303[[#This Row],[Risk_Category]] = "Low", AI_Impact_on_Jobs_20303[[#This Row],[Automation_Probability_2030]], 0)</f>
        <v>0</v>
      </c>
      <c r="M50">
        <f>IF(AI_Impact_on_Jobs_20303[[#This Row],[Risk_Category]]="Medium", AI_Impact_on_Jobs_20303[[#This Row],[Automation_Probability_2030]], 0)</f>
        <v>65</v>
      </c>
      <c r="N50">
        <f>IF(AI_Impact_on_Jobs_20303[[#This Row],[Risk_Category]]="High", AI_Impact_on_Jobs_20303[[#This Row],[Automation_Probability_2030]], 0)</f>
        <v>0</v>
      </c>
      <c r="O50">
        <f>AVERAGE(AI_Impact_on_Jobs_20303[[#This Row],[Skill_1]:[Skill_10]])</f>
        <v>52.2</v>
      </c>
      <c r="P50">
        <v>82</v>
      </c>
      <c r="Q50">
        <v>26</v>
      </c>
      <c r="R50">
        <v>17</v>
      </c>
      <c r="S50">
        <v>67</v>
      </c>
      <c r="T50">
        <v>93</v>
      </c>
      <c r="U50">
        <v>56</v>
      </c>
      <c r="V50">
        <v>57</v>
      </c>
      <c r="W50">
        <v>28</v>
      </c>
      <c r="X50">
        <v>77</v>
      </c>
      <c r="Y50">
        <v>19</v>
      </c>
    </row>
    <row r="51" spans="1:25" x14ac:dyDescent="0.35">
      <c r="A51">
        <v>50</v>
      </c>
      <c r="B51" t="s">
        <v>39</v>
      </c>
      <c r="C51">
        <v>72101</v>
      </c>
      <c r="D51">
        <f>ROUND(AI_Impact_on_Jobs_20303[[#This Row],[Salary]]/1000, 1)</f>
        <v>72.099999999999994</v>
      </c>
      <c r="E51">
        <v>3</v>
      </c>
      <c r="F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1" t="s">
        <v>25</v>
      </c>
      <c r="H51">
        <v>43</v>
      </c>
      <c r="I51">
        <v>101</v>
      </c>
      <c r="J51">
        <v>76</v>
      </c>
      <c r="K51" t="s">
        <v>20</v>
      </c>
      <c r="L51">
        <f>IF(AI_Impact_on_Jobs_20303[[#This Row],[Risk_Category]] = "Low", AI_Impact_on_Jobs_20303[[#This Row],[Automation_Probability_2030]], 0)</f>
        <v>0</v>
      </c>
      <c r="M51">
        <f>IF(AI_Impact_on_Jobs_20303[[#This Row],[Risk_Category]]="Medium", AI_Impact_on_Jobs_20303[[#This Row],[Automation_Probability_2030]], 0)</f>
        <v>0</v>
      </c>
      <c r="N51">
        <f>IF(AI_Impact_on_Jobs_20303[[#This Row],[Risk_Category]]="High", AI_Impact_on_Jobs_20303[[#This Row],[Automation_Probability_2030]], 0)</f>
        <v>76</v>
      </c>
      <c r="O51">
        <f>AVERAGE(AI_Impact_on_Jobs_20303[[#This Row],[Skill_1]:[Skill_10]])</f>
        <v>32.700000000000003</v>
      </c>
      <c r="P51">
        <v>11</v>
      </c>
      <c r="Q51">
        <v>61</v>
      </c>
      <c r="R51">
        <v>29</v>
      </c>
      <c r="S51">
        <v>58</v>
      </c>
      <c r="T51">
        <v>15</v>
      </c>
      <c r="U51">
        <v>48</v>
      </c>
      <c r="V51">
        <v>53</v>
      </c>
      <c r="W51">
        <v>5</v>
      </c>
      <c r="X51">
        <v>34</v>
      </c>
      <c r="Y51">
        <v>13</v>
      </c>
    </row>
    <row r="52" spans="1:25" x14ac:dyDescent="0.35">
      <c r="A52">
        <v>51</v>
      </c>
      <c r="B52" t="s">
        <v>18</v>
      </c>
      <c r="C52">
        <v>117958</v>
      </c>
      <c r="D52">
        <f>ROUND(AI_Impact_on_Jobs_20303[[#This Row],[Salary]]/1000, 1)</f>
        <v>118</v>
      </c>
      <c r="E52">
        <v>9</v>
      </c>
      <c r="F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2" t="s">
        <v>25</v>
      </c>
      <c r="H52">
        <v>99</v>
      </c>
      <c r="I52">
        <v>82</v>
      </c>
      <c r="J52">
        <v>9</v>
      </c>
      <c r="K52" t="s">
        <v>20</v>
      </c>
      <c r="L52">
        <f>IF(AI_Impact_on_Jobs_20303[[#This Row],[Risk_Category]] = "Low", AI_Impact_on_Jobs_20303[[#This Row],[Automation_Probability_2030]], 0)</f>
        <v>0</v>
      </c>
      <c r="M52">
        <f>IF(AI_Impact_on_Jobs_20303[[#This Row],[Risk_Category]]="Medium", AI_Impact_on_Jobs_20303[[#This Row],[Automation_Probability_2030]], 0)</f>
        <v>0</v>
      </c>
      <c r="N52">
        <f>IF(AI_Impact_on_Jobs_20303[[#This Row],[Risk_Category]]="High", AI_Impact_on_Jobs_20303[[#This Row],[Automation_Probability_2030]], 0)</f>
        <v>9</v>
      </c>
      <c r="O52">
        <f>AVERAGE(AI_Impact_on_Jobs_20303[[#This Row],[Skill_1]:[Skill_10]])</f>
        <v>57.1</v>
      </c>
      <c r="P52">
        <v>25</v>
      </c>
      <c r="Q52">
        <v>68</v>
      </c>
      <c r="R52">
        <v>76</v>
      </c>
      <c r="S52">
        <v>6</v>
      </c>
      <c r="T52">
        <v>47</v>
      </c>
      <c r="U52">
        <v>41</v>
      </c>
      <c r="V52">
        <v>35</v>
      </c>
      <c r="W52">
        <v>93</v>
      </c>
      <c r="X52">
        <v>83</v>
      </c>
      <c r="Y52">
        <v>97</v>
      </c>
    </row>
    <row r="53" spans="1:25" x14ac:dyDescent="0.35">
      <c r="A53">
        <v>52</v>
      </c>
      <c r="B53" t="s">
        <v>29</v>
      </c>
      <c r="C53">
        <v>97444</v>
      </c>
      <c r="D53">
        <f>ROUND(AI_Impact_on_Jobs_20303[[#This Row],[Salary]]/1000, 1)</f>
        <v>97.4</v>
      </c>
      <c r="E53">
        <v>23</v>
      </c>
      <c r="F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3" t="s">
        <v>25</v>
      </c>
      <c r="H53">
        <v>99</v>
      </c>
      <c r="I53">
        <v>71</v>
      </c>
      <c r="J53">
        <v>14</v>
      </c>
      <c r="K53" t="s">
        <v>23</v>
      </c>
      <c r="L53">
        <f>IF(AI_Impact_on_Jobs_20303[[#This Row],[Risk_Category]] = "Low", AI_Impact_on_Jobs_20303[[#This Row],[Automation_Probability_2030]], 0)</f>
        <v>14</v>
      </c>
      <c r="M53">
        <f>IF(AI_Impact_on_Jobs_20303[[#This Row],[Risk_Category]]="Medium", AI_Impact_on_Jobs_20303[[#This Row],[Automation_Probability_2030]], 0)</f>
        <v>0</v>
      </c>
      <c r="N53">
        <f>IF(AI_Impact_on_Jobs_20303[[#This Row],[Risk_Category]]="High", AI_Impact_on_Jobs_20303[[#This Row],[Automation_Probability_2030]], 0)</f>
        <v>0</v>
      </c>
      <c r="O53">
        <f>AVERAGE(AI_Impact_on_Jobs_20303[[#This Row],[Skill_1]:[Skill_10]])</f>
        <v>54</v>
      </c>
      <c r="P53">
        <v>93</v>
      </c>
      <c r="Q53">
        <v>72</v>
      </c>
      <c r="R53">
        <v>5</v>
      </c>
      <c r="S53">
        <v>78</v>
      </c>
      <c r="T53">
        <v>83</v>
      </c>
      <c r="U53">
        <v>75</v>
      </c>
      <c r="V53">
        <v>8</v>
      </c>
      <c r="W53">
        <v>83</v>
      </c>
      <c r="X53">
        <v>19</v>
      </c>
      <c r="Y53">
        <v>24</v>
      </c>
    </row>
    <row r="54" spans="1:25" x14ac:dyDescent="0.35">
      <c r="A54">
        <v>53</v>
      </c>
      <c r="B54" t="s">
        <v>29</v>
      </c>
      <c r="C54">
        <v>30077</v>
      </c>
      <c r="D54">
        <f>ROUND(AI_Impact_on_Jobs_20303[[#This Row],[Salary]]/1000, 1)</f>
        <v>30.1</v>
      </c>
      <c r="E54">
        <v>25</v>
      </c>
      <c r="F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4" t="s">
        <v>25</v>
      </c>
      <c r="H54">
        <v>91</v>
      </c>
      <c r="I54">
        <v>82</v>
      </c>
      <c r="J54">
        <v>2</v>
      </c>
      <c r="K54" t="s">
        <v>23</v>
      </c>
      <c r="L54">
        <f>IF(AI_Impact_on_Jobs_20303[[#This Row],[Risk_Category]] = "Low", AI_Impact_on_Jobs_20303[[#This Row],[Automation_Probability_2030]], 0)</f>
        <v>2</v>
      </c>
      <c r="M54">
        <f>IF(AI_Impact_on_Jobs_20303[[#This Row],[Risk_Category]]="Medium", AI_Impact_on_Jobs_20303[[#This Row],[Automation_Probability_2030]], 0)</f>
        <v>0</v>
      </c>
      <c r="N54">
        <f>IF(AI_Impact_on_Jobs_20303[[#This Row],[Risk_Category]]="High", AI_Impact_on_Jobs_20303[[#This Row],[Automation_Probability_2030]], 0)</f>
        <v>0</v>
      </c>
      <c r="O54">
        <f>AVERAGE(AI_Impact_on_Jobs_20303[[#This Row],[Skill_1]:[Skill_10]])</f>
        <v>48.6</v>
      </c>
      <c r="P54">
        <v>68</v>
      </c>
      <c r="Q54">
        <v>45</v>
      </c>
      <c r="R54">
        <v>71</v>
      </c>
      <c r="S54">
        <v>9</v>
      </c>
      <c r="T54">
        <v>62</v>
      </c>
      <c r="U54">
        <v>54</v>
      </c>
      <c r="V54">
        <v>44</v>
      </c>
      <c r="W54">
        <v>58</v>
      </c>
      <c r="X54">
        <v>36</v>
      </c>
      <c r="Y54">
        <v>39</v>
      </c>
    </row>
    <row r="55" spans="1:25" x14ac:dyDescent="0.35">
      <c r="A55">
        <v>54</v>
      </c>
      <c r="B55" t="s">
        <v>34</v>
      </c>
      <c r="C55">
        <v>148721</v>
      </c>
      <c r="D55">
        <f>ROUND(AI_Impact_on_Jobs_20303[[#This Row],[Salary]]/1000, 1)</f>
        <v>148.69999999999999</v>
      </c>
      <c r="E55">
        <v>13</v>
      </c>
      <c r="F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5" t="s">
        <v>25</v>
      </c>
      <c r="H55">
        <v>7</v>
      </c>
      <c r="I55">
        <v>73</v>
      </c>
      <c r="J55">
        <v>52</v>
      </c>
      <c r="K55" t="s">
        <v>27</v>
      </c>
      <c r="L55">
        <f>IF(AI_Impact_on_Jobs_20303[[#This Row],[Risk_Category]] = "Low", AI_Impact_on_Jobs_20303[[#This Row],[Automation_Probability_2030]], 0)</f>
        <v>0</v>
      </c>
      <c r="M55">
        <f>IF(AI_Impact_on_Jobs_20303[[#This Row],[Risk_Category]]="Medium", AI_Impact_on_Jobs_20303[[#This Row],[Automation_Probability_2030]], 0)</f>
        <v>52</v>
      </c>
      <c r="N55">
        <f>IF(AI_Impact_on_Jobs_20303[[#This Row],[Risk_Category]]="High", AI_Impact_on_Jobs_20303[[#This Row],[Automation_Probability_2030]], 0)</f>
        <v>0</v>
      </c>
      <c r="O55">
        <f>AVERAGE(AI_Impact_on_Jobs_20303[[#This Row],[Skill_1]:[Skill_10]])</f>
        <v>46.9</v>
      </c>
      <c r="P55">
        <v>43</v>
      </c>
      <c r="Q55">
        <v>33</v>
      </c>
      <c r="R55">
        <v>73</v>
      </c>
      <c r="S55">
        <v>69</v>
      </c>
      <c r="T55">
        <v>17</v>
      </c>
      <c r="U55">
        <v>88</v>
      </c>
      <c r="V55">
        <v>5</v>
      </c>
      <c r="W55">
        <v>74</v>
      </c>
      <c r="X55">
        <v>57</v>
      </c>
      <c r="Y55">
        <v>10</v>
      </c>
    </row>
    <row r="56" spans="1:25" x14ac:dyDescent="0.35">
      <c r="A56">
        <v>55</v>
      </c>
      <c r="B56" t="s">
        <v>33</v>
      </c>
      <c r="C56">
        <v>127720</v>
      </c>
      <c r="D56">
        <f>ROUND(AI_Impact_on_Jobs_20303[[#This Row],[Salary]]/1000, 1)</f>
        <v>127.7</v>
      </c>
      <c r="E56">
        <v>0</v>
      </c>
      <c r="F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6" t="s">
        <v>25</v>
      </c>
      <c r="H56">
        <v>71</v>
      </c>
      <c r="I56">
        <v>128</v>
      </c>
      <c r="J56">
        <v>74</v>
      </c>
      <c r="K56" t="s">
        <v>20</v>
      </c>
      <c r="L56">
        <f>IF(AI_Impact_on_Jobs_20303[[#This Row],[Risk_Category]] = "Low", AI_Impact_on_Jobs_20303[[#This Row],[Automation_Probability_2030]], 0)</f>
        <v>0</v>
      </c>
      <c r="M56">
        <f>IF(AI_Impact_on_Jobs_20303[[#This Row],[Risk_Category]]="Medium", AI_Impact_on_Jobs_20303[[#This Row],[Automation_Probability_2030]], 0)</f>
        <v>0</v>
      </c>
      <c r="N56">
        <f>IF(AI_Impact_on_Jobs_20303[[#This Row],[Risk_Category]]="High", AI_Impact_on_Jobs_20303[[#This Row],[Automation_Probability_2030]], 0)</f>
        <v>74</v>
      </c>
      <c r="O56">
        <f>AVERAGE(AI_Impact_on_Jobs_20303[[#This Row],[Skill_1]:[Skill_10]])</f>
        <v>34.700000000000003</v>
      </c>
      <c r="P56">
        <v>2</v>
      </c>
      <c r="Q56">
        <v>71</v>
      </c>
      <c r="R56">
        <v>49</v>
      </c>
      <c r="S56">
        <v>75</v>
      </c>
      <c r="T56">
        <v>1</v>
      </c>
      <c r="U56">
        <v>54</v>
      </c>
      <c r="V56">
        <v>38</v>
      </c>
      <c r="W56">
        <v>46</v>
      </c>
      <c r="X56">
        <v>6</v>
      </c>
      <c r="Y56">
        <v>5</v>
      </c>
    </row>
    <row r="57" spans="1:25" x14ac:dyDescent="0.35">
      <c r="A57">
        <v>56</v>
      </c>
      <c r="B57" t="s">
        <v>36</v>
      </c>
      <c r="C57">
        <v>50103</v>
      </c>
      <c r="D57">
        <f>ROUND(AI_Impact_on_Jobs_20303[[#This Row],[Salary]]/1000, 1)</f>
        <v>50.1</v>
      </c>
      <c r="E57">
        <v>4</v>
      </c>
      <c r="F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7" t="s">
        <v>19</v>
      </c>
      <c r="H57">
        <v>49</v>
      </c>
      <c r="I57">
        <v>91</v>
      </c>
      <c r="J57">
        <v>61</v>
      </c>
      <c r="K57" t="s">
        <v>27</v>
      </c>
      <c r="L57">
        <f>IF(AI_Impact_on_Jobs_20303[[#This Row],[Risk_Category]] = "Low", AI_Impact_on_Jobs_20303[[#This Row],[Automation_Probability_2030]], 0)</f>
        <v>0</v>
      </c>
      <c r="M57">
        <f>IF(AI_Impact_on_Jobs_20303[[#This Row],[Risk_Category]]="Medium", AI_Impact_on_Jobs_20303[[#This Row],[Automation_Probability_2030]], 0)</f>
        <v>61</v>
      </c>
      <c r="N57">
        <f>IF(AI_Impact_on_Jobs_20303[[#This Row],[Risk_Category]]="High", AI_Impact_on_Jobs_20303[[#This Row],[Automation_Probability_2030]], 0)</f>
        <v>0</v>
      </c>
      <c r="O57">
        <f>AVERAGE(AI_Impact_on_Jobs_20303[[#This Row],[Skill_1]:[Skill_10]])</f>
        <v>42</v>
      </c>
      <c r="P57">
        <v>1</v>
      </c>
      <c r="Q57">
        <v>6</v>
      </c>
      <c r="R57">
        <v>57</v>
      </c>
      <c r="S57">
        <v>72</v>
      </c>
      <c r="T57">
        <v>6</v>
      </c>
      <c r="U57">
        <v>83</v>
      </c>
      <c r="V57">
        <v>96</v>
      </c>
      <c r="W57">
        <v>34</v>
      </c>
      <c r="X57">
        <v>23</v>
      </c>
      <c r="Y57">
        <v>42</v>
      </c>
    </row>
    <row r="58" spans="1:25" x14ac:dyDescent="0.35">
      <c r="A58">
        <v>57</v>
      </c>
      <c r="B58" t="s">
        <v>37</v>
      </c>
      <c r="C58">
        <v>145033</v>
      </c>
      <c r="D58">
        <f>ROUND(AI_Impact_on_Jobs_20303[[#This Row],[Salary]]/1000, 1)</f>
        <v>145</v>
      </c>
      <c r="E58">
        <v>13</v>
      </c>
      <c r="F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8" t="s">
        <v>25</v>
      </c>
      <c r="H58">
        <v>61</v>
      </c>
      <c r="I58">
        <v>141</v>
      </c>
      <c r="J58">
        <v>36</v>
      </c>
      <c r="K58" t="s">
        <v>27</v>
      </c>
      <c r="L58">
        <f>IF(AI_Impact_on_Jobs_20303[[#This Row],[Risk_Category]] = "Low", AI_Impact_on_Jobs_20303[[#This Row],[Automation_Probability_2030]], 0)</f>
        <v>0</v>
      </c>
      <c r="M58">
        <f>IF(AI_Impact_on_Jobs_20303[[#This Row],[Risk_Category]]="Medium", AI_Impact_on_Jobs_20303[[#This Row],[Automation_Probability_2030]], 0)</f>
        <v>36</v>
      </c>
      <c r="N58">
        <f>IF(AI_Impact_on_Jobs_20303[[#This Row],[Risk_Category]]="High", AI_Impact_on_Jobs_20303[[#This Row],[Automation_Probability_2030]], 0)</f>
        <v>0</v>
      </c>
      <c r="O58">
        <f>AVERAGE(AI_Impact_on_Jobs_20303[[#This Row],[Skill_1]:[Skill_10]])</f>
        <v>47.5</v>
      </c>
      <c r="P58">
        <v>1</v>
      </c>
      <c r="Q58">
        <v>26</v>
      </c>
      <c r="R58">
        <v>73</v>
      </c>
      <c r="S58">
        <v>59</v>
      </c>
      <c r="T58">
        <v>1</v>
      </c>
      <c r="U58">
        <v>92</v>
      </c>
      <c r="V58">
        <v>79</v>
      </c>
      <c r="W58">
        <v>2</v>
      </c>
      <c r="X58">
        <v>65</v>
      </c>
      <c r="Y58">
        <v>77</v>
      </c>
    </row>
    <row r="59" spans="1:25" x14ac:dyDescent="0.35">
      <c r="A59">
        <v>58</v>
      </c>
      <c r="B59" t="s">
        <v>40</v>
      </c>
      <c r="C59">
        <v>95310</v>
      </c>
      <c r="D59">
        <f>ROUND(AI_Impact_on_Jobs_20303[[#This Row],[Salary]]/1000, 1)</f>
        <v>95.3</v>
      </c>
      <c r="E59">
        <v>25</v>
      </c>
      <c r="F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9" t="s">
        <v>38</v>
      </c>
      <c r="H59">
        <v>7</v>
      </c>
      <c r="I59">
        <v>58</v>
      </c>
      <c r="J59">
        <v>8</v>
      </c>
      <c r="K59" t="s">
        <v>23</v>
      </c>
      <c r="L59">
        <f>IF(AI_Impact_on_Jobs_20303[[#This Row],[Risk_Category]] = "Low", AI_Impact_on_Jobs_20303[[#This Row],[Automation_Probability_2030]], 0)</f>
        <v>8</v>
      </c>
      <c r="M59">
        <f>IF(AI_Impact_on_Jobs_20303[[#This Row],[Risk_Category]]="Medium", AI_Impact_on_Jobs_20303[[#This Row],[Automation_Probability_2030]], 0)</f>
        <v>0</v>
      </c>
      <c r="N59">
        <f>IF(AI_Impact_on_Jobs_20303[[#This Row],[Risk_Category]]="High", AI_Impact_on_Jobs_20303[[#This Row],[Automation_Probability_2030]], 0)</f>
        <v>0</v>
      </c>
      <c r="O59">
        <f>AVERAGE(AI_Impact_on_Jobs_20303[[#This Row],[Skill_1]:[Skill_10]])</f>
        <v>41.8</v>
      </c>
      <c r="P59">
        <v>84</v>
      </c>
      <c r="Q59">
        <v>91</v>
      </c>
      <c r="R59">
        <v>12</v>
      </c>
      <c r="S59">
        <v>24</v>
      </c>
      <c r="T59">
        <v>17</v>
      </c>
      <c r="U59">
        <v>19</v>
      </c>
      <c r="V59">
        <v>84</v>
      </c>
      <c r="W59">
        <v>33</v>
      </c>
      <c r="X59">
        <v>31</v>
      </c>
      <c r="Y59">
        <v>23</v>
      </c>
    </row>
    <row r="60" spans="1:25" x14ac:dyDescent="0.35">
      <c r="A60">
        <v>59</v>
      </c>
      <c r="B60" t="s">
        <v>30</v>
      </c>
      <c r="C60">
        <v>93374</v>
      </c>
      <c r="D60">
        <f>ROUND(AI_Impact_on_Jobs_20303[[#This Row],[Salary]]/1000, 1)</f>
        <v>93.4</v>
      </c>
      <c r="E60">
        <v>20</v>
      </c>
      <c r="F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0" t="s">
        <v>19</v>
      </c>
      <c r="H60">
        <v>38</v>
      </c>
      <c r="I60">
        <v>124</v>
      </c>
      <c r="J60">
        <v>38</v>
      </c>
      <c r="K60" t="s">
        <v>27</v>
      </c>
      <c r="L60">
        <f>IF(AI_Impact_on_Jobs_20303[[#This Row],[Risk_Category]] = "Low", AI_Impact_on_Jobs_20303[[#This Row],[Automation_Probability_2030]], 0)</f>
        <v>0</v>
      </c>
      <c r="M60">
        <f>IF(AI_Impact_on_Jobs_20303[[#This Row],[Risk_Category]]="Medium", AI_Impact_on_Jobs_20303[[#This Row],[Automation_Probability_2030]], 0)</f>
        <v>38</v>
      </c>
      <c r="N60">
        <f>IF(AI_Impact_on_Jobs_20303[[#This Row],[Risk_Category]]="High", AI_Impact_on_Jobs_20303[[#This Row],[Automation_Probability_2030]], 0)</f>
        <v>0</v>
      </c>
      <c r="O60">
        <f>AVERAGE(AI_Impact_on_Jobs_20303[[#This Row],[Skill_1]:[Skill_10]])</f>
        <v>56.1</v>
      </c>
      <c r="P60">
        <v>79</v>
      </c>
      <c r="Q60">
        <v>6</v>
      </c>
      <c r="R60">
        <v>11</v>
      </c>
      <c r="S60">
        <v>41</v>
      </c>
      <c r="T60">
        <v>86</v>
      </c>
      <c r="U60">
        <v>92</v>
      </c>
      <c r="V60">
        <v>47</v>
      </c>
      <c r="W60">
        <v>48</v>
      </c>
      <c r="X60">
        <v>92</v>
      </c>
      <c r="Y60">
        <v>59</v>
      </c>
    </row>
    <row r="61" spans="1:25" x14ac:dyDescent="0.35">
      <c r="A61">
        <v>60</v>
      </c>
      <c r="B61" t="s">
        <v>21</v>
      </c>
      <c r="C61">
        <v>71914</v>
      </c>
      <c r="D61">
        <f>ROUND(AI_Impact_on_Jobs_20303[[#This Row],[Salary]]/1000, 1)</f>
        <v>71.900000000000006</v>
      </c>
      <c r="E61">
        <v>11</v>
      </c>
      <c r="F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1" t="s">
        <v>19</v>
      </c>
      <c r="H61">
        <v>91</v>
      </c>
      <c r="I61">
        <v>75</v>
      </c>
      <c r="J61">
        <v>19</v>
      </c>
      <c r="K61" t="s">
        <v>23</v>
      </c>
      <c r="L61">
        <f>IF(AI_Impact_on_Jobs_20303[[#This Row],[Risk_Category]] = "Low", AI_Impact_on_Jobs_20303[[#This Row],[Automation_Probability_2030]], 0)</f>
        <v>19</v>
      </c>
      <c r="M61">
        <f>IF(AI_Impact_on_Jobs_20303[[#This Row],[Risk_Category]]="Medium", AI_Impact_on_Jobs_20303[[#This Row],[Automation_Probability_2030]], 0)</f>
        <v>0</v>
      </c>
      <c r="N61">
        <f>IF(AI_Impact_on_Jobs_20303[[#This Row],[Risk_Category]]="High", AI_Impact_on_Jobs_20303[[#This Row],[Automation_Probability_2030]], 0)</f>
        <v>0</v>
      </c>
      <c r="O61">
        <f>AVERAGE(AI_Impact_on_Jobs_20303[[#This Row],[Skill_1]:[Skill_10]])</f>
        <v>39.6</v>
      </c>
      <c r="P61">
        <v>17</v>
      </c>
      <c r="Q61">
        <v>3</v>
      </c>
      <c r="R61">
        <v>31</v>
      </c>
      <c r="S61">
        <v>78</v>
      </c>
      <c r="T61">
        <v>28</v>
      </c>
      <c r="U61">
        <v>22</v>
      </c>
      <c r="V61">
        <v>21</v>
      </c>
      <c r="W61">
        <v>52</v>
      </c>
      <c r="X61">
        <v>98</v>
      </c>
      <c r="Y61">
        <v>46</v>
      </c>
    </row>
    <row r="62" spans="1:25" x14ac:dyDescent="0.35">
      <c r="A62">
        <v>61</v>
      </c>
      <c r="B62" t="s">
        <v>28</v>
      </c>
      <c r="C62">
        <v>132547</v>
      </c>
      <c r="D62">
        <f>ROUND(AI_Impact_on_Jobs_20303[[#This Row],[Salary]]/1000, 1)</f>
        <v>132.5</v>
      </c>
      <c r="E62">
        <v>21</v>
      </c>
      <c r="F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2" t="s">
        <v>22</v>
      </c>
      <c r="H62">
        <v>86</v>
      </c>
      <c r="I62">
        <v>104</v>
      </c>
      <c r="J62">
        <v>37</v>
      </c>
      <c r="K62" t="s">
        <v>27</v>
      </c>
      <c r="L62">
        <f>IF(AI_Impact_on_Jobs_20303[[#This Row],[Risk_Category]] = "Low", AI_Impact_on_Jobs_20303[[#This Row],[Automation_Probability_2030]], 0)</f>
        <v>0</v>
      </c>
      <c r="M62">
        <f>IF(AI_Impact_on_Jobs_20303[[#This Row],[Risk_Category]]="Medium", AI_Impact_on_Jobs_20303[[#This Row],[Automation_Probability_2030]], 0)</f>
        <v>37</v>
      </c>
      <c r="N62">
        <f>IF(AI_Impact_on_Jobs_20303[[#This Row],[Risk_Category]]="High", AI_Impact_on_Jobs_20303[[#This Row],[Automation_Probability_2030]], 0)</f>
        <v>0</v>
      </c>
      <c r="O62">
        <f>AVERAGE(AI_Impact_on_Jobs_20303[[#This Row],[Skill_1]:[Skill_10]])</f>
        <v>35.5</v>
      </c>
      <c r="P62">
        <v>3</v>
      </c>
      <c r="Q62">
        <v>31</v>
      </c>
      <c r="R62">
        <v>4</v>
      </c>
      <c r="S62">
        <v>43</v>
      </c>
      <c r="T62">
        <v>8</v>
      </c>
      <c r="U62">
        <v>35</v>
      </c>
      <c r="V62">
        <v>47</v>
      </c>
      <c r="W62">
        <v>62</v>
      </c>
      <c r="X62">
        <v>38</v>
      </c>
      <c r="Y62">
        <v>84</v>
      </c>
    </row>
    <row r="63" spans="1:25" x14ac:dyDescent="0.35">
      <c r="A63">
        <v>62</v>
      </c>
      <c r="B63" t="s">
        <v>34</v>
      </c>
      <c r="C63">
        <v>119106</v>
      </c>
      <c r="D63">
        <f>ROUND(AI_Impact_on_Jobs_20303[[#This Row],[Salary]]/1000, 1)</f>
        <v>119.1</v>
      </c>
      <c r="E63">
        <v>17</v>
      </c>
      <c r="F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3" t="s">
        <v>19</v>
      </c>
      <c r="H63">
        <v>29</v>
      </c>
      <c r="I63">
        <v>121</v>
      </c>
      <c r="J63">
        <v>51</v>
      </c>
      <c r="K63" t="s">
        <v>27</v>
      </c>
      <c r="L63">
        <f>IF(AI_Impact_on_Jobs_20303[[#This Row],[Risk_Category]] = "Low", AI_Impact_on_Jobs_20303[[#This Row],[Automation_Probability_2030]], 0)</f>
        <v>0</v>
      </c>
      <c r="M63">
        <f>IF(AI_Impact_on_Jobs_20303[[#This Row],[Risk_Category]]="Medium", AI_Impact_on_Jobs_20303[[#This Row],[Automation_Probability_2030]], 0)</f>
        <v>51</v>
      </c>
      <c r="N63">
        <f>IF(AI_Impact_on_Jobs_20303[[#This Row],[Risk_Category]]="High", AI_Impact_on_Jobs_20303[[#This Row],[Automation_Probability_2030]], 0)</f>
        <v>0</v>
      </c>
      <c r="O63">
        <f>AVERAGE(AI_Impact_on_Jobs_20303[[#This Row],[Skill_1]:[Skill_10]])</f>
        <v>33.6</v>
      </c>
      <c r="P63">
        <v>53</v>
      </c>
      <c r="Q63">
        <v>48</v>
      </c>
      <c r="R63">
        <v>5</v>
      </c>
      <c r="S63">
        <v>77</v>
      </c>
      <c r="T63">
        <v>1</v>
      </c>
      <c r="U63">
        <v>33</v>
      </c>
      <c r="V63">
        <v>8</v>
      </c>
      <c r="W63">
        <v>75</v>
      </c>
      <c r="X63">
        <v>27</v>
      </c>
      <c r="Y63">
        <v>9</v>
      </c>
    </row>
    <row r="64" spans="1:25" x14ac:dyDescent="0.35">
      <c r="A64">
        <v>63</v>
      </c>
      <c r="B64" t="s">
        <v>34</v>
      </c>
      <c r="C64">
        <v>82603</v>
      </c>
      <c r="D64">
        <f>ROUND(AI_Impact_on_Jobs_20303[[#This Row],[Salary]]/1000, 1)</f>
        <v>82.6</v>
      </c>
      <c r="E64">
        <v>0</v>
      </c>
      <c r="F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4" t="s">
        <v>25</v>
      </c>
      <c r="H64">
        <v>3</v>
      </c>
      <c r="I64">
        <v>66</v>
      </c>
      <c r="J64">
        <v>59</v>
      </c>
      <c r="K64" t="s">
        <v>27</v>
      </c>
      <c r="L64">
        <f>IF(AI_Impact_on_Jobs_20303[[#This Row],[Risk_Category]] = "Low", AI_Impact_on_Jobs_20303[[#This Row],[Automation_Probability_2030]], 0)</f>
        <v>0</v>
      </c>
      <c r="M64">
        <f>IF(AI_Impact_on_Jobs_20303[[#This Row],[Risk_Category]]="Medium", AI_Impact_on_Jobs_20303[[#This Row],[Automation_Probability_2030]], 0)</f>
        <v>59</v>
      </c>
      <c r="N64">
        <f>IF(AI_Impact_on_Jobs_20303[[#This Row],[Risk_Category]]="High", AI_Impact_on_Jobs_20303[[#This Row],[Automation_Probability_2030]], 0)</f>
        <v>0</v>
      </c>
      <c r="O64">
        <f>AVERAGE(AI_Impact_on_Jobs_20303[[#This Row],[Skill_1]:[Skill_10]])</f>
        <v>27.5</v>
      </c>
      <c r="P64">
        <v>66</v>
      </c>
      <c r="Q64">
        <v>3</v>
      </c>
      <c r="R64">
        <v>22</v>
      </c>
      <c r="S64">
        <v>23</v>
      </c>
      <c r="T64">
        <v>67</v>
      </c>
      <c r="U64">
        <v>2</v>
      </c>
      <c r="V64">
        <v>1</v>
      </c>
      <c r="W64">
        <v>8</v>
      </c>
      <c r="X64">
        <v>18</v>
      </c>
      <c r="Y64">
        <v>65</v>
      </c>
    </row>
    <row r="65" spans="1:25" x14ac:dyDescent="0.35">
      <c r="A65">
        <v>64</v>
      </c>
      <c r="B65" t="s">
        <v>18</v>
      </c>
      <c r="C65">
        <v>131358</v>
      </c>
      <c r="D65">
        <f>ROUND(AI_Impact_on_Jobs_20303[[#This Row],[Salary]]/1000, 1)</f>
        <v>131.4</v>
      </c>
      <c r="E65">
        <v>7</v>
      </c>
      <c r="F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5" t="s">
        <v>38</v>
      </c>
      <c r="H65">
        <v>1</v>
      </c>
      <c r="I65">
        <v>74</v>
      </c>
      <c r="J65">
        <v>88</v>
      </c>
      <c r="K65" t="s">
        <v>20</v>
      </c>
      <c r="L65">
        <f>IF(AI_Impact_on_Jobs_20303[[#This Row],[Risk_Category]] = "Low", AI_Impact_on_Jobs_20303[[#This Row],[Automation_Probability_2030]], 0)</f>
        <v>0</v>
      </c>
      <c r="M65">
        <f>IF(AI_Impact_on_Jobs_20303[[#This Row],[Risk_Category]]="Medium", AI_Impact_on_Jobs_20303[[#This Row],[Automation_Probability_2030]], 0)</f>
        <v>0</v>
      </c>
      <c r="N65">
        <f>IF(AI_Impact_on_Jobs_20303[[#This Row],[Risk_Category]]="High", AI_Impact_on_Jobs_20303[[#This Row],[Automation_Probability_2030]], 0)</f>
        <v>88</v>
      </c>
      <c r="O65">
        <f>AVERAGE(AI_Impact_on_Jobs_20303[[#This Row],[Skill_1]:[Skill_10]])</f>
        <v>31.1</v>
      </c>
      <c r="P65">
        <v>86</v>
      </c>
      <c r="Q65">
        <v>83</v>
      </c>
      <c r="R65">
        <v>4</v>
      </c>
      <c r="S65">
        <v>67</v>
      </c>
      <c r="T65">
        <v>2</v>
      </c>
      <c r="U65">
        <v>29</v>
      </c>
      <c r="V65">
        <v>9</v>
      </c>
      <c r="W65">
        <v>1</v>
      </c>
      <c r="X65">
        <v>9</v>
      </c>
      <c r="Y65">
        <v>21</v>
      </c>
    </row>
    <row r="66" spans="1:25" x14ac:dyDescent="0.35">
      <c r="A66">
        <v>65</v>
      </c>
      <c r="B66" t="s">
        <v>18</v>
      </c>
      <c r="C66">
        <v>83394</v>
      </c>
      <c r="D66">
        <f>ROUND(AI_Impact_on_Jobs_20303[[#This Row],[Salary]]/1000, 1)</f>
        <v>83.4</v>
      </c>
      <c r="E66">
        <v>15</v>
      </c>
      <c r="F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6" t="s">
        <v>25</v>
      </c>
      <c r="H66">
        <v>18</v>
      </c>
      <c r="I66">
        <v>108</v>
      </c>
      <c r="J66">
        <v>81</v>
      </c>
      <c r="K66" t="s">
        <v>20</v>
      </c>
      <c r="L66">
        <f>IF(AI_Impact_on_Jobs_20303[[#This Row],[Risk_Category]] = "Low", AI_Impact_on_Jobs_20303[[#This Row],[Automation_Probability_2030]], 0)</f>
        <v>0</v>
      </c>
      <c r="M66">
        <f>IF(AI_Impact_on_Jobs_20303[[#This Row],[Risk_Category]]="Medium", AI_Impact_on_Jobs_20303[[#This Row],[Automation_Probability_2030]], 0)</f>
        <v>0</v>
      </c>
      <c r="N66">
        <f>IF(AI_Impact_on_Jobs_20303[[#This Row],[Risk_Category]]="High", AI_Impact_on_Jobs_20303[[#This Row],[Automation_Probability_2030]], 0)</f>
        <v>81</v>
      </c>
      <c r="O66">
        <f>AVERAGE(AI_Impact_on_Jobs_20303[[#This Row],[Skill_1]:[Skill_10]])</f>
        <v>51.3</v>
      </c>
      <c r="P66">
        <v>89</v>
      </c>
      <c r="Q66">
        <v>82</v>
      </c>
      <c r="R66">
        <v>34</v>
      </c>
      <c r="S66">
        <v>26</v>
      </c>
      <c r="T66">
        <v>38</v>
      </c>
      <c r="U66">
        <v>59</v>
      </c>
      <c r="V66">
        <v>27</v>
      </c>
      <c r="W66">
        <v>62</v>
      </c>
      <c r="X66">
        <v>41</v>
      </c>
      <c r="Y66">
        <v>55</v>
      </c>
    </row>
    <row r="67" spans="1:25" x14ac:dyDescent="0.35">
      <c r="A67">
        <v>66</v>
      </c>
      <c r="B67" t="s">
        <v>43</v>
      </c>
      <c r="C67">
        <v>92516</v>
      </c>
      <c r="D67">
        <f>ROUND(AI_Impact_on_Jobs_20303[[#This Row],[Salary]]/1000, 1)</f>
        <v>92.5</v>
      </c>
      <c r="E67">
        <v>11</v>
      </c>
      <c r="F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7" t="s">
        <v>38</v>
      </c>
      <c r="H67">
        <v>22</v>
      </c>
      <c r="I67">
        <v>147</v>
      </c>
      <c r="J67">
        <v>24</v>
      </c>
      <c r="K67" t="s">
        <v>23</v>
      </c>
      <c r="L67">
        <f>IF(AI_Impact_on_Jobs_20303[[#This Row],[Risk_Category]] = "Low", AI_Impact_on_Jobs_20303[[#This Row],[Automation_Probability_2030]], 0)</f>
        <v>24</v>
      </c>
      <c r="M67">
        <f>IF(AI_Impact_on_Jobs_20303[[#This Row],[Risk_Category]]="Medium", AI_Impact_on_Jobs_20303[[#This Row],[Automation_Probability_2030]], 0)</f>
        <v>0</v>
      </c>
      <c r="N67">
        <f>IF(AI_Impact_on_Jobs_20303[[#This Row],[Risk_Category]]="High", AI_Impact_on_Jobs_20303[[#This Row],[Automation_Probability_2030]], 0)</f>
        <v>0</v>
      </c>
      <c r="O67">
        <f>AVERAGE(AI_Impact_on_Jobs_20303[[#This Row],[Skill_1]:[Skill_10]])</f>
        <v>41.6</v>
      </c>
      <c r="P67">
        <v>11</v>
      </c>
      <c r="Q67">
        <v>57</v>
      </c>
      <c r="R67">
        <v>99</v>
      </c>
      <c r="S67">
        <v>47</v>
      </c>
      <c r="T67">
        <v>18</v>
      </c>
      <c r="U67">
        <v>48</v>
      </c>
      <c r="V67">
        <v>51</v>
      </c>
      <c r="W67">
        <v>74</v>
      </c>
      <c r="X67">
        <v>7</v>
      </c>
      <c r="Y67">
        <v>4</v>
      </c>
    </row>
    <row r="68" spans="1:25" x14ac:dyDescent="0.35">
      <c r="A68">
        <v>67</v>
      </c>
      <c r="B68" t="s">
        <v>37</v>
      </c>
      <c r="C68">
        <v>53752</v>
      </c>
      <c r="D68">
        <f>ROUND(AI_Impact_on_Jobs_20303[[#This Row],[Salary]]/1000, 1)</f>
        <v>53.8</v>
      </c>
      <c r="E68">
        <v>21</v>
      </c>
      <c r="F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8" t="s">
        <v>19</v>
      </c>
      <c r="H68">
        <v>65</v>
      </c>
      <c r="I68">
        <v>92</v>
      </c>
      <c r="J68">
        <v>35</v>
      </c>
      <c r="K68" t="s">
        <v>27</v>
      </c>
      <c r="L68">
        <f>IF(AI_Impact_on_Jobs_20303[[#This Row],[Risk_Category]] = "Low", AI_Impact_on_Jobs_20303[[#This Row],[Automation_Probability_2030]], 0)</f>
        <v>0</v>
      </c>
      <c r="M68">
        <f>IF(AI_Impact_on_Jobs_20303[[#This Row],[Risk_Category]]="Medium", AI_Impact_on_Jobs_20303[[#This Row],[Automation_Probability_2030]], 0)</f>
        <v>35</v>
      </c>
      <c r="N68">
        <f>IF(AI_Impact_on_Jobs_20303[[#This Row],[Risk_Category]]="High", AI_Impact_on_Jobs_20303[[#This Row],[Automation_Probability_2030]], 0)</f>
        <v>0</v>
      </c>
      <c r="O68">
        <f>AVERAGE(AI_Impact_on_Jobs_20303[[#This Row],[Skill_1]:[Skill_10]])</f>
        <v>42.1</v>
      </c>
      <c r="P68">
        <v>9</v>
      </c>
      <c r="Q68">
        <v>69</v>
      </c>
      <c r="R68">
        <v>68</v>
      </c>
      <c r="S68">
        <v>82</v>
      </c>
      <c r="T68">
        <v>53</v>
      </c>
      <c r="U68">
        <v>82</v>
      </c>
      <c r="V68">
        <v>5</v>
      </c>
      <c r="W68">
        <v>7</v>
      </c>
      <c r="X68">
        <v>41</v>
      </c>
      <c r="Y68">
        <v>5</v>
      </c>
    </row>
    <row r="69" spans="1:25" x14ac:dyDescent="0.35">
      <c r="A69">
        <v>68</v>
      </c>
      <c r="B69" t="s">
        <v>29</v>
      </c>
      <c r="C69">
        <v>108411</v>
      </c>
      <c r="D69">
        <f>ROUND(AI_Impact_on_Jobs_20303[[#This Row],[Salary]]/1000, 1)</f>
        <v>108.4</v>
      </c>
      <c r="E69">
        <v>22</v>
      </c>
      <c r="F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9" t="s">
        <v>22</v>
      </c>
      <c r="H69">
        <v>11</v>
      </c>
      <c r="I69">
        <v>64</v>
      </c>
      <c r="J69">
        <v>12</v>
      </c>
      <c r="K69" t="s">
        <v>23</v>
      </c>
      <c r="L69">
        <f>IF(AI_Impact_on_Jobs_20303[[#This Row],[Risk_Category]] = "Low", AI_Impact_on_Jobs_20303[[#This Row],[Automation_Probability_2030]], 0)</f>
        <v>12</v>
      </c>
      <c r="M69">
        <f>IF(AI_Impact_on_Jobs_20303[[#This Row],[Risk_Category]]="Medium", AI_Impact_on_Jobs_20303[[#This Row],[Automation_Probability_2030]], 0)</f>
        <v>0</v>
      </c>
      <c r="N69">
        <f>IF(AI_Impact_on_Jobs_20303[[#This Row],[Risk_Category]]="High", AI_Impact_on_Jobs_20303[[#This Row],[Automation_Probability_2030]], 0)</f>
        <v>0</v>
      </c>
      <c r="O69">
        <f>AVERAGE(AI_Impact_on_Jobs_20303[[#This Row],[Skill_1]:[Skill_10]])</f>
        <v>50.1</v>
      </c>
      <c r="P69">
        <v>27</v>
      </c>
      <c r="Q69">
        <v>73</v>
      </c>
      <c r="R69">
        <v>25</v>
      </c>
      <c r="S69">
        <v>63</v>
      </c>
      <c r="T69">
        <v>49</v>
      </c>
      <c r="U69">
        <v>57</v>
      </c>
      <c r="V69">
        <v>84</v>
      </c>
      <c r="W69">
        <v>4</v>
      </c>
      <c r="X69">
        <v>77</v>
      </c>
      <c r="Y69">
        <v>42</v>
      </c>
    </row>
    <row r="70" spans="1:25" x14ac:dyDescent="0.35">
      <c r="A70">
        <v>69</v>
      </c>
      <c r="B70" t="s">
        <v>42</v>
      </c>
      <c r="C70">
        <v>116145</v>
      </c>
      <c r="D70">
        <f>ROUND(AI_Impact_on_Jobs_20303[[#This Row],[Salary]]/1000, 1)</f>
        <v>116.1</v>
      </c>
      <c r="E70">
        <v>27</v>
      </c>
      <c r="F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0" t="s">
        <v>19</v>
      </c>
      <c r="H70">
        <v>96</v>
      </c>
      <c r="I70">
        <v>68</v>
      </c>
      <c r="J70">
        <v>34</v>
      </c>
      <c r="K70" t="s">
        <v>27</v>
      </c>
      <c r="L70">
        <f>IF(AI_Impact_on_Jobs_20303[[#This Row],[Risk_Category]] = "Low", AI_Impact_on_Jobs_20303[[#This Row],[Automation_Probability_2030]], 0)</f>
        <v>0</v>
      </c>
      <c r="M70">
        <f>IF(AI_Impact_on_Jobs_20303[[#This Row],[Risk_Category]]="Medium", AI_Impact_on_Jobs_20303[[#This Row],[Automation_Probability_2030]], 0)</f>
        <v>34</v>
      </c>
      <c r="N70">
        <f>IF(AI_Impact_on_Jobs_20303[[#This Row],[Risk_Category]]="High", AI_Impact_on_Jobs_20303[[#This Row],[Automation_Probability_2030]], 0)</f>
        <v>0</v>
      </c>
      <c r="O70">
        <f>AVERAGE(AI_Impact_on_Jobs_20303[[#This Row],[Skill_1]:[Skill_10]])</f>
        <v>63.1</v>
      </c>
      <c r="P70">
        <v>77</v>
      </c>
      <c r="Q70">
        <v>7</v>
      </c>
      <c r="R70">
        <v>84</v>
      </c>
      <c r="S70">
        <v>44</v>
      </c>
      <c r="T70">
        <v>92</v>
      </c>
      <c r="U70">
        <v>72</v>
      </c>
      <c r="V70">
        <v>61</v>
      </c>
      <c r="W70">
        <v>95</v>
      </c>
      <c r="X70">
        <v>4</v>
      </c>
      <c r="Y70">
        <v>95</v>
      </c>
    </row>
    <row r="71" spans="1:25" x14ac:dyDescent="0.35">
      <c r="A71">
        <v>70</v>
      </c>
      <c r="B71" t="s">
        <v>36</v>
      </c>
      <c r="C71">
        <v>124613</v>
      </c>
      <c r="D71">
        <f>ROUND(AI_Impact_on_Jobs_20303[[#This Row],[Salary]]/1000, 1)</f>
        <v>124.6</v>
      </c>
      <c r="E71">
        <v>4</v>
      </c>
      <c r="F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1" t="s">
        <v>25</v>
      </c>
      <c r="H71">
        <v>48</v>
      </c>
      <c r="I71">
        <v>77</v>
      </c>
      <c r="J71">
        <v>52</v>
      </c>
      <c r="K71" t="s">
        <v>27</v>
      </c>
      <c r="L71">
        <f>IF(AI_Impact_on_Jobs_20303[[#This Row],[Risk_Category]] = "Low", AI_Impact_on_Jobs_20303[[#This Row],[Automation_Probability_2030]], 0)</f>
        <v>0</v>
      </c>
      <c r="M71">
        <f>IF(AI_Impact_on_Jobs_20303[[#This Row],[Risk_Category]]="Medium", AI_Impact_on_Jobs_20303[[#This Row],[Automation_Probability_2030]], 0)</f>
        <v>52</v>
      </c>
      <c r="N71">
        <f>IF(AI_Impact_on_Jobs_20303[[#This Row],[Risk_Category]]="High", AI_Impact_on_Jobs_20303[[#This Row],[Automation_Probability_2030]], 0)</f>
        <v>0</v>
      </c>
      <c r="O71">
        <f>AVERAGE(AI_Impact_on_Jobs_20303[[#This Row],[Skill_1]:[Skill_10]])</f>
        <v>51.5</v>
      </c>
      <c r="P71">
        <v>16</v>
      </c>
      <c r="Q71">
        <v>84</v>
      </c>
      <c r="R71">
        <v>85</v>
      </c>
      <c r="S71">
        <v>96</v>
      </c>
      <c r="T71">
        <v>15</v>
      </c>
      <c r="U71">
        <v>62</v>
      </c>
      <c r="V71">
        <v>47</v>
      </c>
      <c r="W71">
        <v>34</v>
      </c>
      <c r="X71">
        <v>35</v>
      </c>
      <c r="Y71">
        <v>41</v>
      </c>
    </row>
    <row r="72" spans="1:25" x14ac:dyDescent="0.35">
      <c r="A72">
        <v>71</v>
      </c>
      <c r="B72" t="s">
        <v>44</v>
      </c>
      <c r="C72">
        <v>30060</v>
      </c>
      <c r="D72">
        <f>ROUND(AI_Impact_on_Jobs_20303[[#This Row],[Salary]]/1000, 1)</f>
        <v>30.1</v>
      </c>
      <c r="E72">
        <v>10</v>
      </c>
      <c r="F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2" t="s">
        <v>22</v>
      </c>
      <c r="H72">
        <v>6</v>
      </c>
      <c r="I72">
        <v>96</v>
      </c>
      <c r="J72">
        <v>33</v>
      </c>
      <c r="K72" t="s">
        <v>27</v>
      </c>
      <c r="L72">
        <f>IF(AI_Impact_on_Jobs_20303[[#This Row],[Risk_Category]] = "Low", AI_Impact_on_Jobs_20303[[#This Row],[Automation_Probability_2030]], 0)</f>
        <v>0</v>
      </c>
      <c r="M72">
        <f>IF(AI_Impact_on_Jobs_20303[[#This Row],[Risk_Category]]="Medium", AI_Impact_on_Jobs_20303[[#This Row],[Automation_Probability_2030]], 0)</f>
        <v>33</v>
      </c>
      <c r="N72">
        <f>IF(AI_Impact_on_Jobs_20303[[#This Row],[Risk_Category]]="High", AI_Impact_on_Jobs_20303[[#This Row],[Automation_Probability_2030]], 0)</f>
        <v>0</v>
      </c>
      <c r="O72">
        <f>AVERAGE(AI_Impact_on_Jobs_20303[[#This Row],[Skill_1]:[Skill_10]])</f>
        <v>46.3</v>
      </c>
      <c r="P72">
        <v>8</v>
      </c>
      <c r="Q72">
        <v>0</v>
      </c>
      <c r="R72">
        <v>97</v>
      </c>
      <c r="S72">
        <v>1</v>
      </c>
      <c r="T72">
        <v>1</v>
      </c>
      <c r="U72">
        <v>31</v>
      </c>
      <c r="V72">
        <v>81</v>
      </c>
      <c r="W72">
        <v>96</v>
      </c>
      <c r="X72">
        <v>79</v>
      </c>
      <c r="Y72">
        <v>69</v>
      </c>
    </row>
    <row r="73" spans="1:25" x14ac:dyDescent="0.35">
      <c r="A73">
        <v>72</v>
      </c>
      <c r="B73" t="s">
        <v>44</v>
      </c>
      <c r="C73">
        <v>87134</v>
      </c>
      <c r="D73">
        <f>ROUND(AI_Impact_on_Jobs_20303[[#This Row],[Salary]]/1000, 1)</f>
        <v>87.1</v>
      </c>
      <c r="E73">
        <v>11</v>
      </c>
      <c r="F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3" t="s">
        <v>25</v>
      </c>
      <c r="H73">
        <v>54</v>
      </c>
      <c r="I73">
        <v>137</v>
      </c>
      <c r="J73">
        <v>59</v>
      </c>
      <c r="K73" t="s">
        <v>27</v>
      </c>
      <c r="L73">
        <f>IF(AI_Impact_on_Jobs_20303[[#This Row],[Risk_Category]] = "Low", AI_Impact_on_Jobs_20303[[#This Row],[Automation_Probability_2030]], 0)</f>
        <v>0</v>
      </c>
      <c r="M73">
        <f>IF(AI_Impact_on_Jobs_20303[[#This Row],[Risk_Category]]="Medium", AI_Impact_on_Jobs_20303[[#This Row],[Automation_Probability_2030]], 0)</f>
        <v>59</v>
      </c>
      <c r="N73">
        <f>IF(AI_Impact_on_Jobs_20303[[#This Row],[Risk_Category]]="High", AI_Impact_on_Jobs_20303[[#This Row],[Automation_Probability_2030]], 0)</f>
        <v>0</v>
      </c>
      <c r="O73">
        <f>AVERAGE(AI_Impact_on_Jobs_20303[[#This Row],[Skill_1]:[Skill_10]])</f>
        <v>59.4</v>
      </c>
      <c r="P73">
        <v>81</v>
      </c>
      <c r="Q73">
        <v>66</v>
      </c>
      <c r="R73">
        <v>69</v>
      </c>
      <c r="S73">
        <v>85</v>
      </c>
      <c r="T73">
        <v>25</v>
      </c>
      <c r="U73">
        <v>49</v>
      </c>
      <c r="V73">
        <v>22</v>
      </c>
      <c r="W73">
        <v>99</v>
      </c>
      <c r="X73">
        <v>94</v>
      </c>
      <c r="Y73">
        <v>4</v>
      </c>
    </row>
    <row r="74" spans="1:25" x14ac:dyDescent="0.35">
      <c r="A74">
        <v>73</v>
      </c>
      <c r="B74" t="s">
        <v>24</v>
      </c>
      <c r="C74">
        <v>67641</v>
      </c>
      <c r="D74">
        <f>ROUND(AI_Impact_on_Jobs_20303[[#This Row],[Salary]]/1000, 1)</f>
        <v>67.599999999999994</v>
      </c>
      <c r="E74">
        <v>15</v>
      </c>
      <c r="F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4" t="s">
        <v>22</v>
      </c>
      <c r="H74">
        <v>93</v>
      </c>
      <c r="I74">
        <v>68</v>
      </c>
      <c r="J74">
        <v>84</v>
      </c>
      <c r="K74" t="s">
        <v>20</v>
      </c>
      <c r="L74">
        <f>IF(AI_Impact_on_Jobs_20303[[#This Row],[Risk_Category]] = "Low", AI_Impact_on_Jobs_20303[[#This Row],[Automation_Probability_2030]], 0)</f>
        <v>0</v>
      </c>
      <c r="M74">
        <f>IF(AI_Impact_on_Jobs_20303[[#This Row],[Risk_Category]]="Medium", AI_Impact_on_Jobs_20303[[#This Row],[Automation_Probability_2030]], 0)</f>
        <v>0</v>
      </c>
      <c r="N74">
        <f>IF(AI_Impact_on_Jobs_20303[[#This Row],[Risk_Category]]="High", AI_Impact_on_Jobs_20303[[#This Row],[Automation_Probability_2030]], 0)</f>
        <v>84</v>
      </c>
      <c r="O74">
        <f>AVERAGE(AI_Impact_on_Jobs_20303[[#This Row],[Skill_1]:[Skill_10]])</f>
        <v>60.5</v>
      </c>
      <c r="P74">
        <v>92</v>
      </c>
      <c r="Q74">
        <v>3</v>
      </c>
      <c r="R74">
        <v>7</v>
      </c>
      <c r="S74">
        <v>3</v>
      </c>
      <c r="T74">
        <v>92</v>
      </c>
      <c r="U74">
        <v>97</v>
      </c>
      <c r="V74">
        <v>94</v>
      </c>
      <c r="W74">
        <v>47</v>
      </c>
      <c r="X74">
        <v>86</v>
      </c>
      <c r="Y74">
        <v>84</v>
      </c>
    </row>
    <row r="75" spans="1:25" x14ac:dyDescent="0.35">
      <c r="A75">
        <v>74</v>
      </c>
      <c r="B75" t="s">
        <v>21</v>
      </c>
      <c r="C75">
        <v>67265</v>
      </c>
      <c r="D75">
        <f>ROUND(AI_Impact_on_Jobs_20303[[#This Row],[Salary]]/1000, 1)</f>
        <v>67.3</v>
      </c>
      <c r="E75">
        <v>26</v>
      </c>
      <c r="F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5" t="s">
        <v>19</v>
      </c>
      <c r="H75">
        <v>83</v>
      </c>
      <c r="I75">
        <v>54</v>
      </c>
      <c r="J75">
        <v>2</v>
      </c>
      <c r="K75" t="s">
        <v>23</v>
      </c>
      <c r="L75">
        <f>IF(AI_Impact_on_Jobs_20303[[#This Row],[Risk_Category]] = "Low", AI_Impact_on_Jobs_20303[[#This Row],[Automation_Probability_2030]], 0)</f>
        <v>2</v>
      </c>
      <c r="M75">
        <f>IF(AI_Impact_on_Jobs_20303[[#This Row],[Risk_Category]]="Medium", AI_Impact_on_Jobs_20303[[#This Row],[Automation_Probability_2030]], 0)</f>
        <v>0</v>
      </c>
      <c r="N75">
        <f>IF(AI_Impact_on_Jobs_20303[[#This Row],[Risk_Category]]="High", AI_Impact_on_Jobs_20303[[#This Row],[Automation_Probability_2030]], 0)</f>
        <v>0</v>
      </c>
      <c r="O75">
        <f>AVERAGE(AI_Impact_on_Jobs_20303[[#This Row],[Skill_1]:[Skill_10]])</f>
        <v>32.799999999999997</v>
      </c>
      <c r="P75">
        <v>23</v>
      </c>
      <c r="Q75">
        <v>12</v>
      </c>
      <c r="R75">
        <v>8</v>
      </c>
      <c r="S75">
        <v>7</v>
      </c>
      <c r="T75">
        <v>34</v>
      </c>
      <c r="U75">
        <v>72</v>
      </c>
      <c r="V75">
        <v>7</v>
      </c>
      <c r="W75">
        <v>32</v>
      </c>
      <c r="X75">
        <v>54</v>
      </c>
      <c r="Y75">
        <v>79</v>
      </c>
    </row>
    <row r="76" spans="1:25" x14ac:dyDescent="0.35">
      <c r="A76">
        <v>75</v>
      </c>
      <c r="B76" t="s">
        <v>33</v>
      </c>
      <c r="C76">
        <v>145608</v>
      </c>
      <c r="D76">
        <f>ROUND(AI_Impact_on_Jobs_20303[[#This Row],[Salary]]/1000, 1)</f>
        <v>145.6</v>
      </c>
      <c r="E76">
        <v>12</v>
      </c>
      <c r="F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6" t="s">
        <v>19</v>
      </c>
      <c r="H76">
        <v>63</v>
      </c>
      <c r="I76">
        <v>139</v>
      </c>
      <c r="J76">
        <v>85</v>
      </c>
      <c r="K76" t="s">
        <v>20</v>
      </c>
      <c r="L76">
        <f>IF(AI_Impact_on_Jobs_20303[[#This Row],[Risk_Category]] = "Low", AI_Impact_on_Jobs_20303[[#This Row],[Automation_Probability_2030]], 0)</f>
        <v>0</v>
      </c>
      <c r="M76">
        <f>IF(AI_Impact_on_Jobs_20303[[#This Row],[Risk_Category]]="Medium", AI_Impact_on_Jobs_20303[[#This Row],[Automation_Probability_2030]], 0)</f>
        <v>0</v>
      </c>
      <c r="N76">
        <f>IF(AI_Impact_on_Jobs_20303[[#This Row],[Risk_Category]]="High", AI_Impact_on_Jobs_20303[[#This Row],[Automation_Probability_2030]], 0)</f>
        <v>85</v>
      </c>
      <c r="O76">
        <f>AVERAGE(AI_Impact_on_Jobs_20303[[#This Row],[Skill_1]:[Skill_10]])</f>
        <v>40.1</v>
      </c>
      <c r="P76">
        <v>23</v>
      </c>
      <c r="Q76">
        <v>2</v>
      </c>
      <c r="R76">
        <v>87</v>
      </c>
      <c r="S76">
        <v>2</v>
      </c>
      <c r="T76">
        <v>87</v>
      </c>
      <c r="U76">
        <v>53</v>
      </c>
      <c r="V76">
        <v>94</v>
      </c>
      <c r="W76">
        <v>8</v>
      </c>
      <c r="X76">
        <v>10</v>
      </c>
      <c r="Y76">
        <v>35</v>
      </c>
    </row>
    <row r="77" spans="1:25" x14ac:dyDescent="0.35">
      <c r="A77">
        <v>76</v>
      </c>
      <c r="B77" t="s">
        <v>30</v>
      </c>
      <c r="C77">
        <v>59629</v>
      </c>
      <c r="D77">
        <f>ROUND(AI_Impact_on_Jobs_20303[[#This Row],[Salary]]/1000, 1)</f>
        <v>59.6</v>
      </c>
      <c r="E77">
        <v>16</v>
      </c>
      <c r="F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7" t="s">
        <v>25</v>
      </c>
      <c r="H77">
        <v>4</v>
      </c>
      <c r="I77">
        <v>98</v>
      </c>
      <c r="J77">
        <v>55</v>
      </c>
      <c r="K77" t="s">
        <v>27</v>
      </c>
      <c r="L77">
        <f>IF(AI_Impact_on_Jobs_20303[[#This Row],[Risk_Category]] = "Low", AI_Impact_on_Jobs_20303[[#This Row],[Automation_Probability_2030]], 0)</f>
        <v>0</v>
      </c>
      <c r="M77">
        <f>IF(AI_Impact_on_Jobs_20303[[#This Row],[Risk_Category]]="Medium", AI_Impact_on_Jobs_20303[[#This Row],[Automation_Probability_2030]], 0)</f>
        <v>55</v>
      </c>
      <c r="N77">
        <f>IF(AI_Impact_on_Jobs_20303[[#This Row],[Risk_Category]]="High", AI_Impact_on_Jobs_20303[[#This Row],[Automation_Probability_2030]], 0)</f>
        <v>0</v>
      </c>
      <c r="O77">
        <f>AVERAGE(AI_Impact_on_Jobs_20303[[#This Row],[Skill_1]:[Skill_10]])</f>
        <v>51.9</v>
      </c>
      <c r="P77">
        <v>87</v>
      </c>
      <c r="Q77">
        <v>98</v>
      </c>
      <c r="R77">
        <v>77</v>
      </c>
      <c r="S77">
        <v>42</v>
      </c>
      <c r="T77">
        <v>42</v>
      </c>
      <c r="U77">
        <v>74</v>
      </c>
      <c r="V77">
        <v>24</v>
      </c>
      <c r="W77">
        <v>11</v>
      </c>
      <c r="X77">
        <v>35</v>
      </c>
      <c r="Y77">
        <v>29</v>
      </c>
    </row>
    <row r="78" spans="1:25" x14ac:dyDescent="0.35">
      <c r="A78">
        <v>77</v>
      </c>
      <c r="B78" t="s">
        <v>36</v>
      </c>
      <c r="C78">
        <v>85619</v>
      </c>
      <c r="D78">
        <f>ROUND(AI_Impact_on_Jobs_20303[[#This Row],[Salary]]/1000, 1)</f>
        <v>85.6</v>
      </c>
      <c r="E78">
        <v>17</v>
      </c>
      <c r="F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8" t="s">
        <v>38</v>
      </c>
      <c r="H78">
        <v>23</v>
      </c>
      <c r="I78">
        <v>54</v>
      </c>
      <c r="J78">
        <v>31</v>
      </c>
      <c r="K78" t="s">
        <v>27</v>
      </c>
      <c r="L78">
        <f>IF(AI_Impact_on_Jobs_20303[[#This Row],[Risk_Category]] = "Low", AI_Impact_on_Jobs_20303[[#This Row],[Automation_Probability_2030]], 0)</f>
        <v>0</v>
      </c>
      <c r="M78">
        <f>IF(AI_Impact_on_Jobs_20303[[#This Row],[Risk_Category]]="Medium", AI_Impact_on_Jobs_20303[[#This Row],[Automation_Probability_2030]], 0)</f>
        <v>31</v>
      </c>
      <c r="N78">
        <f>IF(AI_Impact_on_Jobs_20303[[#This Row],[Risk_Category]]="High", AI_Impact_on_Jobs_20303[[#This Row],[Automation_Probability_2030]], 0)</f>
        <v>0</v>
      </c>
      <c r="O78">
        <f>AVERAGE(AI_Impact_on_Jobs_20303[[#This Row],[Skill_1]:[Skill_10]])</f>
        <v>58.3</v>
      </c>
      <c r="P78">
        <v>99</v>
      </c>
      <c r="Q78">
        <v>43</v>
      </c>
      <c r="R78">
        <v>38</v>
      </c>
      <c r="S78">
        <v>68</v>
      </c>
      <c r="T78">
        <v>22</v>
      </c>
      <c r="U78">
        <v>95</v>
      </c>
      <c r="V78">
        <v>79</v>
      </c>
      <c r="W78">
        <v>9</v>
      </c>
      <c r="X78">
        <v>42</v>
      </c>
      <c r="Y78">
        <v>88</v>
      </c>
    </row>
    <row r="79" spans="1:25" x14ac:dyDescent="0.35">
      <c r="A79">
        <v>78</v>
      </c>
      <c r="B79" t="s">
        <v>26</v>
      </c>
      <c r="C79">
        <v>136506</v>
      </c>
      <c r="D79">
        <f>ROUND(AI_Impact_on_Jobs_20303[[#This Row],[Salary]]/1000, 1)</f>
        <v>136.5</v>
      </c>
      <c r="E79">
        <v>29</v>
      </c>
      <c r="F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9" t="s">
        <v>22</v>
      </c>
      <c r="H79">
        <v>61</v>
      </c>
      <c r="I79">
        <v>67</v>
      </c>
      <c r="J79">
        <v>7</v>
      </c>
      <c r="K79" t="s">
        <v>27</v>
      </c>
      <c r="L79">
        <f>IF(AI_Impact_on_Jobs_20303[[#This Row],[Risk_Category]] = "Low", AI_Impact_on_Jobs_20303[[#This Row],[Automation_Probability_2030]], 0)</f>
        <v>0</v>
      </c>
      <c r="M79">
        <f>IF(AI_Impact_on_Jobs_20303[[#This Row],[Risk_Category]]="Medium", AI_Impact_on_Jobs_20303[[#This Row],[Automation_Probability_2030]], 0)</f>
        <v>7</v>
      </c>
      <c r="N79">
        <f>IF(AI_Impact_on_Jobs_20303[[#This Row],[Risk_Category]]="High", AI_Impact_on_Jobs_20303[[#This Row],[Automation_Probability_2030]], 0)</f>
        <v>0</v>
      </c>
      <c r="O79">
        <f>AVERAGE(AI_Impact_on_Jobs_20303[[#This Row],[Skill_1]:[Skill_10]])</f>
        <v>45.4</v>
      </c>
      <c r="P79">
        <v>23</v>
      </c>
      <c r="Q79">
        <v>94</v>
      </c>
      <c r="R79">
        <v>65</v>
      </c>
      <c r="S79">
        <v>61</v>
      </c>
      <c r="T79">
        <v>51</v>
      </c>
      <c r="U79">
        <v>23</v>
      </c>
      <c r="V79">
        <v>18</v>
      </c>
      <c r="W79">
        <v>22</v>
      </c>
      <c r="X79">
        <v>19</v>
      </c>
      <c r="Y79">
        <v>78</v>
      </c>
    </row>
    <row r="80" spans="1:25" x14ac:dyDescent="0.35">
      <c r="A80">
        <v>79</v>
      </c>
      <c r="B80" t="s">
        <v>21</v>
      </c>
      <c r="C80">
        <v>148533</v>
      </c>
      <c r="D80">
        <f>ROUND(AI_Impact_on_Jobs_20303[[#This Row],[Salary]]/1000, 1)</f>
        <v>148.5</v>
      </c>
      <c r="E80">
        <v>4</v>
      </c>
      <c r="F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0" t="s">
        <v>25</v>
      </c>
      <c r="H80">
        <v>6</v>
      </c>
      <c r="I80">
        <v>147</v>
      </c>
      <c r="J80">
        <v>27</v>
      </c>
      <c r="K80" t="s">
        <v>23</v>
      </c>
      <c r="L80">
        <f>IF(AI_Impact_on_Jobs_20303[[#This Row],[Risk_Category]] = "Low", AI_Impact_on_Jobs_20303[[#This Row],[Automation_Probability_2030]], 0)</f>
        <v>27</v>
      </c>
      <c r="M80">
        <f>IF(AI_Impact_on_Jobs_20303[[#This Row],[Risk_Category]]="Medium", AI_Impact_on_Jobs_20303[[#This Row],[Automation_Probability_2030]], 0)</f>
        <v>0</v>
      </c>
      <c r="N80">
        <f>IF(AI_Impact_on_Jobs_20303[[#This Row],[Risk_Category]]="High", AI_Impact_on_Jobs_20303[[#This Row],[Automation_Probability_2030]], 0)</f>
        <v>0</v>
      </c>
      <c r="O80">
        <f>AVERAGE(AI_Impact_on_Jobs_20303[[#This Row],[Skill_1]:[Skill_10]])</f>
        <v>43.7</v>
      </c>
      <c r="P80">
        <v>93</v>
      </c>
      <c r="Q80">
        <v>99</v>
      </c>
      <c r="R80">
        <v>17</v>
      </c>
      <c r="S80">
        <v>4</v>
      </c>
      <c r="T80">
        <v>76</v>
      </c>
      <c r="U80">
        <v>7</v>
      </c>
      <c r="V80">
        <v>15</v>
      </c>
      <c r="W80">
        <v>82</v>
      </c>
      <c r="X80">
        <v>22</v>
      </c>
      <c r="Y80">
        <v>22</v>
      </c>
    </row>
    <row r="81" spans="1:25" x14ac:dyDescent="0.35">
      <c r="A81">
        <v>80</v>
      </c>
      <c r="B81" t="s">
        <v>28</v>
      </c>
      <c r="C81">
        <v>105758</v>
      </c>
      <c r="D81">
        <f>ROUND(AI_Impact_on_Jobs_20303[[#This Row],[Salary]]/1000, 1)</f>
        <v>105.8</v>
      </c>
      <c r="E81">
        <v>24</v>
      </c>
      <c r="F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1" t="s">
        <v>38</v>
      </c>
      <c r="H81">
        <v>59</v>
      </c>
      <c r="I81">
        <v>108</v>
      </c>
      <c r="J81">
        <v>34</v>
      </c>
      <c r="K81" t="s">
        <v>27</v>
      </c>
      <c r="L81">
        <f>IF(AI_Impact_on_Jobs_20303[[#This Row],[Risk_Category]] = "Low", AI_Impact_on_Jobs_20303[[#This Row],[Automation_Probability_2030]], 0)</f>
        <v>0</v>
      </c>
      <c r="M81">
        <f>IF(AI_Impact_on_Jobs_20303[[#This Row],[Risk_Category]]="Medium", AI_Impact_on_Jobs_20303[[#This Row],[Automation_Probability_2030]], 0)</f>
        <v>34</v>
      </c>
      <c r="N81">
        <f>IF(AI_Impact_on_Jobs_20303[[#This Row],[Risk_Category]]="High", AI_Impact_on_Jobs_20303[[#This Row],[Automation_Probability_2030]], 0)</f>
        <v>0</v>
      </c>
      <c r="O81">
        <f>AVERAGE(AI_Impact_on_Jobs_20303[[#This Row],[Skill_1]:[Skill_10]])</f>
        <v>61</v>
      </c>
      <c r="P81">
        <v>88</v>
      </c>
      <c r="Q81">
        <v>27</v>
      </c>
      <c r="R81">
        <v>13</v>
      </c>
      <c r="S81">
        <v>89</v>
      </c>
      <c r="T81">
        <v>96</v>
      </c>
      <c r="U81">
        <v>86</v>
      </c>
      <c r="V81">
        <v>81</v>
      </c>
      <c r="W81">
        <v>66</v>
      </c>
      <c r="X81">
        <v>55</v>
      </c>
      <c r="Y81">
        <v>9</v>
      </c>
    </row>
    <row r="82" spans="1:25" x14ac:dyDescent="0.35">
      <c r="A82">
        <v>81</v>
      </c>
      <c r="B82" t="s">
        <v>44</v>
      </c>
      <c r="C82">
        <v>55559</v>
      </c>
      <c r="D82">
        <f>ROUND(AI_Impact_on_Jobs_20303[[#This Row],[Salary]]/1000, 1)</f>
        <v>55.6</v>
      </c>
      <c r="E82">
        <v>27</v>
      </c>
      <c r="F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2" t="s">
        <v>19</v>
      </c>
      <c r="H82">
        <v>37</v>
      </c>
      <c r="I82">
        <v>76</v>
      </c>
      <c r="J82">
        <v>59</v>
      </c>
      <c r="K82" t="s">
        <v>27</v>
      </c>
      <c r="L82">
        <f>IF(AI_Impact_on_Jobs_20303[[#This Row],[Risk_Category]] = "Low", AI_Impact_on_Jobs_20303[[#This Row],[Automation_Probability_2030]], 0)</f>
        <v>0</v>
      </c>
      <c r="M82">
        <f>IF(AI_Impact_on_Jobs_20303[[#This Row],[Risk_Category]]="Medium", AI_Impact_on_Jobs_20303[[#This Row],[Automation_Probability_2030]], 0)</f>
        <v>59</v>
      </c>
      <c r="N82">
        <f>IF(AI_Impact_on_Jobs_20303[[#This Row],[Risk_Category]]="High", AI_Impact_on_Jobs_20303[[#This Row],[Automation_Probability_2030]], 0)</f>
        <v>0</v>
      </c>
      <c r="O82">
        <f>AVERAGE(AI_Impact_on_Jobs_20303[[#This Row],[Skill_1]:[Skill_10]])</f>
        <v>39</v>
      </c>
      <c r="P82">
        <v>5</v>
      </c>
      <c r="Q82">
        <v>8</v>
      </c>
      <c r="R82">
        <v>22</v>
      </c>
      <c r="S82">
        <v>68</v>
      </c>
      <c r="T82">
        <v>8</v>
      </c>
      <c r="U82">
        <v>85</v>
      </c>
      <c r="V82">
        <v>5</v>
      </c>
      <c r="W82">
        <v>48</v>
      </c>
      <c r="X82">
        <v>59</v>
      </c>
      <c r="Y82">
        <v>82</v>
      </c>
    </row>
    <row r="83" spans="1:25" x14ac:dyDescent="0.35">
      <c r="A83">
        <v>82</v>
      </c>
      <c r="B83" t="s">
        <v>28</v>
      </c>
      <c r="C83">
        <v>31591</v>
      </c>
      <c r="D83">
        <f>ROUND(AI_Impact_on_Jobs_20303[[#This Row],[Salary]]/1000, 1)</f>
        <v>31.6</v>
      </c>
      <c r="E83">
        <v>7</v>
      </c>
      <c r="F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3" t="s">
        <v>19</v>
      </c>
      <c r="H83">
        <v>68</v>
      </c>
      <c r="I83">
        <v>107</v>
      </c>
      <c r="J83">
        <v>41</v>
      </c>
      <c r="K83" t="s">
        <v>27</v>
      </c>
      <c r="L83">
        <f>IF(AI_Impact_on_Jobs_20303[[#This Row],[Risk_Category]] = "Low", AI_Impact_on_Jobs_20303[[#This Row],[Automation_Probability_2030]], 0)</f>
        <v>0</v>
      </c>
      <c r="M83">
        <f>IF(AI_Impact_on_Jobs_20303[[#This Row],[Risk_Category]]="Medium", AI_Impact_on_Jobs_20303[[#This Row],[Automation_Probability_2030]], 0)</f>
        <v>41</v>
      </c>
      <c r="N83">
        <f>IF(AI_Impact_on_Jobs_20303[[#This Row],[Risk_Category]]="High", AI_Impact_on_Jobs_20303[[#This Row],[Automation_Probability_2030]], 0)</f>
        <v>0</v>
      </c>
      <c r="O83">
        <f>AVERAGE(AI_Impact_on_Jobs_20303[[#This Row],[Skill_1]:[Skill_10]])</f>
        <v>62.6</v>
      </c>
      <c r="P83">
        <v>88</v>
      </c>
      <c r="Q83">
        <v>8</v>
      </c>
      <c r="R83">
        <v>66</v>
      </c>
      <c r="S83">
        <v>85</v>
      </c>
      <c r="T83">
        <v>87</v>
      </c>
      <c r="U83">
        <v>71</v>
      </c>
      <c r="V83">
        <v>84</v>
      </c>
      <c r="W83">
        <v>7</v>
      </c>
      <c r="X83">
        <v>68</v>
      </c>
      <c r="Y83">
        <v>62</v>
      </c>
    </row>
    <row r="84" spans="1:25" x14ac:dyDescent="0.35">
      <c r="A84">
        <v>83</v>
      </c>
      <c r="B84" t="s">
        <v>28</v>
      </c>
      <c r="C84">
        <v>32469</v>
      </c>
      <c r="D84">
        <f>ROUND(AI_Impact_on_Jobs_20303[[#This Row],[Salary]]/1000, 1)</f>
        <v>32.5</v>
      </c>
      <c r="E84">
        <v>27</v>
      </c>
      <c r="F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4" t="s">
        <v>19</v>
      </c>
      <c r="H84">
        <v>16</v>
      </c>
      <c r="I84">
        <v>138</v>
      </c>
      <c r="J84">
        <v>65</v>
      </c>
      <c r="K84" t="s">
        <v>27</v>
      </c>
      <c r="L84">
        <f>IF(AI_Impact_on_Jobs_20303[[#This Row],[Risk_Category]] = "Low", AI_Impact_on_Jobs_20303[[#This Row],[Automation_Probability_2030]], 0)</f>
        <v>0</v>
      </c>
      <c r="M84">
        <f>IF(AI_Impact_on_Jobs_20303[[#This Row],[Risk_Category]]="Medium", AI_Impact_on_Jobs_20303[[#This Row],[Automation_Probability_2030]], 0)</f>
        <v>65</v>
      </c>
      <c r="N84">
        <f>IF(AI_Impact_on_Jobs_20303[[#This Row],[Risk_Category]]="High", AI_Impact_on_Jobs_20303[[#This Row],[Automation_Probability_2030]], 0)</f>
        <v>0</v>
      </c>
      <c r="O84">
        <f>AVERAGE(AI_Impact_on_Jobs_20303[[#This Row],[Skill_1]:[Skill_10]])</f>
        <v>44</v>
      </c>
      <c r="P84">
        <v>3</v>
      </c>
      <c r="Q84">
        <v>83</v>
      </c>
      <c r="R84">
        <v>13</v>
      </c>
      <c r="S84">
        <v>34</v>
      </c>
      <c r="T84">
        <v>74</v>
      </c>
      <c r="U84">
        <v>16</v>
      </c>
      <c r="V84">
        <v>82</v>
      </c>
      <c r="W84">
        <v>83</v>
      </c>
      <c r="X84">
        <v>51</v>
      </c>
      <c r="Y84">
        <v>1</v>
      </c>
    </row>
    <row r="85" spans="1:25" x14ac:dyDescent="0.35">
      <c r="A85">
        <v>84</v>
      </c>
      <c r="B85" t="s">
        <v>44</v>
      </c>
      <c r="C85">
        <v>117263</v>
      </c>
      <c r="D85">
        <f>ROUND(AI_Impact_on_Jobs_20303[[#This Row],[Salary]]/1000, 1)</f>
        <v>117.3</v>
      </c>
      <c r="E85">
        <v>12</v>
      </c>
      <c r="F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5" t="s">
        <v>38</v>
      </c>
      <c r="H85">
        <v>62</v>
      </c>
      <c r="I85">
        <v>148</v>
      </c>
      <c r="J85">
        <v>55</v>
      </c>
      <c r="K85" t="s">
        <v>27</v>
      </c>
      <c r="L85">
        <f>IF(AI_Impact_on_Jobs_20303[[#This Row],[Risk_Category]] = "Low", AI_Impact_on_Jobs_20303[[#This Row],[Automation_Probability_2030]], 0)</f>
        <v>0</v>
      </c>
      <c r="M85">
        <f>IF(AI_Impact_on_Jobs_20303[[#This Row],[Risk_Category]]="Medium", AI_Impact_on_Jobs_20303[[#This Row],[Automation_Probability_2030]], 0)</f>
        <v>55</v>
      </c>
      <c r="N85">
        <f>IF(AI_Impact_on_Jobs_20303[[#This Row],[Risk_Category]]="High", AI_Impact_on_Jobs_20303[[#This Row],[Automation_Probability_2030]], 0)</f>
        <v>0</v>
      </c>
      <c r="O85">
        <f>AVERAGE(AI_Impact_on_Jobs_20303[[#This Row],[Skill_1]:[Skill_10]])</f>
        <v>55.5</v>
      </c>
      <c r="P85">
        <v>26</v>
      </c>
      <c r="Q85">
        <v>63</v>
      </c>
      <c r="R85">
        <v>54</v>
      </c>
      <c r="S85">
        <v>78</v>
      </c>
      <c r="T85">
        <v>11</v>
      </c>
      <c r="U85">
        <v>76</v>
      </c>
      <c r="V85">
        <v>54</v>
      </c>
      <c r="W85">
        <v>96</v>
      </c>
      <c r="X85">
        <v>34</v>
      </c>
      <c r="Y85">
        <v>63</v>
      </c>
    </row>
    <row r="86" spans="1:25" x14ac:dyDescent="0.35">
      <c r="A86">
        <v>85</v>
      </c>
      <c r="B86" t="s">
        <v>39</v>
      </c>
      <c r="C86">
        <v>121357</v>
      </c>
      <c r="D86">
        <f>ROUND(AI_Impact_on_Jobs_20303[[#This Row],[Salary]]/1000, 1)</f>
        <v>121.4</v>
      </c>
      <c r="E86">
        <v>4</v>
      </c>
      <c r="F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6" t="s">
        <v>19</v>
      </c>
      <c r="H86">
        <v>1</v>
      </c>
      <c r="I86">
        <v>144</v>
      </c>
      <c r="J86">
        <v>87</v>
      </c>
      <c r="K86" t="s">
        <v>20</v>
      </c>
      <c r="L86">
        <f>IF(AI_Impact_on_Jobs_20303[[#This Row],[Risk_Category]] = "Low", AI_Impact_on_Jobs_20303[[#This Row],[Automation_Probability_2030]], 0)</f>
        <v>0</v>
      </c>
      <c r="M86">
        <f>IF(AI_Impact_on_Jobs_20303[[#This Row],[Risk_Category]]="Medium", AI_Impact_on_Jobs_20303[[#This Row],[Automation_Probability_2030]], 0)</f>
        <v>0</v>
      </c>
      <c r="N86">
        <f>IF(AI_Impact_on_Jobs_20303[[#This Row],[Risk_Category]]="High", AI_Impact_on_Jobs_20303[[#This Row],[Automation_Probability_2030]], 0)</f>
        <v>87</v>
      </c>
      <c r="O86">
        <f>AVERAGE(AI_Impact_on_Jobs_20303[[#This Row],[Skill_1]:[Skill_10]])</f>
        <v>43.2</v>
      </c>
      <c r="P86">
        <v>7</v>
      </c>
      <c r="Q86">
        <v>3</v>
      </c>
      <c r="R86">
        <v>71</v>
      </c>
      <c r="S86">
        <v>7</v>
      </c>
      <c r="T86">
        <v>58</v>
      </c>
      <c r="U86">
        <v>35</v>
      </c>
      <c r="V86">
        <v>62</v>
      </c>
      <c r="W86">
        <v>5</v>
      </c>
      <c r="X86">
        <v>87</v>
      </c>
      <c r="Y86">
        <v>97</v>
      </c>
    </row>
    <row r="87" spans="1:25" x14ac:dyDescent="0.35">
      <c r="A87">
        <v>86</v>
      </c>
      <c r="B87" t="s">
        <v>43</v>
      </c>
      <c r="C87">
        <v>54860</v>
      </c>
      <c r="D87">
        <f>ROUND(AI_Impact_on_Jobs_20303[[#This Row],[Salary]]/1000, 1)</f>
        <v>54.9</v>
      </c>
      <c r="E87">
        <v>11</v>
      </c>
      <c r="F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7" t="s">
        <v>25</v>
      </c>
      <c r="H87">
        <v>75</v>
      </c>
      <c r="I87">
        <v>63</v>
      </c>
      <c r="J87">
        <v>24</v>
      </c>
      <c r="K87" t="s">
        <v>23</v>
      </c>
      <c r="L87">
        <f>IF(AI_Impact_on_Jobs_20303[[#This Row],[Risk_Category]] = "Low", AI_Impact_on_Jobs_20303[[#This Row],[Automation_Probability_2030]], 0)</f>
        <v>24</v>
      </c>
      <c r="M87">
        <f>IF(AI_Impact_on_Jobs_20303[[#This Row],[Risk_Category]]="Medium", AI_Impact_on_Jobs_20303[[#This Row],[Automation_Probability_2030]], 0)</f>
        <v>0</v>
      </c>
      <c r="N87">
        <f>IF(AI_Impact_on_Jobs_20303[[#This Row],[Risk_Category]]="High", AI_Impact_on_Jobs_20303[[#This Row],[Automation_Probability_2030]], 0)</f>
        <v>0</v>
      </c>
      <c r="O87">
        <f>AVERAGE(AI_Impact_on_Jobs_20303[[#This Row],[Skill_1]:[Skill_10]])</f>
        <v>35.5</v>
      </c>
      <c r="P87">
        <v>2</v>
      </c>
      <c r="Q87">
        <v>2</v>
      </c>
      <c r="R87">
        <v>32</v>
      </c>
      <c r="S87">
        <v>49</v>
      </c>
      <c r="T87">
        <v>77</v>
      </c>
      <c r="U87">
        <v>68</v>
      </c>
      <c r="V87">
        <v>45</v>
      </c>
      <c r="W87">
        <v>27</v>
      </c>
      <c r="X87">
        <v>10</v>
      </c>
      <c r="Y87">
        <v>43</v>
      </c>
    </row>
    <row r="88" spans="1:25" x14ac:dyDescent="0.35">
      <c r="A88">
        <v>87</v>
      </c>
      <c r="B88" t="s">
        <v>39</v>
      </c>
      <c r="C88">
        <v>36540</v>
      </c>
      <c r="D88">
        <f>ROUND(AI_Impact_on_Jobs_20303[[#This Row],[Salary]]/1000, 1)</f>
        <v>36.5</v>
      </c>
      <c r="E88">
        <v>8</v>
      </c>
      <c r="F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8" t="s">
        <v>22</v>
      </c>
      <c r="H88">
        <v>16</v>
      </c>
      <c r="I88">
        <v>129</v>
      </c>
      <c r="J88">
        <v>87</v>
      </c>
      <c r="K88" t="s">
        <v>20</v>
      </c>
      <c r="L88">
        <f>IF(AI_Impact_on_Jobs_20303[[#This Row],[Risk_Category]] = "Low", AI_Impact_on_Jobs_20303[[#This Row],[Automation_Probability_2030]], 0)</f>
        <v>0</v>
      </c>
      <c r="M88">
        <f>IF(AI_Impact_on_Jobs_20303[[#This Row],[Risk_Category]]="Medium", AI_Impact_on_Jobs_20303[[#This Row],[Automation_Probability_2030]], 0)</f>
        <v>0</v>
      </c>
      <c r="N88">
        <f>IF(AI_Impact_on_Jobs_20303[[#This Row],[Risk_Category]]="High", AI_Impact_on_Jobs_20303[[#This Row],[Automation_Probability_2030]], 0)</f>
        <v>87</v>
      </c>
      <c r="O88">
        <f>AVERAGE(AI_Impact_on_Jobs_20303[[#This Row],[Skill_1]:[Skill_10]])</f>
        <v>47.9</v>
      </c>
      <c r="P88">
        <v>22</v>
      </c>
      <c r="Q88">
        <v>8</v>
      </c>
      <c r="R88">
        <v>68</v>
      </c>
      <c r="S88">
        <v>65</v>
      </c>
      <c r="T88">
        <v>27</v>
      </c>
      <c r="U88">
        <v>95</v>
      </c>
      <c r="V88">
        <v>15</v>
      </c>
      <c r="W88">
        <v>43</v>
      </c>
      <c r="X88">
        <v>94</v>
      </c>
      <c r="Y88">
        <v>42</v>
      </c>
    </row>
    <row r="89" spans="1:25" x14ac:dyDescent="0.35">
      <c r="A89">
        <v>88</v>
      </c>
      <c r="B89" t="s">
        <v>39</v>
      </c>
      <c r="C89">
        <v>58602</v>
      </c>
      <c r="D89">
        <f>ROUND(AI_Impact_on_Jobs_20303[[#This Row],[Salary]]/1000, 1)</f>
        <v>58.6</v>
      </c>
      <c r="E89">
        <v>19</v>
      </c>
      <c r="F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9" t="s">
        <v>25</v>
      </c>
      <c r="H89">
        <v>4</v>
      </c>
      <c r="I89">
        <v>77</v>
      </c>
      <c r="J89">
        <v>95</v>
      </c>
      <c r="K89" t="s">
        <v>20</v>
      </c>
      <c r="L89">
        <f>IF(AI_Impact_on_Jobs_20303[[#This Row],[Risk_Category]] = "Low", AI_Impact_on_Jobs_20303[[#This Row],[Automation_Probability_2030]], 0)</f>
        <v>0</v>
      </c>
      <c r="M89">
        <f>IF(AI_Impact_on_Jobs_20303[[#This Row],[Risk_Category]]="Medium", AI_Impact_on_Jobs_20303[[#This Row],[Automation_Probability_2030]], 0)</f>
        <v>0</v>
      </c>
      <c r="N89">
        <f>IF(AI_Impact_on_Jobs_20303[[#This Row],[Risk_Category]]="High", AI_Impact_on_Jobs_20303[[#This Row],[Automation_Probability_2030]], 0)</f>
        <v>95</v>
      </c>
      <c r="O89">
        <f>AVERAGE(AI_Impact_on_Jobs_20303[[#This Row],[Skill_1]:[Skill_10]])</f>
        <v>50.9</v>
      </c>
      <c r="P89">
        <v>41</v>
      </c>
      <c r="Q89">
        <v>89</v>
      </c>
      <c r="R89">
        <v>23</v>
      </c>
      <c r="S89">
        <v>21</v>
      </c>
      <c r="T89">
        <v>3</v>
      </c>
      <c r="U89">
        <v>65</v>
      </c>
      <c r="V89">
        <v>37</v>
      </c>
      <c r="W89">
        <v>86</v>
      </c>
      <c r="X89">
        <v>47</v>
      </c>
      <c r="Y89">
        <v>97</v>
      </c>
    </row>
    <row r="90" spans="1:25" x14ac:dyDescent="0.35">
      <c r="A90">
        <v>89</v>
      </c>
      <c r="B90" t="s">
        <v>35</v>
      </c>
      <c r="C90">
        <v>69341</v>
      </c>
      <c r="D90">
        <f>ROUND(AI_Impact_on_Jobs_20303[[#This Row],[Salary]]/1000, 1)</f>
        <v>69.3</v>
      </c>
      <c r="E90">
        <v>24</v>
      </c>
      <c r="F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0" t="s">
        <v>22</v>
      </c>
      <c r="H90">
        <v>87</v>
      </c>
      <c r="I90">
        <v>128</v>
      </c>
      <c r="J90">
        <v>61</v>
      </c>
      <c r="K90" t="s">
        <v>27</v>
      </c>
      <c r="L90">
        <f>IF(AI_Impact_on_Jobs_20303[[#This Row],[Risk_Category]] = "Low", AI_Impact_on_Jobs_20303[[#This Row],[Automation_Probability_2030]], 0)</f>
        <v>0</v>
      </c>
      <c r="M90">
        <f>IF(AI_Impact_on_Jobs_20303[[#This Row],[Risk_Category]]="Medium", AI_Impact_on_Jobs_20303[[#This Row],[Automation_Probability_2030]], 0)</f>
        <v>61</v>
      </c>
      <c r="N90">
        <f>IF(AI_Impact_on_Jobs_20303[[#This Row],[Risk_Category]]="High", AI_Impact_on_Jobs_20303[[#This Row],[Automation_Probability_2030]], 0)</f>
        <v>0</v>
      </c>
      <c r="O90">
        <f>AVERAGE(AI_Impact_on_Jobs_20303[[#This Row],[Skill_1]:[Skill_10]])</f>
        <v>46.1</v>
      </c>
      <c r="P90">
        <v>84</v>
      </c>
      <c r="Q90">
        <v>76</v>
      </c>
      <c r="R90">
        <v>63</v>
      </c>
      <c r="S90">
        <v>13</v>
      </c>
      <c r="T90">
        <v>3</v>
      </c>
      <c r="U90">
        <v>92</v>
      </c>
      <c r="V90">
        <v>62</v>
      </c>
      <c r="W90">
        <v>8</v>
      </c>
      <c r="X90">
        <v>48</v>
      </c>
      <c r="Y90">
        <v>12</v>
      </c>
    </row>
    <row r="91" spans="1:25" x14ac:dyDescent="0.35">
      <c r="A91">
        <v>90</v>
      </c>
      <c r="B91" t="s">
        <v>40</v>
      </c>
      <c r="C91">
        <v>41536</v>
      </c>
      <c r="D91">
        <f>ROUND(AI_Impact_on_Jobs_20303[[#This Row],[Salary]]/1000, 1)</f>
        <v>41.5</v>
      </c>
      <c r="E91">
        <v>29</v>
      </c>
      <c r="F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1" t="s">
        <v>22</v>
      </c>
      <c r="H91">
        <v>69</v>
      </c>
      <c r="I91">
        <v>93</v>
      </c>
      <c r="J91">
        <v>1</v>
      </c>
      <c r="K91" t="s">
        <v>23</v>
      </c>
      <c r="L91">
        <f>IF(AI_Impact_on_Jobs_20303[[#This Row],[Risk_Category]] = "Low", AI_Impact_on_Jobs_20303[[#This Row],[Automation_Probability_2030]], 0)</f>
        <v>1</v>
      </c>
      <c r="M91">
        <f>IF(AI_Impact_on_Jobs_20303[[#This Row],[Risk_Category]]="Medium", AI_Impact_on_Jobs_20303[[#This Row],[Automation_Probability_2030]], 0)</f>
        <v>0</v>
      </c>
      <c r="N91">
        <f>IF(AI_Impact_on_Jobs_20303[[#This Row],[Risk_Category]]="High", AI_Impact_on_Jobs_20303[[#This Row],[Automation_Probability_2030]], 0)</f>
        <v>0</v>
      </c>
      <c r="O91">
        <f>AVERAGE(AI_Impact_on_Jobs_20303[[#This Row],[Skill_1]:[Skill_10]])</f>
        <v>27.2</v>
      </c>
      <c r="P91">
        <v>49</v>
      </c>
      <c r="Q91">
        <v>6</v>
      </c>
      <c r="R91">
        <v>58</v>
      </c>
      <c r="S91">
        <v>27</v>
      </c>
      <c r="T91">
        <v>8</v>
      </c>
      <c r="U91">
        <v>31</v>
      </c>
      <c r="V91">
        <v>46</v>
      </c>
      <c r="W91">
        <v>1</v>
      </c>
      <c r="X91">
        <v>7</v>
      </c>
      <c r="Y91">
        <v>39</v>
      </c>
    </row>
    <row r="92" spans="1:25" x14ac:dyDescent="0.35">
      <c r="A92">
        <v>91</v>
      </c>
      <c r="B92" t="s">
        <v>44</v>
      </c>
      <c r="C92">
        <v>113309</v>
      </c>
      <c r="D92">
        <f>ROUND(AI_Impact_on_Jobs_20303[[#This Row],[Salary]]/1000, 1)</f>
        <v>113.3</v>
      </c>
      <c r="E92">
        <v>14</v>
      </c>
      <c r="F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2" t="s">
        <v>19</v>
      </c>
      <c r="H92">
        <v>6</v>
      </c>
      <c r="I92">
        <v>79</v>
      </c>
      <c r="J92">
        <v>58</v>
      </c>
      <c r="K92" t="s">
        <v>27</v>
      </c>
      <c r="L92">
        <f>IF(AI_Impact_on_Jobs_20303[[#This Row],[Risk_Category]] = "Low", AI_Impact_on_Jobs_20303[[#This Row],[Automation_Probability_2030]], 0)</f>
        <v>0</v>
      </c>
      <c r="M92">
        <f>IF(AI_Impact_on_Jobs_20303[[#This Row],[Risk_Category]]="Medium", AI_Impact_on_Jobs_20303[[#This Row],[Automation_Probability_2030]], 0)</f>
        <v>58</v>
      </c>
      <c r="N92">
        <f>IF(AI_Impact_on_Jobs_20303[[#This Row],[Risk_Category]]="High", AI_Impact_on_Jobs_20303[[#This Row],[Automation_Probability_2030]], 0)</f>
        <v>0</v>
      </c>
      <c r="O92">
        <f>AVERAGE(AI_Impact_on_Jobs_20303[[#This Row],[Skill_1]:[Skill_10]])</f>
        <v>42.1</v>
      </c>
      <c r="P92">
        <v>86</v>
      </c>
      <c r="Q92">
        <v>78</v>
      </c>
      <c r="R92">
        <v>4</v>
      </c>
      <c r="S92">
        <v>48</v>
      </c>
      <c r="T92">
        <v>1</v>
      </c>
      <c r="U92">
        <v>24</v>
      </c>
      <c r="V92">
        <v>99</v>
      </c>
      <c r="W92">
        <v>14</v>
      </c>
      <c r="X92">
        <v>5</v>
      </c>
      <c r="Y92">
        <v>62</v>
      </c>
    </row>
    <row r="93" spans="1:25" x14ac:dyDescent="0.35">
      <c r="A93">
        <v>92</v>
      </c>
      <c r="B93" t="s">
        <v>29</v>
      </c>
      <c r="C93">
        <v>78787</v>
      </c>
      <c r="D93">
        <f>ROUND(AI_Impact_on_Jobs_20303[[#This Row],[Salary]]/1000, 1)</f>
        <v>78.8</v>
      </c>
      <c r="E93">
        <v>0</v>
      </c>
      <c r="F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3" t="s">
        <v>19</v>
      </c>
      <c r="H93">
        <v>56</v>
      </c>
      <c r="I93">
        <v>51</v>
      </c>
      <c r="J93">
        <v>13</v>
      </c>
      <c r="K93" t="s">
        <v>23</v>
      </c>
      <c r="L93">
        <f>IF(AI_Impact_on_Jobs_20303[[#This Row],[Risk_Category]] = "Low", AI_Impact_on_Jobs_20303[[#This Row],[Automation_Probability_2030]], 0)</f>
        <v>13</v>
      </c>
      <c r="M93">
        <f>IF(AI_Impact_on_Jobs_20303[[#This Row],[Risk_Category]]="Medium", AI_Impact_on_Jobs_20303[[#This Row],[Automation_Probability_2030]], 0)</f>
        <v>0</v>
      </c>
      <c r="N93">
        <f>IF(AI_Impact_on_Jobs_20303[[#This Row],[Risk_Category]]="High", AI_Impact_on_Jobs_20303[[#This Row],[Automation_Probability_2030]], 0)</f>
        <v>0</v>
      </c>
      <c r="O93">
        <f>AVERAGE(AI_Impact_on_Jobs_20303[[#This Row],[Skill_1]:[Skill_10]])</f>
        <v>25.8</v>
      </c>
      <c r="P93">
        <v>52</v>
      </c>
      <c r="Q93">
        <v>9</v>
      </c>
      <c r="R93">
        <v>35</v>
      </c>
      <c r="S93">
        <v>3</v>
      </c>
      <c r="T93">
        <v>8</v>
      </c>
      <c r="U93">
        <v>4</v>
      </c>
      <c r="V93">
        <v>13</v>
      </c>
      <c r="W93">
        <v>57</v>
      </c>
      <c r="X93">
        <v>69</v>
      </c>
      <c r="Y93">
        <v>8</v>
      </c>
    </row>
    <row r="94" spans="1:25" x14ac:dyDescent="0.35">
      <c r="A94">
        <v>93</v>
      </c>
      <c r="B94" t="s">
        <v>37</v>
      </c>
      <c r="C94">
        <v>98577</v>
      </c>
      <c r="D94">
        <f>ROUND(AI_Impact_on_Jobs_20303[[#This Row],[Salary]]/1000, 1)</f>
        <v>98.6</v>
      </c>
      <c r="E94">
        <v>9</v>
      </c>
      <c r="F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4" t="s">
        <v>25</v>
      </c>
      <c r="H94">
        <v>17</v>
      </c>
      <c r="I94">
        <v>6</v>
      </c>
      <c r="J94">
        <v>55</v>
      </c>
      <c r="K94" t="s">
        <v>27</v>
      </c>
      <c r="L94">
        <f>IF(AI_Impact_on_Jobs_20303[[#This Row],[Risk_Category]] = "Low", AI_Impact_on_Jobs_20303[[#This Row],[Automation_Probability_2030]], 0)</f>
        <v>0</v>
      </c>
      <c r="M94">
        <f>IF(AI_Impact_on_Jobs_20303[[#This Row],[Risk_Category]]="Medium", AI_Impact_on_Jobs_20303[[#This Row],[Automation_Probability_2030]], 0)</f>
        <v>55</v>
      </c>
      <c r="N94">
        <f>IF(AI_Impact_on_Jobs_20303[[#This Row],[Risk_Category]]="High", AI_Impact_on_Jobs_20303[[#This Row],[Automation_Probability_2030]], 0)</f>
        <v>0</v>
      </c>
      <c r="O94">
        <f>AVERAGE(AI_Impact_on_Jobs_20303[[#This Row],[Skill_1]:[Skill_10]])</f>
        <v>49.8</v>
      </c>
      <c r="P94">
        <v>71</v>
      </c>
      <c r="Q94">
        <v>3</v>
      </c>
      <c r="R94">
        <v>94</v>
      </c>
      <c r="S94">
        <v>5</v>
      </c>
      <c r="T94">
        <v>54</v>
      </c>
      <c r="U94">
        <v>71</v>
      </c>
      <c r="V94">
        <v>87</v>
      </c>
      <c r="W94">
        <v>71</v>
      </c>
      <c r="X94">
        <v>8</v>
      </c>
      <c r="Y94">
        <v>34</v>
      </c>
    </row>
    <row r="95" spans="1:25" x14ac:dyDescent="0.35">
      <c r="A95">
        <v>94</v>
      </c>
      <c r="B95" t="s">
        <v>24</v>
      </c>
      <c r="C95">
        <v>54826</v>
      </c>
      <c r="D95">
        <f>ROUND(AI_Impact_on_Jobs_20303[[#This Row],[Salary]]/1000, 1)</f>
        <v>54.8</v>
      </c>
      <c r="E95">
        <v>6</v>
      </c>
      <c r="F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5" t="s">
        <v>19</v>
      </c>
      <c r="H95">
        <v>66</v>
      </c>
      <c r="I95">
        <v>105</v>
      </c>
      <c r="J95">
        <v>85</v>
      </c>
      <c r="K95" t="s">
        <v>20</v>
      </c>
      <c r="L95">
        <f>IF(AI_Impact_on_Jobs_20303[[#This Row],[Risk_Category]] = "Low", AI_Impact_on_Jobs_20303[[#This Row],[Automation_Probability_2030]], 0)</f>
        <v>0</v>
      </c>
      <c r="M95">
        <f>IF(AI_Impact_on_Jobs_20303[[#This Row],[Risk_Category]]="Medium", AI_Impact_on_Jobs_20303[[#This Row],[Automation_Probability_2030]], 0)</f>
        <v>0</v>
      </c>
      <c r="N95">
        <f>IF(AI_Impact_on_Jobs_20303[[#This Row],[Risk_Category]]="High", AI_Impact_on_Jobs_20303[[#This Row],[Automation_Probability_2030]], 0)</f>
        <v>85</v>
      </c>
      <c r="O95">
        <f>AVERAGE(AI_Impact_on_Jobs_20303[[#This Row],[Skill_1]:[Skill_10]])</f>
        <v>49.6</v>
      </c>
      <c r="P95">
        <v>78</v>
      </c>
      <c r="Q95">
        <v>48</v>
      </c>
      <c r="R95">
        <v>4</v>
      </c>
      <c r="S95">
        <v>16</v>
      </c>
      <c r="T95">
        <v>44</v>
      </c>
      <c r="U95">
        <v>72</v>
      </c>
      <c r="V95">
        <v>59</v>
      </c>
      <c r="W95">
        <v>65</v>
      </c>
      <c r="X95">
        <v>48</v>
      </c>
      <c r="Y95">
        <v>62</v>
      </c>
    </row>
    <row r="96" spans="1:25" x14ac:dyDescent="0.35">
      <c r="A96">
        <v>95</v>
      </c>
      <c r="B96" t="s">
        <v>44</v>
      </c>
      <c r="C96">
        <v>61890</v>
      </c>
      <c r="D96">
        <f>ROUND(AI_Impact_on_Jobs_20303[[#This Row],[Salary]]/1000, 1)</f>
        <v>61.9</v>
      </c>
      <c r="E96">
        <v>22</v>
      </c>
      <c r="F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6" t="s">
        <v>19</v>
      </c>
      <c r="H96">
        <v>47</v>
      </c>
      <c r="I96">
        <v>124</v>
      </c>
      <c r="J96">
        <v>65</v>
      </c>
      <c r="K96" t="s">
        <v>27</v>
      </c>
      <c r="L96">
        <f>IF(AI_Impact_on_Jobs_20303[[#This Row],[Risk_Category]] = "Low", AI_Impact_on_Jobs_20303[[#This Row],[Automation_Probability_2030]], 0)</f>
        <v>0</v>
      </c>
      <c r="M96">
        <f>IF(AI_Impact_on_Jobs_20303[[#This Row],[Risk_Category]]="Medium", AI_Impact_on_Jobs_20303[[#This Row],[Automation_Probability_2030]], 0)</f>
        <v>65</v>
      </c>
      <c r="N96">
        <f>IF(AI_Impact_on_Jobs_20303[[#This Row],[Risk_Category]]="High", AI_Impact_on_Jobs_20303[[#This Row],[Automation_Probability_2030]], 0)</f>
        <v>0</v>
      </c>
      <c r="O96">
        <f>AVERAGE(AI_Impact_on_Jobs_20303[[#This Row],[Skill_1]:[Skill_10]])</f>
        <v>27.8</v>
      </c>
      <c r="P96">
        <v>43</v>
      </c>
      <c r="Q96">
        <v>4</v>
      </c>
      <c r="R96">
        <v>16</v>
      </c>
      <c r="S96">
        <v>2</v>
      </c>
      <c r="T96">
        <v>65</v>
      </c>
      <c r="U96">
        <v>33</v>
      </c>
      <c r="V96">
        <v>54</v>
      </c>
      <c r="W96">
        <v>49</v>
      </c>
      <c r="X96">
        <v>8</v>
      </c>
      <c r="Y96">
        <v>4</v>
      </c>
    </row>
    <row r="97" spans="1:25" x14ac:dyDescent="0.35">
      <c r="A97">
        <v>96</v>
      </c>
      <c r="B97" t="s">
        <v>32</v>
      </c>
      <c r="C97">
        <v>75500</v>
      </c>
      <c r="D97">
        <f>ROUND(AI_Impact_on_Jobs_20303[[#This Row],[Salary]]/1000, 1)</f>
        <v>75.5</v>
      </c>
      <c r="E97">
        <v>28</v>
      </c>
      <c r="F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7" t="s">
        <v>38</v>
      </c>
      <c r="H97">
        <v>42</v>
      </c>
      <c r="I97">
        <v>7</v>
      </c>
      <c r="J97">
        <v>64</v>
      </c>
      <c r="K97" t="s">
        <v>27</v>
      </c>
      <c r="L97">
        <f>IF(AI_Impact_on_Jobs_20303[[#This Row],[Risk_Category]] = "Low", AI_Impact_on_Jobs_20303[[#This Row],[Automation_Probability_2030]], 0)</f>
        <v>0</v>
      </c>
      <c r="M97">
        <f>IF(AI_Impact_on_Jobs_20303[[#This Row],[Risk_Category]]="Medium", AI_Impact_on_Jobs_20303[[#This Row],[Automation_Probability_2030]], 0)</f>
        <v>64</v>
      </c>
      <c r="N97">
        <f>IF(AI_Impact_on_Jobs_20303[[#This Row],[Risk_Category]]="High", AI_Impact_on_Jobs_20303[[#This Row],[Automation_Probability_2030]], 0)</f>
        <v>0</v>
      </c>
      <c r="O97">
        <f>AVERAGE(AI_Impact_on_Jobs_20303[[#This Row],[Skill_1]:[Skill_10]])</f>
        <v>56.4</v>
      </c>
      <c r="P97">
        <v>17</v>
      </c>
      <c r="Q97">
        <v>96</v>
      </c>
      <c r="R97">
        <v>42</v>
      </c>
      <c r="S97">
        <v>85</v>
      </c>
      <c r="T97">
        <v>63</v>
      </c>
      <c r="U97">
        <v>74</v>
      </c>
      <c r="V97">
        <v>77</v>
      </c>
      <c r="W97">
        <v>5</v>
      </c>
      <c r="X97">
        <v>54</v>
      </c>
      <c r="Y97">
        <v>51</v>
      </c>
    </row>
    <row r="98" spans="1:25" x14ac:dyDescent="0.35">
      <c r="A98">
        <v>97</v>
      </c>
      <c r="B98" t="s">
        <v>41</v>
      </c>
      <c r="C98">
        <v>95128</v>
      </c>
      <c r="D98">
        <f>ROUND(AI_Impact_on_Jobs_20303[[#This Row],[Salary]]/1000, 1)</f>
        <v>95.1</v>
      </c>
      <c r="E98">
        <v>3</v>
      </c>
      <c r="F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8" t="s">
        <v>22</v>
      </c>
      <c r="H98">
        <v>3</v>
      </c>
      <c r="I98">
        <v>9</v>
      </c>
      <c r="J98">
        <v>85</v>
      </c>
      <c r="K98" t="s">
        <v>20</v>
      </c>
      <c r="L98">
        <f>IF(AI_Impact_on_Jobs_20303[[#This Row],[Risk_Category]] = "Low", AI_Impact_on_Jobs_20303[[#This Row],[Automation_Probability_2030]], 0)</f>
        <v>0</v>
      </c>
      <c r="M98">
        <f>IF(AI_Impact_on_Jobs_20303[[#This Row],[Risk_Category]]="Medium", AI_Impact_on_Jobs_20303[[#This Row],[Automation_Probability_2030]], 0)</f>
        <v>0</v>
      </c>
      <c r="N98">
        <f>IF(AI_Impact_on_Jobs_20303[[#This Row],[Risk_Category]]="High", AI_Impact_on_Jobs_20303[[#This Row],[Automation_Probability_2030]], 0)</f>
        <v>85</v>
      </c>
      <c r="O98">
        <f>AVERAGE(AI_Impact_on_Jobs_20303[[#This Row],[Skill_1]:[Skill_10]])</f>
        <v>50.7</v>
      </c>
      <c r="P98">
        <v>6</v>
      </c>
      <c r="Q98">
        <v>79</v>
      </c>
      <c r="R98">
        <v>66</v>
      </c>
      <c r="S98">
        <v>99</v>
      </c>
      <c r="T98">
        <v>28</v>
      </c>
      <c r="U98">
        <v>36</v>
      </c>
      <c r="V98">
        <v>38</v>
      </c>
      <c r="W98">
        <v>47</v>
      </c>
      <c r="X98">
        <v>84</v>
      </c>
      <c r="Y98">
        <v>24</v>
      </c>
    </row>
    <row r="99" spans="1:25" x14ac:dyDescent="0.35">
      <c r="A99">
        <v>98</v>
      </c>
      <c r="B99" t="s">
        <v>34</v>
      </c>
      <c r="C99">
        <v>49975</v>
      </c>
      <c r="D99">
        <f>ROUND(AI_Impact_on_Jobs_20303[[#This Row],[Salary]]/1000, 1)</f>
        <v>50</v>
      </c>
      <c r="E99">
        <v>3</v>
      </c>
      <c r="F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9" t="s">
        <v>25</v>
      </c>
      <c r="H99">
        <v>91</v>
      </c>
      <c r="I99">
        <v>68</v>
      </c>
      <c r="J99">
        <v>4</v>
      </c>
      <c r="K99" t="s">
        <v>27</v>
      </c>
      <c r="L99">
        <f>IF(AI_Impact_on_Jobs_20303[[#This Row],[Risk_Category]] = "Low", AI_Impact_on_Jobs_20303[[#This Row],[Automation_Probability_2030]], 0)</f>
        <v>0</v>
      </c>
      <c r="M99">
        <f>IF(AI_Impact_on_Jobs_20303[[#This Row],[Risk_Category]]="Medium", AI_Impact_on_Jobs_20303[[#This Row],[Automation_Probability_2030]], 0)</f>
        <v>4</v>
      </c>
      <c r="N99">
        <f>IF(AI_Impact_on_Jobs_20303[[#This Row],[Risk_Category]]="High", AI_Impact_on_Jobs_20303[[#This Row],[Automation_Probability_2030]], 0)</f>
        <v>0</v>
      </c>
      <c r="O99">
        <f>AVERAGE(AI_Impact_on_Jobs_20303[[#This Row],[Skill_1]:[Skill_10]])</f>
        <v>55.2</v>
      </c>
      <c r="P99">
        <v>97</v>
      </c>
      <c r="Q99">
        <v>18</v>
      </c>
      <c r="R99">
        <v>85</v>
      </c>
      <c r="S99">
        <v>49</v>
      </c>
      <c r="T99">
        <v>25</v>
      </c>
      <c r="U99">
        <v>87</v>
      </c>
      <c r="V99">
        <v>45</v>
      </c>
      <c r="W99">
        <v>51</v>
      </c>
      <c r="X99">
        <v>36</v>
      </c>
      <c r="Y99">
        <v>59</v>
      </c>
    </row>
    <row r="100" spans="1:25" x14ac:dyDescent="0.35">
      <c r="A100">
        <v>99</v>
      </c>
      <c r="B100" t="s">
        <v>42</v>
      </c>
      <c r="C100">
        <v>75893</v>
      </c>
      <c r="D100">
        <f>ROUND(AI_Impact_on_Jobs_20303[[#This Row],[Salary]]/1000, 1)</f>
        <v>75.900000000000006</v>
      </c>
      <c r="E100">
        <v>16</v>
      </c>
      <c r="F1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0" t="s">
        <v>19</v>
      </c>
      <c r="H100">
        <v>39</v>
      </c>
      <c r="I100">
        <v>147</v>
      </c>
      <c r="J100">
        <v>4</v>
      </c>
      <c r="K100" t="s">
        <v>27</v>
      </c>
      <c r="L100">
        <f>IF(AI_Impact_on_Jobs_20303[[#This Row],[Risk_Category]] = "Low", AI_Impact_on_Jobs_20303[[#This Row],[Automation_Probability_2030]], 0)</f>
        <v>0</v>
      </c>
      <c r="M100">
        <f>IF(AI_Impact_on_Jobs_20303[[#This Row],[Risk_Category]]="Medium", AI_Impact_on_Jobs_20303[[#This Row],[Automation_Probability_2030]], 0)</f>
        <v>4</v>
      </c>
      <c r="N100">
        <f>IF(AI_Impact_on_Jobs_20303[[#This Row],[Risk_Category]]="High", AI_Impact_on_Jobs_20303[[#This Row],[Automation_Probability_2030]], 0)</f>
        <v>0</v>
      </c>
      <c r="O100">
        <f>AVERAGE(AI_Impact_on_Jobs_20303[[#This Row],[Skill_1]:[Skill_10]])</f>
        <v>43.1</v>
      </c>
      <c r="P100">
        <v>66</v>
      </c>
      <c r="Q100">
        <v>33</v>
      </c>
      <c r="R100">
        <v>77</v>
      </c>
      <c r="S100">
        <v>13</v>
      </c>
      <c r="T100">
        <v>97</v>
      </c>
      <c r="U100">
        <v>45</v>
      </c>
      <c r="V100">
        <v>24</v>
      </c>
      <c r="W100">
        <v>7</v>
      </c>
      <c r="X100">
        <v>17</v>
      </c>
      <c r="Y100">
        <v>52</v>
      </c>
    </row>
    <row r="101" spans="1:25" x14ac:dyDescent="0.35">
      <c r="A101">
        <v>100</v>
      </c>
      <c r="B101" t="s">
        <v>32</v>
      </c>
      <c r="C101">
        <v>106619</v>
      </c>
      <c r="D101">
        <f>ROUND(AI_Impact_on_Jobs_20303[[#This Row],[Salary]]/1000, 1)</f>
        <v>106.6</v>
      </c>
      <c r="E101">
        <v>29</v>
      </c>
      <c r="F1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1" t="s">
        <v>25</v>
      </c>
      <c r="H101">
        <v>15</v>
      </c>
      <c r="I101">
        <v>95</v>
      </c>
      <c r="J101">
        <v>54</v>
      </c>
      <c r="K101" t="s">
        <v>27</v>
      </c>
      <c r="L101">
        <f>IF(AI_Impact_on_Jobs_20303[[#This Row],[Risk_Category]] = "Low", AI_Impact_on_Jobs_20303[[#This Row],[Automation_Probability_2030]], 0)</f>
        <v>0</v>
      </c>
      <c r="M101">
        <f>IF(AI_Impact_on_Jobs_20303[[#This Row],[Risk_Category]]="Medium", AI_Impact_on_Jobs_20303[[#This Row],[Automation_Probability_2030]], 0)</f>
        <v>54</v>
      </c>
      <c r="N101">
        <f>IF(AI_Impact_on_Jobs_20303[[#This Row],[Risk_Category]]="High", AI_Impact_on_Jobs_20303[[#This Row],[Automation_Probability_2030]], 0)</f>
        <v>0</v>
      </c>
      <c r="O101">
        <f>AVERAGE(AI_Impact_on_Jobs_20303[[#This Row],[Skill_1]:[Skill_10]])</f>
        <v>53.8</v>
      </c>
      <c r="P101">
        <v>95</v>
      </c>
      <c r="Q101">
        <v>25</v>
      </c>
      <c r="R101">
        <v>36</v>
      </c>
      <c r="S101">
        <v>38</v>
      </c>
      <c r="T101">
        <v>61</v>
      </c>
      <c r="U101">
        <v>36</v>
      </c>
      <c r="V101">
        <v>53</v>
      </c>
      <c r="W101">
        <v>78</v>
      </c>
      <c r="X101">
        <v>71</v>
      </c>
      <c r="Y101">
        <v>45</v>
      </c>
    </row>
    <row r="102" spans="1:25" x14ac:dyDescent="0.35">
      <c r="A102">
        <v>101</v>
      </c>
      <c r="B102" t="s">
        <v>32</v>
      </c>
      <c r="C102">
        <v>113310</v>
      </c>
      <c r="D102">
        <f>ROUND(AI_Impact_on_Jobs_20303[[#This Row],[Salary]]/1000, 1)</f>
        <v>113.3</v>
      </c>
      <c r="E102">
        <v>14</v>
      </c>
      <c r="F1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2" t="s">
        <v>25</v>
      </c>
      <c r="H102">
        <v>56</v>
      </c>
      <c r="I102">
        <v>104</v>
      </c>
      <c r="J102">
        <v>31</v>
      </c>
      <c r="K102" t="s">
        <v>27</v>
      </c>
      <c r="L102">
        <f>IF(AI_Impact_on_Jobs_20303[[#This Row],[Risk_Category]] = "Low", AI_Impact_on_Jobs_20303[[#This Row],[Automation_Probability_2030]], 0)</f>
        <v>0</v>
      </c>
      <c r="M102">
        <f>IF(AI_Impact_on_Jobs_20303[[#This Row],[Risk_Category]]="Medium", AI_Impact_on_Jobs_20303[[#This Row],[Automation_Probability_2030]], 0)</f>
        <v>31</v>
      </c>
      <c r="N102">
        <f>IF(AI_Impact_on_Jobs_20303[[#This Row],[Risk_Category]]="High", AI_Impact_on_Jobs_20303[[#This Row],[Automation_Probability_2030]], 0)</f>
        <v>0</v>
      </c>
      <c r="O102">
        <f>AVERAGE(AI_Impact_on_Jobs_20303[[#This Row],[Skill_1]:[Skill_10]])</f>
        <v>31.1</v>
      </c>
      <c r="P102">
        <v>99</v>
      </c>
      <c r="Q102">
        <v>12</v>
      </c>
      <c r="R102">
        <v>23</v>
      </c>
      <c r="S102">
        <v>5</v>
      </c>
      <c r="T102">
        <v>64</v>
      </c>
      <c r="U102">
        <v>22</v>
      </c>
      <c r="V102">
        <v>18</v>
      </c>
      <c r="W102">
        <v>9</v>
      </c>
      <c r="X102">
        <v>1</v>
      </c>
      <c r="Y102">
        <v>58</v>
      </c>
    </row>
    <row r="103" spans="1:25" x14ac:dyDescent="0.35">
      <c r="A103">
        <v>102</v>
      </c>
      <c r="B103" t="s">
        <v>29</v>
      </c>
      <c r="C103">
        <v>55611</v>
      </c>
      <c r="D103">
        <f>ROUND(AI_Impact_on_Jobs_20303[[#This Row],[Salary]]/1000, 1)</f>
        <v>55.6</v>
      </c>
      <c r="E103">
        <v>9</v>
      </c>
      <c r="F1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3" t="s">
        <v>25</v>
      </c>
      <c r="H103">
        <v>4</v>
      </c>
      <c r="I103">
        <v>98</v>
      </c>
      <c r="J103">
        <v>22</v>
      </c>
      <c r="K103" t="s">
        <v>23</v>
      </c>
      <c r="L103">
        <f>IF(AI_Impact_on_Jobs_20303[[#This Row],[Risk_Category]] = "Low", AI_Impact_on_Jobs_20303[[#This Row],[Automation_Probability_2030]], 0)</f>
        <v>22</v>
      </c>
      <c r="M103">
        <f>IF(AI_Impact_on_Jobs_20303[[#This Row],[Risk_Category]]="Medium", AI_Impact_on_Jobs_20303[[#This Row],[Automation_Probability_2030]], 0)</f>
        <v>0</v>
      </c>
      <c r="N103">
        <f>IF(AI_Impact_on_Jobs_20303[[#This Row],[Risk_Category]]="High", AI_Impact_on_Jobs_20303[[#This Row],[Automation_Probability_2030]], 0)</f>
        <v>0</v>
      </c>
      <c r="O103">
        <f>AVERAGE(AI_Impact_on_Jobs_20303[[#This Row],[Skill_1]:[Skill_10]])</f>
        <v>37.9</v>
      </c>
      <c r="P103">
        <v>2</v>
      </c>
      <c r="Q103">
        <v>32</v>
      </c>
      <c r="R103">
        <v>97</v>
      </c>
      <c r="S103">
        <v>58</v>
      </c>
      <c r="T103">
        <v>25</v>
      </c>
      <c r="U103">
        <v>52</v>
      </c>
      <c r="V103">
        <v>34</v>
      </c>
      <c r="W103">
        <v>53</v>
      </c>
      <c r="X103">
        <v>13</v>
      </c>
      <c r="Y103">
        <v>13</v>
      </c>
    </row>
    <row r="104" spans="1:25" x14ac:dyDescent="0.35">
      <c r="A104">
        <v>103</v>
      </c>
      <c r="B104" t="s">
        <v>41</v>
      </c>
      <c r="C104">
        <v>108131</v>
      </c>
      <c r="D104">
        <f>ROUND(AI_Impact_on_Jobs_20303[[#This Row],[Salary]]/1000, 1)</f>
        <v>108.1</v>
      </c>
      <c r="E104">
        <v>15</v>
      </c>
      <c r="F1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4" t="s">
        <v>38</v>
      </c>
      <c r="H104">
        <v>94</v>
      </c>
      <c r="I104">
        <v>123</v>
      </c>
      <c r="J104">
        <v>74</v>
      </c>
      <c r="K104" t="s">
        <v>20</v>
      </c>
      <c r="L104">
        <f>IF(AI_Impact_on_Jobs_20303[[#This Row],[Risk_Category]] = "Low", AI_Impact_on_Jobs_20303[[#This Row],[Automation_Probability_2030]], 0)</f>
        <v>0</v>
      </c>
      <c r="M104">
        <f>IF(AI_Impact_on_Jobs_20303[[#This Row],[Risk_Category]]="Medium", AI_Impact_on_Jobs_20303[[#This Row],[Automation_Probability_2030]], 0)</f>
        <v>0</v>
      </c>
      <c r="N104">
        <f>IF(AI_Impact_on_Jobs_20303[[#This Row],[Risk_Category]]="High", AI_Impact_on_Jobs_20303[[#This Row],[Automation_Probability_2030]], 0)</f>
        <v>74</v>
      </c>
      <c r="O104">
        <f>AVERAGE(AI_Impact_on_Jobs_20303[[#This Row],[Skill_1]:[Skill_10]])</f>
        <v>45.6</v>
      </c>
      <c r="P104">
        <v>19</v>
      </c>
      <c r="Q104">
        <v>73</v>
      </c>
      <c r="R104">
        <v>16</v>
      </c>
      <c r="S104">
        <v>23</v>
      </c>
      <c r="T104">
        <v>96</v>
      </c>
      <c r="U104">
        <v>26</v>
      </c>
      <c r="V104">
        <v>66</v>
      </c>
      <c r="W104">
        <v>98</v>
      </c>
      <c r="X104">
        <v>37</v>
      </c>
      <c r="Y104">
        <v>2</v>
      </c>
    </row>
    <row r="105" spans="1:25" x14ac:dyDescent="0.35">
      <c r="A105">
        <v>104</v>
      </c>
      <c r="B105" t="s">
        <v>21</v>
      </c>
      <c r="C105">
        <v>58625</v>
      </c>
      <c r="D105">
        <f>ROUND(AI_Impact_on_Jobs_20303[[#This Row],[Salary]]/1000, 1)</f>
        <v>58.6</v>
      </c>
      <c r="E105">
        <v>16</v>
      </c>
      <c r="F1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5" t="s">
        <v>38</v>
      </c>
      <c r="H105">
        <v>83</v>
      </c>
      <c r="I105">
        <v>136</v>
      </c>
      <c r="J105">
        <v>24</v>
      </c>
      <c r="K105" t="s">
        <v>23</v>
      </c>
      <c r="L105">
        <f>IF(AI_Impact_on_Jobs_20303[[#This Row],[Risk_Category]] = "Low", AI_Impact_on_Jobs_20303[[#This Row],[Automation_Probability_2030]], 0)</f>
        <v>24</v>
      </c>
      <c r="M105">
        <f>IF(AI_Impact_on_Jobs_20303[[#This Row],[Risk_Category]]="Medium", AI_Impact_on_Jobs_20303[[#This Row],[Automation_Probability_2030]], 0)</f>
        <v>0</v>
      </c>
      <c r="N105">
        <f>IF(AI_Impact_on_Jobs_20303[[#This Row],[Risk_Category]]="High", AI_Impact_on_Jobs_20303[[#This Row],[Automation_Probability_2030]], 0)</f>
        <v>0</v>
      </c>
      <c r="O105">
        <f>AVERAGE(AI_Impact_on_Jobs_20303[[#This Row],[Skill_1]:[Skill_10]])</f>
        <v>47</v>
      </c>
      <c r="P105">
        <v>11</v>
      </c>
      <c r="Q105">
        <v>8</v>
      </c>
      <c r="R105">
        <v>92</v>
      </c>
      <c r="S105">
        <v>6</v>
      </c>
      <c r="T105">
        <v>94</v>
      </c>
      <c r="U105">
        <v>83</v>
      </c>
      <c r="V105">
        <v>67</v>
      </c>
      <c r="W105">
        <v>58</v>
      </c>
      <c r="X105">
        <v>35</v>
      </c>
      <c r="Y105">
        <v>16</v>
      </c>
    </row>
    <row r="106" spans="1:25" x14ac:dyDescent="0.35">
      <c r="A106">
        <v>105</v>
      </c>
      <c r="B106" t="s">
        <v>35</v>
      </c>
      <c r="C106">
        <v>47087</v>
      </c>
      <c r="D106">
        <f>ROUND(AI_Impact_on_Jobs_20303[[#This Row],[Salary]]/1000, 1)</f>
        <v>47.1</v>
      </c>
      <c r="E106">
        <v>5</v>
      </c>
      <c r="F1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6" t="s">
        <v>38</v>
      </c>
      <c r="H106">
        <v>32</v>
      </c>
      <c r="I106">
        <v>137</v>
      </c>
      <c r="J106">
        <v>7</v>
      </c>
      <c r="K106" t="s">
        <v>27</v>
      </c>
      <c r="L106">
        <f>IF(AI_Impact_on_Jobs_20303[[#This Row],[Risk_Category]] = "Low", AI_Impact_on_Jobs_20303[[#This Row],[Automation_Probability_2030]], 0)</f>
        <v>0</v>
      </c>
      <c r="M106">
        <f>IF(AI_Impact_on_Jobs_20303[[#This Row],[Risk_Category]]="Medium", AI_Impact_on_Jobs_20303[[#This Row],[Automation_Probability_2030]], 0)</f>
        <v>7</v>
      </c>
      <c r="N106">
        <f>IF(AI_Impact_on_Jobs_20303[[#This Row],[Risk_Category]]="High", AI_Impact_on_Jobs_20303[[#This Row],[Automation_Probability_2030]], 0)</f>
        <v>0</v>
      </c>
      <c r="O106">
        <f>AVERAGE(AI_Impact_on_Jobs_20303[[#This Row],[Skill_1]:[Skill_10]])</f>
        <v>50</v>
      </c>
      <c r="P106">
        <v>75</v>
      </c>
      <c r="Q106">
        <v>9</v>
      </c>
      <c r="R106">
        <v>29</v>
      </c>
      <c r="S106">
        <v>11</v>
      </c>
      <c r="T106">
        <v>65</v>
      </c>
      <c r="U106">
        <v>77</v>
      </c>
      <c r="V106">
        <v>93</v>
      </c>
      <c r="W106">
        <v>44</v>
      </c>
      <c r="X106">
        <v>9</v>
      </c>
      <c r="Y106">
        <v>88</v>
      </c>
    </row>
    <row r="107" spans="1:25" x14ac:dyDescent="0.35">
      <c r="A107">
        <v>106</v>
      </c>
      <c r="B107" t="s">
        <v>33</v>
      </c>
      <c r="C107">
        <v>143942</v>
      </c>
      <c r="D107">
        <f>ROUND(AI_Impact_on_Jobs_20303[[#This Row],[Salary]]/1000, 1)</f>
        <v>143.9</v>
      </c>
      <c r="E107">
        <v>18</v>
      </c>
      <c r="F1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7" t="s">
        <v>38</v>
      </c>
      <c r="H107">
        <v>87</v>
      </c>
      <c r="I107">
        <v>88</v>
      </c>
      <c r="J107">
        <v>77</v>
      </c>
      <c r="K107" t="s">
        <v>20</v>
      </c>
      <c r="L107">
        <f>IF(AI_Impact_on_Jobs_20303[[#This Row],[Risk_Category]] = "Low", AI_Impact_on_Jobs_20303[[#This Row],[Automation_Probability_2030]], 0)</f>
        <v>0</v>
      </c>
      <c r="M107">
        <f>IF(AI_Impact_on_Jobs_20303[[#This Row],[Risk_Category]]="Medium", AI_Impact_on_Jobs_20303[[#This Row],[Automation_Probability_2030]], 0)</f>
        <v>0</v>
      </c>
      <c r="N107">
        <f>IF(AI_Impact_on_Jobs_20303[[#This Row],[Risk_Category]]="High", AI_Impact_on_Jobs_20303[[#This Row],[Automation_Probability_2030]], 0)</f>
        <v>77</v>
      </c>
      <c r="O107">
        <f>AVERAGE(AI_Impact_on_Jobs_20303[[#This Row],[Skill_1]:[Skill_10]])</f>
        <v>47.6</v>
      </c>
      <c r="P107">
        <v>65</v>
      </c>
      <c r="Q107">
        <v>33</v>
      </c>
      <c r="R107">
        <v>63</v>
      </c>
      <c r="S107">
        <v>61</v>
      </c>
      <c r="T107">
        <v>56</v>
      </c>
      <c r="U107">
        <v>38</v>
      </c>
      <c r="V107">
        <v>55</v>
      </c>
      <c r="W107">
        <v>6</v>
      </c>
      <c r="X107">
        <v>55</v>
      </c>
      <c r="Y107">
        <v>44</v>
      </c>
    </row>
    <row r="108" spans="1:25" x14ac:dyDescent="0.35">
      <c r="A108">
        <v>107</v>
      </c>
      <c r="B108" t="s">
        <v>30</v>
      </c>
      <c r="C108">
        <v>109973</v>
      </c>
      <c r="D108">
        <f>ROUND(AI_Impact_on_Jobs_20303[[#This Row],[Salary]]/1000, 1)</f>
        <v>110</v>
      </c>
      <c r="E108">
        <v>25</v>
      </c>
      <c r="F1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8" t="s">
        <v>25</v>
      </c>
      <c r="H108">
        <v>59</v>
      </c>
      <c r="I108">
        <v>67</v>
      </c>
      <c r="J108">
        <v>56</v>
      </c>
      <c r="K108" t="s">
        <v>27</v>
      </c>
      <c r="L108">
        <f>IF(AI_Impact_on_Jobs_20303[[#This Row],[Risk_Category]] = "Low", AI_Impact_on_Jobs_20303[[#This Row],[Automation_Probability_2030]], 0)</f>
        <v>0</v>
      </c>
      <c r="M108">
        <f>IF(AI_Impact_on_Jobs_20303[[#This Row],[Risk_Category]]="Medium", AI_Impact_on_Jobs_20303[[#This Row],[Automation_Probability_2030]], 0)</f>
        <v>56</v>
      </c>
      <c r="N108">
        <f>IF(AI_Impact_on_Jobs_20303[[#This Row],[Risk_Category]]="High", AI_Impact_on_Jobs_20303[[#This Row],[Automation_Probability_2030]], 0)</f>
        <v>0</v>
      </c>
      <c r="O108">
        <f>AVERAGE(AI_Impact_on_Jobs_20303[[#This Row],[Skill_1]:[Skill_10]])</f>
        <v>56.6</v>
      </c>
      <c r="P108">
        <v>76</v>
      </c>
      <c r="Q108">
        <v>5</v>
      </c>
      <c r="R108">
        <v>54</v>
      </c>
      <c r="S108">
        <v>95</v>
      </c>
      <c r="T108">
        <v>85</v>
      </c>
      <c r="U108">
        <v>91</v>
      </c>
      <c r="V108">
        <v>81</v>
      </c>
      <c r="W108">
        <v>11</v>
      </c>
      <c r="X108">
        <v>15</v>
      </c>
      <c r="Y108">
        <v>53</v>
      </c>
    </row>
    <row r="109" spans="1:25" x14ac:dyDescent="0.35">
      <c r="A109">
        <v>108</v>
      </c>
      <c r="B109" t="s">
        <v>41</v>
      </c>
      <c r="C109">
        <v>57598</v>
      </c>
      <c r="D109">
        <f>ROUND(AI_Impact_on_Jobs_20303[[#This Row],[Salary]]/1000, 1)</f>
        <v>57.6</v>
      </c>
      <c r="E109">
        <v>11</v>
      </c>
      <c r="F1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9" t="s">
        <v>22</v>
      </c>
      <c r="H109">
        <v>48</v>
      </c>
      <c r="I109">
        <v>89</v>
      </c>
      <c r="J109">
        <v>84</v>
      </c>
      <c r="K109" t="s">
        <v>20</v>
      </c>
      <c r="L109">
        <f>IF(AI_Impact_on_Jobs_20303[[#This Row],[Risk_Category]] = "Low", AI_Impact_on_Jobs_20303[[#This Row],[Automation_Probability_2030]], 0)</f>
        <v>0</v>
      </c>
      <c r="M109">
        <f>IF(AI_Impact_on_Jobs_20303[[#This Row],[Risk_Category]]="Medium", AI_Impact_on_Jobs_20303[[#This Row],[Automation_Probability_2030]], 0)</f>
        <v>0</v>
      </c>
      <c r="N109">
        <f>IF(AI_Impact_on_Jobs_20303[[#This Row],[Risk_Category]]="High", AI_Impact_on_Jobs_20303[[#This Row],[Automation_Probability_2030]], 0)</f>
        <v>84</v>
      </c>
      <c r="O109">
        <f>AVERAGE(AI_Impact_on_Jobs_20303[[#This Row],[Skill_1]:[Skill_10]])</f>
        <v>53.8</v>
      </c>
      <c r="P109">
        <v>75</v>
      </c>
      <c r="Q109">
        <v>72</v>
      </c>
      <c r="R109">
        <v>52</v>
      </c>
      <c r="S109">
        <v>82</v>
      </c>
      <c r="T109">
        <v>43</v>
      </c>
      <c r="U109">
        <v>9</v>
      </c>
      <c r="V109">
        <v>7</v>
      </c>
      <c r="W109">
        <v>95</v>
      </c>
      <c r="X109">
        <v>65</v>
      </c>
      <c r="Y109">
        <v>38</v>
      </c>
    </row>
    <row r="110" spans="1:25" x14ac:dyDescent="0.35">
      <c r="A110">
        <v>109</v>
      </c>
      <c r="B110" t="s">
        <v>40</v>
      </c>
      <c r="C110">
        <v>75379</v>
      </c>
      <c r="D110">
        <f>ROUND(AI_Impact_on_Jobs_20303[[#This Row],[Salary]]/1000, 1)</f>
        <v>75.400000000000006</v>
      </c>
      <c r="E110">
        <v>20</v>
      </c>
      <c r="F1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0" t="s">
        <v>38</v>
      </c>
      <c r="H110">
        <v>48</v>
      </c>
      <c r="I110">
        <v>69</v>
      </c>
      <c r="J110">
        <v>9</v>
      </c>
      <c r="K110" t="s">
        <v>23</v>
      </c>
      <c r="L110">
        <f>IF(AI_Impact_on_Jobs_20303[[#This Row],[Risk_Category]] = "Low", AI_Impact_on_Jobs_20303[[#This Row],[Automation_Probability_2030]], 0)</f>
        <v>9</v>
      </c>
      <c r="M110">
        <f>IF(AI_Impact_on_Jobs_20303[[#This Row],[Risk_Category]]="Medium", AI_Impact_on_Jobs_20303[[#This Row],[Automation_Probability_2030]], 0)</f>
        <v>0</v>
      </c>
      <c r="N110">
        <f>IF(AI_Impact_on_Jobs_20303[[#This Row],[Risk_Category]]="High", AI_Impact_on_Jobs_20303[[#This Row],[Automation_Probability_2030]], 0)</f>
        <v>0</v>
      </c>
      <c r="O110">
        <f>AVERAGE(AI_Impact_on_Jobs_20303[[#This Row],[Skill_1]:[Skill_10]])</f>
        <v>56.8</v>
      </c>
      <c r="P110">
        <v>62</v>
      </c>
      <c r="Q110">
        <v>52</v>
      </c>
      <c r="R110">
        <v>67</v>
      </c>
      <c r="S110">
        <v>93</v>
      </c>
      <c r="T110">
        <v>53</v>
      </c>
      <c r="U110">
        <v>58</v>
      </c>
      <c r="V110">
        <v>9</v>
      </c>
      <c r="W110">
        <v>72</v>
      </c>
      <c r="X110">
        <v>4</v>
      </c>
      <c r="Y110">
        <v>98</v>
      </c>
    </row>
    <row r="111" spans="1:25" x14ac:dyDescent="0.35">
      <c r="A111">
        <v>110</v>
      </c>
      <c r="B111" t="s">
        <v>32</v>
      </c>
      <c r="C111">
        <v>130441</v>
      </c>
      <c r="D111">
        <f>ROUND(AI_Impact_on_Jobs_20303[[#This Row],[Salary]]/1000, 1)</f>
        <v>130.4</v>
      </c>
      <c r="E111">
        <v>24</v>
      </c>
      <c r="F1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1" t="s">
        <v>25</v>
      </c>
      <c r="H111">
        <v>52</v>
      </c>
      <c r="I111">
        <v>62</v>
      </c>
      <c r="J111">
        <v>64</v>
      </c>
      <c r="K111" t="s">
        <v>27</v>
      </c>
      <c r="L111">
        <f>IF(AI_Impact_on_Jobs_20303[[#This Row],[Risk_Category]] = "Low", AI_Impact_on_Jobs_20303[[#This Row],[Automation_Probability_2030]], 0)</f>
        <v>0</v>
      </c>
      <c r="M111">
        <f>IF(AI_Impact_on_Jobs_20303[[#This Row],[Risk_Category]]="Medium", AI_Impact_on_Jobs_20303[[#This Row],[Automation_Probability_2030]], 0)</f>
        <v>64</v>
      </c>
      <c r="N111">
        <f>IF(AI_Impact_on_Jobs_20303[[#This Row],[Risk_Category]]="High", AI_Impact_on_Jobs_20303[[#This Row],[Automation_Probability_2030]], 0)</f>
        <v>0</v>
      </c>
      <c r="O111">
        <f>AVERAGE(AI_Impact_on_Jobs_20303[[#This Row],[Skill_1]:[Skill_10]])</f>
        <v>38.9</v>
      </c>
      <c r="P111">
        <v>8</v>
      </c>
      <c r="Q111">
        <v>18</v>
      </c>
      <c r="R111">
        <v>3</v>
      </c>
      <c r="S111">
        <v>79</v>
      </c>
      <c r="T111">
        <v>19</v>
      </c>
      <c r="U111">
        <v>92</v>
      </c>
      <c r="V111">
        <v>42</v>
      </c>
      <c r="W111">
        <v>9</v>
      </c>
      <c r="X111">
        <v>82</v>
      </c>
      <c r="Y111">
        <v>37</v>
      </c>
    </row>
    <row r="112" spans="1:25" x14ac:dyDescent="0.35">
      <c r="A112">
        <v>111</v>
      </c>
      <c r="B112" t="s">
        <v>34</v>
      </c>
      <c r="C112">
        <v>72668</v>
      </c>
      <c r="D112">
        <f>ROUND(AI_Impact_on_Jobs_20303[[#This Row],[Salary]]/1000, 1)</f>
        <v>72.7</v>
      </c>
      <c r="E112">
        <v>9</v>
      </c>
      <c r="F1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2" t="s">
        <v>25</v>
      </c>
      <c r="H112">
        <v>11</v>
      </c>
      <c r="I112">
        <v>5</v>
      </c>
      <c r="J112">
        <v>56</v>
      </c>
      <c r="K112" t="s">
        <v>27</v>
      </c>
      <c r="L112">
        <f>IF(AI_Impact_on_Jobs_20303[[#This Row],[Risk_Category]] = "Low", AI_Impact_on_Jobs_20303[[#This Row],[Automation_Probability_2030]], 0)</f>
        <v>0</v>
      </c>
      <c r="M112">
        <f>IF(AI_Impact_on_Jobs_20303[[#This Row],[Risk_Category]]="Medium", AI_Impact_on_Jobs_20303[[#This Row],[Automation_Probability_2030]], 0)</f>
        <v>56</v>
      </c>
      <c r="N112">
        <f>IF(AI_Impact_on_Jobs_20303[[#This Row],[Risk_Category]]="High", AI_Impact_on_Jobs_20303[[#This Row],[Automation_Probability_2030]], 0)</f>
        <v>0</v>
      </c>
      <c r="O112">
        <f>AVERAGE(AI_Impact_on_Jobs_20303[[#This Row],[Skill_1]:[Skill_10]])</f>
        <v>55.8</v>
      </c>
      <c r="P112">
        <v>52</v>
      </c>
      <c r="Q112">
        <v>59</v>
      </c>
      <c r="R112">
        <v>79</v>
      </c>
      <c r="S112">
        <v>65</v>
      </c>
      <c r="T112">
        <v>17</v>
      </c>
      <c r="U112">
        <v>36</v>
      </c>
      <c r="V112">
        <v>91</v>
      </c>
      <c r="W112">
        <v>77</v>
      </c>
      <c r="X112">
        <v>56</v>
      </c>
      <c r="Y112">
        <v>26</v>
      </c>
    </row>
    <row r="113" spans="1:25" x14ac:dyDescent="0.35">
      <c r="A113">
        <v>112</v>
      </c>
      <c r="B113" t="s">
        <v>36</v>
      </c>
      <c r="C113">
        <v>140641</v>
      </c>
      <c r="D113">
        <f>ROUND(AI_Impact_on_Jobs_20303[[#This Row],[Salary]]/1000, 1)</f>
        <v>140.6</v>
      </c>
      <c r="E113">
        <v>23</v>
      </c>
      <c r="F1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3" t="s">
        <v>19</v>
      </c>
      <c r="H113">
        <v>82</v>
      </c>
      <c r="I113">
        <v>92</v>
      </c>
      <c r="J113">
        <v>57</v>
      </c>
      <c r="K113" t="s">
        <v>27</v>
      </c>
      <c r="L113">
        <f>IF(AI_Impact_on_Jobs_20303[[#This Row],[Risk_Category]] = "Low", AI_Impact_on_Jobs_20303[[#This Row],[Automation_Probability_2030]], 0)</f>
        <v>0</v>
      </c>
      <c r="M113">
        <f>IF(AI_Impact_on_Jobs_20303[[#This Row],[Risk_Category]]="Medium", AI_Impact_on_Jobs_20303[[#This Row],[Automation_Probability_2030]], 0)</f>
        <v>57</v>
      </c>
      <c r="N113">
        <f>IF(AI_Impact_on_Jobs_20303[[#This Row],[Risk_Category]]="High", AI_Impact_on_Jobs_20303[[#This Row],[Automation_Probability_2030]], 0)</f>
        <v>0</v>
      </c>
      <c r="O113">
        <f>AVERAGE(AI_Impact_on_Jobs_20303[[#This Row],[Skill_1]:[Skill_10]])</f>
        <v>36.9</v>
      </c>
      <c r="P113">
        <v>1</v>
      </c>
      <c r="Q113">
        <v>62</v>
      </c>
      <c r="R113">
        <v>45</v>
      </c>
      <c r="S113">
        <v>59</v>
      </c>
      <c r="T113">
        <v>17</v>
      </c>
      <c r="U113">
        <v>74</v>
      </c>
      <c r="V113">
        <v>86</v>
      </c>
      <c r="W113">
        <v>22</v>
      </c>
      <c r="X113">
        <v>1</v>
      </c>
      <c r="Y113">
        <v>2</v>
      </c>
    </row>
    <row r="114" spans="1:25" x14ac:dyDescent="0.35">
      <c r="A114">
        <v>113</v>
      </c>
      <c r="B114" t="s">
        <v>44</v>
      </c>
      <c r="C114">
        <v>46014</v>
      </c>
      <c r="D114">
        <f>ROUND(AI_Impact_on_Jobs_20303[[#This Row],[Salary]]/1000, 1)</f>
        <v>46</v>
      </c>
      <c r="E114">
        <v>2</v>
      </c>
      <c r="F1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4" t="s">
        <v>22</v>
      </c>
      <c r="H114">
        <v>61</v>
      </c>
      <c r="I114">
        <v>105</v>
      </c>
      <c r="J114">
        <v>39</v>
      </c>
      <c r="K114" t="s">
        <v>27</v>
      </c>
      <c r="L114">
        <f>IF(AI_Impact_on_Jobs_20303[[#This Row],[Risk_Category]] = "Low", AI_Impact_on_Jobs_20303[[#This Row],[Automation_Probability_2030]], 0)</f>
        <v>0</v>
      </c>
      <c r="M114">
        <f>IF(AI_Impact_on_Jobs_20303[[#This Row],[Risk_Category]]="Medium", AI_Impact_on_Jobs_20303[[#This Row],[Automation_Probability_2030]], 0)</f>
        <v>39</v>
      </c>
      <c r="N114">
        <f>IF(AI_Impact_on_Jobs_20303[[#This Row],[Risk_Category]]="High", AI_Impact_on_Jobs_20303[[#This Row],[Automation_Probability_2030]], 0)</f>
        <v>0</v>
      </c>
      <c r="O114">
        <f>AVERAGE(AI_Impact_on_Jobs_20303[[#This Row],[Skill_1]:[Skill_10]])</f>
        <v>41.1</v>
      </c>
      <c r="P114">
        <v>39</v>
      </c>
      <c r="Q114">
        <v>59</v>
      </c>
      <c r="R114">
        <v>5</v>
      </c>
      <c r="S114">
        <v>99</v>
      </c>
      <c r="T114">
        <v>14</v>
      </c>
      <c r="U114">
        <v>7</v>
      </c>
      <c r="V114">
        <v>4</v>
      </c>
      <c r="W114">
        <v>43</v>
      </c>
      <c r="X114">
        <v>72</v>
      </c>
      <c r="Y114">
        <v>69</v>
      </c>
    </row>
    <row r="115" spans="1:25" x14ac:dyDescent="0.35">
      <c r="A115">
        <v>114</v>
      </c>
      <c r="B115" t="s">
        <v>36</v>
      </c>
      <c r="C115">
        <v>92438</v>
      </c>
      <c r="D115">
        <f>ROUND(AI_Impact_on_Jobs_20303[[#This Row],[Salary]]/1000, 1)</f>
        <v>92.4</v>
      </c>
      <c r="E115">
        <v>23</v>
      </c>
      <c r="F1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5" t="s">
        <v>38</v>
      </c>
      <c r="H115">
        <v>13</v>
      </c>
      <c r="I115">
        <v>6</v>
      </c>
      <c r="J115">
        <v>59</v>
      </c>
      <c r="K115" t="s">
        <v>27</v>
      </c>
      <c r="L115">
        <f>IF(AI_Impact_on_Jobs_20303[[#This Row],[Risk_Category]] = "Low", AI_Impact_on_Jobs_20303[[#This Row],[Automation_Probability_2030]], 0)</f>
        <v>0</v>
      </c>
      <c r="M115">
        <f>IF(AI_Impact_on_Jobs_20303[[#This Row],[Risk_Category]]="Medium", AI_Impact_on_Jobs_20303[[#This Row],[Automation_Probability_2030]], 0)</f>
        <v>59</v>
      </c>
      <c r="N115">
        <f>IF(AI_Impact_on_Jobs_20303[[#This Row],[Risk_Category]]="High", AI_Impact_on_Jobs_20303[[#This Row],[Automation_Probability_2030]], 0)</f>
        <v>0</v>
      </c>
      <c r="O115">
        <f>AVERAGE(AI_Impact_on_Jobs_20303[[#This Row],[Skill_1]:[Skill_10]])</f>
        <v>30.7</v>
      </c>
      <c r="P115">
        <v>58</v>
      </c>
      <c r="Q115">
        <v>27</v>
      </c>
      <c r="R115">
        <v>8</v>
      </c>
      <c r="S115">
        <v>9</v>
      </c>
      <c r="T115">
        <v>89</v>
      </c>
      <c r="U115">
        <v>19</v>
      </c>
      <c r="V115">
        <v>32</v>
      </c>
      <c r="W115">
        <v>23</v>
      </c>
      <c r="X115">
        <v>35</v>
      </c>
      <c r="Y115">
        <v>7</v>
      </c>
    </row>
    <row r="116" spans="1:25" x14ac:dyDescent="0.35">
      <c r="A116">
        <v>115</v>
      </c>
      <c r="B116" t="s">
        <v>40</v>
      </c>
      <c r="C116">
        <v>102240</v>
      </c>
      <c r="D116">
        <f>ROUND(AI_Impact_on_Jobs_20303[[#This Row],[Salary]]/1000, 1)</f>
        <v>102.2</v>
      </c>
      <c r="E116">
        <v>27</v>
      </c>
      <c r="F1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6" t="s">
        <v>25</v>
      </c>
      <c r="H116">
        <v>7</v>
      </c>
      <c r="I116">
        <v>13</v>
      </c>
      <c r="J116">
        <v>11</v>
      </c>
      <c r="K116" t="s">
        <v>23</v>
      </c>
      <c r="L116">
        <f>IF(AI_Impact_on_Jobs_20303[[#This Row],[Risk_Category]] = "Low", AI_Impact_on_Jobs_20303[[#This Row],[Automation_Probability_2030]], 0)</f>
        <v>11</v>
      </c>
      <c r="M116">
        <f>IF(AI_Impact_on_Jobs_20303[[#This Row],[Risk_Category]]="Medium", AI_Impact_on_Jobs_20303[[#This Row],[Automation_Probability_2030]], 0)</f>
        <v>0</v>
      </c>
      <c r="N116">
        <f>IF(AI_Impact_on_Jobs_20303[[#This Row],[Risk_Category]]="High", AI_Impact_on_Jobs_20303[[#This Row],[Automation_Probability_2030]], 0)</f>
        <v>0</v>
      </c>
      <c r="O116">
        <f>AVERAGE(AI_Impact_on_Jobs_20303[[#This Row],[Skill_1]:[Skill_10]])</f>
        <v>61.3</v>
      </c>
      <c r="P116">
        <v>54</v>
      </c>
      <c r="Q116">
        <v>88</v>
      </c>
      <c r="R116">
        <v>65</v>
      </c>
      <c r="S116">
        <v>53</v>
      </c>
      <c r="T116">
        <v>32</v>
      </c>
      <c r="U116">
        <v>33</v>
      </c>
      <c r="V116">
        <v>67</v>
      </c>
      <c r="W116">
        <v>99</v>
      </c>
      <c r="X116">
        <v>66</v>
      </c>
      <c r="Y116">
        <v>56</v>
      </c>
    </row>
    <row r="117" spans="1:25" x14ac:dyDescent="0.35">
      <c r="A117">
        <v>116</v>
      </c>
      <c r="B117" t="s">
        <v>41</v>
      </c>
      <c r="C117">
        <v>39686</v>
      </c>
      <c r="D117">
        <f>ROUND(AI_Impact_on_Jobs_20303[[#This Row],[Salary]]/1000, 1)</f>
        <v>39.700000000000003</v>
      </c>
      <c r="E117">
        <v>29</v>
      </c>
      <c r="F1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7" t="s">
        <v>22</v>
      </c>
      <c r="H117">
        <v>33</v>
      </c>
      <c r="I117">
        <v>108</v>
      </c>
      <c r="J117">
        <v>72</v>
      </c>
      <c r="K117" t="s">
        <v>20</v>
      </c>
      <c r="L117">
        <f>IF(AI_Impact_on_Jobs_20303[[#This Row],[Risk_Category]] = "Low", AI_Impact_on_Jobs_20303[[#This Row],[Automation_Probability_2030]], 0)</f>
        <v>0</v>
      </c>
      <c r="M117">
        <f>IF(AI_Impact_on_Jobs_20303[[#This Row],[Risk_Category]]="Medium", AI_Impact_on_Jobs_20303[[#This Row],[Automation_Probability_2030]], 0)</f>
        <v>0</v>
      </c>
      <c r="N117">
        <f>IF(AI_Impact_on_Jobs_20303[[#This Row],[Risk_Category]]="High", AI_Impact_on_Jobs_20303[[#This Row],[Automation_Probability_2030]], 0)</f>
        <v>72</v>
      </c>
      <c r="O117">
        <f>AVERAGE(AI_Impact_on_Jobs_20303[[#This Row],[Skill_1]:[Skill_10]])</f>
        <v>51.7</v>
      </c>
      <c r="P117">
        <v>96</v>
      </c>
      <c r="Q117">
        <v>63</v>
      </c>
      <c r="R117">
        <v>75</v>
      </c>
      <c r="S117">
        <v>17</v>
      </c>
      <c r="T117">
        <v>41</v>
      </c>
      <c r="U117">
        <v>42</v>
      </c>
      <c r="V117">
        <v>82</v>
      </c>
      <c r="W117">
        <v>0</v>
      </c>
      <c r="X117">
        <v>3</v>
      </c>
      <c r="Y117">
        <v>98</v>
      </c>
    </row>
    <row r="118" spans="1:25" x14ac:dyDescent="0.35">
      <c r="A118">
        <v>117</v>
      </c>
      <c r="B118" t="s">
        <v>30</v>
      </c>
      <c r="C118">
        <v>40754</v>
      </c>
      <c r="D118">
        <f>ROUND(AI_Impact_on_Jobs_20303[[#This Row],[Salary]]/1000, 1)</f>
        <v>40.799999999999997</v>
      </c>
      <c r="E118">
        <v>15</v>
      </c>
      <c r="F1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8" t="s">
        <v>22</v>
      </c>
      <c r="H118">
        <v>38</v>
      </c>
      <c r="I118">
        <v>62</v>
      </c>
      <c r="J118">
        <v>69</v>
      </c>
      <c r="K118" t="s">
        <v>27</v>
      </c>
      <c r="L118">
        <f>IF(AI_Impact_on_Jobs_20303[[#This Row],[Risk_Category]] = "Low", AI_Impact_on_Jobs_20303[[#This Row],[Automation_Probability_2030]], 0)</f>
        <v>0</v>
      </c>
      <c r="M118">
        <f>IF(AI_Impact_on_Jobs_20303[[#This Row],[Risk_Category]]="Medium", AI_Impact_on_Jobs_20303[[#This Row],[Automation_Probability_2030]], 0)</f>
        <v>69</v>
      </c>
      <c r="N118">
        <f>IF(AI_Impact_on_Jobs_20303[[#This Row],[Risk_Category]]="High", AI_Impact_on_Jobs_20303[[#This Row],[Automation_Probability_2030]], 0)</f>
        <v>0</v>
      </c>
      <c r="O118">
        <f>AVERAGE(AI_Impact_on_Jobs_20303[[#This Row],[Skill_1]:[Skill_10]])</f>
        <v>50.5</v>
      </c>
      <c r="P118">
        <v>2</v>
      </c>
      <c r="Q118">
        <v>74</v>
      </c>
      <c r="R118">
        <v>77</v>
      </c>
      <c r="S118">
        <v>24</v>
      </c>
      <c r="T118">
        <v>67</v>
      </c>
      <c r="U118">
        <v>9</v>
      </c>
      <c r="V118">
        <v>26</v>
      </c>
      <c r="W118">
        <v>79</v>
      </c>
      <c r="X118">
        <v>86</v>
      </c>
      <c r="Y118">
        <v>61</v>
      </c>
    </row>
    <row r="119" spans="1:25" x14ac:dyDescent="0.35">
      <c r="A119">
        <v>118</v>
      </c>
      <c r="B119" t="s">
        <v>39</v>
      </c>
      <c r="C119">
        <v>40699</v>
      </c>
      <c r="D119">
        <f>ROUND(AI_Impact_on_Jobs_20303[[#This Row],[Salary]]/1000, 1)</f>
        <v>40.700000000000003</v>
      </c>
      <c r="E119">
        <v>5</v>
      </c>
      <c r="F1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9" t="s">
        <v>38</v>
      </c>
      <c r="H119">
        <v>16</v>
      </c>
      <c r="I119">
        <v>56</v>
      </c>
      <c r="J119">
        <v>73</v>
      </c>
      <c r="K119" t="s">
        <v>20</v>
      </c>
      <c r="L119">
        <f>IF(AI_Impact_on_Jobs_20303[[#This Row],[Risk_Category]] = "Low", AI_Impact_on_Jobs_20303[[#This Row],[Automation_Probability_2030]], 0)</f>
        <v>0</v>
      </c>
      <c r="M119">
        <f>IF(AI_Impact_on_Jobs_20303[[#This Row],[Risk_Category]]="Medium", AI_Impact_on_Jobs_20303[[#This Row],[Automation_Probability_2030]], 0)</f>
        <v>0</v>
      </c>
      <c r="N119">
        <f>IF(AI_Impact_on_Jobs_20303[[#This Row],[Risk_Category]]="High", AI_Impact_on_Jobs_20303[[#This Row],[Automation_Probability_2030]], 0)</f>
        <v>73</v>
      </c>
      <c r="O119">
        <f>AVERAGE(AI_Impact_on_Jobs_20303[[#This Row],[Skill_1]:[Skill_10]])</f>
        <v>49.7</v>
      </c>
      <c r="P119">
        <v>23</v>
      </c>
      <c r="Q119">
        <v>34</v>
      </c>
      <c r="R119">
        <v>38</v>
      </c>
      <c r="S119">
        <v>35</v>
      </c>
      <c r="T119">
        <v>24</v>
      </c>
      <c r="U119">
        <v>51</v>
      </c>
      <c r="V119">
        <v>83</v>
      </c>
      <c r="W119">
        <v>28</v>
      </c>
      <c r="X119">
        <v>94</v>
      </c>
      <c r="Y119">
        <v>87</v>
      </c>
    </row>
    <row r="120" spans="1:25" x14ac:dyDescent="0.35">
      <c r="A120">
        <v>119</v>
      </c>
      <c r="B120" t="s">
        <v>32</v>
      </c>
      <c r="C120">
        <v>120373</v>
      </c>
      <c r="D120">
        <f>ROUND(AI_Impact_on_Jobs_20303[[#This Row],[Salary]]/1000, 1)</f>
        <v>120.4</v>
      </c>
      <c r="E120">
        <v>2</v>
      </c>
      <c r="F1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0" t="s">
        <v>22</v>
      </c>
      <c r="H120">
        <v>79</v>
      </c>
      <c r="I120">
        <v>107</v>
      </c>
      <c r="J120">
        <v>53</v>
      </c>
      <c r="K120" t="s">
        <v>27</v>
      </c>
      <c r="L120">
        <f>IF(AI_Impact_on_Jobs_20303[[#This Row],[Risk_Category]] = "Low", AI_Impact_on_Jobs_20303[[#This Row],[Automation_Probability_2030]], 0)</f>
        <v>0</v>
      </c>
      <c r="M120">
        <f>IF(AI_Impact_on_Jobs_20303[[#This Row],[Risk_Category]]="Medium", AI_Impact_on_Jobs_20303[[#This Row],[Automation_Probability_2030]], 0)</f>
        <v>53</v>
      </c>
      <c r="N120">
        <f>IF(AI_Impact_on_Jobs_20303[[#This Row],[Risk_Category]]="High", AI_Impact_on_Jobs_20303[[#This Row],[Automation_Probability_2030]], 0)</f>
        <v>0</v>
      </c>
      <c r="O120">
        <f>AVERAGE(AI_Impact_on_Jobs_20303[[#This Row],[Skill_1]:[Skill_10]])</f>
        <v>39.200000000000003</v>
      </c>
      <c r="P120">
        <v>39</v>
      </c>
      <c r="Q120">
        <v>5</v>
      </c>
      <c r="R120">
        <v>4</v>
      </c>
      <c r="S120">
        <v>54</v>
      </c>
      <c r="T120">
        <v>63</v>
      </c>
      <c r="U120">
        <v>67</v>
      </c>
      <c r="V120">
        <v>53</v>
      </c>
      <c r="W120">
        <v>72</v>
      </c>
      <c r="X120">
        <v>14</v>
      </c>
      <c r="Y120">
        <v>21</v>
      </c>
    </row>
    <row r="121" spans="1:25" x14ac:dyDescent="0.35">
      <c r="A121">
        <v>120</v>
      </c>
      <c r="B121" t="s">
        <v>26</v>
      </c>
      <c r="C121">
        <v>70461</v>
      </c>
      <c r="D121">
        <f>ROUND(AI_Impact_on_Jobs_20303[[#This Row],[Salary]]/1000, 1)</f>
        <v>70.5</v>
      </c>
      <c r="E121">
        <v>8</v>
      </c>
      <c r="F1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1" t="s">
        <v>25</v>
      </c>
      <c r="H121">
        <v>32</v>
      </c>
      <c r="I121">
        <v>52</v>
      </c>
      <c r="J121">
        <v>36</v>
      </c>
      <c r="K121" t="s">
        <v>27</v>
      </c>
      <c r="L121">
        <f>IF(AI_Impact_on_Jobs_20303[[#This Row],[Risk_Category]] = "Low", AI_Impact_on_Jobs_20303[[#This Row],[Automation_Probability_2030]], 0)</f>
        <v>0</v>
      </c>
      <c r="M121">
        <f>IF(AI_Impact_on_Jobs_20303[[#This Row],[Risk_Category]]="Medium", AI_Impact_on_Jobs_20303[[#This Row],[Automation_Probability_2030]], 0)</f>
        <v>36</v>
      </c>
      <c r="N121">
        <f>IF(AI_Impact_on_Jobs_20303[[#This Row],[Risk_Category]]="High", AI_Impact_on_Jobs_20303[[#This Row],[Automation_Probability_2030]], 0)</f>
        <v>0</v>
      </c>
      <c r="O121">
        <f>AVERAGE(AI_Impact_on_Jobs_20303[[#This Row],[Skill_1]:[Skill_10]])</f>
        <v>48.9</v>
      </c>
      <c r="P121">
        <v>22</v>
      </c>
      <c r="Q121">
        <v>96</v>
      </c>
      <c r="R121">
        <v>57</v>
      </c>
      <c r="S121">
        <v>93</v>
      </c>
      <c r="T121">
        <v>58</v>
      </c>
      <c r="U121">
        <v>48</v>
      </c>
      <c r="V121">
        <v>31</v>
      </c>
      <c r="W121">
        <v>61</v>
      </c>
      <c r="X121">
        <v>14</v>
      </c>
      <c r="Y121">
        <v>9</v>
      </c>
    </row>
    <row r="122" spans="1:25" x14ac:dyDescent="0.35">
      <c r="A122">
        <v>121</v>
      </c>
      <c r="B122" t="s">
        <v>32</v>
      </c>
      <c r="C122">
        <v>103965</v>
      </c>
      <c r="D122">
        <f>ROUND(AI_Impact_on_Jobs_20303[[#This Row],[Salary]]/1000, 1)</f>
        <v>104</v>
      </c>
      <c r="E122">
        <v>28</v>
      </c>
      <c r="F1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2" t="s">
        <v>25</v>
      </c>
      <c r="H122">
        <v>32</v>
      </c>
      <c r="I122">
        <v>145</v>
      </c>
      <c r="J122">
        <v>63</v>
      </c>
      <c r="K122" t="s">
        <v>27</v>
      </c>
      <c r="L122">
        <f>IF(AI_Impact_on_Jobs_20303[[#This Row],[Risk_Category]] = "Low", AI_Impact_on_Jobs_20303[[#This Row],[Automation_Probability_2030]], 0)</f>
        <v>0</v>
      </c>
      <c r="M122">
        <f>IF(AI_Impact_on_Jobs_20303[[#This Row],[Risk_Category]]="Medium", AI_Impact_on_Jobs_20303[[#This Row],[Automation_Probability_2030]], 0)</f>
        <v>63</v>
      </c>
      <c r="N122">
        <f>IF(AI_Impact_on_Jobs_20303[[#This Row],[Risk_Category]]="High", AI_Impact_on_Jobs_20303[[#This Row],[Automation_Probability_2030]], 0)</f>
        <v>0</v>
      </c>
      <c r="O122">
        <f>AVERAGE(AI_Impact_on_Jobs_20303[[#This Row],[Skill_1]:[Skill_10]])</f>
        <v>45.2</v>
      </c>
      <c r="P122">
        <v>67</v>
      </c>
      <c r="Q122">
        <v>12</v>
      </c>
      <c r="R122">
        <v>48</v>
      </c>
      <c r="S122">
        <v>51</v>
      </c>
      <c r="T122">
        <v>23</v>
      </c>
      <c r="U122">
        <v>8</v>
      </c>
      <c r="V122">
        <v>78</v>
      </c>
      <c r="W122">
        <v>12</v>
      </c>
      <c r="X122">
        <v>59</v>
      </c>
      <c r="Y122">
        <v>94</v>
      </c>
    </row>
    <row r="123" spans="1:25" x14ac:dyDescent="0.35">
      <c r="A123">
        <v>122</v>
      </c>
      <c r="B123" t="s">
        <v>21</v>
      </c>
      <c r="C123">
        <v>58179</v>
      </c>
      <c r="D123">
        <f>ROUND(AI_Impact_on_Jobs_20303[[#This Row],[Salary]]/1000, 1)</f>
        <v>58.2</v>
      </c>
      <c r="E123">
        <v>17</v>
      </c>
      <c r="F1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3" t="s">
        <v>22</v>
      </c>
      <c r="H123">
        <v>28</v>
      </c>
      <c r="I123">
        <v>135</v>
      </c>
      <c r="J123">
        <v>5</v>
      </c>
      <c r="K123" t="s">
        <v>23</v>
      </c>
      <c r="L123">
        <f>IF(AI_Impact_on_Jobs_20303[[#This Row],[Risk_Category]] = "Low", AI_Impact_on_Jobs_20303[[#This Row],[Automation_Probability_2030]], 0)</f>
        <v>5</v>
      </c>
      <c r="M123">
        <f>IF(AI_Impact_on_Jobs_20303[[#This Row],[Risk_Category]]="Medium", AI_Impact_on_Jobs_20303[[#This Row],[Automation_Probability_2030]], 0)</f>
        <v>0</v>
      </c>
      <c r="N123">
        <f>IF(AI_Impact_on_Jobs_20303[[#This Row],[Risk_Category]]="High", AI_Impact_on_Jobs_20303[[#This Row],[Automation_Probability_2030]], 0)</f>
        <v>0</v>
      </c>
      <c r="O123">
        <f>AVERAGE(AI_Impact_on_Jobs_20303[[#This Row],[Skill_1]:[Skill_10]])</f>
        <v>36.4</v>
      </c>
      <c r="P123">
        <v>2</v>
      </c>
      <c r="Q123">
        <v>6</v>
      </c>
      <c r="R123">
        <v>36</v>
      </c>
      <c r="S123">
        <v>39</v>
      </c>
      <c r="T123">
        <v>56</v>
      </c>
      <c r="U123">
        <v>19</v>
      </c>
      <c r="V123">
        <v>21</v>
      </c>
      <c r="W123">
        <v>48</v>
      </c>
      <c r="X123">
        <v>75</v>
      </c>
      <c r="Y123">
        <v>62</v>
      </c>
    </row>
    <row r="124" spans="1:25" x14ac:dyDescent="0.35">
      <c r="A124">
        <v>123</v>
      </c>
      <c r="B124" t="s">
        <v>40</v>
      </c>
      <c r="C124">
        <v>125694</v>
      </c>
      <c r="D124">
        <f>ROUND(AI_Impact_on_Jobs_20303[[#This Row],[Salary]]/1000, 1)</f>
        <v>125.7</v>
      </c>
      <c r="E124">
        <v>8</v>
      </c>
      <c r="F1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4" t="s">
        <v>22</v>
      </c>
      <c r="H124">
        <v>43</v>
      </c>
      <c r="I124">
        <v>67</v>
      </c>
      <c r="J124">
        <v>7</v>
      </c>
      <c r="K124" t="s">
        <v>23</v>
      </c>
      <c r="L124">
        <f>IF(AI_Impact_on_Jobs_20303[[#This Row],[Risk_Category]] = "Low", AI_Impact_on_Jobs_20303[[#This Row],[Automation_Probability_2030]], 0)</f>
        <v>7</v>
      </c>
      <c r="M124">
        <f>IF(AI_Impact_on_Jobs_20303[[#This Row],[Risk_Category]]="Medium", AI_Impact_on_Jobs_20303[[#This Row],[Automation_Probability_2030]], 0)</f>
        <v>0</v>
      </c>
      <c r="N124">
        <f>IF(AI_Impact_on_Jobs_20303[[#This Row],[Risk_Category]]="High", AI_Impact_on_Jobs_20303[[#This Row],[Automation_Probability_2030]], 0)</f>
        <v>0</v>
      </c>
      <c r="O124">
        <f>AVERAGE(AI_Impact_on_Jobs_20303[[#This Row],[Skill_1]:[Skill_10]])</f>
        <v>40.200000000000003</v>
      </c>
      <c r="P124">
        <v>78</v>
      </c>
      <c r="Q124">
        <v>27</v>
      </c>
      <c r="R124">
        <v>18</v>
      </c>
      <c r="S124">
        <v>69</v>
      </c>
      <c r="T124">
        <v>62</v>
      </c>
      <c r="U124">
        <v>63</v>
      </c>
      <c r="V124">
        <v>23</v>
      </c>
      <c r="W124">
        <v>23</v>
      </c>
      <c r="X124">
        <v>22</v>
      </c>
      <c r="Y124">
        <v>17</v>
      </c>
    </row>
    <row r="125" spans="1:25" x14ac:dyDescent="0.35">
      <c r="A125">
        <v>124</v>
      </c>
      <c r="B125" t="s">
        <v>42</v>
      </c>
      <c r="C125">
        <v>128723</v>
      </c>
      <c r="D125">
        <f>ROUND(AI_Impact_on_Jobs_20303[[#This Row],[Salary]]/1000, 1)</f>
        <v>128.69999999999999</v>
      </c>
      <c r="E125">
        <v>27</v>
      </c>
      <c r="F1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5" t="s">
        <v>25</v>
      </c>
      <c r="H125">
        <v>85</v>
      </c>
      <c r="I125">
        <v>122</v>
      </c>
      <c r="J125">
        <v>62</v>
      </c>
      <c r="K125" t="s">
        <v>27</v>
      </c>
      <c r="L125">
        <f>IF(AI_Impact_on_Jobs_20303[[#This Row],[Risk_Category]] = "Low", AI_Impact_on_Jobs_20303[[#This Row],[Automation_Probability_2030]], 0)</f>
        <v>0</v>
      </c>
      <c r="M125">
        <f>IF(AI_Impact_on_Jobs_20303[[#This Row],[Risk_Category]]="Medium", AI_Impact_on_Jobs_20303[[#This Row],[Automation_Probability_2030]], 0)</f>
        <v>62</v>
      </c>
      <c r="N125">
        <f>IF(AI_Impact_on_Jobs_20303[[#This Row],[Risk_Category]]="High", AI_Impact_on_Jobs_20303[[#This Row],[Automation_Probability_2030]], 0)</f>
        <v>0</v>
      </c>
      <c r="O125">
        <f>AVERAGE(AI_Impact_on_Jobs_20303[[#This Row],[Skill_1]:[Skill_10]])</f>
        <v>39.6</v>
      </c>
      <c r="P125">
        <v>4</v>
      </c>
      <c r="Q125">
        <v>65</v>
      </c>
      <c r="R125">
        <v>35</v>
      </c>
      <c r="S125">
        <v>53</v>
      </c>
      <c r="T125">
        <v>48</v>
      </c>
      <c r="U125">
        <v>18</v>
      </c>
      <c r="V125">
        <v>39</v>
      </c>
      <c r="W125">
        <v>96</v>
      </c>
      <c r="X125">
        <v>25</v>
      </c>
      <c r="Y125">
        <v>13</v>
      </c>
    </row>
    <row r="126" spans="1:25" x14ac:dyDescent="0.35">
      <c r="A126">
        <v>125</v>
      </c>
      <c r="B126" t="s">
        <v>28</v>
      </c>
      <c r="C126">
        <v>36548</v>
      </c>
      <c r="D126">
        <f>ROUND(AI_Impact_on_Jobs_20303[[#This Row],[Salary]]/1000, 1)</f>
        <v>36.5</v>
      </c>
      <c r="E126">
        <v>21</v>
      </c>
      <c r="F1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6" t="s">
        <v>38</v>
      </c>
      <c r="H126">
        <v>79</v>
      </c>
      <c r="I126">
        <v>108</v>
      </c>
      <c r="J126">
        <v>57</v>
      </c>
      <c r="K126" t="s">
        <v>27</v>
      </c>
      <c r="L126">
        <f>IF(AI_Impact_on_Jobs_20303[[#This Row],[Risk_Category]] = "Low", AI_Impact_on_Jobs_20303[[#This Row],[Automation_Probability_2030]], 0)</f>
        <v>0</v>
      </c>
      <c r="M126">
        <f>IF(AI_Impact_on_Jobs_20303[[#This Row],[Risk_Category]]="Medium", AI_Impact_on_Jobs_20303[[#This Row],[Automation_Probability_2030]], 0)</f>
        <v>57</v>
      </c>
      <c r="N126">
        <f>IF(AI_Impact_on_Jobs_20303[[#This Row],[Risk_Category]]="High", AI_Impact_on_Jobs_20303[[#This Row],[Automation_Probability_2030]], 0)</f>
        <v>0</v>
      </c>
      <c r="O126">
        <f>AVERAGE(AI_Impact_on_Jobs_20303[[#This Row],[Skill_1]:[Skill_10]])</f>
        <v>33.5</v>
      </c>
      <c r="P126">
        <v>19</v>
      </c>
      <c r="Q126">
        <v>62</v>
      </c>
      <c r="R126">
        <v>32</v>
      </c>
      <c r="S126">
        <v>83</v>
      </c>
      <c r="T126">
        <v>63</v>
      </c>
      <c r="U126">
        <v>2</v>
      </c>
      <c r="V126">
        <v>6</v>
      </c>
      <c r="W126">
        <v>4</v>
      </c>
      <c r="X126">
        <v>37</v>
      </c>
      <c r="Y126">
        <v>27</v>
      </c>
    </row>
    <row r="127" spans="1:25" x14ac:dyDescent="0.35">
      <c r="A127">
        <v>126</v>
      </c>
      <c r="B127" t="s">
        <v>21</v>
      </c>
      <c r="C127">
        <v>40634</v>
      </c>
      <c r="D127">
        <f>ROUND(AI_Impact_on_Jobs_20303[[#This Row],[Salary]]/1000, 1)</f>
        <v>40.6</v>
      </c>
      <c r="E127">
        <v>20</v>
      </c>
      <c r="F1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7" t="s">
        <v>22</v>
      </c>
      <c r="H127">
        <v>84</v>
      </c>
      <c r="I127">
        <v>6</v>
      </c>
      <c r="J127">
        <v>17</v>
      </c>
      <c r="K127" t="s">
        <v>23</v>
      </c>
      <c r="L127">
        <f>IF(AI_Impact_on_Jobs_20303[[#This Row],[Risk_Category]] = "Low", AI_Impact_on_Jobs_20303[[#This Row],[Automation_Probability_2030]], 0)</f>
        <v>17</v>
      </c>
      <c r="M127">
        <f>IF(AI_Impact_on_Jobs_20303[[#This Row],[Risk_Category]]="Medium", AI_Impact_on_Jobs_20303[[#This Row],[Automation_Probability_2030]], 0)</f>
        <v>0</v>
      </c>
      <c r="N127">
        <f>IF(AI_Impact_on_Jobs_20303[[#This Row],[Risk_Category]]="High", AI_Impact_on_Jobs_20303[[#This Row],[Automation_Probability_2030]], 0)</f>
        <v>0</v>
      </c>
      <c r="O127">
        <f>AVERAGE(AI_Impact_on_Jobs_20303[[#This Row],[Skill_1]:[Skill_10]])</f>
        <v>55.6</v>
      </c>
      <c r="P127">
        <v>15</v>
      </c>
      <c r="Q127">
        <v>32</v>
      </c>
      <c r="R127">
        <v>74</v>
      </c>
      <c r="S127">
        <v>48</v>
      </c>
      <c r="T127">
        <v>38</v>
      </c>
      <c r="U127">
        <v>39</v>
      </c>
      <c r="V127">
        <v>46</v>
      </c>
      <c r="W127">
        <v>79</v>
      </c>
      <c r="X127">
        <v>89</v>
      </c>
      <c r="Y127">
        <v>96</v>
      </c>
    </row>
    <row r="128" spans="1:25" x14ac:dyDescent="0.35">
      <c r="A128">
        <v>127</v>
      </c>
      <c r="B128" t="s">
        <v>32</v>
      </c>
      <c r="C128">
        <v>62784</v>
      </c>
      <c r="D128">
        <f>ROUND(AI_Impact_on_Jobs_20303[[#This Row],[Salary]]/1000, 1)</f>
        <v>62.8</v>
      </c>
      <c r="E128">
        <v>23</v>
      </c>
      <c r="F1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8" t="s">
        <v>19</v>
      </c>
      <c r="H128">
        <v>32</v>
      </c>
      <c r="I128">
        <v>119</v>
      </c>
      <c r="J128">
        <v>48</v>
      </c>
      <c r="K128" t="s">
        <v>27</v>
      </c>
      <c r="L128">
        <f>IF(AI_Impact_on_Jobs_20303[[#This Row],[Risk_Category]] = "Low", AI_Impact_on_Jobs_20303[[#This Row],[Automation_Probability_2030]], 0)</f>
        <v>0</v>
      </c>
      <c r="M128">
        <f>IF(AI_Impact_on_Jobs_20303[[#This Row],[Risk_Category]]="Medium", AI_Impact_on_Jobs_20303[[#This Row],[Automation_Probability_2030]], 0)</f>
        <v>48</v>
      </c>
      <c r="N128">
        <f>IF(AI_Impact_on_Jobs_20303[[#This Row],[Risk_Category]]="High", AI_Impact_on_Jobs_20303[[#This Row],[Automation_Probability_2030]], 0)</f>
        <v>0</v>
      </c>
      <c r="O128">
        <f>AVERAGE(AI_Impact_on_Jobs_20303[[#This Row],[Skill_1]:[Skill_10]])</f>
        <v>43.2</v>
      </c>
      <c r="P128">
        <v>25</v>
      </c>
      <c r="Q128">
        <v>84</v>
      </c>
      <c r="R128">
        <v>4</v>
      </c>
      <c r="S128">
        <v>9</v>
      </c>
      <c r="T128">
        <v>46</v>
      </c>
      <c r="U128">
        <v>64</v>
      </c>
      <c r="V128">
        <v>66</v>
      </c>
      <c r="W128">
        <v>9</v>
      </c>
      <c r="X128">
        <v>64</v>
      </c>
      <c r="Y128">
        <v>61</v>
      </c>
    </row>
    <row r="129" spans="1:25" x14ac:dyDescent="0.35">
      <c r="A129">
        <v>128</v>
      </c>
      <c r="B129" t="s">
        <v>43</v>
      </c>
      <c r="C129">
        <v>37099</v>
      </c>
      <c r="D129">
        <f>ROUND(AI_Impact_on_Jobs_20303[[#This Row],[Salary]]/1000, 1)</f>
        <v>37.1</v>
      </c>
      <c r="E129">
        <v>22</v>
      </c>
      <c r="F1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9" t="s">
        <v>25</v>
      </c>
      <c r="H129">
        <v>52</v>
      </c>
      <c r="I129">
        <v>65</v>
      </c>
      <c r="J129">
        <v>23</v>
      </c>
      <c r="K129" t="s">
        <v>23</v>
      </c>
      <c r="L129">
        <f>IF(AI_Impact_on_Jobs_20303[[#This Row],[Risk_Category]] = "Low", AI_Impact_on_Jobs_20303[[#This Row],[Automation_Probability_2030]], 0)</f>
        <v>23</v>
      </c>
      <c r="M129">
        <f>IF(AI_Impact_on_Jobs_20303[[#This Row],[Risk_Category]]="Medium", AI_Impact_on_Jobs_20303[[#This Row],[Automation_Probability_2030]], 0)</f>
        <v>0</v>
      </c>
      <c r="N129">
        <f>IF(AI_Impact_on_Jobs_20303[[#This Row],[Risk_Category]]="High", AI_Impact_on_Jobs_20303[[#This Row],[Automation_Probability_2030]], 0)</f>
        <v>0</v>
      </c>
      <c r="O129">
        <f>AVERAGE(AI_Impact_on_Jobs_20303[[#This Row],[Skill_1]:[Skill_10]])</f>
        <v>38.799999999999997</v>
      </c>
      <c r="P129">
        <v>51</v>
      </c>
      <c r="Q129">
        <v>68</v>
      </c>
      <c r="R129">
        <v>4</v>
      </c>
      <c r="S129">
        <v>8</v>
      </c>
      <c r="T129">
        <v>72</v>
      </c>
      <c r="U129">
        <v>7</v>
      </c>
      <c r="V129">
        <v>7</v>
      </c>
      <c r="W129">
        <v>1</v>
      </c>
      <c r="X129">
        <v>96</v>
      </c>
      <c r="Y129">
        <v>74</v>
      </c>
    </row>
    <row r="130" spans="1:25" x14ac:dyDescent="0.35">
      <c r="A130">
        <v>129</v>
      </c>
      <c r="B130" t="s">
        <v>37</v>
      </c>
      <c r="C130">
        <v>74857</v>
      </c>
      <c r="D130">
        <f>ROUND(AI_Impact_on_Jobs_20303[[#This Row],[Salary]]/1000, 1)</f>
        <v>74.900000000000006</v>
      </c>
      <c r="E130">
        <v>13</v>
      </c>
      <c r="F1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0" t="s">
        <v>38</v>
      </c>
      <c r="H130">
        <v>99</v>
      </c>
      <c r="I130">
        <v>147</v>
      </c>
      <c r="J130">
        <v>68</v>
      </c>
      <c r="K130" t="s">
        <v>27</v>
      </c>
      <c r="L130">
        <f>IF(AI_Impact_on_Jobs_20303[[#This Row],[Risk_Category]] = "Low", AI_Impact_on_Jobs_20303[[#This Row],[Automation_Probability_2030]], 0)</f>
        <v>0</v>
      </c>
      <c r="M130">
        <f>IF(AI_Impact_on_Jobs_20303[[#This Row],[Risk_Category]]="Medium", AI_Impact_on_Jobs_20303[[#This Row],[Automation_Probability_2030]], 0)</f>
        <v>68</v>
      </c>
      <c r="N130">
        <f>IF(AI_Impact_on_Jobs_20303[[#This Row],[Risk_Category]]="High", AI_Impact_on_Jobs_20303[[#This Row],[Automation_Probability_2030]], 0)</f>
        <v>0</v>
      </c>
      <c r="O130">
        <f>AVERAGE(AI_Impact_on_Jobs_20303[[#This Row],[Skill_1]:[Skill_10]])</f>
        <v>40.9</v>
      </c>
      <c r="P130">
        <v>78</v>
      </c>
      <c r="Q130">
        <v>35</v>
      </c>
      <c r="R130">
        <v>41</v>
      </c>
      <c r="S130">
        <v>55</v>
      </c>
      <c r="T130">
        <v>83</v>
      </c>
      <c r="U130">
        <v>7</v>
      </c>
      <c r="V130">
        <v>42</v>
      </c>
      <c r="W130">
        <v>8</v>
      </c>
      <c r="X130">
        <v>51</v>
      </c>
      <c r="Y130">
        <v>9</v>
      </c>
    </row>
    <row r="131" spans="1:25" x14ac:dyDescent="0.35">
      <c r="A131">
        <v>130</v>
      </c>
      <c r="B131" t="s">
        <v>36</v>
      </c>
      <c r="C131">
        <v>91063</v>
      </c>
      <c r="D131">
        <f>ROUND(AI_Impact_on_Jobs_20303[[#This Row],[Salary]]/1000, 1)</f>
        <v>91.1</v>
      </c>
      <c r="E131">
        <v>7</v>
      </c>
      <c r="F1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1" t="s">
        <v>19</v>
      </c>
      <c r="H131">
        <v>62</v>
      </c>
      <c r="I131">
        <v>88</v>
      </c>
      <c r="J131">
        <v>38</v>
      </c>
      <c r="K131" t="s">
        <v>27</v>
      </c>
      <c r="L131">
        <f>IF(AI_Impact_on_Jobs_20303[[#This Row],[Risk_Category]] = "Low", AI_Impact_on_Jobs_20303[[#This Row],[Automation_Probability_2030]], 0)</f>
        <v>0</v>
      </c>
      <c r="M131">
        <f>IF(AI_Impact_on_Jobs_20303[[#This Row],[Risk_Category]]="Medium", AI_Impact_on_Jobs_20303[[#This Row],[Automation_Probability_2030]], 0)</f>
        <v>38</v>
      </c>
      <c r="N131">
        <f>IF(AI_Impact_on_Jobs_20303[[#This Row],[Risk_Category]]="High", AI_Impact_on_Jobs_20303[[#This Row],[Automation_Probability_2030]], 0)</f>
        <v>0</v>
      </c>
      <c r="O131">
        <f>AVERAGE(AI_Impact_on_Jobs_20303[[#This Row],[Skill_1]:[Skill_10]])</f>
        <v>50.4</v>
      </c>
      <c r="P131">
        <v>12</v>
      </c>
      <c r="Q131">
        <v>62</v>
      </c>
      <c r="R131">
        <v>77</v>
      </c>
      <c r="S131">
        <v>64</v>
      </c>
      <c r="T131">
        <v>53</v>
      </c>
      <c r="U131">
        <v>4</v>
      </c>
      <c r="V131">
        <v>97</v>
      </c>
      <c r="W131">
        <v>8</v>
      </c>
      <c r="X131">
        <v>29</v>
      </c>
      <c r="Y131">
        <v>98</v>
      </c>
    </row>
    <row r="132" spans="1:25" x14ac:dyDescent="0.35">
      <c r="A132">
        <v>131</v>
      </c>
      <c r="B132" t="s">
        <v>18</v>
      </c>
      <c r="C132">
        <v>89765</v>
      </c>
      <c r="D132">
        <f>ROUND(AI_Impact_on_Jobs_20303[[#This Row],[Salary]]/1000, 1)</f>
        <v>89.8</v>
      </c>
      <c r="E132">
        <v>12</v>
      </c>
      <c r="F1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2" t="s">
        <v>22</v>
      </c>
      <c r="H132">
        <v>58</v>
      </c>
      <c r="I132">
        <v>125</v>
      </c>
      <c r="J132">
        <v>9</v>
      </c>
      <c r="K132" t="s">
        <v>20</v>
      </c>
      <c r="L132">
        <f>IF(AI_Impact_on_Jobs_20303[[#This Row],[Risk_Category]] = "Low", AI_Impact_on_Jobs_20303[[#This Row],[Automation_Probability_2030]], 0)</f>
        <v>0</v>
      </c>
      <c r="M132">
        <f>IF(AI_Impact_on_Jobs_20303[[#This Row],[Risk_Category]]="Medium", AI_Impact_on_Jobs_20303[[#This Row],[Automation_Probability_2030]], 0)</f>
        <v>0</v>
      </c>
      <c r="N132">
        <f>IF(AI_Impact_on_Jobs_20303[[#This Row],[Risk_Category]]="High", AI_Impact_on_Jobs_20303[[#This Row],[Automation_Probability_2030]], 0)</f>
        <v>9</v>
      </c>
      <c r="O132">
        <f>AVERAGE(AI_Impact_on_Jobs_20303[[#This Row],[Skill_1]:[Skill_10]])</f>
        <v>50.7</v>
      </c>
      <c r="P132">
        <v>66</v>
      </c>
      <c r="Q132">
        <v>13</v>
      </c>
      <c r="R132">
        <v>34</v>
      </c>
      <c r="S132">
        <v>93</v>
      </c>
      <c r="T132">
        <v>22</v>
      </c>
      <c r="U132">
        <v>37</v>
      </c>
      <c r="V132">
        <v>43</v>
      </c>
      <c r="W132">
        <v>44</v>
      </c>
      <c r="X132">
        <v>61</v>
      </c>
      <c r="Y132">
        <v>94</v>
      </c>
    </row>
    <row r="133" spans="1:25" x14ac:dyDescent="0.35">
      <c r="A133">
        <v>132</v>
      </c>
      <c r="B133" t="s">
        <v>30</v>
      </c>
      <c r="C133">
        <v>32461</v>
      </c>
      <c r="D133">
        <f>ROUND(AI_Impact_on_Jobs_20303[[#This Row],[Salary]]/1000, 1)</f>
        <v>32.5</v>
      </c>
      <c r="E133">
        <v>19</v>
      </c>
      <c r="F1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3" t="s">
        <v>25</v>
      </c>
      <c r="H133">
        <v>12</v>
      </c>
      <c r="I133">
        <v>7</v>
      </c>
      <c r="J133">
        <v>65</v>
      </c>
      <c r="K133" t="s">
        <v>27</v>
      </c>
      <c r="L133">
        <f>IF(AI_Impact_on_Jobs_20303[[#This Row],[Risk_Category]] = "Low", AI_Impact_on_Jobs_20303[[#This Row],[Automation_Probability_2030]], 0)</f>
        <v>0</v>
      </c>
      <c r="M133">
        <f>IF(AI_Impact_on_Jobs_20303[[#This Row],[Risk_Category]]="Medium", AI_Impact_on_Jobs_20303[[#This Row],[Automation_Probability_2030]], 0)</f>
        <v>65</v>
      </c>
      <c r="N133">
        <f>IF(AI_Impact_on_Jobs_20303[[#This Row],[Risk_Category]]="High", AI_Impact_on_Jobs_20303[[#This Row],[Automation_Probability_2030]], 0)</f>
        <v>0</v>
      </c>
      <c r="O133">
        <f>AVERAGE(AI_Impact_on_Jobs_20303[[#This Row],[Skill_1]:[Skill_10]])</f>
        <v>67</v>
      </c>
      <c r="P133">
        <v>65</v>
      </c>
      <c r="Q133">
        <v>29</v>
      </c>
      <c r="R133">
        <v>82</v>
      </c>
      <c r="S133">
        <v>86</v>
      </c>
      <c r="T133">
        <v>85</v>
      </c>
      <c r="U133">
        <v>92</v>
      </c>
      <c r="V133">
        <v>25</v>
      </c>
      <c r="W133">
        <v>76</v>
      </c>
      <c r="X133">
        <v>46</v>
      </c>
      <c r="Y133">
        <v>84</v>
      </c>
    </row>
    <row r="134" spans="1:25" x14ac:dyDescent="0.35">
      <c r="A134">
        <v>133</v>
      </c>
      <c r="B134" t="s">
        <v>31</v>
      </c>
      <c r="C134">
        <v>53911</v>
      </c>
      <c r="D134">
        <f>ROUND(AI_Impact_on_Jobs_20303[[#This Row],[Salary]]/1000, 1)</f>
        <v>53.9</v>
      </c>
      <c r="E134">
        <v>13</v>
      </c>
      <c r="F1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4" t="s">
        <v>19</v>
      </c>
      <c r="H134">
        <v>78</v>
      </c>
      <c r="I134">
        <v>116</v>
      </c>
      <c r="J134">
        <v>9</v>
      </c>
      <c r="K134" t="s">
        <v>23</v>
      </c>
      <c r="L134">
        <f>IF(AI_Impact_on_Jobs_20303[[#This Row],[Risk_Category]] = "Low", AI_Impact_on_Jobs_20303[[#This Row],[Automation_Probability_2030]], 0)</f>
        <v>9</v>
      </c>
      <c r="M134">
        <f>IF(AI_Impact_on_Jobs_20303[[#This Row],[Risk_Category]]="Medium", AI_Impact_on_Jobs_20303[[#This Row],[Automation_Probability_2030]], 0)</f>
        <v>0</v>
      </c>
      <c r="N134">
        <f>IF(AI_Impact_on_Jobs_20303[[#This Row],[Risk_Category]]="High", AI_Impact_on_Jobs_20303[[#This Row],[Automation_Probability_2030]], 0)</f>
        <v>0</v>
      </c>
      <c r="O134">
        <f>AVERAGE(AI_Impact_on_Jobs_20303[[#This Row],[Skill_1]:[Skill_10]])</f>
        <v>50.7</v>
      </c>
      <c r="P134">
        <v>55</v>
      </c>
      <c r="Q134">
        <v>98</v>
      </c>
      <c r="R134">
        <v>94</v>
      </c>
      <c r="S134">
        <v>4</v>
      </c>
      <c r="T134">
        <v>16</v>
      </c>
      <c r="U134">
        <v>13</v>
      </c>
      <c r="V134">
        <v>73</v>
      </c>
      <c r="W134">
        <v>82</v>
      </c>
      <c r="X134">
        <v>21</v>
      </c>
      <c r="Y134">
        <v>51</v>
      </c>
    </row>
    <row r="135" spans="1:25" x14ac:dyDescent="0.35">
      <c r="A135">
        <v>134</v>
      </c>
      <c r="B135" t="s">
        <v>28</v>
      </c>
      <c r="C135">
        <v>50567</v>
      </c>
      <c r="D135">
        <f>ROUND(AI_Impact_on_Jobs_20303[[#This Row],[Salary]]/1000, 1)</f>
        <v>50.6</v>
      </c>
      <c r="E135">
        <v>11</v>
      </c>
      <c r="F1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5" t="s">
        <v>38</v>
      </c>
      <c r="H135">
        <v>73</v>
      </c>
      <c r="I135">
        <v>104</v>
      </c>
      <c r="J135">
        <v>54</v>
      </c>
      <c r="K135" t="s">
        <v>27</v>
      </c>
      <c r="L135">
        <f>IF(AI_Impact_on_Jobs_20303[[#This Row],[Risk_Category]] = "Low", AI_Impact_on_Jobs_20303[[#This Row],[Automation_Probability_2030]], 0)</f>
        <v>0</v>
      </c>
      <c r="M135">
        <f>IF(AI_Impact_on_Jobs_20303[[#This Row],[Risk_Category]]="Medium", AI_Impact_on_Jobs_20303[[#This Row],[Automation_Probability_2030]], 0)</f>
        <v>54</v>
      </c>
      <c r="N135">
        <f>IF(AI_Impact_on_Jobs_20303[[#This Row],[Risk_Category]]="High", AI_Impact_on_Jobs_20303[[#This Row],[Automation_Probability_2030]], 0)</f>
        <v>0</v>
      </c>
      <c r="O135">
        <f>AVERAGE(AI_Impact_on_Jobs_20303[[#This Row],[Skill_1]:[Skill_10]])</f>
        <v>47</v>
      </c>
      <c r="P135">
        <v>51</v>
      </c>
      <c r="Q135">
        <v>3</v>
      </c>
      <c r="R135">
        <v>57</v>
      </c>
      <c r="S135">
        <v>69</v>
      </c>
      <c r="T135">
        <v>87</v>
      </c>
      <c r="U135">
        <v>64</v>
      </c>
      <c r="V135">
        <v>76</v>
      </c>
      <c r="W135">
        <v>16</v>
      </c>
      <c r="X135">
        <v>46</v>
      </c>
      <c r="Y135">
        <v>1</v>
      </c>
    </row>
    <row r="136" spans="1:25" x14ac:dyDescent="0.35">
      <c r="A136">
        <v>135</v>
      </c>
      <c r="B136" t="s">
        <v>44</v>
      </c>
      <c r="C136">
        <v>52656</v>
      </c>
      <c r="D136">
        <f>ROUND(AI_Impact_on_Jobs_20303[[#This Row],[Salary]]/1000, 1)</f>
        <v>52.7</v>
      </c>
      <c r="E136">
        <v>11</v>
      </c>
      <c r="F1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6" t="s">
        <v>38</v>
      </c>
      <c r="H136">
        <v>73</v>
      </c>
      <c r="I136">
        <v>149</v>
      </c>
      <c r="J136">
        <v>34</v>
      </c>
      <c r="K136" t="s">
        <v>27</v>
      </c>
      <c r="L136">
        <f>IF(AI_Impact_on_Jobs_20303[[#This Row],[Risk_Category]] = "Low", AI_Impact_on_Jobs_20303[[#This Row],[Automation_Probability_2030]], 0)</f>
        <v>0</v>
      </c>
      <c r="M136">
        <f>IF(AI_Impact_on_Jobs_20303[[#This Row],[Risk_Category]]="Medium", AI_Impact_on_Jobs_20303[[#This Row],[Automation_Probability_2030]], 0)</f>
        <v>34</v>
      </c>
      <c r="N136">
        <f>IF(AI_Impact_on_Jobs_20303[[#This Row],[Risk_Category]]="High", AI_Impact_on_Jobs_20303[[#This Row],[Automation_Probability_2030]], 0)</f>
        <v>0</v>
      </c>
      <c r="O136">
        <f>AVERAGE(AI_Impact_on_Jobs_20303[[#This Row],[Skill_1]:[Skill_10]])</f>
        <v>39.299999999999997</v>
      </c>
      <c r="P136">
        <v>4</v>
      </c>
      <c r="Q136">
        <v>8</v>
      </c>
      <c r="R136">
        <v>2</v>
      </c>
      <c r="S136">
        <v>56</v>
      </c>
      <c r="T136">
        <v>73</v>
      </c>
      <c r="U136">
        <v>62</v>
      </c>
      <c r="V136">
        <v>19</v>
      </c>
      <c r="W136">
        <v>36</v>
      </c>
      <c r="X136">
        <v>78</v>
      </c>
      <c r="Y136">
        <v>55</v>
      </c>
    </row>
    <row r="137" spans="1:25" x14ac:dyDescent="0.35">
      <c r="A137">
        <v>136</v>
      </c>
      <c r="B137" t="s">
        <v>21</v>
      </c>
      <c r="C137">
        <v>77701</v>
      </c>
      <c r="D137">
        <f>ROUND(AI_Impact_on_Jobs_20303[[#This Row],[Salary]]/1000, 1)</f>
        <v>77.7</v>
      </c>
      <c r="E137">
        <v>9</v>
      </c>
      <c r="F1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7" t="s">
        <v>38</v>
      </c>
      <c r="H137">
        <v>76</v>
      </c>
      <c r="I137">
        <v>54</v>
      </c>
      <c r="J137">
        <v>24</v>
      </c>
      <c r="K137" t="s">
        <v>23</v>
      </c>
      <c r="L137">
        <f>IF(AI_Impact_on_Jobs_20303[[#This Row],[Risk_Category]] = "Low", AI_Impact_on_Jobs_20303[[#This Row],[Automation_Probability_2030]], 0)</f>
        <v>24</v>
      </c>
      <c r="M137">
        <f>IF(AI_Impact_on_Jobs_20303[[#This Row],[Risk_Category]]="Medium", AI_Impact_on_Jobs_20303[[#This Row],[Automation_Probability_2030]], 0)</f>
        <v>0</v>
      </c>
      <c r="N137">
        <f>IF(AI_Impact_on_Jobs_20303[[#This Row],[Risk_Category]]="High", AI_Impact_on_Jobs_20303[[#This Row],[Automation_Probability_2030]], 0)</f>
        <v>0</v>
      </c>
      <c r="O137">
        <f>AVERAGE(AI_Impact_on_Jobs_20303[[#This Row],[Skill_1]:[Skill_10]])</f>
        <v>39.4</v>
      </c>
      <c r="P137">
        <v>2</v>
      </c>
      <c r="Q137">
        <v>96</v>
      </c>
      <c r="R137">
        <v>37</v>
      </c>
      <c r="S137">
        <v>33</v>
      </c>
      <c r="T137">
        <v>15</v>
      </c>
      <c r="U137">
        <v>31</v>
      </c>
      <c r="V137">
        <v>88</v>
      </c>
      <c r="W137">
        <v>10</v>
      </c>
      <c r="X137">
        <v>37</v>
      </c>
      <c r="Y137">
        <v>45</v>
      </c>
    </row>
    <row r="138" spans="1:25" x14ac:dyDescent="0.35">
      <c r="A138">
        <v>137</v>
      </c>
      <c r="B138" t="s">
        <v>37</v>
      </c>
      <c r="C138">
        <v>137539</v>
      </c>
      <c r="D138">
        <f>ROUND(AI_Impact_on_Jobs_20303[[#This Row],[Salary]]/1000, 1)</f>
        <v>137.5</v>
      </c>
      <c r="E138">
        <v>9</v>
      </c>
      <c r="F1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8" t="s">
        <v>25</v>
      </c>
      <c r="H138">
        <v>89</v>
      </c>
      <c r="I138">
        <v>109</v>
      </c>
      <c r="J138">
        <v>46</v>
      </c>
      <c r="K138" t="s">
        <v>27</v>
      </c>
      <c r="L138">
        <f>IF(AI_Impact_on_Jobs_20303[[#This Row],[Risk_Category]] = "Low", AI_Impact_on_Jobs_20303[[#This Row],[Automation_Probability_2030]], 0)</f>
        <v>0</v>
      </c>
      <c r="M138">
        <f>IF(AI_Impact_on_Jobs_20303[[#This Row],[Risk_Category]]="Medium", AI_Impact_on_Jobs_20303[[#This Row],[Automation_Probability_2030]], 0)</f>
        <v>46</v>
      </c>
      <c r="N138">
        <f>IF(AI_Impact_on_Jobs_20303[[#This Row],[Risk_Category]]="High", AI_Impact_on_Jobs_20303[[#This Row],[Automation_Probability_2030]], 0)</f>
        <v>0</v>
      </c>
      <c r="O138">
        <f>AVERAGE(AI_Impact_on_Jobs_20303[[#This Row],[Skill_1]:[Skill_10]])</f>
        <v>40.5</v>
      </c>
      <c r="P138">
        <v>41</v>
      </c>
      <c r="Q138">
        <v>7</v>
      </c>
      <c r="R138">
        <v>0</v>
      </c>
      <c r="S138">
        <v>62</v>
      </c>
      <c r="T138">
        <v>36</v>
      </c>
      <c r="U138">
        <v>79</v>
      </c>
      <c r="V138">
        <v>9</v>
      </c>
      <c r="W138">
        <v>59</v>
      </c>
      <c r="X138">
        <v>48</v>
      </c>
      <c r="Y138">
        <v>64</v>
      </c>
    </row>
    <row r="139" spans="1:25" x14ac:dyDescent="0.35">
      <c r="A139">
        <v>138</v>
      </c>
      <c r="B139" t="s">
        <v>21</v>
      </c>
      <c r="C139">
        <v>46087</v>
      </c>
      <c r="D139">
        <f>ROUND(AI_Impact_on_Jobs_20303[[#This Row],[Salary]]/1000, 1)</f>
        <v>46.1</v>
      </c>
      <c r="E139">
        <v>4</v>
      </c>
      <c r="F1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9" t="s">
        <v>25</v>
      </c>
      <c r="H139">
        <v>58</v>
      </c>
      <c r="I139">
        <v>106</v>
      </c>
      <c r="J139">
        <v>19</v>
      </c>
      <c r="K139" t="s">
        <v>23</v>
      </c>
      <c r="L139">
        <f>IF(AI_Impact_on_Jobs_20303[[#This Row],[Risk_Category]] = "Low", AI_Impact_on_Jobs_20303[[#This Row],[Automation_Probability_2030]], 0)</f>
        <v>19</v>
      </c>
      <c r="M139">
        <f>IF(AI_Impact_on_Jobs_20303[[#This Row],[Risk_Category]]="Medium", AI_Impact_on_Jobs_20303[[#This Row],[Automation_Probability_2030]], 0)</f>
        <v>0</v>
      </c>
      <c r="N139">
        <f>IF(AI_Impact_on_Jobs_20303[[#This Row],[Risk_Category]]="High", AI_Impact_on_Jobs_20303[[#This Row],[Automation_Probability_2030]], 0)</f>
        <v>0</v>
      </c>
      <c r="O139">
        <f>AVERAGE(AI_Impact_on_Jobs_20303[[#This Row],[Skill_1]:[Skill_10]])</f>
        <v>32.200000000000003</v>
      </c>
      <c r="P139">
        <v>6</v>
      </c>
      <c r="Q139">
        <v>68</v>
      </c>
      <c r="R139">
        <v>8</v>
      </c>
      <c r="S139">
        <v>27</v>
      </c>
      <c r="T139">
        <v>83</v>
      </c>
      <c r="U139">
        <v>5</v>
      </c>
      <c r="V139">
        <v>8</v>
      </c>
      <c r="W139">
        <v>6</v>
      </c>
      <c r="X139">
        <v>33</v>
      </c>
      <c r="Y139">
        <v>78</v>
      </c>
    </row>
    <row r="140" spans="1:25" x14ac:dyDescent="0.35">
      <c r="A140">
        <v>139</v>
      </c>
      <c r="B140" t="s">
        <v>35</v>
      </c>
      <c r="C140">
        <v>67861</v>
      </c>
      <c r="D140">
        <f>ROUND(AI_Impact_on_Jobs_20303[[#This Row],[Salary]]/1000, 1)</f>
        <v>67.900000000000006</v>
      </c>
      <c r="E140">
        <v>20</v>
      </c>
      <c r="F1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0" t="s">
        <v>22</v>
      </c>
      <c r="H140">
        <v>79</v>
      </c>
      <c r="I140">
        <v>102</v>
      </c>
      <c r="J140">
        <v>48</v>
      </c>
      <c r="K140" t="s">
        <v>27</v>
      </c>
      <c r="L140">
        <f>IF(AI_Impact_on_Jobs_20303[[#This Row],[Risk_Category]] = "Low", AI_Impact_on_Jobs_20303[[#This Row],[Automation_Probability_2030]], 0)</f>
        <v>0</v>
      </c>
      <c r="M140">
        <f>IF(AI_Impact_on_Jobs_20303[[#This Row],[Risk_Category]]="Medium", AI_Impact_on_Jobs_20303[[#This Row],[Automation_Probability_2030]], 0)</f>
        <v>48</v>
      </c>
      <c r="N140">
        <f>IF(AI_Impact_on_Jobs_20303[[#This Row],[Risk_Category]]="High", AI_Impact_on_Jobs_20303[[#This Row],[Automation_Probability_2030]], 0)</f>
        <v>0</v>
      </c>
      <c r="O140">
        <f>AVERAGE(AI_Impact_on_Jobs_20303[[#This Row],[Skill_1]:[Skill_10]])</f>
        <v>36.9</v>
      </c>
      <c r="P140">
        <v>15</v>
      </c>
      <c r="Q140">
        <v>33</v>
      </c>
      <c r="R140">
        <v>43</v>
      </c>
      <c r="S140">
        <v>9</v>
      </c>
      <c r="T140">
        <v>22</v>
      </c>
      <c r="U140">
        <v>6</v>
      </c>
      <c r="V140">
        <v>74</v>
      </c>
      <c r="W140">
        <v>10</v>
      </c>
      <c r="X140">
        <v>93</v>
      </c>
      <c r="Y140">
        <v>64</v>
      </c>
    </row>
    <row r="141" spans="1:25" x14ac:dyDescent="0.35">
      <c r="A141">
        <v>140</v>
      </c>
      <c r="B141" t="s">
        <v>24</v>
      </c>
      <c r="C141">
        <v>89792</v>
      </c>
      <c r="D141">
        <f>ROUND(AI_Impact_on_Jobs_20303[[#This Row],[Salary]]/1000, 1)</f>
        <v>89.8</v>
      </c>
      <c r="E141">
        <v>5</v>
      </c>
      <c r="F1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1" t="s">
        <v>19</v>
      </c>
      <c r="H141">
        <v>64</v>
      </c>
      <c r="I141">
        <v>129</v>
      </c>
      <c r="J141">
        <v>73</v>
      </c>
      <c r="K141" t="s">
        <v>20</v>
      </c>
      <c r="L141">
        <f>IF(AI_Impact_on_Jobs_20303[[#This Row],[Risk_Category]] = "Low", AI_Impact_on_Jobs_20303[[#This Row],[Automation_Probability_2030]], 0)</f>
        <v>0</v>
      </c>
      <c r="M141">
        <f>IF(AI_Impact_on_Jobs_20303[[#This Row],[Risk_Category]]="Medium", AI_Impact_on_Jobs_20303[[#This Row],[Automation_Probability_2030]], 0)</f>
        <v>0</v>
      </c>
      <c r="N141">
        <f>IF(AI_Impact_on_Jobs_20303[[#This Row],[Risk_Category]]="High", AI_Impact_on_Jobs_20303[[#This Row],[Automation_Probability_2030]], 0)</f>
        <v>73</v>
      </c>
      <c r="O141">
        <f>AVERAGE(AI_Impact_on_Jobs_20303[[#This Row],[Skill_1]:[Skill_10]])</f>
        <v>37.1</v>
      </c>
      <c r="P141">
        <v>41</v>
      </c>
      <c r="Q141">
        <v>84</v>
      </c>
      <c r="R141">
        <v>38</v>
      </c>
      <c r="S141">
        <v>57</v>
      </c>
      <c r="T141">
        <v>59</v>
      </c>
      <c r="U141">
        <v>18</v>
      </c>
      <c r="V141">
        <v>36</v>
      </c>
      <c r="W141">
        <v>33</v>
      </c>
      <c r="X141">
        <v>3</v>
      </c>
      <c r="Y141">
        <v>2</v>
      </c>
    </row>
    <row r="142" spans="1:25" x14ac:dyDescent="0.35">
      <c r="A142">
        <v>141</v>
      </c>
      <c r="B142" t="s">
        <v>42</v>
      </c>
      <c r="C142">
        <v>36397</v>
      </c>
      <c r="D142">
        <f>ROUND(AI_Impact_on_Jobs_20303[[#This Row],[Salary]]/1000, 1)</f>
        <v>36.4</v>
      </c>
      <c r="E142">
        <v>21</v>
      </c>
      <c r="F1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2" t="s">
        <v>38</v>
      </c>
      <c r="H142">
        <v>27</v>
      </c>
      <c r="I142">
        <v>102</v>
      </c>
      <c r="J142">
        <v>42</v>
      </c>
      <c r="K142" t="s">
        <v>27</v>
      </c>
      <c r="L142">
        <f>IF(AI_Impact_on_Jobs_20303[[#This Row],[Risk_Category]] = "Low", AI_Impact_on_Jobs_20303[[#This Row],[Automation_Probability_2030]], 0)</f>
        <v>0</v>
      </c>
      <c r="M142">
        <f>IF(AI_Impact_on_Jobs_20303[[#This Row],[Risk_Category]]="Medium", AI_Impact_on_Jobs_20303[[#This Row],[Automation_Probability_2030]], 0)</f>
        <v>42</v>
      </c>
      <c r="N142">
        <f>IF(AI_Impact_on_Jobs_20303[[#This Row],[Risk_Category]]="High", AI_Impact_on_Jobs_20303[[#This Row],[Automation_Probability_2030]], 0)</f>
        <v>0</v>
      </c>
      <c r="O142">
        <f>AVERAGE(AI_Impact_on_Jobs_20303[[#This Row],[Skill_1]:[Skill_10]])</f>
        <v>46.8</v>
      </c>
      <c r="P142">
        <v>94</v>
      </c>
      <c r="Q142">
        <v>26</v>
      </c>
      <c r="R142">
        <v>43</v>
      </c>
      <c r="S142">
        <v>87</v>
      </c>
      <c r="T142">
        <v>84</v>
      </c>
      <c r="U142">
        <v>19</v>
      </c>
      <c r="V142">
        <v>8</v>
      </c>
      <c r="W142">
        <v>46</v>
      </c>
      <c r="X142">
        <v>48</v>
      </c>
      <c r="Y142">
        <v>13</v>
      </c>
    </row>
    <row r="143" spans="1:25" x14ac:dyDescent="0.35">
      <c r="A143">
        <v>142</v>
      </c>
      <c r="B143" t="s">
        <v>36</v>
      </c>
      <c r="C143">
        <v>49715</v>
      </c>
      <c r="D143">
        <f>ROUND(AI_Impact_on_Jobs_20303[[#This Row],[Salary]]/1000, 1)</f>
        <v>49.7</v>
      </c>
      <c r="E143">
        <v>29</v>
      </c>
      <c r="F1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3" t="s">
        <v>19</v>
      </c>
      <c r="H143">
        <v>73</v>
      </c>
      <c r="I143">
        <v>10</v>
      </c>
      <c r="J143">
        <v>47</v>
      </c>
      <c r="K143" t="s">
        <v>27</v>
      </c>
      <c r="L143">
        <f>IF(AI_Impact_on_Jobs_20303[[#This Row],[Risk_Category]] = "Low", AI_Impact_on_Jobs_20303[[#This Row],[Automation_Probability_2030]], 0)</f>
        <v>0</v>
      </c>
      <c r="M143">
        <f>IF(AI_Impact_on_Jobs_20303[[#This Row],[Risk_Category]]="Medium", AI_Impact_on_Jobs_20303[[#This Row],[Automation_Probability_2030]], 0)</f>
        <v>47</v>
      </c>
      <c r="N143">
        <f>IF(AI_Impact_on_Jobs_20303[[#This Row],[Risk_Category]]="High", AI_Impact_on_Jobs_20303[[#This Row],[Automation_Probability_2030]], 0)</f>
        <v>0</v>
      </c>
      <c r="O143">
        <f>AVERAGE(AI_Impact_on_Jobs_20303[[#This Row],[Skill_1]:[Skill_10]])</f>
        <v>49.1</v>
      </c>
      <c r="P143">
        <v>73</v>
      </c>
      <c r="Q143">
        <v>77</v>
      </c>
      <c r="R143">
        <v>16</v>
      </c>
      <c r="S143">
        <v>61</v>
      </c>
      <c r="T143">
        <v>14</v>
      </c>
      <c r="U143">
        <v>75</v>
      </c>
      <c r="V143">
        <v>66</v>
      </c>
      <c r="W143">
        <v>96</v>
      </c>
      <c r="X143">
        <v>7</v>
      </c>
      <c r="Y143">
        <v>6</v>
      </c>
    </row>
    <row r="144" spans="1:25" x14ac:dyDescent="0.35">
      <c r="A144">
        <v>143</v>
      </c>
      <c r="B144" t="s">
        <v>35</v>
      </c>
      <c r="C144">
        <v>122573</v>
      </c>
      <c r="D144">
        <f>ROUND(AI_Impact_on_Jobs_20303[[#This Row],[Salary]]/1000, 1)</f>
        <v>122.6</v>
      </c>
      <c r="E144">
        <v>21</v>
      </c>
      <c r="F1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4" t="s">
        <v>25</v>
      </c>
      <c r="H144">
        <v>26</v>
      </c>
      <c r="I144">
        <v>75</v>
      </c>
      <c r="J144">
        <v>66</v>
      </c>
      <c r="K144" t="s">
        <v>27</v>
      </c>
      <c r="L144">
        <f>IF(AI_Impact_on_Jobs_20303[[#This Row],[Risk_Category]] = "Low", AI_Impact_on_Jobs_20303[[#This Row],[Automation_Probability_2030]], 0)</f>
        <v>0</v>
      </c>
      <c r="M144">
        <f>IF(AI_Impact_on_Jobs_20303[[#This Row],[Risk_Category]]="Medium", AI_Impact_on_Jobs_20303[[#This Row],[Automation_Probability_2030]], 0)</f>
        <v>66</v>
      </c>
      <c r="N144">
        <f>IF(AI_Impact_on_Jobs_20303[[#This Row],[Risk_Category]]="High", AI_Impact_on_Jobs_20303[[#This Row],[Automation_Probability_2030]], 0)</f>
        <v>0</v>
      </c>
      <c r="O144">
        <f>AVERAGE(AI_Impact_on_Jobs_20303[[#This Row],[Skill_1]:[Skill_10]])</f>
        <v>40.700000000000003</v>
      </c>
      <c r="P144">
        <v>25</v>
      </c>
      <c r="Q144">
        <v>27</v>
      </c>
      <c r="R144">
        <v>76</v>
      </c>
      <c r="S144">
        <v>45</v>
      </c>
      <c r="T144">
        <v>78</v>
      </c>
      <c r="U144">
        <v>7</v>
      </c>
      <c r="V144">
        <v>49</v>
      </c>
      <c r="W144">
        <v>3</v>
      </c>
      <c r="X144">
        <v>6</v>
      </c>
      <c r="Y144">
        <v>91</v>
      </c>
    </row>
    <row r="145" spans="1:25" x14ac:dyDescent="0.35">
      <c r="A145">
        <v>144</v>
      </c>
      <c r="B145" t="s">
        <v>37</v>
      </c>
      <c r="C145">
        <v>133864</v>
      </c>
      <c r="D145">
        <f>ROUND(AI_Impact_on_Jobs_20303[[#This Row],[Salary]]/1000, 1)</f>
        <v>133.9</v>
      </c>
      <c r="E145">
        <v>20</v>
      </c>
      <c r="F1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5" t="s">
        <v>19</v>
      </c>
      <c r="H145">
        <v>53</v>
      </c>
      <c r="I145">
        <v>91</v>
      </c>
      <c r="J145">
        <v>44</v>
      </c>
      <c r="K145" t="s">
        <v>27</v>
      </c>
      <c r="L145">
        <f>IF(AI_Impact_on_Jobs_20303[[#This Row],[Risk_Category]] = "Low", AI_Impact_on_Jobs_20303[[#This Row],[Automation_Probability_2030]], 0)</f>
        <v>0</v>
      </c>
      <c r="M145">
        <f>IF(AI_Impact_on_Jobs_20303[[#This Row],[Risk_Category]]="Medium", AI_Impact_on_Jobs_20303[[#This Row],[Automation_Probability_2030]], 0)</f>
        <v>44</v>
      </c>
      <c r="N145">
        <f>IF(AI_Impact_on_Jobs_20303[[#This Row],[Risk_Category]]="High", AI_Impact_on_Jobs_20303[[#This Row],[Automation_Probability_2030]], 0)</f>
        <v>0</v>
      </c>
      <c r="O145">
        <f>AVERAGE(AI_Impact_on_Jobs_20303[[#This Row],[Skill_1]:[Skill_10]])</f>
        <v>46.9</v>
      </c>
      <c r="P145">
        <v>9</v>
      </c>
      <c r="Q145">
        <v>2</v>
      </c>
      <c r="R145">
        <v>66</v>
      </c>
      <c r="S145">
        <v>96</v>
      </c>
      <c r="T145">
        <v>56</v>
      </c>
      <c r="U145">
        <v>94</v>
      </c>
      <c r="V145">
        <v>5</v>
      </c>
      <c r="W145">
        <v>42</v>
      </c>
      <c r="X145">
        <v>26</v>
      </c>
      <c r="Y145">
        <v>73</v>
      </c>
    </row>
    <row r="146" spans="1:25" x14ac:dyDescent="0.35">
      <c r="A146">
        <v>145</v>
      </c>
      <c r="B146" t="s">
        <v>42</v>
      </c>
      <c r="C146">
        <v>48745</v>
      </c>
      <c r="D146">
        <f>ROUND(AI_Impact_on_Jobs_20303[[#This Row],[Salary]]/1000, 1)</f>
        <v>48.7</v>
      </c>
      <c r="E146">
        <v>20</v>
      </c>
      <c r="F1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6" t="s">
        <v>19</v>
      </c>
      <c r="H146">
        <v>26</v>
      </c>
      <c r="I146">
        <v>115</v>
      </c>
      <c r="J146">
        <v>38</v>
      </c>
      <c r="K146" t="s">
        <v>27</v>
      </c>
      <c r="L146">
        <f>IF(AI_Impact_on_Jobs_20303[[#This Row],[Risk_Category]] = "Low", AI_Impact_on_Jobs_20303[[#This Row],[Automation_Probability_2030]], 0)</f>
        <v>0</v>
      </c>
      <c r="M146">
        <f>IF(AI_Impact_on_Jobs_20303[[#This Row],[Risk_Category]]="Medium", AI_Impact_on_Jobs_20303[[#This Row],[Automation_Probability_2030]], 0)</f>
        <v>38</v>
      </c>
      <c r="N146">
        <f>IF(AI_Impact_on_Jobs_20303[[#This Row],[Risk_Category]]="High", AI_Impact_on_Jobs_20303[[#This Row],[Automation_Probability_2030]], 0)</f>
        <v>0</v>
      </c>
      <c r="O146">
        <f>AVERAGE(AI_Impact_on_Jobs_20303[[#This Row],[Skill_1]:[Skill_10]])</f>
        <v>45.5</v>
      </c>
      <c r="P146">
        <v>57</v>
      </c>
      <c r="Q146">
        <v>46</v>
      </c>
      <c r="R146">
        <v>97</v>
      </c>
      <c r="S146">
        <v>61</v>
      </c>
      <c r="T146">
        <v>35</v>
      </c>
      <c r="U146">
        <v>11</v>
      </c>
      <c r="V146">
        <v>15</v>
      </c>
      <c r="W146">
        <v>23</v>
      </c>
      <c r="X146">
        <v>25</v>
      </c>
      <c r="Y146">
        <v>85</v>
      </c>
    </row>
    <row r="147" spans="1:25" x14ac:dyDescent="0.35">
      <c r="A147">
        <v>146</v>
      </c>
      <c r="B147" t="s">
        <v>40</v>
      </c>
      <c r="C147">
        <v>49446</v>
      </c>
      <c r="D147">
        <f>ROUND(AI_Impact_on_Jobs_20303[[#This Row],[Salary]]/1000, 1)</f>
        <v>49.4</v>
      </c>
      <c r="E147">
        <v>0</v>
      </c>
      <c r="F1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7" t="s">
        <v>19</v>
      </c>
      <c r="H147">
        <v>52</v>
      </c>
      <c r="I147">
        <v>61</v>
      </c>
      <c r="J147">
        <v>27</v>
      </c>
      <c r="K147" t="s">
        <v>23</v>
      </c>
      <c r="L147">
        <f>IF(AI_Impact_on_Jobs_20303[[#This Row],[Risk_Category]] = "Low", AI_Impact_on_Jobs_20303[[#This Row],[Automation_Probability_2030]], 0)</f>
        <v>27</v>
      </c>
      <c r="M147">
        <f>IF(AI_Impact_on_Jobs_20303[[#This Row],[Risk_Category]]="Medium", AI_Impact_on_Jobs_20303[[#This Row],[Automation_Probability_2030]], 0)</f>
        <v>0</v>
      </c>
      <c r="N147">
        <f>IF(AI_Impact_on_Jobs_20303[[#This Row],[Risk_Category]]="High", AI_Impact_on_Jobs_20303[[#This Row],[Automation_Probability_2030]], 0)</f>
        <v>0</v>
      </c>
      <c r="O147">
        <f>AVERAGE(AI_Impact_on_Jobs_20303[[#This Row],[Skill_1]:[Skill_10]])</f>
        <v>50.3</v>
      </c>
      <c r="P147">
        <v>72</v>
      </c>
      <c r="Q147">
        <v>7</v>
      </c>
      <c r="R147">
        <v>71</v>
      </c>
      <c r="S147">
        <v>54</v>
      </c>
      <c r="T147">
        <v>8</v>
      </c>
      <c r="U147">
        <v>46</v>
      </c>
      <c r="V147">
        <v>48</v>
      </c>
      <c r="W147">
        <v>17</v>
      </c>
      <c r="X147">
        <v>95</v>
      </c>
      <c r="Y147">
        <v>85</v>
      </c>
    </row>
    <row r="148" spans="1:25" x14ac:dyDescent="0.35">
      <c r="A148">
        <v>147</v>
      </c>
      <c r="B148" t="s">
        <v>43</v>
      </c>
      <c r="C148">
        <v>98673</v>
      </c>
      <c r="D148">
        <f>ROUND(AI_Impact_on_Jobs_20303[[#This Row],[Salary]]/1000, 1)</f>
        <v>98.7</v>
      </c>
      <c r="E148">
        <v>9</v>
      </c>
      <c r="F1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8" t="s">
        <v>19</v>
      </c>
      <c r="H148">
        <v>46</v>
      </c>
      <c r="I148">
        <v>91</v>
      </c>
      <c r="J148">
        <v>21</v>
      </c>
      <c r="K148" t="s">
        <v>23</v>
      </c>
      <c r="L148">
        <f>IF(AI_Impact_on_Jobs_20303[[#This Row],[Risk_Category]] = "Low", AI_Impact_on_Jobs_20303[[#This Row],[Automation_Probability_2030]], 0)</f>
        <v>21</v>
      </c>
      <c r="M148">
        <f>IF(AI_Impact_on_Jobs_20303[[#This Row],[Risk_Category]]="Medium", AI_Impact_on_Jobs_20303[[#This Row],[Automation_Probability_2030]], 0)</f>
        <v>0</v>
      </c>
      <c r="N148">
        <f>IF(AI_Impact_on_Jobs_20303[[#This Row],[Risk_Category]]="High", AI_Impact_on_Jobs_20303[[#This Row],[Automation_Probability_2030]], 0)</f>
        <v>0</v>
      </c>
      <c r="O148">
        <f>AVERAGE(AI_Impact_on_Jobs_20303[[#This Row],[Skill_1]:[Skill_10]])</f>
        <v>36.700000000000003</v>
      </c>
      <c r="P148">
        <v>55</v>
      </c>
      <c r="Q148">
        <v>6</v>
      </c>
      <c r="R148">
        <v>51</v>
      </c>
      <c r="S148">
        <v>81</v>
      </c>
      <c r="T148">
        <v>46</v>
      </c>
      <c r="U148">
        <v>5</v>
      </c>
      <c r="V148">
        <v>79</v>
      </c>
      <c r="W148">
        <v>2</v>
      </c>
      <c r="X148">
        <v>26</v>
      </c>
      <c r="Y148">
        <v>16</v>
      </c>
    </row>
    <row r="149" spans="1:25" x14ac:dyDescent="0.35">
      <c r="A149">
        <v>148</v>
      </c>
      <c r="B149" t="s">
        <v>33</v>
      </c>
      <c r="C149">
        <v>93870</v>
      </c>
      <c r="D149">
        <f>ROUND(AI_Impact_on_Jobs_20303[[#This Row],[Salary]]/1000, 1)</f>
        <v>93.9</v>
      </c>
      <c r="E149">
        <v>3</v>
      </c>
      <c r="F1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9" t="s">
        <v>22</v>
      </c>
      <c r="H149">
        <v>76</v>
      </c>
      <c r="I149">
        <v>102</v>
      </c>
      <c r="J149">
        <v>75</v>
      </c>
      <c r="K149" t="s">
        <v>20</v>
      </c>
      <c r="L149">
        <f>IF(AI_Impact_on_Jobs_20303[[#This Row],[Risk_Category]] = "Low", AI_Impact_on_Jobs_20303[[#This Row],[Automation_Probability_2030]], 0)</f>
        <v>0</v>
      </c>
      <c r="M149">
        <f>IF(AI_Impact_on_Jobs_20303[[#This Row],[Risk_Category]]="Medium", AI_Impact_on_Jobs_20303[[#This Row],[Automation_Probability_2030]], 0)</f>
        <v>0</v>
      </c>
      <c r="N149">
        <f>IF(AI_Impact_on_Jobs_20303[[#This Row],[Risk_Category]]="High", AI_Impact_on_Jobs_20303[[#This Row],[Automation_Probability_2030]], 0)</f>
        <v>75</v>
      </c>
      <c r="O149">
        <f>AVERAGE(AI_Impact_on_Jobs_20303[[#This Row],[Skill_1]:[Skill_10]])</f>
        <v>56.3</v>
      </c>
      <c r="P149">
        <v>88</v>
      </c>
      <c r="Q149">
        <v>88</v>
      </c>
      <c r="R149">
        <v>87</v>
      </c>
      <c r="S149">
        <v>24</v>
      </c>
      <c r="T149">
        <v>45</v>
      </c>
      <c r="U149">
        <v>98</v>
      </c>
      <c r="V149">
        <v>77</v>
      </c>
      <c r="W149">
        <v>3</v>
      </c>
      <c r="X149">
        <v>7</v>
      </c>
      <c r="Y149">
        <v>46</v>
      </c>
    </row>
    <row r="150" spans="1:25" x14ac:dyDescent="0.35">
      <c r="A150">
        <v>149</v>
      </c>
      <c r="B150" t="s">
        <v>28</v>
      </c>
      <c r="C150">
        <v>72951</v>
      </c>
      <c r="D150">
        <f>ROUND(AI_Impact_on_Jobs_20303[[#This Row],[Salary]]/1000, 1)</f>
        <v>73</v>
      </c>
      <c r="E150">
        <v>11</v>
      </c>
      <c r="F1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0" t="s">
        <v>25</v>
      </c>
      <c r="H150">
        <v>54</v>
      </c>
      <c r="I150">
        <v>10</v>
      </c>
      <c r="J150">
        <v>34</v>
      </c>
      <c r="K150" t="s">
        <v>27</v>
      </c>
      <c r="L150">
        <f>IF(AI_Impact_on_Jobs_20303[[#This Row],[Risk_Category]] = "Low", AI_Impact_on_Jobs_20303[[#This Row],[Automation_Probability_2030]], 0)</f>
        <v>0</v>
      </c>
      <c r="M150">
        <f>IF(AI_Impact_on_Jobs_20303[[#This Row],[Risk_Category]]="Medium", AI_Impact_on_Jobs_20303[[#This Row],[Automation_Probability_2030]], 0)</f>
        <v>34</v>
      </c>
      <c r="N150">
        <f>IF(AI_Impact_on_Jobs_20303[[#This Row],[Risk_Category]]="High", AI_Impact_on_Jobs_20303[[#This Row],[Automation_Probability_2030]], 0)</f>
        <v>0</v>
      </c>
      <c r="O150">
        <f>AVERAGE(AI_Impact_on_Jobs_20303[[#This Row],[Skill_1]:[Skill_10]])</f>
        <v>58</v>
      </c>
      <c r="P150">
        <v>66</v>
      </c>
      <c r="Q150">
        <v>82</v>
      </c>
      <c r="R150">
        <v>38</v>
      </c>
      <c r="S150">
        <v>78</v>
      </c>
      <c r="T150">
        <v>96</v>
      </c>
      <c r="U150">
        <v>2</v>
      </c>
      <c r="V150">
        <v>52</v>
      </c>
      <c r="W150">
        <v>29</v>
      </c>
      <c r="X150">
        <v>79</v>
      </c>
      <c r="Y150">
        <v>58</v>
      </c>
    </row>
    <row r="151" spans="1:25" x14ac:dyDescent="0.35">
      <c r="A151">
        <v>150</v>
      </c>
      <c r="B151" t="s">
        <v>24</v>
      </c>
      <c r="C151">
        <v>37239</v>
      </c>
      <c r="D151">
        <f>ROUND(AI_Impact_on_Jobs_20303[[#This Row],[Salary]]/1000, 1)</f>
        <v>37.200000000000003</v>
      </c>
      <c r="E151">
        <v>22</v>
      </c>
      <c r="F1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1" t="s">
        <v>25</v>
      </c>
      <c r="H151">
        <v>64</v>
      </c>
      <c r="I151">
        <v>7</v>
      </c>
      <c r="J151">
        <v>92</v>
      </c>
      <c r="K151" t="s">
        <v>20</v>
      </c>
      <c r="L151">
        <f>IF(AI_Impact_on_Jobs_20303[[#This Row],[Risk_Category]] = "Low", AI_Impact_on_Jobs_20303[[#This Row],[Automation_Probability_2030]], 0)</f>
        <v>0</v>
      </c>
      <c r="M151">
        <f>IF(AI_Impact_on_Jobs_20303[[#This Row],[Risk_Category]]="Medium", AI_Impact_on_Jobs_20303[[#This Row],[Automation_Probability_2030]], 0)</f>
        <v>0</v>
      </c>
      <c r="N151">
        <f>IF(AI_Impact_on_Jobs_20303[[#This Row],[Risk_Category]]="High", AI_Impact_on_Jobs_20303[[#This Row],[Automation_Probability_2030]], 0)</f>
        <v>92</v>
      </c>
      <c r="O151">
        <f>AVERAGE(AI_Impact_on_Jobs_20303[[#This Row],[Skill_1]:[Skill_10]])</f>
        <v>35</v>
      </c>
      <c r="P151">
        <v>52</v>
      </c>
      <c r="Q151">
        <v>45</v>
      </c>
      <c r="R151">
        <v>56</v>
      </c>
      <c r="S151">
        <v>17</v>
      </c>
      <c r="T151">
        <v>61</v>
      </c>
      <c r="U151">
        <v>36</v>
      </c>
      <c r="V151">
        <v>9</v>
      </c>
      <c r="W151">
        <v>17</v>
      </c>
      <c r="X151">
        <v>51</v>
      </c>
      <c r="Y151">
        <v>6</v>
      </c>
    </row>
    <row r="152" spans="1:25" x14ac:dyDescent="0.35">
      <c r="A152">
        <v>151</v>
      </c>
      <c r="B152" t="s">
        <v>33</v>
      </c>
      <c r="C152">
        <v>149798</v>
      </c>
      <c r="D152">
        <f>ROUND(AI_Impact_on_Jobs_20303[[#This Row],[Salary]]/1000, 1)</f>
        <v>149.80000000000001</v>
      </c>
      <c r="E152">
        <v>7</v>
      </c>
      <c r="F1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2" t="s">
        <v>22</v>
      </c>
      <c r="H152">
        <v>89</v>
      </c>
      <c r="I152">
        <v>115</v>
      </c>
      <c r="J152">
        <v>74</v>
      </c>
      <c r="K152" t="s">
        <v>20</v>
      </c>
      <c r="L152">
        <f>IF(AI_Impact_on_Jobs_20303[[#This Row],[Risk_Category]] = "Low", AI_Impact_on_Jobs_20303[[#This Row],[Automation_Probability_2030]], 0)</f>
        <v>0</v>
      </c>
      <c r="M152">
        <f>IF(AI_Impact_on_Jobs_20303[[#This Row],[Risk_Category]]="Medium", AI_Impact_on_Jobs_20303[[#This Row],[Automation_Probability_2030]], 0)</f>
        <v>0</v>
      </c>
      <c r="N152">
        <f>IF(AI_Impact_on_Jobs_20303[[#This Row],[Risk_Category]]="High", AI_Impact_on_Jobs_20303[[#This Row],[Automation_Probability_2030]], 0)</f>
        <v>74</v>
      </c>
      <c r="O152">
        <f>AVERAGE(AI_Impact_on_Jobs_20303[[#This Row],[Skill_1]:[Skill_10]])</f>
        <v>56.5</v>
      </c>
      <c r="P152">
        <v>44</v>
      </c>
      <c r="Q152">
        <v>62</v>
      </c>
      <c r="R152">
        <v>8</v>
      </c>
      <c r="S152">
        <v>88</v>
      </c>
      <c r="T152">
        <v>8</v>
      </c>
      <c r="U152">
        <v>51</v>
      </c>
      <c r="V152">
        <v>97</v>
      </c>
      <c r="W152">
        <v>42</v>
      </c>
      <c r="X152">
        <v>98</v>
      </c>
      <c r="Y152">
        <v>67</v>
      </c>
    </row>
    <row r="153" spans="1:25" x14ac:dyDescent="0.35">
      <c r="A153">
        <v>152</v>
      </c>
      <c r="B153" t="s">
        <v>18</v>
      </c>
      <c r="C153">
        <v>149052</v>
      </c>
      <c r="D153">
        <f>ROUND(AI_Impact_on_Jobs_20303[[#This Row],[Salary]]/1000, 1)</f>
        <v>149.1</v>
      </c>
      <c r="E153">
        <v>1</v>
      </c>
      <c r="F1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3" t="s">
        <v>38</v>
      </c>
      <c r="H153">
        <v>17</v>
      </c>
      <c r="I153">
        <v>138</v>
      </c>
      <c r="J153">
        <v>81</v>
      </c>
      <c r="K153" t="s">
        <v>20</v>
      </c>
      <c r="L153">
        <f>IF(AI_Impact_on_Jobs_20303[[#This Row],[Risk_Category]] = "Low", AI_Impact_on_Jobs_20303[[#This Row],[Automation_Probability_2030]], 0)</f>
        <v>0</v>
      </c>
      <c r="M153">
        <f>IF(AI_Impact_on_Jobs_20303[[#This Row],[Risk_Category]]="Medium", AI_Impact_on_Jobs_20303[[#This Row],[Automation_Probability_2030]], 0)</f>
        <v>0</v>
      </c>
      <c r="N153">
        <f>IF(AI_Impact_on_Jobs_20303[[#This Row],[Risk_Category]]="High", AI_Impact_on_Jobs_20303[[#This Row],[Automation_Probability_2030]], 0)</f>
        <v>81</v>
      </c>
      <c r="O153">
        <f>AVERAGE(AI_Impact_on_Jobs_20303[[#This Row],[Skill_1]:[Skill_10]])</f>
        <v>47.3</v>
      </c>
      <c r="P153">
        <v>16</v>
      </c>
      <c r="Q153">
        <v>1</v>
      </c>
      <c r="R153">
        <v>56</v>
      </c>
      <c r="S153">
        <v>53</v>
      </c>
      <c r="T153">
        <v>72</v>
      </c>
      <c r="U153">
        <v>89</v>
      </c>
      <c r="V153">
        <v>8</v>
      </c>
      <c r="W153">
        <v>73</v>
      </c>
      <c r="X153">
        <v>19</v>
      </c>
      <c r="Y153">
        <v>86</v>
      </c>
    </row>
    <row r="154" spans="1:25" x14ac:dyDescent="0.35">
      <c r="A154">
        <v>153</v>
      </c>
      <c r="B154" t="s">
        <v>31</v>
      </c>
      <c r="C154">
        <v>39587</v>
      </c>
      <c r="D154">
        <f>ROUND(AI_Impact_on_Jobs_20303[[#This Row],[Salary]]/1000, 1)</f>
        <v>39.6</v>
      </c>
      <c r="E154">
        <v>5</v>
      </c>
      <c r="F1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4" t="s">
        <v>38</v>
      </c>
      <c r="H154">
        <v>54</v>
      </c>
      <c r="I154">
        <v>121</v>
      </c>
      <c r="J154">
        <v>13</v>
      </c>
      <c r="K154" t="s">
        <v>23</v>
      </c>
      <c r="L154">
        <f>IF(AI_Impact_on_Jobs_20303[[#This Row],[Risk_Category]] = "Low", AI_Impact_on_Jobs_20303[[#This Row],[Automation_Probability_2030]], 0)</f>
        <v>13</v>
      </c>
      <c r="M154">
        <f>IF(AI_Impact_on_Jobs_20303[[#This Row],[Risk_Category]]="Medium", AI_Impact_on_Jobs_20303[[#This Row],[Automation_Probability_2030]], 0)</f>
        <v>0</v>
      </c>
      <c r="N154">
        <f>IF(AI_Impact_on_Jobs_20303[[#This Row],[Risk_Category]]="High", AI_Impact_on_Jobs_20303[[#This Row],[Automation_Probability_2030]], 0)</f>
        <v>0</v>
      </c>
      <c r="O154">
        <f>AVERAGE(AI_Impact_on_Jobs_20303[[#This Row],[Skill_1]:[Skill_10]])</f>
        <v>54.8</v>
      </c>
      <c r="P154">
        <v>47</v>
      </c>
      <c r="Q154">
        <v>82</v>
      </c>
      <c r="R154">
        <v>46</v>
      </c>
      <c r="S154">
        <v>36</v>
      </c>
      <c r="T154">
        <v>49</v>
      </c>
      <c r="U154">
        <v>83</v>
      </c>
      <c r="V154">
        <v>34</v>
      </c>
      <c r="W154">
        <v>17</v>
      </c>
      <c r="X154">
        <v>71</v>
      </c>
      <c r="Y154">
        <v>83</v>
      </c>
    </row>
    <row r="155" spans="1:25" x14ac:dyDescent="0.35">
      <c r="A155">
        <v>154</v>
      </c>
      <c r="B155" t="s">
        <v>44</v>
      </c>
      <c r="C155">
        <v>120301</v>
      </c>
      <c r="D155">
        <f>ROUND(AI_Impact_on_Jobs_20303[[#This Row],[Salary]]/1000, 1)</f>
        <v>120.3</v>
      </c>
      <c r="E155">
        <v>0</v>
      </c>
      <c r="F1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5" t="s">
        <v>19</v>
      </c>
      <c r="H155">
        <v>24</v>
      </c>
      <c r="I155">
        <v>64</v>
      </c>
      <c r="J155">
        <v>44</v>
      </c>
      <c r="K155" t="s">
        <v>27</v>
      </c>
      <c r="L155">
        <f>IF(AI_Impact_on_Jobs_20303[[#This Row],[Risk_Category]] = "Low", AI_Impact_on_Jobs_20303[[#This Row],[Automation_Probability_2030]], 0)</f>
        <v>0</v>
      </c>
      <c r="M155">
        <f>IF(AI_Impact_on_Jobs_20303[[#This Row],[Risk_Category]]="Medium", AI_Impact_on_Jobs_20303[[#This Row],[Automation_Probability_2030]], 0)</f>
        <v>44</v>
      </c>
      <c r="N155">
        <f>IF(AI_Impact_on_Jobs_20303[[#This Row],[Risk_Category]]="High", AI_Impact_on_Jobs_20303[[#This Row],[Automation_Probability_2030]], 0)</f>
        <v>0</v>
      </c>
      <c r="O155">
        <f>AVERAGE(AI_Impact_on_Jobs_20303[[#This Row],[Skill_1]:[Skill_10]])</f>
        <v>58.7</v>
      </c>
      <c r="P155">
        <v>45</v>
      </c>
      <c r="Q155">
        <v>75</v>
      </c>
      <c r="R155">
        <v>65</v>
      </c>
      <c r="S155">
        <v>62</v>
      </c>
      <c r="T155">
        <v>35</v>
      </c>
      <c r="U155">
        <v>84</v>
      </c>
      <c r="V155">
        <v>47</v>
      </c>
      <c r="W155">
        <v>98</v>
      </c>
      <c r="X155">
        <v>63</v>
      </c>
      <c r="Y155">
        <v>13</v>
      </c>
    </row>
    <row r="156" spans="1:25" x14ac:dyDescent="0.35">
      <c r="A156">
        <v>155</v>
      </c>
      <c r="B156" t="s">
        <v>32</v>
      </c>
      <c r="C156">
        <v>117969</v>
      </c>
      <c r="D156">
        <f>ROUND(AI_Impact_on_Jobs_20303[[#This Row],[Salary]]/1000, 1)</f>
        <v>118</v>
      </c>
      <c r="E156">
        <v>1</v>
      </c>
      <c r="F1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6" t="s">
        <v>22</v>
      </c>
      <c r="H156">
        <v>31</v>
      </c>
      <c r="I156">
        <v>5</v>
      </c>
      <c r="J156">
        <v>57</v>
      </c>
      <c r="K156" t="s">
        <v>27</v>
      </c>
      <c r="L156">
        <f>IF(AI_Impact_on_Jobs_20303[[#This Row],[Risk_Category]] = "Low", AI_Impact_on_Jobs_20303[[#This Row],[Automation_Probability_2030]], 0)</f>
        <v>0</v>
      </c>
      <c r="M156">
        <f>IF(AI_Impact_on_Jobs_20303[[#This Row],[Risk_Category]]="Medium", AI_Impact_on_Jobs_20303[[#This Row],[Automation_Probability_2030]], 0)</f>
        <v>57</v>
      </c>
      <c r="N156">
        <f>IF(AI_Impact_on_Jobs_20303[[#This Row],[Risk_Category]]="High", AI_Impact_on_Jobs_20303[[#This Row],[Automation_Probability_2030]], 0)</f>
        <v>0</v>
      </c>
      <c r="O156">
        <f>AVERAGE(AI_Impact_on_Jobs_20303[[#This Row],[Skill_1]:[Skill_10]])</f>
        <v>38.299999999999997</v>
      </c>
      <c r="P156">
        <v>17</v>
      </c>
      <c r="Q156">
        <v>66</v>
      </c>
      <c r="R156">
        <v>99</v>
      </c>
      <c r="S156">
        <v>7</v>
      </c>
      <c r="T156">
        <v>8</v>
      </c>
      <c r="U156">
        <v>34</v>
      </c>
      <c r="V156">
        <v>87</v>
      </c>
      <c r="W156">
        <v>22</v>
      </c>
      <c r="X156">
        <v>36</v>
      </c>
      <c r="Y156">
        <v>7</v>
      </c>
    </row>
    <row r="157" spans="1:25" x14ac:dyDescent="0.35">
      <c r="A157">
        <v>156</v>
      </c>
      <c r="B157" t="s">
        <v>18</v>
      </c>
      <c r="C157">
        <v>39528</v>
      </c>
      <c r="D157">
        <f>ROUND(AI_Impact_on_Jobs_20303[[#This Row],[Salary]]/1000, 1)</f>
        <v>39.5</v>
      </c>
      <c r="E157">
        <v>20</v>
      </c>
      <c r="F1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7" t="s">
        <v>25</v>
      </c>
      <c r="H157">
        <v>41</v>
      </c>
      <c r="I157">
        <v>126</v>
      </c>
      <c r="J157">
        <v>93</v>
      </c>
      <c r="K157" t="s">
        <v>20</v>
      </c>
      <c r="L157">
        <f>IF(AI_Impact_on_Jobs_20303[[#This Row],[Risk_Category]] = "Low", AI_Impact_on_Jobs_20303[[#This Row],[Automation_Probability_2030]], 0)</f>
        <v>0</v>
      </c>
      <c r="M157">
        <f>IF(AI_Impact_on_Jobs_20303[[#This Row],[Risk_Category]]="Medium", AI_Impact_on_Jobs_20303[[#This Row],[Automation_Probability_2030]], 0)</f>
        <v>0</v>
      </c>
      <c r="N157">
        <f>IF(AI_Impact_on_Jobs_20303[[#This Row],[Risk_Category]]="High", AI_Impact_on_Jobs_20303[[#This Row],[Automation_Probability_2030]], 0)</f>
        <v>93</v>
      </c>
      <c r="O157">
        <f>AVERAGE(AI_Impact_on_Jobs_20303[[#This Row],[Skill_1]:[Skill_10]])</f>
        <v>36.5</v>
      </c>
      <c r="P157">
        <v>23</v>
      </c>
      <c r="Q157">
        <v>81</v>
      </c>
      <c r="R157">
        <v>6</v>
      </c>
      <c r="S157">
        <v>9</v>
      </c>
      <c r="T157">
        <v>65</v>
      </c>
      <c r="U157">
        <v>87</v>
      </c>
      <c r="V157">
        <v>0</v>
      </c>
      <c r="W157">
        <v>17</v>
      </c>
      <c r="X157">
        <v>39</v>
      </c>
      <c r="Y157">
        <v>38</v>
      </c>
    </row>
    <row r="158" spans="1:25" x14ac:dyDescent="0.35">
      <c r="A158">
        <v>157</v>
      </c>
      <c r="B158" t="s">
        <v>31</v>
      </c>
      <c r="C158">
        <v>95677</v>
      </c>
      <c r="D158">
        <f>ROUND(AI_Impact_on_Jobs_20303[[#This Row],[Salary]]/1000, 1)</f>
        <v>95.7</v>
      </c>
      <c r="E158">
        <v>3</v>
      </c>
      <c r="F1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8" t="s">
        <v>19</v>
      </c>
      <c r="H158">
        <v>38</v>
      </c>
      <c r="I158">
        <v>63</v>
      </c>
      <c r="J158">
        <v>15</v>
      </c>
      <c r="K158" t="s">
        <v>23</v>
      </c>
      <c r="L158">
        <f>IF(AI_Impact_on_Jobs_20303[[#This Row],[Risk_Category]] = "Low", AI_Impact_on_Jobs_20303[[#This Row],[Automation_Probability_2030]], 0)</f>
        <v>15</v>
      </c>
      <c r="M158">
        <f>IF(AI_Impact_on_Jobs_20303[[#This Row],[Risk_Category]]="Medium", AI_Impact_on_Jobs_20303[[#This Row],[Automation_Probability_2030]], 0)</f>
        <v>0</v>
      </c>
      <c r="N158">
        <f>IF(AI_Impact_on_Jobs_20303[[#This Row],[Risk_Category]]="High", AI_Impact_on_Jobs_20303[[#This Row],[Automation_Probability_2030]], 0)</f>
        <v>0</v>
      </c>
      <c r="O158">
        <f>AVERAGE(AI_Impact_on_Jobs_20303[[#This Row],[Skill_1]:[Skill_10]])</f>
        <v>46.4</v>
      </c>
      <c r="P158">
        <v>8</v>
      </c>
      <c r="Q158">
        <v>48</v>
      </c>
      <c r="R158">
        <v>2</v>
      </c>
      <c r="S158">
        <v>42</v>
      </c>
      <c r="T158">
        <v>3</v>
      </c>
      <c r="U158">
        <v>97</v>
      </c>
      <c r="V158">
        <v>13</v>
      </c>
      <c r="W158">
        <v>71</v>
      </c>
      <c r="X158">
        <v>97</v>
      </c>
      <c r="Y158">
        <v>83</v>
      </c>
    </row>
    <row r="159" spans="1:25" x14ac:dyDescent="0.35">
      <c r="A159">
        <v>158</v>
      </c>
      <c r="B159" t="s">
        <v>32</v>
      </c>
      <c r="C159">
        <v>51778</v>
      </c>
      <c r="D159">
        <f>ROUND(AI_Impact_on_Jobs_20303[[#This Row],[Salary]]/1000, 1)</f>
        <v>51.8</v>
      </c>
      <c r="E159">
        <v>8</v>
      </c>
      <c r="F1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9" t="s">
        <v>38</v>
      </c>
      <c r="H159">
        <v>84</v>
      </c>
      <c r="I159">
        <v>148</v>
      </c>
      <c r="J159">
        <v>55</v>
      </c>
      <c r="K159" t="s">
        <v>27</v>
      </c>
      <c r="L159">
        <f>IF(AI_Impact_on_Jobs_20303[[#This Row],[Risk_Category]] = "Low", AI_Impact_on_Jobs_20303[[#This Row],[Automation_Probability_2030]], 0)</f>
        <v>0</v>
      </c>
      <c r="M159">
        <f>IF(AI_Impact_on_Jobs_20303[[#This Row],[Risk_Category]]="Medium", AI_Impact_on_Jobs_20303[[#This Row],[Automation_Probability_2030]], 0)</f>
        <v>55</v>
      </c>
      <c r="N159">
        <f>IF(AI_Impact_on_Jobs_20303[[#This Row],[Risk_Category]]="High", AI_Impact_on_Jobs_20303[[#This Row],[Automation_Probability_2030]], 0)</f>
        <v>0</v>
      </c>
      <c r="O159">
        <f>AVERAGE(AI_Impact_on_Jobs_20303[[#This Row],[Skill_1]:[Skill_10]])</f>
        <v>35.299999999999997</v>
      </c>
      <c r="P159">
        <v>56</v>
      </c>
      <c r="Q159">
        <v>63</v>
      </c>
      <c r="R159">
        <v>53</v>
      </c>
      <c r="S159">
        <v>64</v>
      </c>
      <c r="T159">
        <v>45</v>
      </c>
      <c r="U159">
        <v>22</v>
      </c>
      <c r="V159">
        <v>12</v>
      </c>
      <c r="W159">
        <v>7</v>
      </c>
      <c r="X159">
        <v>26</v>
      </c>
      <c r="Y159">
        <v>5</v>
      </c>
    </row>
    <row r="160" spans="1:25" x14ac:dyDescent="0.35">
      <c r="A160">
        <v>159</v>
      </c>
      <c r="B160" t="s">
        <v>35</v>
      </c>
      <c r="C160">
        <v>36816</v>
      </c>
      <c r="D160">
        <f>ROUND(AI_Impact_on_Jobs_20303[[#This Row],[Salary]]/1000, 1)</f>
        <v>36.799999999999997</v>
      </c>
      <c r="E160">
        <v>23</v>
      </c>
      <c r="F1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0" t="s">
        <v>25</v>
      </c>
      <c r="H160">
        <v>28</v>
      </c>
      <c r="I160">
        <v>132</v>
      </c>
      <c r="J160">
        <v>33</v>
      </c>
      <c r="K160" t="s">
        <v>27</v>
      </c>
      <c r="L160">
        <f>IF(AI_Impact_on_Jobs_20303[[#This Row],[Risk_Category]] = "Low", AI_Impact_on_Jobs_20303[[#This Row],[Automation_Probability_2030]], 0)</f>
        <v>0</v>
      </c>
      <c r="M160">
        <f>IF(AI_Impact_on_Jobs_20303[[#This Row],[Risk_Category]]="Medium", AI_Impact_on_Jobs_20303[[#This Row],[Automation_Probability_2030]], 0)</f>
        <v>33</v>
      </c>
      <c r="N160">
        <f>IF(AI_Impact_on_Jobs_20303[[#This Row],[Risk_Category]]="High", AI_Impact_on_Jobs_20303[[#This Row],[Automation_Probability_2030]], 0)</f>
        <v>0</v>
      </c>
      <c r="O160">
        <f>AVERAGE(AI_Impact_on_Jobs_20303[[#This Row],[Skill_1]:[Skill_10]])</f>
        <v>51.3</v>
      </c>
      <c r="P160">
        <v>23</v>
      </c>
      <c r="Q160">
        <v>73</v>
      </c>
      <c r="R160">
        <v>6</v>
      </c>
      <c r="S160">
        <v>6</v>
      </c>
      <c r="T160">
        <v>88</v>
      </c>
      <c r="U160">
        <v>88</v>
      </c>
      <c r="V160">
        <v>33</v>
      </c>
      <c r="W160">
        <v>34</v>
      </c>
      <c r="X160">
        <v>99</v>
      </c>
      <c r="Y160">
        <v>63</v>
      </c>
    </row>
    <row r="161" spans="1:25" x14ac:dyDescent="0.35">
      <c r="A161">
        <v>160</v>
      </c>
      <c r="B161" t="s">
        <v>21</v>
      </c>
      <c r="C161">
        <v>53567</v>
      </c>
      <c r="D161">
        <f>ROUND(AI_Impact_on_Jobs_20303[[#This Row],[Salary]]/1000, 1)</f>
        <v>53.6</v>
      </c>
      <c r="E161">
        <v>28</v>
      </c>
      <c r="F1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1" t="s">
        <v>38</v>
      </c>
      <c r="H161">
        <v>84</v>
      </c>
      <c r="I161">
        <v>79</v>
      </c>
      <c r="J161">
        <v>16</v>
      </c>
      <c r="K161" t="s">
        <v>23</v>
      </c>
      <c r="L161">
        <f>IF(AI_Impact_on_Jobs_20303[[#This Row],[Risk_Category]] = "Low", AI_Impact_on_Jobs_20303[[#This Row],[Automation_Probability_2030]], 0)</f>
        <v>16</v>
      </c>
      <c r="M161">
        <f>IF(AI_Impact_on_Jobs_20303[[#This Row],[Risk_Category]]="Medium", AI_Impact_on_Jobs_20303[[#This Row],[Automation_Probability_2030]], 0)</f>
        <v>0</v>
      </c>
      <c r="N161">
        <f>IF(AI_Impact_on_Jobs_20303[[#This Row],[Risk_Category]]="High", AI_Impact_on_Jobs_20303[[#This Row],[Automation_Probability_2030]], 0)</f>
        <v>0</v>
      </c>
      <c r="O161">
        <f>AVERAGE(AI_Impact_on_Jobs_20303[[#This Row],[Skill_1]:[Skill_10]])</f>
        <v>45.5</v>
      </c>
      <c r="P161">
        <v>27</v>
      </c>
      <c r="Q161">
        <v>79</v>
      </c>
      <c r="R161">
        <v>57</v>
      </c>
      <c r="S161">
        <v>66</v>
      </c>
      <c r="T161">
        <v>25</v>
      </c>
      <c r="U161">
        <v>22</v>
      </c>
      <c r="V161">
        <v>49</v>
      </c>
      <c r="W161">
        <v>74</v>
      </c>
      <c r="X161">
        <v>53</v>
      </c>
      <c r="Y161">
        <v>3</v>
      </c>
    </row>
    <row r="162" spans="1:25" x14ac:dyDescent="0.35">
      <c r="A162">
        <v>161</v>
      </c>
      <c r="B162" t="s">
        <v>35</v>
      </c>
      <c r="C162">
        <v>121170</v>
      </c>
      <c r="D162">
        <f>ROUND(AI_Impact_on_Jobs_20303[[#This Row],[Salary]]/1000, 1)</f>
        <v>121.2</v>
      </c>
      <c r="E162">
        <v>16</v>
      </c>
      <c r="F1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2" t="s">
        <v>38</v>
      </c>
      <c r="H162">
        <v>6</v>
      </c>
      <c r="I162">
        <v>146</v>
      </c>
      <c r="J162">
        <v>31</v>
      </c>
      <c r="K162" t="s">
        <v>27</v>
      </c>
      <c r="L162">
        <f>IF(AI_Impact_on_Jobs_20303[[#This Row],[Risk_Category]] = "Low", AI_Impact_on_Jobs_20303[[#This Row],[Automation_Probability_2030]], 0)</f>
        <v>0</v>
      </c>
      <c r="M162">
        <f>IF(AI_Impact_on_Jobs_20303[[#This Row],[Risk_Category]]="Medium", AI_Impact_on_Jobs_20303[[#This Row],[Automation_Probability_2030]], 0)</f>
        <v>31</v>
      </c>
      <c r="N162">
        <f>IF(AI_Impact_on_Jobs_20303[[#This Row],[Risk_Category]]="High", AI_Impact_on_Jobs_20303[[#This Row],[Automation_Probability_2030]], 0)</f>
        <v>0</v>
      </c>
      <c r="O162">
        <f>AVERAGE(AI_Impact_on_Jobs_20303[[#This Row],[Skill_1]:[Skill_10]])</f>
        <v>43.5</v>
      </c>
      <c r="P162">
        <v>69</v>
      </c>
      <c r="Q162">
        <v>8</v>
      </c>
      <c r="R162">
        <v>91</v>
      </c>
      <c r="S162">
        <v>46</v>
      </c>
      <c r="T162">
        <v>14</v>
      </c>
      <c r="U162">
        <v>34</v>
      </c>
      <c r="V162">
        <v>16</v>
      </c>
      <c r="W162">
        <v>17</v>
      </c>
      <c r="X162">
        <v>95</v>
      </c>
      <c r="Y162">
        <v>45</v>
      </c>
    </row>
    <row r="163" spans="1:25" x14ac:dyDescent="0.35">
      <c r="A163">
        <v>162</v>
      </c>
      <c r="B163" t="s">
        <v>29</v>
      </c>
      <c r="C163">
        <v>91944</v>
      </c>
      <c r="D163">
        <f>ROUND(AI_Impact_on_Jobs_20303[[#This Row],[Salary]]/1000, 1)</f>
        <v>91.9</v>
      </c>
      <c r="E163">
        <v>28</v>
      </c>
      <c r="F1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3" t="s">
        <v>38</v>
      </c>
      <c r="H163">
        <v>64</v>
      </c>
      <c r="I163">
        <v>118</v>
      </c>
      <c r="J163">
        <v>8</v>
      </c>
      <c r="K163" t="s">
        <v>23</v>
      </c>
      <c r="L163">
        <f>IF(AI_Impact_on_Jobs_20303[[#This Row],[Risk_Category]] = "Low", AI_Impact_on_Jobs_20303[[#This Row],[Automation_Probability_2030]], 0)</f>
        <v>8</v>
      </c>
      <c r="M163">
        <f>IF(AI_Impact_on_Jobs_20303[[#This Row],[Risk_Category]]="Medium", AI_Impact_on_Jobs_20303[[#This Row],[Automation_Probability_2030]], 0)</f>
        <v>0</v>
      </c>
      <c r="N163">
        <f>IF(AI_Impact_on_Jobs_20303[[#This Row],[Risk_Category]]="High", AI_Impact_on_Jobs_20303[[#This Row],[Automation_Probability_2030]], 0)</f>
        <v>0</v>
      </c>
      <c r="O163">
        <f>AVERAGE(AI_Impact_on_Jobs_20303[[#This Row],[Skill_1]:[Skill_10]])</f>
        <v>55.4</v>
      </c>
      <c r="P163">
        <v>23</v>
      </c>
      <c r="Q163">
        <v>79</v>
      </c>
      <c r="R163">
        <v>97</v>
      </c>
      <c r="S163">
        <v>26</v>
      </c>
      <c r="T163">
        <v>27</v>
      </c>
      <c r="U163">
        <v>47</v>
      </c>
      <c r="V163">
        <v>98</v>
      </c>
      <c r="W163">
        <v>27</v>
      </c>
      <c r="X163">
        <v>41</v>
      </c>
      <c r="Y163">
        <v>89</v>
      </c>
    </row>
    <row r="164" spans="1:25" x14ac:dyDescent="0.35">
      <c r="A164">
        <v>163</v>
      </c>
      <c r="B164" t="s">
        <v>18</v>
      </c>
      <c r="C164">
        <v>123905</v>
      </c>
      <c r="D164">
        <f>ROUND(AI_Impact_on_Jobs_20303[[#This Row],[Salary]]/1000, 1)</f>
        <v>123.9</v>
      </c>
      <c r="E164">
        <v>16</v>
      </c>
      <c r="F1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4" t="s">
        <v>38</v>
      </c>
      <c r="H164">
        <v>4</v>
      </c>
      <c r="I164">
        <v>11</v>
      </c>
      <c r="J164">
        <v>93</v>
      </c>
      <c r="K164" t="s">
        <v>20</v>
      </c>
      <c r="L164">
        <f>IF(AI_Impact_on_Jobs_20303[[#This Row],[Risk_Category]] = "Low", AI_Impact_on_Jobs_20303[[#This Row],[Automation_Probability_2030]], 0)</f>
        <v>0</v>
      </c>
      <c r="M164">
        <f>IF(AI_Impact_on_Jobs_20303[[#This Row],[Risk_Category]]="Medium", AI_Impact_on_Jobs_20303[[#This Row],[Automation_Probability_2030]], 0)</f>
        <v>0</v>
      </c>
      <c r="N164">
        <f>IF(AI_Impact_on_Jobs_20303[[#This Row],[Risk_Category]]="High", AI_Impact_on_Jobs_20303[[#This Row],[Automation_Probability_2030]], 0)</f>
        <v>93</v>
      </c>
      <c r="O164">
        <f>AVERAGE(AI_Impact_on_Jobs_20303[[#This Row],[Skill_1]:[Skill_10]])</f>
        <v>47.7</v>
      </c>
      <c r="P164">
        <v>24</v>
      </c>
      <c r="Q164">
        <v>47</v>
      </c>
      <c r="R164">
        <v>45</v>
      </c>
      <c r="S164">
        <v>47</v>
      </c>
      <c r="T164">
        <v>62</v>
      </c>
      <c r="U164">
        <v>47</v>
      </c>
      <c r="V164">
        <v>45</v>
      </c>
      <c r="W164">
        <v>47</v>
      </c>
      <c r="X164">
        <v>59</v>
      </c>
      <c r="Y164">
        <v>54</v>
      </c>
    </row>
    <row r="165" spans="1:25" x14ac:dyDescent="0.35">
      <c r="A165">
        <v>164</v>
      </c>
      <c r="B165" t="s">
        <v>31</v>
      </c>
      <c r="C165">
        <v>73056</v>
      </c>
      <c r="D165">
        <f>ROUND(AI_Impact_on_Jobs_20303[[#This Row],[Salary]]/1000, 1)</f>
        <v>73.099999999999994</v>
      </c>
      <c r="E165">
        <v>13</v>
      </c>
      <c r="F1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5" t="s">
        <v>19</v>
      </c>
      <c r="H165">
        <v>5</v>
      </c>
      <c r="I165">
        <v>133</v>
      </c>
      <c r="J165">
        <v>26</v>
      </c>
      <c r="K165" t="s">
        <v>23</v>
      </c>
      <c r="L165">
        <f>IF(AI_Impact_on_Jobs_20303[[#This Row],[Risk_Category]] = "Low", AI_Impact_on_Jobs_20303[[#This Row],[Automation_Probability_2030]], 0)</f>
        <v>26</v>
      </c>
      <c r="M165">
        <f>IF(AI_Impact_on_Jobs_20303[[#This Row],[Risk_Category]]="Medium", AI_Impact_on_Jobs_20303[[#This Row],[Automation_Probability_2030]], 0)</f>
        <v>0</v>
      </c>
      <c r="N165">
        <f>IF(AI_Impact_on_Jobs_20303[[#This Row],[Risk_Category]]="High", AI_Impact_on_Jobs_20303[[#This Row],[Automation_Probability_2030]], 0)</f>
        <v>0</v>
      </c>
      <c r="O165">
        <f>AVERAGE(AI_Impact_on_Jobs_20303[[#This Row],[Skill_1]:[Skill_10]])</f>
        <v>36.799999999999997</v>
      </c>
      <c r="P165">
        <v>28</v>
      </c>
      <c r="Q165">
        <v>46</v>
      </c>
      <c r="R165">
        <v>44</v>
      </c>
      <c r="S165">
        <v>22</v>
      </c>
      <c r="T165">
        <v>4</v>
      </c>
      <c r="U165">
        <v>4</v>
      </c>
      <c r="V165">
        <v>28</v>
      </c>
      <c r="W165">
        <v>82</v>
      </c>
      <c r="X165">
        <v>28</v>
      </c>
      <c r="Y165">
        <v>82</v>
      </c>
    </row>
    <row r="166" spans="1:25" x14ac:dyDescent="0.35">
      <c r="A166">
        <v>165</v>
      </c>
      <c r="B166" t="s">
        <v>41</v>
      </c>
      <c r="C166">
        <v>89156</v>
      </c>
      <c r="D166">
        <f>ROUND(AI_Impact_on_Jobs_20303[[#This Row],[Salary]]/1000, 1)</f>
        <v>89.2</v>
      </c>
      <c r="E166">
        <v>18</v>
      </c>
      <c r="F1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6" t="s">
        <v>19</v>
      </c>
      <c r="H166">
        <v>88</v>
      </c>
      <c r="I166">
        <v>107</v>
      </c>
      <c r="J166">
        <v>71</v>
      </c>
      <c r="K166" t="s">
        <v>20</v>
      </c>
      <c r="L166">
        <f>IF(AI_Impact_on_Jobs_20303[[#This Row],[Risk_Category]] = "Low", AI_Impact_on_Jobs_20303[[#This Row],[Automation_Probability_2030]], 0)</f>
        <v>0</v>
      </c>
      <c r="M166">
        <f>IF(AI_Impact_on_Jobs_20303[[#This Row],[Risk_Category]]="Medium", AI_Impact_on_Jobs_20303[[#This Row],[Automation_Probability_2030]], 0)</f>
        <v>0</v>
      </c>
      <c r="N166">
        <f>IF(AI_Impact_on_Jobs_20303[[#This Row],[Risk_Category]]="High", AI_Impact_on_Jobs_20303[[#This Row],[Automation_Probability_2030]], 0)</f>
        <v>71</v>
      </c>
      <c r="O166">
        <f>AVERAGE(AI_Impact_on_Jobs_20303[[#This Row],[Skill_1]:[Skill_10]])</f>
        <v>52</v>
      </c>
      <c r="P166">
        <v>68</v>
      </c>
      <c r="Q166">
        <v>4</v>
      </c>
      <c r="R166">
        <v>45</v>
      </c>
      <c r="S166">
        <v>93</v>
      </c>
      <c r="T166">
        <v>17</v>
      </c>
      <c r="U166">
        <v>39</v>
      </c>
      <c r="V166">
        <v>73</v>
      </c>
      <c r="W166">
        <v>88</v>
      </c>
      <c r="X166">
        <v>67</v>
      </c>
      <c r="Y166">
        <v>26</v>
      </c>
    </row>
    <row r="167" spans="1:25" x14ac:dyDescent="0.35">
      <c r="A167">
        <v>166</v>
      </c>
      <c r="B167" t="s">
        <v>44</v>
      </c>
      <c r="C167">
        <v>102124</v>
      </c>
      <c r="D167">
        <f>ROUND(AI_Impact_on_Jobs_20303[[#This Row],[Salary]]/1000, 1)</f>
        <v>102.1</v>
      </c>
      <c r="E167">
        <v>15</v>
      </c>
      <c r="F1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7" t="s">
        <v>22</v>
      </c>
      <c r="H167">
        <v>3</v>
      </c>
      <c r="I167">
        <v>122</v>
      </c>
      <c r="J167">
        <v>68</v>
      </c>
      <c r="K167" t="s">
        <v>27</v>
      </c>
      <c r="L167">
        <f>IF(AI_Impact_on_Jobs_20303[[#This Row],[Risk_Category]] = "Low", AI_Impact_on_Jobs_20303[[#This Row],[Automation_Probability_2030]], 0)</f>
        <v>0</v>
      </c>
      <c r="M167">
        <f>IF(AI_Impact_on_Jobs_20303[[#This Row],[Risk_Category]]="Medium", AI_Impact_on_Jobs_20303[[#This Row],[Automation_Probability_2030]], 0)</f>
        <v>68</v>
      </c>
      <c r="N167">
        <f>IF(AI_Impact_on_Jobs_20303[[#This Row],[Risk_Category]]="High", AI_Impact_on_Jobs_20303[[#This Row],[Automation_Probability_2030]], 0)</f>
        <v>0</v>
      </c>
      <c r="O167">
        <f>AVERAGE(AI_Impact_on_Jobs_20303[[#This Row],[Skill_1]:[Skill_10]])</f>
        <v>50.5</v>
      </c>
      <c r="P167">
        <v>72</v>
      </c>
      <c r="Q167">
        <v>86</v>
      </c>
      <c r="R167">
        <v>0</v>
      </c>
      <c r="S167">
        <v>72</v>
      </c>
      <c r="T167">
        <v>83</v>
      </c>
      <c r="U167">
        <v>4</v>
      </c>
      <c r="V167">
        <v>87</v>
      </c>
      <c r="W167">
        <v>26</v>
      </c>
      <c r="X167">
        <v>67</v>
      </c>
      <c r="Y167">
        <v>8</v>
      </c>
    </row>
    <row r="168" spans="1:25" x14ac:dyDescent="0.35">
      <c r="A168">
        <v>167</v>
      </c>
      <c r="B168" t="s">
        <v>40</v>
      </c>
      <c r="C168">
        <v>54995</v>
      </c>
      <c r="D168">
        <f>ROUND(AI_Impact_on_Jobs_20303[[#This Row],[Salary]]/1000, 1)</f>
        <v>55</v>
      </c>
      <c r="E168">
        <v>17</v>
      </c>
      <c r="F1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8" t="s">
        <v>22</v>
      </c>
      <c r="H168">
        <v>9</v>
      </c>
      <c r="I168">
        <v>11</v>
      </c>
      <c r="J168">
        <v>19</v>
      </c>
      <c r="K168" t="s">
        <v>23</v>
      </c>
      <c r="L168">
        <f>IF(AI_Impact_on_Jobs_20303[[#This Row],[Risk_Category]] = "Low", AI_Impact_on_Jobs_20303[[#This Row],[Automation_Probability_2030]], 0)</f>
        <v>19</v>
      </c>
      <c r="M168">
        <f>IF(AI_Impact_on_Jobs_20303[[#This Row],[Risk_Category]]="Medium", AI_Impact_on_Jobs_20303[[#This Row],[Automation_Probability_2030]], 0)</f>
        <v>0</v>
      </c>
      <c r="N168">
        <f>IF(AI_Impact_on_Jobs_20303[[#This Row],[Risk_Category]]="High", AI_Impact_on_Jobs_20303[[#This Row],[Automation_Probability_2030]], 0)</f>
        <v>0</v>
      </c>
      <c r="O168">
        <f>AVERAGE(AI_Impact_on_Jobs_20303[[#This Row],[Skill_1]:[Skill_10]])</f>
        <v>39.1</v>
      </c>
      <c r="P168">
        <v>9</v>
      </c>
      <c r="Q168">
        <v>4</v>
      </c>
      <c r="R168">
        <v>32</v>
      </c>
      <c r="S168">
        <v>75</v>
      </c>
      <c r="T168">
        <v>41</v>
      </c>
      <c r="U168">
        <v>65</v>
      </c>
      <c r="V168">
        <v>65</v>
      </c>
      <c r="W168">
        <v>89</v>
      </c>
      <c r="X168">
        <v>6</v>
      </c>
      <c r="Y168">
        <v>5</v>
      </c>
    </row>
    <row r="169" spans="1:25" x14ac:dyDescent="0.35">
      <c r="A169">
        <v>168</v>
      </c>
      <c r="B169" t="s">
        <v>30</v>
      </c>
      <c r="C169">
        <v>100194</v>
      </c>
      <c r="D169">
        <f>ROUND(AI_Impact_on_Jobs_20303[[#This Row],[Salary]]/1000, 1)</f>
        <v>100.2</v>
      </c>
      <c r="E169">
        <v>21</v>
      </c>
      <c r="F1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9" t="s">
        <v>25</v>
      </c>
      <c r="H169">
        <v>12</v>
      </c>
      <c r="I169">
        <v>65</v>
      </c>
      <c r="J169">
        <v>37</v>
      </c>
      <c r="K169" t="s">
        <v>27</v>
      </c>
      <c r="L169">
        <f>IF(AI_Impact_on_Jobs_20303[[#This Row],[Risk_Category]] = "Low", AI_Impact_on_Jobs_20303[[#This Row],[Automation_Probability_2030]], 0)</f>
        <v>0</v>
      </c>
      <c r="M169">
        <f>IF(AI_Impact_on_Jobs_20303[[#This Row],[Risk_Category]]="Medium", AI_Impact_on_Jobs_20303[[#This Row],[Automation_Probability_2030]], 0)</f>
        <v>37</v>
      </c>
      <c r="N169">
        <f>IF(AI_Impact_on_Jobs_20303[[#This Row],[Risk_Category]]="High", AI_Impact_on_Jobs_20303[[#This Row],[Automation_Probability_2030]], 0)</f>
        <v>0</v>
      </c>
      <c r="O169">
        <f>AVERAGE(AI_Impact_on_Jobs_20303[[#This Row],[Skill_1]:[Skill_10]])</f>
        <v>63</v>
      </c>
      <c r="P169">
        <v>64</v>
      </c>
      <c r="Q169">
        <v>74</v>
      </c>
      <c r="R169">
        <v>53</v>
      </c>
      <c r="S169">
        <v>83</v>
      </c>
      <c r="T169">
        <v>99</v>
      </c>
      <c r="U169">
        <v>82</v>
      </c>
      <c r="V169">
        <v>69</v>
      </c>
      <c r="W169">
        <v>53</v>
      </c>
      <c r="X169">
        <v>45</v>
      </c>
      <c r="Y169">
        <v>8</v>
      </c>
    </row>
    <row r="170" spans="1:25" x14ac:dyDescent="0.35">
      <c r="A170">
        <v>169</v>
      </c>
      <c r="B170" t="s">
        <v>35</v>
      </c>
      <c r="C170">
        <v>97534</v>
      </c>
      <c r="D170">
        <f>ROUND(AI_Impact_on_Jobs_20303[[#This Row],[Salary]]/1000, 1)</f>
        <v>97.5</v>
      </c>
      <c r="E170">
        <v>25</v>
      </c>
      <c r="F1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0" t="s">
        <v>25</v>
      </c>
      <c r="H170">
        <v>91</v>
      </c>
      <c r="I170">
        <v>131</v>
      </c>
      <c r="J170">
        <v>39</v>
      </c>
      <c r="K170" t="s">
        <v>27</v>
      </c>
      <c r="L170">
        <f>IF(AI_Impact_on_Jobs_20303[[#This Row],[Risk_Category]] = "Low", AI_Impact_on_Jobs_20303[[#This Row],[Automation_Probability_2030]], 0)</f>
        <v>0</v>
      </c>
      <c r="M170">
        <f>IF(AI_Impact_on_Jobs_20303[[#This Row],[Risk_Category]]="Medium", AI_Impact_on_Jobs_20303[[#This Row],[Automation_Probability_2030]], 0)</f>
        <v>39</v>
      </c>
      <c r="N170">
        <f>IF(AI_Impact_on_Jobs_20303[[#This Row],[Risk_Category]]="High", AI_Impact_on_Jobs_20303[[#This Row],[Automation_Probability_2030]], 0)</f>
        <v>0</v>
      </c>
      <c r="O170">
        <f>AVERAGE(AI_Impact_on_Jobs_20303[[#This Row],[Skill_1]:[Skill_10]])</f>
        <v>47.1</v>
      </c>
      <c r="P170">
        <v>47</v>
      </c>
      <c r="Q170">
        <v>82</v>
      </c>
      <c r="R170">
        <v>7</v>
      </c>
      <c r="S170">
        <v>39</v>
      </c>
      <c r="T170">
        <v>85</v>
      </c>
      <c r="U170">
        <v>4</v>
      </c>
      <c r="V170">
        <v>8</v>
      </c>
      <c r="W170">
        <v>54</v>
      </c>
      <c r="X170">
        <v>86</v>
      </c>
      <c r="Y170">
        <v>59</v>
      </c>
    </row>
    <row r="171" spans="1:25" x14ac:dyDescent="0.35">
      <c r="A171">
        <v>170</v>
      </c>
      <c r="B171" t="s">
        <v>34</v>
      </c>
      <c r="C171">
        <v>123547</v>
      </c>
      <c r="D171">
        <f>ROUND(AI_Impact_on_Jobs_20303[[#This Row],[Salary]]/1000, 1)</f>
        <v>123.5</v>
      </c>
      <c r="E171">
        <v>1</v>
      </c>
      <c r="F1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1" t="s">
        <v>25</v>
      </c>
      <c r="H171">
        <v>38</v>
      </c>
      <c r="I171">
        <v>95</v>
      </c>
      <c r="J171">
        <v>53</v>
      </c>
      <c r="K171" t="s">
        <v>27</v>
      </c>
      <c r="L171">
        <f>IF(AI_Impact_on_Jobs_20303[[#This Row],[Risk_Category]] = "Low", AI_Impact_on_Jobs_20303[[#This Row],[Automation_Probability_2030]], 0)</f>
        <v>0</v>
      </c>
      <c r="M171">
        <f>IF(AI_Impact_on_Jobs_20303[[#This Row],[Risk_Category]]="Medium", AI_Impact_on_Jobs_20303[[#This Row],[Automation_Probability_2030]], 0)</f>
        <v>53</v>
      </c>
      <c r="N171">
        <f>IF(AI_Impact_on_Jobs_20303[[#This Row],[Risk_Category]]="High", AI_Impact_on_Jobs_20303[[#This Row],[Automation_Probability_2030]], 0)</f>
        <v>0</v>
      </c>
      <c r="O171">
        <f>AVERAGE(AI_Impact_on_Jobs_20303[[#This Row],[Skill_1]:[Skill_10]])</f>
        <v>36.700000000000003</v>
      </c>
      <c r="P171">
        <v>76</v>
      </c>
      <c r="Q171">
        <v>1</v>
      </c>
      <c r="R171">
        <v>89</v>
      </c>
      <c r="S171">
        <v>1</v>
      </c>
      <c r="T171">
        <v>37</v>
      </c>
      <c r="U171">
        <v>3</v>
      </c>
      <c r="V171">
        <v>39</v>
      </c>
      <c r="W171">
        <v>53</v>
      </c>
      <c r="X171">
        <v>51</v>
      </c>
      <c r="Y171">
        <v>17</v>
      </c>
    </row>
    <row r="172" spans="1:25" x14ac:dyDescent="0.35">
      <c r="A172">
        <v>171</v>
      </c>
      <c r="B172" t="s">
        <v>29</v>
      </c>
      <c r="C172">
        <v>111926</v>
      </c>
      <c r="D172">
        <f>ROUND(AI_Impact_on_Jobs_20303[[#This Row],[Salary]]/1000, 1)</f>
        <v>111.9</v>
      </c>
      <c r="E172">
        <v>3</v>
      </c>
      <c r="F1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2" t="s">
        <v>38</v>
      </c>
      <c r="H172">
        <v>4</v>
      </c>
      <c r="I172">
        <v>126</v>
      </c>
      <c r="J172">
        <v>29</v>
      </c>
      <c r="K172" t="s">
        <v>23</v>
      </c>
      <c r="L172">
        <f>IF(AI_Impact_on_Jobs_20303[[#This Row],[Risk_Category]] = "Low", AI_Impact_on_Jobs_20303[[#This Row],[Automation_Probability_2030]], 0)</f>
        <v>29</v>
      </c>
      <c r="M172">
        <f>IF(AI_Impact_on_Jobs_20303[[#This Row],[Risk_Category]]="Medium", AI_Impact_on_Jobs_20303[[#This Row],[Automation_Probability_2030]], 0)</f>
        <v>0</v>
      </c>
      <c r="N172">
        <f>IF(AI_Impact_on_Jobs_20303[[#This Row],[Risk_Category]]="High", AI_Impact_on_Jobs_20303[[#This Row],[Automation_Probability_2030]], 0)</f>
        <v>0</v>
      </c>
      <c r="O172">
        <f>AVERAGE(AI_Impact_on_Jobs_20303[[#This Row],[Skill_1]:[Skill_10]])</f>
        <v>38.799999999999997</v>
      </c>
      <c r="P172">
        <v>34</v>
      </c>
      <c r="Q172">
        <v>52</v>
      </c>
      <c r="R172">
        <v>38</v>
      </c>
      <c r="S172">
        <v>1</v>
      </c>
      <c r="T172">
        <v>39</v>
      </c>
      <c r="U172">
        <v>79</v>
      </c>
      <c r="V172">
        <v>6</v>
      </c>
      <c r="W172">
        <v>1</v>
      </c>
      <c r="X172">
        <v>85</v>
      </c>
      <c r="Y172">
        <v>53</v>
      </c>
    </row>
    <row r="173" spans="1:25" x14ac:dyDescent="0.35">
      <c r="A173">
        <v>172</v>
      </c>
      <c r="B173" t="s">
        <v>32</v>
      </c>
      <c r="C173">
        <v>107487</v>
      </c>
      <c r="D173">
        <f>ROUND(AI_Impact_on_Jobs_20303[[#This Row],[Salary]]/1000, 1)</f>
        <v>107.5</v>
      </c>
      <c r="E173">
        <v>19</v>
      </c>
      <c r="F1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3" t="s">
        <v>38</v>
      </c>
      <c r="H173">
        <v>58</v>
      </c>
      <c r="I173">
        <v>106</v>
      </c>
      <c r="J173">
        <v>34</v>
      </c>
      <c r="K173" t="s">
        <v>27</v>
      </c>
      <c r="L173">
        <f>IF(AI_Impact_on_Jobs_20303[[#This Row],[Risk_Category]] = "Low", AI_Impact_on_Jobs_20303[[#This Row],[Automation_Probability_2030]], 0)</f>
        <v>0</v>
      </c>
      <c r="M173">
        <f>IF(AI_Impact_on_Jobs_20303[[#This Row],[Risk_Category]]="Medium", AI_Impact_on_Jobs_20303[[#This Row],[Automation_Probability_2030]], 0)</f>
        <v>34</v>
      </c>
      <c r="N173">
        <f>IF(AI_Impact_on_Jobs_20303[[#This Row],[Risk_Category]]="High", AI_Impact_on_Jobs_20303[[#This Row],[Automation_Probability_2030]], 0)</f>
        <v>0</v>
      </c>
      <c r="O173">
        <f>AVERAGE(AI_Impact_on_Jobs_20303[[#This Row],[Skill_1]:[Skill_10]])</f>
        <v>45.8</v>
      </c>
      <c r="P173">
        <v>17</v>
      </c>
      <c r="Q173">
        <v>97</v>
      </c>
      <c r="R173">
        <v>23</v>
      </c>
      <c r="S173">
        <v>98</v>
      </c>
      <c r="T173">
        <v>53</v>
      </c>
      <c r="U173">
        <v>14</v>
      </c>
      <c r="V173">
        <v>1</v>
      </c>
      <c r="W173">
        <v>21</v>
      </c>
      <c r="X173">
        <v>93</v>
      </c>
      <c r="Y173">
        <v>41</v>
      </c>
    </row>
    <row r="174" spans="1:25" x14ac:dyDescent="0.35">
      <c r="A174">
        <v>173</v>
      </c>
      <c r="B174" t="s">
        <v>32</v>
      </c>
      <c r="C174">
        <v>107362</v>
      </c>
      <c r="D174">
        <f>ROUND(AI_Impact_on_Jobs_20303[[#This Row],[Salary]]/1000, 1)</f>
        <v>107.4</v>
      </c>
      <c r="E174">
        <v>17</v>
      </c>
      <c r="F1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4" t="s">
        <v>19</v>
      </c>
      <c r="H174">
        <v>31</v>
      </c>
      <c r="I174">
        <v>65</v>
      </c>
      <c r="J174">
        <v>5</v>
      </c>
      <c r="K174" t="s">
        <v>27</v>
      </c>
      <c r="L174">
        <f>IF(AI_Impact_on_Jobs_20303[[#This Row],[Risk_Category]] = "Low", AI_Impact_on_Jobs_20303[[#This Row],[Automation_Probability_2030]], 0)</f>
        <v>0</v>
      </c>
      <c r="M174">
        <f>IF(AI_Impact_on_Jobs_20303[[#This Row],[Risk_Category]]="Medium", AI_Impact_on_Jobs_20303[[#This Row],[Automation_Probability_2030]], 0)</f>
        <v>5</v>
      </c>
      <c r="N174">
        <f>IF(AI_Impact_on_Jobs_20303[[#This Row],[Risk_Category]]="High", AI_Impact_on_Jobs_20303[[#This Row],[Automation_Probability_2030]], 0)</f>
        <v>0</v>
      </c>
      <c r="O174">
        <f>AVERAGE(AI_Impact_on_Jobs_20303[[#This Row],[Skill_1]:[Skill_10]])</f>
        <v>48.6</v>
      </c>
      <c r="P174">
        <v>13</v>
      </c>
      <c r="Q174">
        <v>84</v>
      </c>
      <c r="R174">
        <v>37</v>
      </c>
      <c r="S174">
        <v>37</v>
      </c>
      <c r="T174">
        <v>47</v>
      </c>
      <c r="U174">
        <v>44</v>
      </c>
      <c r="V174">
        <v>99</v>
      </c>
      <c r="W174">
        <v>55</v>
      </c>
      <c r="X174">
        <v>9</v>
      </c>
      <c r="Y174">
        <v>61</v>
      </c>
    </row>
    <row r="175" spans="1:25" x14ac:dyDescent="0.35">
      <c r="A175">
        <v>174</v>
      </c>
      <c r="B175" t="s">
        <v>28</v>
      </c>
      <c r="C175">
        <v>44973</v>
      </c>
      <c r="D175">
        <f>ROUND(AI_Impact_on_Jobs_20303[[#This Row],[Salary]]/1000, 1)</f>
        <v>45</v>
      </c>
      <c r="E175">
        <v>19</v>
      </c>
      <c r="F1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5" t="s">
        <v>19</v>
      </c>
      <c r="H175">
        <v>3</v>
      </c>
      <c r="I175">
        <v>147</v>
      </c>
      <c r="J175">
        <v>61</v>
      </c>
      <c r="K175" t="s">
        <v>27</v>
      </c>
      <c r="L175">
        <f>IF(AI_Impact_on_Jobs_20303[[#This Row],[Risk_Category]] = "Low", AI_Impact_on_Jobs_20303[[#This Row],[Automation_Probability_2030]], 0)</f>
        <v>0</v>
      </c>
      <c r="M175">
        <f>IF(AI_Impact_on_Jobs_20303[[#This Row],[Risk_Category]]="Medium", AI_Impact_on_Jobs_20303[[#This Row],[Automation_Probability_2030]], 0)</f>
        <v>61</v>
      </c>
      <c r="N175">
        <f>IF(AI_Impact_on_Jobs_20303[[#This Row],[Risk_Category]]="High", AI_Impact_on_Jobs_20303[[#This Row],[Automation_Probability_2030]], 0)</f>
        <v>0</v>
      </c>
      <c r="O175">
        <f>AVERAGE(AI_Impact_on_Jobs_20303[[#This Row],[Skill_1]:[Skill_10]])</f>
        <v>53.3</v>
      </c>
      <c r="P175">
        <v>98</v>
      </c>
      <c r="Q175">
        <v>48</v>
      </c>
      <c r="R175">
        <v>53</v>
      </c>
      <c r="S175">
        <v>17</v>
      </c>
      <c r="T175">
        <v>25</v>
      </c>
      <c r="U175">
        <v>84</v>
      </c>
      <c r="V175">
        <v>36</v>
      </c>
      <c r="W175">
        <v>83</v>
      </c>
      <c r="X175">
        <v>71</v>
      </c>
      <c r="Y175">
        <v>18</v>
      </c>
    </row>
    <row r="176" spans="1:25" x14ac:dyDescent="0.35">
      <c r="A176">
        <v>175</v>
      </c>
      <c r="B176" t="s">
        <v>21</v>
      </c>
      <c r="C176">
        <v>30340</v>
      </c>
      <c r="D176">
        <f>ROUND(AI_Impact_on_Jobs_20303[[#This Row],[Salary]]/1000, 1)</f>
        <v>30.3</v>
      </c>
      <c r="E176">
        <v>13</v>
      </c>
      <c r="F1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6" t="s">
        <v>19</v>
      </c>
      <c r="H176">
        <v>68</v>
      </c>
      <c r="I176">
        <v>74</v>
      </c>
      <c r="J176">
        <v>26</v>
      </c>
      <c r="K176" t="s">
        <v>23</v>
      </c>
      <c r="L176">
        <f>IF(AI_Impact_on_Jobs_20303[[#This Row],[Risk_Category]] = "Low", AI_Impact_on_Jobs_20303[[#This Row],[Automation_Probability_2030]], 0)</f>
        <v>26</v>
      </c>
      <c r="M176">
        <f>IF(AI_Impact_on_Jobs_20303[[#This Row],[Risk_Category]]="Medium", AI_Impact_on_Jobs_20303[[#This Row],[Automation_Probability_2030]], 0)</f>
        <v>0</v>
      </c>
      <c r="N176">
        <f>IF(AI_Impact_on_Jobs_20303[[#This Row],[Risk_Category]]="High", AI_Impact_on_Jobs_20303[[#This Row],[Automation_Probability_2030]], 0)</f>
        <v>0</v>
      </c>
      <c r="O176">
        <f>AVERAGE(AI_Impact_on_Jobs_20303[[#This Row],[Skill_1]:[Skill_10]])</f>
        <v>41.1</v>
      </c>
      <c r="P176">
        <v>54</v>
      </c>
      <c r="Q176">
        <v>17</v>
      </c>
      <c r="R176">
        <v>58</v>
      </c>
      <c r="S176">
        <v>10</v>
      </c>
      <c r="T176">
        <v>15</v>
      </c>
      <c r="U176">
        <v>82</v>
      </c>
      <c r="V176">
        <v>21</v>
      </c>
      <c r="W176">
        <v>78</v>
      </c>
      <c r="X176">
        <v>73</v>
      </c>
      <c r="Y176">
        <v>3</v>
      </c>
    </row>
    <row r="177" spans="1:25" x14ac:dyDescent="0.35">
      <c r="A177">
        <v>176</v>
      </c>
      <c r="B177" t="s">
        <v>40</v>
      </c>
      <c r="C177">
        <v>104965</v>
      </c>
      <c r="D177">
        <f>ROUND(AI_Impact_on_Jobs_20303[[#This Row],[Salary]]/1000, 1)</f>
        <v>105</v>
      </c>
      <c r="E177">
        <v>24</v>
      </c>
      <c r="F1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7" t="s">
        <v>38</v>
      </c>
      <c r="H177">
        <v>79</v>
      </c>
      <c r="I177">
        <v>96</v>
      </c>
      <c r="J177">
        <v>23</v>
      </c>
      <c r="K177" t="s">
        <v>23</v>
      </c>
      <c r="L177">
        <f>IF(AI_Impact_on_Jobs_20303[[#This Row],[Risk_Category]] = "Low", AI_Impact_on_Jobs_20303[[#This Row],[Automation_Probability_2030]], 0)</f>
        <v>23</v>
      </c>
      <c r="M177">
        <f>IF(AI_Impact_on_Jobs_20303[[#This Row],[Risk_Category]]="Medium", AI_Impact_on_Jobs_20303[[#This Row],[Automation_Probability_2030]], 0)</f>
        <v>0</v>
      </c>
      <c r="N177">
        <f>IF(AI_Impact_on_Jobs_20303[[#This Row],[Risk_Category]]="High", AI_Impact_on_Jobs_20303[[#This Row],[Automation_Probability_2030]], 0)</f>
        <v>0</v>
      </c>
      <c r="O177">
        <f>AVERAGE(AI_Impact_on_Jobs_20303[[#This Row],[Skill_1]:[Skill_10]])</f>
        <v>42.5</v>
      </c>
      <c r="P177">
        <v>15</v>
      </c>
      <c r="Q177">
        <v>85</v>
      </c>
      <c r="R177">
        <v>71</v>
      </c>
      <c r="S177">
        <v>91</v>
      </c>
      <c r="T177">
        <v>13</v>
      </c>
      <c r="U177">
        <v>59</v>
      </c>
      <c r="V177">
        <v>6</v>
      </c>
      <c r="W177">
        <v>35</v>
      </c>
      <c r="X177">
        <v>46</v>
      </c>
      <c r="Y177">
        <v>4</v>
      </c>
    </row>
    <row r="178" spans="1:25" x14ac:dyDescent="0.35">
      <c r="A178">
        <v>177</v>
      </c>
      <c r="B178" t="s">
        <v>41</v>
      </c>
      <c r="C178">
        <v>74789</v>
      </c>
      <c r="D178">
        <f>ROUND(AI_Impact_on_Jobs_20303[[#This Row],[Salary]]/1000, 1)</f>
        <v>74.8</v>
      </c>
      <c r="E178">
        <v>10</v>
      </c>
      <c r="F1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8" t="s">
        <v>19</v>
      </c>
      <c r="H178">
        <v>55</v>
      </c>
      <c r="I178">
        <v>56</v>
      </c>
      <c r="J178">
        <v>87</v>
      </c>
      <c r="K178" t="s">
        <v>20</v>
      </c>
      <c r="L178">
        <f>IF(AI_Impact_on_Jobs_20303[[#This Row],[Risk_Category]] = "Low", AI_Impact_on_Jobs_20303[[#This Row],[Automation_Probability_2030]], 0)</f>
        <v>0</v>
      </c>
      <c r="M178">
        <f>IF(AI_Impact_on_Jobs_20303[[#This Row],[Risk_Category]]="Medium", AI_Impact_on_Jobs_20303[[#This Row],[Automation_Probability_2030]], 0)</f>
        <v>0</v>
      </c>
      <c r="N178">
        <f>IF(AI_Impact_on_Jobs_20303[[#This Row],[Risk_Category]]="High", AI_Impact_on_Jobs_20303[[#This Row],[Automation_Probability_2030]], 0)</f>
        <v>87</v>
      </c>
      <c r="O178">
        <f>AVERAGE(AI_Impact_on_Jobs_20303[[#This Row],[Skill_1]:[Skill_10]])</f>
        <v>47.8</v>
      </c>
      <c r="P178">
        <v>47</v>
      </c>
      <c r="Q178">
        <v>3</v>
      </c>
      <c r="R178">
        <v>97</v>
      </c>
      <c r="S178">
        <v>95</v>
      </c>
      <c r="T178">
        <v>51</v>
      </c>
      <c r="U178">
        <v>9</v>
      </c>
      <c r="V178">
        <v>75</v>
      </c>
      <c r="W178">
        <v>49</v>
      </c>
      <c r="X178">
        <v>3</v>
      </c>
      <c r="Y178">
        <v>49</v>
      </c>
    </row>
    <row r="179" spans="1:25" x14ac:dyDescent="0.35">
      <c r="A179">
        <v>178</v>
      </c>
      <c r="B179" t="s">
        <v>18</v>
      </c>
      <c r="C179">
        <v>88954</v>
      </c>
      <c r="D179">
        <f>ROUND(AI_Impact_on_Jobs_20303[[#This Row],[Salary]]/1000, 1)</f>
        <v>89</v>
      </c>
      <c r="E179">
        <v>0</v>
      </c>
      <c r="F1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9" t="s">
        <v>25</v>
      </c>
      <c r="H179">
        <v>56</v>
      </c>
      <c r="I179">
        <v>94</v>
      </c>
      <c r="J179">
        <v>85</v>
      </c>
      <c r="K179" t="s">
        <v>20</v>
      </c>
      <c r="L179">
        <f>IF(AI_Impact_on_Jobs_20303[[#This Row],[Risk_Category]] = "Low", AI_Impact_on_Jobs_20303[[#This Row],[Automation_Probability_2030]], 0)</f>
        <v>0</v>
      </c>
      <c r="M179">
        <f>IF(AI_Impact_on_Jobs_20303[[#This Row],[Risk_Category]]="Medium", AI_Impact_on_Jobs_20303[[#This Row],[Automation_Probability_2030]], 0)</f>
        <v>0</v>
      </c>
      <c r="N179">
        <f>IF(AI_Impact_on_Jobs_20303[[#This Row],[Risk_Category]]="High", AI_Impact_on_Jobs_20303[[#This Row],[Automation_Probability_2030]], 0)</f>
        <v>85</v>
      </c>
      <c r="O179">
        <f>AVERAGE(AI_Impact_on_Jobs_20303[[#This Row],[Skill_1]:[Skill_10]])</f>
        <v>57.4</v>
      </c>
      <c r="P179">
        <v>92</v>
      </c>
      <c r="Q179">
        <v>36</v>
      </c>
      <c r="R179">
        <v>73</v>
      </c>
      <c r="S179">
        <v>89</v>
      </c>
      <c r="T179">
        <v>46</v>
      </c>
      <c r="U179">
        <v>44</v>
      </c>
      <c r="V179">
        <v>6</v>
      </c>
      <c r="W179">
        <v>59</v>
      </c>
      <c r="X179">
        <v>81</v>
      </c>
      <c r="Y179">
        <v>48</v>
      </c>
    </row>
    <row r="180" spans="1:25" x14ac:dyDescent="0.35">
      <c r="A180">
        <v>179</v>
      </c>
      <c r="B180" t="s">
        <v>31</v>
      </c>
      <c r="C180">
        <v>78456</v>
      </c>
      <c r="D180">
        <f>ROUND(AI_Impact_on_Jobs_20303[[#This Row],[Salary]]/1000, 1)</f>
        <v>78.5</v>
      </c>
      <c r="E180">
        <v>7</v>
      </c>
      <c r="F1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0" t="s">
        <v>22</v>
      </c>
      <c r="H180">
        <v>85</v>
      </c>
      <c r="I180">
        <v>94</v>
      </c>
      <c r="J180">
        <v>26</v>
      </c>
      <c r="K180" t="s">
        <v>23</v>
      </c>
      <c r="L180">
        <f>IF(AI_Impact_on_Jobs_20303[[#This Row],[Risk_Category]] = "Low", AI_Impact_on_Jobs_20303[[#This Row],[Automation_Probability_2030]], 0)</f>
        <v>26</v>
      </c>
      <c r="M180">
        <f>IF(AI_Impact_on_Jobs_20303[[#This Row],[Risk_Category]]="Medium", AI_Impact_on_Jobs_20303[[#This Row],[Automation_Probability_2030]], 0)</f>
        <v>0</v>
      </c>
      <c r="N180">
        <f>IF(AI_Impact_on_Jobs_20303[[#This Row],[Risk_Category]]="High", AI_Impact_on_Jobs_20303[[#This Row],[Automation_Probability_2030]], 0)</f>
        <v>0</v>
      </c>
      <c r="O180">
        <f>AVERAGE(AI_Impact_on_Jobs_20303[[#This Row],[Skill_1]:[Skill_10]])</f>
        <v>55.4</v>
      </c>
      <c r="P180">
        <v>89</v>
      </c>
      <c r="Q180">
        <v>6</v>
      </c>
      <c r="R180">
        <v>88</v>
      </c>
      <c r="S180">
        <v>45</v>
      </c>
      <c r="T180">
        <v>51</v>
      </c>
      <c r="U180">
        <v>63</v>
      </c>
      <c r="V180">
        <v>93</v>
      </c>
      <c r="W180">
        <v>2</v>
      </c>
      <c r="X180">
        <v>48</v>
      </c>
      <c r="Y180">
        <v>69</v>
      </c>
    </row>
    <row r="181" spans="1:25" x14ac:dyDescent="0.35">
      <c r="A181">
        <v>180</v>
      </c>
      <c r="B181" t="s">
        <v>28</v>
      </c>
      <c r="C181">
        <v>116698</v>
      </c>
      <c r="D181">
        <f>ROUND(AI_Impact_on_Jobs_20303[[#This Row],[Salary]]/1000, 1)</f>
        <v>116.7</v>
      </c>
      <c r="E181">
        <v>2</v>
      </c>
      <c r="F1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1" t="s">
        <v>25</v>
      </c>
      <c r="H181">
        <v>69</v>
      </c>
      <c r="I181">
        <v>63</v>
      </c>
      <c r="J181">
        <v>42</v>
      </c>
      <c r="K181" t="s">
        <v>27</v>
      </c>
      <c r="L181">
        <f>IF(AI_Impact_on_Jobs_20303[[#This Row],[Risk_Category]] = "Low", AI_Impact_on_Jobs_20303[[#This Row],[Automation_Probability_2030]], 0)</f>
        <v>0</v>
      </c>
      <c r="M181">
        <f>IF(AI_Impact_on_Jobs_20303[[#This Row],[Risk_Category]]="Medium", AI_Impact_on_Jobs_20303[[#This Row],[Automation_Probability_2030]], 0)</f>
        <v>42</v>
      </c>
      <c r="N181">
        <f>IF(AI_Impact_on_Jobs_20303[[#This Row],[Risk_Category]]="High", AI_Impact_on_Jobs_20303[[#This Row],[Automation_Probability_2030]], 0)</f>
        <v>0</v>
      </c>
      <c r="O181">
        <f>AVERAGE(AI_Impact_on_Jobs_20303[[#This Row],[Skill_1]:[Skill_10]])</f>
        <v>38</v>
      </c>
      <c r="P181">
        <v>36</v>
      </c>
      <c r="Q181">
        <v>8</v>
      </c>
      <c r="R181">
        <v>28</v>
      </c>
      <c r="S181">
        <v>21</v>
      </c>
      <c r="T181">
        <v>96</v>
      </c>
      <c r="U181">
        <v>1</v>
      </c>
      <c r="V181">
        <v>10</v>
      </c>
      <c r="W181">
        <v>68</v>
      </c>
      <c r="X181">
        <v>83</v>
      </c>
      <c r="Y181">
        <v>29</v>
      </c>
    </row>
    <row r="182" spans="1:25" x14ac:dyDescent="0.35">
      <c r="A182">
        <v>181</v>
      </c>
      <c r="B182" t="s">
        <v>42</v>
      </c>
      <c r="C182">
        <v>40886</v>
      </c>
      <c r="D182">
        <f>ROUND(AI_Impact_on_Jobs_20303[[#This Row],[Salary]]/1000, 1)</f>
        <v>40.9</v>
      </c>
      <c r="E182">
        <v>2</v>
      </c>
      <c r="F1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2" t="s">
        <v>25</v>
      </c>
      <c r="H182">
        <v>74</v>
      </c>
      <c r="I182">
        <v>133</v>
      </c>
      <c r="J182">
        <v>6</v>
      </c>
      <c r="K182" t="s">
        <v>27</v>
      </c>
      <c r="L182">
        <f>IF(AI_Impact_on_Jobs_20303[[#This Row],[Risk_Category]] = "Low", AI_Impact_on_Jobs_20303[[#This Row],[Automation_Probability_2030]], 0)</f>
        <v>0</v>
      </c>
      <c r="M182">
        <f>IF(AI_Impact_on_Jobs_20303[[#This Row],[Risk_Category]]="Medium", AI_Impact_on_Jobs_20303[[#This Row],[Automation_Probability_2030]], 0)</f>
        <v>6</v>
      </c>
      <c r="N182">
        <f>IF(AI_Impact_on_Jobs_20303[[#This Row],[Risk_Category]]="High", AI_Impact_on_Jobs_20303[[#This Row],[Automation_Probability_2030]], 0)</f>
        <v>0</v>
      </c>
      <c r="O182">
        <f>AVERAGE(AI_Impact_on_Jobs_20303[[#This Row],[Skill_1]:[Skill_10]])</f>
        <v>52.1</v>
      </c>
      <c r="P182">
        <v>14</v>
      </c>
      <c r="Q182">
        <v>75</v>
      </c>
      <c r="R182">
        <v>77</v>
      </c>
      <c r="S182">
        <v>66</v>
      </c>
      <c r="T182">
        <v>77</v>
      </c>
      <c r="U182">
        <v>85</v>
      </c>
      <c r="V182">
        <v>61</v>
      </c>
      <c r="W182">
        <v>9</v>
      </c>
      <c r="X182">
        <v>49</v>
      </c>
      <c r="Y182">
        <v>8</v>
      </c>
    </row>
    <row r="183" spans="1:25" x14ac:dyDescent="0.35">
      <c r="A183">
        <v>182</v>
      </c>
      <c r="B183" t="s">
        <v>29</v>
      </c>
      <c r="C183">
        <v>78511</v>
      </c>
      <c r="D183">
        <f>ROUND(AI_Impact_on_Jobs_20303[[#This Row],[Salary]]/1000, 1)</f>
        <v>78.5</v>
      </c>
      <c r="E183">
        <v>3</v>
      </c>
      <c r="F1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3" t="s">
        <v>25</v>
      </c>
      <c r="H183">
        <v>41</v>
      </c>
      <c r="I183">
        <v>57</v>
      </c>
      <c r="J183">
        <v>14</v>
      </c>
      <c r="K183" t="s">
        <v>23</v>
      </c>
      <c r="L183">
        <f>IF(AI_Impact_on_Jobs_20303[[#This Row],[Risk_Category]] = "Low", AI_Impact_on_Jobs_20303[[#This Row],[Automation_Probability_2030]], 0)</f>
        <v>14</v>
      </c>
      <c r="M183">
        <f>IF(AI_Impact_on_Jobs_20303[[#This Row],[Risk_Category]]="Medium", AI_Impact_on_Jobs_20303[[#This Row],[Automation_Probability_2030]], 0)</f>
        <v>0</v>
      </c>
      <c r="N183">
        <f>IF(AI_Impact_on_Jobs_20303[[#This Row],[Risk_Category]]="High", AI_Impact_on_Jobs_20303[[#This Row],[Automation_Probability_2030]], 0)</f>
        <v>0</v>
      </c>
      <c r="O183">
        <f>AVERAGE(AI_Impact_on_Jobs_20303[[#This Row],[Skill_1]:[Skill_10]])</f>
        <v>43.7</v>
      </c>
      <c r="P183">
        <v>11</v>
      </c>
      <c r="Q183">
        <v>81</v>
      </c>
      <c r="R183">
        <v>95</v>
      </c>
      <c r="S183">
        <v>7</v>
      </c>
      <c r="T183">
        <v>96</v>
      </c>
      <c r="U183">
        <v>52</v>
      </c>
      <c r="V183">
        <v>3</v>
      </c>
      <c r="W183">
        <v>8</v>
      </c>
      <c r="X183">
        <v>5</v>
      </c>
      <c r="Y183">
        <v>79</v>
      </c>
    </row>
    <row r="184" spans="1:25" x14ac:dyDescent="0.35">
      <c r="A184">
        <v>183</v>
      </c>
      <c r="B184" t="s">
        <v>29</v>
      </c>
      <c r="C184">
        <v>136127</v>
      </c>
      <c r="D184">
        <f>ROUND(AI_Impact_on_Jobs_20303[[#This Row],[Salary]]/1000, 1)</f>
        <v>136.1</v>
      </c>
      <c r="E184">
        <v>5</v>
      </c>
      <c r="F1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4" t="s">
        <v>19</v>
      </c>
      <c r="H184">
        <v>5</v>
      </c>
      <c r="I184">
        <v>57</v>
      </c>
      <c r="J184">
        <v>15</v>
      </c>
      <c r="K184" t="s">
        <v>23</v>
      </c>
      <c r="L184">
        <f>IF(AI_Impact_on_Jobs_20303[[#This Row],[Risk_Category]] = "Low", AI_Impact_on_Jobs_20303[[#This Row],[Automation_Probability_2030]], 0)</f>
        <v>15</v>
      </c>
      <c r="M184">
        <f>IF(AI_Impact_on_Jobs_20303[[#This Row],[Risk_Category]]="Medium", AI_Impact_on_Jobs_20303[[#This Row],[Automation_Probability_2030]], 0)</f>
        <v>0</v>
      </c>
      <c r="N184">
        <f>IF(AI_Impact_on_Jobs_20303[[#This Row],[Risk_Category]]="High", AI_Impact_on_Jobs_20303[[#This Row],[Automation_Probability_2030]], 0)</f>
        <v>0</v>
      </c>
      <c r="O184">
        <f>AVERAGE(AI_Impact_on_Jobs_20303[[#This Row],[Skill_1]:[Skill_10]])</f>
        <v>39</v>
      </c>
      <c r="P184">
        <v>3</v>
      </c>
      <c r="Q184">
        <v>23</v>
      </c>
      <c r="R184">
        <v>28</v>
      </c>
      <c r="S184">
        <v>8</v>
      </c>
      <c r="T184">
        <v>93</v>
      </c>
      <c r="U184">
        <v>41</v>
      </c>
      <c r="V184">
        <v>91</v>
      </c>
      <c r="W184">
        <v>32</v>
      </c>
      <c r="X184">
        <v>48</v>
      </c>
      <c r="Y184">
        <v>23</v>
      </c>
    </row>
    <row r="185" spans="1:25" x14ac:dyDescent="0.35">
      <c r="A185">
        <v>184</v>
      </c>
      <c r="B185" t="s">
        <v>41</v>
      </c>
      <c r="C185">
        <v>45592</v>
      </c>
      <c r="D185">
        <f>ROUND(AI_Impact_on_Jobs_20303[[#This Row],[Salary]]/1000, 1)</f>
        <v>45.6</v>
      </c>
      <c r="E185">
        <v>29</v>
      </c>
      <c r="F1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5" t="s">
        <v>38</v>
      </c>
      <c r="H185">
        <v>98</v>
      </c>
      <c r="I185">
        <v>11</v>
      </c>
      <c r="J185">
        <v>79</v>
      </c>
      <c r="K185" t="s">
        <v>20</v>
      </c>
      <c r="L185">
        <f>IF(AI_Impact_on_Jobs_20303[[#This Row],[Risk_Category]] = "Low", AI_Impact_on_Jobs_20303[[#This Row],[Automation_Probability_2030]], 0)</f>
        <v>0</v>
      </c>
      <c r="M185">
        <f>IF(AI_Impact_on_Jobs_20303[[#This Row],[Risk_Category]]="Medium", AI_Impact_on_Jobs_20303[[#This Row],[Automation_Probability_2030]], 0)</f>
        <v>0</v>
      </c>
      <c r="N185">
        <f>IF(AI_Impact_on_Jobs_20303[[#This Row],[Risk_Category]]="High", AI_Impact_on_Jobs_20303[[#This Row],[Automation_Probability_2030]], 0)</f>
        <v>79</v>
      </c>
      <c r="O185">
        <f>AVERAGE(AI_Impact_on_Jobs_20303[[#This Row],[Skill_1]:[Skill_10]])</f>
        <v>43.6</v>
      </c>
      <c r="P185">
        <v>65</v>
      </c>
      <c r="Q185">
        <v>12</v>
      </c>
      <c r="R185">
        <v>89</v>
      </c>
      <c r="S185">
        <v>5</v>
      </c>
      <c r="T185">
        <v>45</v>
      </c>
      <c r="U185">
        <v>59</v>
      </c>
      <c r="V185">
        <v>62</v>
      </c>
      <c r="W185">
        <v>7</v>
      </c>
      <c r="X185">
        <v>68</v>
      </c>
      <c r="Y185">
        <v>24</v>
      </c>
    </row>
    <row r="186" spans="1:25" x14ac:dyDescent="0.35">
      <c r="A186">
        <v>185</v>
      </c>
      <c r="B186" t="s">
        <v>18</v>
      </c>
      <c r="C186">
        <v>134859</v>
      </c>
      <c r="D186">
        <f>ROUND(AI_Impact_on_Jobs_20303[[#This Row],[Salary]]/1000, 1)</f>
        <v>134.9</v>
      </c>
      <c r="E186">
        <v>13</v>
      </c>
      <c r="F1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6" t="s">
        <v>19</v>
      </c>
      <c r="H186">
        <v>82</v>
      </c>
      <c r="I186">
        <v>13</v>
      </c>
      <c r="J186">
        <v>84</v>
      </c>
      <c r="K186" t="s">
        <v>20</v>
      </c>
      <c r="L186">
        <f>IF(AI_Impact_on_Jobs_20303[[#This Row],[Risk_Category]] = "Low", AI_Impact_on_Jobs_20303[[#This Row],[Automation_Probability_2030]], 0)</f>
        <v>0</v>
      </c>
      <c r="M186">
        <f>IF(AI_Impact_on_Jobs_20303[[#This Row],[Risk_Category]]="Medium", AI_Impact_on_Jobs_20303[[#This Row],[Automation_Probability_2030]], 0)</f>
        <v>0</v>
      </c>
      <c r="N186">
        <f>IF(AI_Impact_on_Jobs_20303[[#This Row],[Risk_Category]]="High", AI_Impact_on_Jobs_20303[[#This Row],[Automation_Probability_2030]], 0)</f>
        <v>84</v>
      </c>
      <c r="O186">
        <f>AVERAGE(AI_Impact_on_Jobs_20303[[#This Row],[Skill_1]:[Skill_10]])</f>
        <v>36</v>
      </c>
      <c r="P186">
        <v>52</v>
      </c>
      <c r="Q186">
        <v>14</v>
      </c>
      <c r="R186">
        <v>78</v>
      </c>
      <c r="S186">
        <v>27</v>
      </c>
      <c r="T186">
        <v>5</v>
      </c>
      <c r="U186">
        <v>28</v>
      </c>
      <c r="V186">
        <v>13</v>
      </c>
      <c r="W186">
        <v>63</v>
      </c>
      <c r="X186">
        <v>5</v>
      </c>
      <c r="Y186">
        <v>75</v>
      </c>
    </row>
    <row r="187" spans="1:25" x14ac:dyDescent="0.35">
      <c r="A187">
        <v>186</v>
      </c>
      <c r="B187" t="s">
        <v>43</v>
      </c>
      <c r="C187">
        <v>119678</v>
      </c>
      <c r="D187">
        <f>ROUND(AI_Impact_on_Jobs_20303[[#This Row],[Salary]]/1000, 1)</f>
        <v>119.7</v>
      </c>
      <c r="E187">
        <v>24</v>
      </c>
      <c r="F1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7" t="s">
        <v>25</v>
      </c>
      <c r="H187">
        <v>0</v>
      </c>
      <c r="I187">
        <v>101</v>
      </c>
      <c r="J187">
        <v>6</v>
      </c>
      <c r="K187" t="s">
        <v>23</v>
      </c>
      <c r="L187">
        <f>IF(AI_Impact_on_Jobs_20303[[#This Row],[Risk_Category]] = "Low", AI_Impact_on_Jobs_20303[[#This Row],[Automation_Probability_2030]], 0)</f>
        <v>6</v>
      </c>
      <c r="M187">
        <f>IF(AI_Impact_on_Jobs_20303[[#This Row],[Risk_Category]]="Medium", AI_Impact_on_Jobs_20303[[#This Row],[Automation_Probability_2030]], 0)</f>
        <v>0</v>
      </c>
      <c r="N187">
        <f>IF(AI_Impact_on_Jobs_20303[[#This Row],[Risk_Category]]="High", AI_Impact_on_Jobs_20303[[#This Row],[Automation_Probability_2030]], 0)</f>
        <v>0</v>
      </c>
      <c r="O187">
        <f>AVERAGE(AI_Impact_on_Jobs_20303[[#This Row],[Skill_1]:[Skill_10]])</f>
        <v>35.700000000000003</v>
      </c>
      <c r="P187">
        <v>28</v>
      </c>
      <c r="Q187">
        <v>71</v>
      </c>
      <c r="R187">
        <v>6</v>
      </c>
      <c r="S187">
        <v>84</v>
      </c>
      <c r="T187">
        <v>0</v>
      </c>
      <c r="U187">
        <v>25</v>
      </c>
      <c r="V187">
        <v>74</v>
      </c>
      <c r="W187">
        <v>32</v>
      </c>
      <c r="X187">
        <v>1</v>
      </c>
      <c r="Y187">
        <v>36</v>
      </c>
    </row>
    <row r="188" spans="1:25" x14ac:dyDescent="0.35">
      <c r="A188">
        <v>187</v>
      </c>
      <c r="B188" t="s">
        <v>34</v>
      </c>
      <c r="C188">
        <v>62402</v>
      </c>
      <c r="D188">
        <f>ROUND(AI_Impact_on_Jobs_20303[[#This Row],[Salary]]/1000, 1)</f>
        <v>62.4</v>
      </c>
      <c r="E188">
        <v>8</v>
      </c>
      <c r="F1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8" t="s">
        <v>19</v>
      </c>
      <c r="H188">
        <v>84</v>
      </c>
      <c r="I188">
        <v>81</v>
      </c>
      <c r="J188">
        <v>62</v>
      </c>
      <c r="K188" t="s">
        <v>27</v>
      </c>
      <c r="L188">
        <f>IF(AI_Impact_on_Jobs_20303[[#This Row],[Risk_Category]] = "Low", AI_Impact_on_Jobs_20303[[#This Row],[Automation_Probability_2030]], 0)</f>
        <v>0</v>
      </c>
      <c r="M188">
        <f>IF(AI_Impact_on_Jobs_20303[[#This Row],[Risk_Category]]="Medium", AI_Impact_on_Jobs_20303[[#This Row],[Automation_Probability_2030]], 0)</f>
        <v>62</v>
      </c>
      <c r="N188">
        <f>IF(AI_Impact_on_Jobs_20303[[#This Row],[Risk_Category]]="High", AI_Impact_on_Jobs_20303[[#This Row],[Automation_Probability_2030]], 0)</f>
        <v>0</v>
      </c>
      <c r="O188">
        <f>AVERAGE(AI_Impact_on_Jobs_20303[[#This Row],[Skill_1]:[Skill_10]])</f>
        <v>58.6</v>
      </c>
      <c r="P188">
        <v>89</v>
      </c>
      <c r="Q188">
        <v>43</v>
      </c>
      <c r="R188">
        <v>91</v>
      </c>
      <c r="S188">
        <v>38</v>
      </c>
      <c r="T188">
        <v>96</v>
      </c>
      <c r="U188">
        <v>9</v>
      </c>
      <c r="V188">
        <v>69</v>
      </c>
      <c r="W188">
        <v>49</v>
      </c>
      <c r="X188">
        <v>39</v>
      </c>
      <c r="Y188">
        <v>63</v>
      </c>
    </row>
    <row r="189" spans="1:25" x14ac:dyDescent="0.35">
      <c r="A189">
        <v>188</v>
      </c>
      <c r="B189" t="s">
        <v>30</v>
      </c>
      <c r="C189">
        <v>53478</v>
      </c>
      <c r="D189">
        <f>ROUND(AI_Impact_on_Jobs_20303[[#This Row],[Salary]]/1000, 1)</f>
        <v>53.5</v>
      </c>
      <c r="E189">
        <v>9</v>
      </c>
      <c r="F1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9" t="s">
        <v>38</v>
      </c>
      <c r="H189">
        <v>14</v>
      </c>
      <c r="I189">
        <v>75</v>
      </c>
      <c r="J189">
        <v>65</v>
      </c>
      <c r="K189" t="s">
        <v>27</v>
      </c>
      <c r="L189">
        <f>IF(AI_Impact_on_Jobs_20303[[#This Row],[Risk_Category]] = "Low", AI_Impact_on_Jobs_20303[[#This Row],[Automation_Probability_2030]], 0)</f>
        <v>0</v>
      </c>
      <c r="M189">
        <f>IF(AI_Impact_on_Jobs_20303[[#This Row],[Risk_Category]]="Medium", AI_Impact_on_Jobs_20303[[#This Row],[Automation_Probability_2030]], 0)</f>
        <v>65</v>
      </c>
      <c r="N189">
        <f>IF(AI_Impact_on_Jobs_20303[[#This Row],[Risk_Category]]="High", AI_Impact_on_Jobs_20303[[#This Row],[Automation_Probability_2030]], 0)</f>
        <v>0</v>
      </c>
      <c r="O189">
        <f>AVERAGE(AI_Impact_on_Jobs_20303[[#This Row],[Skill_1]:[Skill_10]])</f>
        <v>37</v>
      </c>
      <c r="P189">
        <v>18</v>
      </c>
      <c r="Q189">
        <v>28</v>
      </c>
      <c r="R189">
        <v>13</v>
      </c>
      <c r="S189">
        <v>68</v>
      </c>
      <c r="T189">
        <v>94</v>
      </c>
      <c r="U189">
        <v>27</v>
      </c>
      <c r="V189">
        <v>48</v>
      </c>
      <c r="W189">
        <v>63</v>
      </c>
      <c r="X189">
        <v>10</v>
      </c>
      <c r="Y189">
        <v>1</v>
      </c>
    </row>
    <row r="190" spans="1:25" x14ac:dyDescent="0.35">
      <c r="A190">
        <v>189</v>
      </c>
      <c r="B190" t="s">
        <v>35</v>
      </c>
      <c r="C190">
        <v>52005</v>
      </c>
      <c r="D190">
        <f>ROUND(AI_Impact_on_Jobs_20303[[#This Row],[Salary]]/1000, 1)</f>
        <v>52</v>
      </c>
      <c r="E190">
        <v>15</v>
      </c>
      <c r="F1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0" t="s">
        <v>38</v>
      </c>
      <c r="H190">
        <v>39</v>
      </c>
      <c r="I190">
        <v>137</v>
      </c>
      <c r="J190">
        <v>49</v>
      </c>
      <c r="K190" t="s">
        <v>27</v>
      </c>
      <c r="L190">
        <f>IF(AI_Impact_on_Jobs_20303[[#This Row],[Risk_Category]] = "Low", AI_Impact_on_Jobs_20303[[#This Row],[Automation_Probability_2030]], 0)</f>
        <v>0</v>
      </c>
      <c r="M190">
        <f>IF(AI_Impact_on_Jobs_20303[[#This Row],[Risk_Category]]="Medium", AI_Impact_on_Jobs_20303[[#This Row],[Automation_Probability_2030]], 0)</f>
        <v>49</v>
      </c>
      <c r="N190">
        <f>IF(AI_Impact_on_Jobs_20303[[#This Row],[Risk_Category]]="High", AI_Impact_on_Jobs_20303[[#This Row],[Automation_Probability_2030]], 0)</f>
        <v>0</v>
      </c>
      <c r="O190">
        <f>AVERAGE(AI_Impact_on_Jobs_20303[[#This Row],[Skill_1]:[Skill_10]])</f>
        <v>46.2</v>
      </c>
      <c r="P190">
        <v>11</v>
      </c>
      <c r="Q190">
        <v>63</v>
      </c>
      <c r="R190">
        <v>77</v>
      </c>
      <c r="S190">
        <v>0</v>
      </c>
      <c r="T190">
        <v>86</v>
      </c>
      <c r="U190">
        <v>19</v>
      </c>
      <c r="V190">
        <v>55</v>
      </c>
      <c r="W190">
        <v>42</v>
      </c>
      <c r="X190">
        <v>72</v>
      </c>
      <c r="Y190">
        <v>37</v>
      </c>
    </row>
    <row r="191" spans="1:25" x14ac:dyDescent="0.35">
      <c r="A191">
        <v>190</v>
      </c>
      <c r="B191" t="s">
        <v>18</v>
      </c>
      <c r="C191">
        <v>82389</v>
      </c>
      <c r="D191">
        <f>ROUND(AI_Impact_on_Jobs_20303[[#This Row],[Salary]]/1000, 1)</f>
        <v>82.4</v>
      </c>
      <c r="E191">
        <v>10</v>
      </c>
      <c r="F1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1" t="s">
        <v>38</v>
      </c>
      <c r="H191">
        <v>73</v>
      </c>
      <c r="I191">
        <v>115</v>
      </c>
      <c r="J191">
        <v>9</v>
      </c>
      <c r="K191" t="s">
        <v>20</v>
      </c>
      <c r="L191">
        <f>IF(AI_Impact_on_Jobs_20303[[#This Row],[Risk_Category]] = "Low", AI_Impact_on_Jobs_20303[[#This Row],[Automation_Probability_2030]], 0)</f>
        <v>0</v>
      </c>
      <c r="M191">
        <f>IF(AI_Impact_on_Jobs_20303[[#This Row],[Risk_Category]]="Medium", AI_Impact_on_Jobs_20303[[#This Row],[Automation_Probability_2030]], 0)</f>
        <v>0</v>
      </c>
      <c r="N191">
        <f>IF(AI_Impact_on_Jobs_20303[[#This Row],[Risk_Category]]="High", AI_Impact_on_Jobs_20303[[#This Row],[Automation_Probability_2030]], 0)</f>
        <v>9</v>
      </c>
      <c r="O191">
        <f>AVERAGE(AI_Impact_on_Jobs_20303[[#This Row],[Skill_1]:[Skill_10]])</f>
        <v>51.5</v>
      </c>
      <c r="P191">
        <v>75</v>
      </c>
      <c r="Q191">
        <v>4</v>
      </c>
      <c r="R191">
        <v>39</v>
      </c>
      <c r="S191">
        <v>93</v>
      </c>
      <c r="T191">
        <v>13</v>
      </c>
      <c r="U191">
        <v>74</v>
      </c>
      <c r="V191">
        <v>97</v>
      </c>
      <c r="W191">
        <v>5</v>
      </c>
      <c r="X191">
        <v>68</v>
      </c>
      <c r="Y191">
        <v>47</v>
      </c>
    </row>
    <row r="192" spans="1:25" x14ac:dyDescent="0.35">
      <c r="A192">
        <v>191</v>
      </c>
      <c r="B192" t="s">
        <v>42</v>
      </c>
      <c r="C192">
        <v>84336</v>
      </c>
      <c r="D192">
        <f>ROUND(AI_Impact_on_Jobs_20303[[#This Row],[Salary]]/1000, 1)</f>
        <v>84.3</v>
      </c>
      <c r="E192">
        <v>3</v>
      </c>
      <c r="F1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2" t="s">
        <v>25</v>
      </c>
      <c r="H192">
        <v>9</v>
      </c>
      <c r="I192">
        <v>54</v>
      </c>
      <c r="J192">
        <v>57</v>
      </c>
      <c r="K192" t="s">
        <v>27</v>
      </c>
      <c r="L192">
        <f>IF(AI_Impact_on_Jobs_20303[[#This Row],[Risk_Category]] = "Low", AI_Impact_on_Jobs_20303[[#This Row],[Automation_Probability_2030]], 0)</f>
        <v>0</v>
      </c>
      <c r="M192">
        <f>IF(AI_Impact_on_Jobs_20303[[#This Row],[Risk_Category]]="Medium", AI_Impact_on_Jobs_20303[[#This Row],[Automation_Probability_2030]], 0)</f>
        <v>57</v>
      </c>
      <c r="N192">
        <f>IF(AI_Impact_on_Jobs_20303[[#This Row],[Risk_Category]]="High", AI_Impact_on_Jobs_20303[[#This Row],[Automation_Probability_2030]], 0)</f>
        <v>0</v>
      </c>
      <c r="O192">
        <f>AVERAGE(AI_Impact_on_Jobs_20303[[#This Row],[Skill_1]:[Skill_10]])</f>
        <v>64.900000000000006</v>
      </c>
      <c r="P192">
        <v>82</v>
      </c>
      <c r="Q192">
        <v>78</v>
      </c>
      <c r="R192">
        <v>54</v>
      </c>
      <c r="S192">
        <v>1</v>
      </c>
      <c r="T192">
        <v>69</v>
      </c>
      <c r="U192">
        <v>24</v>
      </c>
      <c r="V192">
        <v>91</v>
      </c>
      <c r="W192">
        <v>84</v>
      </c>
      <c r="X192">
        <v>71</v>
      </c>
      <c r="Y192">
        <v>95</v>
      </c>
    </row>
    <row r="193" spans="1:25" x14ac:dyDescent="0.35">
      <c r="A193">
        <v>192</v>
      </c>
      <c r="B193" t="s">
        <v>28</v>
      </c>
      <c r="C193">
        <v>112594</v>
      </c>
      <c r="D193">
        <f>ROUND(AI_Impact_on_Jobs_20303[[#This Row],[Salary]]/1000, 1)</f>
        <v>112.6</v>
      </c>
      <c r="E193">
        <v>24</v>
      </c>
      <c r="F1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3" t="s">
        <v>25</v>
      </c>
      <c r="H193">
        <v>74</v>
      </c>
      <c r="I193">
        <v>83</v>
      </c>
      <c r="J193">
        <v>66</v>
      </c>
      <c r="K193" t="s">
        <v>27</v>
      </c>
      <c r="L193">
        <f>IF(AI_Impact_on_Jobs_20303[[#This Row],[Risk_Category]] = "Low", AI_Impact_on_Jobs_20303[[#This Row],[Automation_Probability_2030]], 0)</f>
        <v>0</v>
      </c>
      <c r="M193">
        <f>IF(AI_Impact_on_Jobs_20303[[#This Row],[Risk_Category]]="Medium", AI_Impact_on_Jobs_20303[[#This Row],[Automation_Probability_2030]], 0)</f>
        <v>66</v>
      </c>
      <c r="N193">
        <f>IF(AI_Impact_on_Jobs_20303[[#This Row],[Risk_Category]]="High", AI_Impact_on_Jobs_20303[[#This Row],[Automation_Probability_2030]], 0)</f>
        <v>0</v>
      </c>
      <c r="O193">
        <f>AVERAGE(AI_Impact_on_Jobs_20303[[#This Row],[Skill_1]:[Skill_10]])</f>
        <v>37.799999999999997</v>
      </c>
      <c r="P193">
        <v>27</v>
      </c>
      <c r="Q193">
        <v>72</v>
      </c>
      <c r="R193">
        <v>88</v>
      </c>
      <c r="S193">
        <v>4</v>
      </c>
      <c r="T193">
        <v>4</v>
      </c>
      <c r="U193">
        <v>76</v>
      </c>
      <c r="V193">
        <v>45</v>
      </c>
      <c r="W193">
        <v>27</v>
      </c>
      <c r="X193">
        <v>22</v>
      </c>
      <c r="Y193">
        <v>13</v>
      </c>
    </row>
    <row r="194" spans="1:25" x14ac:dyDescent="0.35">
      <c r="A194">
        <v>193</v>
      </c>
      <c r="B194" t="s">
        <v>18</v>
      </c>
      <c r="C194">
        <v>85243</v>
      </c>
      <c r="D194">
        <f>ROUND(AI_Impact_on_Jobs_20303[[#This Row],[Salary]]/1000, 1)</f>
        <v>85.2</v>
      </c>
      <c r="E194">
        <v>26</v>
      </c>
      <c r="F1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4" t="s">
        <v>38</v>
      </c>
      <c r="H194">
        <v>58</v>
      </c>
      <c r="I194">
        <v>58</v>
      </c>
      <c r="J194">
        <v>8</v>
      </c>
      <c r="K194" t="s">
        <v>20</v>
      </c>
      <c r="L194">
        <f>IF(AI_Impact_on_Jobs_20303[[#This Row],[Risk_Category]] = "Low", AI_Impact_on_Jobs_20303[[#This Row],[Automation_Probability_2030]], 0)</f>
        <v>0</v>
      </c>
      <c r="M194">
        <f>IF(AI_Impact_on_Jobs_20303[[#This Row],[Risk_Category]]="Medium", AI_Impact_on_Jobs_20303[[#This Row],[Automation_Probability_2030]], 0)</f>
        <v>0</v>
      </c>
      <c r="N194">
        <f>IF(AI_Impact_on_Jobs_20303[[#This Row],[Risk_Category]]="High", AI_Impact_on_Jobs_20303[[#This Row],[Automation_Probability_2030]], 0)</f>
        <v>8</v>
      </c>
      <c r="O194">
        <f>AVERAGE(AI_Impact_on_Jobs_20303[[#This Row],[Skill_1]:[Skill_10]])</f>
        <v>44</v>
      </c>
      <c r="P194">
        <v>37</v>
      </c>
      <c r="Q194">
        <v>18</v>
      </c>
      <c r="R194">
        <v>44</v>
      </c>
      <c r="S194">
        <v>33</v>
      </c>
      <c r="T194">
        <v>34</v>
      </c>
      <c r="U194">
        <v>74</v>
      </c>
      <c r="V194">
        <v>22</v>
      </c>
      <c r="W194">
        <v>64</v>
      </c>
      <c r="X194">
        <v>57</v>
      </c>
      <c r="Y194">
        <v>57</v>
      </c>
    </row>
    <row r="195" spans="1:25" x14ac:dyDescent="0.35">
      <c r="A195">
        <v>194</v>
      </c>
      <c r="B195" t="s">
        <v>34</v>
      </c>
      <c r="C195">
        <v>85668</v>
      </c>
      <c r="D195">
        <f>ROUND(AI_Impact_on_Jobs_20303[[#This Row],[Salary]]/1000, 1)</f>
        <v>85.7</v>
      </c>
      <c r="E195">
        <v>3</v>
      </c>
      <c r="F1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5" t="s">
        <v>19</v>
      </c>
      <c r="H195">
        <v>55</v>
      </c>
      <c r="I195">
        <v>138</v>
      </c>
      <c r="J195">
        <v>57</v>
      </c>
      <c r="K195" t="s">
        <v>27</v>
      </c>
      <c r="L195">
        <f>IF(AI_Impact_on_Jobs_20303[[#This Row],[Risk_Category]] = "Low", AI_Impact_on_Jobs_20303[[#This Row],[Automation_Probability_2030]], 0)</f>
        <v>0</v>
      </c>
      <c r="M195">
        <f>IF(AI_Impact_on_Jobs_20303[[#This Row],[Risk_Category]]="Medium", AI_Impact_on_Jobs_20303[[#This Row],[Automation_Probability_2030]], 0)</f>
        <v>57</v>
      </c>
      <c r="N195">
        <f>IF(AI_Impact_on_Jobs_20303[[#This Row],[Risk_Category]]="High", AI_Impact_on_Jobs_20303[[#This Row],[Automation_Probability_2030]], 0)</f>
        <v>0</v>
      </c>
      <c r="O195">
        <f>AVERAGE(AI_Impact_on_Jobs_20303[[#This Row],[Skill_1]:[Skill_10]])</f>
        <v>44.4</v>
      </c>
      <c r="P195">
        <v>55</v>
      </c>
      <c r="Q195">
        <v>83</v>
      </c>
      <c r="R195">
        <v>61</v>
      </c>
      <c r="S195">
        <v>29</v>
      </c>
      <c r="T195">
        <v>21</v>
      </c>
      <c r="U195">
        <v>15</v>
      </c>
      <c r="V195">
        <v>9</v>
      </c>
      <c r="W195">
        <v>71</v>
      </c>
      <c r="X195">
        <v>94</v>
      </c>
      <c r="Y195">
        <v>6</v>
      </c>
    </row>
    <row r="196" spans="1:25" x14ac:dyDescent="0.35">
      <c r="A196">
        <v>195</v>
      </c>
      <c r="B196" t="s">
        <v>26</v>
      </c>
      <c r="C196">
        <v>82428</v>
      </c>
      <c r="D196">
        <f>ROUND(AI_Impact_on_Jobs_20303[[#This Row],[Salary]]/1000, 1)</f>
        <v>82.4</v>
      </c>
      <c r="E196">
        <v>14</v>
      </c>
      <c r="F1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6" t="s">
        <v>38</v>
      </c>
      <c r="H196">
        <v>6</v>
      </c>
      <c r="I196">
        <v>117</v>
      </c>
      <c r="J196">
        <v>53</v>
      </c>
      <c r="K196" t="s">
        <v>27</v>
      </c>
      <c r="L196">
        <f>IF(AI_Impact_on_Jobs_20303[[#This Row],[Risk_Category]] = "Low", AI_Impact_on_Jobs_20303[[#This Row],[Automation_Probability_2030]], 0)</f>
        <v>0</v>
      </c>
      <c r="M196">
        <f>IF(AI_Impact_on_Jobs_20303[[#This Row],[Risk_Category]]="Medium", AI_Impact_on_Jobs_20303[[#This Row],[Automation_Probability_2030]], 0)</f>
        <v>53</v>
      </c>
      <c r="N196">
        <f>IF(AI_Impact_on_Jobs_20303[[#This Row],[Risk_Category]]="High", AI_Impact_on_Jobs_20303[[#This Row],[Automation_Probability_2030]], 0)</f>
        <v>0</v>
      </c>
      <c r="O196">
        <f>AVERAGE(AI_Impact_on_Jobs_20303[[#This Row],[Skill_1]:[Skill_10]])</f>
        <v>57.6</v>
      </c>
      <c r="P196">
        <v>99</v>
      </c>
      <c r="Q196">
        <v>24</v>
      </c>
      <c r="R196">
        <v>53</v>
      </c>
      <c r="S196">
        <v>65</v>
      </c>
      <c r="T196">
        <v>64</v>
      </c>
      <c r="U196">
        <v>56</v>
      </c>
      <c r="V196">
        <v>78</v>
      </c>
      <c r="W196">
        <v>2</v>
      </c>
      <c r="X196">
        <v>73</v>
      </c>
      <c r="Y196">
        <v>62</v>
      </c>
    </row>
    <row r="197" spans="1:25" x14ac:dyDescent="0.35">
      <c r="A197">
        <v>196</v>
      </c>
      <c r="B197" t="s">
        <v>36</v>
      </c>
      <c r="C197">
        <v>107240</v>
      </c>
      <c r="D197">
        <f>ROUND(AI_Impact_on_Jobs_20303[[#This Row],[Salary]]/1000, 1)</f>
        <v>107.2</v>
      </c>
      <c r="E197">
        <v>25</v>
      </c>
      <c r="F1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7" t="s">
        <v>38</v>
      </c>
      <c r="H197">
        <v>85</v>
      </c>
      <c r="I197">
        <v>82</v>
      </c>
      <c r="J197">
        <v>41</v>
      </c>
      <c r="K197" t="s">
        <v>27</v>
      </c>
      <c r="L197">
        <f>IF(AI_Impact_on_Jobs_20303[[#This Row],[Risk_Category]] = "Low", AI_Impact_on_Jobs_20303[[#This Row],[Automation_Probability_2030]], 0)</f>
        <v>0</v>
      </c>
      <c r="M197">
        <f>IF(AI_Impact_on_Jobs_20303[[#This Row],[Risk_Category]]="Medium", AI_Impact_on_Jobs_20303[[#This Row],[Automation_Probability_2030]], 0)</f>
        <v>41</v>
      </c>
      <c r="N197">
        <f>IF(AI_Impact_on_Jobs_20303[[#This Row],[Risk_Category]]="High", AI_Impact_on_Jobs_20303[[#This Row],[Automation_Probability_2030]], 0)</f>
        <v>0</v>
      </c>
      <c r="O197">
        <f>AVERAGE(AI_Impact_on_Jobs_20303[[#This Row],[Skill_1]:[Skill_10]])</f>
        <v>65.8</v>
      </c>
      <c r="P197">
        <v>98</v>
      </c>
      <c r="Q197">
        <v>53</v>
      </c>
      <c r="R197">
        <v>91</v>
      </c>
      <c r="S197">
        <v>16</v>
      </c>
      <c r="T197">
        <v>64</v>
      </c>
      <c r="U197">
        <v>81</v>
      </c>
      <c r="V197">
        <v>95</v>
      </c>
      <c r="W197">
        <v>34</v>
      </c>
      <c r="X197">
        <v>72</v>
      </c>
      <c r="Y197">
        <v>54</v>
      </c>
    </row>
    <row r="198" spans="1:25" x14ac:dyDescent="0.35">
      <c r="A198">
        <v>197</v>
      </c>
      <c r="B198" t="s">
        <v>34</v>
      </c>
      <c r="C198">
        <v>120270</v>
      </c>
      <c r="D198">
        <f>ROUND(AI_Impact_on_Jobs_20303[[#This Row],[Salary]]/1000, 1)</f>
        <v>120.3</v>
      </c>
      <c r="E198">
        <v>8</v>
      </c>
      <c r="F1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8" t="s">
        <v>19</v>
      </c>
      <c r="H198">
        <v>69</v>
      </c>
      <c r="I198">
        <v>119</v>
      </c>
      <c r="J198">
        <v>67</v>
      </c>
      <c r="K198" t="s">
        <v>27</v>
      </c>
      <c r="L198">
        <f>IF(AI_Impact_on_Jobs_20303[[#This Row],[Risk_Category]] = "Low", AI_Impact_on_Jobs_20303[[#This Row],[Automation_Probability_2030]], 0)</f>
        <v>0</v>
      </c>
      <c r="M198">
        <f>IF(AI_Impact_on_Jobs_20303[[#This Row],[Risk_Category]]="Medium", AI_Impact_on_Jobs_20303[[#This Row],[Automation_Probability_2030]], 0)</f>
        <v>67</v>
      </c>
      <c r="N198">
        <f>IF(AI_Impact_on_Jobs_20303[[#This Row],[Risk_Category]]="High", AI_Impact_on_Jobs_20303[[#This Row],[Automation_Probability_2030]], 0)</f>
        <v>0</v>
      </c>
      <c r="O198">
        <f>AVERAGE(AI_Impact_on_Jobs_20303[[#This Row],[Skill_1]:[Skill_10]])</f>
        <v>44.1</v>
      </c>
      <c r="P198">
        <v>5</v>
      </c>
      <c r="Q198">
        <v>23</v>
      </c>
      <c r="R198">
        <v>4</v>
      </c>
      <c r="S198">
        <v>42</v>
      </c>
      <c r="T198">
        <v>3</v>
      </c>
      <c r="U198">
        <v>76</v>
      </c>
      <c r="V198">
        <v>35</v>
      </c>
      <c r="W198">
        <v>95</v>
      </c>
      <c r="X198">
        <v>96</v>
      </c>
      <c r="Y198">
        <v>62</v>
      </c>
    </row>
    <row r="199" spans="1:25" x14ac:dyDescent="0.35">
      <c r="A199">
        <v>198</v>
      </c>
      <c r="B199" t="s">
        <v>29</v>
      </c>
      <c r="C199">
        <v>74605</v>
      </c>
      <c r="D199">
        <f>ROUND(AI_Impact_on_Jobs_20303[[#This Row],[Salary]]/1000, 1)</f>
        <v>74.599999999999994</v>
      </c>
      <c r="E199">
        <v>21</v>
      </c>
      <c r="F1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9" t="s">
        <v>19</v>
      </c>
      <c r="H199">
        <v>76</v>
      </c>
      <c r="I199">
        <v>105</v>
      </c>
      <c r="J199">
        <v>1</v>
      </c>
      <c r="K199" t="s">
        <v>23</v>
      </c>
      <c r="L199">
        <f>IF(AI_Impact_on_Jobs_20303[[#This Row],[Risk_Category]] = "Low", AI_Impact_on_Jobs_20303[[#This Row],[Automation_Probability_2030]], 0)</f>
        <v>1</v>
      </c>
      <c r="M199">
        <f>IF(AI_Impact_on_Jobs_20303[[#This Row],[Risk_Category]]="Medium", AI_Impact_on_Jobs_20303[[#This Row],[Automation_Probability_2030]], 0)</f>
        <v>0</v>
      </c>
      <c r="N199">
        <f>IF(AI_Impact_on_Jobs_20303[[#This Row],[Risk_Category]]="High", AI_Impact_on_Jobs_20303[[#This Row],[Automation_Probability_2030]], 0)</f>
        <v>0</v>
      </c>
      <c r="O199">
        <f>AVERAGE(AI_Impact_on_Jobs_20303[[#This Row],[Skill_1]:[Skill_10]])</f>
        <v>51.7</v>
      </c>
      <c r="P199">
        <v>46</v>
      </c>
      <c r="Q199">
        <v>56</v>
      </c>
      <c r="R199">
        <v>86</v>
      </c>
      <c r="S199">
        <v>48</v>
      </c>
      <c r="T199">
        <v>9</v>
      </c>
      <c r="U199">
        <v>67</v>
      </c>
      <c r="V199">
        <v>14</v>
      </c>
      <c r="W199">
        <v>99</v>
      </c>
      <c r="X199">
        <v>53</v>
      </c>
      <c r="Y199">
        <v>39</v>
      </c>
    </row>
    <row r="200" spans="1:25" x14ac:dyDescent="0.35">
      <c r="A200">
        <v>199</v>
      </c>
      <c r="B200" t="s">
        <v>34</v>
      </c>
      <c r="C200">
        <v>140059</v>
      </c>
      <c r="D200">
        <f>ROUND(AI_Impact_on_Jobs_20303[[#This Row],[Salary]]/1000, 1)</f>
        <v>140.1</v>
      </c>
      <c r="E200">
        <v>5</v>
      </c>
      <c r="F2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0" t="s">
        <v>38</v>
      </c>
      <c r="H200">
        <v>11</v>
      </c>
      <c r="I200">
        <v>114</v>
      </c>
      <c r="J200">
        <v>5</v>
      </c>
      <c r="K200" t="s">
        <v>27</v>
      </c>
      <c r="L200">
        <f>IF(AI_Impact_on_Jobs_20303[[#This Row],[Risk_Category]] = "Low", AI_Impact_on_Jobs_20303[[#This Row],[Automation_Probability_2030]], 0)</f>
        <v>0</v>
      </c>
      <c r="M200">
        <f>IF(AI_Impact_on_Jobs_20303[[#This Row],[Risk_Category]]="Medium", AI_Impact_on_Jobs_20303[[#This Row],[Automation_Probability_2030]], 0)</f>
        <v>5</v>
      </c>
      <c r="N200">
        <f>IF(AI_Impact_on_Jobs_20303[[#This Row],[Risk_Category]]="High", AI_Impact_on_Jobs_20303[[#This Row],[Automation_Probability_2030]], 0)</f>
        <v>0</v>
      </c>
      <c r="O200">
        <f>AVERAGE(AI_Impact_on_Jobs_20303[[#This Row],[Skill_1]:[Skill_10]])</f>
        <v>38.9</v>
      </c>
      <c r="P200">
        <v>41</v>
      </c>
      <c r="Q200">
        <v>95</v>
      </c>
      <c r="R200">
        <v>52</v>
      </c>
      <c r="S200">
        <v>22</v>
      </c>
      <c r="T200">
        <v>46</v>
      </c>
      <c r="U200">
        <v>92</v>
      </c>
      <c r="V200">
        <v>18</v>
      </c>
      <c r="W200">
        <v>21</v>
      </c>
      <c r="X200">
        <v>1</v>
      </c>
      <c r="Y200">
        <v>1</v>
      </c>
    </row>
    <row r="201" spans="1:25" x14ac:dyDescent="0.35">
      <c r="A201">
        <v>200</v>
      </c>
      <c r="B201" t="s">
        <v>30</v>
      </c>
      <c r="C201">
        <v>96155</v>
      </c>
      <c r="D201">
        <f>ROUND(AI_Impact_on_Jobs_20303[[#This Row],[Salary]]/1000, 1)</f>
        <v>96.2</v>
      </c>
      <c r="E201">
        <v>18</v>
      </c>
      <c r="F2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1" t="s">
        <v>38</v>
      </c>
      <c r="H201">
        <v>73</v>
      </c>
      <c r="I201">
        <v>86</v>
      </c>
      <c r="J201">
        <v>58</v>
      </c>
      <c r="K201" t="s">
        <v>27</v>
      </c>
      <c r="L201">
        <f>IF(AI_Impact_on_Jobs_20303[[#This Row],[Risk_Category]] = "Low", AI_Impact_on_Jobs_20303[[#This Row],[Automation_Probability_2030]], 0)</f>
        <v>0</v>
      </c>
      <c r="M201">
        <f>IF(AI_Impact_on_Jobs_20303[[#This Row],[Risk_Category]]="Medium", AI_Impact_on_Jobs_20303[[#This Row],[Automation_Probability_2030]], 0)</f>
        <v>58</v>
      </c>
      <c r="N201">
        <f>IF(AI_Impact_on_Jobs_20303[[#This Row],[Risk_Category]]="High", AI_Impact_on_Jobs_20303[[#This Row],[Automation_Probability_2030]], 0)</f>
        <v>0</v>
      </c>
      <c r="O201">
        <f>AVERAGE(AI_Impact_on_Jobs_20303[[#This Row],[Skill_1]:[Skill_10]])</f>
        <v>57.5</v>
      </c>
      <c r="P201">
        <v>4</v>
      </c>
      <c r="Q201">
        <v>95</v>
      </c>
      <c r="R201">
        <v>97</v>
      </c>
      <c r="S201">
        <v>39</v>
      </c>
      <c r="T201">
        <v>85</v>
      </c>
      <c r="U201">
        <v>77</v>
      </c>
      <c r="V201">
        <v>31</v>
      </c>
      <c r="W201">
        <v>23</v>
      </c>
      <c r="X201">
        <v>46</v>
      </c>
      <c r="Y201">
        <v>78</v>
      </c>
    </row>
    <row r="202" spans="1:25" x14ac:dyDescent="0.35">
      <c r="A202">
        <v>201</v>
      </c>
      <c r="B202" t="s">
        <v>24</v>
      </c>
      <c r="C202">
        <v>131971</v>
      </c>
      <c r="D202">
        <f>ROUND(AI_Impact_on_Jobs_20303[[#This Row],[Salary]]/1000, 1)</f>
        <v>132</v>
      </c>
      <c r="E202">
        <v>23</v>
      </c>
      <c r="F2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2" t="s">
        <v>19</v>
      </c>
      <c r="H202">
        <v>76</v>
      </c>
      <c r="I202">
        <v>136</v>
      </c>
      <c r="J202">
        <v>85</v>
      </c>
      <c r="K202" t="s">
        <v>20</v>
      </c>
      <c r="L202">
        <f>IF(AI_Impact_on_Jobs_20303[[#This Row],[Risk_Category]] = "Low", AI_Impact_on_Jobs_20303[[#This Row],[Automation_Probability_2030]], 0)</f>
        <v>0</v>
      </c>
      <c r="M202">
        <f>IF(AI_Impact_on_Jobs_20303[[#This Row],[Risk_Category]]="Medium", AI_Impact_on_Jobs_20303[[#This Row],[Automation_Probability_2030]], 0)</f>
        <v>0</v>
      </c>
      <c r="N202">
        <f>IF(AI_Impact_on_Jobs_20303[[#This Row],[Risk_Category]]="High", AI_Impact_on_Jobs_20303[[#This Row],[Automation_Probability_2030]], 0)</f>
        <v>85</v>
      </c>
      <c r="O202">
        <f>AVERAGE(AI_Impact_on_Jobs_20303[[#This Row],[Skill_1]:[Skill_10]])</f>
        <v>49.9</v>
      </c>
      <c r="P202">
        <v>84</v>
      </c>
      <c r="Q202">
        <v>78</v>
      </c>
      <c r="R202">
        <v>38</v>
      </c>
      <c r="S202">
        <v>55</v>
      </c>
      <c r="T202">
        <v>8</v>
      </c>
      <c r="U202">
        <v>5</v>
      </c>
      <c r="V202">
        <v>81</v>
      </c>
      <c r="W202">
        <v>18</v>
      </c>
      <c r="X202">
        <v>51</v>
      </c>
      <c r="Y202">
        <v>81</v>
      </c>
    </row>
    <row r="203" spans="1:25" x14ac:dyDescent="0.35">
      <c r="A203">
        <v>202</v>
      </c>
      <c r="B203" t="s">
        <v>31</v>
      </c>
      <c r="C203">
        <v>57413</v>
      </c>
      <c r="D203">
        <f>ROUND(AI_Impact_on_Jobs_20303[[#This Row],[Salary]]/1000, 1)</f>
        <v>57.4</v>
      </c>
      <c r="E203">
        <v>4</v>
      </c>
      <c r="F2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3" t="s">
        <v>25</v>
      </c>
      <c r="H203">
        <v>25</v>
      </c>
      <c r="I203">
        <v>9</v>
      </c>
      <c r="J203">
        <v>27</v>
      </c>
      <c r="K203" t="s">
        <v>23</v>
      </c>
      <c r="L203">
        <f>IF(AI_Impact_on_Jobs_20303[[#This Row],[Risk_Category]] = "Low", AI_Impact_on_Jobs_20303[[#This Row],[Automation_Probability_2030]], 0)</f>
        <v>27</v>
      </c>
      <c r="M203">
        <f>IF(AI_Impact_on_Jobs_20303[[#This Row],[Risk_Category]]="Medium", AI_Impact_on_Jobs_20303[[#This Row],[Automation_Probability_2030]], 0)</f>
        <v>0</v>
      </c>
      <c r="N203">
        <f>IF(AI_Impact_on_Jobs_20303[[#This Row],[Risk_Category]]="High", AI_Impact_on_Jobs_20303[[#This Row],[Automation_Probability_2030]], 0)</f>
        <v>0</v>
      </c>
      <c r="O203">
        <f>AVERAGE(AI_Impact_on_Jobs_20303[[#This Row],[Skill_1]:[Skill_10]])</f>
        <v>43.9</v>
      </c>
      <c r="P203">
        <v>0</v>
      </c>
      <c r="Q203">
        <v>9</v>
      </c>
      <c r="R203">
        <v>15</v>
      </c>
      <c r="S203">
        <v>99</v>
      </c>
      <c r="T203">
        <v>95</v>
      </c>
      <c r="U203">
        <v>49</v>
      </c>
      <c r="V203">
        <v>51</v>
      </c>
      <c r="W203">
        <v>48</v>
      </c>
      <c r="X203">
        <v>64</v>
      </c>
      <c r="Y203">
        <v>9</v>
      </c>
    </row>
    <row r="204" spans="1:25" x14ac:dyDescent="0.35">
      <c r="A204">
        <v>203</v>
      </c>
      <c r="B204" t="s">
        <v>26</v>
      </c>
      <c r="C204">
        <v>138125</v>
      </c>
      <c r="D204">
        <f>ROUND(AI_Impact_on_Jobs_20303[[#This Row],[Salary]]/1000, 1)</f>
        <v>138.1</v>
      </c>
      <c r="E204">
        <v>2</v>
      </c>
      <c r="F2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4" t="s">
        <v>38</v>
      </c>
      <c r="H204">
        <v>6</v>
      </c>
      <c r="I204">
        <v>94</v>
      </c>
      <c r="J204">
        <v>41</v>
      </c>
      <c r="K204" t="s">
        <v>27</v>
      </c>
      <c r="L204">
        <f>IF(AI_Impact_on_Jobs_20303[[#This Row],[Risk_Category]] = "Low", AI_Impact_on_Jobs_20303[[#This Row],[Automation_Probability_2030]], 0)</f>
        <v>0</v>
      </c>
      <c r="M204">
        <f>IF(AI_Impact_on_Jobs_20303[[#This Row],[Risk_Category]]="Medium", AI_Impact_on_Jobs_20303[[#This Row],[Automation_Probability_2030]], 0)</f>
        <v>41</v>
      </c>
      <c r="N204">
        <f>IF(AI_Impact_on_Jobs_20303[[#This Row],[Risk_Category]]="High", AI_Impact_on_Jobs_20303[[#This Row],[Automation_Probability_2030]], 0)</f>
        <v>0</v>
      </c>
      <c r="O204">
        <f>AVERAGE(AI_Impact_on_Jobs_20303[[#This Row],[Skill_1]:[Skill_10]])</f>
        <v>58.1</v>
      </c>
      <c r="P204">
        <v>62</v>
      </c>
      <c r="Q204">
        <v>99</v>
      </c>
      <c r="R204">
        <v>39</v>
      </c>
      <c r="S204">
        <v>57</v>
      </c>
      <c r="T204">
        <v>42</v>
      </c>
      <c r="U204">
        <v>85</v>
      </c>
      <c r="V204">
        <v>9</v>
      </c>
      <c r="W204">
        <v>88</v>
      </c>
      <c r="X204">
        <v>97</v>
      </c>
      <c r="Y204">
        <v>3</v>
      </c>
    </row>
    <row r="205" spans="1:25" x14ac:dyDescent="0.35">
      <c r="A205">
        <v>204</v>
      </c>
      <c r="B205" t="s">
        <v>32</v>
      </c>
      <c r="C205">
        <v>42602</v>
      </c>
      <c r="D205">
        <f>ROUND(AI_Impact_on_Jobs_20303[[#This Row],[Salary]]/1000, 1)</f>
        <v>42.6</v>
      </c>
      <c r="E205">
        <v>10</v>
      </c>
      <c r="F2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5" t="s">
        <v>22</v>
      </c>
      <c r="H205">
        <v>75</v>
      </c>
      <c r="I205">
        <v>73</v>
      </c>
      <c r="J205">
        <v>68</v>
      </c>
      <c r="K205" t="s">
        <v>27</v>
      </c>
      <c r="L205">
        <f>IF(AI_Impact_on_Jobs_20303[[#This Row],[Risk_Category]] = "Low", AI_Impact_on_Jobs_20303[[#This Row],[Automation_Probability_2030]], 0)</f>
        <v>0</v>
      </c>
      <c r="M205">
        <f>IF(AI_Impact_on_Jobs_20303[[#This Row],[Risk_Category]]="Medium", AI_Impact_on_Jobs_20303[[#This Row],[Automation_Probability_2030]], 0)</f>
        <v>68</v>
      </c>
      <c r="N205">
        <f>IF(AI_Impact_on_Jobs_20303[[#This Row],[Risk_Category]]="High", AI_Impact_on_Jobs_20303[[#This Row],[Automation_Probability_2030]], 0)</f>
        <v>0</v>
      </c>
      <c r="O205">
        <f>AVERAGE(AI_Impact_on_Jobs_20303[[#This Row],[Skill_1]:[Skill_10]])</f>
        <v>45</v>
      </c>
      <c r="P205">
        <v>15</v>
      </c>
      <c r="Q205">
        <v>68</v>
      </c>
      <c r="R205">
        <v>22</v>
      </c>
      <c r="S205">
        <v>43</v>
      </c>
      <c r="T205">
        <v>72</v>
      </c>
      <c r="U205">
        <v>56</v>
      </c>
      <c r="V205">
        <v>43</v>
      </c>
      <c r="W205">
        <v>33</v>
      </c>
      <c r="X205">
        <v>84</v>
      </c>
      <c r="Y205">
        <v>14</v>
      </c>
    </row>
    <row r="206" spans="1:25" x14ac:dyDescent="0.35">
      <c r="A206">
        <v>205</v>
      </c>
      <c r="B206" t="s">
        <v>21</v>
      </c>
      <c r="C206">
        <v>110070</v>
      </c>
      <c r="D206">
        <f>ROUND(AI_Impact_on_Jobs_20303[[#This Row],[Salary]]/1000, 1)</f>
        <v>110.1</v>
      </c>
      <c r="E206">
        <v>14</v>
      </c>
      <c r="F2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6" t="s">
        <v>19</v>
      </c>
      <c r="H206">
        <v>9</v>
      </c>
      <c r="I206">
        <v>135</v>
      </c>
      <c r="J206">
        <v>15</v>
      </c>
      <c r="K206" t="s">
        <v>23</v>
      </c>
      <c r="L206">
        <f>IF(AI_Impact_on_Jobs_20303[[#This Row],[Risk_Category]] = "Low", AI_Impact_on_Jobs_20303[[#This Row],[Automation_Probability_2030]], 0)</f>
        <v>15</v>
      </c>
      <c r="M206">
        <f>IF(AI_Impact_on_Jobs_20303[[#This Row],[Risk_Category]]="Medium", AI_Impact_on_Jobs_20303[[#This Row],[Automation_Probability_2030]], 0)</f>
        <v>0</v>
      </c>
      <c r="N206">
        <f>IF(AI_Impact_on_Jobs_20303[[#This Row],[Risk_Category]]="High", AI_Impact_on_Jobs_20303[[#This Row],[Automation_Probability_2030]], 0)</f>
        <v>0</v>
      </c>
      <c r="O206">
        <f>AVERAGE(AI_Impact_on_Jobs_20303[[#This Row],[Skill_1]:[Skill_10]])</f>
        <v>45.8</v>
      </c>
      <c r="P206">
        <v>76</v>
      </c>
      <c r="Q206">
        <v>82</v>
      </c>
      <c r="R206">
        <v>89</v>
      </c>
      <c r="S206">
        <v>54</v>
      </c>
      <c r="T206">
        <v>2</v>
      </c>
      <c r="U206">
        <v>26</v>
      </c>
      <c r="V206">
        <v>3</v>
      </c>
      <c r="W206">
        <v>59</v>
      </c>
      <c r="X206">
        <v>3</v>
      </c>
      <c r="Y206">
        <v>64</v>
      </c>
    </row>
    <row r="207" spans="1:25" x14ac:dyDescent="0.35">
      <c r="A207">
        <v>206</v>
      </c>
      <c r="B207" t="s">
        <v>34</v>
      </c>
      <c r="C207">
        <v>50954</v>
      </c>
      <c r="D207">
        <f>ROUND(AI_Impact_on_Jobs_20303[[#This Row],[Salary]]/1000, 1)</f>
        <v>51</v>
      </c>
      <c r="E207">
        <v>3</v>
      </c>
      <c r="F2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7" t="s">
        <v>19</v>
      </c>
      <c r="H207">
        <v>3</v>
      </c>
      <c r="I207">
        <v>138</v>
      </c>
      <c r="J207">
        <v>48</v>
      </c>
      <c r="K207" t="s">
        <v>27</v>
      </c>
      <c r="L207">
        <f>IF(AI_Impact_on_Jobs_20303[[#This Row],[Risk_Category]] = "Low", AI_Impact_on_Jobs_20303[[#This Row],[Automation_Probability_2030]], 0)</f>
        <v>0</v>
      </c>
      <c r="M207">
        <f>IF(AI_Impact_on_Jobs_20303[[#This Row],[Risk_Category]]="Medium", AI_Impact_on_Jobs_20303[[#This Row],[Automation_Probability_2030]], 0)</f>
        <v>48</v>
      </c>
      <c r="N207">
        <f>IF(AI_Impact_on_Jobs_20303[[#This Row],[Risk_Category]]="High", AI_Impact_on_Jobs_20303[[#This Row],[Automation_Probability_2030]], 0)</f>
        <v>0</v>
      </c>
      <c r="O207">
        <f>AVERAGE(AI_Impact_on_Jobs_20303[[#This Row],[Skill_1]:[Skill_10]])</f>
        <v>45.9</v>
      </c>
      <c r="P207">
        <v>1</v>
      </c>
      <c r="Q207">
        <v>83</v>
      </c>
      <c r="R207">
        <v>5</v>
      </c>
      <c r="S207">
        <v>73</v>
      </c>
      <c r="T207">
        <v>77</v>
      </c>
      <c r="U207">
        <v>35</v>
      </c>
      <c r="V207">
        <v>82</v>
      </c>
      <c r="W207">
        <v>52</v>
      </c>
      <c r="X207">
        <v>46</v>
      </c>
      <c r="Y207">
        <v>5</v>
      </c>
    </row>
    <row r="208" spans="1:25" x14ac:dyDescent="0.35">
      <c r="A208">
        <v>207</v>
      </c>
      <c r="B208" t="s">
        <v>33</v>
      </c>
      <c r="C208">
        <v>118691</v>
      </c>
      <c r="D208">
        <f>ROUND(AI_Impact_on_Jobs_20303[[#This Row],[Salary]]/1000, 1)</f>
        <v>118.7</v>
      </c>
      <c r="E208">
        <v>22</v>
      </c>
      <c r="F2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8" t="s">
        <v>22</v>
      </c>
      <c r="H208">
        <v>93</v>
      </c>
      <c r="I208">
        <v>89</v>
      </c>
      <c r="J208">
        <v>84</v>
      </c>
      <c r="K208" t="s">
        <v>20</v>
      </c>
      <c r="L208">
        <f>IF(AI_Impact_on_Jobs_20303[[#This Row],[Risk_Category]] = "Low", AI_Impact_on_Jobs_20303[[#This Row],[Automation_Probability_2030]], 0)</f>
        <v>0</v>
      </c>
      <c r="M208">
        <f>IF(AI_Impact_on_Jobs_20303[[#This Row],[Risk_Category]]="Medium", AI_Impact_on_Jobs_20303[[#This Row],[Automation_Probability_2030]], 0)</f>
        <v>0</v>
      </c>
      <c r="N208">
        <f>IF(AI_Impact_on_Jobs_20303[[#This Row],[Risk_Category]]="High", AI_Impact_on_Jobs_20303[[#This Row],[Automation_Probability_2030]], 0)</f>
        <v>84</v>
      </c>
      <c r="O208">
        <f>AVERAGE(AI_Impact_on_Jobs_20303[[#This Row],[Skill_1]:[Skill_10]])</f>
        <v>36.299999999999997</v>
      </c>
      <c r="P208">
        <v>53</v>
      </c>
      <c r="Q208">
        <v>59</v>
      </c>
      <c r="R208">
        <v>6</v>
      </c>
      <c r="S208">
        <v>36</v>
      </c>
      <c r="T208">
        <v>72</v>
      </c>
      <c r="U208">
        <v>2</v>
      </c>
      <c r="V208">
        <v>2</v>
      </c>
      <c r="W208">
        <v>1</v>
      </c>
      <c r="X208">
        <v>44</v>
      </c>
      <c r="Y208">
        <v>88</v>
      </c>
    </row>
    <row r="209" spans="1:25" x14ac:dyDescent="0.35">
      <c r="A209">
        <v>208</v>
      </c>
      <c r="B209" t="s">
        <v>35</v>
      </c>
      <c r="C209">
        <v>120453</v>
      </c>
      <c r="D209">
        <f>ROUND(AI_Impact_on_Jobs_20303[[#This Row],[Salary]]/1000, 1)</f>
        <v>120.5</v>
      </c>
      <c r="E209">
        <v>14</v>
      </c>
      <c r="F2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9" t="s">
        <v>38</v>
      </c>
      <c r="H209">
        <v>19</v>
      </c>
      <c r="I209">
        <v>81</v>
      </c>
      <c r="J209">
        <v>59</v>
      </c>
      <c r="K209" t="s">
        <v>27</v>
      </c>
      <c r="L209">
        <f>IF(AI_Impact_on_Jobs_20303[[#This Row],[Risk_Category]] = "Low", AI_Impact_on_Jobs_20303[[#This Row],[Automation_Probability_2030]], 0)</f>
        <v>0</v>
      </c>
      <c r="M209">
        <f>IF(AI_Impact_on_Jobs_20303[[#This Row],[Risk_Category]]="Medium", AI_Impact_on_Jobs_20303[[#This Row],[Automation_Probability_2030]], 0)</f>
        <v>59</v>
      </c>
      <c r="N209">
        <f>IF(AI_Impact_on_Jobs_20303[[#This Row],[Risk_Category]]="High", AI_Impact_on_Jobs_20303[[#This Row],[Automation_Probability_2030]], 0)</f>
        <v>0</v>
      </c>
      <c r="O209">
        <f>AVERAGE(AI_Impact_on_Jobs_20303[[#This Row],[Skill_1]:[Skill_10]])</f>
        <v>43.3</v>
      </c>
      <c r="P209">
        <v>64</v>
      </c>
      <c r="Q209">
        <v>42</v>
      </c>
      <c r="R209">
        <v>76</v>
      </c>
      <c r="S209">
        <v>61</v>
      </c>
      <c r="T209">
        <v>9</v>
      </c>
      <c r="U209">
        <v>82</v>
      </c>
      <c r="V209">
        <v>25</v>
      </c>
      <c r="W209">
        <v>27</v>
      </c>
      <c r="X209">
        <v>13</v>
      </c>
      <c r="Y209">
        <v>34</v>
      </c>
    </row>
    <row r="210" spans="1:25" x14ac:dyDescent="0.35">
      <c r="A210">
        <v>209</v>
      </c>
      <c r="B210" t="s">
        <v>26</v>
      </c>
      <c r="C210">
        <v>37214</v>
      </c>
      <c r="D210">
        <f>ROUND(AI_Impact_on_Jobs_20303[[#This Row],[Salary]]/1000, 1)</f>
        <v>37.200000000000003</v>
      </c>
      <c r="E210">
        <v>21</v>
      </c>
      <c r="F2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0" t="s">
        <v>22</v>
      </c>
      <c r="H210">
        <v>41</v>
      </c>
      <c r="I210">
        <v>72</v>
      </c>
      <c r="J210">
        <v>6</v>
      </c>
      <c r="K210" t="s">
        <v>27</v>
      </c>
      <c r="L210">
        <f>IF(AI_Impact_on_Jobs_20303[[#This Row],[Risk_Category]] = "Low", AI_Impact_on_Jobs_20303[[#This Row],[Automation_Probability_2030]], 0)</f>
        <v>0</v>
      </c>
      <c r="M210">
        <f>IF(AI_Impact_on_Jobs_20303[[#This Row],[Risk_Category]]="Medium", AI_Impact_on_Jobs_20303[[#This Row],[Automation_Probability_2030]], 0)</f>
        <v>6</v>
      </c>
      <c r="N210">
        <f>IF(AI_Impact_on_Jobs_20303[[#This Row],[Risk_Category]]="High", AI_Impact_on_Jobs_20303[[#This Row],[Automation_Probability_2030]], 0)</f>
        <v>0</v>
      </c>
      <c r="O210">
        <f>AVERAGE(AI_Impact_on_Jobs_20303[[#This Row],[Skill_1]:[Skill_10]])</f>
        <v>39.4</v>
      </c>
      <c r="P210">
        <v>54</v>
      </c>
      <c r="Q210">
        <v>15</v>
      </c>
      <c r="R210">
        <v>38</v>
      </c>
      <c r="S210">
        <v>41</v>
      </c>
      <c r="T210">
        <v>75</v>
      </c>
      <c r="U210">
        <v>2</v>
      </c>
      <c r="V210">
        <v>27</v>
      </c>
      <c r="W210">
        <v>52</v>
      </c>
      <c r="X210">
        <v>27</v>
      </c>
      <c r="Y210">
        <v>63</v>
      </c>
    </row>
    <row r="211" spans="1:25" x14ac:dyDescent="0.35">
      <c r="A211">
        <v>210</v>
      </c>
      <c r="B211" t="s">
        <v>21</v>
      </c>
      <c r="C211">
        <v>139269</v>
      </c>
      <c r="D211">
        <f>ROUND(AI_Impact_on_Jobs_20303[[#This Row],[Salary]]/1000, 1)</f>
        <v>139.30000000000001</v>
      </c>
      <c r="E211">
        <v>24</v>
      </c>
      <c r="F2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1" t="s">
        <v>25</v>
      </c>
      <c r="H211">
        <v>36</v>
      </c>
      <c r="I211">
        <v>145</v>
      </c>
      <c r="J211">
        <v>21</v>
      </c>
      <c r="K211" t="s">
        <v>23</v>
      </c>
      <c r="L211">
        <f>IF(AI_Impact_on_Jobs_20303[[#This Row],[Risk_Category]] = "Low", AI_Impact_on_Jobs_20303[[#This Row],[Automation_Probability_2030]], 0)</f>
        <v>21</v>
      </c>
      <c r="M211">
        <f>IF(AI_Impact_on_Jobs_20303[[#This Row],[Risk_Category]]="Medium", AI_Impact_on_Jobs_20303[[#This Row],[Automation_Probability_2030]], 0)</f>
        <v>0</v>
      </c>
      <c r="N211">
        <f>IF(AI_Impact_on_Jobs_20303[[#This Row],[Risk_Category]]="High", AI_Impact_on_Jobs_20303[[#This Row],[Automation_Probability_2030]], 0)</f>
        <v>0</v>
      </c>
      <c r="O211">
        <f>AVERAGE(AI_Impact_on_Jobs_20303[[#This Row],[Skill_1]:[Skill_10]])</f>
        <v>41.2</v>
      </c>
      <c r="P211">
        <v>13</v>
      </c>
      <c r="Q211">
        <v>56</v>
      </c>
      <c r="R211">
        <v>78</v>
      </c>
      <c r="S211">
        <v>71</v>
      </c>
      <c r="T211">
        <v>17</v>
      </c>
      <c r="U211">
        <v>97</v>
      </c>
      <c r="V211">
        <v>45</v>
      </c>
      <c r="W211">
        <v>16</v>
      </c>
      <c r="X211">
        <v>18</v>
      </c>
      <c r="Y211">
        <v>1</v>
      </c>
    </row>
    <row r="212" spans="1:25" x14ac:dyDescent="0.35">
      <c r="A212">
        <v>211</v>
      </c>
      <c r="B212" t="s">
        <v>24</v>
      </c>
      <c r="C212">
        <v>119285</v>
      </c>
      <c r="D212">
        <f>ROUND(AI_Impact_on_Jobs_20303[[#This Row],[Salary]]/1000, 1)</f>
        <v>119.3</v>
      </c>
      <c r="E212">
        <v>0</v>
      </c>
      <c r="F2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2" t="s">
        <v>22</v>
      </c>
      <c r="H212">
        <v>12</v>
      </c>
      <c r="I212">
        <v>63</v>
      </c>
      <c r="J212">
        <v>91</v>
      </c>
      <c r="K212" t="s">
        <v>20</v>
      </c>
      <c r="L212">
        <f>IF(AI_Impact_on_Jobs_20303[[#This Row],[Risk_Category]] = "Low", AI_Impact_on_Jobs_20303[[#This Row],[Automation_Probability_2030]], 0)</f>
        <v>0</v>
      </c>
      <c r="M212">
        <f>IF(AI_Impact_on_Jobs_20303[[#This Row],[Risk_Category]]="Medium", AI_Impact_on_Jobs_20303[[#This Row],[Automation_Probability_2030]], 0)</f>
        <v>0</v>
      </c>
      <c r="N212">
        <f>IF(AI_Impact_on_Jobs_20303[[#This Row],[Risk_Category]]="High", AI_Impact_on_Jobs_20303[[#This Row],[Automation_Probability_2030]], 0)</f>
        <v>91</v>
      </c>
      <c r="O212">
        <f>AVERAGE(AI_Impact_on_Jobs_20303[[#This Row],[Skill_1]:[Skill_10]])</f>
        <v>31.5</v>
      </c>
      <c r="P212">
        <v>34</v>
      </c>
      <c r="Q212">
        <v>3</v>
      </c>
      <c r="R212">
        <v>5</v>
      </c>
      <c r="S212">
        <v>14</v>
      </c>
      <c r="T212">
        <v>21</v>
      </c>
      <c r="U212">
        <v>67</v>
      </c>
      <c r="V212">
        <v>16</v>
      </c>
      <c r="W212">
        <v>12</v>
      </c>
      <c r="X212">
        <v>76</v>
      </c>
      <c r="Y212">
        <v>67</v>
      </c>
    </row>
    <row r="213" spans="1:25" x14ac:dyDescent="0.35">
      <c r="A213">
        <v>212</v>
      </c>
      <c r="B213" t="s">
        <v>21</v>
      </c>
      <c r="C213">
        <v>122268</v>
      </c>
      <c r="D213">
        <f>ROUND(AI_Impact_on_Jobs_20303[[#This Row],[Salary]]/1000, 1)</f>
        <v>122.3</v>
      </c>
      <c r="E213">
        <v>22</v>
      </c>
      <c r="F2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3" t="s">
        <v>38</v>
      </c>
      <c r="H213">
        <v>55</v>
      </c>
      <c r="I213">
        <v>81</v>
      </c>
      <c r="J213">
        <v>17</v>
      </c>
      <c r="K213" t="s">
        <v>23</v>
      </c>
      <c r="L213">
        <f>IF(AI_Impact_on_Jobs_20303[[#This Row],[Risk_Category]] = "Low", AI_Impact_on_Jobs_20303[[#This Row],[Automation_Probability_2030]], 0)</f>
        <v>17</v>
      </c>
      <c r="M213">
        <f>IF(AI_Impact_on_Jobs_20303[[#This Row],[Risk_Category]]="Medium", AI_Impact_on_Jobs_20303[[#This Row],[Automation_Probability_2030]], 0)</f>
        <v>0</v>
      </c>
      <c r="N213">
        <f>IF(AI_Impact_on_Jobs_20303[[#This Row],[Risk_Category]]="High", AI_Impact_on_Jobs_20303[[#This Row],[Automation_Probability_2030]], 0)</f>
        <v>0</v>
      </c>
      <c r="O213">
        <f>AVERAGE(AI_Impact_on_Jobs_20303[[#This Row],[Skill_1]:[Skill_10]])</f>
        <v>42.8</v>
      </c>
      <c r="P213">
        <v>51</v>
      </c>
      <c r="Q213">
        <v>39</v>
      </c>
      <c r="R213">
        <v>91</v>
      </c>
      <c r="S213">
        <v>2</v>
      </c>
      <c r="T213">
        <v>78</v>
      </c>
      <c r="U213">
        <v>12</v>
      </c>
      <c r="V213">
        <v>8</v>
      </c>
      <c r="W213">
        <v>62</v>
      </c>
      <c r="X213">
        <v>84</v>
      </c>
      <c r="Y213">
        <v>1</v>
      </c>
    </row>
    <row r="214" spans="1:25" x14ac:dyDescent="0.35">
      <c r="A214">
        <v>213</v>
      </c>
      <c r="B214" t="s">
        <v>33</v>
      </c>
      <c r="C214">
        <v>118791</v>
      </c>
      <c r="D214">
        <f>ROUND(AI_Impact_on_Jobs_20303[[#This Row],[Salary]]/1000, 1)</f>
        <v>118.8</v>
      </c>
      <c r="E214">
        <v>26</v>
      </c>
      <c r="F2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4" t="s">
        <v>38</v>
      </c>
      <c r="H214">
        <v>5</v>
      </c>
      <c r="I214">
        <v>121</v>
      </c>
      <c r="J214">
        <v>83</v>
      </c>
      <c r="K214" t="s">
        <v>20</v>
      </c>
      <c r="L214">
        <f>IF(AI_Impact_on_Jobs_20303[[#This Row],[Risk_Category]] = "Low", AI_Impact_on_Jobs_20303[[#This Row],[Automation_Probability_2030]], 0)</f>
        <v>0</v>
      </c>
      <c r="M214">
        <f>IF(AI_Impact_on_Jobs_20303[[#This Row],[Risk_Category]]="Medium", AI_Impact_on_Jobs_20303[[#This Row],[Automation_Probability_2030]], 0)</f>
        <v>0</v>
      </c>
      <c r="N214">
        <f>IF(AI_Impact_on_Jobs_20303[[#This Row],[Risk_Category]]="High", AI_Impact_on_Jobs_20303[[#This Row],[Automation_Probability_2030]], 0)</f>
        <v>83</v>
      </c>
      <c r="O214">
        <f>AVERAGE(AI_Impact_on_Jobs_20303[[#This Row],[Skill_1]:[Skill_10]])</f>
        <v>56.1</v>
      </c>
      <c r="P214">
        <v>54</v>
      </c>
      <c r="Q214">
        <v>43</v>
      </c>
      <c r="R214">
        <v>31</v>
      </c>
      <c r="S214">
        <v>48</v>
      </c>
      <c r="T214">
        <v>12</v>
      </c>
      <c r="U214">
        <v>96</v>
      </c>
      <c r="V214">
        <v>71</v>
      </c>
      <c r="W214">
        <v>95</v>
      </c>
      <c r="X214">
        <v>23</v>
      </c>
      <c r="Y214">
        <v>88</v>
      </c>
    </row>
    <row r="215" spans="1:25" x14ac:dyDescent="0.35">
      <c r="A215">
        <v>214</v>
      </c>
      <c r="B215" t="s">
        <v>33</v>
      </c>
      <c r="C215">
        <v>86408</v>
      </c>
      <c r="D215">
        <f>ROUND(AI_Impact_on_Jobs_20303[[#This Row],[Salary]]/1000, 1)</f>
        <v>86.4</v>
      </c>
      <c r="E215">
        <v>19</v>
      </c>
      <c r="F2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5" t="s">
        <v>25</v>
      </c>
      <c r="H215">
        <v>68</v>
      </c>
      <c r="I215">
        <v>113</v>
      </c>
      <c r="J215">
        <v>78</v>
      </c>
      <c r="K215" t="s">
        <v>20</v>
      </c>
      <c r="L215">
        <f>IF(AI_Impact_on_Jobs_20303[[#This Row],[Risk_Category]] = "Low", AI_Impact_on_Jobs_20303[[#This Row],[Automation_Probability_2030]], 0)</f>
        <v>0</v>
      </c>
      <c r="M215">
        <f>IF(AI_Impact_on_Jobs_20303[[#This Row],[Risk_Category]]="Medium", AI_Impact_on_Jobs_20303[[#This Row],[Automation_Probability_2030]], 0)</f>
        <v>0</v>
      </c>
      <c r="N215">
        <f>IF(AI_Impact_on_Jobs_20303[[#This Row],[Risk_Category]]="High", AI_Impact_on_Jobs_20303[[#This Row],[Automation_Probability_2030]], 0)</f>
        <v>78</v>
      </c>
      <c r="O215">
        <f>AVERAGE(AI_Impact_on_Jobs_20303[[#This Row],[Skill_1]:[Skill_10]])</f>
        <v>50.6</v>
      </c>
      <c r="P215">
        <v>82</v>
      </c>
      <c r="Q215">
        <v>5</v>
      </c>
      <c r="R215">
        <v>7</v>
      </c>
      <c r="S215">
        <v>31</v>
      </c>
      <c r="T215">
        <v>94</v>
      </c>
      <c r="U215">
        <v>85</v>
      </c>
      <c r="V215">
        <v>98</v>
      </c>
      <c r="W215">
        <v>63</v>
      </c>
      <c r="X215">
        <v>25</v>
      </c>
      <c r="Y215">
        <v>16</v>
      </c>
    </row>
    <row r="216" spans="1:25" x14ac:dyDescent="0.35">
      <c r="A216">
        <v>215</v>
      </c>
      <c r="B216" t="s">
        <v>28</v>
      </c>
      <c r="C216">
        <v>136464</v>
      </c>
      <c r="D216">
        <f>ROUND(AI_Impact_on_Jobs_20303[[#This Row],[Salary]]/1000, 1)</f>
        <v>136.5</v>
      </c>
      <c r="E216">
        <v>16</v>
      </c>
      <c r="F2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6" t="s">
        <v>22</v>
      </c>
      <c r="H216">
        <v>2</v>
      </c>
      <c r="I216">
        <v>89</v>
      </c>
      <c r="J216">
        <v>38</v>
      </c>
      <c r="K216" t="s">
        <v>27</v>
      </c>
      <c r="L216">
        <f>IF(AI_Impact_on_Jobs_20303[[#This Row],[Risk_Category]] = "Low", AI_Impact_on_Jobs_20303[[#This Row],[Automation_Probability_2030]], 0)</f>
        <v>0</v>
      </c>
      <c r="M216">
        <f>IF(AI_Impact_on_Jobs_20303[[#This Row],[Risk_Category]]="Medium", AI_Impact_on_Jobs_20303[[#This Row],[Automation_Probability_2030]], 0)</f>
        <v>38</v>
      </c>
      <c r="N216">
        <f>IF(AI_Impact_on_Jobs_20303[[#This Row],[Risk_Category]]="High", AI_Impact_on_Jobs_20303[[#This Row],[Automation_Probability_2030]], 0)</f>
        <v>0</v>
      </c>
      <c r="O216">
        <f>AVERAGE(AI_Impact_on_Jobs_20303[[#This Row],[Skill_1]:[Skill_10]])</f>
        <v>49.6</v>
      </c>
      <c r="P216">
        <v>41</v>
      </c>
      <c r="Q216">
        <v>93</v>
      </c>
      <c r="R216">
        <v>43</v>
      </c>
      <c r="S216">
        <v>88</v>
      </c>
      <c r="T216">
        <v>61</v>
      </c>
      <c r="U216">
        <v>25</v>
      </c>
      <c r="V216">
        <v>36</v>
      </c>
      <c r="W216">
        <v>8</v>
      </c>
      <c r="X216">
        <v>33</v>
      </c>
      <c r="Y216">
        <v>68</v>
      </c>
    </row>
    <row r="217" spans="1:25" x14ac:dyDescent="0.35">
      <c r="A217">
        <v>216</v>
      </c>
      <c r="B217" t="s">
        <v>37</v>
      </c>
      <c r="C217">
        <v>56049</v>
      </c>
      <c r="D217">
        <f>ROUND(AI_Impact_on_Jobs_20303[[#This Row],[Salary]]/1000, 1)</f>
        <v>56</v>
      </c>
      <c r="E217">
        <v>29</v>
      </c>
      <c r="F2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7" t="s">
        <v>38</v>
      </c>
      <c r="H217">
        <v>37</v>
      </c>
      <c r="I217">
        <v>144</v>
      </c>
      <c r="J217">
        <v>56</v>
      </c>
      <c r="K217" t="s">
        <v>27</v>
      </c>
      <c r="L217">
        <f>IF(AI_Impact_on_Jobs_20303[[#This Row],[Risk_Category]] = "Low", AI_Impact_on_Jobs_20303[[#This Row],[Automation_Probability_2030]], 0)</f>
        <v>0</v>
      </c>
      <c r="M217">
        <f>IF(AI_Impact_on_Jobs_20303[[#This Row],[Risk_Category]]="Medium", AI_Impact_on_Jobs_20303[[#This Row],[Automation_Probability_2030]], 0)</f>
        <v>56</v>
      </c>
      <c r="N217">
        <f>IF(AI_Impact_on_Jobs_20303[[#This Row],[Risk_Category]]="High", AI_Impact_on_Jobs_20303[[#This Row],[Automation_Probability_2030]], 0)</f>
        <v>0</v>
      </c>
      <c r="O217">
        <f>AVERAGE(AI_Impact_on_Jobs_20303[[#This Row],[Skill_1]:[Skill_10]])</f>
        <v>44.7</v>
      </c>
      <c r="P217">
        <v>67</v>
      </c>
      <c r="Q217">
        <v>63</v>
      </c>
      <c r="R217">
        <v>2</v>
      </c>
      <c r="S217">
        <v>42</v>
      </c>
      <c r="T217">
        <v>75</v>
      </c>
      <c r="U217">
        <v>1</v>
      </c>
      <c r="V217">
        <v>28</v>
      </c>
      <c r="W217">
        <v>28</v>
      </c>
      <c r="X217">
        <v>43</v>
      </c>
      <c r="Y217">
        <v>98</v>
      </c>
    </row>
    <row r="218" spans="1:25" x14ac:dyDescent="0.35">
      <c r="A218">
        <v>217</v>
      </c>
      <c r="B218" t="s">
        <v>37</v>
      </c>
      <c r="C218">
        <v>84845</v>
      </c>
      <c r="D218">
        <f>ROUND(AI_Impact_on_Jobs_20303[[#This Row],[Salary]]/1000, 1)</f>
        <v>84.8</v>
      </c>
      <c r="E218">
        <v>28</v>
      </c>
      <c r="F2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8" t="s">
        <v>22</v>
      </c>
      <c r="H218">
        <v>98</v>
      </c>
      <c r="I218">
        <v>6</v>
      </c>
      <c r="J218">
        <v>52</v>
      </c>
      <c r="K218" t="s">
        <v>27</v>
      </c>
      <c r="L218">
        <f>IF(AI_Impact_on_Jobs_20303[[#This Row],[Risk_Category]] = "Low", AI_Impact_on_Jobs_20303[[#This Row],[Automation_Probability_2030]], 0)</f>
        <v>0</v>
      </c>
      <c r="M218">
        <f>IF(AI_Impact_on_Jobs_20303[[#This Row],[Risk_Category]]="Medium", AI_Impact_on_Jobs_20303[[#This Row],[Automation_Probability_2030]], 0)</f>
        <v>52</v>
      </c>
      <c r="N218">
        <f>IF(AI_Impact_on_Jobs_20303[[#This Row],[Risk_Category]]="High", AI_Impact_on_Jobs_20303[[#This Row],[Automation_Probability_2030]], 0)</f>
        <v>0</v>
      </c>
      <c r="O218">
        <f>AVERAGE(AI_Impact_on_Jobs_20303[[#This Row],[Skill_1]:[Skill_10]])</f>
        <v>47.9</v>
      </c>
      <c r="P218">
        <v>98</v>
      </c>
      <c r="Q218">
        <v>56</v>
      </c>
      <c r="R218">
        <v>19</v>
      </c>
      <c r="S218">
        <v>58</v>
      </c>
      <c r="T218">
        <v>2</v>
      </c>
      <c r="U218">
        <v>52</v>
      </c>
      <c r="V218">
        <v>7</v>
      </c>
      <c r="W218">
        <v>61</v>
      </c>
      <c r="X218">
        <v>52</v>
      </c>
      <c r="Y218">
        <v>74</v>
      </c>
    </row>
    <row r="219" spans="1:25" x14ac:dyDescent="0.35">
      <c r="A219">
        <v>218</v>
      </c>
      <c r="B219" t="s">
        <v>37</v>
      </c>
      <c r="C219">
        <v>133937</v>
      </c>
      <c r="D219">
        <f>ROUND(AI_Impact_on_Jobs_20303[[#This Row],[Salary]]/1000, 1)</f>
        <v>133.9</v>
      </c>
      <c r="E219">
        <v>27</v>
      </c>
      <c r="F2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9" t="s">
        <v>19</v>
      </c>
      <c r="H219">
        <v>55</v>
      </c>
      <c r="I219">
        <v>119</v>
      </c>
      <c r="J219">
        <v>36</v>
      </c>
      <c r="K219" t="s">
        <v>27</v>
      </c>
      <c r="L219">
        <f>IF(AI_Impact_on_Jobs_20303[[#This Row],[Risk_Category]] = "Low", AI_Impact_on_Jobs_20303[[#This Row],[Automation_Probability_2030]], 0)</f>
        <v>0</v>
      </c>
      <c r="M219">
        <f>IF(AI_Impact_on_Jobs_20303[[#This Row],[Risk_Category]]="Medium", AI_Impact_on_Jobs_20303[[#This Row],[Automation_Probability_2030]], 0)</f>
        <v>36</v>
      </c>
      <c r="N219">
        <f>IF(AI_Impact_on_Jobs_20303[[#This Row],[Risk_Category]]="High", AI_Impact_on_Jobs_20303[[#This Row],[Automation_Probability_2030]], 0)</f>
        <v>0</v>
      </c>
      <c r="O219">
        <f>AVERAGE(AI_Impact_on_Jobs_20303[[#This Row],[Skill_1]:[Skill_10]])</f>
        <v>34.700000000000003</v>
      </c>
      <c r="P219">
        <v>6</v>
      </c>
      <c r="Q219">
        <v>17</v>
      </c>
      <c r="R219">
        <v>93</v>
      </c>
      <c r="S219">
        <v>7</v>
      </c>
      <c r="T219">
        <v>43</v>
      </c>
      <c r="U219">
        <v>7</v>
      </c>
      <c r="V219">
        <v>46</v>
      </c>
      <c r="W219">
        <v>9</v>
      </c>
      <c r="X219">
        <v>55</v>
      </c>
      <c r="Y219">
        <v>64</v>
      </c>
    </row>
    <row r="220" spans="1:25" x14ac:dyDescent="0.35">
      <c r="A220">
        <v>219</v>
      </c>
      <c r="B220" t="s">
        <v>29</v>
      </c>
      <c r="C220">
        <v>143557</v>
      </c>
      <c r="D220">
        <f>ROUND(AI_Impact_on_Jobs_20303[[#This Row],[Salary]]/1000, 1)</f>
        <v>143.6</v>
      </c>
      <c r="E220">
        <v>2</v>
      </c>
      <c r="F2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0" t="s">
        <v>25</v>
      </c>
      <c r="H220">
        <v>37</v>
      </c>
      <c r="I220">
        <v>106</v>
      </c>
      <c r="J220">
        <v>16</v>
      </c>
      <c r="K220" t="s">
        <v>23</v>
      </c>
      <c r="L220">
        <f>IF(AI_Impact_on_Jobs_20303[[#This Row],[Risk_Category]] = "Low", AI_Impact_on_Jobs_20303[[#This Row],[Automation_Probability_2030]], 0)</f>
        <v>16</v>
      </c>
      <c r="M220">
        <f>IF(AI_Impact_on_Jobs_20303[[#This Row],[Risk_Category]]="Medium", AI_Impact_on_Jobs_20303[[#This Row],[Automation_Probability_2030]], 0)</f>
        <v>0</v>
      </c>
      <c r="N220">
        <f>IF(AI_Impact_on_Jobs_20303[[#This Row],[Risk_Category]]="High", AI_Impact_on_Jobs_20303[[#This Row],[Automation_Probability_2030]], 0)</f>
        <v>0</v>
      </c>
      <c r="O220">
        <f>AVERAGE(AI_Impact_on_Jobs_20303[[#This Row],[Skill_1]:[Skill_10]])</f>
        <v>35.9</v>
      </c>
      <c r="P220">
        <v>67</v>
      </c>
      <c r="Q220">
        <v>58</v>
      </c>
      <c r="R220">
        <v>53</v>
      </c>
      <c r="S220">
        <v>25</v>
      </c>
      <c r="T220">
        <v>0</v>
      </c>
      <c r="U220">
        <v>17</v>
      </c>
      <c r="V220">
        <v>12</v>
      </c>
      <c r="W220">
        <v>45</v>
      </c>
      <c r="X220">
        <v>61</v>
      </c>
      <c r="Y220">
        <v>21</v>
      </c>
    </row>
    <row r="221" spans="1:25" x14ac:dyDescent="0.35">
      <c r="A221">
        <v>220</v>
      </c>
      <c r="B221" t="s">
        <v>36</v>
      </c>
      <c r="C221">
        <v>32994</v>
      </c>
      <c r="D221">
        <f>ROUND(AI_Impact_on_Jobs_20303[[#This Row],[Salary]]/1000, 1)</f>
        <v>33</v>
      </c>
      <c r="E221">
        <v>15</v>
      </c>
      <c r="F2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1" t="s">
        <v>22</v>
      </c>
      <c r="H221">
        <v>1</v>
      </c>
      <c r="I221">
        <v>127</v>
      </c>
      <c r="J221">
        <v>55</v>
      </c>
      <c r="K221" t="s">
        <v>27</v>
      </c>
      <c r="L221">
        <f>IF(AI_Impact_on_Jobs_20303[[#This Row],[Risk_Category]] = "Low", AI_Impact_on_Jobs_20303[[#This Row],[Automation_Probability_2030]], 0)</f>
        <v>0</v>
      </c>
      <c r="M221">
        <f>IF(AI_Impact_on_Jobs_20303[[#This Row],[Risk_Category]]="Medium", AI_Impact_on_Jobs_20303[[#This Row],[Automation_Probability_2030]], 0)</f>
        <v>55</v>
      </c>
      <c r="N221">
        <f>IF(AI_Impact_on_Jobs_20303[[#This Row],[Risk_Category]]="High", AI_Impact_on_Jobs_20303[[#This Row],[Automation_Probability_2030]], 0)</f>
        <v>0</v>
      </c>
      <c r="O221">
        <f>AVERAGE(AI_Impact_on_Jobs_20303[[#This Row],[Skill_1]:[Skill_10]])</f>
        <v>54.3</v>
      </c>
      <c r="P221">
        <v>37</v>
      </c>
      <c r="Q221">
        <v>5</v>
      </c>
      <c r="R221">
        <v>63</v>
      </c>
      <c r="S221">
        <v>39</v>
      </c>
      <c r="T221">
        <v>94</v>
      </c>
      <c r="U221">
        <v>54</v>
      </c>
      <c r="V221">
        <v>94</v>
      </c>
      <c r="W221">
        <v>22</v>
      </c>
      <c r="X221">
        <v>73</v>
      </c>
      <c r="Y221">
        <v>62</v>
      </c>
    </row>
    <row r="222" spans="1:25" x14ac:dyDescent="0.35">
      <c r="A222">
        <v>221</v>
      </c>
      <c r="B222" t="s">
        <v>41</v>
      </c>
      <c r="C222">
        <v>54351</v>
      </c>
      <c r="D222">
        <f>ROUND(AI_Impact_on_Jobs_20303[[#This Row],[Salary]]/1000, 1)</f>
        <v>54.4</v>
      </c>
      <c r="E222">
        <v>5</v>
      </c>
      <c r="F2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2" t="s">
        <v>22</v>
      </c>
      <c r="H222">
        <v>98</v>
      </c>
      <c r="I222">
        <v>6</v>
      </c>
      <c r="J222">
        <v>7</v>
      </c>
      <c r="K222" t="s">
        <v>27</v>
      </c>
      <c r="L222">
        <f>IF(AI_Impact_on_Jobs_20303[[#This Row],[Risk_Category]] = "Low", AI_Impact_on_Jobs_20303[[#This Row],[Automation_Probability_2030]], 0)</f>
        <v>0</v>
      </c>
      <c r="M222">
        <f>IF(AI_Impact_on_Jobs_20303[[#This Row],[Risk_Category]]="Medium", AI_Impact_on_Jobs_20303[[#This Row],[Automation_Probability_2030]], 0)</f>
        <v>7</v>
      </c>
      <c r="N222">
        <f>IF(AI_Impact_on_Jobs_20303[[#This Row],[Risk_Category]]="High", AI_Impact_on_Jobs_20303[[#This Row],[Automation_Probability_2030]], 0)</f>
        <v>0</v>
      </c>
      <c r="O222">
        <f>AVERAGE(AI_Impact_on_Jobs_20303[[#This Row],[Skill_1]:[Skill_10]])</f>
        <v>46.2</v>
      </c>
      <c r="P222">
        <v>43</v>
      </c>
      <c r="Q222">
        <v>9</v>
      </c>
      <c r="R222">
        <v>75</v>
      </c>
      <c r="S222">
        <v>91</v>
      </c>
      <c r="T222">
        <v>43</v>
      </c>
      <c r="U222">
        <v>26</v>
      </c>
      <c r="V222">
        <v>43</v>
      </c>
      <c r="W222">
        <v>72</v>
      </c>
      <c r="X222">
        <v>1</v>
      </c>
      <c r="Y222">
        <v>59</v>
      </c>
    </row>
    <row r="223" spans="1:25" x14ac:dyDescent="0.35">
      <c r="A223">
        <v>222</v>
      </c>
      <c r="B223" t="s">
        <v>31</v>
      </c>
      <c r="C223">
        <v>74816</v>
      </c>
      <c r="D223">
        <f>ROUND(AI_Impact_on_Jobs_20303[[#This Row],[Salary]]/1000, 1)</f>
        <v>74.8</v>
      </c>
      <c r="E223">
        <v>10</v>
      </c>
      <c r="F2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3" t="s">
        <v>19</v>
      </c>
      <c r="H223">
        <v>64</v>
      </c>
      <c r="I223">
        <v>74</v>
      </c>
      <c r="J223">
        <v>23</v>
      </c>
      <c r="K223" t="s">
        <v>23</v>
      </c>
      <c r="L223">
        <f>IF(AI_Impact_on_Jobs_20303[[#This Row],[Risk_Category]] = "Low", AI_Impact_on_Jobs_20303[[#This Row],[Automation_Probability_2030]], 0)</f>
        <v>23</v>
      </c>
      <c r="M223">
        <f>IF(AI_Impact_on_Jobs_20303[[#This Row],[Risk_Category]]="Medium", AI_Impact_on_Jobs_20303[[#This Row],[Automation_Probability_2030]], 0)</f>
        <v>0</v>
      </c>
      <c r="N223">
        <f>IF(AI_Impact_on_Jobs_20303[[#This Row],[Risk_Category]]="High", AI_Impact_on_Jobs_20303[[#This Row],[Automation_Probability_2030]], 0)</f>
        <v>0</v>
      </c>
      <c r="O223">
        <f>AVERAGE(AI_Impact_on_Jobs_20303[[#This Row],[Skill_1]:[Skill_10]])</f>
        <v>27.8</v>
      </c>
      <c r="P223">
        <v>9</v>
      </c>
      <c r="Q223">
        <v>2</v>
      </c>
      <c r="R223">
        <v>88</v>
      </c>
      <c r="S223">
        <v>74</v>
      </c>
      <c r="T223">
        <v>1</v>
      </c>
      <c r="U223">
        <v>25</v>
      </c>
      <c r="V223">
        <v>21</v>
      </c>
      <c r="W223">
        <v>27</v>
      </c>
      <c r="X223">
        <v>25</v>
      </c>
      <c r="Y223">
        <v>6</v>
      </c>
    </row>
    <row r="224" spans="1:25" x14ac:dyDescent="0.35">
      <c r="A224">
        <v>223</v>
      </c>
      <c r="B224" t="s">
        <v>28</v>
      </c>
      <c r="C224">
        <v>103788</v>
      </c>
      <c r="D224">
        <f>ROUND(AI_Impact_on_Jobs_20303[[#This Row],[Salary]]/1000, 1)</f>
        <v>103.8</v>
      </c>
      <c r="E224">
        <v>17</v>
      </c>
      <c r="F2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4" t="s">
        <v>38</v>
      </c>
      <c r="H224">
        <v>73</v>
      </c>
      <c r="I224">
        <v>111</v>
      </c>
      <c r="J224">
        <v>57</v>
      </c>
      <c r="K224" t="s">
        <v>27</v>
      </c>
      <c r="L224">
        <f>IF(AI_Impact_on_Jobs_20303[[#This Row],[Risk_Category]] = "Low", AI_Impact_on_Jobs_20303[[#This Row],[Automation_Probability_2030]], 0)</f>
        <v>0</v>
      </c>
      <c r="M224">
        <f>IF(AI_Impact_on_Jobs_20303[[#This Row],[Risk_Category]]="Medium", AI_Impact_on_Jobs_20303[[#This Row],[Automation_Probability_2030]], 0)</f>
        <v>57</v>
      </c>
      <c r="N224">
        <f>IF(AI_Impact_on_Jobs_20303[[#This Row],[Risk_Category]]="High", AI_Impact_on_Jobs_20303[[#This Row],[Automation_Probability_2030]], 0)</f>
        <v>0</v>
      </c>
      <c r="O224">
        <f>AVERAGE(AI_Impact_on_Jobs_20303[[#This Row],[Skill_1]:[Skill_10]])</f>
        <v>63.5</v>
      </c>
      <c r="P224">
        <v>8</v>
      </c>
      <c r="Q224">
        <v>95</v>
      </c>
      <c r="R224">
        <v>84</v>
      </c>
      <c r="S224">
        <v>81</v>
      </c>
      <c r="T224">
        <v>82</v>
      </c>
      <c r="U224">
        <v>93</v>
      </c>
      <c r="V224">
        <v>54</v>
      </c>
      <c r="W224">
        <v>2</v>
      </c>
      <c r="X224">
        <v>62</v>
      </c>
      <c r="Y224">
        <v>74</v>
      </c>
    </row>
    <row r="225" spans="1:25" x14ac:dyDescent="0.35">
      <c r="A225">
        <v>224</v>
      </c>
      <c r="B225" t="s">
        <v>31</v>
      </c>
      <c r="C225">
        <v>40103</v>
      </c>
      <c r="D225">
        <f>ROUND(AI_Impact_on_Jobs_20303[[#This Row],[Salary]]/1000, 1)</f>
        <v>40.1</v>
      </c>
      <c r="E225">
        <v>26</v>
      </c>
      <c r="F2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5" t="s">
        <v>38</v>
      </c>
      <c r="H225">
        <v>52</v>
      </c>
      <c r="I225">
        <v>57</v>
      </c>
      <c r="J225">
        <v>14</v>
      </c>
      <c r="K225" t="s">
        <v>23</v>
      </c>
      <c r="L225">
        <f>IF(AI_Impact_on_Jobs_20303[[#This Row],[Risk_Category]] = "Low", AI_Impact_on_Jobs_20303[[#This Row],[Automation_Probability_2030]], 0)</f>
        <v>14</v>
      </c>
      <c r="M225">
        <f>IF(AI_Impact_on_Jobs_20303[[#This Row],[Risk_Category]]="Medium", AI_Impact_on_Jobs_20303[[#This Row],[Automation_Probability_2030]], 0)</f>
        <v>0</v>
      </c>
      <c r="N225">
        <f>IF(AI_Impact_on_Jobs_20303[[#This Row],[Risk_Category]]="High", AI_Impact_on_Jobs_20303[[#This Row],[Automation_Probability_2030]], 0)</f>
        <v>0</v>
      </c>
      <c r="O225">
        <f>AVERAGE(AI_Impact_on_Jobs_20303[[#This Row],[Skill_1]:[Skill_10]])</f>
        <v>53.1</v>
      </c>
      <c r="P225">
        <v>92</v>
      </c>
      <c r="Q225">
        <v>58</v>
      </c>
      <c r="R225">
        <v>54</v>
      </c>
      <c r="S225">
        <v>27</v>
      </c>
      <c r="T225">
        <v>37</v>
      </c>
      <c r="U225">
        <v>9</v>
      </c>
      <c r="V225">
        <v>67</v>
      </c>
      <c r="W225">
        <v>79</v>
      </c>
      <c r="X225">
        <v>45</v>
      </c>
      <c r="Y225">
        <v>63</v>
      </c>
    </row>
    <row r="226" spans="1:25" x14ac:dyDescent="0.35">
      <c r="A226">
        <v>225</v>
      </c>
      <c r="B226" t="s">
        <v>44</v>
      </c>
      <c r="C226">
        <v>34458</v>
      </c>
      <c r="D226">
        <f>ROUND(AI_Impact_on_Jobs_20303[[#This Row],[Salary]]/1000, 1)</f>
        <v>34.5</v>
      </c>
      <c r="E226">
        <v>26</v>
      </c>
      <c r="F2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6" t="s">
        <v>25</v>
      </c>
      <c r="H226">
        <v>71</v>
      </c>
      <c r="I226">
        <v>93</v>
      </c>
      <c r="J226">
        <v>48</v>
      </c>
      <c r="K226" t="s">
        <v>27</v>
      </c>
      <c r="L226">
        <f>IF(AI_Impact_on_Jobs_20303[[#This Row],[Risk_Category]] = "Low", AI_Impact_on_Jobs_20303[[#This Row],[Automation_Probability_2030]], 0)</f>
        <v>0</v>
      </c>
      <c r="M226">
        <f>IF(AI_Impact_on_Jobs_20303[[#This Row],[Risk_Category]]="Medium", AI_Impact_on_Jobs_20303[[#This Row],[Automation_Probability_2030]], 0)</f>
        <v>48</v>
      </c>
      <c r="N226">
        <f>IF(AI_Impact_on_Jobs_20303[[#This Row],[Risk_Category]]="High", AI_Impact_on_Jobs_20303[[#This Row],[Automation_Probability_2030]], 0)</f>
        <v>0</v>
      </c>
      <c r="O226">
        <f>AVERAGE(AI_Impact_on_Jobs_20303[[#This Row],[Skill_1]:[Skill_10]])</f>
        <v>33.6</v>
      </c>
      <c r="P226">
        <v>65</v>
      </c>
      <c r="Q226">
        <v>94</v>
      </c>
      <c r="R226">
        <v>6</v>
      </c>
      <c r="S226">
        <v>82</v>
      </c>
      <c r="T226">
        <v>29</v>
      </c>
      <c r="U226">
        <v>44</v>
      </c>
      <c r="V226">
        <v>2</v>
      </c>
      <c r="W226">
        <v>3</v>
      </c>
      <c r="X226">
        <v>5</v>
      </c>
      <c r="Y226">
        <v>6</v>
      </c>
    </row>
    <row r="227" spans="1:25" x14ac:dyDescent="0.35">
      <c r="A227">
        <v>226</v>
      </c>
      <c r="B227" t="s">
        <v>24</v>
      </c>
      <c r="C227">
        <v>59493</v>
      </c>
      <c r="D227">
        <f>ROUND(AI_Impact_on_Jobs_20303[[#This Row],[Salary]]/1000, 1)</f>
        <v>59.5</v>
      </c>
      <c r="E227">
        <v>23</v>
      </c>
      <c r="F2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7" t="s">
        <v>38</v>
      </c>
      <c r="H227">
        <v>93</v>
      </c>
      <c r="I227">
        <v>61</v>
      </c>
      <c r="J227">
        <v>89</v>
      </c>
      <c r="K227" t="s">
        <v>20</v>
      </c>
      <c r="L227">
        <f>IF(AI_Impact_on_Jobs_20303[[#This Row],[Risk_Category]] = "Low", AI_Impact_on_Jobs_20303[[#This Row],[Automation_Probability_2030]], 0)</f>
        <v>0</v>
      </c>
      <c r="M227">
        <f>IF(AI_Impact_on_Jobs_20303[[#This Row],[Risk_Category]]="Medium", AI_Impact_on_Jobs_20303[[#This Row],[Automation_Probability_2030]], 0)</f>
        <v>0</v>
      </c>
      <c r="N227">
        <f>IF(AI_Impact_on_Jobs_20303[[#This Row],[Risk_Category]]="High", AI_Impact_on_Jobs_20303[[#This Row],[Automation_Probability_2030]], 0)</f>
        <v>89</v>
      </c>
      <c r="O227">
        <f>AVERAGE(AI_Impact_on_Jobs_20303[[#This Row],[Skill_1]:[Skill_10]])</f>
        <v>42.6</v>
      </c>
      <c r="P227">
        <v>41</v>
      </c>
      <c r="Q227">
        <v>66</v>
      </c>
      <c r="R227">
        <v>26</v>
      </c>
      <c r="S227">
        <v>16</v>
      </c>
      <c r="T227">
        <v>16</v>
      </c>
      <c r="U227">
        <v>7</v>
      </c>
      <c r="V227">
        <v>19</v>
      </c>
      <c r="W227">
        <v>66</v>
      </c>
      <c r="X227">
        <v>88</v>
      </c>
      <c r="Y227">
        <v>81</v>
      </c>
    </row>
    <row r="228" spans="1:25" x14ac:dyDescent="0.35">
      <c r="A228">
        <v>227</v>
      </c>
      <c r="B228" t="s">
        <v>36</v>
      </c>
      <c r="C228">
        <v>93059</v>
      </c>
      <c r="D228">
        <f>ROUND(AI_Impact_on_Jobs_20303[[#This Row],[Salary]]/1000, 1)</f>
        <v>93.1</v>
      </c>
      <c r="E228">
        <v>18</v>
      </c>
      <c r="F2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8" t="s">
        <v>25</v>
      </c>
      <c r="H228">
        <v>11</v>
      </c>
      <c r="I228">
        <v>79</v>
      </c>
      <c r="J228">
        <v>42</v>
      </c>
      <c r="K228" t="s">
        <v>27</v>
      </c>
      <c r="L228">
        <f>IF(AI_Impact_on_Jobs_20303[[#This Row],[Risk_Category]] = "Low", AI_Impact_on_Jobs_20303[[#This Row],[Automation_Probability_2030]], 0)</f>
        <v>0</v>
      </c>
      <c r="M228">
        <f>IF(AI_Impact_on_Jobs_20303[[#This Row],[Risk_Category]]="Medium", AI_Impact_on_Jobs_20303[[#This Row],[Automation_Probability_2030]], 0)</f>
        <v>42</v>
      </c>
      <c r="N228">
        <f>IF(AI_Impact_on_Jobs_20303[[#This Row],[Risk_Category]]="High", AI_Impact_on_Jobs_20303[[#This Row],[Automation_Probability_2030]], 0)</f>
        <v>0</v>
      </c>
      <c r="O228">
        <f>AVERAGE(AI_Impact_on_Jobs_20303[[#This Row],[Skill_1]:[Skill_10]])</f>
        <v>58.1</v>
      </c>
      <c r="P228">
        <v>25</v>
      </c>
      <c r="Q228">
        <v>52</v>
      </c>
      <c r="R228">
        <v>54</v>
      </c>
      <c r="S228">
        <v>36</v>
      </c>
      <c r="T228">
        <v>35</v>
      </c>
      <c r="U228">
        <v>83</v>
      </c>
      <c r="V228">
        <v>79</v>
      </c>
      <c r="W228">
        <v>31</v>
      </c>
      <c r="X228">
        <v>91</v>
      </c>
      <c r="Y228">
        <v>95</v>
      </c>
    </row>
    <row r="229" spans="1:25" x14ac:dyDescent="0.35">
      <c r="A229">
        <v>228</v>
      </c>
      <c r="B229" t="s">
        <v>37</v>
      </c>
      <c r="C229">
        <v>121683</v>
      </c>
      <c r="D229">
        <f>ROUND(AI_Impact_on_Jobs_20303[[#This Row],[Salary]]/1000, 1)</f>
        <v>121.7</v>
      </c>
      <c r="E229">
        <v>13</v>
      </c>
      <c r="F2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9" t="s">
        <v>22</v>
      </c>
      <c r="H229">
        <v>35</v>
      </c>
      <c r="I229">
        <v>101</v>
      </c>
      <c r="J229">
        <v>68</v>
      </c>
      <c r="K229" t="s">
        <v>27</v>
      </c>
      <c r="L229">
        <f>IF(AI_Impact_on_Jobs_20303[[#This Row],[Risk_Category]] = "Low", AI_Impact_on_Jobs_20303[[#This Row],[Automation_Probability_2030]], 0)</f>
        <v>0</v>
      </c>
      <c r="M229">
        <f>IF(AI_Impact_on_Jobs_20303[[#This Row],[Risk_Category]]="Medium", AI_Impact_on_Jobs_20303[[#This Row],[Automation_Probability_2030]], 0)</f>
        <v>68</v>
      </c>
      <c r="N229">
        <f>IF(AI_Impact_on_Jobs_20303[[#This Row],[Risk_Category]]="High", AI_Impact_on_Jobs_20303[[#This Row],[Automation_Probability_2030]], 0)</f>
        <v>0</v>
      </c>
      <c r="O229">
        <f>AVERAGE(AI_Impact_on_Jobs_20303[[#This Row],[Skill_1]:[Skill_10]])</f>
        <v>53.1</v>
      </c>
      <c r="P229">
        <v>88</v>
      </c>
      <c r="Q229">
        <v>1</v>
      </c>
      <c r="R229">
        <v>39</v>
      </c>
      <c r="S229">
        <v>55</v>
      </c>
      <c r="T229">
        <v>5</v>
      </c>
      <c r="U229">
        <v>19</v>
      </c>
      <c r="V229">
        <v>86</v>
      </c>
      <c r="W229">
        <v>68</v>
      </c>
      <c r="X229">
        <v>84</v>
      </c>
      <c r="Y229">
        <v>86</v>
      </c>
    </row>
    <row r="230" spans="1:25" x14ac:dyDescent="0.35">
      <c r="A230">
        <v>229</v>
      </c>
      <c r="B230" t="s">
        <v>35</v>
      </c>
      <c r="C230">
        <v>46322</v>
      </c>
      <c r="D230">
        <f>ROUND(AI_Impact_on_Jobs_20303[[#This Row],[Salary]]/1000, 1)</f>
        <v>46.3</v>
      </c>
      <c r="E230">
        <v>29</v>
      </c>
      <c r="F2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0" t="s">
        <v>22</v>
      </c>
      <c r="H230">
        <v>44</v>
      </c>
      <c r="I230">
        <v>111</v>
      </c>
      <c r="J230">
        <v>36</v>
      </c>
      <c r="K230" t="s">
        <v>27</v>
      </c>
      <c r="L230">
        <f>IF(AI_Impact_on_Jobs_20303[[#This Row],[Risk_Category]] = "Low", AI_Impact_on_Jobs_20303[[#This Row],[Automation_Probability_2030]], 0)</f>
        <v>0</v>
      </c>
      <c r="M230">
        <f>IF(AI_Impact_on_Jobs_20303[[#This Row],[Risk_Category]]="Medium", AI_Impact_on_Jobs_20303[[#This Row],[Automation_Probability_2030]], 0)</f>
        <v>36</v>
      </c>
      <c r="N230">
        <f>IF(AI_Impact_on_Jobs_20303[[#This Row],[Risk_Category]]="High", AI_Impact_on_Jobs_20303[[#This Row],[Automation_Probability_2030]], 0)</f>
        <v>0</v>
      </c>
      <c r="O230">
        <f>AVERAGE(AI_Impact_on_Jobs_20303[[#This Row],[Skill_1]:[Skill_10]])</f>
        <v>40.200000000000003</v>
      </c>
      <c r="P230">
        <v>67</v>
      </c>
      <c r="Q230">
        <v>18</v>
      </c>
      <c r="R230">
        <v>69</v>
      </c>
      <c r="S230">
        <v>23</v>
      </c>
      <c r="T230">
        <v>12</v>
      </c>
      <c r="U230">
        <v>17</v>
      </c>
      <c r="V230">
        <v>0</v>
      </c>
      <c r="W230">
        <v>72</v>
      </c>
      <c r="X230">
        <v>73</v>
      </c>
      <c r="Y230">
        <v>51</v>
      </c>
    </row>
    <row r="231" spans="1:25" x14ac:dyDescent="0.35">
      <c r="A231">
        <v>230</v>
      </c>
      <c r="B231" t="s">
        <v>26</v>
      </c>
      <c r="C231">
        <v>100293</v>
      </c>
      <c r="D231">
        <f>ROUND(AI_Impact_on_Jobs_20303[[#This Row],[Salary]]/1000, 1)</f>
        <v>100.3</v>
      </c>
      <c r="E231">
        <v>21</v>
      </c>
      <c r="F2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1" t="s">
        <v>38</v>
      </c>
      <c r="H231">
        <v>8</v>
      </c>
      <c r="I231">
        <v>52</v>
      </c>
      <c r="J231">
        <v>37</v>
      </c>
      <c r="K231" t="s">
        <v>27</v>
      </c>
      <c r="L231">
        <f>IF(AI_Impact_on_Jobs_20303[[#This Row],[Risk_Category]] = "Low", AI_Impact_on_Jobs_20303[[#This Row],[Automation_Probability_2030]], 0)</f>
        <v>0</v>
      </c>
      <c r="M231">
        <f>IF(AI_Impact_on_Jobs_20303[[#This Row],[Risk_Category]]="Medium", AI_Impact_on_Jobs_20303[[#This Row],[Automation_Probability_2030]], 0)</f>
        <v>37</v>
      </c>
      <c r="N231">
        <f>IF(AI_Impact_on_Jobs_20303[[#This Row],[Risk_Category]]="High", AI_Impact_on_Jobs_20303[[#This Row],[Automation_Probability_2030]], 0)</f>
        <v>0</v>
      </c>
      <c r="O231">
        <f>AVERAGE(AI_Impact_on_Jobs_20303[[#This Row],[Skill_1]:[Skill_10]])</f>
        <v>36.4</v>
      </c>
      <c r="P231">
        <v>89</v>
      </c>
      <c r="Q231">
        <v>24</v>
      </c>
      <c r="R231">
        <v>35</v>
      </c>
      <c r="S231">
        <v>11</v>
      </c>
      <c r="T231">
        <v>22</v>
      </c>
      <c r="U231">
        <v>52</v>
      </c>
      <c r="V231">
        <v>61</v>
      </c>
      <c r="W231">
        <v>25</v>
      </c>
      <c r="X231">
        <v>6</v>
      </c>
      <c r="Y231">
        <v>39</v>
      </c>
    </row>
    <row r="232" spans="1:25" x14ac:dyDescent="0.35">
      <c r="A232">
        <v>231</v>
      </c>
      <c r="B232" t="s">
        <v>41</v>
      </c>
      <c r="C232">
        <v>79298</v>
      </c>
      <c r="D232">
        <f>ROUND(AI_Impact_on_Jobs_20303[[#This Row],[Salary]]/1000, 1)</f>
        <v>79.3</v>
      </c>
      <c r="E232">
        <v>21</v>
      </c>
      <c r="F2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2" t="s">
        <v>38</v>
      </c>
      <c r="H232">
        <v>22</v>
      </c>
      <c r="I232">
        <v>146</v>
      </c>
      <c r="J232">
        <v>85</v>
      </c>
      <c r="K232" t="s">
        <v>20</v>
      </c>
      <c r="L232">
        <f>IF(AI_Impact_on_Jobs_20303[[#This Row],[Risk_Category]] = "Low", AI_Impact_on_Jobs_20303[[#This Row],[Automation_Probability_2030]], 0)</f>
        <v>0</v>
      </c>
      <c r="M232">
        <f>IF(AI_Impact_on_Jobs_20303[[#This Row],[Risk_Category]]="Medium", AI_Impact_on_Jobs_20303[[#This Row],[Automation_Probability_2030]], 0)</f>
        <v>0</v>
      </c>
      <c r="N232">
        <f>IF(AI_Impact_on_Jobs_20303[[#This Row],[Risk_Category]]="High", AI_Impact_on_Jobs_20303[[#This Row],[Automation_Probability_2030]], 0)</f>
        <v>85</v>
      </c>
      <c r="O232">
        <f>AVERAGE(AI_Impact_on_Jobs_20303[[#This Row],[Skill_1]:[Skill_10]])</f>
        <v>35.9</v>
      </c>
      <c r="P232">
        <v>56</v>
      </c>
      <c r="Q232">
        <v>42</v>
      </c>
      <c r="R232">
        <v>43</v>
      </c>
      <c r="S232">
        <v>54</v>
      </c>
      <c r="T232">
        <v>7</v>
      </c>
      <c r="U232">
        <v>7</v>
      </c>
      <c r="V232">
        <v>17</v>
      </c>
      <c r="W232">
        <v>5</v>
      </c>
      <c r="X232">
        <v>41</v>
      </c>
      <c r="Y232">
        <v>87</v>
      </c>
    </row>
    <row r="233" spans="1:25" x14ac:dyDescent="0.35">
      <c r="A233">
        <v>232</v>
      </c>
      <c r="B233" t="s">
        <v>24</v>
      </c>
      <c r="C233">
        <v>73937</v>
      </c>
      <c r="D233">
        <f>ROUND(AI_Impact_on_Jobs_20303[[#This Row],[Salary]]/1000, 1)</f>
        <v>73.900000000000006</v>
      </c>
      <c r="E233">
        <v>28</v>
      </c>
      <c r="F2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3" t="s">
        <v>22</v>
      </c>
      <c r="H233">
        <v>53</v>
      </c>
      <c r="I233">
        <v>62</v>
      </c>
      <c r="J233">
        <v>85</v>
      </c>
      <c r="K233" t="s">
        <v>20</v>
      </c>
      <c r="L233">
        <f>IF(AI_Impact_on_Jobs_20303[[#This Row],[Risk_Category]] = "Low", AI_Impact_on_Jobs_20303[[#This Row],[Automation_Probability_2030]], 0)</f>
        <v>0</v>
      </c>
      <c r="M233">
        <f>IF(AI_Impact_on_Jobs_20303[[#This Row],[Risk_Category]]="Medium", AI_Impact_on_Jobs_20303[[#This Row],[Automation_Probability_2030]], 0)</f>
        <v>0</v>
      </c>
      <c r="N233">
        <f>IF(AI_Impact_on_Jobs_20303[[#This Row],[Risk_Category]]="High", AI_Impact_on_Jobs_20303[[#This Row],[Automation_Probability_2030]], 0)</f>
        <v>85</v>
      </c>
      <c r="O233">
        <f>AVERAGE(AI_Impact_on_Jobs_20303[[#This Row],[Skill_1]:[Skill_10]])</f>
        <v>29.3</v>
      </c>
      <c r="P233">
        <v>12</v>
      </c>
      <c r="Q233">
        <v>34</v>
      </c>
      <c r="R233">
        <v>14</v>
      </c>
      <c r="S233">
        <v>69</v>
      </c>
      <c r="T233">
        <v>21</v>
      </c>
      <c r="U233">
        <v>39</v>
      </c>
      <c r="V233">
        <v>9</v>
      </c>
      <c r="W233">
        <v>2</v>
      </c>
      <c r="X233">
        <v>51</v>
      </c>
      <c r="Y233">
        <v>42</v>
      </c>
    </row>
    <row r="234" spans="1:25" x14ac:dyDescent="0.35">
      <c r="A234">
        <v>233</v>
      </c>
      <c r="B234" t="s">
        <v>35</v>
      </c>
      <c r="C234">
        <v>146464</v>
      </c>
      <c r="D234">
        <f>ROUND(AI_Impact_on_Jobs_20303[[#This Row],[Salary]]/1000, 1)</f>
        <v>146.5</v>
      </c>
      <c r="E234">
        <v>29</v>
      </c>
      <c r="F2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4" t="s">
        <v>25</v>
      </c>
      <c r="H234">
        <v>79</v>
      </c>
      <c r="I234">
        <v>57</v>
      </c>
      <c r="J234">
        <v>49</v>
      </c>
      <c r="K234" t="s">
        <v>27</v>
      </c>
      <c r="L234">
        <f>IF(AI_Impact_on_Jobs_20303[[#This Row],[Risk_Category]] = "Low", AI_Impact_on_Jobs_20303[[#This Row],[Automation_Probability_2030]], 0)</f>
        <v>0</v>
      </c>
      <c r="M234">
        <f>IF(AI_Impact_on_Jobs_20303[[#This Row],[Risk_Category]]="Medium", AI_Impact_on_Jobs_20303[[#This Row],[Automation_Probability_2030]], 0)</f>
        <v>49</v>
      </c>
      <c r="N234">
        <f>IF(AI_Impact_on_Jobs_20303[[#This Row],[Risk_Category]]="High", AI_Impact_on_Jobs_20303[[#This Row],[Automation_Probability_2030]], 0)</f>
        <v>0</v>
      </c>
      <c r="O234">
        <f>AVERAGE(AI_Impact_on_Jobs_20303[[#This Row],[Skill_1]:[Skill_10]])</f>
        <v>59</v>
      </c>
      <c r="P234">
        <v>56</v>
      </c>
      <c r="Q234">
        <v>63</v>
      </c>
      <c r="R234">
        <v>69</v>
      </c>
      <c r="S234">
        <v>25</v>
      </c>
      <c r="T234">
        <v>1</v>
      </c>
      <c r="U234">
        <v>72</v>
      </c>
      <c r="V234">
        <v>54</v>
      </c>
      <c r="W234">
        <v>84</v>
      </c>
      <c r="X234">
        <v>82</v>
      </c>
      <c r="Y234">
        <v>84</v>
      </c>
    </row>
    <row r="235" spans="1:25" x14ac:dyDescent="0.35">
      <c r="A235">
        <v>234</v>
      </c>
      <c r="B235" t="s">
        <v>39</v>
      </c>
      <c r="C235">
        <v>106274</v>
      </c>
      <c r="D235">
        <f>ROUND(AI_Impact_on_Jobs_20303[[#This Row],[Salary]]/1000, 1)</f>
        <v>106.3</v>
      </c>
      <c r="E235">
        <v>11</v>
      </c>
      <c r="F2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5" t="s">
        <v>25</v>
      </c>
      <c r="H235">
        <v>33</v>
      </c>
      <c r="I235">
        <v>129</v>
      </c>
      <c r="J235">
        <v>81</v>
      </c>
      <c r="K235" t="s">
        <v>20</v>
      </c>
      <c r="L235">
        <f>IF(AI_Impact_on_Jobs_20303[[#This Row],[Risk_Category]] = "Low", AI_Impact_on_Jobs_20303[[#This Row],[Automation_Probability_2030]], 0)</f>
        <v>0</v>
      </c>
      <c r="M235">
        <f>IF(AI_Impact_on_Jobs_20303[[#This Row],[Risk_Category]]="Medium", AI_Impact_on_Jobs_20303[[#This Row],[Automation_Probability_2030]], 0)</f>
        <v>0</v>
      </c>
      <c r="N235">
        <f>IF(AI_Impact_on_Jobs_20303[[#This Row],[Risk_Category]]="High", AI_Impact_on_Jobs_20303[[#This Row],[Automation_Probability_2030]], 0)</f>
        <v>81</v>
      </c>
      <c r="O235">
        <f>AVERAGE(AI_Impact_on_Jobs_20303[[#This Row],[Skill_1]:[Skill_10]])</f>
        <v>31.1</v>
      </c>
      <c r="P235">
        <v>18</v>
      </c>
      <c r="Q235">
        <v>85</v>
      </c>
      <c r="R235">
        <v>88</v>
      </c>
      <c r="S235">
        <v>47</v>
      </c>
      <c r="T235">
        <v>8</v>
      </c>
      <c r="U235">
        <v>39</v>
      </c>
      <c r="V235">
        <v>8</v>
      </c>
      <c r="W235">
        <v>9</v>
      </c>
      <c r="X235">
        <v>2</v>
      </c>
      <c r="Y235">
        <v>7</v>
      </c>
    </row>
    <row r="236" spans="1:25" x14ac:dyDescent="0.35">
      <c r="A236">
        <v>235</v>
      </c>
      <c r="B236" t="s">
        <v>42</v>
      </c>
      <c r="C236">
        <v>32581</v>
      </c>
      <c r="D236">
        <f>ROUND(AI_Impact_on_Jobs_20303[[#This Row],[Salary]]/1000, 1)</f>
        <v>32.6</v>
      </c>
      <c r="E236">
        <v>5</v>
      </c>
      <c r="F2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6" t="s">
        <v>22</v>
      </c>
      <c r="H236">
        <v>39</v>
      </c>
      <c r="I236">
        <v>104</v>
      </c>
      <c r="J236">
        <v>69</v>
      </c>
      <c r="K236" t="s">
        <v>27</v>
      </c>
      <c r="L236">
        <f>IF(AI_Impact_on_Jobs_20303[[#This Row],[Risk_Category]] = "Low", AI_Impact_on_Jobs_20303[[#This Row],[Automation_Probability_2030]], 0)</f>
        <v>0</v>
      </c>
      <c r="M236">
        <f>IF(AI_Impact_on_Jobs_20303[[#This Row],[Risk_Category]]="Medium", AI_Impact_on_Jobs_20303[[#This Row],[Automation_Probability_2030]], 0)</f>
        <v>69</v>
      </c>
      <c r="N236">
        <f>IF(AI_Impact_on_Jobs_20303[[#This Row],[Risk_Category]]="High", AI_Impact_on_Jobs_20303[[#This Row],[Automation_Probability_2030]], 0)</f>
        <v>0</v>
      </c>
      <c r="O236">
        <f>AVERAGE(AI_Impact_on_Jobs_20303[[#This Row],[Skill_1]:[Skill_10]])</f>
        <v>28.8</v>
      </c>
      <c r="P236">
        <v>7</v>
      </c>
      <c r="Q236">
        <v>65</v>
      </c>
      <c r="R236">
        <v>7</v>
      </c>
      <c r="S236">
        <v>38</v>
      </c>
      <c r="T236">
        <v>8</v>
      </c>
      <c r="U236">
        <v>43</v>
      </c>
      <c r="V236">
        <v>10</v>
      </c>
      <c r="W236">
        <v>56</v>
      </c>
      <c r="X236">
        <v>32</v>
      </c>
      <c r="Y236">
        <v>22</v>
      </c>
    </row>
    <row r="237" spans="1:25" x14ac:dyDescent="0.35">
      <c r="A237">
        <v>236</v>
      </c>
      <c r="B237" t="s">
        <v>41</v>
      </c>
      <c r="C237">
        <v>142309</v>
      </c>
      <c r="D237">
        <f>ROUND(AI_Impact_on_Jobs_20303[[#This Row],[Salary]]/1000, 1)</f>
        <v>142.30000000000001</v>
      </c>
      <c r="E237">
        <v>13</v>
      </c>
      <c r="F2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7" t="s">
        <v>19</v>
      </c>
      <c r="H237">
        <v>37</v>
      </c>
      <c r="I237">
        <v>57</v>
      </c>
      <c r="J237">
        <v>79</v>
      </c>
      <c r="K237" t="s">
        <v>20</v>
      </c>
      <c r="L237">
        <f>IF(AI_Impact_on_Jobs_20303[[#This Row],[Risk_Category]] = "Low", AI_Impact_on_Jobs_20303[[#This Row],[Automation_Probability_2030]], 0)</f>
        <v>0</v>
      </c>
      <c r="M237">
        <f>IF(AI_Impact_on_Jobs_20303[[#This Row],[Risk_Category]]="Medium", AI_Impact_on_Jobs_20303[[#This Row],[Automation_Probability_2030]], 0)</f>
        <v>0</v>
      </c>
      <c r="N237">
        <f>IF(AI_Impact_on_Jobs_20303[[#This Row],[Risk_Category]]="High", AI_Impact_on_Jobs_20303[[#This Row],[Automation_Probability_2030]], 0)</f>
        <v>79</v>
      </c>
      <c r="O237">
        <f>AVERAGE(AI_Impact_on_Jobs_20303[[#This Row],[Skill_1]:[Skill_10]])</f>
        <v>40.1</v>
      </c>
      <c r="P237">
        <v>46</v>
      </c>
      <c r="Q237">
        <v>72</v>
      </c>
      <c r="R237">
        <v>66</v>
      </c>
      <c r="S237">
        <v>71</v>
      </c>
      <c r="T237">
        <v>1</v>
      </c>
      <c r="U237">
        <v>22</v>
      </c>
      <c r="V237">
        <v>66</v>
      </c>
      <c r="W237">
        <v>48</v>
      </c>
      <c r="X237">
        <v>1</v>
      </c>
      <c r="Y237">
        <v>8</v>
      </c>
    </row>
    <row r="238" spans="1:25" x14ac:dyDescent="0.35">
      <c r="A238">
        <v>237</v>
      </c>
      <c r="B238" t="s">
        <v>44</v>
      </c>
      <c r="C238">
        <v>85612</v>
      </c>
      <c r="D238">
        <f>ROUND(AI_Impact_on_Jobs_20303[[#This Row],[Salary]]/1000, 1)</f>
        <v>85.6</v>
      </c>
      <c r="E238">
        <v>23</v>
      </c>
      <c r="F2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8" t="s">
        <v>25</v>
      </c>
      <c r="H238">
        <v>55</v>
      </c>
      <c r="I238">
        <v>57</v>
      </c>
      <c r="J238">
        <v>61</v>
      </c>
      <c r="K238" t="s">
        <v>27</v>
      </c>
      <c r="L238">
        <f>IF(AI_Impact_on_Jobs_20303[[#This Row],[Risk_Category]] = "Low", AI_Impact_on_Jobs_20303[[#This Row],[Automation_Probability_2030]], 0)</f>
        <v>0</v>
      </c>
      <c r="M238">
        <f>IF(AI_Impact_on_Jobs_20303[[#This Row],[Risk_Category]]="Medium", AI_Impact_on_Jobs_20303[[#This Row],[Automation_Probability_2030]], 0)</f>
        <v>61</v>
      </c>
      <c r="N238">
        <f>IF(AI_Impact_on_Jobs_20303[[#This Row],[Risk_Category]]="High", AI_Impact_on_Jobs_20303[[#This Row],[Automation_Probability_2030]], 0)</f>
        <v>0</v>
      </c>
      <c r="O238">
        <f>AVERAGE(AI_Impact_on_Jobs_20303[[#This Row],[Skill_1]:[Skill_10]])</f>
        <v>50.5</v>
      </c>
      <c r="P238">
        <v>58</v>
      </c>
      <c r="Q238">
        <v>78</v>
      </c>
      <c r="R238">
        <v>75</v>
      </c>
      <c r="S238">
        <v>8</v>
      </c>
      <c r="T238">
        <v>52</v>
      </c>
      <c r="U238">
        <v>14</v>
      </c>
      <c r="V238">
        <v>67</v>
      </c>
      <c r="W238">
        <v>62</v>
      </c>
      <c r="X238">
        <v>74</v>
      </c>
      <c r="Y238">
        <v>17</v>
      </c>
    </row>
    <row r="239" spans="1:25" x14ac:dyDescent="0.35">
      <c r="A239">
        <v>238</v>
      </c>
      <c r="B239" t="s">
        <v>41</v>
      </c>
      <c r="C239">
        <v>65710</v>
      </c>
      <c r="D239">
        <f>ROUND(AI_Impact_on_Jobs_20303[[#This Row],[Salary]]/1000, 1)</f>
        <v>65.7</v>
      </c>
      <c r="E239">
        <v>27</v>
      </c>
      <c r="F2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9" t="s">
        <v>38</v>
      </c>
      <c r="H239">
        <v>39</v>
      </c>
      <c r="I239">
        <v>66</v>
      </c>
      <c r="J239">
        <v>76</v>
      </c>
      <c r="K239" t="s">
        <v>20</v>
      </c>
      <c r="L239">
        <f>IF(AI_Impact_on_Jobs_20303[[#This Row],[Risk_Category]] = "Low", AI_Impact_on_Jobs_20303[[#This Row],[Automation_Probability_2030]], 0)</f>
        <v>0</v>
      </c>
      <c r="M239">
        <f>IF(AI_Impact_on_Jobs_20303[[#This Row],[Risk_Category]]="Medium", AI_Impact_on_Jobs_20303[[#This Row],[Automation_Probability_2030]], 0)</f>
        <v>0</v>
      </c>
      <c r="N239">
        <f>IF(AI_Impact_on_Jobs_20303[[#This Row],[Risk_Category]]="High", AI_Impact_on_Jobs_20303[[#This Row],[Automation_Probability_2030]], 0)</f>
        <v>76</v>
      </c>
      <c r="O239">
        <f>AVERAGE(AI_Impact_on_Jobs_20303[[#This Row],[Skill_1]:[Skill_10]])</f>
        <v>57.8</v>
      </c>
      <c r="P239">
        <v>61</v>
      </c>
      <c r="Q239">
        <v>43</v>
      </c>
      <c r="R239">
        <v>77</v>
      </c>
      <c r="S239">
        <v>85</v>
      </c>
      <c r="T239">
        <v>54</v>
      </c>
      <c r="U239">
        <v>76</v>
      </c>
      <c r="V239">
        <v>31</v>
      </c>
      <c r="W239">
        <v>41</v>
      </c>
      <c r="X239">
        <v>71</v>
      </c>
      <c r="Y239">
        <v>39</v>
      </c>
    </row>
    <row r="240" spans="1:25" x14ac:dyDescent="0.35">
      <c r="A240">
        <v>239</v>
      </c>
      <c r="B240" t="s">
        <v>18</v>
      </c>
      <c r="C240">
        <v>46999</v>
      </c>
      <c r="D240">
        <f>ROUND(AI_Impact_on_Jobs_20303[[#This Row],[Salary]]/1000, 1)</f>
        <v>47</v>
      </c>
      <c r="E240">
        <v>26</v>
      </c>
      <c r="F2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0" t="s">
        <v>19</v>
      </c>
      <c r="H240">
        <v>19</v>
      </c>
      <c r="I240">
        <v>11</v>
      </c>
      <c r="J240">
        <v>92</v>
      </c>
      <c r="K240" t="s">
        <v>20</v>
      </c>
      <c r="L240">
        <f>IF(AI_Impact_on_Jobs_20303[[#This Row],[Risk_Category]] = "Low", AI_Impact_on_Jobs_20303[[#This Row],[Automation_Probability_2030]], 0)</f>
        <v>0</v>
      </c>
      <c r="M240">
        <f>IF(AI_Impact_on_Jobs_20303[[#This Row],[Risk_Category]]="Medium", AI_Impact_on_Jobs_20303[[#This Row],[Automation_Probability_2030]], 0)</f>
        <v>0</v>
      </c>
      <c r="N240">
        <f>IF(AI_Impact_on_Jobs_20303[[#This Row],[Risk_Category]]="High", AI_Impact_on_Jobs_20303[[#This Row],[Automation_Probability_2030]], 0)</f>
        <v>92</v>
      </c>
      <c r="O240">
        <f>AVERAGE(AI_Impact_on_Jobs_20303[[#This Row],[Skill_1]:[Skill_10]])</f>
        <v>58.9</v>
      </c>
      <c r="P240">
        <v>87</v>
      </c>
      <c r="Q240">
        <v>72</v>
      </c>
      <c r="R240">
        <v>75</v>
      </c>
      <c r="S240">
        <v>56</v>
      </c>
      <c r="T240">
        <v>58</v>
      </c>
      <c r="U240">
        <v>13</v>
      </c>
      <c r="V240">
        <v>44</v>
      </c>
      <c r="W240">
        <v>45</v>
      </c>
      <c r="X240">
        <v>96</v>
      </c>
      <c r="Y240">
        <v>43</v>
      </c>
    </row>
    <row r="241" spans="1:25" x14ac:dyDescent="0.35">
      <c r="A241">
        <v>240</v>
      </c>
      <c r="B241" t="s">
        <v>33</v>
      </c>
      <c r="C241">
        <v>142701</v>
      </c>
      <c r="D241">
        <f>ROUND(AI_Impact_on_Jobs_20303[[#This Row],[Salary]]/1000, 1)</f>
        <v>142.69999999999999</v>
      </c>
      <c r="E241">
        <v>5</v>
      </c>
      <c r="F2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1" t="s">
        <v>22</v>
      </c>
      <c r="H241">
        <v>53</v>
      </c>
      <c r="I241">
        <v>114</v>
      </c>
      <c r="J241">
        <v>89</v>
      </c>
      <c r="K241" t="s">
        <v>20</v>
      </c>
      <c r="L241">
        <f>IF(AI_Impact_on_Jobs_20303[[#This Row],[Risk_Category]] = "Low", AI_Impact_on_Jobs_20303[[#This Row],[Automation_Probability_2030]], 0)</f>
        <v>0</v>
      </c>
      <c r="M241">
        <f>IF(AI_Impact_on_Jobs_20303[[#This Row],[Risk_Category]]="Medium", AI_Impact_on_Jobs_20303[[#This Row],[Automation_Probability_2030]], 0)</f>
        <v>0</v>
      </c>
      <c r="N241">
        <f>IF(AI_Impact_on_Jobs_20303[[#This Row],[Risk_Category]]="High", AI_Impact_on_Jobs_20303[[#This Row],[Automation_Probability_2030]], 0)</f>
        <v>89</v>
      </c>
      <c r="O241">
        <f>AVERAGE(AI_Impact_on_Jobs_20303[[#This Row],[Skill_1]:[Skill_10]])</f>
        <v>54.6</v>
      </c>
      <c r="P241">
        <v>23</v>
      </c>
      <c r="Q241">
        <v>53</v>
      </c>
      <c r="R241">
        <v>83</v>
      </c>
      <c r="S241">
        <v>46</v>
      </c>
      <c r="T241">
        <v>28</v>
      </c>
      <c r="U241">
        <v>65</v>
      </c>
      <c r="V241">
        <v>82</v>
      </c>
      <c r="W241">
        <v>6</v>
      </c>
      <c r="X241">
        <v>78</v>
      </c>
      <c r="Y241">
        <v>82</v>
      </c>
    </row>
    <row r="242" spans="1:25" x14ac:dyDescent="0.35">
      <c r="A242">
        <v>241</v>
      </c>
      <c r="B242" t="s">
        <v>31</v>
      </c>
      <c r="C242">
        <v>54031</v>
      </c>
      <c r="D242">
        <f>ROUND(AI_Impact_on_Jobs_20303[[#This Row],[Salary]]/1000, 1)</f>
        <v>54</v>
      </c>
      <c r="E242">
        <v>22</v>
      </c>
      <c r="F2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2" t="s">
        <v>22</v>
      </c>
      <c r="H242">
        <v>98</v>
      </c>
      <c r="I242">
        <v>129</v>
      </c>
      <c r="J242">
        <v>24</v>
      </c>
      <c r="K242" t="s">
        <v>23</v>
      </c>
      <c r="L242">
        <f>IF(AI_Impact_on_Jobs_20303[[#This Row],[Risk_Category]] = "Low", AI_Impact_on_Jobs_20303[[#This Row],[Automation_Probability_2030]], 0)</f>
        <v>24</v>
      </c>
      <c r="M242">
        <f>IF(AI_Impact_on_Jobs_20303[[#This Row],[Risk_Category]]="Medium", AI_Impact_on_Jobs_20303[[#This Row],[Automation_Probability_2030]], 0)</f>
        <v>0</v>
      </c>
      <c r="N242">
        <f>IF(AI_Impact_on_Jobs_20303[[#This Row],[Risk_Category]]="High", AI_Impact_on_Jobs_20303[[#This Row],[Automation_Probability_2030]], 0)</f>
        <v>0</v>
      </c>
      <c r="O242">
        <f>AVERAGE(AI_Impact_on_Jobs_20303[[#This Row],[Skill_1]:[Skill_10]])</f>
        <v>54.6</v>
      </c>
      <c r="P242">
        <v>75</v>
      </c>
      <c r="Q242">
        <v>15</v>
      </c>
      <c r="R242">
        <v>22</v>
      </c>
      <c r="S242">
        <v>46</v>
      </c>
      <c r="T242">
        <v>26</v>
      </c>
      <c r="U242">
        <v>42</v>
      </c>
      <c r="V242">
        <v>89</v>
      </c>
      <c r="W242">
        <v>82</v>
      </c>
      <c r="X242">
        <v>63</v>
      </c>
      <c r="Y242">
        <v>86</v>
      </c>
    </row>
    <row r="243" spans="1:25" x14ac:dyDescent="0.35">
      <c r="A243">
        <v>242</v>
      </c>
      <c r="B243" t="s">
        <v>26</v>
      </c>
      <c r="C243">
        <v>115679</v>
      </c>
      <c r="D243">
        <f>ROUND(AI_Impact_on_Jobs_20303[[#This Row],[Salary]]/1000, 1)</f>
        <v>115.7</v>
      </c>
      <c r="E243">
        <v>5</v>
      </c>
      <c r="F2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3" t="s">
        <v>22</v>
      </c>
      <c r="H243">
        <v>43</v>
      </c>
      <c r="I243">
        <v>7</v>
      </c>
      <c r="J243">
        <v>51</v>
      </c>
      <c r="K243" t="s">
        <v>27</v>
      </c>
      <c r="L243">
        <f>IF(AI_Impact_on_Jobs_20303[[#This Row],[Risk_Category]] = "Low", AI_Impact_on_Jobs_20303[[#This Row],[Automation_Probability_2030]], 0)</f>
        <v>0</v>
      </c>
      <c r="M243">
        <f>IF(AI_Impact_on_Jobs_20303[[#This Row],[Risk_Category]]="Medium", AI_Impact_on_Jobs_20303[[#This Row],[Automation_Probability_2030]], 0)</f>
        <v>51</v>
      </c>
      <c r="N243">
        <f>IF(AI_Impact_on_Jobs_20303[[#This Row],[Risk_Category]]="High", AI_Impact_on_Jobs_20303[[#This Row],[Automation_Probability_2030]], 0)</f>
        <v>0</v>
      </c>
      <c r="O243">
        <f>AVERAGE(AI_Impact_on_Jobs_20303[[#This Row],[Skill_1]:[Skill_10]])</f>
        <v>61</v>
      </c>
      <c r="P243">
        <v>74</v>
      </c>
      <c r="Q243">
        <v>44</v>
      </c>
      <c r="R243">
        <v>67</v>
      </c>
      <c r="S243">
        <v>9</v>
      </c>
      <c r="T243">
        <v>75</v>
      </c>
      <c r="U243">
        <v>81</v>
      </c>
      <c r="V243">
        <v>71</v>
      </c>
      <c r="W243">
        <v>97</v>
      </c>
      <c r="X243">
        <v>83</v>
      </c>
      <c r="Y243">
        <v>9</v>
      </c>
    </row>
    <row r="244" spans="1:25" x14ac:dyDescent="0.35">
      <c r="A244">
        <v>243</v>
      </c>
      <c r="B244" t="s">
        <v>30</v>
      </c>
      <c r="C244">
        <v>63724</v>
      </c>
      <c r="D244">
        <f>ROUND(AI_Impact_on_Jobs_20303[[#This Row],[Salary]]/1000, 1)</f>
        <v>63.7</v>
      </c>
      <c r="E244">
        <v>26</v>
      </c>
      <c r="F2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4" t="s">
        <v>22</v>
      </c>
      <c r="H244">
        <v>81</v>
      </c>
      <c r="I244">
        <v>136</v>
      </c>
      <c r="J244">
        <v>7</v>
      </c>
      <c r="K244" t="s">
        <v>27</v>
      </c>
      <c r="L244">
        <f>IF(AI_Impact_on_Jobs_20303[[#This Row],[Risk_Category]] = "Low", AI_Impact_on_Jobs_20303[[#This Row],[Automation_Probability_2030]], 0)</f>
        <v>0</v>
      </c>
      <c r="M244">
        <f>IF(AI_Impact_on_Jobs_20303[[#This Row],[Risk_Category]]="Medium", AI_Impact_on_Jobs_20303[[#This Row],[Automation_Probability_2030]], 0)</f>
        <v>7</v>
      </c>
      <c r="N244">
        <f>IF(AI_Impact_on_Jobs_20303[[#This Row],[Risk_Category]]="High", AI_Impact_on_Jobs_20303[[#This Row],[Automation_Probability_2030]], 0)</f>
        <v>0</v>
      </c>
      <c r="O244">
        <f>AVERAGE(AI_Impact_on_Jobs_20303[[#This Row],[Skill_1]:[Skill_10]])</f>
        <v>35.1</v>
      </c>
      <c r="P244">
        <v>24</v>
      </c>
      <c r="Q244">
        <v>4</v>
      </c>
      <c r="R244">
        <v>41</v>
      </c>
      <c r="S244">
        <v>13</v>
      </c>
      <c r="T244">
        <v>2</v>
      </c>
      <c r="U244">
        <v>36</v>
      </c>
      <c r="V244">
        <v>78</v>
      </c>
      <c r="W244">
        <v>57</v>
      </c>
      <c r="X244">
        <v>31</v>
      </c>
      <c r="Y244">
        <v>65</v>
      </c>
    </row>
    <row r="245" spans="1:25" x14ac:dyDescent="0.35">
      <c r="A245">
        <v>244</v>
      </c>
      <c r="B245" t="s">
        <v>34</v>
      </c>
      <c r="C245">
        <v>131154</v>
      </c>
      <c r="D245">
        <f>ROUND(AI_Impact_on_Jobs_20303[[#This Row],[Salary]]/1000, 1)</f>
        <v>131.19999999999999</v>
      </c>
      <c r="E245">
        <v>21</v>
      </c>
      <c r="F2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5" t="s">
        <v>19</v>
      </c>
      <c r="H245">
        <v>1</v>
      </c>
      <c r="I245">
        <v>126</v>
      </c>
      <c r="J245">
        <v>55</v>
      </c>
      <c r="K245" t="s">
        <v>27</v>
      </c>
      <c r="L245">
        <f>IF(AI_Impact_on_Jobs_20303[[#This Row],[Risk_Category]] = "Low", AI_Impact_on_Jobs_20303[[#This Row],[Automation_Probability_2030]], 0)</f>
        <v>0</v>
      </c>
      <c r="M245">
        <f>IF(AI_Impact_on_Jobs_20303[[#This Row],[Risk_Category]]="Medium", AI_Impact_on_Jobs_20303[[#This Row],[Automation_Probability_2030]], 0)</f>
        <v>55</v>
      </c>
      <c r="N245">
        <f>IF(AI_Impact_on_Jobs_20303[[#This Row],[Risk_Category]]="High", AI_Impact_on_Jobs_20303[[#This Row],[Automation_Probability_2030]], 0)</f>
        <v>0</v>
      </c>
      <c r="O245">
        <f>AVERAGE(AI_Impact_on_Jobs_20303[[#This Row],[Skill_1]:[Skill_10]])</f>
        <v>64.599999999999994</v>
      </c>
      <c r="P245">
        <v>76</v>
      </c>
      <c r="Q245">
        <v>4</v>
      </c>
      <c r="R245">
        <v>84</v>
      </c>
      <c r="S245">
        <v>62</v>
      </c>
      <c r="T245">
        <v>56</v>
      </c>
      <c r="U245">
        <v>62</v>
      </c>
      <c r="V245">
        <v>86</v>
      </c>
      <c r="W245">
        <v>59</v>
      </c>
      <c r="X245">
        <v>58</v>
      </c>
      <c r="Y245">
        <v>99</v>
      </c>
    </row>
    <row r="246" spans="1:25" x14ac:dyDescent="0.35">
      <c r="A246">
        <v>245</v>
      </c>
      <c r="B246" t="s">
        <v>30</v>
      </c>
      <c r="C246">
        <v>100014</v>
      </c>
      <c r="D246">
        <f>ROUND(AI_Impact_on_Jobs_20303[[#This Row],[Salary]]/1000, 1)</f>
        <v>100</v>
      </c>
      <c r="E246">
        <v>18</v>
      </c>
      <c r="F2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6" t="s">
        <v>38</v>
      </c>
      <c r="H246">
        <v>44</v>
      </c>
      <c r="I246">
        <v>121</v>
      </c>
      <c r="J246">
        <v>46</v>
      </c>
      <c r="K246" t="s">
        <v>27</v>
      </c>
      <c r="L246">
        <f>IF(AI_Impact_on_Jobs_20303[[#This Row],[Risk_Category]] = "Low", AI_Impact_on_Jobs_20303[[#This Row],[Automation_Probability_2030]], 0)</f>
        <v>0</v>
      </c>
      <c r="M246">
        <f>IF(AI_Impact_on_Jobs_20303[[#This Row],[Risk_Category]]="Medium", AI_Impact_on_Jobs_20303[[#This Row],[Automation_Probability_2030]], 0)</f>
        <v>46</v>
      </c>
      <c r="N246">
        <f>IF(AI_Impact_on_Jobs_20303[[#This Row],[Risk_Category]]="High", AI_Impact_on_Jobs_20303[[#This Row],[Automation_Probability_2030]], 0)</f>
        <v>0</v>
      </c>
      <c r="O246">
        <f>AVERAGE(AI_Impact_on_Jobs_20303[[#This Row],[Skill_1]:[Skill_10]])</f>
        <v>49.6</v>
      </c>
      <c r="P246">
        <v>23</v>
      </c>
      <c r="Q246">
        <v>6</v>
      </c>
      <c r="R246">
        <v>93</v>
      </c>
      <c r="S246">
        <v>93</v>
      </c>
      <c r="T246">
        <v>34</v>
      </c>
      <c r="U246">
        <v>53</v>
      </c>
      <c r="V246">
        <v>21</v>
      </c>
      <c r="W246">
        <v>10</v>
      </c>
      <c r="X246">
        <v>98</v>
      </c>
      <c r="Y246">
        <v>65</v>
      </c>
    </row>
    <row r="247" spans="1:25" x14ac:dyDescent="0.35">
      <c r="A247">
        <v>246</v>
      </c>
      <c r="B247" t="s">
        <v>43</v>
      </c>
      <c r="C247">
        <v>35232</v>
      </c>
      <c r="D247">
        <f>ROUND(AI_Impact_on_Jobs_20303[[#This Row],[Salary]]/1000, 1)</f>
        <v>35.200000000000003</v>
      </c>
      <c r="E247">
        <v>9</v>
      </c>
      <c r="F2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7" t="s">
        <v>25</v>
      </c>
      <c r="H247">
        <v>72</v>
      </c>
      <c r="I247">
        <v>109</v>
      </c>
      <c r="J247">
        <v>6</v>
      </c>
      <c r="K247" t="s">
        <v>23</v>
      </c>
      <c r="L247">
        <f>IF(AI_Impact_on_Jobs_20303[[#This Row],[Risk_Category]] = "Low", AI_Impact_on_Jobs_20303[[#This Row],[Automation_Probability_2030]], 0)</f>
        <v>6</v>
      </c>
      <c r="M247">
        <f>IF(AI_Impact_on_Jobs_20303[[#This Row],[Risk_Category]]="Medium", AI_Impact_on_Jobs_20303[[#This Row],[Automation_Probability_2030]], 0)</f>
        <v>0</v>
      </c>
      <c r="N247">
        <f>IF(AI_Impact_on_Jobs_20303[[#This Row],[Risk_Category]]="High", AI_Impact_on_Jobs_20303[[#This Row],[Automation_Probability_2030]], 0)</f>
        <v>0</v>
      </c>
      <c r="O247">
        <f>AVERAGE(AI_Impact_on_Jobs_20303[[#This Row],[Skill_1]:[Skill_10]])</f>
        <v>47.4</v>
      </c>
      <c r="P247">
        <v>45</v>
      </c>
      <c r="Q247">
        <v>67</v>
      </c>
      <c r="R247">
        <v>68</v>
      </c>
      <c r="S247">
        <v>37</v>
      </c>
      <c r="T247">
        <v>94</v>
      </c>
      <c r="U247">
        <v>17</v>
      </c>
      <c r="V247">
        <v>5</v>
      </c>
      <c r="W247">
        <v>69</v>
      </c>
      <c r="X247">
        <v>7</v>
      </c>
      <c r="Y247">
        <v>65</v>
      </c>
    </row>
    <row r="248" spans="1:25" x14ac:dyDescent="0.35">
      <c r="A248">
        <v>247</v>
      </c>
      <c r="B248" t="s">
        <v>37</v>
      </c>
      <c r="C248">
        <v>114425</v>
      </c>
      <c r="D248">
        <f>ROUND(AI_Impact_on_Jobs_20303[[#This Row],[Salary]]/1000, 1)</f>
        <v>114.4</v>
      </c>
      <c r="E248">
        <v>21</v>
      </c>
      <c r="F2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8" t="s">
        <v>22</v>
      </c>
      <c r="H248">
        <v>16</v>
      </c>
      <c r="I248">
        <v>114</v>
      </c>
      <c r="J248">
        <v>54</v>
      </c>
      <c r="K248" t="s">
        <v>27</v>
      </c>
      <c r="L248">
        <f>IF(AI_Impact_on_Jobs_20303[[#This Row],[Risk_Category]] = "Low", AI_Impact_on_Jobs_20303[[#This Row],[Automation_Probability_2030]], 0)</f>
        <v>0</v>
      </c>
      <c r="M248">
        <f>IF(AI_Impact_on_Jobs_20303[[#This Row],[Risk_Category]]="Medium", AI_Impact_on_Jobs_20303[[#This Row],[Automation_Probability_2030]], 0)</f>
        <v>54</v>
      </c>
      <c r="N248">
        <f>IF(AI_Impact_on_Jobs_20303[[#This Row],[Risk_Category]]="High", AI_Impact_on_Jobs_20303[[#This Row],[Automation_Probability_2030]], 0)</f>
        <v>0</v>
      </c>
      <c r="O248">
        <f>AVERAGE(AI_Impact_on_Jobs_20303[[#This Row],[Skill_1]:[Skill_10]])</f>
        <v>45.1</v>
      </c>
      <c r="P248">
        <v>18</v>
      </c>
      <c r="Q248">
        <v>71</v>
      </c>
      <c r="R248">
        <v>46</v>
      </c>
      <c r="S248">
        <v>67</v>
      </c>
      <c r="T248">
        <v>84</v>
      </c>
      <c r="U248">
        <v>17</v>
      </c>
      <c r="V248">
        <v>2</v>
      </c>
      <c r="W248">
        <v>78</v>
      </c>
      <c r="X248">
        <v>61</v>
      </c>
      <c r="Y248">
        <v>7</v>
      </c>
    </row>
    <row r="249" spans="1:25" x14ac:dyDescent="0.35">
      <c r="A249">
        <v>248</v>
      </c>
      <c r="B249" t="s">
        <v>21</v>
      </c>
      <c r="C249">
        <v>116795</v>
      </c>
      <c r="D249">
        <f>ROUND(AI_Impact_on_Jobs_20303[[#This Row],[Salary]]/1000, 1)</f>
        <v>116.8</v>
      </c>
      <c r="E249">
        <v>7</v>
      </c>
      <c r="F2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9" t="s">
        <v>25</v>
      </c>
      <c r="H249">
        <v>8</v>
      </c>
      <c r="I249">
        <v>146</v>
      </c>
      <c r="J249">
        <v>18</v>
      </c>
      <c r="K249" t="s">
        <v>23</v>
      </c>
      <c r="L249">
        <f>IF(AI_Impact_on_Jobs_20303[[#This Row],[Risk_Category]] = "Low", AI_Impact_on_Jobs_20303[[#This Row],[Automation_Probability_2030]], 0)</f>
        <v>18</v>
      </c>
      <c r="M249">
        <f>IF(AI_Impact_on_Jobs_20303[[#This Row],[Risk_Category]]="Medium", AI_Impact_on_Jobs_20303[[#This Row],[Automation_Probability_2030]], 0)</f>
        <v>0</v>
      </c>
      <c r="N249">
        <f>IF(AI_Impact_on_Jobs_20303[[#This Row],[Risk_Category]]="High", AI_Impact_on_Jobs_20303[[#This Row],[Automation_Probability_2030]], 0)</f>
        <v>0</v>
      </c>
      <c r="O249">
        <f>AVERAGE(AI_Impact_on_Jobs_20303[[#This Row],[Skill_1]:[Skill_10]])</f>
        <v>40.200000000000003</v>
      </c>
      <c r="P249">
        <v>49</v>
      </c>
      <c r="Q249">
        <v>4</v>
      </c>
      <c r="R249">
        <v>15</v>
      </c>
      <c r="S249">
        <v>57</v>
      </c>
      <c r="T249">
        <v>28</v>
      </c>
      <c r="U249">
        <v>92</v>
      </c>
      <c r="V249">
        <v>58</v>
      </c>
      <c r="W249">
        <v>59</v>
      </c>
      <c r="X249">
        <v>35</v>
      </c>
      <c r="Y249">
        <v>5</v>
      </c>
    </row>
    <row r="250" spans="1:25" x14ac:dyDescent="0.35">
      <c r="A250">
        <v>249</v>
      </c>
      <c r="B250" t="s">
        <v>33</v>
      </c>
      <c r="C250">
        <v>53559</v>
      </c>
      <c r="D250">
        <f>ROUND(AI_Impact_on_Jobs_20303[[#This Row],[Salary]]/1000, 1)</f>
        <v>53.6</v>
      </c>
      <c r="E250">
        <v>28</v>
      </c>
      <c r="F2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0" t="s">
        <v>38</v>
      </c>
      <c r="H250">
        <v>42</v>
      </c>
      <c r="I250">
        <v>58</v>
      </c>
      <c r="J250">
        <v>85</v>
      </c>
      <c r="K250" t="s">
        <v>20</v>
      </c>
      <c r="L250">
        <f>IF(AI_Impact_on_Jobs_20303[[#This Row],[Risk_Category]] = "Low", AI_Impact_on_Jobs_20303[[#This Row],[Automation_Probability_2030]], 0)</f>
        <v>0</v>
      </c>
      <c r="M250">
        <f>IF(AI_Impact_on_Jobs_20303[[#This Row],[Risk_Category]]="Medium", AI_Impact_on_Jobs_20303[[#This Row],[Automation_Probability_2030]], 0)</f>
        <v>0</v>
      </c>
      <c r="N250">
        <f>IF(AI_Impact_on_Jobs_20303[[#This Row],[Risk_Category]]="High", AI_Impact_on_Jobs_20303[[#This Row],[Automation_Probability_2030]], 0)</f>
        <v>85</v>
      </c>
      <c r="O250">
        <f>AVERAGE(AI_Impact_on_Jobs_20303[[#This Row],[Skill_1]:[Skill_10]])</f>
        <v>55.1</v>
      </c>
      <c r="P250">
        <v>88</v>
      </c>
      <c r="Q250">
        <v>88</v>
      </c>
      <c r="R250">
        <v>66</v>
      </c>
      <c r="S250">
        <v>21</v>
      </c>
      <c r="T250">
        <v>86</v>
      </c>
      <c r="U250">
        <v>89</v>
      </c>
      <c r="V250">
        <v>2</v>
      </c>
      <c r="W250">
        <v>74</v>
      </c>
      <c r="X250">
        <v>29</v>
      </c>
      <c r="Y250">
        <v>8</v>
      </c>
    </row>
    <row r="251" spans="1:25" x14ac:dyDescent="0.35">
      <c r="A251">
        <v>250</v>
      </c>
      <c r="B251" t="s">
        <v>24</v>
      </c>
      <c r="C251">
        <v>94418</v>
      </c>
      <c r="D251">
        <f>ROUND(AI_Impact_on_Jobs_20303[[#This Row],[Salary]]/1000, 1)</f>
        <v>94.4</v>
      </c>
      <c r="E251">
        <v>18</v>
      </c>
      <c r="F2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1" t="s">
        <v>19</v>
      </c>
      <c r="H251">
        <v>3</v>
      </c>
      <c r="I251">
        <v>14</v>
      </c>
      <c r="J251">
        <v>86</v>
      </c>
      <c r="K251" t="s">
        <v>20</v>
      </c>
      <c r="L251">
        <f>IF(AI_Impact_on_Jobs_20303[[#This Row],[Risk_Category]] = "Low", AI_Impact_on_Jobs_20303[[#This Row],[Automation_Probability_2030]], 0)</f>
        <v>0</v>
      </c>
      <c r="M251">
        <f>IF(AI_Impact_on_Jobs_20303[[#This Row],[Risk_Category]]="Medium", AI_Impact_on_Jobs_20303[[#This Row],[Automation_Probability_2030]], 0)</f>
        <v>0</v>
      </c>
      <c r="N251">
        <f>IF(AI_Impact_on_Jobs_20303[[#This Row],[Risk_Category]]="High", AI_Impact_on_Jobs_20303[[#This Row],[Automation_Probability_2030]], 0)</f>
        <v>86</v>
      </c>
      <c r="O251">
        <f>AVERAGE(AI_Impact_on_Jobs_20303[[#This Row],[Skill_1]:[Skill_10]])</f>
        <v>63.5</v>
      </c>
      <c r="P251">
        <v>97</v>
      </c>
      <c r="Q251">
        <v>47</v>
      </c>
      <c r="R251">
        <v>85</v>
      </c>
      <c r="S251">
        <v>6</v>
      </c>
      <c r="T251">
        <v>34</v>
      </c>
      <c r="U251">
        <v>7</v>
      </c>
      <c r="V251">
        <v>98</v>
      </c>
      <c r="W251">
        <v>82</v>
      </c>
      <c r="X251">
        <v>85</v>
      </c>
      <c r="Y251">
        <v>94</v>
      </c>
    </row>
    <row r="252" spans="1:25" x14ac:dyDescent="0.35">
      <c r="A252">
        <v>251</v>
      </c>
      <c r="B252" t="s">
        <v>36</v>
      </c>
      <c r="C252">
        <v>117954</v>
      </c>
      <c r="D252">
        <f>ROUND(AI_Impact_on_Jobs_20303[[#This Row],[Salary]]/1000, 1)</f>
        <v>118</v>
      </c>
      <c r="E252">
        <v>13</v>
      </c>
      <c r="F2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2" t="s">
        <v>22</v>
      </c>
      <c r="H252">
        <v>39</v>
      </c>
      <c r="I252">
        <v>57</v>
      </c>
      <c r="J252">
        <v>38</v>
      </c>
      <c r="K252" t="s">
        <v>27</v>
      </c>
      <c r="L252">
        <f>IF(AI_Impact_on_Jobs_20303[[#This Row],[Risk_Category]] = "Low", AI_Impact_on_Jobs_20303[[#This Row],[Automation_Probability_2030]], 0)</f>
        <v>0</v>
      </c>
      <c r="M252">
        <f>IF(AI_Impact_on_Jobs_20303[[#This Row],[Risk_Category]]="Medium", AI_Impact_on_Jobs_20303[[#This Row],[Automation_Probability_2030]], 0)</f>
        <v>38</v>
      </c>
      <c r="N252">
        <f>IF(AI_Impact_on_Jobs_20303[[#This Row],[Risk_Category]]="High", AI_Impact_on_Jobs_20303[[#This Row],[Automation_Probability_2030]], 0)</f>
        <v>0</v>
      </c>
      <c r="O252">
        <f>AVERAGE(AI_Impact_on_Jobs_20303[[#This Row],[Skill_1]:[Skill_10]])</f>
        <v>44.4</v>
      </c>
      <c r="P252">
        <v>23</v>
      </c>
      <c r="Q252">
        <v>47</v>
      </c>
      <c r="R252">
        <v>27</v>
      </c>
      <c r="S252">
        <v>1</v>
      </c>
      <c r="T252">
        <v>17</v>
      </c>
      <c r="U252">
        <v>15</v>
      </c>
      <c r="V252">
        <v>97</v>
      </c>
      <c r="W252">
        <v>76</v>
      </c>
      <c r="X252">
        <v>97</v>
      </c>
      <c r="Y252">
        <v>44</v>
      </c>
    </row>
    <row r="253" spans="1:25" x14ac:dyDescent="0.35">
      <c r="A253">
        <v>252</v>
      </c>
      <c r="B253" t="s">
        <v>30</v>
      </c>
      <c r="C253">
        <v>105831</v>
      </c>
      <c r="D253">
        <f>ROUND(AI_Impact_on_Jobs_20303[[#This Row],[Salary]]/1000, 1)</f>
        <v>105.8</v>
      </c>
      <c r="E253">
        <v>22</v>
      </c>
      <c r="F2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3" t="s">
        <v>19</v>
      </c>
      <c r="H253">
        <v>8</v>
      </c>
      <c r="I253">
        <v>83</v>
      </c>
      <c r="J253">
        <v>42</v>
      </c>
      <c r="K253" t="s">
        <v>27</v>
      </c>
      <c r="L253">
        <f>IF(AI_Impact_on_Jobs_20303[[#This Row],[Risk_Category]] = "Low", AI_Impact_on_Jobs_20303[[#This Row],[Automation_Probability_2030]], 0)</f>
        <v>0</v>
      </c>
      <c r="M253">
        <f>IF(AI_Impact_on_Jobs_20303[[#This Row],[Risk_Category]]="Medium", AI_Impact_on_Jobs_20303[[#This Row],[Automation_Probability_2030]], 0)</f>
        <v>42</v>
      </c>
      <c r="N253">
        <f>IF(AI_Impact_on_Jobs_20303[[#This Row],[Risk_Category]]="High", AI_Impact_on_Jobs_20303[[#This Row],[Automation_Probability_2030]], 0)</f>
        <v>0</v>
      </c>
      <c r="O253">
        <f>AVERAGE(AI_Impact_on_Jobs_20303[[#This Row],[Skill_1]:[Skill_10]])</f>
        <v>32.200000000000003</v>
      </c>
      <c r="P253">
        <v>23</v>
      </c>
      <c r="Q253">
        <v>13</v>
      </c>
      <c r="R253">
        <v>26</v>
      </c>
      <c r="S253">
        <v>36</v>
      </c>
      <c r="T253">
        <v>67</v>
      </c>
      <c r="U253">
        <v>6</v>
      </c>
      <c r="V253">
        <v>21</v>
      </c>
      <c r="W253">
        <v>81</v>
      </c>
      <c r="X253">
        <v>15</v>
      </c>
      <c r="Y253">
        <v>34</v>
      </c>
    </row>
    <row r="254" spans="1:25" x14ac:dyDescent="0.35">
      <c r="A254">
        <v>253</v>
      </c>
      <c r="B254" t="s">
        <v>32</v>
      </c>
      <c r="C254">
        <v>48814</v>
      </c>
      <c r="D254">
        <f>ROUND(AI_Impact_on_Jobs_20303[[#This Row],[Salary]]/1000, 1)</f>
        <v>48.8</v>
      </c>
      <c r="E254">
        <v>23</v>
      </c>
      <c r="F2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4" t="s">
        <v>38</v>
      </c>
      <c r="H254">
        <v>15</v>
      </c>
      <c r="I254">
        <v>58</v>
      </c>
      <c r="J254">
        <v>49</v>
      </c>
      <c r="K254" t="s">
        <v>27</v>
      </c>
      <c r="L254">
        <f>IF(AI_Impact_on_Jobs_20303[[#This Row],[Risk_Category]] = "Low", AI_Impact_on_Jobs_20303[[#This Row],[Automation_Probability_2030]], 0)</f>
        <v>0</v>
      </c>
      <c r="M254">
        <f>IF(AI_Impact_on_Jobs_20303[[#This Row],[Risk_Category]]="Medium", AI_Impact_on_Jobs_20303[[#This Row],[Automation_Probability_2030]], 0)</f>
        <v>49</v>
      </c>
      <c r="N254">
        <f>IF(AI_Impact_on_Jobs_20303[[#This Row],[Risk_Category]]="High", AI_Impact_on_Jobs_20303[[#This Row],[Automation_Probability_2030]], 0)</f>
        <v>0</v>
      </c>
      <c r="O254">
        <f>AVERAGE(AI_Impact_on_Jobs_20303[[#This Row],[Skill_1]:[Skill_10]])</f>
        <v>34.200000000000003</v>
      </c>
      <c r="P254">
        <v>3</v>
      </c>
      <c r="Q254">
        <v>56</v>
      </c>
      <c r="R254">
        <v>8</v>
      </c>
      <c r="S254">
        <v>14</v>
      </c>
      <c r="T254">
        <v>58</v>
      </c>
      <c r="U254">
        <v>51</v>
      </c>
      <c r="V254">
        <v>14</v>
      </c>
      <c r="W254">
        <v>62</v>
      </c>
      <c r="X254">
        <v>27</v>
      </c>
      <c r="Y254">
        <v>49</v>
      </c>
    </row>
    <row r="255" spans="1:25" x14ac:dyDescent="0.35">
      <c r="A255">
        <v>254</v>
      </c>
      <c r="B255" t="s">
        <v>21</v>
      </c>
      <c r="C255">
        <v>147904</v>
      </c>
      <c r="D255">
        <f>ROUND(AI_Impact_on_Jobs_20303[[#This Row],[Salary]]/1000, 1)</f>
        <v>147.9</v>
      </c>
      <c r="E255">
        <v>0</v>
      </c>
      <c r="F2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5" t="s">
        <v>25</v>
      </c>
      <c r="H255">
        <v>46</v>
      </c>
      <c r="I255">
        <v>81</v>
      </c>
      <c r="J255">
        <v>26</v>
      </c>
      <c r="K255" t="s">
        <v>23</v>
      </c>
      <c r="L255">
        <f>IF(AI_Impact_on_Jobs_20303[[#This Row],[Risk_Category]] = "Low", AI_Impact_on_Jobs_20303[[#This Row],[Automation_Probability_2030]], 0)</f>
        <v>26</v>
      </c>
      <c r="M255">
        <f>IF(AI_Impact_on_Jobs_20303[[#This Row],[Risk_Category]]="Medium", AI_Impact_on_Jobs_20303[[#This Row],[Automation_Probability_2030]], 0)</f>
        <v>0</v>
      </c>
      <c r="N255">
        <f>IF(AI_Impact_on_Jobs_20303[[#This Row],[Risk_Category]]="High", AI_Impact_on_Jobs_20303[[#This Row],[Automation_Probability_2030]], 0)</f>
        <v>0</v>
      </c>
      <c r="O255">
        <f>AVERAGE(AI_Impact_on_Jobs_20303[[#This Row],[Skill_1]:[Skill_10]])</f>
        <v>54</v>
      </c>
      <c r="P255">
        <v>6</v>
      </c>
      <c r="Q255">
        <v>42</v>
      </c>
      <c r="R255">
        <v>46</v>
      </c>
      <c r="S255">
        <v>73</v>
      </c>
      <c r="T255">
        <v>57</v>
      </c>
      <c r="U255">
        <v>67</v>
      </c>
      <c r="V255">
        <v>78</v>
      </c>
      <c r="W255">
        <v>86</v>
      </c>
      <c r="X255">
        <v>31</v>
      </c>
      <c r="Y255">
        <v>54</v>
      </c>
    </row>
    <row r="256" spans="1:25" x14ac:dyDescent="0.35">
      <c r="A256">
        <v>255</v>
      </c>
      <c r="B256" t="s">
        <v>42</v>
      </c>
      <c r="C256">
        <v>116694</v>
      </c>
      <c r="D256">
        <f>ROUND(AI_Impact_on_Jobs_20303[[#This Row],[Salary]]/1000, 1)</f>
        <v>116.7</v>
      </c>
      <c r="E256">
        <v>12</v>
      </c>
      <c r="F2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6" t="s">
        <v>25</v>
      </c>
      <c r="H256">
        <v>99</v>
      </c>
      <c r="I256">
        <v>139</v>
      </c>
      <c r="J256">
        <v>45</v>
      </c>
      <c r="K256" t="s">
        <v>27</v>
      </c>
      <c r="L256">
        <f>IF(AI_Impact_on_Jobs_20303[[#This Row],[Risk_Category]] = "Low", AI_Impact_on_Jobs_20303[[#This Row],[Automation_Probability_2030]], 0)</f>
        <v>0</v>
      </c>
      <c r="M256">
        <f>IF(AI_Impact_on_Jobs_20303[[#This Row],[Risk_Category]]="Medium", AI_Impact_on_Jobs_20303[[#This Row],[Automation_Probability_2030]], 0)</f>
        <v>45</v>
      </c>
      <c r="N256">
        <f>IF(AI_Impact_on_Jobs_20303[[#This Row],[Risk_Category]]="High", AI_Impact_on_Jobs_20303[[#This Row],[Automation_Probability_2030]], 0)</f>
        <v>0</v>
      </c>
      <c r="O256">
        <f>AVERAGE(AI_Impact_on_Jobs_20303[[#This Row],[Skill_1]:[Skill_10]])</f>
        <v>50.2</v>
      </c>
      <c r="P256">
        <v>2</v>
      </c>
      <c r="Q256">
        <v>49</v>
      </c>
      <c r="R256">
        <v>74</v>
      </c>
      <c r="S256">
        <v>49</v>
      </c>
      <c r="T256">
        <v>48</v>
      </c>
      <c r="U256">
        <v>84</v>
      </c>
      <c r="V256">
        <v>36</v>
      </c>
      <c r="W256">
        <v>86</v>
      </c>
      <c r="X256">
        <v>41</v>
      </c>
      <c r="Y256">
        <v>33</v>
      </c>
    </row>
    <row r="257" spans="1:25" x14ac:dyDescent="0.35">
      <c r="A257">
        <v>256</v>
      </c>
      <c r="B257" t="s">
        <v>18</v>
      </c>
      <c r="C257">
        <v>74739</v>
      </c>
      <c r="D257">
        <f>ROUND(AI_Impact_on_Jobs_20303[[#This Row],[Salary]]/1000, 1)</f>
        <v>74.7</v>
      </c>
      <c r="E257">
        <v>26</v>
      </c>
      <c r="F2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7" t="s">
        <v>25</v>
      </c>
      <c r="H257">
        <v>76</v>
      </c>
      <c r="I257">
        <v>63</v>
      </c>
      <c r="J257">
        <v>75</v>
      </c>
      <c r="K257" t="s">
        <v>20</v>
      </c>
      <c r="L257">
        <f>IF(AI_Impact_on_Jobs_20303[[#This Row],[Risk_Category]] = "Low", AI_Impact_on_Jobs_20303[[#This Row],[Automation_Probability_2030]], 0)</f>
        <v>0</v>
      </c>
      <c r="M257">
        <f>IF(AI_Impact_on_Jobs_20303[[#This Row],[Risk_Category]]="Medium", AI_Impact_on_Jobs_20303[[#This Row],[Automation_Probability_2030]], 0)</f>
        <v>0</v>
      </c>
      <c r="N257">
        <f>IF(AI_Impact_on_Jobs_20303[[#This Row],[Risk_Category]]="High", AI_Impact_on_Jobs_20303[[#This Row],[Automation_Probability_2030]], 0)</f>
        <v>75</v>
      </c>
      <c r="O257">
        <f>AVERAGE(AI_Impact_on_Jobs_20303[[#This Row],[Skill_1]:[Skill_10]])</f>
        <v>52.2</v>
      </c>
      <c r="P257">
        <v>95</v>
      </c>
      <c r="Q257">
        <v>18</v>
      </c>
      <c r="R257">
        <v>57</v>
      </c>
      <c r="S257">
        <v>58</v>
      </c>
      <c r="T257">
        <v>49</v>
      </c>
      <c r="U257">
        <v>64</v>
      </c>
      <c r="V257">
        <v>23</v>
      </c>
      <c r="W257">
        <v>55</v>
      </c>
      <c r="X257">
        <v>37</v>
      </c>
      <c r="Y257">
        <v>66</v>
      </c>
    </row>
    <row r="258" spans="1:25" x14ac:dyDescent="0.35">
      <c r="A258">
        <v>257</v>
      </c>
      <c r="B258" t="s">
        <v>29</v>
      </c>
      <c r="C258">
        <v>110357</v>
      </c>
      <c r="D258">
        <f>ROUND(AI_Impact_on_Jobs_20303[[#This Row],[Salary]]/1000, 1)</f>
        <v>110.4</v>
      </c>
      <c r="E258">
        <v>5</v>
      </c>
      <c r="F2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8" t="s">
        <v>25</v>
      </c>
      <c r="H258">
        <v>85</v>
      </c>
      <c r="I258">
        <v>67</v>
      </c>
      <c r="J258">
        <v>26</v>
      </c>
      <c r="K258" t="s">
        <v>23</v>
      </c>
      <c r="L258">
        <f>IF(AI_Impact_on_Jobs_20303[[#This Row],[Risk_Category]] = "Low", AI_Impact_on_Jobs_20303[[#This Row],[Automation_Probability_2030]], 0)</f>
        <v>26</v>
      </c>
      <c r="M258">
        <f>IF(AI_Impact_on_Jobs_20303[[#This Row],[Risk_Category]]="Medium", AI_Impact_on_Jobs_20303[[#This Row],[Automation_Probability_2030]], 0)</f>
        <v>0</v>
      </c>
      <c r="N258">
        <f>IF(AI_Impact_on_Jobs_20303[[#This Row],[Risk_Category]]="High", AI_Impact_on_Jobs_20303[[#This Row],[Automation_Probability_2030]], 0)</f>
        <v>0</v>
      </c>
      <c r="O258">
        <f>AVERAGE(AI_Impact_on_Jobs_20303[[#This Row],[Skill_1]:[Skill_10]])</f>
        <v>45.4</v>
      </c>
      <c r="P258">
        <v>49</v>
      </c>
      <c r="Q258">
        <v>41</v>
      </c>
      <c r="R258">
        <v>9</v>
      </c>
      <c r="S258">
        <v>6</v>
      </c>
      <c r="T258">
        <v>58</v>
      </c>
      <c r="U258">
        <v>56</v>
      </c>
      <c r="V258">
        <v>37</v>
      </c>
      <c r="W258">
        <v>79</v>
      </c>
      <c r="X258">
        <v>25</v>
      </c>
      <c r="Y258">
        <v>94</v>
      </c>
    </row>
    <row r="259" spans="1:25" x14ac:dyDescent="0.35">
      <c r="A259">
        <v>258</v>
      </c>
      <c r="B259" t="s">
        <v>35</v>
      </c>
      <c r="C259">
        <v>44079</v>
      </c>
      <c r="D259">
        <f>ROUND(AI_Impact_on_Jobs_20303[[#This Row],[Salary]]/1000, 1)</f>
        <v>44.1</v>
      </c>
      <c r="E259">
        <v>26</v>
      </c>
      <c r="F2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9" t="s">
        <v>25</v>
      </c>
      <c r="H259">
        <v>34</v>
      </c>
      <c r="I259">
        <v>123</v>
      </c>
      <c r="J259">
        <v>53</v>
      </c>
      <c r="K259" t="s">
        <v>27</v>
      </c>
      <c r="L259">
        <f>IF(AI_Impact_on_Jobs_20303[[#This Row],[Risk_Category]] = "Low", AI_Impact_on_Jobs_20303[[#This Row],[Automation_Probability_2030]], 0)</f>
        <v>0</v>
      </c>
      <c r="M259">
        <f>IF(AI_Impact_on_Jobs_20303[[#This Row],[Risk_Category]]="Medium", AI_Impact_on_Jobs_20303[[#This Row],[Automation_Probability_2030]], 0)</f>
        <v>53</v>
      </c>
      <c r="N259">
        <f>IF(AI_Impact_on_Jobs_20303[[#This Row],[Risk_Category]]="High", AI_Impact_on_Jobs_20303[[#This Row],[Automation_Probability_2030]], 0)</f>
        <v>0</v>
      </c>
      <c r="O259">
        <f>AVERAGE(AI_Impact_on_Jobs_20303[[#This Row],[Skill_1]:[Skill_10]])</f>
        <v>46.7</v>
      </c>
      <c r="P259">
        <v>34</v>
      </c>
      <c r="Q259">
        <v>99</v>
      </c>
      <c r="R259">
        <v>3</v>
      </c>
      <c r="S259">
        <v>25</v>
      </c>
      <c r="T259">
        <v>52</v>
      </c>
      <c r="U259">
        <v>52</v>
      </c>
      <c r="V259">
        <v>59</v>
      </c>
      <c r="W259">
        <v>75</v>
      </c>
      <c r="X259">
        <v>62</v>
      </c>
      <c r="Y259">
        <v>6</v>
      </c>
    </row>
    <row r="260" spans="1:25" x14ac:dyDescent="0.35">
      <c r="A260">
        <v>259</v>
      </c>
      <c r="B260" t="s">
        <v>34</v>
      </c>
      <c r="C260">
        <v>103648</v>
      </c>
      <c r="D260">
        <f>ROUND(AI_Impact_on_Jobs_20303[[#This Row],[Salary]]/1000, 1)</f>
        <v>103.6</v>
      </c>
      <c r="E260">
        <v>19</v>
      </c>
      <c r="F2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0" t="s">
        <v>38</v>
      </c>
      <c r="H260">
        <v>38</v>
      </c>
      <c r="I260">
        <v>73</v>
      </c>
      <c r="J260">
        <v>41</v>
      </c>
      <c r="K260" t="s">
        <v>27</v>
      </c>
      <c r="L260">
        <f>IF(AI_Impact_on_Jobs_20303[[#This Row],[Risk_Category]] = "Low", AI_Impact_on_Jobs_20303[[#This Row],[Automation_Probability_2030]], 0)</f>
        <v>0</v>
      </c>
      <c r="M260">
        <f>IF(AI_Impact_on_Jobs_20303[[#This Row],[Risk_Category]]="Medium", AI_Impact_on_Jobs_20303[[#This Row],[Automation_Probability_2030]], 0)</f>
        <v>41</v>
      </c>
      <c r="N260">
        <f>IF(AI_Impact_on_Jobs_20303[[#This Row],[Risk_Category]]="High", AI_Impact_on_Jobs_20303[[#This Row],[Automation_Probability_2030]], 0)</f>
        <v>0</v>
      </c>
      <c r="O260">
        <f>AVERAGE(AI_Impact_on_Jobs_20303[[#This Row],[Skill_1]:[Skill_10]])</f>
        <v>59</v>
      </c>
      <c r="P260">
        <v>55</v>
      </c>
      <c r="Q260">
        <v>2</v>
      </c>
      <c r="R260">
        <v>29</v>
      </c>
      <c r="S260">
        <v>24</v>
      </c>
      <c r="T260">
        <v>95</v>
      </c>
      <c r="U260">
        <v>94</v>
      </c>
      <c r="V260">
        <v>61</v>
      </c>
      <c r="W260">
        <v>92</v>
      </c>
      <c r="X260">
        <v>79</v>
      </c>
      <c r="Y260">
        <v>59</v>
      </c>
    </row>
    <row r="261" spans="1:25" x14ac:dyDescent="0.35">
      <c r="A261">
        <v>260</v>
      </c>
      <c r="B261" t="s">
        <v>34</v>
      </c>
      <c r="C261">
        <v>143892</v>
      </c>
      <c r="D261">
        <f>ROUND(AI_Impact_on_Jobs_20303[[#This Row],[Salary]]/1000, 1)</f>
        <v>143.9</v>
      </c>
      <c r="E261">
        <v>16</v>
      </c>
      <c r="F2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1" t="s">
        <v>19</v>
      </c>
      <c r="H261">
        <v>77</v>
      </c>
      <c r="I261">
        <v>12</v>
      </c>
      <c r="J261">
        <v>55</v>
      </c>
      <c r="K261" t="s">
        <v>27</v>
      </c>
      <c r="L261">
        <f>IF(AI_Impact_on_Jobs_20303[[#This Row],[Risk_Category]] = "Low", AI_Impact_on_Jobs_20303[[#This Row],[Automation_Probability_2030]], 0)</f>
        <v>0</v>
      </c>
      <c r="M261">
        <f>IF(AI_Impact_on_Jobs_20303[[#This Row],[Risk_Category]]="Medium", AI_Impact_on_Jobs_20303[[#This Row],[Automation_Probability_2030]], 0)</f>
        <v>55</v>
      </c>
      <c r="N261">
        <f>IF(AI_Impact_on_Jobs_20303[[#This Row],[Risk_Category]]="High", AI_Impact_on_Jobs_20303[[#This Row],[Automation_Probability_2030]], 0)</f>
        <v>0</v>
      </c>
      <c r="O261">
        <f>AVERAGE(AI_Impact_on_Jobs_20303[[#This Row],[Skill_1]:[Skill_10]])</f>
        <v>53.3</v>
      </c>
      <c r="P261">
        <v>76</v>
      </c>
      <c r="Q261">
        <v>51</v>
      </c>
      <c r="R261">
        <v>7</v>
      </c>
      <c r="S261">
        <v>94</v>
      </c>
      <c r="T261">
        <v>38</v>
      </c>
      <c r="U261">
        <v>71</v>
      </c>
      <c r="V261">
        <v>48</v>
      </c>
      <c r="W261">
        <v>67</v>
      </c>
      <c r="X261">
        <v>76</v>
      </c>
      <c r="Y261">
        <v>5</v>
      </c>
    </row>
    <row r="262" spans="1:25" x14ac:dyDescent="0.35">
      <c r="A262">
        <v>261</v>
      </c>
      <c r="B262" t="s">
        <v>36</v>
      </c>
      <c r="C262">
        <v>135296</v>
      </c>
      <c r="D262">
        <f>ROUND(AI_Impact_on_Jobs_20303[[#This Row],[Salary]]/1000, 1)</f>
        <v>135.30000000000001</v>
      </c>
      <c r="E262">
        <v>7</v>
      </c>
      <c r="F2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2" t="s">
        <v>25</v>
      </c>
      <c r="H262">
        <v>23</v>
      </c>
      <c r="I262">
        <v>117</v>
      </c>
      <c r="J262">
        <v>49</v>
      </c>
      <c r="K262" t="s">
        <v>27</v>
      </c>
      <c r="L262">
        <f>IF(AI_Impact_on_Jobs_20303[[#This Row],[Risk_Category]] = "Low", AI_Impact_on_Jobs_20303[[#This Row],[Automation_Probability_2030]], 0)</f>
        <v>0</v>
      </c>
      <c r="M262">
        <f>IF(AI_Impact_on_Jobs_20303[[#This Row],[Risk_Category]]="Medium", AI_Impact_on_Jobs_20303[[#This Row],[Automation_Probability_2030]], 0)</f>
        <v>49</v>
      </c>
      <c r="N262">
        <f>IF(AI_Impact_on_Jobs_20303[[#This Row],[Risk_Category]]="High", AI_Impact_on_Jobs_20303[[#This Row],[Automation_Probability_2030]], 0)</f>
        <v>0</v>
      </c>
      <c r="O262">
        <f>AVERAGE(AI_Impact_on_Jobs_20303[[#This Row],[Skill_1]:[Skill_10]])</f>
        <v>47.3</v>
      </c>
      <c r="P262">
        <v>77</v>
      </c>
      <c r="Q262">
        <v>12</v>
      </c>
      <c r="R262">
        <v>63</v>
      </c>
      <c r="S262">
        <v>28</v>
      </c>
      <c r="T262">
        <v>85</v>
      </c>
      <c r="U262">
        <v>93</v>
      </c>
      <c r="V262">
        <v>10</v>
      </c>
      <c r="W262">
        <v>8</v>
      </c>
      <c r="X262">
        <v>75</v>
      </c>
      <c r="Y262">
        <v>22</v>
      </c>
    </row>
    <row r="263" spans="1:25" x14ac:dyDescent="0.35">
      <c r="A263">
        <v>262</v>
      </c>
      <c r="B263" t="s">
        <v>39</v>
      </c>
      <c r="C263">
        <v>66639</v>
      </c>
      <c r="D263">
        <f>ROUND(AI_Impact_on_Jobs_20303[[#This Row],[Salary]]/1000, 1)</f>
        <v>66.599999999999994</v>
      </c>
      <c r="E263">
        <v>14</v>
      </c>
      <c r="F2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3" t="s">
        <v>19</v>
      </c>
      <c r="H263">
        <v>47</v>
      </c>
      <c r="I263">
        <v>127</v>
      </c>
      <c r="J263">
        <v>93</v>
      </c>
      <c r="K263" t="s">
        <v>20</v>
      </c>
      <c r="L263">
        <f>IF(AI_Impact_on_Jobs_20303[[#This Row],[Risk_Category]] = "Low", AI_Impact_on_Jobs_20303[[#This Row],[Automation_Probability_2030]], 0)</f>
        <v>0</v>
      </c>
      <c r="M263">
        <f>IF(AI_Impact_on_Jobs_20303[[#This Row],[Risk_Category]]="Medium", AI_Impact_on_Jobs_20303[[#This Row],[Automation_Probability_2030]], 0)</f>
        <v>0</v>
      </c>
      <c r="N263">
        <f>IF(AI_Impact_on_Jobs_20303[[#This Row],[Risk_Category]]="High", AI_Impact_on_Jobs_20303[[#This Row],[Automation_Probability_2030]], 0)</f>
        <v>93</v>
      </c>
      <c r="O263">
        <f>AVERAGE(AI_Impact_on_Jobs_20303[[#This Row],[Skill_1]:[Skill_10]])</f>
        <v>38.6</v>
      </c>
      <c r="P263">
        <v>19</v>
      </c>
      <c r="Q263">
        <v>92</v>
      </c>
      <c r="R263">
        <v>7</v>
      </c>
      <c r="S263">
        <v>61</v>
      </c>
      <c r="T263">
        <v>2</v>
      </c>
      <c r="U263">
        <v>6</v>
      </c>
      <c r="V263">
        <v>57</v>
      </c>
      <c r="W263">
        <v>65</v>
      </c>
      <c r="X263">
        <v>21</v>
      </c>
      <c r="Y263">
        <v>56</v>
      </c>
    </row>
    <row r="264" spans="1:25" x14ac:dyDescent="0.35">
      <c r="A264">
        <v>263</v>
      </c>
      <c r="B264" t="s">
        <v>37</v>
      </c>
      <c r="C264">
        <v>105476</v>
      </c>
      <c r="D264">
        <f>ROUND(AI_Impact_on_Jobs_20303[[#This Row],[Salary]]/1000, 1)</f>
        <v>105.5</v>
      </c>
      <c r="E264">
        <v>20</v>
      </c>
      <c r="F2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4" t="s">
        <v>38</v>
      </c>
      <c r="H264">
        <v>84</v>
      </c>
      <c r="I264">
        <v>143</v>
      </c>
      <c r="J264">
        <v>45</v>
      </c>
      <c r="K264" t="s">
        <v>27</v>
      </c>
      <c r="L264">
        <f>IF(AI_Impact_on_Jobs_20303[[#This Row],[Risk_Category]] = "Low", AI_Impact_on_Jobs_20303[[#This Row],[Automation_Probability_2030]], 0)</f>
        <v>0</v>
      </c>
      <c r="M264">
        <f>IF(AI_Impact_on_Jobs_20303[[#This Row],[Risk_Category]]="Medium", AI_Impact_on_Jobs_20303[[#This Row],[Automation_Probability_2030]], 0)</f>
        <v>45</v>
      </c>
      <c r="N264">
        <f>IF(AI_Impact_on_Jobs_20303[[#This Row],[Risk_Category]]="High", AI_Impact_on_Jobs_20303[[#This Row],[Automation_Probability_2030]], 0)</f>
        <v>0</v>
      </c>
      <c r="O264">
        <f>AVERAGE(AI_Impact_on_Jobs_20303[[#This Row],[Skill_1]:[Skill_10]])</f>
        <v>32.4</v>
      </c>
      <c r="P264">
        <v>32</v>
      </c>
      <c r="Q264">
        <v>75</v>
      </c>
      <c r="R264">
        <v>43</v>
      </c>
      <c r="S264">
        <v>9</v>
      </c>
      <c r="T264">
        <v>28</v>
      </c>
      <c r="U264">
        <v>42</v>
      </c>
      <c r="V264">
        <v>29</v>
      </c>
      <c r="W264">
        <v>33</v>
      </c>
      <c r="X264">
        <v>29</v>
      </c>
      <c r="Y264">
        <v>4</v>
      </c>
    </row>
    <row r="265" spans="1:25" x14ac:dyDescent="0.35">
      <c r="A265">
        <v>264</v>
      </c>
      <c r="B265" t="s">
        <v>34</v>
      </c>
      <c r="C265">
        <v>71830</v>
      </c>
      <c r="D265">
        <f>ROUND(AI_Impact_on_Jobs_20303[[#This Row],[Salary]]/1000, 1)</f>
        <v>71.8</v>
      </c>
      <c r="E265">
        <v>27</v>
      </c>
      <c r="F2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5" t="s">
        <v>19</v>
      </c>
      <c r="H265">
        <v>6</v>
      </c>
      <c r="I265">
        <v>115</v>
      </c>
      <c r="J265">
        <v>38</v>
      </c>
      <c r="K265" t="s">
        <v>27</v>
      </c>
      <c r="L265">
        <f>IF(AI_Impact_on_Jobs_20303[[#This Row],[Risk_Category]] = "Low", AI_Impact_on_Jobs_20303[[#This Row],[Automation_Probability_2030]], 0)</f>
        <v>0</v>
      </c>
      <c r="M265">
        <f>IF(AI_Impact_on_Jobs_20303[[#This Row],[Risk_Category]]="Medium", AI_Impact_on_Jobs_20303[[#This Row],[Automation_Probability_2030]], 0)</f>
        <v>38</v>
      </c>
      <c r="N265">
        <f>IF(AI_Impact_on_Jobs_20303[[#This Row],[Risk_Category]]="High", AI_Impact_on_Jobs_20303[[#This Row],[Automation_Probability_2030]], 0)</f>
        <v>0</v>
      </c>
      <c r="O265">
        <f>AVERAGE(AI_Impact_on_Jobs_20303[[#This Row],[Skill_1]:[Skill_10]])</f>
        <v>45</v>
      </c>
      <c r="P265">
        <v>3</v>
      </c>
      <c r="Q265">
        <v>62</v>
      </c>
      <c r="R265">
        <v>6</v>
      </c>
      <c r="S265">
        <v>51</v>
      </c>
      <c r="T265">
        <v>35</v>
      </c>
      <c r="U265">
        <v>91</v>
      </c>
      <c r="V265">
        <v>34</v>
      </c>
      <c r="W265">
        <v>46</v>
      </c>
      <c r="X265">
        <v>68</v>
      </c>
      <c r="Y265">
        <v>54</v>
      </c>
    </row>
    <row r="266" spans="1:25" x14ac:dyDescent="0.35">
      <c r="A266">
        <v>265</v>
      </c>
      <c r="B266" t="s">
        <v>26</v>
      </c>
      <c r="C266">
        <v>129555</v>
      </c>
      <c r="D266">
        <f>ROUND(AI_Impact_on_Jobs_20303[[#This Row],[Salary]]/1000, 1)</f>
        <v>129.6</v>
      </c>
      <c r="E266">
        <v>22</v>
      </c>
      <c r="F2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6" t="s">
        <v>25</v>
      </c>
      <c r="H266">
        <v>44</v>
      </c>
      <c r="I266">
        <v>129</v>
      </c>
      <c r="J266">
        <v>41</v>
      </c>
      <c r="K266" t="s">
        <v>27</v>
      </c>
      <c r="L266">
        <f>IF(AI_Impact_on_Jobs_20303[[#This Row],[Risk_Category]] = "Low", AI_Impact_on_Jobs_20303[[#This Row],[Automation_Probability_2030]], 0)</f>
        <v>0</v>
      </c>
      <c r="M266">
        <f>IF(AI_Impact_on_Jobs_20303[[#This Row],[Risk_Category]]="Medium", AI_Impact_on_Jobs_20303[[#This Row],[Automation_Probability_2030]], 0)</f>
        <v>41</v>
      </c>
      <c r="N266">
        <f>IF(AI_Impact_on_Jobs_20303[[#This Row],[Risk_Category]]="High", AI_Impact_on_Jobs_20303[[#This Row],[Automation_Probability_2030]], 0)</f>
        <v>0</v>
      </c>
      <c r="O266">
        <f>AVERAGE(AI_Impact_on_Jobs_20303[[#This Row],[Skill_1]:[Skill_10]])</f>
        <v>53.1</v>
      </c>
      <c r="P266">
        <v>14</v>
      </c>
      <c r="Q266">
        <v>31</v>
      </c>
      <c r="R266">
        <v>85</v>
      </c>
      <c r="S266">
        <v>9</v>
      </c>
      <c r="T266">
        <v>99</v>
      </c>
      <c r="U266">
        <v>54</v>
      </c>
      <c r="V266">
        <v>98</v>
      </c>
      <c r="W266">
        <v>94</v>
      </c>
      <c r="X266">
        <v>45</v>
      </c>
      <c r="Y266">
        <v>2</v>
      </c>
    </row>
    <row r="267" spans="1:25" x14ac:dyDescent="0.35">
      <c r="A267">
        <v>266</v>
      </c>
      <c r="B267" t="s">
        <v>32</v>
      </c>
      <c r="C267">
        <v>91576</v>
      </c>
      <c r="D267">
        <f>ROUND(AI_Impact_on_Jobs_20303[[#This Row],[Salary]]/1000, 1)</f>
        <v>91.6</v>
      </c>
      <c r="E267">
        <v>14</v>
      </c>
      <c r="F2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7" t="s">
        <v>22</v>
      </c>
      <c r="H267">
        <v>16</v>
      </c>
      <c r="I267">
        <v>11</v>
      </c>
      <c r="J267">
        <v>36</v>
      </c>
      <c r="K267" t="s">
        <v>27</v>
      </c>
      <c r="L267">
        <f>IF(AI_Impact_on_Jobs_20303[[#This Row],[Risk_Category]] = "Low", AI_Impact_on_Jobs_20303[[#This Row],[Automation_Probability_2030]], 0)</f>
        <v>0</v>
      </c>
      <c r="M267">
        <f>IF(AI_Impact_on_Jobs_20303[[#This Row],[Risk_Category]]="Medium", AI_Impact_on_Jobs_20303[[#This Row],[Automation_Probability_2030]], 0)</f>
        <v>36</v>
      </c>
      <c r="N267">
        <f>IF(AI_Impact_on_Jobs_20303[[#This Row],[Risk_Category]]="High", AI_Impact_on_Jobs_20303[[#This Row],[Automation_Probability_2030]], 0)</f>
        <v>0</v>
      </c>
      <c r="O267">
        <f>AVERAGE(AI_Impact_on_Jobs_20303[[#This Row],[Skill_1]:[Skill_10]])</f>
        <v>50.2</v>
      </c>
      <c r="P267">
        <v>97</v>
      </c>
      <c r="Q267">
        <v>45</v>
      </c>
      <c r="R267">
        <v>5</v>
      </c>
      <c r="S267">
        <v>25</v>
      </c>
      <c r="T267">
        <v>47</v>
      </c>
      <c r="U267">
        <v>66</v>
      </c>
      <c r="V267">
        <v>75</v>
      </c>
      <c r="W267">
        <v>75</v>
      </c>
      <c r="X267">
        <v>58</v>
      </c>
      <c r="Y267">
        <v>9</v>
      </c>
    </row>
    <row r="268" spans="1:25" x14ac:dyDescent="0.35">
      <c r="A268">
        <v>267</v>
      </c>
      <c r="B268" t="s">
        <v>36</v>
      </c>
      <c r="C268">
        <v>137524</v>
      </c>
      <c r="D268">
        <f>ROUND(AI_Impact_on_Jobs_20303[[#This Row],[Salary]]/1000, 1)</f>
        <v>137.5</v>
      </c>
      <c r="E268">
        <v>2</v>
      </c>
      <c r="F2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8" t="s">
        <v>22</v>
      </c>
      <c r="H268">
        <v>76</v>
      </c>
      <c r="I268">
        <v>56</v>
      </c>
      <c r="J268">
        <v>3</v>
      </c>
      <c r="K268" t="s">
        <v>23</v>
      </c>
      <c r="L268">
        <f>IF(AI_Impact_on_Jobs_20303[[#This Row],[Risk_Category]] = "Low", AI_Impact_on_Jobs_20303[[#This Row],[Automation_Probability_2030]], 0)</f>
        <v>3</v>
      </c>
      <c r="M268">
        <f>IF(AI_Impact_on_Jobs_20303[[#This Row],[Risk_Category]]="Medium", AI_Impact_on_Jobs_20303[[#This Row],[Automation_Probability_2030]], 0)</f>
        <v>0</v>
      </c>
      <c r="N268">
        <f>IF(AI_Impact_on_Jobs_20303[[#This Row],[Risk_Category]]="High", AI_Impact_on_Jobs_20303[[#This Row],[Automation_Probability_2030]], 0)</f>
        <v>0</v>
      </c>
      <c r="O268">
        <f>AVERAGE(AI_Impact_on_Jobs_20303[[#This Row],[Skill_1]:[Skill_10]])</f>
        <v>44.7</v>
      </c>
      <c r="P268">
        <v>21</v>
      </c>
      <c r="Q268">
        <v>66</v>
      </c>
      <c r="R268">
        <v>41</v>
      </c>
      <c r="S268">
        <v>4</v>
      </c>
      <c r="T268">
        <v>88</v>
      </c>
      <c r="U268">
        <v>9</v>
      </c>
      <c r="V268">
        <v>91</v>
      </c>
      <c r="W268">
        <v>31</v>
      </c>
      <c r="X268">
        <v>69</v>
      </c>
      <c r="Y268">
        <v>27</v>
      </c>
    </row>
    <row r="269" spans="1:25" x14ac:dyDescent="0.35">
      <c r="A269">
        <v>268</v>
      </c>
      <c r="B269" t="s">
        <v>39</v>
      </c>
      <c r="C269">
        <v>148360</v>
      </c>
      <c r="D269">
        <f>ROUND(AI_Impact_on_Jobs_20303[[#This Row],[Salary]]/1000, 1)</f>
        <v>148.4</v>
      </c>
      <c r="E269">
        <v>1</v>
      </c>
      <c r="F2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9" t="s">
        <v>25</v>
      </c>
      <c r="H269">
        <v>18</v>
      </c>
      <c r="I269">
        <v>84</v>
      </c>
      <c r="J269">
        <v>81</v>
      </c>
      <c r="K269" t="s">
        <v>20</v>
      </c>
      <c r="L269">
        <f>IF(AI_Impact_on_Jobs_20303[[#This Row],[Risk_Category]] = "Low", AI_Impact_on_Jobs_20303[[#This Row],[Automation_Probability_2030]], 0)</f>
        <v>0</v>
      </c>
      <c r="M269">
        <f>IF(AI_Impact_on_Jobs_20303[[#This Row],[Risk_Category]]="Medium", AI_Impact_on_Jobs_20303[[#This Row],[Automation_Probability_2030]], 0)</f>
        <v>0</v>
      </c>
      <c r="N269">
        <f>IF(AI_Impact_on_Jobs_20303[[#This Row],[Risk_Category]]="High", AI_Impact_on_Jobs_20303[[#This Row],[Automation_Probability_2030]], 0)</f>
        <v>81</v>
      </c>
      <c r="O269">
        <f>AVERAGE(AI_Impact_on_Jobs_20303[[#This Row],[Skill_1]:[Skill_10]])</f>
        <v>36.700000000000003</v>
      </c>
      <c r="P269">
        <v>83</v>
      </c>
      <c r="Q269">
        <v>12</v>
      </c>
      <c r="R269">
        <v>73</v>
      </c>
      <c r="S269">
        <v>53</v>
      </c>
      <c r="T269">
        <v>29</v>
      </c>
      <c r="U269">
        <v>49</v>
      </c>
      <c r="V269">
        <v>3</v>
      </c>
      <c r="W269">
        <v>6</v>
      </c>
      <c r="X269">
        <v>43</v>
      </c>
      <c r="Y269">
        <v>16</v>
      </c>
    </row>
    <row r="270" spans="1:25" x14ac:dyDescent="0.35">
      <c r="A270">
        <v>269</v>
      </c>
      <c r="B270" t="s">
        <v>21</v>
      </c>
      <c r="C270">
        <v>55464</v>
      </c>
      <c r="D270">
        <f>ROUND(AI_Impact_on_Jobs_20303[[#This Row],[Salary]]/1000, 1)</f>
        <v>55.5</v>
      </c>
      <c r="E270">
        <v>25</v>
      </c>
      <c r="F2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0" t="s">
        <v>22</v>
      </c>
      <c r="H270">
        <v>55</v>
      </c>
      <c r="I270">
        <v>14</v>
      </c>
      <c r="J270">
        <v>14</v>
      </c>
      <c r="K270" t="s">
        <v>23</v>
      </c>
      <c r="L270">
        <f>IF(AI_Impact_on_Jobs_20303[[#This Row],[Risk_Category]] = "Low", AI_Impact_on_Jobs_20303[[#This Row],[Automation_Probability_2030]], 0)</f>
        <v>14</v>
      </c>
      <c r="M270">
        <f>IF(AI_Impact_on_Jobs_20303[[#This Row],[Risk_Category]]="Medium", AI_Impact_on_Jobs_20303[[#This Row],[Automation_Probability_2030]], 0)</f>
        <v>0</v>
      </c>
      <c r="N270">
        <f>IF(AI_Impact_on_Jobs_20303[[#This Row],[Risk_Category]]="High", AI_Impact_on_Jobs_20303[[#This Row],[Automation_Probability_2030]], 0)</f>
        <v>0</v>
      </c>
      <c r="O270">
        <f>AVERAGE(AI_Impact_on_Jobs_20303[[#This Row],[Skill_1]:[Skill_10]])</f>
        <v>48.4</v>
      </c>
      <c r="P270">
        <v>73</v>
      </c>
      <c r="Q270">
        <v>66</v>
      </c>
      <c r="R270">
        <v>93</v>
      </c>
      <c r="S270">
        <v>82</v>
      </c>
      <c r="T270">
        <v>57</v>
      </c>
      <c r="U270">
        <v>66</v>
      </c>
      <c r="V270">
        <v>9</v>
      </c>
      <c r="W270">
        <v>4</v>
      </c>
      <c r="X270">
        <v>33</v>
      </c>
      <c r="Y270">
        <v>1</v>
      </c>
    </row>
    <row r="271" spans="1:25" x14ac:dyDescent="0.35">
      <c r="A271">
        <v>270</v>
      </c>
      <c r="B271" t="s">
        <v>36</v>
      </c>
      <c r="C271">
        <v>85798</v>
      </c>
      <c r="D271">
        <f>ROUND(AI_Impact_on_Jobs_20303[[#This Row],[Salary]]/1000, 1)</f>
        <v>85.8</v>
      </c>
      <c r="E271">
        <v>10</v>
      </c>
      <c r="F2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1" t="s">
        <v>25</v>
      </c>
      <c r="H271">
        <v>8</v>
      </c>
      <c r="I271">
        <v>6</v>
      </c>
      <c r="J271">
        <v>53</v>
      </c>
      <c r="K271" t="s">
        <v>27</v>
      </c>
      <c r="L271">
        <f>IF(AI_Impact_on_Jobs_20303[[#This Row],[Risk_Category]] = "Low", AI_Impact_on_Jobs_20303[[#This Row],[Automation_Probability_2030]], 0)</f>
        <v>0</v>
      </c>
      <c r="M271">
        <f>IF(AI_Impact_on_Jobs_20303[[#This Row],[Risk_Category]]="Medium", AI_Impact_on_Jobs_20303[[#This Row],[Automation_Probability_2030]], 0)</f>
        <v>53</v>
      </c>
      <c r="N271">
        <f>IF(AI_Impact_on_Jobs_20303[[#This Row],[Risk_Category]]="High", AI_Impact_on_Jobs_20303[[#This Row],[Automation_Probability_2030]], 0)</f>
        <v>0</v>
      </c>
      <c r="O271">
        <f>AVERAGE(AI_Impact_on_Jobs_20303[[#This Row],[Skill_1]:[Skill_10]])</f>
        <v>43.9</v>
      </c>
      <c r="P271">
        <v>46</v>
      </c>
      <c r="Q271">
        <v>12</v>
      </c>
      <c r="R271">
        <v>98</v>
      </c>
      <c r="S271">
        <v>21</v>
      </c>
      <c r="T271">
        <v>7</v>
      </c>
      <c r="U271">
        <v>59</v>
      </c>
      <c r="V271">
        <v>74</v>
      </c>
      <c r="W271">
        <v>3</v>
      </c>
      <c r="X271">
        <v>66</v>
      </c>
      <c r="Y271">
        <v>53</v>
      </c>
    </row>
    <row r="272" spans="1:25" x14ac:dyDescent="0.35">
      <c r="A272">
        <v>271</v>
      </c>
      <c r="B272" t="s">
        <v>21</v>
      </c>
      <c r="C272">
        <v>133243</v>
      </c>
      <c r="D272">
        <f>ROUND(AI_Impact_on_Jobs_20303[[#This Row],[Salary]]/1000, 1)</f>
        <v>133.19999999999999</v>
      </c>
      <c r="E272">
        <v>6</v>
      </c>
      <c r="F2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2" t="s">
        <v>19</v>
      </c>
      <c r="H272">
        <v>17</v>
      </c>
      <c r="I272">
        <v>107</v>
      </c>
      <c r="J272">
        <v>12</v>
      </c>
      <c r="K272" t="s">
        <v>23</v>
      </c>
      <c r="L272">
        <f>IF(AI_Impact_on_Jobs_20303[[#This Row],[Risk_Category]] = "Low", AI_Impact_on_Jobs_20303[[#This Row],[Automation_Probability_2030]], 0)</f>
        <v>12</v>
      </c>
      <c r="M272">
        <f>IF(AI_Impact_on_Jobs_20303[[#This Row],[Risk_Category]]="Medium", AI_Impact_on_Jobs_20303[[#This Row],[Automation_Probability_2030]], 0)</f>
        <v>0</v>
      </c>
      <c r="N272">
        <f>IF(AI_Impact_on_Jobs_20303[[#This Row],[Risk_Category]]="High", AI_Impact_on_Jobs_20303[[#This Row],[Automation_Probability_2030]], 0)</f>
        <v>0</v>
      </c>
      <c r="O272">
        <f>AVERAGE(AI_Impact_on_Jobs_20303[[#This Row],[Skill_1]:[Skill_10]])</f>
        <v>55.4</v>
      </c>
      <c r="P272">
        <v>94</v>
      </c>
      <c r="Q272">
        <v>82</v>
      </c>
      <c r="R272">
        <v>98</v>
      </c>
      <c r="S272">
        <v>26</v>
      </c>
      <c r="T272">
        <v>97</v>
      </c>
      <c r="U272">
        <v>43</v>
      </c>
      <c r="V272">
        <v>35</v>
      </c>
      <c r="W272">
        <v>5</v>
      </c>
      <c r="X272">
        <v>5</v>
      </c>
      <c r="Y272">
        <v>69</v>
      </c>
    </row>
    <row r="273" spans="1:25" x14ac:dyDescent="0.35">
      <c r="A273">
        <v>272</v>
      </c>
      <c r="B273" t="s">
        <v>29</v>
      </c>
      <c r="C273">
        <v>84710</v>
      </c>
      <c r="D273">
        <f>ROUND(AI_Impact_on_Jobs_20303[[#This Row],[Salary]]/1000, 1)</f>
        <v>84.7</v>
      </c>
      <c r="E273">
        <v>21</v>
      </c>
      <c r="F2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3" t="s">
        <v>38</v>
      </c>
      <c r="H273">
        <v>23</v>
      </c>
      <c r="I273">
        <v>111</v>
      </c>
      <c r="J273">
        <v>11</v>
      </c>
      <c r="K273" t="s">
        <v>23</v>
      </c>
      <c r="L273">
        <f>IF(AI_Impact_on_Jobs_20303[[#This Row],[Risk_Category]] = "Low", AI_Impact_on_Jobs_20303[[#This Row],[Automation_Probability_2030]], 0)</f>
        <v>11</v>
      </c>
      <c r="M273">
        <f>IF(AI_Impact_on_Jobs_20303[[#This Row],[Risk_Category]]="Medium", AI_Impact_on_Jobs_20303[[#This Row],[Automation_Probability_2030]], 0)</f>
        <v>0</v>
      </c>
      <c r="N273">
        <f>IF(AI_Impact_on_Jobs_20303[[#This Row],[Risk_Category]]="High", AI_Impact_on_Jobs_20303[[#This Row],[Automation_Probability_2030]], 0)</f>
        <v>0</v>
      </c>
      <c r="O273">
        <f>AVERAGE(AI_Impact_on_Jobs_20303[[#This Row],[Skill_1]:[Skill_10]])</f>
        <v>51.2</v>
      </c>
      <c r="P273">
        <v>58</v>
      </c>
      <c r="Q273">
        <v>36</v>
      </c>
      <c r="R273">
        <v>82</v>
      </c>
      <c r="S273">
        <v>82</v>
      </c>
      <c r="T273">
        <v>48</v>
      </c>
      <c r="U273">
        <v>35</v>
      </c>
      <c r="V273">
        <v>36</v>
      </c>
      <c r="W273">
        <v>81</v>
      </c>
      <c r="X273">
        <v>33</v>
      </c>
      <c r="Y273">
        <v>21</v>
      </c>
    </row>
    <row r="274" spans="1:25" x14ac:dyDescent="0.35">
      <c r="A274">
        <v>273</v>
      </c>
      <c r="B274" t="s">
        <v>34</v>
      </c>
      <c r="C274">
        <v>38848</v>
      </c>
      <c r="D274">
        <f>ROUND(AI_Impact_on_Jobs_20303[[#This Row],[Salary]]/1000, 1)</f>
        <v>38.799999999999997</v>
      </c>
      <c r="E274">
        <v>5</v>
      </c>
      <c r="F2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4" t="s">
        <v>22</v>
      </c>
      <c r="H274">
        <v>47</v>
      </c>
      <c r="I274">
        <v>98</v>
      </c>
      <c r="J274">
        <v>64</v>
      </c>
      <c r="K274" t="s">
        <v>27</v>
      </c>
      <c r="L274">
        <f>IF(AI_Impact_on_Jobs_20303[[#This Row],[Risk_Category]] = "Low", AI_Impact_on_Jobs_20303[[#This Row],[Automation_Probability_2030]], 0)</f>
        <v>0</v>
      </c>
      <c r="M274">
        <f>IF(AI_Impact_on_Jobs_20303[[#This Row],[Risk_Category]]="Medium", AI_Impact_on_Jobs_20303[[#This Row],[Automation_Probability_2030]], 0)</f>
        <v>64</v>
      </c>
      <c r="N274">
        <f>IF(AI_Impact_on_Jobs_20303[[#This Row],[Risk_Category]]="High", AI_Impact_on_Jobs_20303[[#This Row],[Automation_Probability_2030]], 0)</f>
        <v>0</v>
      </c>
      <c r="O274">
        <f>AVERAGE(AI_Impact_on_Jobs_20303[[#This Row],[Skill_1]:[Skill_10]])</f>
        <v>50.8</v>
      </c>
      <c r="P274">
        <v>22</v>
      </c>
      <c r="Q274">
        <v>38</v>
      </c>
      <c r="R274">
        <v>81</v>
      </c>
      <c r="S274">
        <v>82</v>
      </c>
      <c r="T274">
        <v>38</v>
      </c>
      <c r="U274">
        <v>46</v>
      </c>
      <c r="V274">
        <v>3</v>
      </c>
      <c r="W274">
        <v>93</v>
      </c>
      <c r="X274">
        <v>12</v>
      </c>
      <c r="Y274">
        <v>93</v>
      </c>
    </row>
    <row r="275" spans="1:25" x14ac:dyDescent="0.35">
      <c r="A275">
        <v>274</v>
      </c>
      <c r="B275" t="s">
        <v>31</v>
      </c>
      <c r="C275">
        <v>95942</v>
      </c>
      <c r="D275">
        <f>ROUND(AI_Impact_on_Jobs_20303[[#This Row],[Salary]]/1000, 1)</f>
        <v>95.9</v>
      </c>
      <c r="E275">
        <v>24</v>
      </c>
      <c r="F2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5" t="s">
        <v>19</v>
      </c>
      <c r="H275">
        <v>6</v>
      </c>
      <c r="I275">
        <v>144</v>
      </c>
      <c r="J275">
        <v>13</v>
      </c>
      <c r="K275" t="s">
        <v>23</v>
      </c>
      <c r="L275">
        <f>IF(AI_Impact_on_Jobs_20303[[#This Row],[Risk_Category]] = "Low", AI_Impact_on_Jobs_20303[[#This Row],[Automation_Probability_2030]], 0)</f>
        <v>13</v>
      </c>
      <c r="M275">
        <f>IF(AI_Impact_on_Jobs_20303[[#This Row],[Risk_Category]]="Medium", AI_Impact_on_Jobs_20303[[#This Row],[Automation_Probability_2030]], 0)</f>
        <v>0</v>
      </c>
      <c r="N275">
        <f>IF(AI_Impact_on_Jobs_20303[[#This Row],[Risk_Category]]="High", AI_Impact_on_Jobs_20303[[#This Row],[Automation_Probability_2030]], 0)</f>
        <v>0</v>
      </c>
      <c r="O275">
        <f>AVERAGE(AI_Impact_on_Jobs_20303[[#This Row],[Skill_1]:[Skill_10]])</f>
        <v>53.6</v>
      </c>
      <c r="P275">
        <v>25</v>
      </c>
      <c r="Q275">
        <v>65</v>
      </c>
      <c r="R275">
        <v>62</v>
      </c>
      <c r="S275">
        <v>33</v>
      </c>
      <c r="T275">
        <v>93</v>
      </c>
      <c r="U275">
        <v>84</v>
      </c>
      <c r="V275">
        <v>22</v>
      </c>
      <c r="W275">
        <v>24</v>
      </c>
      <c r="X275">
        <v>51</v>
      </c>
      <c r="Y275">
        <v>77</v>
      </c>
    </row>
    <row r="276" spans="1:25" x14ac:dyDescent="0.35">
      <c r="A276">
        <v>275</v>
      </c>
      <c r="B276" t="s">
        <v>37</v>
      </c>
      <c r="C276">
        <v>45086</v>
      </c>
      <c r="D276">
        <f>ROUND(AI_Impact_on_Jobs_20303[[#This Row],[Salary]]/1000, 1)</f>
        <v>45.1</v>
      </c>
      <c r="E276">
        <v>11</v>
      </c>
      <c r="F2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6" t="s">
        <v>25</v>
      </c>
      <c r="H276">
        <v>69</v>
      </c>
      <c r="I276">
        <v>115</v>
      </c>
      <c r="J276">
        <v>39</v>
      </c>
      <c r="K276" t="s">
        <v>27</v>
      </c>
      <c r="L276">
        <f>IF(AI_Impact_on_Jobs_20303[[#This Row],[Risk_Category]] = "Low", AI_Impact_on_Jobs_20303[[#This Row],[Automation_Probability_2030]], 0)</f>
        <v>0</v>
      </c>
      <c r="M276">
        <f>IF(AI_Impact_on_Jobs_20303[[#This Row],[Risk_Category]]="Medium", AI_Impact_on_Jobs_20303[[#This Row],[Automation_Probability_2030]], 0)</f>
        <v>39</v>
      </c>
      <c r="N276">
        <f>IF(AI_Impact_on_Jobs_20303[[#This Row],[Risk_Category]]="High", AI_Impact_on_Jobs_20303[[#This Row],[Automation_Probability_2030]], 0)</f>
        <v>0</v>
      </c>
      <c r="O276">
        <f>AVERAGE(AI_Impact_on_Jobs_20303[[#This Row],[Skill_1]:[Skill_10]])</f>
        <v>52</v>
      </c>
      <c r="P276">
        <v>68</v>
      </c>
      <c r="Q276">
        <v>94</v>
      </c>
      <c r="R276">
        <v>5</v>
      </c>
      <c r="S276">
        <v>32</v>
      </c>
      <c r="T276">
        <v>44</v>
      </c>
      <c r="U276">
        <v>9</v>
      </c>
      <c r="V276">
        <v>96</v>
      </c>
      <c r="W276">
        <v>44</v>
      </c>
      <c r="X276">
        <v>75</v>
      </c>
      <c r="Y276">
        <v>53</v>
      </c>
    </row>
    <row r="277" spans="1:25" x14ac:dyDescent="0.35">
      <c r="A277">
        <v>276</v>
      </c>
      <c r="B277" t="s">
        <v>40</v>
      </c>
      <c r="C277">
        <v>39343</v>
      </c>
      <c r="D277">
        <f>ROUND(AI_Impact_on_Jobs_20303[[#This Row],[Salary]]/1000, 1)</f>
        <v>39.299999999999997</v>
      </c>
      <c r="E277">
        <v>13</v>
      </c>
      <c r="F2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7" t="s">
        <v>22</v>
      </c>
      <c r="H277">
        <v>28</v>
      </c>
      <c r="I277">
        <v>72</v>
      </c>
      <c r="J277">
        <v>12</v>
      </c>
      <c r="K277" t="s">
        <v>23</v>
      </c>
      <c r="L277">
        <f>IF(AI_Impact_on_Jobs_20303[[#This Row],[Risk_Category]] = "Low", AI_Impact_on_Jobs_20303[[#This Row],[Automation_Probability_2030]], 0)</f>
        <v>12</v>
      </c>
      <c r="M277">
        <f>IF(AI_Impact_on_Jobs_20303[[#This Row],[Risk_Category]]="Medium", AI_Impact_on_Jobs_20303[[#This Row],[Automation_Probability_2030]], 0)</f>
        <v>0</v>
      </c>
      <c r="N277">
        <f>IF(AI_Impact_on_Jobs_20303[[#This Row],[Risk_Category]]="High", AI_Impact_on_Jobs_20303[[#This Row],[Automation_Probability_2030]], 0)</f>
        <v>0</v>
      </c>
      <c r="O277">
        <f>AVERAGE(AI_Impact_on_Jobs_20303[[#This Row],[Skill_1]:[Skill_10]])</f>
        <v>44.1</v>
      </c>
      <c r="P277">
        <v>56</v>
      </c>
      <c r="Q277">
        <v>3</v>
      </c>
      <c r="R277">
        <v>91</v>
      </c>
      <c r="S277">
        <v>16</v>
      </c>
      <c r="T277">
        <v>22</v>
      </c>
      <c r="U277">
        <v>52</v>
      </c>
      <c r="V277">
        <v>71</v>
      </c>
      <c r="W277">
        <v>1</v>
      </c>
      <c r="X277">
        <v>32</v>
      </c>
      <c r="Y277">
        <v>97</v>
      </c>
    </row>
    <row r="278" spans="1:25" x14ac:dyDescent="0.35">
      <c r="A278">
        <v>277</v>
      </c>
      <c r="B278" t="s">
        <v>44</v>
      </c>
      <c r="C278">
        <v>89550</v>
      </c>
      <c r="D278">
        <f>ROUND(AI_Impact_on_Jobs_20303[[#This Row],[Salary]]/1000, 1)</f>
        <v>89.6</v>
      </c>
      <c r="E278">
        <v>8</v>
      </c>
      <c r="F2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8" t="s">
        <v>38</v>
      </c>
      <c r="H278">
        <v>31</v>
      </c>
      <c r="I278">
        <v>134</v>
      </c>
      <c r="J278">
        <v>32</v>
      </c>
      <c r="K278" t="s">
        <v>27</v>
      </c>
      <c r="L278">
        <f>IF(AI_Impact_on_Jobs_20303[[#This Row],[Risk_Category]] = "Low", AI_Impact_on_Jobs_20303[[#This Row],[Automation_Probability_2030]], 0)</f>
        <v>0</v>
      </c>
      <c r="M278">
        <f>IF(AI_Impact_on_Jobs_20303[[#This Row],[Risk_Category]]="Medium", AI_Impact_on_Jobs_20303[[#This Row],[Automation_Probability_2030]], 0)</f>
        <v>32</v>
      </c>
      <c r="N278">
        <f>IF(AI_Impact_on_Jobs_20303[[#This Row],[Risk_Category]]="High", AI_Impact_on_Jobs_20303[[#This Row],[Automation_Probability_2030]], 0)</f>
        <v>0</v>
      </c>
      <c r="O278">
        <f>AVERAGE(AI_Impact_on_Jobs_20303[[#This Row],[Skill_1]:[Skill_10]])</f>
        <v>31.5</v>
      </c>
      <c r="P278">
        <v>46</v>
      </c>
      <c r="Q278">
        <v>38</v>
      </c>
      <c r="R278">
        <v>32</v>
      </c>
      <c r="S278">
        <v>29</v>
      </c>
      <c r="T278">
        <v>9</v>
      </c>
      <c r="U278">
        <v>31</v>
      </c>
      <c r="V278">
        <v>4</v>
      </c>
      <c r="W278">
        <v>78</v>
      </c>
      <c r="X278">
        <v>4</v>
      </c>
      <c r="Y278">
        <v>44</v>
      </c>
    </row>
    <row r="279" spans="1:25" x14ac:dyDescent="0.35">
      <c r="A279">
        <v>278</v>
      </c>
      <c r="B279" t="s">
        <v>37</v>
      </c>
      <c r="C279">
        <v>70317</v>
      </c>
      <c r="D279">
        <f>ROUND(AI_Impact_on_Jobs_20303[[#This Row],[Salary]]/1000, 1)</f>
        <v>70.3</v>
      </c>
      <c r="E279">
        <v>12</v>
      </c>
      <c r="F2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9" t="s">
        <v>25</v>
      </c>
      <c r="H279">
        <v>66</v>
      </c>
      <c r="I279">
        <v>51</v>
      </c>
      <c r="J279">
        <v>68</v>
      </c>
      <c r="K279" t="s">
        <v>27</v>
      </c>
      <c r="L279">
        <f>IF(AI_Impact_on_Jobs_20303[[#This Row],[Risk_Category]] = "Low", AI_Impact_on_Jobs_20303[[#This Row],[Automation_Probability_2030]], 0)</f>
        <v>0</v>
      </c>
      <c r="M279">
        <f>IF(AI_Impact_on_Jobs_20303[[#This Row],[Risk_Category]]="Medium", AI_Impact_on_Jobs_20303[[#This Row],[Automation_Probability_2030]], 0)</f>
        <v>68</v>
      </c>
      <c r="N279">
        <f>IF(AI_Impact_on_Jobs_20303[[#This Row],[Risk_Category]]="High", AI_Impact_on_Jobs_20303[[#This Row],[Automation_Probability_2030]], 0)</f>
        <v>0</v>
      </c>
      <c r="O279">
        <f>AVERAGE(AI_Impact_on_Jobs_20303[[#This Row],[Skill_1]:[Skill_10]])</f>
        <v>29.8</v>
      </c>
      <c r="P279">
        <v>24</v>
      </c>
      <c r="Q279">
        <v>11</v>
      </c>
      <c r="R279">
        <v>77</v>
      </c>
      <c r="S279">
        <v>5</v>
      </c>
      <c r="T279">
        <v>43</v>
      </c>
      <c r="U279">
        <v>25</v>
      </c>
      <c r="V279">
        <v>55</v>
      </c>
      <c r="W279">
        <v>27</v>
      </c>
      <c r="X279">
        <v>9</v>
      </c>
      <c r="Y279">
        <v>22</v>
      </c>
    </row>
    <row r="280" spans="1:25" x14ac:dyDescent="0.35">
      <c r="A280">
        <v>279</v>
      </c>
      <c r="B280" t="s">
        <v>28</v>
      </c>
      <c r="C280">
        <v>102055</v>
      </c>
      <c r="D280">
        <f>ROUND(AI_Impact_on_Jobs_20303[[#This Row],[Salary]]/1000, 1)</f>
        <v>102.1</v>
      </c>
      <c r="E280">
        <v>26</v>
      </c>
      <c r="F2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0" t="s">
        <v>38</v>
      </c>
      <c r="H280">
        <v>56</v>
      </c>
      <c r="I280">
        <v>133</v>
      </c>
      <c r="J280">
        <v>59</v>
      </c>
      <c r="K280" t="s">
        <v>27</v>
      </c>
      <c r="L280">
        <f>IF(AI_Impact_on_Jobs_20303[[#This Row],[Risk_Category]] = "Low", AI_Impact_on_Jobs_20303[[#This Row],[Automation_Probability_2030]], 0)</f>
        <v>0</v>
      </c>
      <c r="M280">
        <f>IF(AI_Impact_on_Jobs_20303[[#This Row],[Risk_Category]]="Medium", AI_Impact_on_Jobs_20303[[#This Row],[Automation_Probability_2030]], 0)</f>
        <v>59</v>
      </c>
      <c r="N280">
        <f>IF(AI_Impact_on_Jobs_20303[[#This Row],[Risk_Category]]="High", AI_Impact_on_Jobs_20303[[#This Row],[Automation_Probability_2030]], 0)</f>
        <v>0</v>
      </c>
      <c r="O280">
        <f>AVERAGE(AI_Impact_on_Jobs_20303[[#This Row],[Skill_1]:[Skill_10]])</f>
        <v>40.799999999999997</v>
      </c>
      <c r="P280">
        <v>7</v>
      </c>
      <c r="Q280">
        <v>32</v>
      </c>
      <c r="R280">
        <v>23</v>
      </c>
      <c r="S280">
        <v>21</v>
      </c>
      <c r="T280">
        <v>86</v>
      </c>
      <c r="U280">
        <v>82</v>
      </c>
      <c r="V280">
        <v>44</v>
      </c>
      <c r="W280">
        <v>13</v>
      </c>
      <c r="X280">
        <v>38</v>
      </c>
      <c r="Y280">
        <v>62</v>
      </c>
    </row>
    <row r="281" spans="1:25" x14ac:dyDescent="0.35">
      <c r="A281">
        <v>280</v>
      </c>
      <c r="B281" t="s">
        <v>36</v>
      </c>
      <c r="C281">
        <v>145660</v>
      </c>
      <c r="D281">
        <f>ROUND(AI_Impact_on_Jobs_20303[[#This Row],[Salary]]/1000, 1)</f>
        <v>145.69999999999999</v>
      </c>
      <c r="E281">
        <v>26</v>
      </c>
      <c r="F2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1" t="s">
        <v>25</v>
      </c>
      <c r="H281">
        <v>78</v>
      </c>
      <c r="I281">
        <v>15</v>
      </c>
      <c r="J281">
        <v>38</v>
      </c>
      <c r="K281" t="s">
        <v>27</v>
      </c>
      <c r="L281">
        <f>IF(AI_Impact_on_Jobs_20303[[#This Row],[Risk_Category]] = "Low", AI_Impact_on_Jobs_20303[[#This Row],[Automation_Probability_2030]], 0)</f>
        <v>0</v>
      </c>
      <c r="M281">
        <f>IF(AI_Impact_on_Jobs_20303[[#This Row],[Risk_Category]]="Medium", AI_Impact_on_Jobs_20303[[#This Row],[Automation_Probability_2030]], 0)</f>
        <v>38</v>
      </c>
      <c r="N281">
        <f>IF(AI_Impact_on_Jobs_20303[[#This Row],[Risk_Category]]="High", AI_Impact_on_Jobs_20303[[#This Row],[Automation_Probability_2030]], 0)</f>
        <v>0</v>
      </c>
      <c r="O281">
        <f>AVERAGE(AI_Impact_on_Jobs_20303[[#This Row],[Skill_1]:[Skill_10]])</f>
        <v>40.700000000000003</v>
      </c>
      <c r="P281">
        <v>46</v>
      </c>
      <c r="Q281">
        <v>43</v>
      </c>
      <c r="R281">
        <v>3</v>
      </c>
      <c r="S281">
        <v>2</v>
      </c>
      <c r="T281">
        <v>7</v>
      </c>
      <c r="U281">
        <v>89</v>
      </c>
      <c r="V281">
        <v>42</v>
      </c>
      <c r="W281">
        <v>5</v>
      </c>
      <c r="X281">
        <v>92</v>
      </c>
      <c r="Y281">
        <v>78</v>
      </c>
    </row>
    <row r="282" spans="1:25" x14ac:dyDescent="0.35">
      <c r="A282">
        <v>281</v>
      </c>
      <c r="B282" t="s">
        <v>36</v>
      </c>
      <c r="C282">
        <v>64785</v>
      </c>
      <c r="D282">
        <f>ROUND(AI_Impact_on_Jobs_20303[[#This Row],[Salary]]/1000, 1)</f>
        <v>64.8</v>
      </c>
      <c r="E282">
        <v>12</v>
      </c>
      <c r="F2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2" t="s">
        <v>25</v>
      </c>
      <c r="H282">
        <v>57</v>
      </c>
      <c r="I282">
        <v>94</v>
      </c>
      <c r="J282">
        <v>62</v>
      </c>
      <c r="K282" t="s">
        <v>27</v>
      </c>
      <c r="L282">
        <f>IF(AI_Impact_on_Jobs_20303[[#This Row],[Risk_Category]] = "Low", AI_Impact_on_Jobs_20303[[#This Row],[Automation_Probability_2030]], 0)</f>
        <v>0</v>
      </c>
      <c r="M282">
        <f>IF(AI_Impact_on_Jobs_20303[[#This Row],[Risk_Category]]="Medium", AI_Impact_on_Jobs_20303[[#This Row],[Automation_Probability_2030]], 0)</f>
        <v>62</v>
      </c>
      <c r="N282">
        <f>IF(AI_Impact_on_Jobs_20303[[#This Row],[Risk_Category]]="High", AI_Impact_on_Jobs_20303[[#This Row],[Automation_Probability_2030]], 0)</f>
        <v>0</v>
      </c>
      <c r="O282">
        <f>AVERAGE(AI_Impact_on_Jobs_20303[[#This Row],[Skill_1]:[Skill_10]])</f>
        <v>35.200000000000003</v>
      </c>
      <c r="P282">
        <v>72</v>
      </c>
      <c r="Q282">
        <v>69</v>
      </c>
      <c r="R282">
        <v>34</v>
      </c>
      <c r="S282">
        <v>8</v>
      </c>
      <c r="T282">
        <v>5</v>
      </c>
      <c r="U282">
        <v>16</v>
      </c>
      <c r="V282">
        <v>34</v>
      </c>
      <c r="W282">
        <v>8</v>
      </c>
      <c r="X282">
        <v>23</v>
      </c>
      <c r="Y282">
        <v>83</v>
      </c>
    </row>
    <row r="283" spans="1:25" x14ac:dyDescent="0.35">
      <c r="A283">
        <v>282</v>
      </c>
      <c r="B283" t="s">
        <v>37</v>
      </c>
      <c r="C283">
        <v>70149</v>
      </c>
      <c r="D283">
        <f>ROUND(AI_Impact_on_Jobs_20303[[#This Row],[Salary]]/1000, 1)</f>
        <v>70.099999999999994</v>
      </c>
      <c r="E283">
        <v>12</v>
      </c>
      <c r="F2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3" t="s">
        <v>19</v>
      </c>
      <c r="H283">
        <v>3</v>
      </c>
      <c r="I283">
        <v>76</v>
      </c>
      <c r="J283">
        <v>41</v>
      </c>
      <c r="K283" t="s">
        <v>27</v>
      </c>
      <c r="L283">
        <f>IF(AI_Impact_on_Jobs_20303[[#This Row],[Risk_Category]] = "Low", AI_Impact_on_Jobs_20303[[#This Row],[Automation_Probability_2030]], 0)</f>
        <v>0</v>
      </c>
      <c r="M283">
        <f>IF(AI_Impact_on_Jobs_20303[[#This Row],[Risk_Category]]="Medium", AI_Impact_on_Jobs_20303[[#This Row],[Automation_Probability_2030]], 0)</f>
        <v>41</v>
      </c>
      <c r="N283">
        <f>IF(AI_Impact_on_Jobs_20303[[#This Row],[Risk_Category]]="High", AI_Impact_on_Jobs_20303[[#This Row],[Automation_Probability_2030]], 0)</f>
        <v>0</v>
      </c>
      <c r="O283">
        <f>AVERAGE(AI_Impact_on_Jobs_20303[[#This Row],[Skill_1]:[Skill_10]])</f>
        <v>52.1</v>
      </c>
      <c r="P283">
        <v>28</v>
      </c>
      <c r="Q283">
        <v>4</v>
      </c>
      <c r="R283">
        <v>93</v>
      </c>
      <c r="S283">
        <v>21</v>
      </c>
      <c r="T283">
        <v>42</v>
      </c>
      <c r="U283">
        <v>1</v>
      </c>
      <c r="V283">
        <v>86</v>
      </c>
      <c r="W283">
        <v>73</v>
      </c>
      <c r="X283">
        <v>95</v>
      </c>
      <c r="Y283">
        <v>78</v>
      </c>
    </row>
    <row r="284" spans="1:25" x14ac:dyDescent="0.35">
      <c r="A284">
        <v>283</v>
      </c>
      <c r="B284" t="s">
        <v>30</v>
      </c>
      <c r="C284">
        <v>100122</v>
      </c>
      <c r="D284">
        <f>ROUND(AI_Impact_on_Jobs_20303[[#This Row],[Salary]]/1000, 1)</f>
        <v>100.1</v>
      </c>
      <c r="E284">
        <v>14</v>
      </c>
      <c r="F2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4" t="s">
        <v>22</v>
      </c>
      <c r="H284">
        <v>25</v>
      </c>
      <c r="I284">
        <v>12</v>
      </c>
      <c r="J284">
        <v>45</v>
      </c>
      <c r="K284" t="s">
        <v>27</v>
      </c>
      <c r="L284">
        <f>IF(AI_Impact_on_Jobs_20303[[#This Row],[Risk_Category]] = "Low", AI_Impact_on_Jobs_20303[[#This Row],[Automation_Probability_2030]], 0)</f>
        <v>0</v>
      </c>
      <c r="M284">
        <f>IF(AI_Impact_on_Jobs_20303[[#This Row],[Risk_Category]]="Medium", AI_Impact_on_Jobs_20303[[#This Row],[Automation_Probability_2030]], 0)</f>
        <v>45</v>
      </c>
      <c r="N284">
        <f>IF(AI_Impact_on_Jobs_20303[[#This Row],[Risk_Category]]="High", AI_Impact_on_Jobs_20303[[#This Row],[Automation_Probability_2030]], 0)</f>
        <v>0</v>
      </c>
      <c r="O284">
        <f>AVERAGE(AI_Impact_on_Jobs_20303[[#This Row],[Skill_1]:[Skill_10]])</f>
        <v>34.200000000000003</v>
      </c>
      <c r="P284">
        <v>57</v>
      </c>
      <c r="Q284">
        <v>1</v>
      </c>
      <c r="R284">
        <v>6</v>
      </c>
      <c r="S284">
        <v>54</v>
      </c>
      <c r="T284">
        <v>57</v>
      </c>
      <c r="U284">
        <v>75</v>
      </c>
      <c r="V284">
        <v>13</v>
      </c>
      <c r="W284">
        <v>51</v>
      </c>
      <c r="X284">
        <v>19</v>
      </c>
      <c r="Y284">
        <v>9</v>
      </c>
    </row>
    <row r="285" spans="1:25" x14ac:dyDescent="0.35">
      <c r="A285">
        <v>284</v>
      </c>
      <c r="B285" t="s">
        <v>32</v>
      </c>
      <c r="C285">
        <v>46524</v>
      </c>
      <c r="D285">
        <f>ROUND(AI_Impact_on_Jobs_20303[[#This Row],[Salary]]/1000, 1)</f>
        <v>46.5</v>
      </c>
      <c r="E285">
        <v>29</v>
      </c>
      <c r="F2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5" t="s">
        <v>25</v>
      </c>
      <c r="H285">
        <v>16</v>
      </c>
      <c r="I285">
        <v>72</v>
      </c>
      <c r="J285">
        <v>43</v>
      </c>
      <c r="K285" t="s">
        <v>27</v>
      </c>
      <c r="L285">
        <f>IF(AI_Impact_on_Jobs_20303[[#This Row],[Risk_Category]] = "Low", AI_Impact_on_Jobs_20303[[#This Row],[Automation_Probability_2030]], 0)</f>
        <v>0</v>
      </c>
      <c r="M285">
        <f>IF(AI_Impact_on_Jobs_20303[[#This Row],[Risk_Category]]="Medium", AI_Impact_on_Jobs_20303[[#This Row],[Automation_Probability_2030]], 0)</f>
        <v>43</v>
      </c>
      <c r="N285">
        <f>IF(AI_Impact_on_Jobs_20303[[#This Row],[Risk_Category]]="High", AI_Impact_on_Jobs_20303[[#This Row],[Automation_Probability_2030]], 0)</f>
        <v>0</v>
      </c>
      <c r="O285">
        <f>AVERAGE(AI_Impact_on_Jobs_20303[[#This Row],[Skill_1]:[Skill_10]])</f>
        <v>28.7</v>
      </c>
      <c r="P285">
        <v>26</v>
      </c>
      <c r="Q285">
        <v>9</v>
      </c>
      <c r="R285">
        <v>9</v>
      </c>
      <c r="S285">
        <v>19</v>
      </c>
      <c r="T285">
        <v>5</v>
      </c>
      <c r="U285">
        <v>63</v>
      </c>
      <c r="V285">
        <v>29</v>
      </c>
      <c r="W285">
        <v>28</v>
      </c>
      <c r="X285">
        <v>33</v>
      </c>
      <c r="Y285">
        <v>66</v>
      </c>
    </row>
    <row r="286" spans="1:25" x14ac:dyDescent="0.35">
      <c r="A286">
        <v>285</v>
      </c>
      <c r="B286" t="s">
        <v>30</v>
      </c>
      <c r="C286">
        <v>82347</v>
      </c>
      <c r="D286">
        <f>ROUND(AI_Impact_on_Jobs_20303[[#This Row],[Salary]]/1000, 1)</f>
        <v>82.3</v>
      </c>
      <c r="E286">
        <v>28</v>
      </c>
      <c r="F2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6" t="s">
        <v>19</v>
      </c>
      <c r="H286">
        <v>44</v>
      </c>
      <c r="I286">
        <v>83</v>
      </c>
      <c r="J286">
        <v>46</v>
      </c>
      <c r="K286" t="s">
        <v>27</v>
      </c>
      <c r="L286">
        <f>IF(AI_Impact_on_Jobs_20303[[#This Row],[Risk_Category]] = "Low", AI_Impact_on_Jobs_20303[[#This Row],[Automation_Probability_2030]], 0)</f>
        <v>0</v>
      </c>
      <c r="M286">
        <f>IF(AI_Impact_on_Jobs_20303[[#This Row],[Risk_Category]]="Medium", AI_Impact_on_Jobs_20303[[#This Row],[Automation_Probability_2030]], 0)</f>
        <v>46</v>
      </c>
      <c r="N286">
        <f>IF(AI_Impact_on_Jobs_20303[[#This Row],[Risk_Category]]="High", AI_Impact_on_Jobs_20303[[#This Row],[Automation_Probability_2030]], 0)</f>
        <v>0</v>
      </c>
      <c r="O286">
        <f>AVERAGE(AI_Impact_on_Jobs_20303[[#This Row],[Skill_1]:[Skill_10]])</f>
        <v>41.7</v>
      </c>
      <c r="P286">
        <v>53</v>
      </c>
      <c r="Q286">
        <v>16</v>
      </c>
      <c r="R286">
        <v>57</v>
      </c>
      <c r="S286">
        <v>81</v>
      </c>
      <c r="T286">
        <v>76</v>
      </c>
      <c r="U286">
        <v>15</v>
      </c>
      <c r="V286">
        <v>15</v>
      </c>
      <c r="W286">
        <v>27</v>
      </c>
      <c r="X286">
        <v>36</v>
      </c>
      <c r="Y286">
        <v>41</v>
      </c>
    </row>
    <row r="287" spans="1:25" x14ac:dyDescent="0.35">
      <c r="A287">
        <v>286</v>
      </c>
      <c r="B287" t="s">
        <v>21</v>
      </c>
      <c r="C287">
        <v>71743</v>
      </c>
      <c r="D287">
        <f>ROUND(AI_Impact_on_Jobs_20303[[#This Row],[Salary]]/1000, 1)</f>
        <v>71.7</v>
      </c>
      <c r="E287">
        <v>17</v>
      </c>
      <c r="F2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7" t="s">
        <v>22</v>
      </c>
      <c r="H287">
        <v>6</v>
      </c>
      <c r="I287">
        <v>53</v>
      </c>
      <c r="J287">
        <v>15</v>
      </c>
      <c r="K287" t="s">
        <v>23</v>
      </c>
      <c r="L287">
        <f>IF(AI_Impact_on_Jobs_20303[[#This Row],[Risk_Category]] = "Low", AI_Impact_on_Jobs_20303[[#This Row],[Automation_Probability_2030]], 0)</f>
        <v>15</v>
      </c>
      <c r="M287">
        <f>IF(AI_Impact_on_Jobs_20303[[#This Row],[Risk_Category]]="Medium", AI_Impact_on_Jobs_20303[[#This Row],[Automation_Probability_2030]], 0)</f>
        <v>0</v>
      </c>
      <c r="N287">
        <f>IF(AI_Impact_on_Jobs_20303[[#This Row],[Risk_Category]]="High", AI_Impact_on_Jobs_20303[[#This Row],[Automation_Probability_2030]], 0)</f>
        <v>0</v>
      </c>
      <c r="O287">
        <f>AVERAGE(AI_Impact_on_Jobs_20303[[#This Row],[Skill_1]:[Skill_10]])</f>
        <v>30.5</v>
      </c>
      <c r="P287">
        <v>7</v>
      </c>
      <c r="Q287">
        <v>19</v>
      </c>
      <c r="R287">
        <v>64</v>
      </c>
      <c r="S287">
        <v>26</v>
      </c>
      <c r="T287">
        <v>89</v>
      </c>
      <c r="U287">
        <v>9</v>
      </c>
      <c r="V287">
        <v>3</v>
      </c>
      <c r="W287">
        <v>23</v>
      </c>
      <c r="X287">
        <v>41</v>
      </c>
      <c r="Y287">
        <v>24</v>
      </c>
    </row>
    <row r="288" spans="1:25" x14ac:dyDescent="0.35">
      <c r="A288">
        <v>287</v>
      </c>
      <c r="B288" t="s">
        <v>32</v>
      </c>
      <c r="C288">
        <v>118302</v>
      </c>
      <c r="D288">
        <f>ROUND(AI_Impact_on_Jobs_20303[[#This Row],[Salary]]/1000, 1)</f>
        <v>118.3</v>
      </c>
      <c r="E288">
        <v>14</v>
      </c>
      <c r="F2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8" t="s">
        <v>25</v>
      </c>
      <c r="H288">
        <v>83</v>
      </c>
      <c r="I288">
        <v>117</v>
      </c>
      <c r="J288">
        <v>63</v>
      </c>
      <c r="K288" t="s">
        <v>27</v>
      </c>
      <c r="L288">
        <f>IF(AI_Impact_on_Jobs_20303[[#This Row],[Risk_Category]] = "Low", AI_Impact_on_Jobs_20303[[#This Row],[Automation_Probability_2030]], 0)</f>
        <v>0</v>
      </c>
      <c r="M288">
        <f>IF(AI_Impact_on_Jobs_20303[[#This Row],[Risk_Category]]="Medium", AI_Impact_on_Jobs_20303[[#This Row],[Automation_Probability_2030]], 0)</f>
        <v>63</v>
      </c>
      <c r="N288">
        <f>IF(AI_Impact_on_Jobs_20303[[#This Row],[Risk_Category]]="High", AI_Impact_on_Jobs_20303[[#This Row],[Automation_Probability_2030]], 0)</f>
        <v>0</v>
      </c>
      <c r="O288">
        <f>AVERAGE(AI_Impact_on_Jobs_20303[[#This Row],[Skill_1]:[Skill_10]])</f>
        <v>44.6</v>
      </c>
      <c r="P288">
        <v>4</v>
      </c>
      <c r="Q288">
        <v>16</v>
      </c>
      <c r="R288">
        <v>74</v>
      </c>
      <c r="S288">
        <v>36</v>
      </c>
      <c r="T288">
        <v>67</v>
      </c>
      <c r="U288">
        <v>27</v>
      </c>
      <c r="V288">
        <v>8</v>
      </c>
      <c r="W288">
        <v>99</v>
      </c>
      <c r="X288">
        <v>16</v>
      </c>
      <c r="Y288">
        <v>99</v>
      </c>
    </row>
    <row r="289" spans="1:25" x14ac:dyDescent="0.35">
      <c r="A289">
        <v>288</v>
      </c>
      <c r="B289" t="s">
        <v>28</v>
      </c>
      <c r="C289">
        <v>96706</v>
      </c>
      <c r="D289">
        <f>ROUND(AI_Impact_on_Jobs_20303[[#This Row],[Salary]]/1000, 1)</f>
        <v>96.7</v>
      </c>
      <c r="E289">
        <v>9</v>
      </c>
      <c r="F2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9" t="s">
        <v>22</v>
      </c>
      <c r="H289">
        <v>79</v>
      </c>
      <c r="I289">
        <v>116</v>
      </c>
      <c r="J289">
        <v>53</v>
      </c>
      <c r="K289" t="s">
        <v>27</v>
      </c>
      <c r="L289">
        <f>IF(AI_Impact_on_Jobs_20303[[#This Row],[Risk_Category]] = "Low", AI_Impact_on_Jobs_20303[[#This Row],[Automation_Probability_2030]], 0)</f>
        <v>0</v>
      </c>
      <c r="M289">
        <f>IF(AI_Impact_on_Jobs_20303[[#This Row],[Risk_Category]]="Medium", AI_Impact_on_Jobs_20303[[#This Row],[Automation_Probability_2030]], 0)</f>
        <v>53</v>
      </c>
      <c r="N289">
        <f>IF(AI_Impact_on_Jobs_20303[[#This Row],[Risk_Category]]="High", AI_Impact_on_Jobs_20303[[#This Row],[Automation_Probability_2030]], 0)</f>
        <v>0</v>
      </c>
      <c r="O289">
        <f>AVERAGE(AI_Impact_on_Jobs_20303[[#This Row],[Skill_1]:[Skill_10]])</f>
        <v>48.5</v>
      </c>
      <c r="P289">
        <v>87</v>
      </c>
      <c r="Q289">
        <v>29</v>
      </c>
      <c r="R289">
        <v>47</v>
      </c>
      <c r="S289">
        <v>62</v>
      </c>
      <c r="T289">
        <v>41</v>
      </c>
      <c r="U289">
        <v>43</v>
      </c>
      <c r="V289">
        <v>33</v>
      </c>
      <c r="W289">
        <v>56</v>
      </c>
      <c r="X289">
        <v>85</v>
      </c>
      <c r="Y289">
        <v>2</v>
      </c>
    </row>
    <row r="290" spans="1:25" x14ac:dyDescent="0.35">
      <c r="A290">
        <v>289</v>
      </c>
      <c r="B290" t="s">
        <v>37</v>
      </c>
      <c r="C290">
        <v>95780</v>
      </c>
      <c r="D290">
        <f>ROUND(AI_Impact_on_Jobs_20303[[#This Row],[Salary]]/1000, 1)</f>
        <v>95.8</v>
      </c>
      <c r="E290">
        <v>10</v>
      </c>
      <c r="F2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0" t="s">
        <v>19</v>
      </c>
      <c r="H290">
        <v>28</v>
      </c>
      <c r="I290">
        <v>63</v>
      </c>
      <c r="J290">
        <v>34</v>
      </c>
      <c r="K290" t="s">
        <v>27</v>
      </c>
      <c r="L290">
        <f>IF(AI_Impact_on_Jobs_20303[[#This Row],[Risk_Category]] = "Low", AI_Impact_on_Jobs_20303[[#This Row],[Automation_Probability_2030]], 0)</f>
        <v>0</v>
      </c>
      <c r="M290">
        <f>IF(AI_Impact_on_Jobs_20303[[#This Row],[Risk_Category]]="Medium", AI_Impact_on_Jobs_20303[[#This Row],[Automation_Probability_2030]], 0)</f>
        <v>34</v>
      </c>
      <c r="N290">
        <f>IF(AI_Impact_on_Jobs_20303[[#This Row],[Risk_Category]]="High", AI_Impact_on_Jobs_20303[[#This Row],[Automation_Probability_2030]], 0)</f>
        <v>0</v>
      </c>
      <c r="O290">
        <f>AVERAGE(AI_Impact_on_Jobs_20303[[#This Row],[Skill_1]:[Skill_10]])</f>
        <v>40.9</v>
      </c>
      <c r="P290">
        <v>6</v>
      </c>
      <c r="Q290">
        <v>52</v>
      </c>
      <c r="R290">
        <v>25</v>
      </c>
      <c r="S290">
        <v>47</v>
      </c>
      <c r="T290">
        <v>49</v>
      </c>
      <c r="U290">
        <v>2</v>
      </c>
      <c r="V290">
        <v>65</v>
      </c>
      <c r="W290">
        <v>78</v>
      </c>
      <c r="X290">
        <v>79</v>
      </c>
      <c r="Y290">
        <v>6</v>
      </c>
    </row>
    <row r="291" spans="1:25" x14ac:dyDescent="0.35">
      <c r="A291">
        <v>290</v>
      </c>
      <c r="B291" t="s">
        <v>26</v>
      </c>
      <c r="C291">
        <v>78899</v>
      </c>
      <c r="D291">
        <f>ROUND(AI_Impact_on_Jobs_20303[[#This Row],[Salary]]/1000, 1)</f>
        <v>78.900000000000006</v>
      </c>
      <c r="E291">
        <v>11</v>
      </c>
      <c r="F2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1" t="s">
        <v>19</v>
      </c>
      <c r="H291">
        <v>6</v>
      </c>
      <c r="I291">
        <v>79</v>
      </c>
      <c r="J291">
        <v>34</v>
      </c>
      <c r="K291" t="s">
        <v>27</v>
      </c>
      <c r="L291">
        <f>IF(AI_Impact_on_Jobs_20303[[#This Row],[Risk_Category]] = "Low", AI_Impact_on_Jobs_20303[[#This Row],[Automation_Probability_2030]], 0)</f>
        <v>0</v>
      </c>
      <c r="M291">
        <f>IF(AI_Impact_on_Jobs_20303[[#This Row],[Risk_Category]]="Medium", AI_Impact_on_Jobs_20303[[#This Row],[Automation_Probability_2030]], 0)</f>
        <v>34</v>
      </c>
      <c r="N291">
        <f>IF(AI_Impact_on_Jobs_20303[[#This Row],[Risk_Category]]="High", AI_Impact_on_Jobs_20303[[#This Row],[Automation_Probability_2030]], 0)</f>
        <v>0</v>
      </c>
      <c r="O291">
        <f>AVERAGE(AI_Impact_on_Jobs_20303[[#This Row],[Skill_1]:[Skill_10]])</f>
        <v>43.8</v>
      </c>
      <c r="P291">
        <v>96</v>
      </c>
      <c r="Q291">
        <v>14</v>
      </c>
      <c r="R291">
        <v>15</v>
      </c>
      <c r="S291">
        <v>89</v>
      </c>
      <c r="T291">
        <v>94</v>
      </c>
      <c r="U291">
        <v>77</v>
      </c>
      <c r="V291">
        <v>1</v>
      </c>
      <c r="W291">
        <v>0</v>
      </c>
      <c r="X291">
        <v>38</v>
      </c>
      <c r="Y291">
        <v>14</v>
      </c>
    </row>
    <row r="292" spans="1:25" x14ac:dyDescent="0.35">
      <c r="A292">
        <v>291</v>
      </c>
      <c r="B292" t="s">
        <v>42</v>
      </c>
      <c r="C292">
        <v>92559</v>
      </c>
      <c r="D292">
        <f>ROUND(AI_Impact_on_Jobs_20303[[#This Row],[Salary]]/1000, 1)</f>
        <v>92.6</v>
      </c>
      <c r="E292">
        <v>28</v>
      </c>
      <c r="F2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2" t="s">
        <v>25</v>
      </c>
      <c r="H292">
        <v>46</v>
      </c>
      <c r="I292">
        <v>144</v>
      </c>
      <c r="J292">
        <v>43</v>
      </c>
      <c r="K292" t="s">
        <v>27</v>
      </c>
      <c r="L292">
        <f>IF(AI_Impact_on_Jobs_20303[[#This Row],[Risk_Category]] = "Low", AI_Impact_on_Jobs_20303[[#This Row],[Automation_Probability_2030]], 0)</f>
        <v>0</v>
      </c>
      <c r="M292">
        <f>IF(AI_Impact_on_Jobs_20303[[#This Row],[Risk_Category]]="Medium", AI_Impact_on_Jobs_20303[[#This Row],[Automation_Probability_2030]], 0)</f>
        <v>43</v>
      </c>
      <c r="N292">
        <f>IF(AI_Impact_on_Jobs_20303[[#This Row],[Risk_Category]]="High", AI_Impact_on_Jobs_20303[[#This Row],[Automation_Probability_2030]], 0)</f>
        <v>0</v>
      </c>
      <c r="O292">
        <f>AVERAGE(AI_Impact_on_Jobs_20303[[#This Row],[Skill_1]:[Skill_10]])</f>
        <v>30</v>
      </c>
      <c r="P292">
        <v>66</v>
      </c>
      <c r="Q292">
        <v>65</v>
      </c>
      <c r="R292">
        <v>25</v>
      </c>
      <c r="S292">
        <v>65</v>
      </c>
      <c r="T292">
        <v>21</v>
      </c>
      <c r="U292">
        <v>12</v>
      </c>
      <c r="V292">
        <v>7</v>
      </c>
      <c r="W292">
        <v>11</v>
      </c>
      <c r="X292">
        <v>10</v>
      </c>
      <c r="Y292">
        <v>18</v>
      </c>
    </row>
    <row r="293" spans="1:25" x14ac:dyDescent="0.35">
      <c r="A293">
        <v>292</v>
      </c>
      <c r="B293" t="s">
        <v>18</v>
      </c>
      <c r="C293">
        <v>140168</v>
      </c>
      <c r="D293">
        <f>ROUND(AI_Impact_on_Jobs_20303[[#This Row],[Salary]]/1000, 1)</f>
        <v>140.19999999999999</v>
      </c>
      <c r="E293">
        <v>1</v>
      </c>
      <c r="F2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3" t="s">
        <v>22</v>
      </c>
      <c r="H293">
        <v>41</v>
      </c>
      <c r="I293">
        <v>63</v>
      </c>
      <c r="J293">
        <v>71</v>
      </c>
      <c r="K293" t="s">
        <v>20</v>
      </c>
      <c r="L293">
        <f>IF(AI_Impact_on_Jobs_20303[[#This Row],[Risk_Category]] = "Low", AI_Impact_on_Jobs_20303[[#This Row],[Automation_Probability_2030]], 0)</f>
        <v>0</v>
      </c>
      <c r="M293">
        <f>IF(AI_Impact_on_Jobs_20303[[#This Row],[Risk_Category]]="Medium", AI_Impact_on_Jobs_20303[[#This Row],[Automation_Probability_2030]], 0)</f>
        <v>0</v>
      </c>
      <c r="N293">
        <f>IF(AI_Impact_on_Jobs_20303[[#This Row],[Risk_Category]]="High", AI_Impact_on_Jobs_20303[[#This Row],[Automation_Probability_2030]], 0)</f>
        <v>71</v>
      </c>
      <c r="O293">
        <f>AVERAGE(AI_Impact_on_Jobs_20303[[#This Row],[Skill_1]:[Skill_10]])</f>
        <v>68.5</v>
      </c>
      <c r="P293">
        <v>62</v>
      </c>
      <c r="Q293">
        <v>81</v>
      </c>
      <c r="R293">
        <v>84</v>
      </c>
      <c r="S293">
        <v>48</v>
      </c>
      <c r="T293">
        <v>78</v>
      </c>
      <c r="U293">
        <v>67</v>
      </c>
      <c r="V293">
        <v>72</v>
      </c>
      <c r="W293">
        <v>49</v>
      </c>
      <c r="X293">
        <v>63</v>
      </c>
      <c r="Y293">
        <v>81</v>
      </c>
    </row>
    <row r="294" spans="1:25" x14ac:dyDescent="0.35">
      <c r="A294">
        <v>293</v>
      </c>
      <c r="B294" t="s">
        <v>26</v>
      </c>
      <c r="C294">
        <v>143857</v>
      </c>
      <c r="D294">
        <f>ROUND(AI_Impact_on_Jobs_20303[[#This Row],[Salary]]/1000, 1)</f>
        <v>143.9</v>
      </c>
      <c r="E294">
        <v>28</v>
      </c>
      <c r="F2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4" t="s">
        <v>25</v>
      </c>
      <c r="H294">
        <v>81</v>
      </c>
      <c r="I294">
        <v>109</v>
      </c>
      <c r="J294">
        <v>37</v>
      </c>
      <c r="K294" t="s">
        <v>27</v>
      </c>
      <c r="L294">
        <f>IF(AI_Impact_on_Jobs_20303[[#This Row],[Risk_Category]] = "Low", AI_Impact_on_Jobs_20303[[#This Row],[Automation_Probability_2030]], 0)</f>
        <v>0</v>
      </c>
      <c r="M294">
        <f>IF(AI_Impact_on_Jobs_20303[[#This Row],[Risk_Category]]="Medium", AI_Impact_on_Jobs_20303[[#This Row],[Automation_Probability_2030]], 0)</f>
        <v>37</v>
      </c>
      <c r="N294">
        <f>IF(AI_Impact_on_Jobs_20303[[#This Row],[Risk_Category]]="High", AI_Impact_on_Jobs_20303[[#This Row],[Automation_Probability_2030]], 0)</f>
        <v>0</v>
      </c>
      <c r="O294">
        <f>AVERAGE(AI_Impact_on_Jobs_20303[[#This Row],[Skill_1]:[Skill_10]])</f>
        <v>48.3</v>
      </c>
      <c r="P294">
        <v>2</v>
      </c>
      <c r="Q294">
        <v>36</v>
      </c>
      <c r="R294">
        <v>55</v>
      </c>
      <c r="S294">
        <v>84</v>
      </c>
      <c r="T294">
        <v>13</v>
      </c>
      <c r="U294">
        <v>8</v>
      </c>
      <c r="V294">
        <v>86</v>
      </c>
      <c r="W294">
        <v>15</v>
      </c>
      <c r="X294">
        <v>85</v>
      </c>
      <c r="Y294">
        <v>99</v>
      </c>
    </row>
    <row r="295" spans="1:25" x14ac:dyDescent="0.35">
      <c r="A295">
        <v>294</v>
      </c>
      <c r="B295" t="s">
        <v>33</v>
      </c>
      <c r="C295">
        <v>37189</v>
      </c>
      <c r="D295">
        <f>ROUND(AI_Impact_on_Jobs_20303[[#This Row],[Salary]]/1000, 1)</f>
        <v>37.200000000000003</v>
      </c>
      <c r="E295">
        <v>13</v>
      </c>
      <c r="F2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5" t="s">
        <v>25</v>
      </c>
      <c r="H295">
        <v>78</v>
      </c>
      <c r="I295">
        <v>149</v>
      </c>
      <c r="J295">
        <v>85</v>
      </c>
      <c r="K295" t="s">
        <v>20</v>
      </c>
      <c r="L295">
        <f>IF(AI_Impact_on_Jobs_20303[[#This Row],[Risk_Category]] = "Low", AI_Impact_on_Jobs_20303[[#This Row],[Automation_Probability_2030]], 0)</f>
        <v>0</v>
      </c>
      <c r="M295">
        <f>IF(AI_Impact_on_Jobs_20303[[#This Row],[Risk_Category]]="Medium", AI_Impact_on_Jobs_20303[[#This Row],[Automation_Probability_2030]], 0)</f>
        <v>0</v>
      </c>
      <c r="N295">
        <f>IF(AI_Impact_on_Jobs_20303[[#This Row],[Risk_Category]]="High", AI_Impact_on_Jobs_20303[[#This Row],[Automation_Probability_2030]], 0)</f>
        <v>85</v>
      </c>
      <c r="O295">
        <f>AVERAGE(AI_Impact_on_Jobs_20303[[#This Row],[Skill_1]:[Skill_10]])</f>
        <v>48.1</v>
      </c>
      <c r="P295">
        <v>31</v>
      </c>
      <c r="Q295">
        <v>84</v>
      </c>
      <c r="R295">
        <v>61</v>
      </c>
      <c r="S295">
        <v>58</v>
      </c>
      <c r="T295">
        <v>25</v>
      </c>
      <c r="U295">
        <v>76</v>
      </c>
      <c r="V295">
        <v>8</v>
      </c>
      <c r="W295">
        <v>92</v>
      </c>
      <c r="X295">
        <v>33</v>
      </c>
      <c r="Y295">
        <v>13</v>
      </c>
    </row>
    <row r="296" spans="1:25" x14ac:dyDescent="0.35">
      <c r="A296">
        <v>295</v>
      </c>
      <c r="B296" t="s">
        <v>30</v>
      </c>
      <c r="C296">
        <v>91158</v>
      </c>
      <c r="D296">
        <f>ROUND(AI_Impact_on_Jobs_20303[[#This Row],[Salary]]/1000, 1)</f>
        <v>91.2</v>
      </c>
      <c r="E296">
        <v>13</v>
      </c>
      <c r="F2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6" t="s">
        <v>25</v>
      </c>
      <c r="H296">
        <v>73</v>
      </c>
      <c r="I296">
        <v>82</v>
      </c>
      <c r="J296">
        <v>57</v>
      </c>
      <c r="K296" t="s">
        <v>27</v>
      </c>
      <c r="L296">
        <f>IF(AI_Impact_on_Jobs_20303[[#This Row],[Risk_Category]] = "Low", AI_Impact_on_Jobs_20303[[#This Row],[Automation_Probability_2030]], 0)</f>
        <v>0</v>
      </c>
      <c r="M296">
        <f>IF(AI_Impact_on_Jobs_20303[[#This Row],[Risk_Category]]="Medium", AI_Impact_on_Jobs_20303[[#This Row],[Automation_Probability_2030]], 0)</f>
        <v>57</v>
      </c>
      <c r="N296">
        <f>IF(AI_Impact_on_Jobs_20303[[#This Row],[Risk_Category]]="High", AI_Impact_on_Jobs_20303[[#This Row],[Automation_Probability_2030]], 0)</f>
        <v>0</v>
      </c>
      <c r="O296">
        <f>AVERAGE(AI_Impact_on_Jobs_20303[[#This Row],[Skill_1]:[Skill_10]])</f>
        <v>43</v>
      </c>
      <c r="P296">
        <v>56</v>
      </c>
      <c r="Q296">
        <v>34</v>
      </c>
      <c r="R296">
        <v>13</v>
      </c>
      <c r="S296">
        <v>9</v>
      </c>
      <c r="T296">
        <v>83</v>
      </c>
      <c r="U296">
        <v>92</v>
      </c>
      <c r="V296">
        <v>65</v>
      </c>
      <c r="W296">
        <v>1</v>
      </c>
      <c r="X296">
        <v>4</v>
      </c>
      <c r="Y296">
        <v>73</v>
      </c>
    </row>
    <row r="297" spans="1:25" x14ac:dyDescent="0.35">
      <c r="A297">
        <v>296</v>
      </c>
      <c r="B297" t="s">
        <v>24</v>
      </c>
      <c r="C297">
        <v>52394</v>
      </c>
      <c r="D297">
        <f>ROUND(AI_Impact_on_Jobs_20303[[#This Row],[Salary]]/1000, 1)</f>
        <v>52.4</v>
      </c>
      <c r="E297">
        <v>13</v>
      </c>
      <c r="F2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7" t="s">
        <v>22</v>
      </c>
      <c r="H297">
        <v>12</v>
      </c>
      <c r="I297">
        <v>5</v>
      </c>
      <c r="J297">
        <v>88</v>
      </c>
      <c r="K297" t="s">
        <v>20</v>
      </c>
      <c r="L297">
        <f>IF(AI_Impact_on_Jobs_20303[[#This Row],[Risk_Category]] = "Low", AI_Impact_on_Jobs_20303[[#This Row],[Automation_Probability_2030]], 0)</f>
        <v>0</v>
      </c>
      <c r="M297">
        <f>IF(AI_Impact_on_Jobs_20303[[#This Row],[Risk_Category]]="Medium", AI_Impact_on_Jobs_20303[[#This Row],[Automation_Probability_2030]], 0)</f>
        <v>0</v>
      </c>
      <c r="N297">
        <f>IF(AI_Impact_on_Jobs_20303[[#This Row],[Risk_Category]]="High", AI_Impact_on_Jobs_20303[[#This Row],[Automation_Probability_2030]], 0)</f>
        <v>88</v>
      </c>
      <c r="O297">
        <f>AVERAGE(AI_Impact_on_Jobs_20303[[#This Row],[Skill_1]:[Skill_10]])</f>
        <v>46.9</v>
      </c>
      <c r="P297">
        <v>36</v>
      </c>
      <c r="Q297">
        <v>25</v>
      </c>
      <c r="R297">
        <v>1</v>
      </c>
      <c r="S297">
        <v>54</v>
      </c>
      <c r="T297">
        <v>85</v>
      </c>
      <c r="U297">
        <v>96</v>
      </c>
      <c r="V297">
        <v>57</v>
      </c>
      <c r="W297">
        <v>51</v>
      </c>
      <c r="X297">
        <v>9</v>
      </c>
      <c r="Y297">
        <v>55</v>
      </c>
    </row>
    <row r="298" spans="1:25" x14ac:dyDescent="0.35">
      <c r="A298">
        <v>297</v>
      </c>
      <c r="B298" t="s">
        <v>43</v>
      </c>
      <c r="C298">
        <v>50245</v>
      </c>
      <c r="D298">
        <f>ROUND(AI_Impact_on_Jobs_20303[[#This Row],[Salary]]/1000, 1)</f>
        <v>50.2</v>
      </c>
      <c r="E298">
        <v>1</v>
      </c>
      <c r="F2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8" t="s">
        <v>38</v>
      </c>
      <c r="H298">
        <v>61</v>
      </c>
      <c r="I298">
        <v>89</v>
      </c>
      <c r="J298">
        <v>11</v>
      </c>
      <c r="K298" t="s">
        <v>23</v>
      </c>
      <c r="L298">
        <f>IF(AI_Impact_on_Jobs_20303[[#This Row],[Risk_Category]] = "Low", AI_Impact_on_Jobs_20303[[#This Row],[Automation_Probability_2030]], 0)</f>
        <v>11</v>
      </c>
      <c r="M298">
        <f>IF(AI_Impact_on_Jobs_20303[[#This Row],[Risk_Category]]="Medium", AI_Impact_on_Jobs_20303[[#This Row],[Automation_Probability_2030]], 0)</f>
        <v>0</v>
      </c>
      <c r="N298">
        <f>IF(AI_Impact_on_Jobs_20303[[#This Row],[Risk_Category]]="High", AI_Impact_on_Jobs_20303[[#This Row],[Automation_Probability_2030]], 0)</f>
        <v>0</v>
      </c>
      <c r="O298">
        <f>AVERAGE(AI_Impact_on_Jobs_20303[[#This Row],[Skill_1]:[Skill_10]])</f>
        <v>41</v>
      </c>
      <c r="P298">
        <v>9</v>
      </c>
      <c r="Q298">
        <v>31</v>
      </c>
      <c r="R298">
        <v>1</v>
      </c>
      <c r="S298">
        <v>18</v>
      </c>
      <c r="T298">
        <v>99</v>
      </c>
      <c r="U298">
        <v>44</v>
      </c>
      <c r="V298">
        <v>53</v>
      </c>
      <c r="W298">
        <v>87</v>
      </c>
      <c r="X298">
        <v>10</v>
      </c>
      <c r="Y298">
        <v>58</v>
      </c>
    </row>
    <row r="299" spans="1:25" x14ac:dyDescent="0.35">
      <c r="A299">
        <v>298</v>
      </c>
      <c r="B299" t="s">
        <v>37</v>
      </c>
      <c r="C299">
        <v>48624</v>
      </c>
      <c r="D299">
        <f>ROUND(AI_Impact_on_Jobs_20303[[#This Row],[Salary]]/1000, 1)</f>
        <v>48.6</v>
      </c>
      <c r="E299">
        <v>25</v>
      </c>
      <c r="F2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9" t="s">
        <v>25</v>
      </c>
      <c r="H299">
        <v>48</v>
      </c>
      <c r="I299">
        <v>82</v>
      </c>
      <c r="J299">
        <v>5</v>
      </c>
      <c r="K299" t="s">
        <v>27</v>
      </c>
      <c r="L299">
        <f>IF(AI_Impact_on_Jobs_20303[[#This Row],[Risk_Category]] = "Low", AI_Impact_on_Jobs_20303[[#This Row],[Automation_Probability_2030]], 0)</f>
        <v>0</v>
      </c>
      <c r="M299">
        <f>IF(AI_Impact_on_Jobs_20303[[#This Row],[Risk_Category]]="Medium", AI_Impact_on_Jobs_20303[[#This Row],[Automation_Probability_2030]], 0)</f>
        <v>5</v>
      </c>
      <c r="N299">
        <f>IF(AI_Impact_on_Jobs_20303[[#This Row],[Risk_Category]]="High", AI_Impact_on_Jobs_20303[[#This Row],[Automation_Probability_2030]], 0)</f>
        <v>0</v>
      </c>
      <c r="O299">
        <f>AVERAGE(AI_Impact_on_Jobs_20303[[#This Row],[Skill_1]:[Skill_10]])</f>
        <v>49.4</v>
      </c>
      <c r="P299">
        <v>86</v>
      </c>
      <c r="Q299">
        <v>59</v>
      </c>
      <c r="R299">
        <v>69</v>
      </c>
      <c r="S299">
        <v>36</v>
      </c>
      <c r="T299">
        <v>74</v>
      </c>
      <c r="U299">
        <v>67</v>
      </c>
      <c r="V299">
        <v>12</v>
      </c>
      <c r="W299">
        <v>57</v>
      </c>
      <c r="X299">
        <v>26</v>
      </c>
      <c r="Y299">
        <v>8</v>
      </c>
    </row>
    <row r="300" spans="1:25" x14ac:dyDescent="0.35">
      <c r="A300">
        <v>299</v>
      </c>
      <c r="B300" t="s">
        <v>29</v>
      </c>
      <c r="C300">
        <v>46626</v>
      </c>
      <c r="D300">
        <f>ROUND(AI_Impact_on_Jobs_20303[[#This Row],[Salary]]/1000, 1)</f>
        <v>46.6</v>
      </c>
      <c r="E300">
        <v>21</v>
      </c>
      <c r="F3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00" t="s">
        <v>22</v>
      </c>
      <c r="H300">
        <v>99</v>
      </c>
      <c r="I300">
        <v>59</v>
      </c>
      <c r="J300">
        <v>25</v>
      </c>
      <c r="K300" t="s">
        <v>23</v>
      </c>
      <c r="L300">
        <f>IF(AI_Impact_on_Jobs_20303[[#This Row],[Risk_Category]] = "Low", AI_Impact_on_Jobs_20303[[#This Row],[Automation_Probability_2030]], 0)</f>
        <v>25</v>
      </c>
      <c r="M300">
        <f>IF(AI_Impact_on_Jobs_20303[[#This Row],[Risk_Category]]="Medium", AI_Impact_on_Jobs_20303[[#This Row],[Automation_Probability_2030]], 0)</f>
        <v>0</v>
      </c>
      <c r="N300">
        <f>IF(AI_Impact_on_Jobs_20303[[#This Row],[Risk_Category]]="High", AI_Impact_on_Jobs_20303[[#This Row],[Automation_Probability_2030]], 0)</f>
        <v>0</v>
      </c>
      <c r="O300">
        <f>AVERAGE(AI_Impact_on_Jobs_20303[[#This Row],[Skill_1]:[Skill_10]])</f>
        <v>41.3</v>
      </c>
      <c r="P300">
        <v>67</v>
      </c>
      <c r="Q300">
        <v>77</v>
      </c>
      <c r="R300">
        <v>31</v>
      </c>
      <c r="S300">
        <v>49</v>
      </c>
      <c r="T300">
        <v>8</v>
      </c>
      <c r="U300">
        <v>23</v>
      </c>
      <c r="V300">
        <v>23</v>
      </c>
      <c r="W300">
        <v>55</v>
      </c>
      <c r="X300">
        <v>52</v>
      </c>
      <c r="Y300">
        <v>28</v>
      </c>
    </row>
    <row r="301" spans="1:25" x14ac:dyDescent="0.35">
      <c r="A301">
        <v>300</v>
      </c>
      <c r="B301" t="s">
        <v>31</v>
      </c>
      <c r="C301">
        <v>74950</v>
      </c>
      <c r="D301">
        <f>ROUND(AI_Impact_on_Jobs_20303[[#This Row],[Salary]]/1000, 1)</f>
        <v>75</v>
      </c>
      <c r="E301">
        <v>10</v>
      </c>
      <c r="F3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01" t="s">
        <v>38</v>
      </c>
      <c r="H301">
        <v>28</v>
      </c>
      <c r="I301">
        <v>127</v>
      </c>
      <c r="J301">
        <v>21</v>
      </c>
      <c r="K301" t="s">
        <v>23</v>
      </c>
      <c r="L301">
        <f>IF(AI_Impact_on_Jobs_20303[[#This Row],[Risk_Category]] = "Low", AI_Impact_on_Jobs_20303[[#This Row],[Automation_Probability_2030]], 0)</f>
        <v>21</v>
      </c>
      <c r="M301">
        <f>IF(AI_Impact_on_Jobs_20303[[#This Row],[Risk_Category]]="Medium", AI_Impact_on_Jobs_20303[[#This Row],[Automation_Probability_2030]], 0)</f>
        <v>0</v>
      </c>
      <c r="N301">
        <f>IF(AI_Impact_on_Jobs_20303[[#This Row],[Risk_Category]]="High", AI_Impact_on_Jobs_20303[[#This Row],[Automation_Probability_2030]], 0)</f>
        <v>0</v>
      </c>
      <c r="O301">
        <f>AVERAGE(AI_Impact_on_Jobs_20303[[#This Row],[Skill_1]:[Skill_10]])</f>
        <v>41.9</v>
      </c>
      <c r="P301">
        <v>83</v>
      </c>
      <c r="Q301">
        <v>98</v>
      </c>
      <c r="R301">
        <v>47</v>
      </c>
      <c r="S301">
        <v>7</v>
      </c>
      <c r="T301">
        <v>5</v>
      </c>
      <c r="U301">
        <v>3</v>
      </c>
      <c r="V301">
        <v>93</v>
      </c>
      <c r="W301">
        <v>52</v>
      </c>
      <c r="X301">
        <v>27</v>
      </c>
      <c r="Y301">
        <v>4</v>
      </c>
    </row>
    <row r="302" spans="1:25" x14ac:dyDescent="0.35">
      <c r="A302">
        <v>301</v>
      </c>
      <c r="B302" t="s">
        <v>24</v>
      </c>
      <c r="C302">
        <v>130211</v>
      </c>
      <c r="D302">
        <f>ROUND(AI_Impact_on_Jobs_20303[[#This Row],[Salary]]/1000, 1)</f>
        <v>130.19999999999999</v>
      </c>
      <c r="E302">
        <v>5</v>
      </c>
      <c r="F3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02" t="s">
        <v>38</v>
      </c>
      <c r="H302">
        <v>65</v>
      </c>
      <c r="I302">
        <v>65</v>
      </c>
      <c r="J302">
        <v>94</v>
      </c>
      <c r="K302" t="s">
        <v>20</v>
      </c>
      <c r="L302">
        <f>IF(AI_Impact_on_Jobs_20303[[#This Row],[Risk_Category]] = "Low", AI_Impact_on_Jobs_20303[[#This Row],[Automation_Probability_2030]], 0)</f>
        <v>0</v>
      </c>
      <c r="M302">
        <f>IF(AI_Impact_on_Jobs_20303[[#This Row],[Risk_Category]]="Medium", AI_Impact_on_Jobs_20303[[#This Row],[Automation_Probability_2030]], 0)</f>
        <v>0</v>
      </c>
      <c r="N302">
        <f>IF(AI_Impact_on_Jobs_20303[[#This Row],[Risk_Category]]="High", AI_Impact_on_Jobs_20303[[#This Row],[Automation_Probability_2030]], 0)</f>
        <v>94</v>
      </c>
      <c r="O302">
        <f>AVERAGE(AI_Impact_on_Jobs_20303[[#This Row],[Skill_1]:[Skill_10]])</f>
        <v>47.7</v>
      </c>
      <c r="P302">
        <v>54</v>
      </c>
      <c r="Q302">
        <v>14</v>
      </c>
      <c r="R302">
        <v>89</v>
      </c>
      <c r="S302">
        <v>7</v>
      </c>
      <c r="T302">
        <v>91</v>
      </c>
      <c r="U302">
        <v>10</v>
      </c>
      <c r="V302">
        <v>7</v>
      </c>
      <c r="W302">
        <v>77</v>
      </c>
      <c r="X302">
        <v>34</v>
      </c>
      <c r="Y302">
        <v>94</v>
      </c>
    </row>
    <row r="303" spans="1:25" x14ac:dyDescent="0.35">
      <c r="A303">
        <v>302</v>
      </c>
      <c r="B303" t="s">
        <v>42</v>
      </c>
      <c r="C303">
        <v>117460</v>
      </c>
      <c r="D303">
        <f>ROUND(AI_Impact_on_Jobs_20303[[#This Row],[Salary]]/1000, 1)</f>
        <v>117.5</v>
      </c>
      <c r="E303">
        <v>13</v>
      </c>
      <c r="F3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03" t="s">
        <v>25</v>
      </c>
      <c r="H303">
        <v>73</v>
      </c>
      <c r="I303">
        <v>142</v>
      </c>
      <c r="J303">
        <v>69</v>
      </c>
      <c r="K303" t="s">
        <v>27</v>
      </c>
      <c r="L303">
        <f>IF(AI_Impact_on_Jobs_20303[[#This Row],[Risk_Category]] = "Low", AI_Impact_on_Jobs_20303[[#This Row],[Automation_Probability_2030]], 0)</f>
        <v>0</v>
      </c>
      <c r="M303">
        <f>IF(AI_Impact_on_Jobs_20303[[#This Row],[Risk_Category]]="Medium", AI_Impact_on_Jobs_20303[[#This Row],[Automation_Probability_2030]], 0)</f>
        <v>69</v>
      </c>
      <c r="N303">
        <f>IF(AI_Impact_on_Jobs_20303[[#This Row],[Risk_Category]]="High", AI_Impact_on_Jobs_20303[[#This Row],[Automation_Probability_2030]], 0)</f>
        <v>0</v>
      </c>
      <c r="O303">
        <f>AVERAGE(AI_Impact_on_Jobs_20303[[#This Row],[Skill_1]:[Skill_10]])</f>
        <v>60.9</v>
      </c>
      <c r="P303">
        <v>83</v>
      </c>
      <c r="Q303">
        <v>3</v>
      </c>
      <c r="R303">
        <v>97</v>
      </c>
      <c r="S303">
        <v>63</v>
      </c>
      <c r="T303">
        <v>93</v>
      </c>
      <c r="U303">
        <v>68</v>
      </c>
      <c r="V303">
        <v>31</v>
      </c>
      <c r="W303">
        <v>37</v>
      </c>
      <c r="X303">
        <v>55</v>
      </c>
      <c r="Y303">
        <v>79</v>
      </c>
    </row>
    <row r="304" spans="1:25" x14ac:dyDescent="0.35">
      <c r="A304">
        <v>303</v>
      </c>
      <c r="B304" t="s">
        <v>41</v>
      </c>
      <c r="C304">
        <v>115489</v>
      </c>
      <c r="D304">
        <f>ROUND(AI_Impact_on_Jobs_20303[[#This Row],[Salary]]/1000, 1)</f>
        <v>115.5</v>
      </c>
      <c r="E304">
        <v>27</v>
      </c>
      <c r="F3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04" t="s">
        <v>19</v>
      </c>
      <c r="H304">
        <v>58</v>
      </c>
      <c r="I304">
        <v>85</v>
      </c>
      <c r="J304">
        <v>9</v>
      </c>
      <c r="K304" t="s">
        <v>20</v>
      </c>
      <c r="L304">
        <f>IF(AI_Impact_on_Jobs_20303[[#This Row],[Risk_Category]] = "Low", AI_Impact_on_Jobs_20303[[#This Row],[Automation_Probability_2030]], 0)</f>
        <v>0</v>
      </c>
      <c r="M304">
        <f>IF(AI_Impact_on_Jobs_20303[[#This Row],[Risk_Category]]="Medium", AI_Impact_on_Jobs_20303[[#This Row],[Automation_Probability_2030]], 0)</f>
        <v>0</v>
      </c>
      <c r="N304">
        <f>IF(AI_Impact_on_Jobs_20303[[#This Row],[Risk_Category]]="High", AI_Impact_on_Jobs_20303[[#This Row],[Automation_Probability_2030]], 0)</f>
        <v>9</v>
      </c>
      <c r="O304">
        <f>AVERAGE(AI_Impact_on_Jobs_20303[[#This Row],[Skill_1]:[Skill_10]])</f>
        <v>33.1</v>
      </c>
      <c r="P304">
        <v>47</v>
      </c>
      <c r="Q304">
        <v>8</v>
      </c>
      <c r="R304">
        <v>17</v>
      </c>
      <c r="S304">
        <v>6</v>
      </c>
      <c r="T304">
        <v>5</v>
      </c>
      <c r="U304">
        <v>11</v>
      </c>
      <c r="V304">
        <v>11</v>
      </c>
      <c r="W304">
        <v>94</v>
      </c>
      <c r="X304">
        <v>87</v>
      </c>
      <c r="Y304">
        <v>45</v>
      </c>
    </row>
    <row r="305" spans="1:25" x14ac:dyDescent="0.35">
      <c r="A305">
        <v>304</v>
      </c>
      <c r="B305" t="s">
        <v>26</v>
      </c>
      <c r="C305">
        <v>143880</v>
      </c>
      <c r="D305">
        <f>ROUND(AI_Impact_on_Jobs_20303[[#This Row],[Salary]]/1000, 1)</f>
        <v>143.9</v>
      </c>
      <c r="E305">
        <v>18</v>
      </c>
      <c r="F3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05" t="s">
        <v>19</v>
      </c>
      <c r="H305">
        <v>0</v>
      </c>
      <c r="I305">
        <v>111</v>
      </c>
      <c r="J305">
        <v>55</v>
      </c>
      <c r="K305" t="s">
        <v>27</v>
      </c>
      <c r="L305">
        <f>IF(AI_Impact_on_Jobs_20303[[#This Row],[Risk_Category]] = "Low", AI_Impact_on_Jobs_20303[[#This Row],[Automation_Probability_2030]], 0)</f>
        <v>0</v>
      </c>
      <c r="M305">
        <f>IF(AI_Impact_on_Jobs_20303[[#This Row],[Risk_Category]]="Medium", AI_Impact_on_Jobs_20303[[#This Row],[Automation_Probability_2030]], 0)</f>
        <v>55</v>
      </c>
      <c r="N305">
        <f>IF(AI_Impact_on_Jobs_20303[[#This Row],[Risk_Category]]="High", AI_Impact_on_Jobs_20303[[#This Row],[Automation_Probability_2030]], 0)</f>
        <v>0</v>
      </c>
      <c r="O305">
        <f>AVERAGE(AI_Impact_on_Jobs_20303[[#This Row],[Skill_1]:[Skill_10]])</f>
        <v>32.299999999999997</v>
      </c>
      <c r="P305">
        <v>46</v>
      </c>
      <c r="Q305">
        <v>4</v>
      </c>
      <c r="R305">
        <v>46</v>
      </c>
      <c r="S305">
        <v>41</v>
      </c>
      <c r="T305">
        <v>73</v>
      </c>
      <c r="U305">
        <v>14</v>
      </c>
      <c r="V305">
        <v>2</v>
      </c>
      <c r="W305">
        <v>18</v>
      </c>
      <c r="X305">
        <v>26</v>
      </c>
      <c r="Y305">
        <v>53</v>
      </c>
    </row>
    <row r="306" spans="1:25" x14ac:dyDescent="0.35">
      <c r="A306">
        <v>305</v>
      </c>
      <c r="B306" t="s">
        <v>18</v>
      </c>
      <c r="C306">
        <v>41569</v>
      </c>
      <c r="D306">
        <f>ROUND(AI_Impact_on_Jobs_20303[[#This Row],[Salary]]/1000, 1)</f>
        <v>41.6</v>
      </c>
      <c r="E306">
        <v>5</v>
      </c>
      <c r="F3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06" t="s">
        <v>25</v>
      </c>
      <c r="H306">
        <v>87</v>
      </c>
      <c r="I306">
        <v>8</v>
      </c>
      <c r="J306">
        <v>74</v>
      </c>
      <c r="K306" t="s">
        <v>20</v>
      </c>
      <c r="L306">
        <f>IF(AI_Impact_on_Jobs_20303[[#This Row],[Risk_Category]] = "Low", AI_Impact_on_Jobs_20303[[#This Row],[Automation_Probability_2030]], 0)</f>
        <v>0</v>
      </c>
      <c r="M306">
        <f>IF(AI_Impact_on_Jobs_20303[[#This Row],[Risk_Category]]="Medium", AI_Impact_on_Jobs_20303[[#This Row],[Automation_Probability_2030]], 0)</f>
        <v>0</v>
      </c>
      <c r="N306">
        <f>IF(AI_Impact_on_Jobs_20303[[#This Row],[Risk_Category]]="High", AI_Impact_on_Jobs_20303[[#This Row],[Automation_Probability_2030]], 0)</f>
        <v>74</v>
      </c>
      <c r="O306">
        <f>AVERAGE(AI_Impact_on_Jobs_20303[[#This Row],[Skill_1]:[Skill_10]])</f>
        <v>24</v>
      </c>
      <c r="P306">
        <v>68</v>
      </c>
      <c r="Q306">
        <v>4</v>
      </c>
      <c r="R306">
        <v>62</v>
      </c>
      <c r="S306">
        <v>7</v>
      </c>
      <c r="T306">
        <v>21</v>
      </c>
      <c r="U306">
        <v>4</v>
      </c>
      <c r="V306">
        <v>36</v>
      </c>
      <c r="W306">
        <v>1</v>
      </c>
      <c r="X306">
        <v>12</v>
      </c>
      <c r="Y306">
        <v>25</v>
      </c>
    </row>
    <row r="307" spans="1:25" x14ac:dyDescent="0.35">
      <c r="A307">
        <v>306</v>
      </c>
      <c r="B307" t="s">
        <v>34</v>
      </c>
      <c r="C307">
        <v>147027</v>
      </c>
      <c r="D307">
        <f>ROUND(AI_Impact_on_Jobs_20303[[#This Row],[Salary]]/1000, 1)</f>
        <v>147</v>
      </c>
      <c r="E307">
        <v>17</v>
      </c>
      <c r="F3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07" t="s">
        <v>38</v>
      </c>
      <c r="H307">
        <v>53</v>
      </c>
      <c r="I307">
        <v>118</v>
      </c>
      <c r="J307">
        <v>54</v>
      </c>
      <c r="K307" t="s">
        <v>27</v>
      </c>
      <c r="L307">
        <f>IF(AI_Impact_on_Jobs_20303[[#This Row],[Risk_Category]] = "Low", AI_Impact_on_Jobs_20303[[#This Row],[Automation_Probability_2030]], 0)</f>
        <v>0</v>
      </c>
      <c r="M307">
        <f>IF(AI_Impact_on_Jobs_20303[[#This Row],[Risk_Category]]="Medium", AI_Impact_on_Jobs_20303[[#This Row],[Automation_Probability_2030]], 0)</f>
        <v>54</v>
      </c>
      <c r="N307">
        <f>IF(AI_Impact_on_Jobs_20303[[#This Row],[Risk_Category]]="High", AI_Impact_on_Jobs_20303[[#This Row],[Automation_Probability_2030]], 0)</f>
        <v>0</v>
      </c>
      <c r="O307">
        <f>AVERAGE(AI_Impact_on_Jobs_20303[[#This Row],[Skill_1]:[Skill_10]])</f>
        <v>49.2</v>
      </c>
      <c r="P307">
        <v>15</v>
      </c>
      <c r="Q307">
        <v>17</v>
      </c>
      <c r="R307">
        <v>88</v>
      </c>
      <c r="S307">
        <v>56</v>
      </c>
      <c r="T307">
        <v>87</v>
      </c>
      <c r="U307">
        <v>37</v>
      </c>
      <c r="V307">
        <v>61</v>
      </c>
      <c r="W307">
        <v>52</v>
      </c>
      <c r="X307">
        <v>32</v>
      </c>
      <c r="Y307">
        <v>47</v>
      </c>
    </row>
    <row r="308" spans="1:25" x14ac:dyDescent="0.35">
      <c r="A308">
        <v>307</v>
      </c>
      <c r="B308" t="s">
        <v>33</v>
      </c>
      <c r="C308">
        <v>111384</v>
      </c>
      <c r="D308">
        <f>ROUND(AI_Impact_on_Jobs_20303[[#This Row],[Salary]]/1000, 1)</f>
        <v>111.4</v>
      </c>
      <c r="E308">
        <v>3</v>
      </c>
      <c r="F3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08" t="s">
        <v>19</v>
      </c>
      <c r="H308">
        <v>2</v>
      </c>
      <c r="I308">
        <v>82</v>
      </c>
      <c r="J308">
        <v>9</v>
      </c>
      <c r="K308" t="s">
        <v>20</v>
      </c>
      <c r="L308">
        <f>IF(AI_Impact_on_Jobs_20303[[#This Row],[Risk_Category]] = "Low", AI_Impact_on_Jobs_20303[[#This Row],[Automation_Probability_2030]], 0)</f>
        <v>0</v>
      </c>
      <c r="M308">
        <f>IF(AI_Impact_on_Jobs_20303[[#This Row],[Risk_Category]]="Medium", AI_Impact_on_Jobs_20303[[#This Row],[Automation_Probability_2030]], 0)</f>
        <v>0</v>
      </c>
      <c r="N308">
        <f>IF(AI_Impact_on_Jobs_20303[[#This Row],[Risk_Category]]="High", AI_Impact_on_Jobs_20303[[#This Row],[Automation_Probability_2030]], 0)</f>
        <v>9</v>
      </c>
      <c r="O308">
        <f>AVERAGE(AI_Impact_on_Jobs_20303[[#This Row],[Skill_1]:[Skill_10]])</f>
        <v>43.8</v>
      </c>
      <c r="P308">
        <v>92</v>
      </c>
      <c r="Q308">
        <v>36</v>
      </c>
      <c r="R308">
        <v>31</v>
      </c>
      <c r="S308">
        <v>2</v>
      </c>
      <c r="T308">
        <v>68</v>
      </c>
      <c r="U308">
        <v>32</v>
      </c>
      <c r="V308">
        <v>99</v>
      </c>
      <c r="W308">
        <v>33</v>
      </c>
      <c r="X308">
        <v>39</v>
      </c>
      <c r="Y308">
        <v>6</v>
      </c>
    </row>
    <row r="309" spans="1:25" x14ac:dyDescent="0.35">
      <c r="A309">
        <v>308</v>
      </c>
      <c r="B309" t="s">
        <v>37</v>
      </c>
      <c r="C309">
        <v>107463</v>
      </c>
      <c r="D309">
        <f>ROUND(AI_Impact_on_Jobs_20303[[#This Row],[Salary]]/1000, 1)</f>
        <v>107.5</v>
      </c>
      <c r="E309">
        <v>21</v>
      </c>
      <c r="F3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09" t="s">
        <v>22</v>
      </c>
      <c r="H309">
        <v>47</v>
      </c>
      <c r="I309">
        <v>92</v>
      </c>
      <c r="J309">
        <v>7</v>
      </c>
      <c r="K309" t="s">
        <v>27</v>
      </c>
      <c r="L309">
        <f>IF(AI_Impact_on_Jobs_20303[[#This Row],[Risk_Category]] = "Low", AI_Impact_on_Jobs_20303[[#This Row],[Automation_Probability_2030]], 0)</f>
        <v>0</v>
      </c>
      <c r="M309">
        <f>IF(AI_Impact_on_Jobs_20303[[#This Row],[Risk_Category]]="Medium", AI_Impact_on_Jobs_20303[[#This Row],[Automation_Probability_2030]], 0)</f>
        <v>7</v>
      </c>
      <c r="N309">
        <f>IF(AI_Impact_on_Jobs_20303[[#This Row],[Risk_Category]]="High", AI_Impact_on_Jobs_20303[[#This Row],[Automation_Probability_2030]], 0)</f>
        <v>0</v>
      </c>
      <c r="O309">
        <f>AVERAGE(AI_Impact_on_Jobs_20303[[#This Row],[Skill_1]:[Skill_10]])</f>
        <v>36.799999999999997</v>
      </c>
      <c r="P309">
        <v>1</v>
      </c>
      <c r="Q309">
        <v>9</v>
      </c>
      <c r="R309">
        <v>15</v>
      </c>
      <c r="S309">
        <v>79</v>
      </c>
      <c r="T309">
        <v>62</v>
      </c>
      <c r="U309">
        <v>34</v>
      </c>
      <c r="V309">
        <v>87</v>
      </c>
      <c r="W309">
        <v>1</v>
      </c>
      <c r="X309">
        <v>23</v>
      </c>
      <c r="Y309">
        <v>57</v>
      </c>
    </row>
    <row r="310" spans="1:25" x14ac:dyDescent="0.35">
      <c r="A310">
        <v>309</v>
      </c>
      <c r="B310" t="s">
        <v>30</v>
      </c>
      <c r="C310">
        <v>74148</v>
      </c>
      <c r="D310">
        <f>ROUND(AI_Impact_on_Jobs_20303[[#This Row],[Salary]]/1000, 1)</f>
        <v>74.099999999999994</v>
      </c>
      <c r="E310">
        <v>14</v>
      </c>
      <c r="F3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10" t="s">
        <v>22</v>
      </c>
      <c r="H310">
        <v>61</v>
      </c>
      <c r="I310">
        <v>52</v>
      </c>
      <c r="J310">
        <v>35</v>
      </c>
      <c r="K310" t="s">
        <v>27</v>
      </c>
      <c r="L310">
        <f>IF(AI_Impact_on_Jobs_20303[[#This Row],[Risk_Category]] = "Low", AI_Impact_on_Jobs_20303[[#This Row],[Automation_Probability_2030]], 0)</f>
        <v>0</v>
      </c>
      <c r="M310">
        <f>IF(AI_Impact_on_Jobs_20303[[#This Row],[Risk_Category]]="Medium", AI_Impact_on_Jobs_20303[[#This Row],[Automation_Probability_2030]], 0)</f>
        <v>35</v>
      </c>
      <c r="N310">
        <f>IF(AI_Impact_on_Jobs_20303[[#This Row],[Risk_Category]]="High", AI_Impact_on_Jobs_20303[[#This Row],[Automation_Probability_2030]], 0)</f>
        <v>0</v>
      </c>
      <c r="O310">
        <f>AVERAGE(AI_Impact_on_Jobs_20303[[#This Row],[Skill_1]:[Skill_10]])</f>
        <v>40.200000000000003</v>
      </c>
      <c r="P310">
        <v>13</v>
      </c>
      <c r="Q310">
        <v>19</v>
      </c>
      <c r="R310">
        <v>46</v>
      </c>
      <c r="S310">
        <v>75</v>
      </c>
      <c r="T310">
        <v>91</v>
      </c>
      <c r="U310">
        <v>84</v>
      </c>
      <c r="V310">
        <v>2</v>
      </c>
      <c r="W310">
        <v>44</v>
      </c>
      <c r="X310">
        <v>2</v>
      </c>
      <c r="Y310">
        <v>26</v>
      </c>
    </row>
    <row r="311" spans="1:25" x14ac:dyDescent="0.35">
      <c r="A311">
        <v>310</v>
      </c>
      <c r="B311" t="s">
        <v>39</v>
      </c>
      <c r="C311">
        <v>59793</v>
      </c>
      <c r="D311">
        <f>ROUND(AI_Impact_on_Jobs_20303[[#This Row],[Salary]]/1000, 1)</f>
        <v>59.8</v>
      </c>
      <c r="E311">
        <v>28</v>
      </c>
      <c r="F3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11" t="s">
        <v>22</v>
      </c>
      <c r="H311">
        <v>7</v>
      </c>
      <c r="I311">
        <v>72</v>
      </c>
      <c r="J311">
        <v>93</v>
      </c>
      <c r="K311" t="s">
        <v>20</v>
      </c>
      <c r="L311">
        <f>IF(AI_Impact_on_Jobs_20303[[#This Row],[Risk_Category]] = "Low", AI_Impact_on_Jobs_20303[[#This Row],[Automation_Probability_2030]], 0)</f>
        <v>0</v>
      </c>
      <c r="M311">
        <f>IF(AI_Impact_on_Jobs_20303[[#This Row],[Risk_Category]]="Medium", AI_Impact_on_Jobs_20303[[#This Row],[Automation_Probability_2030]], 0)</f>
        <v>0</v>
      </c>
      <c r="N311">
        <f>IF(AI_Impact_on_Jobs_20303[[#This Row],[Risk_Category]]="High", AI_Impact_on_Jobs_20303[[#This Row],[Automation_Probability_2030]], 0)</f>
        <v>93</v>
      </c>
      <c r="O311">
        <f>AVERAGE(AI_Impact_on_Jobs_20303[[#This Row],[Skill_1]:[Skill_10]])</f>
        <v>31.4</v>
      </c>
      <c r="P311">
        <v>47</v>
      </c>
      <c r="Q311">
        <v>45</v>
      </c>
      <c r="R311">
        <v>1</v>
      </c>
      <c r="S311">
        <v>25</v>
      </c>
      <c r="T311">
        <v>87</v>
      </c>
      <c r="U311">
        <v>16</v>
      </c>
      <c r="V311">
        <v>42</v>
      </c>
      <c r="W311">
        <v>1</v>
      </c>
      <c r="X311">
        <v>48</v>
      </c>
      <c r="Y311">
        <v>2</v>
      </c>
    </row>
    <row r="312" spans="1:25" x14ac:dyDescent="0.35">
      <c r="A312">
        <v>311</v>
      </c>
      <c r="B312" t="s">
        <v>44</v>
      </c>
      <c r="C312">
        <v>102095</v>
      </c>
      <c r="D312">
        <f>ROUND(AI_Impact_on_Jobs_20303[[#This Row],[Salary]]/1000, 1)</f>
        <v>102.1</v>
      </c>
      <c r="E312">
        <v>4</v>
      </c>
      <c r="F3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12" t="s">
        <v>19</v>
      </c>
      <c r="H312">
        <v>6</v>
      </c>
      <c r="I312">
        <v>126</v>
      </c>
      <c r="J312">
        <v>51</v>
      </c>
      <c r="K312" t="s">
        <v>27</v>
      </c>
      <c r="L312">
        <f>IF(AI_Impact_on_Jobs_20303[[#This Row],[Risk_Category]] = "Low", AI_Impact_on_Jobs_20303[[#This Row],[Automation_Probability_2030]], 0)</f>
        <v>0</v>
      </c>
      <c r="M312">
        <f>IF(AI_Impact_on_Jobs_20303[[#This Row],[Risk_Category]]="Medium", AI_Impact_on_Jobs_20303[[#This Row],[Automation_Probability_2030]], 0)</f>
        <v>51</v>
      </c>
      <c r="N312">
        <f>IF(AI_Impact_on_Jobs_20303[[#This Row],[Risk_Category]]="High", AI_Impact_on_Jobs_20303[[#This Row],[Automation_Probability_2030]], 0)</f>
        <v>0</v>
      </c>
      <c r="O312">
        <f>AVERAGE(AI_Impact_on_Jobs_20303[[#This Row],[Skill_1]:[Skill_10]])</f>
        <v>22.6</v>
      </c>
      <c r="P312">
        <v>23</v>
      </c>
      <c r="Q312">
        <v>67</v>
      </c>
      <c r="R312">
        <v>8</v>
      </c>
      <c r="S312">
        <v>44</v>
      </c>
      <c r="T312">
        <v>16</v>
      </c>
      <c r="U312">
        <v>18</v>
      </c>
      <c r="V312">
        <v>2</v>
      </c>
      <c r="W312">
        <v>39</v>
      </c>
      <c r="X312">
        <v>5</v>
      </c>
      <c r="Y312">
        <v>4</v>
      </c>
    </row>
    <row r="313" spans="1:25" x14ac:dyDescent="0.35">
      <c r="A313">
        <v>312</v>
      </c>
      <c r="B313" t="s">
        <v>40</v>
      </c>
      <c r="C313">
        <v>112508</v>
      </c>
      <c r="D313">
        <f>ROUND(AI_Impact_on_Jobs_20303[[#This Row],[Salary]]/1000, 1)</f>
        <v>112.5</v>
      </c>
      <c r="E313">
        <v>28</v>
      </c>
      <c r="F3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13" t="s">
        <v>19</v>
      </c>
      <c r="H313">
        <v>48</v>
      </c>
      <c r="I313">
        <v>88</v>
      </c>
      <c r="J313">
        <v>26</v>
      </c>
      <c r="K313" t="s">
        <v>23</v>
      </c>
      <c r="L313">
        <f>IF(AI_Impact_on_Jobs_20303[[#This Row],[Risk_Category]] = "Low", AI_Impact_on_Jobs_20303[[#This Row],[Automation_Probability_2030]], 0)</f>
        <v>26</v>
      </c>
      <c r="M313">
        <f>IF(AI_Impact_on_Jobs_20303[[#This Row],[Risk_Category]]="Medium", AI_Impact_on_Jobs_20303[[#This Row],[Automation_Probability_2030]], 0)</f>
        <v>0</v>
      </c>
      <c r="N313">
        <f>IF(AI_Impact_on_Jobs_20303[[#This Row],[Risk_Category]]="High", AI_Impact_on_Jobs_20303[[#This Row],[Automation_Probability_2030]], 0)</f>
        <v>0</v>
      </c>
      <c r="O313">
        <f>AVERAGE(AI_Impact_on_Jobs_20303[[#This Row],[Skill_1]:[Skill_10]])</f>
        <v>43.8</v>
      </c>
      <c r="P313">
        <v>15</v>
      </c>
      <c r="Q313">
        <v>51</v>
      </c>
      <c r="R313">
        <v>6</v>
      </c>
      <c r="S313">
        <v>7</v>
      </c>
      <c r="T313">
        <v>57</v>
      </c>
      <c r="U313">
        <v>57</v>
      </c>
      <c r="V313">
        <v>88</v>
      </c>
      <c r="W313">
        <v>56</v>
      </c>
      <c r="X313">
        <v>96</v>
      </c>
      <c r="Y313">
        <v>5</v>
      </c>
    </row>
    <row r="314" spans="1:25" x14ac:dyDescent="0.35">
      <c r="A314">
        <v>313</v>
      </c>
      <c r="B314" t="s">
        <v>26</v>
      </c>
      <c r="C314">
        <v>97598</v>
      </c>
      <c r="D314">
        <f>ROUND(AI_Impact_on_Jobs_20303[[#This Row],[Salary]]/1000, 1)</f>
        <v>97.6</v>
      </c>
      <c r="E314">
        <v>6</v>
      </c>
      <c r="F3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14" t="s">
        <v>25</v>
      </c>
      <c r="H314">
        <v>4</v>
      </c>
      <c r="I314">
        <v>69</v>
      </c>
      <c r="J314">
        <v>52</v>
      </c>
      <c r="K314" t="s">
        <v>27</v>
      </c>
      <c r="L314">
        <f>IF(AI_Impact_on_Jobs_20303[[#This Row],[Risk_Category]] = "Low", AI_Impact_on_Jobs_20303[[#This Row],[Automation_Probability_2030]], 0)</f>
        <v>0</v>
      </c>
      <c r="M314">
        <f>IF(AI_Impact_on_Jobs_20303[[#This Row],[Risk_Category]]="Medium", AI_Impact_on_Jobs_20303[[#This Row],[Automation_Probability_2030]], 0)</f>
        <v>52</v>
      </c>
      <c r="N314">
        <f>IF(AI_Impact_on_Jobs_20303[[#This Row],[Risk_Category]]="High", AI_Impact_on_Jobs_20303[[#This Row],[Automation_Probability_2030]], 0)</f>
        <v>0</v>
      </c>
      <c r="O314">
        <f>AVERAGE(AI_Impact_on_Jobs_20303[[#This Row],[Skill_1]:[Skill_10]])</f>
        <v>35.4</v>
      </c>
      <c r="P314">
        <v>65</v>
      </c>
      <c r="Q314">
        <v>5</v>
      </c>
      <c r="R314">
        <v>95</v>
      </c>
      <c r="S314">
        <v>84</v>
      </c>
      <c r="T314">
        <v>3</v>
      </c>
      <c r="U314">
        <v>8</v>
      </c>
      <c r="V314">
        <v>17</v>
      </c>
      <c r="W314">
        <v>13</v>
      </c>
      <c r="X314">
        <v>12</v>
      </c>
      <c r="Y314">
        <v>52</v>
      </c>
    </row>
    <row r="315" spans="1:25" x14ac:dyDescent="0.35">
      <c r="A315">
        <v>314</v>
      </c>
      <c r="B315" t="s">
        <v>32</v>
      </c>
      <c r="C315">
        <v>98472</v>
      </c>
      <c r="D315">
        <f>ROUND(AI_Impact_on_Jobs_20303[[#This Row],[Salary]]/1000, 1)</f>
        <v>98.5</v>
      </c>
      <c r="E315">
        <v>22</v>
      </c>
      <c r="F3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15" t="s">
        <v>38</v>
      </c>
      <c r="H315">
        <v>99</v>
      </c>
      <c r="I315">
        <v>118</v>
      </c>
      <c r="J315">
        <v>68</v>
      </c>
      <c r="K315" t="s">
        <v>27</v>
      </c>
      <c r="L315">
        <f>IF(AI_Impact_on_Jobs_20303[[#This Row],[Risk_Category]] = "Low", AI_Impact_on_Jobs_20303[[#This Row],[Automation_Probability_2030]], 0)</f>
        <v>0</v>
      </c>
      <c r="M315">
        <f>IF(AI_Impact_on_Jobs_20303[[#This Row],[Risk_Category]]="Medium", AI_Impact_on_Jobs_20303[[#This Row],[Automation_Probability_2030]], 0)</f>
        <v>68</v>
      </c>
      <c r="N315">
        <f>IF(AI_Impact_on_Jobs_20303[[#This Row],[Risk_Category]]="High", AI_Impact_on_Jobs_20303[[#This Row],[Automation_Probability_2030]], 0)</f>
        <v>0</v>
      </c>
      <c r="O315">
        <f>AVERAGE(AI_Impact_on_Jobs_20303[[#This Row],[Skill_1]:[Skill_10]])</f>
        <v>37.799999999999997</v>
      </c>
      <c r="P315">
        <v>14</v>
      </c>
      <c r="Q315">
        <v>38</v>
      </c>
      <c r="R315">
        <v>55</v>
      </c>
      <c r="S315">
        <v>8</v>
      </c>
      <c r="T315">
        <v>0</v>
      </c>
      <c r="U315">
        <v>67</v>
      </c>
      <c r="V315">
        <v>64</v>
      </c>
      <c r="W315">
        <v>41</v>
      </c>
      <c r="X315">
        <v>49</v>
      </c>
      <c r="Y315">
        <v>42</v>
      </c>
    </row>
    <row r="316" spans="1:25" x14ac:dyDescent="0.35">
      <c r="A316">
        <v>315</v>
      </c>
      <c r="B316" t="s">
        <v>28</v>
      </c>
      <c r="C316">
        <v>108291</v>
      </c>
      <c r="D316">
        <f>ROUND(AI_Impact_on_Jobs_20303[[#This Row],[Salary]]/1000, 1)</f>
        <v>108.3</v>
      </c>
      <c r="E316">
        <v>27</v>
      </c>
      <c r="F3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16" t="s">
        <v>22</v>
      </c>
      <c r="H316">
        <v>34</v>
      </c>
      <c r="I316">
        <v>68</v>
      </c>
      <c r="J316">
        <v>34</v>
      </c>
      <c r="K316" t="s">
        <v>27</v>
      </c>
      <c r="L316">
        <f>IF(AI_Impact_on_Jobs_20303[[#This Row],[Risk_Category]] = "Low", AI_Impact_on_Jobs_20303[[#This Row],[Automation_Probability_2030]], 0)</f>
        <v>0</v>
      </c>
      <c r="M316">
        <f>IF(AI_Impact_on_Jobs_20303[[#This Row],[Risk_Category]]="Medium", AI_Impact_on_Jobs_20303[[#This Row],[Automation_Probability_2030]], 0)</f>
        <v>34</v>
      </c>
      <c r="N316">
        <f>IF(AI_Impact_on_Jobs_20303[[#This Row],[Risk_Category]]="High", AI_Impact_on_Jobs_20303[[#This Row],[Automation_Probability_2030]], 0)</f>
        <v>0</v>
      </c>
      <c r="O316">
        <f>AVERAGE(AI_Impact_on_Jobs_20303[[#This Row],[Skill_1]:[Skill_10]])</f>
        <v>36.5</v>
      </c>
      <c r="P316">
        <v>96</v>
      </c>
      <c r="Q316">
        <v>6</v>
      </c>
      <c r="R316">
        <v>73</v>
      </c>
      <c r="S316">
        <v>32</v>
      </c>
      <c r="T316">
        <v>39</v>
      </c>
      <c r="U316">
        <v>24</v>
      </c>
      <c r="V316">
        <v>1</v>
      </c>
      <c r="W316">
        <v>18</v>
      </c>
      <c r="X316">
        <v>8</v>
      </c>
      <c r="Y316">
        <v>68</v>
      </c>
    </row>
    <row r="317" spans="1:25" x14ac:dyDescent="0.35">
      <c r="A317">
        <v>316</v>
      </c>
      <c r="B317" t="s">
        <v>32</v>
      </c>
      <c r="C317">
        <v>130342</v>
      </c>
      <c r="D317">
        <f>ROUND(AI_Impact_on_Jobs_20303[[#This Row],[Salary]]/1000, 1)</f>
        <v>130.30000000000001</v>
      </c>
      <c r="E317">
        <v>12</v>
      </c>
      <c r="F3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17" t="s">
        <v>38</v>
      </c>
      <c r="H317">
        <v>48</v>
      </c>
      <c r="I317">
        <v>142</v>
      </c>
      <c r="J317">
        <v>33</v>
      </c>
      <c r="K317" t="s">
        <v>27</v>
      </c>
      <c r="L317">
        <f>IF(AI_Impact_on_Jobs_20303[[#This Row],[Risk_Category]] = "Low", AI_Impact_on_Jobs_20303[[#This Row],[Automation_Probability_2030]], 0)</f>
        <v>0</v>
      </c>
      <c r="M317">
        <f>IF(AI_Impact_on_Jobs_20303[[#This Row],[Risk_Category]]="Medium", AI_Impact_on_Jobs_20303[[#This Row],[Automation_Probability_2030]], 0)</f>
        <v>33</v>
      </c>
      <c r="N317">
        <f>IF(AI_Impact_on_Jobs_20303[[#This Row],[Risk_Category]]="High", AI_Impact_on_Jobs_20303[[#This Row],[Automation_Probability_2030]], 0)</f>
        <v>0</v>
      </c>
      <c r="O317">
        <f>AVERAGE(AI_Impact_on_Jobs_20303[[#This Row],[Skill_1]:[Skill_10]])</f>
        <v>50.1</v>
      </c>
      <c r="P317">
        <v>28</v>
      </c>
      <c r="Q317">
        <v>35</v>
      </c>
      <c r="R317">
        <v>78</v>
      </c>
      <c r="S317">
        <v>99</v>
      </c>
      <c r="T317">
        <v>24</v>
      </c>
      <c r="U317">
        <v>87</v>
      </c>
      <c r="V317">
        <v>83</v>
      </c>
      <c r="W317">
        <v>22</v>
      </c>
      <c r="X317">
        <v>4</v>
      </c>
      <c r="Y317">
        <v>41</v>
      </c>
    </row>
    <row r="318" spans="1:25" x14ac:dyDescent="0.35">
      <c r="A318">
        <v>317</v>
      </c>
      <c r="B318" t="s">
        <v>31</v>
      </c>
      <c r="C318">
        <v>73894</v>
      </c>
      <c r="D318">
        <f>ROUND(AI_Impact_on_Jobs_20303[[#This Row],[Salary]]/1000, 1)</f>
        <v>73.900000000000006</v>
      </c>
      <c r="E318">
        <v>21</v>
      </c>
      <c r="F3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18" t="s">
        <v>38</v>
      </c>
      <c r="H318">
        <v>18</v>
      </c>
      <c r="I318">
        <v>13</v>
      </c>
      <c r="J318">
        <v>13</v>
      </c>
      <c r="K318" t="s">
        <v>23</v>
      </c>
      <c r="L318">
        <f>IF(AI_Impact_on_Jobs_20303[[#This Row],[Risk_Category]] = "Low", AI_Impact_on_Jobs_20303[[#This Row],[Automation_Probability_2030]], 0)</f>
        <v>13</v>
      </c>
      <c r="M318">
        <f>IF(AI_Impact_on_Jobs_20303[[#This Row],[Risk_Category]]="Medium", AI_Impact_on_Jobs_20303[[#This Row],[Automation_Probability_2030]], 0)</f>
        <v>0</v>
      </c>
      <c r="N318">
        <f>IF(AI_Impact_on_Jobs_20303[[#This Row],[Risk_Category]]="High", AI_Impact_on_Jobs_20303[[#This Row],[Automation_Probability_2030]], 0)</f>
        <v>0</v>
      </c>
      <c r="O318">
        <f>AVERAGE(AI_Impact_on_Jobs_20303[[#This Row],[Skill_1]:[Skill_10]])</f>
        <v>48.2</v>
      </c>
      <c r="P318">
        <v>73</v>
      </c>
      <c r="Q318">
        <v>42</v>
      </c>
      <c r="R318">
        <v>58</v>
      </c>
      <c r="S318">
        <v>83</v>
      </c>
      <c r="T318">
        <v>8</v>
      </c>
      <c r="U318">
        <v>87</v>
      </c>
      <c r="V318">
        <v>6</v>
      </c>
      <c r="W318">
        <v>69</v>
      </c>
      <c r="X318">
        <v>14</v>
      </c>
      <c r="Y318">
        <v>42</v>
      </c>
    </row>
    <row r="319" spans="1:25" x14ac:dyDescent="0.35">
      <c r="A319">
        <v>318</v>
      </c>
      <c r="B319" t="s">
        <v>42</v>
      </c>
      <c r="C319">
        <v>49023</v>
      </c>
      <c r="D319">
        <f>ROUND(AI_Impact_on_Jobs_20303[[#This Row],[Salary]]/1000, 1)</f>
        <v>49</v>
      </c>
      <c r="E319">
        <v>5</v>
      </c>
      <c r="F3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19" t="s">
        <v>19</v>
      </c>
      <c r="H319">
        <v>4</v>
      </c>
      <c r="I319">
        <v>102</v>
      </c>
      <c r="J319">
        <v>7</v>
      </c>
      <c r="K319" t="s">
        <v>27</v>
      </c>
      <c r="L319">
        <f>IF(AI_Impact_on_Jobs_20303[[#This Row],[Risk_Category]] = "Low", AI_Impact_on_Jobs_20303[[#This Row],[Automation_Probability_2030]], 0)</f>
        <v>0</v>
      </c>
      <c r="M319">
        <f>IF(AI_Impact_on_Jobs_20303[[#This Row],[Risk_Category]]="Medium", AI_Impact_on_Jobs_20303[[#This Row],[Automation_Probability_2030]], 0)</f>
        <v>7</v>
      </c>
      <c r="N319">
        <f>IF(AI_Impact_on_Jobs_20303[[#This Row],[Risk_Category]]="High", AI_Impact_on_Jobs_20303[[#This Row],[Automation_Probability_2030]], 0)</f>
        <v>0</v>
      </c>
      <c r="O319">
        <f>AVERAGE(AI_Impact_on_Jobs_20303[[#This Row],[Skill_1]:[Skill_10]])</f>
        <v>50.9</v>
      </c>
      <c r="P319">
        <v>14</v>
      </c>
      <c r="Q319">
        <v>68</v>
      </c>
      <c r="R319">
        <v>4</v>
      </c>
      <c r="S319">
        <v>13</v>
      </c>
      <c r="T319">
        <v>16</v>
      </c>
      <c r="U319">
        <v>95</v>
      </c>
      <c r="V319">
        <v>88</v>
      </c>
      <c r="W319">
        <v>91</v>
      </c>
      <c r="X319">
        <v>99</v>
      </c>
      <c r="Y319">
        <v>21</v>
      </c>
    </row>
    <row r="320" spans="1:25" x14ac:dyDescent="0.35">
      <c r="A320">
        <v>319</v>
      </c>
      <c r="B320" t="s">
        <v>29</v>
      </c>
      <c r="C320">
        <v>34758</v>
      </c>
      <c r="D320">
        <f>ROUND(AI_Impact_on_Jobs_20303[[#This Row],[Salary]]/1000, 1)</f>
        <v>34.799999999999997</v>
      </c>
      <c r="E320">
        <v>18</v>
      </c>
      <c r="F3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20" t="s">
        <v>22</v>
      </c>
      <c r="H320">
        <v>67</v>
      </c>
      <c r="I320">
        <v>98</v>
      </c>
      <c r="J320">
        <v>15</v>
      </c>
      <c r="K320" t="s">
        <v>23</v>
      </c>
      <c r="L320">
        <f>IF(AI_Impact_on_Jobs_20303[[#This Row],[Risk_Category]] = "Low", AI_Impact_on_Jobs_20303[[#This Row],[Automation_Probability_2030]], 0)</f>
        <v>15</v>
      </c>
      <c r="M320">
        <f>IF(AI_Impact_on_Jobs_20303[[#This Row],[Risk_Category]]="Medium", AI_Impact_on_Jobs_20303[[#This Row],[Automation_Probability_2030]], 0)</f>
        <v>0</v>
      </c>
      <c r="N320">
        <f>IF(AI_Impact_on_Jobs_20303[[#This Row],[Risk_Category]]="High", AI_Impact_on_Jobs_20303[[#This Row],[Automation_Probability_2030]], 0)</f>
        <v>0</v>
      </c>
      <c r="O320">
        <f>AVERAGE(AI_Impact_on_Jobs_20303[[#This Row],[Skill_1]:[Skill_10]])</f>
        <v>42.6</v>
      </c>
      <c r="P320">
        <v>36</v>
      </c>
      <c r="Q320">
        <v>59</v>
      </c>
      <c r="R320">
        <v>58</v>
      </c>
      <c r="S320">
        <v>16</v>
      </c>
      <c r="T320">
        <v>47</v>
      </c>
      <c r="U320">
        <v>55</v>
      </c>
      <c r="V320">
        <v>57</v>
      </c>
      <c r="W320">
        <v>21</v>
      </c>
      <c r="X320">
        <v>74</v>
      </c>
      <c r="Y320">
        <v>3</v>
      </c>
    </row>
    <row r="321" spans="1:25" x14ac:dyDescent="0.35">
      <c r="A321">
        <v>320</v>
      </c>
      <c r="B321" t="s">
        <v>33</v>
      </c>
      <c r="C321">
        <v>47065</v>
      </c>
      <c r="D321">
        <f>ROUND(AI_Impact_on_Jobs_20303[[#This Row],[Salary]]/1000, 1)</f>
        <v>47.1</v>
      </c>
      <c r="E321">
        <v>6</v>
      </c>
      <c r="F3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21" t="s">
        <v>38</v>
      </c>
      <c r="H321">
        <v>78</v>
      </c>
      <c r="I321">
        <v>106</v>
      </c>
      <c r="J321">
        <v>77</v>
      </c>
      <c r="K321" t="s">
        <v>20</v>
      </c>
      <c r="L321">
        <f>IF(AI_Impact_on_Jobs_20303[[#This Row],[Risk_Category]] = "Low", AI_Impact_on_Jobs_20303[[#This Row],[Automation_Probability_2030]], 0)</f>
        <v>0</v>
      </c>
      <c r="M321">
        <f>IF(AI_Impact_on_Jobs_20303[[#This Row],[Risk_Category]]="Medium", AI_Impact_on_Jobs_20303[[#This Row],[Automation_Probability_2030]], 0)</f>
        <v>0</v>
      </c>
      <c r="N321">
        <f>IF(AI_Impact_on_Jobs_20303[[#This Row],[Risk_Category]]="High", AI_Impact_on_Jobs_20303[[#This Row],[Automation_Probability_2030]], 0)</f>
        <v>77</v>
      </c>
      <c r="O321">
        <f>AVERAGE(AI_Impact_on_Jobs_20303[[#This Row],[Skill_1]:[Skill_10]])</f>
        <v>40.5</v>
      </c>
      <c r="P321">
        <v>69</v>
      </c>
      <c r="Q321">
        <v>57</v>
      </c>
      <c r="R321">
        <v>8</v>
      </c>
      <c r="S321">
        <v>74</v>
      </c>
      <c r="T321">
        <v>61</v>
      </c>
      <c r="U321">
        <v>49</v>
      </c>
      <c r="V321">
        <v>13</v>
      </c>
      <c r="W321">
        <v>26</v>
      </c>
      <c r="X321">
        <v>42</v>
      </c>
      <c r="Y321">
        <v>6</v>
      </c>
    </row>
    <row r="322" spans="1:25" x14ac:dyDescent="0.35">
      <c r="A322">
        <v>321</v>
      </c>
      <c r="B322" t="s">
        <v>21</v>
      </c>
      <c r="C322">
        <v>53464</v>
      </c>
      <c r="D322">
        <f>ROUND(AI_Impact_on_Jobs_20303[[#This Row],[Salary]]/1000, 1)</f>
        <v>53.5</v>
      </c>
      <c r="E322">
        <v>1</v>
      </c>
      <c r="F3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22" t="s">
        <v>22</v>
      </c>
      <c r="H322">
        <v>29</v>
      </c>
      <c r="I322">
        <v>51</v>
      </c>
      <c r="J322">
        <v>17</v>
      </c>
      <c r="K322" t="s">
        <v>23</v>
      </c>
      <c r="L322">
        <f>IF(AI_Impact_on_Jobs_20303[[#This Row],[Risk_Category]] = "Low", AI_Impact_on_Jobs_20303[[#This Row],[Automation_Probability_2030]], 0)</f>
        <v>17</v>
      </c>
      <c r="M322">
        <f>IF(AI_Impact_on_Jobs_20303[[#This Row],[Risk_Category]]="Medium", AI_Impact_on_Jobs_20303[[#This Row],[Automation_Probability_2030]], 0)</f>
        <v>0</v>
      </c>
      <c r="N322">
        <f>IF(AI_Impact_on_Jobs_20303[[#This Row],[Risk_Category]]="High", AI_Impact_on_Jobs_20303[[#This Row],[Automation_Probability_2030]], 0)</f>
        <v>0</v>
      </c>
      <c r="O322">
        <f>AVERAGE(AI_Impact_on_Jobs_20303[[#This Row],[Skill_1]:[Skill_10]])</f>
        <v>44.7</v>
      </c>
      <c r="P322">
        <v>29</v>
      </c>
      <c r="Q322">
        <v>73</v>
      </c>
      <c r="R322">
        <v>2</v>
      </c>
      <c r="S322">
        <v>58</v>
      </c>
      <c r="T322">
        <v>94</v>
      </c>
      <c r="U322">
        <v>17</v>
      </c>
      <c r="V322">
        <v>47</v>
      </c>
      <c r="W322">
        <v>9</v>
      </c>
      <c r="X322">
        <v>63</v>
      </c>
      <c r="Y322">
        <v>55</v>
      </c>
    </row>
    <row r="323" spans="1:25" x14ac:dyDescent="0.35">
      <c r="A323">
        <v>322</v>
      </c>
      <c r="B323" t="s">
        <v>34</v>
      </c>
      <c r="C323">
        <v>102572</v>
      </c>
      <c r="D323">
        <f>ROUND(AI_Impact_on_Jobs_20303[[#This Row],[Salary]]/1000, 1)</f>
        <v>102.6</v>
      </c>
      <c r="E323">
        <v>23</v>
      </c>
      <c r="F3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23" t="s">
        <v>25</v>
      </c>
      <c r="H323">
        <v>52</v>
      </c>
      <c r="I323">
        <v>14</v>
      </c>
      <c r="J323">
        <v>38</v>
      </c>
      <c r="K323" t="s">
        <v>27</v>
      </c>
      <c r="L323">
        <f>IF(AI_Impact_on_Jobs_20303[[#This Row],[Risk_Category]] = "Low", AI_Impact_on_Jobs_20303[[#This Row],[Automation_Probability_2030]], 0)</f>
        <v>0</v>
      </c>
      <c r="M323">
        <f>IF(AI_Impact_on_Jobs_20303[[#This Row],[Risk_Category]]="Medium", AI_Impact_on_Jobs_20303[[#This Row],[Automation_Probability_2030]], 0)</f>
        <v>38</v>
      </c>
      <c r="N323">
        <f>IF(AI_Impact_on_Jobs_20303[[#This Row],[Risk_Category]]="High", AI_Impact_on_Jobs_20303[[#This Row],[Automation_Probability_2030]], 0)</f>
        <v>0</v>
      </c>
      <c r="O323">
        <f>AVERAGE(AI_Impact_on_Jobs_20303[[#This Row],[Skill_1]:[Skill_10]])</f>
        <v>58.8</v>
      </c>
      <c r="P323">
        <v>2</v>
      </c>
      <c r="Q323">
        <v>86</v>
      </c>
      <c r="R323">
        <v>58</v>
      </c>
      <c r="S323">
        <v>89</v>
      </c>
      <c r="T323">
        <v>6</v>
      </c>
      <c r="U323">
        <v>81</v>
      </c>
      <c r="V323">
        <v>43</v>
      </c>
      <c r="W323">
        <v>75</v>
      </c>
      <c r="X323">
        <v>91</v>
      </c>
      <c r="Y323">
        <v>57</v>
      </c>
    </row>
    <row r="324" spans="1:25" x14ac:dyDescent="0.35">
      <c r="A324">
        <v>323</v>
      </c>
      <c r="B324" t="s">
        <v>24</v>
      </c>
      <c r="C324">
        <v>67344</v>
      </c>
      <c r="D324">
        <f>ROUND(AI_Impact_on_Jobs_20303[[#This Row],[Salary]]/1000, 1)</f>
        <v>67.3</v>
      </c>
      <c r="E324">
        <v>1</v>
      </c>
      <c r="F3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24" t="s">
        <v>25</v>
      </c>
      <c r="H324">
        <v>18</v>
      </c>
      <c r="I324">
        <v>129</v>
      </c>
      <c r="J324">
        <v>8</v>
      </c>
      <c r="K324" t="s">
        <v>20</v>
      </c>
      <c r="L324">
        <f>IF(AI_Impact_on_Jobs_20303[[#This Row],[Risk_Category]] = "Low", AI_Impact_on_Jobs_20303[[#This Row],[Automation_Probability_2030]], 0)</f>
        <v>0</v>
      </c>
      <c r="M324">
        <f>IF(AI_Impact_on_Jobs_20303[[#This Row],[Risk_Category]]="Medium", AI_Impact_on_Jobs_20303[[#This Row],[Automation_Probability_2030]], 0)</f>
        <v>0</v>
      </c>
      <c r="N324">
        <f>IF(AI_Impact_on_Jobs_20303[[#This Row],[Risk_Category]]="High", AI_Impact_on_Jobs_20303[[#This Row],[Automation_Probability_2030]], 0)</f>
        <v>8</v>
      </c>
      <c r="O324">
        <f>AVERAGE(AI_Impact_on_Jobs_20303[[#This Row],[Skill_1]:[Skill_10]])</f>
        <v>54.8</v>
      </c>
      <c r="P324">
        <v>44</v>
      </c>
      <c r="Q324">
        <v>59</v>
      </c>
      <c r="R324">
        <v>59</v>
      </c>
      <c r="S324">
        <v>7</v>
      </c>
      <c r="T324">
        <v>83</v>
      </c>
      <c r="U324">
        <v>18</v>
      </c>
      <c r="V324">
        <v>72</v>
      </c>
      <c r="W324">
        <v>77</v>
      </c>
      <c r="X324">
        <v>71</v>
      </c>
      <c r="Y324">
        <v>58</v>
      </c>
    </row>
    <row r="325" spans="1:25" x14ac:dyDescent="0.35">
      <c r="A325">
        <v>324</v>
      </c>
      <c r="B325" t="s">
        <v>41</v>
      </c>
      <c r="C325">
        <v>122759</v>
      </c>
      <c r="D325">
        <f>ROUND(AI_Impact_on_Jobs_20303[[#This Row],[Salary]]/1000, 1)</f>
        <v>122.8</v>
      </c>
      <c r="E325">
        <v>19</v>
      </c>
      <c r="F3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25" t="s">
        <v>22</v>
      </c>
      <c r="H325">
        <v>36</v>
      </c>
      <c r="I325">
        <v>11</v>
      </c>
      <c r="J325">
        <v>8</v>
      </c>
      <c r="K325" t="s">
        <v>20</v>
      </c>
      <c r="L325">
        <f>IF(AI_Impact_on_Jobs_20303[[#This Row],[Risk_Category]] = "Low", AI_Impact_on_Jobs_20303[[#This Row],[Automation_Probability_2030]], 0)</f>
        <v>0</v>
      </c>
      <c r="M325">
        <f>IF(AI_Impact_on_Jobs_20303[[#This Row],[Risk_Category]]="Medium", AI_Impact_on_Jobs_20303[[#This Row],[Automation_Probability_2030]], 0)</f>
        <v>0</v>
      </c>
      <c r="N325">
        <f>IF(AI_Impact_on_Jobs_20303[[#This Row],[Risk_Category]]="High", AI_Impact_on_Jobs_20303[[#This Row],[Automation_Probability_2030]], 0)</f>
        <v>8</v>
      </c>
      <c r="O325">
        <f>AVERAGE(AI_Impact_on_Jobs_20303[[#This Row],[Skill_1]:[Skill_10]])</f>
        <v>56.9</v>
      </c>
      <c r="P325">
        <v>86</v>
      </c>
      <c r="Q325">
        <v>31</v>
      </c>
      <c r="R325">
        <v>29</v>
      </c>
      <c r="S325">
        <v>27</v>
      </c>
      <c r="T325">
        <v>33</v>
      </c>
      <c r="U325">
        <v>56</v>
      </c>
      <c r="V325">
        <v>71</v>
      </c>
      <c r="W325">
        <v>66</v>
      </c>
      <c r="X325">
        <v>81</v>
      </c>
      <c r="Y325">
        <v>89</v>
      </c>
    </row>
    <row r="326" spans="1:25" x14ac:dyDescent="0.35">
      <c r="A326">
        <v>325</v>
      </c>
      <c r="B326" t="s">
        <v>33</v>
      </c>
      <c r="C326">
        <v>66444</v>
      </c>
      <c r="D326">
        <f>ROUND(AI_Impact_on_Jobs_20303[[#This Row],[Salary]]/1000, 1)</f>
        <v>66.400000000000006</v>
      </c>
      <c r="E326">
        <v>12</v>
      </c>
      <c r="F3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26" t="s">
        <v>19</v>
      </c>
      <c r="H326">
        <v>2</v>
      </c>
      <c r="I326">
        <v>124</v>
      </c>
      <c r="J326">
        <v>75</v>
      </c>
      <c r="K326" t="s">
        <v>20</v>
      </c>
      <c r="L326">
        <f>IF(AI_Impact_on_Jobs_20303[[#This Row],[Risk_Category]] = "Low", AI_Impact_on_Jobs_20303[[#This Row],[Automation_Probability_2030]], 0)</f>
        <v>0</v>
      </c>
      <c r="M326">
        <f>IF(AI_Impact_on_Jobs_20303[[#This Row],[Risk_Category]]="Medium", AI_Impact_on_Jobs_20303[[#This Row],[Automation_Probability_2030]], 0)</f>
        <v>0</v>
      </c>
      <c r="N326">
        <f>IF(AI_Impact_on_Jobs_20303[[#This Row],[Risk_Category]]="High", AI_Impact_on_Jobs_20303[[#This Row],[Automation_Probability_2030]], 0)</f>
        <v>75</v>
      </c>
      <c r="O326">
        <f>AVERAGE(AI_Impact_on_Jobs_20303[[#This Row],[Skill_1]:[Skill_10]])</f>
        <v>20.3</v>
      </c>
      <c r="P326">
        <v>13</v>
      </c>
      <c r="Q326">
        <v>64</v>
      </c>
      <c r="R326">
        <v>32</v>
      </c>
      <c r="S326">
        <v>6</v>
      </c>
      <c r="T326">
        <v>14</v>
      </c>
      <c r="U326">
        <v>0</v>
      </c>
      <c r="V326">
        <v>9</v>
      </c>
      <c r="W326">
        <v>2</v>
      </c>
      <c r="X326">
        <v>21</v>
      </c>
      <c r="Y326">
        <v>42</v>
      </c>
    </row>
    <row r="327" spans="1:25" x14ac:dyDescent="0.35">
      <c r="A327">
        <v>326</v>
      </c>
      <c r="B327" t="s">
        <v>26</v>
      </c>
      <c r="C327">
        <v>46932</v>
      </c>
      <c r="D327">
        <f>ROUND(AI_Impact_on_Jobs_20303[[#This Row],[Salary]]/1000, 1)</f>
        <v>46.9</v>
      </c>
      <c r="E327">
        <v>9</v>
      </c>
      <c r="F3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27" t="s">
        <v>22</v>
      </c>
      <c r="H327">
        <v>91</v>
      </c>
      <c r="I327">
        <v>54</v>
      </c>
      <c r="J327">
        <v>5</v>
      </c>
      <c r="K327" t="s">
        <v>27</v>
      </c>
      <c r="L327">
        <f>IF(AI_Impact_on_Jobs_20303[[#This Row],[Risk_Category]] = "Low", AI_Impact_on_Jobs_20303[[#This Row],[Automation_Probability_2030]], 0)</f>
        <v>0</v>
      </c>
      <c r="M327">
        <f>IF(AI_Impact_on_Jobs_20303[[#This Row],[Risk_Category]]="Medium", AI_Impact_on_Jobs_20303[[#This Row],[Automation_Probability_2030]], 0)</f>
        <v>5</v>
      </c>
      <c r="N327">
        <f>IF(AI_Impact_on_Jobs_20303[[#This Row],[Risk_Category]]="High", AI_Impact_on_Jobs_20303[[#This Row],[Automation_Probability_2030]], 0)</f>
        <v>0</v>
      </c>
      <c r="O327">
        <f>AVERAGE(AI_Impact_on_Jobs_20303[[#This Row],[Skill_1]:[Skill_10]])</f>
        <v>43.4</v>
      </c>
      <c r="P327">
        <v>68</v>
      </c>
      <c r="Q327">
        <v>93</v>
      </c>
      <c r="R327">
        <v>62</v>
      </c>
      <c r="S327">
        <v>8</v>
      </c>
      <c r="T327">
        <v>8</v>
      </c>
      <c r="U327">
        <v>39</v>
      </c>
      <c r="V327">
        <v>37</v>
      </c>
      <c r="W327">
        <v>89</v>
      </c>
      <c r="X327">
        <v>15</v>
      </c>
      <c r="Y327">
        <v>15</v>
      </c>
    </row>
    <row r="328" spans="1:25" x14ac:dyDescent="0.35">
      <c r="A328">
        <v>327</v>
      </c>
      <c r="B328" t="s">
        <v>21</v>
      </c>
      <c r="C328">
        <v>55363</v>
      </c>
      <c r="D328">
        <f>ROUND(AI_Impact_on_Jobs_20303[[#This Row],[Salary]]/1000, 1)</f>
        <v>55.4</v>
      </c>
      <c r="E328">
        <v>11</v>
      </c>
      <c r="F3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28" t="s">
        <v>38</v>
      </c>
      <c r="H328">
        <v>5</v>
      </c>
      <c r="I328">
        <v>68</v>
      </c>
      <c r="J328">
        <v>29</v>
      </c>
      <c r="K328" t="s">
        <v>23</v>
      </c>
      <c r="L328">
        <f>IF(AI_Impact_on_Jobs_20303[[#This Row],[Risk_Category]] = "Low", AI_Impact_on_Jobs_20303[[#This Row],[Automation_Probability_2030]], 0)</f>
        <v>29</v>
      </c>
      <c r="M328">
        <f>IF(AI_Impact_on_Jobs_20303[[#This Row],[Risk_Category]]="Medium", AI_Impact_on_Jobs_20303[[#This Row],[Automation_Probability_2030]], 0)</f>
        <v>0</v>
      </c>
      <c r="N328">
        <f>IF(AI_Impact_on_Jobs_20303[[#This Row],[Risk_Category]]="High", AI_Impact_on_Jobs_20303[[#This Row],[Automation_Probability_2030]], 0)</f>
        <v>0</v>
      </c>
      <c r="O328">
        <f>AVERAGE(AI_Impact_on_Jobs_20303[[#This Row],[Skill_1]:[Skill_10]])</f>
        <v>35.200000000000003</v>
      </c>
      <c r="P328">
        <v>43</v>
      </c>
      <c r="Q328">
        <v>63</v>
      </c>
      <c r="R328">
        <v>73</v>
      </c>
      <c r="S328">
        <v>37</v>
      </c>
      <c r="T328">
        <v>15</v>
      </c>
      <c r="U328">
        <v>21</v>
      </c>
      <c r="V328">
        <v>31</v>
      </c>
      <c r="W328">
        <v>64</v>
      </c>
      <c r="X328">
        <v>4</v>
      </c>
      <c r="Y328">
        <v>1</v>
      </c>
    </row>
    <row r="329" spans="1:25" x14ac:dyDescent="0.35">
      <c r="A329">
        <v>328</v>
      </c>
      <c r="B329" t="s">
        <v>40</v>
      </c>
      <c r="C329">
        <v>30893</v>
      </c>
      <c r="D329">
        <f>ROUND(AI_Impact_on_Jobs_20303[[#This Row],[Salary]]/1000, 1)</f>
        <v>30.9</v>
      </c>
      <c r="E329">
        <v>14</v>
      </c>
      <c r="F3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29" t="s">
        <v>22</v>
      </c>
      <c r="H329">
        <v>92</v>
      </c>
      <c r="I329">
        <v>131</v>
      </c>
      <c r="J329">
        <v>26</v>
      </c>
      <c r="K329" t="s">
        <v>23</v>
      </c>
      <c r="L329">
        <f>IF(AI_Impact_on_Jobs_20303[[#This Row],[Risk_Category]] = "Low", AI_Impact_on_Jobs_20303[[#This Row],[Automation_Probability_2030]], 0)</f>
        <v>26</v>
      </c>
      <c r="M329">
        <f>IF(AI_Impact_on_Jobs_20303[[#This Row],[Risk_Category]]="Medium", AI_Impact_on_Jobs_20303[[#This Row],[Automation_Probability_2030]], 0)</f>
        <v>0</v>
      </c>
      <c r="N329">
        <f>IF(AI_Impact_on_Jobs_20303[[#This Row],[Risk_Category]]="High", AI_Impact_on_Jobs_20303[[#This Row],[Automation_Probability_2030]], 0)</f>
        <v>0</v>
      </c>
      <c r="O329">
        <f>AVERAGE(AI_Impact_on_Jobs_20303[[#This Row],[Skill_1]:[Skill_10]])</f>
        <v>37.9</v>
      </c>
      <c r="P329">
        <v>8</v>
      </c>
      <c r="Q329">
        <v>32</v>
      </c>
      <c r="R329">
        <v>77</v>
      </c>
      <c r="S329">
        <v>14</v>
      </c>
      <c r="T329">
        <v>66</v>
      </c>
      <c r="U329">
        <v>64</v>
      </c>
      <c r="V329">
        <v>3</v>
      </c>
      <c r="W329">
        <v>79</v>
      </c>
      <c r="X329">
        <v>9</v>
      </c>
      <c r="Y329">
        <v>27</v>
      </c>
    </row>
    <row r="330" spans="1:25" x14ac:dyDescent="0.35">
      <c r="A330">
        <v>329</v>
      </c>
      <c r="B330" t="s">
        <v>37</v>
      </c>
      <c r="C330">
        <v>84962</v>
      </c>
      <c r="D330">
        <f>ROUND(AI_Impact_on_Jobs_20303[[#This Row],[Salary]]/1000, 1)</f>
        <v>85</v>
      </c>
      <c r="E330">
        <v>7</v>
      </c>
      <c r="F3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30" t="s">
        <v>25</v>
      </c>
      <c r="H330">
        <v>8</v>
      </c>
      <c r="I330">
        <v>11</v>
      </c>
      <c r="J330">
        <v>49</v>
      </c>
      <c r="K330" t="s">
        <v>27</v>
      </c>
      <c r="L330">
        <f>IF(AI_Impact_on_Jobs_20303[[#This Row],[Risk_Category]] = "Low", AI_Impact_on_Jobs_20303[[#This Row],[Automation_Probability_2030]], 0)</f>
        <v>0</v>
      </c>
      <c r="M330">
        <f>IF(AI_Impact_on_Jobs_20303[[#This Row],[Risk_Category]]="Medium", AI_Impact_on_Jobs_20303[[#This Row],[Automation_Probability_2030]], 0)</f>
        <v>49</v>
      </c>
      <c r="N330">
        <f>IF(AI_Impact_on_Jobs_20303[[#This Row],[Risk_Category]]="High", AI_Impact_on_Jobs_20303[[#This Row],[Automation_Probability_2030]], 0)</f>
        <v>0</v>
      </c>
      <c r="O330">
        <f>AVERAGE(AI_Impact_on_Jobs_20303[[#This Row],[Skill_1]:[Skill_10]])</f>
        <v>55.6</v>
      </c>
      <c r="P330">
        <v>55</v>
      </c>
      <c r="Q330">
        <v>93</v>
      </c>
      <c r="R330">
        <v>87</v>
      </c>
      <c r="S330">
        <v>79</v>
      </c>
      <c r="T330">
        <v>27</v>
      </c>
      <c r="U330">
        <v>91</v>
      </c>
      <c r="V330">
        <v>1</v>
      </c>
      <c r="W330">
        <v>85</v>
      </c>
      <c r="X330">
        <v>33</v>
      </c>
      <c r="Y330">
        <v>5</v>
      </c>
    </row>
    <row r="331" spans="1:25" x14ac:dyDescent="0.35">
      <c r="A331">
        <v>330</v>
      </c>
      <c r="B331" t="s">
        <v>30</v>
      </c>
      <c r="C331">
        <v>94173</v>
      </c>
      <c r="D331">
        <f>ROUND(AI_Impact_on_Jobs_20303[[#This Row],[Salary]]/1000, 1)</f>
        <v>94.2</v>
      </c>
      <c r="E331">
        <v>23</v>
      </c>
      <c r="F3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31" t="s">
        <v>38</v>
      </c>
      <c r="H331">
        <v>23</v>
      </c>
      <c r="I331">
        <v>74</v>
      </c>
      <c r="J331">
        <v>42</v>
      </c>
      <c r="K331" t="s">
        <v>27</v>
      </c>
      <c r="L331">
        <f>IF(AI_Impact_on_Jobs_20303[[#This Row],[Risk_Category]] = "Low", AI_Impact_on_Jobs_20303[[#This Row],[Automation_Probability_2030]], 0)</f>
        <v>0</v>
      </c>
      <c r="M331">
        <f>IF(AI_Impact_on_Jobs_20303[[#This Row],[Risk_Category]]="Medium", AI_Impact_on_Jobs_20303[[#This Row],[Automation_Probability_2030]], 0)</f>
        <v>42</v>
      </c>
      <c r="N331">
        <f>IF(AI_Impact_on_Jobs_20303[[#This Row],[Risk_Category]]="High", AI_Impact_on_Jobs_20303[[#This Row],[Automation_Probability_2030]], 0)</f>
        <v>0</v>
      </c>
      <c r="O331">
        <f>AVERAGE(AI_Impact_on_Jobs_20303[[#This Row],[Skill_1]:[Skill_10]])</f>
        <v>38</v>
      </c>
      <c r="P331">
        <v>6</v>
      </c>
      <c r="Q331">
        <v>18</v>
      </c>
      <c r="R331">
        <v>1</v>
      </c>
      <c r="S331">
        <v>45</v>
      </c>
      <c r="T331">
        <v>8</v>
      </c>
      <c r="U331">
        <v>68</v>
      </c>
      <c r="V331">
        <v>24</v>
      </c>
      <c r="W331">
        <v>94</v>
      </c>
      <c r="X331">
        <v>87</v>
      </c>
      <c r="Y331">
        <v>29</v>
      </c>
    </row>
    <row r="332" spans="1:25" x14ac:dyDescent="0.35">
      <c r="A332">
        <v>331</v>
      </c>
      <c r="B332" t="s">
        <v>21</v>
      </c>
      <c r="C332">
        <v>82949</v>
      </c>
      <c r="D332">
        <f>ROUND(AI_Impact_on_Jobs_20303[[#This Row],[Salary]]/1000, 1)</f>
        <v>82.9</v>
      </c>
      <c r="E332">
        <v>26</v>
      </c>
      <c r="F3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32" t="s">
        <v>38</v>
      </c>
      <c r="H332">
        <v>8</v>
      </c>
      <c r="I332">
        <v>149</v>
      </c>
      <c r="J332">
        <v>2</v>
      </c>
      <c r="K332" t="s">
        <v>23</v>
      </c>
      <c r="L332">
        <f>IF(AI_Impact_on_Jobs_20303[[#This Row],[Risk_Category]] = "Low", AI_Impact_on_Jobs_20303[[#This Row],[Automation_Probability_2030]], 0)</f>
        <v>2</v>
      </c>
      <c r="M332">
        <f>IF(AI_Impact_on_Jobs_20303[[#This Row],[Risk_Category]]="Medium", AI_Impact_on_Jobs_20303[[#This Row],[Automation_Probability_2030]], 0)</f>
        <v>0</v>
      </c>
      <c r="N332">
        <f>IF(AI_Impact_on_Jobs_20303[[#This Row],[Risk_Category]]="High", AI_Impact_on_Jobs_20303[[#This Row],[Automation_Probability_2030]], 0)</f>
        <v>0</v>
      </c>
      <c r="O332">
        <f>AVERAGE(AI_Impact_on_Jobs_20303[[#This Row],[Skill_1]:[Skill_10]])</f>
        <v>46.2</v>
      </c>
      <c r="P332">
        <v>8</v>
      </c>
      <c r="Q332">
        <v>65</v>
      </c>
      <c r="R332">
        <v>62</v>
      </c>
      <c r="S332">
        <v>64</v>
      </c>
      <c r="T332">
        <v>31</v>
      </c>
      <c r="U332">
        <v>86</v>
      </c>
      <c r="V332">
        <v>96</v>
      </c>
      <c r="W332">
        <v>22</v>
      </c>
      <c r="X332">
        <v>9</v>
      </c>
      <c r="Y332">
        <v>19</v>
      </c>
    </row>
    <row r="333" spans="1:25" x14ac:dyDescent="0.35">
      <c r="A333">
        <v>332</v>
      </c>
      <c r="B333" t="s">
        <v>24</v>
      </c>
      <c r="C333">
        <v>141738</v>
      </c>
      <c r="D333">
        <f>ROUND(AI_Impact_on_Jobs_20303[[#This Row],[Salary]]/1000, 1)</f>
        <v>141.69999999999999</v>
      </c>
      <c r="E333">
        <v>10</v>
      </c>
      <c r="F3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33" t="s">
        <v>19</v>
      </c>
      <c r="H333">
        <v>68</v>
      </c>
      <c r="I333">
        <v>114</v>
      </c>
      <c r="J333">
        <v>8</v>
      </c>
      <c r="K333" t="s">
        <v>20</v>
      </c>
      <c r="L333">
        <f>IF(AI_Impact_on_Jobs_20303[[#This Row],[Risk_Category]] = "Low", AI_Impact_on_Jobs_20303[[#This Row],[Automation_Probability_2030]], 0)</f>
        <v>0</v>
      </c>
      <c r="M333">
        <f>IF(AI_Impact_on_Jobs_20303[[#This Row],[Risk_Category]]="Medium", AI_Impact_on_Jobs_20303[[#This Row],[Automation_Probability_2030]], 0)</f>
        <v>0</v>
      </c>
      <c r="N333">
        <f>IF(AI_Impact_on_Jobs_20303[[#This Row],[Risk_Category]]="High", AI_Impact_on_Jobs_20303[[#This Row],[Automation_Probability_2030]], 0)</f>
        <v>8</v>
      </c>
      <c r="O333">
        <f>AVERAGE(AI_Impact_on_Jobs_20303[[#This Row],[Skill_1]:[Skill_10]])</f>
        <v>62.2</v>
      </c>
      <c r="P333">
        <v>58</v>
      </c>
      <c r="Q333">
        <v>31</v>
      </c>
      <c r="R333">
        <v>48</v>
      </c>
      <c r="S333">
        <v>79</v>
      </c>
      <c r="T333">
        <v>98</v>
      </c>
      <c r="U333">
        <v>93</v>
      </c>
      <c r="V333">
        <v>93</v>
      </c>
      <c r="W333">
        <v>4</v>
      </c>
      <c r="X333">
        <v>47</v>
      </c>
      <c r="Y333">
        <v>71</v>
      </c>
    </row>
    <row r="334" spans="1:25" x14ac:dyDescent="0.35">
      <c r="A334">
        <v>333</v>
      </c>
      <c r="B334" t="s">
        <v>21</v>
      </c>
      <c r="C334">
        <v>80492</v>
      </c>
      <c r="D334">
        <f>ROUND(AI_Impact_on_Jobs_20303[[#This Row],[Salary]]/1000, 1)</f>
        <v>80.5</v>
      </c>
      <c r="E334">
        <v>16</v>
      </c>
      <c r="F3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34" t="s">
        <v>25</v>
      </c>
      <c r="H334">
        <v>3</v>
      </c>
      <c r="I334">
        <v>64</v>
      </c>
      <c r="J334">
        <v>2</v>
      </c>
      <c r="K334" t="s">
        <v>23</v>
      </c>
      <c r="L334">
        <f>IF(AI_Impact_on_Jobs_20303[[#This Row],[Risk_Category]] = "Low", AI_Impact_on_Jobs_20303[[#This Row],[Automation_Probability_2030]], 0)</f>
        <v>2</v>
      </c>
      <c r="M334">
        <f>IF(AI_Impact_on_Jobs_20303[[#This Row],[Risk_Category]]="Medium", AI_Impact_on_Jobs_20303[[#This Row],[Automation_Probability_2030]], 0)</f>
        <v>0</v>
      </c>
      <c r="N334">
        <f>IF(AI_Impact_on_Jobs_20303[[#This Row],[Risk_Category]]="High", AI_Impact_on_Jobs_20303[[#This Row],[Automation_Probability_2030]], 0)</f>
        <v>0</v>
      </c>
      <c r="O334">
        <f>AVERAGE(AI_Impact_on_Jobs_20303[[#This Row],[Skill_1]:[Skill_10]])</f>
        <v>38.4</v>
      </c>
      <c r="P334">
        <v>31</v>
      </c>
      <c r="Q334">
        <v>33</v>
      </c>
      <c r="R334">
        <v>7</v>
      </c>
      <c r="S334">
        <v>35</v>
      </c>
      <c r="T334">
        <v>86</v>
      </c>
      <c r="U334">
        <v>23</v>
      </c>
      <c r="V334">
        <v>7</v>
      </c>
      <c r="W334">
        <v>63</v>
      </c>
      <c r="X334">
        <v>86</v>
      </c>
      <c r="Y334">
        <v>13</v>
      </c>
    </row>
    <row r="335" spans="1:25" x14ac:dyDescent="0.35">
      <c r="A335">
        <v>334</v>
      </c>
      <c r="B335" t="s">
        <v>30</v>
      </c>
      <c r="C335">
        <v>117527</v>
      </c>
      <c r="D335">
        <f>ROUND(AI_Impact_on_Jobs_20303[[#This Row],[Salary]]/1000, 1)</f>
        <v>117.5</v>
      </c>
      <c r="E335">
        <v>28</v>
      </c>
      <c r="F3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35" t="s">
        <v>22</v>
      </c>
      <c r="H335">
        <v>14</v>
      </c>
      <c r="I335">
        <v>51</v>
      </c>
      <c r="J335">
        <v>52</v>
      </c>
      <c r="K335" t="s">
        <v>27</v>
      </c>
      <c r="L335">
        <f>IF(AI_Impact_on_Jobs_20303[[#This Row],[Risk_Category]] = "Low", AI_Impact_on_Jobs_20303[[#This Row],[Automation_Probability_2030]], 0)</f>
        <v>0</v>
      </c>
      <c r="M335">
        <f>IF(AI_Impact_on_Jobs_20303[[#This Row],[Risk_Category]]="Medium", AI_Impact_on_Jobs_20303[[#This Row],[Automation_Probability_2030]], 0)</f>
        <v>52</v>
      </c>
      <c r="N335">
        <f>IF(AI_Impact_on_Jobs_20303[[#This Row],[Risk_Category]]="High", AI_Impact_on_Jobs_20303[[#This Row],[Automation_Probability_2030]], 0)</f>
        <v>0</v>
      </c>
      <c r="O335">
        <f>AVERAGE(AI_Impact_on_Jobs_20303[[#This Row],[Skill_1]:[Skill_10]])</f>
        <v>50.5</v>
      </c>
      <c r="P335">
        <v>98</v>
      </c>
      <c r="Q335">
        <v>37</v>
      </c>
      <c r="R335">
        <v>36</v>
      </c>
      <c r="S335">
        <v>34</v>
      </c>
      <c r="T335">
        <v>52</v>
      </c>
      <c r="U335">
        <v>44</v>
      </c>
      <c r="V335">
        <v>88</v>
      </c>
      <c r="W335">
        <v>51</v>
      </c>
      <c r="X335">
        <v>51</v>
      </c>
      <c r="Y335">
        <v>14</v>
      </c>
    </row>
    <row r="336" spans="1:25" x14ac:dyDescent="0.35">
      <c r="A336">
        <v>335</v>
      </c>
      <c r="B336" t="s">
        <v>31</v>
      </c>
      <c r="C336">
        <v>83639</v>
      </c>
      <c r="D336">
        <f>ROUND(AI_Impact_on_Jobs_20303[[#This Row],[Salary]]/1000, 1)</f>
        <v>83.6</v>
      </c>
      <c r="E336">
        <v>26</v>
      </c>
      <c r="F3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36" t="s">
        <v>38</v>
      </c>
      <c r="H336">
        <v>25</v>
      </c>
      <c r="I336">
        <v>57</v>
      </c>
      <c r="J336">
        <v>22</v>
      </c>
      <c r="K336" t="s">
        <v>23</v>
      </c>
      <c r="L336">
        <f>IF(AI_Impact_on_Jobs_20303[[#This Row],[Risk_Category]] = "Low", AI_Impact_on_Jobs_20303[[#This Row],[Automation_Probability_2030]], 0)</f>
        <v>22</v>
      </c>
      <c r="M336">
        <f>IF(AI_Impact_on_Jobs_20303[[#This Row],[Risk_Category]]="Medium", AI_Impact_on_Jobs_20303[[#This Row],[Automation_Probability_2030]], 0)</f>
        <v>0</v>
      </c>
      <c r="N336">
        <f>IF(AI_Impact_on_Jobs_20303[[#This Row],[Risk_Category]]="High", AI_Impact_on_Jobs_20303[[#This Row],[Automation_Probability_2030]], 0)</f>
        <v>0</v>
      </c>
      <c r="O336">
        <f>AVERAGE(AI_Impact_on_Jobs_20303[[#This Row],[Skill_1]:[Skill_10]])</f>
        <v>43.2</v>
      </c>
      <c r="P336">
        <v>6</v>
      </c>
      <c r="Q336">
        <v>42</v>
      </c>
      <c r="R336">
        <v>42</v>
      </c>
      <c r="S336">
        <v>79</v>
      </c>
      <c r="T336">
        <v>2</v>
      </c>
      <c r="U336">
        <v>82</v>
      </c>
      <c r="V336">
        <v>65</v>
      </c>
      <c r="W336">
        <v>42</v>
      </c>
      <c r="X336">
        <v>46</v>
      </c>
      <c r="Y336">
        <v>26</v>
      </c>
    </row>
    <row r="337" spans="1:25" x14ac:dyDescent="0.35">
      <c r="A337">
        <v>336</v>
      </c>
      <c r="B337" t="s">
        <v>36</v>
      </c>
      <c r="C337">
        <v>66993</v>
      </c>
      <c r="D337">
        <f>ROUND(AI_Impact_on_Jobs_20303[[#This Row],[Salary]]/1000, 1)</f>
        <v>67</v>
      </c>
      <c r="E337">
        <v>3</v>
      </c>
      <c r="F3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37" t="s">
        <v>25</v>
      </c>
      <c r="H337">
        <v>51</v>
      </c>
      <c r="I337">
        <v>82</v>
      </c>
      <c r="J337">
        <v>54</v>
      </c>
      <c r="K337" t="s">
        <v>27</v>
      </c>
      <c r="L337">
        <f>IF(AI_Impact_on_Jobs_20303[[#This Row],[Risk_Category]] = "Low", AI_Impact_on_Jobs_20303[[#This Row],[Automation_Probability_2030]], 0)</f>
        <v>0</v>
      </c>
      <c r="M337">
        <f>IF(AI_Impact_on_Jobs_20303[[#This Row],[Risk_Category]]="Medium", AI_Impact_on_Jobs_20303[[#This Row],[Automation_Probability_2030]], 0)</f>
        <v>54</v>
      </c>
      <c r="N337">
        <f>IF(AI_Impact_on_Jobs_20303[[#This Row],[Risk_Category]]="High", AI_Impact_on_Jobs_20303[[#This Row],[Automation_Probability_2030]], 0)</f>
        <v>0</v>
      </c>
      <c r="O337">
        <f>AVERAGE(AI_Impact_on_Jobs_20303[[#This Row],[Skill_1]:[Skill_10]])</f>
        <v>34.4</v>
      </c>
      <c r="P337">
        <v>10</v>
      </c>
      <c r="Q337">
        <v>44</v>
      </c>
      <c r="R337">
        <v>92</v>
      </c>
      <c r="S337">
        <v>35</v>
      </c>
      <c r="T337">
        <v>5</v>
      </c>
      <c r="U337">
        <v>2</v>
      </c>
      <c r="V337">
        <v>42</v>
      </c>
      <c r="W337">
        <v>22</v>
      </c>
      <c r="X337">
        <v>0</v>
      </c>
      <c r="Y337">
        <v>92</v>
      </c>
    </row>
    <row r="338" spans="1:25" x14ac:dyDescent="0.35">
      <c r="A338">
        <v>337</v>
      </c>
      <c r="B338" t="s">
        <v>18</v>
      </c>
      <c r="C338">
        <v>61551</v>
      </c>
      <c r="D338">
        <f>ROUND(AI_Impact_on_Jobs_20303[[#This Row],[Salary]]/1000, 1)</f>
        <v>61.6</v>
      </c>
      <c r="E338">
        <v>21</v>
      </c>
      <c r="F3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38" t="s">
        <v>38</v>
      </c>
      <c r="H338">
        <v>74</v>
      </c>
      <c r="I338">
        <v>67</v>
      </c>
      <c r="J338">
        <v>73</v>
      </c>
      <c r="K338" t="s">
        <v>20</v>
      </c>
      <c r="L338">
        <f>IF(AI_Impact_on_Jobs_20303[[#This Row],[Risk_Category]] = "Low", AI_Impact_on_Jobs_20303[[#This Row],[Automation_Probability_2030]], 0)</f>
        <v>0</v>
      </c>
      <c r="M338">
        <f>IF(AI_Impact_on_Jobs_20303[[#This Row],[Risk_Category]]="Medium", AI_Impact_on_Jobs_20303[[#This Row],[Automation_Probability_2030]], 0)</f>
        <v>0</v>
      </c>
      <c r="N338">
        <f>IF(AI_Impact_on_Jobs_20303[[#This Row],[Risk_Category]]="High", AI_Impact_on_Jobs_20303[[#This Row],[Automation_Probability_2030]], 0)</f>
        <v>73</v>
      </c>
      <c r="O338">
        <f>AVERAGE(AI_Impact_on_Jobs_20303[[#This Row],[Skill_1]:[Skill_10]])</f>
        <v>48.4</v>
      </c>
      <c r="P338">
        <v>7</v>
      </c>
      <c r="Q338">
        <v>72</v>
      </c>
      <c r="R338">
        <v>93</v>
      </c>
      <c r="S338">
        <v>43</v>
      </c>
      <c r="T338">
        <v>12</v>
      </c>
      <c r="U338">
        <v>51</v>
      </c>
      <c r="V338">
        <v>35</v>
      </c>
      <c r="W338">
        <v>37</v>
      </c>
      <c r="X338">
        <v>62</v>
      </c>
      <c r="Y338">
        <v>72</v>
      </c>
    </row>
    <row r="339" spans="1:25" x14ac:dyDescent="0.35">
      <c r="A339">
        <v>338</v>
      </c>
      <c r="B339" t="s">
        <v>21</v>
      </c>
      <c r="C339">
        <v>63896</v>
      </c>
      <c r="D339">
        <f>ROUND(AI_Impact_on_Jobs_20303[[#This Row],[Salary]]/1000, 1)</f>
        <v>63.9</v>
      </c>
      <c r="E339">
        <v>22</v>
      </c>
      <c r="F3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39" t="s">
        <v>38</v>
      </c>
      <c r="H339">
        <v>4</v>
      </c>
      <c r="I339">
        <v>149</v>
      </c>
      <c r="J339">
        <v>11</v>
      </c>
      <c r="K339" t="s">
        <v>23</v>
      </c>
      <c r="L339">
        <f>IF(AI_Impact_on_Jobs_20303[[#This Row],[Risk_Category]] = "Low", AI_Impact_on_Jobs_20303[[#This Row],[Automation_Probability_2030]], 0)</f>
        <v>11</v>
      </c>
      <c r="M339">
        <f>IF(AI_Impact_on_Jobs_20303[[#This Row],[Risk_Category]]="Medium", AI_Impact_on_Jobs_20303[[#This Row],[Automation_Probability_2030]], 0)</f>
        <v>0</v>
      </c>
      <c r="N339">
        <f>IF(AI_Impact_on_Jobs_20303[[#This Row],[Risk_Category]]="High", AI_Impact_on_Jobs_20303[[#This Row],[Automation_Probability_2030]], 0)</f>
        <v>0</v>
      </c>
      <c r="O339">
        <f>AVERAGE(AI_Impact_on_Jobs_20303[[#This Row],[Skill_1]:[Skill_10]])</f>
        <v>35.799999999999997</v>
      </c>
      <c r="P339">
        <v>5</v>
      </c>
      <c r="Q339">
        <v>19</v>
      </c>
      <c r="R339">
        <v>4</v>
      </c>
      <c r="S339">
        <v>39</v>
      </c>
      <c r="T339">
        <v>8</v>
      </c>
      <c r="U339">
        <v>34</v>
      </c>
      <c r="V339">
        <v>44</v>
      </c>
      <c r="W339">
        <v>68</v>
      </c>
      <c r="X339">
        <v>51</v>
      </c>
      <c r="Y339">
        <v>86</v>
      </c>
    </row>
    <row r="340" spans="1:25" x14ac:dyDescent="0.35">
      <c r="A340">
        <v>339</v>
      </c>
      <c r="B340" t="s">
        <v>33</v>
      </c>
      <c r="C340">
        <v>63686</v>
      </c>
      <c r="D340">
        <f>ROUND(AI_Impact_on_Jobs_20303[[#This Row],[Salary]]/1000, 1)</f>
        <v>63.7</v>
      </c>
      <c r="E340">
        <v>21</v>
      </c>
      <c r="F3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40" t="s">
        <v>25</v>
      </c>
      <c r="H340">
        <v>1</v>
      </c>
      <c r="I340">
        <v>128</v>
      </c>
      <c r="J340">
        <v>82</v>
      </c>
      <c r="K340" t="s">
        <v>20</v>
      </c>
      <c r="L340">
        <f>IF(AI_Impact_on_Jobs_20303[[#This Row],[Risk_Category]] = "Low", AI_Impact_on_Jobs_20303[[#This Row],[Automation_Probability_2030]], 0)</f>
        <v>0</v>
      </c>
      <c r="M340">
        <f>IF(AI_Impact_on_Jobs_20303[[#This Row],[Risk_Category]]="Medium", AI_Impact_on_Jobs_20303[[#This Row],[Automation_Probability_2030]], 0)</f>
        <v>0</v>
      </c>
      <c r="N340">
        <f>IF(AI_Impact_on_Jobs_20303[[#This Row],[Risk_Category]]="High", AI_Impact_on_Jobs_20303[[#This Row],[Automation_Probability_2030]], 0)</f>
        <v>82</v>
      </c>
      <c r="O340">
        <f>AVERAGE(AI_Impact_on_Jobs_20303[[#This Row],[Skill_1]:[Skill_10]])</f>
        <v>65.7</v>
      </c>
      <c r="P340">
        <v>99</v>
      </c>
      <c r="Q340">
        <v>48</v>
      </c>
      <c r="R340">
        <v>99</v>
      </c>
      <c r="S340">
        <v>75</v>
      </c>
      <c r="T340">
        <v>25</v>
      </c>
      <c r="U340">
        <v>54</v>
      </c>
      <c r="V340">
        <v>99</v>
      </c>
      <c r="W340">
        <v>86</v>
      </c>
      <c r="X340">
        <v>1</v>
      </c>
      <c r="Y340">
        <v>71</v>
      </c>
    </row>
    <row r="341" spans="1:25" x14ac:dyDescent="0.35">
      <c r="A341">
        <v>340</v>
      </c>
      <c r="B341" t="s">
        <v>42</v>
      </c>
      <c r="C341">
        <v>147256</v>
      </c>
      <c r="D341">
        <f>ROUND(AI_Impact_on_Jobs_20303[[#This Row],[Salary]]/1000, 1)</f>
        <v>147.30000000000001</v>
      </c>
      <c r="E341">
        <v>26</v>
      </c>
      <c r="F3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41" t="s">
        <v>38</v>
      </c>
      <c r="H341">
        <v>33</v>
      </c>
      <c r="I341">
        <v>145</v>
      </c>
      <c r="J341">
        <v>35</v>
      </c>
      <c r="K341" t="s">
        <v>27</v>
      </c>
      <c r="L341">
        <f>IF(AI_Impact_on_Jobs_20303[[#This Row],[Risk_Category]] = "Low", AI_Impact_on_Jobs_20303[[#This Row],[Automation_Probability_2030]], 0)</f>
        <v>0</v>
      </c>
      <c r="M341">
        <f>IF(AI_Impact_on_Jobs_20303[[#This Row],[Risk_Category]]="Medium", AI_Impact_on_Jobs_20303[[#This Row],[Automation_Probability_2030]], 0)</f>
        <v>35</v>
      </c>
      <c r="N341">
        <f>IF(AI_Impact_on_Jobs_20303[[#This Row],[Risk_Category]]="High", AI_Impact_on_Jobs_20303[[#This Row],[Automation_Probability_2030]], 0)</f>
        <v>0</v>
      </c>
      <c r="O341">
        <f>AVERAGE(AI_Impact_on_Jobs_20303[[#This Row],[Skill_1]:[Skill_10]])</f>
        <v>34.700000000000003</v>
      </c>
      <c r="P341">
        <v>2</v>
      </c>
      <c r="Q341">
        <v>9</v>
      </c>
      <c r="R341">
        <v>7</v>
      </c>
      <c r="S341">
        <v>99</v>
      </c>
      <c r="T341">
        <v>95</v>
      </c>
      <c r="U341">
        <v>14</v>
      </c>
      <c r="V341">
        <v>54</v>
      </c>
      <c r="W341">
        <v>18</v>
      </c>
      <c r="X341">
        <v>43</v>
      </c>
      <c r="Y341">
        <v>6</v>
      </c>
    </row>
    <row r="342" spans="1:25" x14ac:dyDescent="0.35">
      <c r="A342">
        <v>341</v>
      </c>
      <c r="B342" t="s">
        <v>24</v>
      </c>
      <c r="C342">
        <v>103531</v>
      </c>
      <c r="D342">
        <f>ROUND(AI_Impact_on_Jobs_20303[[#This Row],[Salary]]/1000, 1)</f>
        <v>103.5</v>
      </c>
      <c r="E342">
        <v>2</v>
      </c>
      <c r="F3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42" t="s">
        <v>19</v>
      </c>
      <c r="H342">
        <v>36</v>
      </c>
      <c r="I342">
        <v>94</v>
      </c>
      <c r="J342">
        <v>94</v>
      </c>
      <c r="K342" t="s">
        <v>20</v>
      </c>
      <c r="L342">
        <f>IF(AI_Impact_on_Jobs_20303[[#This Row],[Risk_Category]] = "Low", AI_Impact_on_Jobs_20303[[#This Row],[Automation_Probability_2030]], 0)</f>
        <v>0</v>
      </c>
      <c r="M342">
        <f>IF(AI_Impact_on_Jobs_20303[[#This Row],[Risk_Category]]="Medium", AI_Impact_on_Jobs_20303[[#This Row],[Automation_Probability_2030]], 0)</f>
        <v>0</v>
      </c>
      <c r="N342">
        <f>IF(AI_Impact_on_Jobs_20303[[#This Row],[Risk_Category]]="High", AI_Impact_on_Jobs_20303[[#This Row],[Automation_Probability_2030]], 0)</f>
        <v>94</v>
      </c>
      <c r="O342">
        <f>AVERAGE(AI_Impact_on_Jobs_20303[[#This Row],[Skill_1]:[Skill_10]])</f>
        <v>67.900000000000006</v>
      </c>
      <c r="P342">
        <v>81</v>
      </c>
      <c r="Q342">
        <v>74</v>
      </c>
      <c r="R342">
        <v>54</v>
      </c>
      <c r="S342">
        <v>84</v>
      </c>
      <c r="T342">
        <v>34</v>
      </c>
      <c r="U342">
        <v>71</v>
      </c>
      <c r="V342">
        <v>99</v>
      </c>
      <c r="W342">
        <v>31</v>
      </c>
      <c r="X342">
        <v>67</v>
      </c>
      <c r="Y342">
        <v>84</v>
      </c>
    </row>
    <row r="343" spans="1:25" x14ac:dyDescent="0.35">
      <c r="A343">
        <v>342</v>
      </c>
      <c r="B343" t="s">
        <v>35</v>
      </c>
      <c r="C343">
        <v>53991</v>
      </c>
      <c r="D343">
        <f>ROUND(AI_Impact_on_Jobs_20303[[#This Row],[Salary]]/1000, 1)</f>
        <v>54</v>
      </c>
      <c r="E343">
        <v>21</v>
      </c>
      <c r="F3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43" t="s">
        <v>22</v>
      </c>
      <c r="H343">
        <v>72</v>
      </c>
      <c r="I343">
        <v>78</v>
      </c>
      <c r="J343">
        <v>43</v>
      </c>
      <c r="K343" t="s">
        <v>27</v>
      </c>
      <c r="L343">
        <f>IF(AI_Impact_on_Jobs_20303[[#This Row],[Risk_Category]] = "Low", AI_Impact_on_Jobs_20303[[#This Row],[Automation_Probability_2030]], 0)</f>
        <v>0</v>
      </c>
      <c r="M343">
        <f>IF(AI_Impact_on_Jobs_20303[[#This Row],[Risk_Category]]="Medium", AI_Impact_on_Jobs_20303[[#This Row],[Automation_Probability_2030]], 0)</f>
        <v>43</v>
      </c>
      <c r="N343">
        <f>IF(AI_Impact_on_Jobs_20303[[#This Row],[Risk_Category]]="High", AI_Impact_on_Jobs_20303[[#This Row],[Automation_Probability_2030]], 0)</f>
        <v>0</v>
      </c>
      <c r="O343">
        <f>AVERAGE(AI_Impact_on_Jobs_20303[[#This Row],[Skill_1]:[Skill_10]])</f>
        <v>37.700000000000003</v>
      </c>
      <c r="P343">
        <v>2</v>
      </c>
      <c r="Q343">
        <v>76</v>
      </c>
      <c r="R343">
        <v>4</v>
      </c>
      <c r="S343">
        <v>86</v>
      </c>
      <c r="T343">
        <v>12</v>
      </c>
      <c r="U343">
        <v>17</v>
      </c>
      <c r="V343">
        <v>48</v>
      </c>
      <c r="W343">
        <v>74</v>
      </c>
      <c r="X343">
        <v>14</v>
      </c>
      <c r="Y343">
        <v>44</v>
      </c>
    </row>
    <row r="344" spans="1:25" x14ac:dyDescent="0.35">
      <c r="A344">
        <v>343</v>
      </c>
      <c r="B344" t="s">
        <v>35</v>
      </c>
      <c r="C344">
        <v>39269</v>
      </c>
      <c r="D344">
        <f>ROUND(AI_Impact_on_Jobs_20303[[#This Row],[Salary]]/1000, 1)</f>
        <v>39.299999999999997</v>
      </c>
      <c r="E344">
        <v>7</v>
      </c>
      <c r="F3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44" t="s">
        <v>25</v>
      </c>
      <c r="H344">
        <v>21</v>
      </c>
      <c r="I344">
        <v>62</v>
      </c>
      <c r="J344">
        <v>63</v>
      </c>
      <c r="K344" t="s">
        <v>27</v>
      </c>
      <c r="L344">
        <f>IF(AI_Impact_on_Jobs_20303[[#This Row],[Risk_Category]] = "Low", AI_Impact_on_Jobs_20303[[#This Row],[Automation_Probability_2030]], 0)</f>
        <v>0</v>
      </c>
      <c r="M344">
        <f>IF(AI_Impact_on_Jobs_20303[[#This Row],[Risk_Category]]="Medium", AI_Impact_on_Jobs_20303[[#This Row],[Automation_Probability_2030]], 0)</f>
        <v>63</v>
      </c>
      <c r="N344">
        <f>IF(AI_Impact_on_Jobs_20303[[#This Row],[Risk_Category]]="High", AI_Impact_on_Jobs_20303[[#This Row],[Automation_Probability_2030]], 0)</f>
        <v>0</v>
      </c>
      <c r="O344">
        <f>AVERAGE(AI_Impact_on_Jobs_20303[[#This Row],[Skill_1]:[Skill_10]])</f>
        <v>48.1</v>
      </c>
      <c r="P344">
        <v>5</v>
      </c>
      <c r="Q344">
        <v>1</v>
      </c>
      <c r="R344">
        <v>8</v>
      </c>
      <c r="S344">
        <v>98</v>
      </c>
      <c r="T344">
        <v>61</v>
      </c>
      <c r="U344">
        <v>5</v>
      </c>
      <c r="V344">
        <v>88</v>
      </c>
      <c r="W344">
        <v>95</v>
      </c>
      <c r="X344">
        <v>75</v>
      </c>
      <c r="Y344">
        <v>45</v>
      </c>
    </row>
    <row r="345" spans="1:25" x14ac:dyDescent="0.35">
      <c r="A345">
        <v>344</v>
      </c>
      <c r="B345" t="s">
        <v>28</v>
      </c>
      <c r="C345">
        <v>149391</v>
      </c>
      <c r="D345">
        <f>ROUND(AI_Impact_on_Jobs_20303[[#This Row],[Salary]]/1000, 1)</f>
        <v>149.4</v>
      </c>
      <c r="E345">
        <v>18</v>
      </c>
      <c r="F3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45" t="s">
        <v>38</v>
      </c>
      <c r="H345">
        <v>7</v>
      </c>
      <c r="I345">
        <v>69</v>
      </c>
      <c r="J345">
        <v>48</v>
      </c>
      <c r="K345" t="s">
        <v>27</v>
      </c>
      <c r="L345">
        <f>IF(AI_Impact_on_Jobs_20303[[#This Row],[Risk_Category]] = "Low", AI_Impact_on_Jobs_20303[[#This Row],[Automation_Probability_2030]], 0)</f>
        <v>0</v>
      </c>
      <c r="M345">
        <f>IF(AI_Impact_on_Jobs_20303[[#This Row],[Risk_Category]]="Medium", AI_Impact_on_Jobs_20303[[#This Row],[Automation_Probability_2030]], 0)</f>
        <v>48</v>
      </c>
      <c r="N345">
        <f>IF(AI_Impact_on_Jobs_20303[[#This Row],[Risk_Category]]="High", AI_Impact_on_Jobs_20303[[#This Row],[Automation_Probability_2030]], 0)</f>
        <v>0</v>
      </c>
      <c r="O345">
        <f>AVERAGE(AI_Impact_on_Jobs_20303[[#This Row],[Skill_1]:[Skill_10]])</f>
        <v>48.6</v>
      </c>
      <c r="P345">
        <v>83</v>
      </c>
      <c r="Q345">
        <v>65</v>
      </c>
      <c r="R345">
        <v>41</v>
      </c>
      <c r="S345">
        <v>66</v>
      </c>
      <c r="T345">
        <v>12</v>
      </c>
      <c r="U345">
        <v>4</v>
      </c>
      <c r="V345">
        <v>79</v>
      </c>
      <c r="W345">
        <v>22</v>
      </c>
      <c r="X345">
        <v>19</v>
      </c>
      <c r="Y345">
        <v>95</v>
      </c>
    </row>
    <row r="346" spans="1:25" x14ac:dyDescent="0.35">
      <c r="A346">
        <v>345</v>
      </c>
      <c r="B346" t="s">
        <v>29</v>
      </c>
      <c r="C346">
        <v>124598</v>
      </c>
      <c r="D346">
        <f>ROUND(AI_Impact_on_Jobs_20303[[#This Row],[Salary]]/1000, 1)</f>
        <v>124.6</v>
      </c>
      <c r="E346">
        <v>14</v>
      </c>
      <c r="F3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46" t="s">
        <v>19</v>
      </c>
      <c r="H346">
        <v>95</v>
      </c>
      <c r="I346">
        <v>85</v>
      </c>
      <c r="J346">
        <v>6</v>
      </c>
      <c r="K346" t="s">
        <v>23</v>
      </c>
      <c r="L346">
        <f>IF(AI_Impact_on_Jobs_20303[[#This Row],[Risk_Category]] = "Low", AI_Impact_on_Jobs_20303[[#This Row],[Automation_Probability_2030]], 0)</f>
        <v>6</v>
      </c>
      <c r="M346">
        <f>IF(AI_Impact_on_Jobs_20303[[#This Row],[Risk_Category]]="Medium", AI_Impact_on_Jobs_20303[[#This Row],[Automation_Probability_2030]], 0)</f>
        <v>0</v>
      </c>
      <c r="N346">
        <f>IF(AI_Impact_on_Jobs_20303[[#This Row],[Risk_Category]]="High", AI_Impact_on_Jobs_20303[[#This Row],[Automation_Probability_2030]], 0)</f>
        <v>0</v>
      </c>
      <c r="O346">
        <f>AVERAGE(AI_Impact_on_Jobs_20303[[#This Row],[Skill_1]:[Skill_10]])</f>
        <v>50.1</v>
      </c>
      <c r="P346">
        <v>18</v>
      </c>
      <c r="Q346">
        <v>39</v>
      </c>
      <c r="R346">
        <v>95</v>
      </c>
      <c r="S346">
        <v>14</v>
      </c>
      <c r="T346">
        <v>76</v>
      </c>
      <c r="U346">
        <v>11</v>
      </c>
      <c r="V346">
        <v>98</v>
      </c>
      <c r="W346">
        <v>38</v>
      </c>
      <c r="X346">
        <v>78</v>
      </c>
      <c r="Y346">
        <v>34</v>
      </c>
    </row>
    <row r="347" spans="1:25" x14ac:dyDescent="0.35">
      <c r="A347">
        <v>346</v>
      </c>
      <c r="B347" t="s">
        <v>39</v>
      </c>
      <c r="C347">
        <v>89470</v>
      </c>
      <c r="D347">
        <f>ROUND(AI_Impact_on_Jobs_20303[[#This Row],[Salary]]/1000, 1)</f>
        <v>89.5</v>
      </c>
      <c r="E347">
        <v>2</v>
      </c>
      <c r="F3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47" t="s">
        <v>22</v>
      </c>
      <c r="H347">
        <v>19</v>
      </c>
      <c r="I347">
        <v>65</v>
      </c>
      <c r="J347">
        <v>93</v>
      </c>
      <c r="K347" t="s">
        <v>20</v>
      </c>
      <c r="L347">
        <f>IF(AI_Impact_on_Jobs_20303[[#This Row],[Risk_Category]] = "Low", AI_Impact_on_Jobs_20303[[#This Row],[Automation_Probability_2030]], 0)</f>
        <v>0</v>
      </c>
      <c r="M347">
        <f>IF(AI_Impact_on_Jobs_20303[[#This Row],[Risk_Category]]="Medium", AI_Impact_on_Jobs_20303[[#This Row],[Automation_Probability_2030]], 0)</f>
        <v>0</v>
      </c>
      <c r="N347">
        <f>IF(AI_Impact_on_Jobs_20303[[#This Row],[Risk_Category]]="High", AI_Impact_on_Jobs_20303[[#This Row],[Automation_Probability_2030]], 0)</f>
        <v>93</v>
      </c>
      <c r="O347">
        <f>AVERAGE(AI_Impact_on_Jobs_20303[[#This Row],[Skill_1]:[Skill_10]])</f>
        <v>51.1</v>
      </c>
      <c r="P347">
        <v>92</v>
      </c>
      <c r="Q347">
        <v>89</v>
      </c>
      <c r="R347">
        <v>63</v>
      </c>
      <c r="S347">
        <v>81</v>
      </c>
      <c r="T347">
        <v>7</v>
      </c>
      <c r="U347">
        <v>33</v>
      </c>
      <c r="V347">
        <v>31</v>
      </c>
      <c r="W347">
        <v>64</v>
      </c>
      <c r="X347">
        <v>36</v>
      </c>
      <c r="Y347">
        <v>15</v>
      </c>
    </row>
    <row r="348" spans="1:25" x14ac:dyDescent="0.35">
      <c r="A348">
        <v>347</v>
      </c>
      <c r="B348" t="s">
        <v>39</v>
      </c>
      <c r="C348">
        <v>34321</v>
      </c>
      <c r="D348">
        <f>ROUND(AI_Impact_on_Jobs_20303[[#This Row],[Salary]]/1000, 1)</f>
        <v>34.299999999999997</v>
      </c>
      <c r="E348">
        <v>29</v>
      </c>
      <c r="F3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48" t="s">
        <v>38</v>
      </c>
      <c r="H348">
        <v>81</v>
      </c>
      <c r="I348">
        <v>88</v>
      </c>
      <c r="J348">
        <v>73</v>
      </c>
      <c r="K348" t="s">
        <v>20</v>
      </c>
      <c r="L348">
        <f>IF(AI_Impact_on_Jobs_20303[[#This Row],[Risk_Category]] = "Low", AI_Impact_on_Jobs_20303[[#This Row],[Automation_Probability_2030]], 0)</f>
        <v>0</v>
      </c>
      <c r="M348">
        <f>IF(AI_Impact_on_Jobs_20303[[#This Row],[Risk_Category]]="Medium", AI_Impact_on_Jobs_20303[[#This Row],[Automation_Probability_2030]], 0)</f>
        <v>0</v>
      </c>
      <c r="N348">
        <f>IF(AI_Impact_on_Jobs_20303[[#This Row],[Risk_Category]]="High", AI_Impact_on_Jobs_20303[[#This Row],[Automation_Probability_2030]], 0)</f>
        <v>73</v>
      </c>
      <c r="O348">
        <f>AVERAGE(AI_Impact_on_Jobs_20303[[#This Row],[Skill_1]:[Skill_10]])</f>
        <v>27.3</v>
      </c>
      <c r="P348">
        <v>2</v>
      </c>
      <c r="Q348">
        <v>24</v>
      </c>
      <c r="R348">
        <v>3</v>
      </c>
      <c r="S348">
        <v>64</v>
      </c>
      <c r="T348">
        <v>6</v>
      </c>
      <c r="U348">
        <v>7</v>
      </c>
      <c r="V348">
        <v>36</v>
      </c>
      <c r="W348">
        <v>82</v>
      </c>
      <c r="X348">
        <v>2</v>
      </c>
      <c r="Y348">
        <v>47</v>
      </c>
    </row>
    <row r="349" spans="1:25" x14ac:dyDescent="0.35">
      <c r="A349">
        <v>348</v>
      </c>
      <c r="B349" t="s">
        <v>37</v>
      </c>
      <c r="C349">
        <v>50977</v>
      </c>
      <c r="D349">
        <f>ROUND(AI_Impact_on_Jobs_20303[[#This Row],[Salary]]/1000, 1)</f>
        <v>51</v>
      </c>
      <c r="E349">
        <v>25</v>
      </c>
      <c r="F3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49" t="s">
        <v>22</v>
      </c>
      <c r="H349">
        <v>18</v>
      </c>
      <c r="I349">
        <v>61</v>
      </c>
      <c r="J349">
        <v>65</v>
      </c>
      <c r="K349" t="s">
        <v>27</v>
      </c>
      <c r="L349">
        <f>IF(AI_Impact_on_Jobs_20303[[#This Row],[Risk_Category]] = "Low", AI_Impact_on_Jobs_20303[[#This Row],[Automation_Probability_2030]], 0)</f>
        <v>0</v>
      </c>
      <c r="M349">
        <f>IF(AI_Impact_on_Jobs_20303[[#This Row],[Risk_Category]]="Medium", AI_Impact_on_Jobs_20303[[#This Row],[Automation_Probability_2030]], 0)</f>
        <v>65</v>
      </c>
      <c r="N349">
        <f>IF(AI_Impact_on_Jobs_20303[[#This Row],[Risk_Category]]="High", AI_Impact_on_Jobs_20303[[#This Row],[Automation_Probability_2030]], 0)</f>
        <v>0</v>
      </c>
      <c r="O349">
        <f>AVERAGE(AI_Impact_on_Jobs_20303[[#This Row],[Skill_1]:[Skill_10]])</f>
        <v>34.4</v>
      </c>
      <c r="P349">
        <v>34</v>
      </c>
      <c r="Q349">
        <v>68</v>
      </c>
      <c r="R349">
        <v>3</v>
      </c>
      <c r="S349">
        <v>69</v>
      </c>
      <c r="T349">
        <v>32</v>
      </c>
      <c r="U349">
        <v>6</v>
      </c>
      <c r="V349">
        <v>61</v>
      </c>
      <c r="W349">
        <v>24</v>
      </c>
      <c r="X349">
        <v>39</v>
      </c>
      <c r="Y349">
        <v>8</v>
      </c>
    </row>
    <row r="350" spans="1:25" x14ac:dyDescent="0.35">
      <c r="A350">
        <v>349</v>
      </c>
      <c r="B350" t="s">
        <v>41</v>
      </c>
      <c r="C350">
        <v>62167</v>
      </c>
      <c r="D350">
        <f>ROUND(AI_Impact_on_Jobs_20303[[#This Row],[Salary]]/1000, 1)</f>
        <v>62.2</v>
      </c>
      <c r="E350">
        <v>13</v>
      </c>
      <c r="F3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50" t="s">
        <v>25</v>
      </c>
      <c r="H350">
        <v>3</v>
      </c>
      <c r="I350">
        <v>59</v>
      </c>
      <c r="J350">
        <v>93</v>
      </c>
      <c r="K350" t="s">
        <v>20</v>
      </c>
      <c r="L350">
        <f>IF(AI_Impact_on_Jobs_20303[[#This Row],[Risk_Category]] = "Low", AI_Impact_on_Jobs_20303[[#This Row],[Automation_Probability_2030]], 0)</f>
        <v>0</v>
      </c>
      <c r="M350">
        <f>IF(AI_Impact_on_Jobs_20303[[#This Row],[Risk_Category]]="Medium", AI_Impact_on_Jobs_20303[[#This Row],[Automation_Probability_2030]], 0)</f>
        <v>0</v>
      </c>
      <c r="N350">
        <f>IF(AI_Impact_on_Jobs_20303[[#This Row],[Risk_Category]]="High", AI_Impact_on_Jobs_20303[[#This Row],[Automation_Probability_2030]], 0)</f>
        <v>93</v>
      </c>
      <c r="O350">
        <f>AVERAGE(AI_Impact_on_Jobs_20303[[#This Row],[Skill_1]:[Skill_10]])</f>
        <v>44.8</v>
      </c>
      <c r="P350">
        <v>1</v>
      </c>
      <c r="Q350">
        <v>48</v>
      </c>
      <c r="R350">
        <v>12</v>
      </c>
      <c r="S350">
        <v>31</v>
      </c>
      <c r="T350">
        <v>93</v>
      </c>
      <c r="U350">
        <v>16</v>
      </c>
      <c r="V350">
        <v>97</v>
      </c>
      <c r="W350">
        <v>21</v>
      </c>
      <c r="X350">
        <v>74</v>
      </c>
      <c r="Y350">
        <v>55</v>
      </c>
    </row>
    <row r="351" spans="1:25" x14ac:dyDescent="0.35">
      <c r="A351">
        <v>350</v>
      </c>
      <c r="B351" t="s">
        <v>33</v>
      </c>
      <c r="C351">
        <v>108518</v>
      </c>
      <c r="D351">
        <f>ROUND(AI_Impact_on_Jobs_20303[[#This Row],[Salary]]/1000, 1)</f>
        <v>108.5</v>
      </c>
      <c r="E351">
        <v>28</v>
      </c>
      <c r="F3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51" t="s">
        <v>22</v>
      </c>
      <c r="H351">
        <v>55</v>
      </c>
      <c r="I351">
        <v>103</v>
      </c>
      <c r="J351">
        <v>75</v>
      </c>
      <c r="K351" t="s">
        <v>20</v>
      </c>
      <c r="L351">
        <f>IF(AI_Impact_on_Jobs_20303[[#This Row],[Risk_Category]] = "Low", AI_Impact_on_Jobs_20303[[#This Row],[Automation_Probability_2030]], 0)</f>
        <v>0</v>
      </c>
      <c r="M351">
        <f>IF(AI_Impact_on_Jobs_20303[[#This Row],[Risk_Category]]="Medium", AI_Impact_on_Jobs_20303[[#This Row],[Automation_Probability_2030]], 0)</f>
        <v>0</v>
      </c>
      <c r="N351">
        <f>IF(AI_Impact_on_Jobs_20303[[#This Row],[Risk_Category]]="High", AI_Impact_on_Jobs_20303[[#This Row],[Automation_Probability_2030]], 0)</f>
        <v>75</v>
      </c>
      <c r="O351">
        <f>AVERAGE(AI_Impact_on_Jobs_20303[[#This Row],[Skill_1]:[Skill_10]])</f>
        <v>55.2</v>
      </c>
      <c r="P351">
        <v>17</v>
      </c>
      <c r="Q351">
        <v>92</v>
      </c>
      <c r="R351">
        <v>33</v>
      </c>
      <c r="S351">
        <v>37</v>
      </c>
      <c r="T351">
        <v>76</v>
      </c>
      <c r="U351">
        <v>34</v>
      </c>
      <c r="V351">
        <v>95</v>
      </c>
      <c r="W351">
        <v>74</v>
      </c>
      <c r="X351">
        <v>6</v>
      </c>
      <c r="Y351">
        <v>88</v>
      </c>
    </row>
    <row r="352" spans="1:25" x14ac:dyDescent="0.35">
      <c r="A352">
        <v>351</v>
      </c>
      <c r="B352" t="s">
        <v>34</v>
      </c>
      <c r="C352">
        <v>93752</v>
      </c>
      <c r="D352">
        <f>ROUND(AI_Impact_on_Jobs_20303[[#This Row],[Salary]]/1000, 1)</f>
        <v>93.8</v>
      </c>
      <c r="E352">
        <v>12</v>
      </c>
      <c r="F3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52" t="s">
        <v>38</v>
      </c>
      <c r="H352">
        <v>26</v>
      </c>
      <c r="I352">
        <v>97</v>
      </c>
      <c r="J352">
        <v>39</v>
      </c>
      <c r="K352" t="s">
        <v>27</v>
      </c>
      <c r="L352">
        <f>IF(AI_Impact_on_Jobs_20303[[#This Row],[Risk_Category]] = "Low", AI_Impact_on_Jobs_20303[[#This Row],[Automation_Probability_2030]], 0)</f>
        <v>0</v>
      </c>
      <c r="M352">
        <f>IF(AI_Impact_on_Jobs_20303[[#This Row],[Risk_Category]]="Medium", AI_Impact_on_Jobs_20303[[#This Row],[Automation_Probability_2030]], 0)</f>
        <v>39</v>
      </c>
      <c r="N352">
        <f>IF(AI_Impact_on_Jobs_20303[[#This Row],[Risk_Category]]="High", AI_Impact_on_Jobs_20303[[#This Row],[Automation_Probability_2030]], 0)</f>
        <v>0</v>
      </c>
      <c r="O352">
        <f>AVERAGE(AI_Impact_on_Jobs_20303[[#This Row],[Skill_1]:[Skill_10]])</f>
        <v>61.4</v>
      </c>
      <c r="P352">
        <v>74</v>
      </c>
      <c r="Q352">
        <v>92</v>
      </c>
      <c r="R352">
        <v>42</v>
      </c>
      <c r="S352">
        <v>34</v>
      </c>
      <c r="T352">
        <v>96</v>
      </c>
      <c r="U352">
        <v>44</v>
      </c>
      <c r="V352">
        <v>49</v>
      </c>
      <c r="W352">
        <v>35</v>
      </c>
      <c r="X352">
        <v>91</v>
      </c>
      <c r="Y352">
        <v>57</v>
      </c>
    </row>
    <row r="353" spans="1:25" x14ac:dyDescent="0.35">
      <c r="A353">
        <v>352</v>
      </c>
      <c r="B353" t="s">
        <v>18</v>
      </c>
      <c r="C353">
        <v>77691</v>
      </c>
      <c r="D353">
        <f>ROUND(AI_Impact_on_Jobs_20303[[#This Row],[Salary]]/1000, 1)</f>
        <v>77.7</v>
      </c>
      <c r="E353">
        <v>16</v>
      </c>
      <c r="F3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53" t="s">
        <v>38</v>
      </c>
      <c r="H353">
        <v>31</v>
      </c>
      <c r="I353">
        <v>123</v>
      </c>
      <c r="J353">
        <v>9</v>
      </c>
      <c r="K353" t="s">
        <v>20</v>
      </c>
      <c r="L353">
        <f>IF(AI_Impact_on_Jobs_20303[[#This Row],[Risk_Category]] = "Low", AI_Impact_on_Jobs_20303[[#This Row],[Automation_Probability_2030]], 0)</f>
        <v>0</v>
      </c>
      <c r="M353">
        <f>IF(AI_Impact_on_Jobs_20303[[#This Row],[Risk_Category]]="Medium", AI_Impact_on_Jobs_20303[[#This Row],[Automation_Probability_2030]], 0)</f>
        <v>0</v>
      </c>
      <c r="N353">
        <f>IF(AI_Impact_on_Jobs_20303[[#This Row],[Risk_Category]]="High", AI_Impact_on_Jobs_20303[[#This Row],[Automation_Probability_2030]], 0)</f>
        <v>9</v>
      </c>
      <c r="O353">
        <f>AVERAGE(AI_Impact_on_Jobs_20303[[#This Row],[Skill_1]:[Skill_10]])</f>
        <v>48</v>
      </c>
      <c r="P353">
        <v>83</v>
      </c>
      <c r="Q353">
        <v>99</v>
      </c>
      <c r="R353">
        <v>79</v>
      </c>
      <c r="S353">
        <v>6</v>
      </c>
      <c r="T353">
        <v>34</v>
      </c>
      <c r="U353">
        <v>54</v>
      </c>
      <c r="V353">
        <v>4</v>
      </c>
      <c r="W353">
        <v>74</v>
      </c>
      <c r="X353">
        <v>45</v>
      </c>
      <c r="Y353">
        <v>2</v>
      </c>
    </row>
    <row r="354" spans="1:25" x14ac:dyDescent="0.35">
      <c r="A354">
        <v>353</v>
      </c>
      <c r="B354" t="s">
        <v>40</v>
      </c>
      <c r="C354">
        <v>59813</v>
      </c>
      <c r="D354">
        <f>ROUND(AI_Impact_on_Jobs_20303[[#This Row],[Salary]]/1000, 1)</f>
        <v>59.8</v>
      </c>
      <c r="E354">
        <v>15</v>
      </c>
      <c r="F3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54" t="s">
        <v>38</v>
      </c>
      <c r="H354">
        <v>39</v>
      </c>
      <c r="I354">
        <v>108</v>
      </c>
      <c r="J354">
        <v>17</v>
      </c>
      <c r="K354" t="s">
        <v>23</v>
      </c>
      <c r="L354">
        <f>IF(AI_Impact_on_Jobs_20303[[#This Row],[Risk_Category]] = "Low", AI_Impact_on_Jobs_20303[[#This Row],[Automation_Probability_2030]], 0)</f>
        <v>17</v>
      </c>
      <c r="M354">
        <f>IF(AI_Impact_on_Jobs_20303[[#This Row],[Risk_Category]]="Medium", AI_Impact_on_Jobs_20303[[#This Row],[Automation_Probability_2030]], 0)</f>
        <v>0</v>
      </c>
      <c r="N354">
        <f>IF(AI_Impact_on_Jobs_20303[[#This Row],[Risk_Category]]="High", AI_Impact_on_Jobs_20303[[#This Row],[Automation_Probability_2030]], 0)</f>
        <v>0</v>
      </c>
      <c r="O354">
        <f>AVERAGE(AI_Impact_on_Jobs_20303[[#This Row],[Skill_1]:[Skill_10]])</f>
        <v>31.5</v>
      </c>
      <c r="P354">
        <v>62</v>
      </c>
      <c r="Q354">
        <v>48</v>
      </c>
      <c r="R354">
        <v>66</v>
      </c>
      <c r="S354">
        <v>22</v>
      </c>
      <c r="T354">
        <v>11</v>
      </c>
      <c r="U354">
        <v>6</v>
      </c>
      <c r="V354">
        <v>48</v>
      </c>
      <c r="W354">
        <v>3</v>
      </c>
      <c r="X354">
        <v>38</v>
      </c>
      <c r="Y354">
        <v>11</v>
      </c>
    </row>
    <row r="355" spans="1:25" x14ac:dyDescent="0.35">
      <c r="A355">
        <v>354</v>
      </c>
      <c r="B355" t="s">
        <v>37</v>
      </c>
      <c r="C355">
        <v>95603</v>
      </c>
      <c r="D355">
        <f>ROUND(AI_Impact_on_Jobs_20303[[#This Row],[Salary]]/1000, 1)</f>
        <v>95.6</v>
      </c>
      <c r="E355">
        <v>28</v>
      </c>
      <c r="F3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55" t="s">
        <v>19</v>
      </c>
      <c r="H355">
        <v>4</v>
      </c>
      <c r="I355">
        <v>111</v>
      </c>
      <c r="J355">
        <v>62</v>
      </c>
      <c r="K355" t="s">
        <v>27</v>
      </c>
      <c r="L355">
        <f>IF(AI_Impact_on_Jobs_20303[[#This Row],[Risk_Category]] = "Low", AI_Impact_on_Jobs_20303[[#This Row],[Automation_Probability_2030]], 0)</f>
        <v>0</v>
      </c>
      <c r="M355">
        <f>IF(AI_Impact_on_Jobs_20303[[#This Row],[Risk_Category]]="Medium", AI_Impact_on_Jobs_20303[[#This Row],[Automation_Probability_2030]], 0)</f>
        <v>62</v>
      </c>
      <c r="N355">
        <f>IF(AI_Impact_on_Jobs_20303[[#This Row],[Risk_Category]]="High", AI_Impact_on_Jobs_20303[[#This Row],[Automation_Probability_2030]], 0)</f>
        <v>0</v>
      </c>
      <c r="O355">
        <f>AVERAGE(AI_Impact_on_Jobs_20303[[#This Row],[Skill_1]:[Skill_10]])</f>
        <v>45.1</v>
      </c>
      <c r="P355">
        <v>3</v>
      </c>
      <c r="Q355">
        <v>96</v>
      </c>
      <c r="R355">
        <v>54</v>
      </c>
      <c r="S355">
        <v>62</v>
      </c>
      <c r="T355">
        <v>68</v>
      </c>
      <c r="U355">
        <v>67</v>
      </c>
      <c r="V355">
        <v>51</v>
      </c>
      <c r="W355">
        <v>43</v>
      </c>
      <c r="X355">
        <v>5</v>
      </c>
      <c r="Y355">
        <v>2</v>
      </c>
    </row>
    <row r="356" spans="1:25" x14ac:dyDescent="0.35">
      <c r="A356">
        <v>355</v>
      </c>
      <c r="B356" t="s">
        <v>37</v>
      </c>
      <c r="C356">
        <v>118150</v>
      </c>
      <c r="D356">
        <f>ROUND(AI_Impact_on_Jobs_20303[[#This Row],[Salary]]/1000, 1)</f>
        <v>118.2</v>
      </c>
      <c r="E356">
        <v>14</v>
      </c>
      <c r="F3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56" t="s">
        <v>19</v>
      </c>
      <c r="H356">
        <v>33</v>
      </c>
      <c r="I356">
        <v>89</v>
      </c>
      <c r="J356">
        <v>36</v>
      </c>
      <c r="K356" t="s">
        <v>27</v>
      </c>
      <c r="L356">
        <f>IF(AI_Impact_on_Jobs_20303[[#This Row],[Risk_Category]] = "Low", AI_Impact_on_Jobs_20303[[#This Row],[Automation_Probability_2030]], 0)</f>
        <v>0</v>
      </c>
      <c r="M356">
        <f>IF(AI_Impact_on_Jobs_20303[[#This Row],[Risk_Category]]="Medium", AI_Impact_on_Jobs_20303[[#This Row],[Automation_Probability_2030]], 0)</f>
        <v>36</v>
      </c>
      <c r="N356">
        <f>IF(AI_Impact_on_Jobs_20303[[#This Row],[Risk_Category]]="High", AI_Impact_on_Jobs_20303[[#This Row],[Automation_Probability_2030]], 0)</f>
        <v>0</v>
      </c>
      <c r="O356">
        <f>AVERAGE(AI_Impact_on_Jobs_20303[[#This Row],[Skill_1]:[Skill_10]])</f>
        <v>61.5</v>
      </c>
      <c r="P356">
        <v>74</v>
      </c>
      <c r="Q356">
        <v>86</v>
      </c>
      <c r="R356">
        <v>94</v>
      </c>
      <c r="S356">
        <v>49</v>
      </c>
      <c r="T356">
        <v>7</v>
      </c>
      <c r="U356">
        <v>86</v>
      </c>
      <c r="V356">
        <v>42</v>
      </c>
      <c r="W356">
        <v>31</v>
      </c>
      <c r="X356">
        <v>94</v>
      </c>
      <c r="Y356">
        <v>52</v>
      </c>
    </row>
    <row r="357" spans="1:25" x14ac:dyDescent="0.35">
      <c r="A357">
        <v>356</v>
      </c>
      <c r="B357" t="s">
        <v>41</v>
      </c>
      <c r="C357">
        <v>31996</v>
      </c>
      <c r="D357">
        <f>ROUND(AI_Impact_on_Jobs_20303[[#This Row],[Salary]]/1000, 1)</f>
        <v>32</v>
      </c>
      <c r="E357">
        <v>3</v>
      </c>
      <c r="F3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57" t="s">
        <v>38</v>
      </c>
      <c r="H357">
        <v>12</v>
      </c>
      <c r="I357">
        <v>83</v>
      </c>
      <c r="J357">
        <v>9</v>
      </c>
      <c r="K357" t="s">
        <v>20</v>
      </c>
      <c r="L357">
        <f>IF(AI_Impact_on_Jobs_20303[[#This Row],[Risk_Category]] = "Low", AI_Impact_on_Jobs_20303[[#This Row],[Automation_Probability_2030]], 0)</f>
        <v>0</v>
      </c>
      <c r="M357">
        <f>IF(AI_Impact_on_Jobs_20303[[#This Row],[Risk_Category]]="Medium", AI_Impact_on_Jobs_20303[[#This Row],[Automation_Probability_2030]], 0)</f>
        <v>0</v>
      </c>
      <c r="N357">
        <f>IF(AI_Impact_on_Jobs_20303[[#This Row],[Risk_Category]]="High", AI_Impact_on_Jobs_20303[[#This Row],[Automation_Probability_2030]], 0)</f>
        <v>9</v>
      </c>
      <c r="O357">
        <f>AVERAGE(AI_Impact_on_Jobs_20303[[#This Row],[Skill_1]:[Skill_10]])</f>
        <v>48.8</v>
      </c>
      <c r="P357">
        <v>6</v>
      </c>
      <c r="Q357">
        <v>39</v>
      </c>
      <c r="R357">
        <v>47</v>
      </c>
      <c r="S357">
        <v>85</v>
      </c>
      <c r="T357">
        <v>34</v>
      </c>
      <c r="U357">
        <v>87</v>
      </c>
      <c r="V357">
        <v>9</v>
      </c>
      <c r="W357">
        <v>78</v>
      </c>
      <c r="X357">
        <v>85</v>
      </c>
      <c r="Y357">
        <v>18</v>
      </c>
    </row>
    <row r="358" spans="1:25" x14ac:dyDescent="0.35">
      <c r="A358">
        <v>357</v>
      </c>
      <c r="B358" t="s">
        <v>24</v>
      </c>
      <c r="C358">
        <v>108015</v>
      </c>
      <c r="D358">
        <f>ROUND(AI_Impact_on_Jobs_20303[[#This Row],[Salary]]/1000, 1)</f>
        <v>108</v>
      </c>
      <c r="E358">
        <v>2</v>
      </c>
      <c r="F3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58" t="s">
        <v>38</v>
      </c>
      <c r="H358">
        <v>17</v>
      </c>
      <c r="I358">
        <v>121</v>
      </c>
      <c r="J358">
        <v>83</v>
      </c>
      <c r="K358" t="s">
        <v>20</v>
      </c>
      <c r="L358">
        <f>IF(AI_Impact_on_Jobs_20303[[#This Row],[Risk_Category]] = "Low", AI_Impact_on_Jobs_20303[[#This Row],[Automation_Probability_2030]], 0)</f>
        <v>0</v>
      </c>
      <c r="M358">
        <f>IF(AI_Impact_on_Jobs_20303[[#This Row],[Risk_Category]]="Medium", AI_Impact_on_Jobs_20303[[#This Row],[Automation_Probability_2030]], 0)</f>
        <v>0</v>
      </c>
      <c r="N358">
        <f>IF(AI_Impact_on_Jobs_20303[[#This Row],[Risk_Category]]="High", AI_Impact_on_Jobs_20303[[#This Row],[Automation_Probability_2030]], 0)</f>
        <v>83</v>
      </c>
      <c r="O358">
        <f>AVERAGE(AI_Impact_on_Jobs_20303[[#This Row],[Skill_1]:[Skill_10]])</f>
        <v>47.1</v>
      </c>
      <c r="P358">
        <v>64</v>
      </c>
      <c r="Q358">
        <v>2</v>
      </c>
      <c r="R358">
        <v>21</v>
      </c>
      <c r="S358">
        <v>4</v>
      </c>
      <c r="T358">
        <v>32</v>
      </c>
      <c r="U358">
        <v>56</v>
      </c>
      <c r="V358">
        <v>86</v>
      </c>
      <c r="W358">
        <v>67</v>
      </c>
      <c r="X358">
        <v>44</v>
      </c>
      <c r="Y358">
        <v>95</v>
      </c>
    </row>
    <row r="359" spans="1:25" x14ac:dyDescent="0.35">
      <c r="A359">
        <v>358</v>
      </c>
      <c r="B359" t="s">
        <v>42</v>
      </c>
      <c r="C359">
        <v>59709</v>
      </c>
      <c r="D359">
        <f>ROUND(AI_Impact_on_Jobs_20303[[#This Row],[Salary]]/1000, 1)</f>
        <v>59.7</v>
      </c>
      <c r="E359">
        <v>9</v>
      </c>
      <c r="F3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59" t="s">
        <v>38</v>
      </c>
      <c r="H359">
        <v>93</v>
      </c>
      <c r="I359">
        <v>103</v>
      </c>
      <c r="J359">
        <v>4</v>
      </c>
      <c r="K359" t="s">
        <v>27</v>
      </c>
      <c r="L359">
        <f>IF(AI_Impact_on_Jobs_20303[[#This Row],[Risk_Category]] = "Low", AI_Impact_on_Jobs_20303[[#This Row],[Automation_Probability_2030]], 0)</f>
        <v>0</v>
      </c>
      <c r="M359">
        <f>IF(AI_Impact_on_Jobs_20303[[#This Row],[Risk_Category]]="Medium", AI_Impact_on_Jobs_20303[[#This Row],[Automation_Probability_2030]], 0)</f>
        <v>4</v>
      </c>
      <c r="N359">
        <f>IF(AI_Impact_on_Jobs_20303[[#This Row],[Risk_Category]]="High", AI_Impact_on_Jobs_20303[[#This Row],[Automation_Probability_2030]], 0)</f>
        <v>0</v>
      </c>
      <c r="O359">
        <f>AVERAGE(AI_Impact_on_Jobs_20303[[#This Row],[Skill_1]:[Skill_10]])</f>
        <v>32.5</v>
      </c>
      <c r="P359">
        <v>5</v>
      </c>
      <c r="Q359">
        <v>73</v>
      </c>
      <c r="R359">
        <v>12</v>
      </c>
      <c r="S359">
        <v>3</v>
      </c>
      <c r="T359">
        <v>53</v>
      </c>
      <c r="U359">
        <v>56</v>
      </c>
      <c r="V359">
        <v>6</v>
      </c>
      <c r="W359">
        <v>17</v>
      </c>
      <c r="X359">
        <v>38</v>
      </c>
      <c r="Y359">
        <v>62</v>
      </c>
    </row>
    <row r="360" spans="1:25" x14ac:dyDescent="0.35">
      <c r="A360">
        <v>359</v>
      </c>
      <c r="B360" t="s">
        <v>26</v>
      </c>
      <c r="C360">
        <v>33203</v>
      </c>
      <c r="D360">
        <f>ROUND(AI_Impact_on_Jobs_20303[[#This Row],[Salary]]/1000, 1)</f>
        <v>33.200000000000003</v>
      </c>
      <c r="E360">
        <v>17</v>
      </c>
      <c r="F3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60" t="s">
        <v>25</v>
      </c>
      <c r="H360">
        <v>73</v>
      </c>
      <c r="I360">
        <v>142</v>
      </c>
      <c r="J360">
        <v>6</v>
      </c>
      <c r="K360" t="s">
        <v>27</v>
      </c>
      <c r="L360">
        <f>IF(AI_Impact_on_Jobs_20303[[#This Row],[Risk_Category]] = "Low", AI_Impact_on_Jobs_20303[[#This Row],[Automation_Probability_2030]], 0)</f>
        <v>0</v>
      </c>
      <c r="M360">
        <f>IF(AI_Impact_on_Jobs_20303[[#This Row],[Risk_Category]]="Medium", AI_Impact_on_Jobs_20303[[#This Row],[Automation_Probability_2030]], 0)</f>
        <v>6</v>
      </c>
      <c r="N360">
        <f>IF(AI_Impact_on_Jobs_20303[[#This Row],[Risk_Category]]="High", AI_Impact_on_Jobs_20303[[#This Row],[Automation_Probability_2030]], 0)</f>
        <v>0</v>
      </c>
      <c r="O360">
        <f>AVERAGE(AI_Impact_on_Jobs_20303[[#This Row],[Skill_1]:[Skill_10]])</f>
        <v>40.200000000000003</v>
      </c>
      <c r="P360">
        <v>59</v>
      </c>
      <c r="Q360">
        <v>19</v>
      </c>
      <c r="R360">
        <v>67</v>
      </c>
      <c r="S360">
        <v>62</v>
      </c>
      <c r="T360">
        <v>6</v>
      </c>
      <c r="U360">
        <v>49</v>
      </c>
      <c r="V360">
        <v>53</v>
      </c>
      <c r="W360">
        <v>33</v>
      </c>
      <c r="X360">
        <v>52</v>
      </c>
      <c r="Y360">
        <v>2</v>
      </c>
    </row>
    <row r="361" spans="1:25" x14ac:dyDescent="0.35">
      <c r="A361">
        <v>360</v>
      </c>
      <c r="B361" t="s">
        <v>44</v>
      </c>
      <c r="C361">
        <v>39327</v>
      </c>
      <c r="D361">
        <f>ROUND(AI_Impact_on_Jobs_20303[[#This Row],[Salary]]/1000, 1)</f>
        <v>39.299999999999997</v>
      </c>
      <c r="E361">
        <v>7</v>
      </c>
      <c r="F3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61" t="s">
        <v>22</v>
      </c>
      <c r="H361">
        <v>77</v>
      </c>
      <c r="I361">
        <v>89</v>
      </c>
      <c r="J361">
        <v>5</v>
      </c>
      <c r="K361" t="s">
        <v>27</v>
      </c>
      <c r="L361">
        <f>IF(AI_Impact_on_Jobs_20303[[#This Row],[Risk_Category]] = "Low", AI_Impact_on_Jobs_20303[[#This Row],[Automation_Probability_2030]], 0)</f>
        <v>0</v>
      </c>
      <c r="M361">
        <f>IF(AI_Impact_on_Jobs_20303[[#This Row],[Risk_Category]]="Medium", AI_Impact_on_Jobs_20303[[#This Row],[Automation_Probability_2030]], 0)</f>
        <v>5</v>
      </c>
      <c r="N361">
        <f>IF(AI_Impact_on_Jobs_20303[[#This Row],[Risk_Category]]="High", AI_Impact_on_Jobs_20303[[#This Row],[Automation_Probability_2030]], 0)</f>
        <v>0</v>
      </c>
      <c r="O361">
        <f>AVERAGE(AI_Impact_on_Jobs_20303[[#This Row],[Skill_1]:[Skill_10]])</f>
        <v>57.6</v>
      </c>
      <c r="P361">
        <v>86</v>
      </c>
      <c r="Q361">
        <v>75</v>
      </c>
      <c r="R361">
        <v>81</v>
      </c>
      <c r="S361">
        <v>14</v>
      </c>
      <c r="T361">
        <v>7</v>
      </c>
      <c r="U361">
        <v>89</v>
      </c>
      <c r="V361">
        <v>39</v>
      </c>
      <c r="W361">
        <v>29</v>
      </c>
      <c r="X361">
        <v>72</v>
      </c>
      <c r="Y361">
        <v>84</v>
      </c>
    </row>
    <row r="362" spans="1:25" x14ac:dyDescent="0.35">
      <c r="A362">
        <v>361</v>
      </c>
      <c r="B362" t="s">
        <v>24</v>
      </c>
      <c r="C362">
        <v>37868</v>
      </c>
      <c r="D362">
        <f>ROUND(AI_Impact_on_Jobs_20303[[#This Row],[Salary]]/1000, 1)</f>
        <v>37.9</v>
      </c>
      <c r="E362">
        <v>11</v>
      </c>
      <c r="F3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62" t="s">
        <v>25</v>
      </c>
      <c r="H362">
        <v>32</v>
      </c>
      <c r="I362">
        <v>135</v>
      </c>
      <c r="J362">
        <v>71</v>
      </c>
      <c r="K362" t="s">
        <v>20</v>
      </c>
      <c r="L362">
        <f>IF(AI_Impact_on_Jobs_20303[[#This Row],[Risk_Category]] = "Low", AI_Impact_on_Jobs_20303[[#This Row],[Automation_Probability_2030]], 0)</f>
        <v>0</v>
      </c>
      <c r="M362">
        <f>IF(AI_Impact_on_Jobs_20303[[#This Row],[Risk_Category]]="Medium", AI_Impact_on_Jobs_20303[[#This Row],[Automation_Probability_2030]], 0)</f>
        <v>0</v>
      </c>
      <c r="N362">
        <f>IF(AI_Impact_on_Jobs_20303[[#This Row],[Risk_Category]]="High", AI_Impact_on_Jobs_20303[[#This Row],[Automation_Probability_2030]], 0)</f>
        <v>71</v>
      </c>
      <c r="O362">
        <f>AVERAGE(AI_Impact_on_Jobs_20303[[#This Row],[Skill_1]:[Skill_10]])</f>
        <v>34.6</v>
      </c>
      <c r="P362">
        <v>5</v>
      </c>
      <c r="Q362">
        <v>62</v>
      </c>
      <c r="R362">
        <v>6</v>
      </c>
      <c r="S362">
        <v>32</v>
      </c>
      <c r="T362">
        <v>67</v>
      </c>
      <c r="U362">
        <v>34</v>
      </c>
      <c r="V362">
        <v>18</v>
      </c>
      <c r="W362">
        <v>28</v>
      </c>
      <c r="X362">
        <v>46</v>
      </c>
      <c r="Y362">
        <v>48</v>
      </c>
    </row>
    <row r="363" spans="1:25" x14ac:dyDescent="0.35">
      <c r="A363">
        <v>362</v>
      </c>
      <c r="B363" t="s">
        <v>34</v>
      </c>
      <c r="C363">
        <v>76097</v>
      </c>
      <c r="D363">
        <f>ROUND(AI_Impact_on_Jobs_20303[[#This Row],[Salary]]/1000, 1)</f>
        <v>76.099999999999994</v>
      </c>
      <c r="E363">
        <v>23</v>
      </c>
      <c r="F3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63" t="s">
        <v>25</v>
      </c>
      <c r="H363">
        <v>75</v>
      </c>
      <c r="I363">
        <v>96</v>
      </c>
      <c r="J363">
        <v>64</v>
      </c>
      <c r="K363" t="s">
        <v>27</v>
      </c>
      <c r="L363">
        <f>IF(AI_Impact_on_Jobs_20303[[#This Row],[Risk_Category]] = "Low", AI_Impact_on_Jobs_20303[[#This Row],[Automation_Probability_2030]], 0)</f>
        <v>0</v>
      </c>
      <c r="M363">
        <f>IF(AI_Impact_on_Jobs_20303[[#This Row],[Risk_Category]]="Medium", AI_Impact_on_Jobs_20303[[#This Row],[Automation_Probability_2030]], 0)</f>
        <v>64</v>
      </c>
      <c r="N363">
        <f>IF(AI_Impact_on_Jobs_20303[[#This Row],[Risk_Category]]="High", AI_Impact_on_Jobs_20303[[#This Row],[Automation_Probability_2030]], 0)</f>
        <v>0</v>
      </c>
      <c r="O363">
        <f>AVERAGE(AI_Impact_on_Jobs_20303[[#This Row],[Skill_1]:[Skill_10]])</f>
        <v>46.6</v>
      </c>
      <c r="P363">
        <v>11</v>
      </c>
      <c r="Q363">
        <v>26</v>
      </c>
      <c r="R363">
        <v>83</v>
      </c>
      <c r="S363">
        <v>38</v>
      </c>
      <c r="T363">
        <v>98</v>
      </c>
      <c r="U363">
        <v>47</v>
      </c>
      <c r="V363">
        <v>79</v>
      </c>
      <c r="W363">
        <v>4</v>
      </c>
      <c r="X363">
        <v>42</v>
      </c>
      <c r="Y363">
        <v>38</v>
      </c>
    </row>
    <row r="364" spans="1:25" x14ac:dyDescent="0.35">
      <c r="A364">
        <v>363</v>
      </c>
      <c r="B364" t="s">
        <v>35</v>
      </c>
      <c r="C364">
        <v>117838</v>
      </c>
      <c r="D364">
        <f>ROUND(AI_Impact_on_Jobs_20303[[#This Row],[Salary]]/1000, 1)</f>
        <v>117.8</v>
      </c>
      <c r="E364">
        <v>6</v>
      </c>
      <c r="F3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64" t="s">
        <v>25</v>
      </c>
      <c r="H364">
        <v>44</v>
      </c>
      <c r="I364">
        <v>134</v>
      </c>
      <c r="J364">
        <v>4</v>
      </c>
      <c r="K364" t="s">
        <v>27</v>
      </c>
      <c r="L364">
        <f>IF(AI_Impact_on_Jobs_20303[[#This Row],[Risk_Category]] = "Low", AI_Impact_on_Jobs_20303[[#This Row],[Automation_Probability_2030]], 0)</f>
        <v>0</v>
      </c>
      <c r="M364">
        <f>IF(AI_Impact_on_Jobs_20303[[#This Row],[Risk_Category]]="Medium", AI_Impact_on_Jobs_20303[[#This Row],[Automation_Probability_2030]], 0)</f>
        <v>4</v>
      </c>
      <c r="N364">
        <f>IF(AI_Impact_on_Jobs_20303[[#This Row],[Risk_Category]]="High", AI_Impact_on_Jobs_20303[[#This Row],[Automation_Probability_2030]], 0)</f>
        <v>0</v>
      </c>
      <c r="O364">
        <f>AVERAGE(AI_Impact_on_Jobs_20303[[#This Row],[Skill_1]:[Skill_10]])</f>
        <v>32</v>
      </c>
      <c r="P364">
        <v>42</v>
      </c>
      <c r="Q364">
        <v>4</v>
      </c>
      <c r="R364">
        <v>45</v>
      </c>
      <c r="S364">
        <v>58</v>
      </c>
      <c r="T364">
        <v>57</v>
      </c>
      <c r="U364">
        <v>33</v>
      </c>
      <c r="V364">
        <v>32</v>
      </c>
      <c r="W364">
        <v>11</v>
      </c>
      <c r="X364">
        <v>37</v>
      </c>
      <c r="Y364">
        <v>1</v>
      </c>
    </row>
    <row r="365" spans="1:25" x14ac:dyDescent="0.35">
      <c r="A365">
        <v>364</v>
      </c>
      <c r="B365" t="s">
        <v>35</v>
      </c>
      <c r="C365">
        <v>136931</v>
      </c>
      <c r="D365">
        <f>ROUND(AI_Impact_on_Jobs_20303[[#This Row],[Salary]]/1000, 1)</f>
        <v>136.9</v>
      </c>
      <c r="E365">
        <v>16</v>
      </c>
      <c r="F3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65" t="s">
        <v>19</v>
      </c>
      <c r="H365">
        <v>97</v>
      </c>
      <c r="I365">
        <v>147</v>
      </c>
      <c r="J365">
        <v>65</v>
      </c>
      <c r="K365" t="s">
        <v>27</v>
      </c>
      <c r="L365">
        <f>IF(AI_Impact_on_Jobs_20303[[#This Row],[Risk_Category]] = "Low", AI_Impact_on_Jobs_20303[[#This Row],[Automation_Probability_2030]], 0)</f>
        <v>0</v>
      </c>
      <c r="M365">
        <f>IF(AI_Impact_on_Jobs_20303[[#This Row],[Risk_Category]]="Medium", AI_Impact_on_Jobs_20303[[#This Row],[Automation_Probability_2030]], 0)</f>
        <v>65</v>
      </c>
      <c r="N365">
        <f>IF(AI_Impact_on_Jobs_20303[[#This Row],[Risk_Category]]="High", AI_Impact_on_Jobs_20303[[#This Row],[Automation_Probability_2030]], 0)</f>
        <v>0</v>
      </c>
      <c r="O365">
        <f>AVERAGE(AI_Impact_on_Jobs_20303[[#This Row],[Skill_1]:[Skill_10]])</f>
        <v>42.7</v>
      </c>
      <c r="P365">
        <v>6</v>
      </c>
      <c r="Q365">
        <v>7</v>
      </c>
      <c r="R365">
        <v>29</v>
      </c>
      <c r="S365">
        <v>63</v>
      </c>
      <c r="T365">
        <v>46</v>
      </c>
      <c r="U365">
        <v>48</v>
      </c>
      <c r="V365">
        <v>76</v>
      </c>
      <c r="W365">
        <v>28</v>
      </c>
      <c r="X365">
        <v>32</v>
      </c>
      <c r="Y365">
        <v>92</v>
      </c>
    </row>
    <row r="366" spans="1:25" x14ac:dyDescent="0.35">
      <c r="A366">
        <v>365</v>
      </c>
      <c r="B366" t="s">
        <v>32</v>
      </c>
      <c r="C366">
        <v>76900</v>
      </c>
      <c r="D366">
        <f>ROUND(AI_Impact_on_Jobs_20303[[#This Row],[Salary]]/1000, 1)</f>
        <v>76.900000000000006</v>
      </c>
      <c r="E366">
        <v>24</v>
      </c>
      <c r="F3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66" t="s">
        <v>38</v>
      </c>
      <c r="H366">
        <v>49</v>
      </c>
      <c r="I366">
        <v>141</v>
      </c>
      <c r="J366">
        <v>54</v>
      </c>
      <c r="K366" t="s">
        <v>27</v>
      </c>
      <c r="L366">
        <f>IF(AI_Impact_on_Jobs_20303[[#This Row],[Risk_Category]] = "Low", AI_Impact_on_Jobs_20303[[#This Row],[Automation_Probability_2030]], 0)</f>
        <v>0</v>
      </c>
      <c r="M366">
        <f>IF(AI_Impact_on_Jobs_20303[[#This Row],[Risk_Category]]="Medium", AI_Impact_on_Jobs_20303[[#This Row],[Automation_Probability_2030]], 0)</f>
        <v>54</v>
      </c>
      <c r="N366">
        <f>IF(AI_Impact_on_Jobs_20303[[#This Row],[Risk_Category]]="High", AI_Impact_on_Jobs_20303[[#This Row],[Automation_Probability_2030]], 0)</f>
        <v>0</v>
      </c>
      <c r="O366">
        <f>AVERAGE(AI_Impact_on_Jobs_20303[[#This Row],[Skill_1]:[Skill_10]])</f>
        <v>44.3</v>
      </c>
      <c r="P366">
        <v>55</v>
      </c>
      <c r="Q366">
        <v>25</v>
      </c>
      <c r="R366">
        <v>34</v>
      </c>
      <c r="S366">
        <v>85</v>
      </c>
      <c r="T366">
        <v>56</v>
      </c>
      <c r="U366">
        <v>51</v>
      </c>
      <c r="V366">
        <v>1</v>
      </c>
      <c r="W366">
        <v>2</v>
      </c>
      <c r="X366">
        <v>96</v>
      </c>
      <c r="Y366">
        <v>38</v>
      </c>
    </row>
    <row r="367" spans="1:25" x14ac:dyDescent="0.35">
      <c r="A367">
        <v>366</v>
      </c>
      <c r="B367" t="s">
        <v>30</v>
      </c>
      <c r="C367">
        <v>41221</v>
      </c>
      <c r="D367">
        <f>ROUND(AI_Impact_on_Jobs_20303[[#This Row],[Salary]]/1000, 1)</f>
        <v>41.2</v>
      </c>
      <c r="E367">
        <v>11</v>
      </c>
      <c r="F3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67" t="s">
        <v>22</v>
      </c>
      <c r="H367">
        <v>8</v>
      </c>
      <c r="I367">
        <v>118</v>
      </c>
      <c r="J367">
        <v>67</v>
      </c>
      <c r="K367" t="s">
        <v>27</v>
      </c>
      <c r="L367">
        <f>IF(AI_Impact_on_Jobs_20303[[#This Row],[Risk_Category]] = "Low", AI_Impact_on_Jobs_20303[[#This Row],[Automation_Probability_2030]], 0)</f>
        <v>0</v>
      </c>
      <c r="M367">
        <f>IF(AI_Impact_on_Jobs_20303[[#This Row],[Risk_Category]]="Medium", AI_Impact_on_Jobs_20303[[#This Row],[Automation_Probability_2030]], 0)</f>
        <v>67</v>
      </c>
      <c r="N367">
        <f>IF(AI_Impact_on_Jobs_20303[[#This Row],[Risk_Category]]="High", AI_Impact_on_Jobs_20303[[#This Row],[Automation_Probability_2030]], 0)</f>
        <v>0</v>
      </c>
      <c r="O367">
        <f>AVERAGE(AI_Impact_on_Jobs_20303[[#This Row],[Skill_1]:[Skill_10]])</f>
        <v>48.4</v>
      </c>
      <c r="P367">
        <v>58</v>
      </c>
      <c r="Q367">
        <v>13</v>
      </c>
      <c r="R367">
        <v>58</v>
      </c>
      <c r="S367">
        <v>77</v>
      </c>
      <c r="T367">
        <v>41</v>
      </c>
      <c r="U367">
        <v>88</v>
      </c>
      <c r="V367">
        <v>65</v>
      </c>
      <c r="W367">
        <v>9</v>
      </c>
      <c r="X367">
        <v>62</v>
      </c>
      <c r="Y367">
        <v>13</v>
      </c>
    </row>
    <row r="368" spans="1:25" x14ac:dyDescent="0.35">
      <c r="A368">
        <v>367</v>
      </c>
      <c r="B368" t="s">
        <v>18</v>
      </c>
      <c r="C368">
        <v>30654</v>
      </c>
      <c r="D368">
        <f>ROUND(AI_Impact_on_Jobs_20303[[#This Row],[Salary]]/1000, 1)</f>
        <v>30.7</v>
      </c>
      <c r="E368">
        <v>9</v>
      </c>
      <c r="F3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68" t="s">
        <v>25</v>
      </c>
      <c r="H368">
        <v>48</v>
      </c>
      <c r="I368">
        <v>117</v>
      </c>
      <c r="J368">
        <v>8</v>
      </c>
      <c r="K368" t="s">
        <v>20</v>
      </c>
      <c r="L368">
        <f>IF(AI_Impact_on_Jobs_20303[[#This Row],[Risk_Category]] = "Low", AI_Impact_on_Jobs_20303[[#This Row],[Automation_Probability_2030]], 0)</f>
        <v>0</v>
      </c>
      <c r="M368">
        <f>IF(AI_Impact_on_Jobs_20303[[#This Row],[Risk_Category]]="Medium", AI_Impact_on_Jobs_20303[[#This Row],[Automation_Probability_2030]], 0)</f>
        <v>0</v>
      </c>
      <c r="N368">
        <f>IF(AI_Impact_on_Jobs_20303[[#This Row],[Risk_Category]]="High", AI_Impact_on_Jobs_20303[[#This Row],[Automation_Probability_2030]], 0)</f>
        <v>8</v>
      </c>
      <c r="O368">
        <f>AVERAGE(AI_Impact_on_Jobs_20303[[#This Row],[Skill_1]:[Skill_10]])</f>
        <v>32</v>
      </c>
      <c r="P368">
        <v>3</v>
      </c>
      <c r="Q368">
        <v>63</v>
      </c>
      <c r="R368">
        <v>15</v>
      </c>
      <c r="S368">
        <v>37</v>
      </c>
      <c r="T368">
        <v>21</v>
      </c>
      <c r="U368">
        <v>7</v>
      </c>
      <c r="V368">
        <v>94</v>
      </c>
      <c r="W368">
        <v>10</v>
      </c>
      <c r="X368">
        <v>45</v>
      </c>
      <c r="Y368">
        <v>25</v>
      </c>
    </row>
    <row r="369" spans="1:25" x14ac:dyDescent="0.35">
      <c r="A369">
        <v>368</v>
      </c>
      <c r="B369" t="s">
        <v>37</v>
      </c>
      <c r="C369">
        <v>112928</v>
      </c>
      <c r="D369">
        <f>ROUND(AI_Impact_on_Jobs_20303[[#This Row],[Salary]]/1000, 1)</f>
        <v>112.9</v>
      </c>
      <c r="E369">
        <v>26</v>
      </c>
      <c r="F3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69" t="s">
        <v>25</v>
      </c>
      <c r="H369">
        <v>85</v>
      </c>
      <c r="I369">
        <v>71</v>
      </c>
      <c r="J369">
        <v>68</v>
      </c>
      <c r="K369" t="s">
        <v>27</v>
      </c>
      <c r="L369">
        <f>IF(AI_Impact_on_Jobs_20303[[#This Row],[Risk_Category]] = "Low", AI_Impact_on_Jobs_20303[[#This Row],[Automation_Probability_2030]], 0)</f>
        <v>0</v>
      </c>
      <c r="M369">
        <f>IF(AI_Impact_on_Jobs_20303[[#This Row],[Risk_Category]]="Medium", AI_Impact_on_Jobs_20303[[#This Row],[Automation_Probability_2030]], 0)</f>
        <v>68</v>
      </c>
      <c r="N369">
        <f>IF(AI_Impact_on_Jobs_20303[[#This Row],[Risk_Category]]="High", AI_Impact_on_Jobs_20303[[#This Row],[Automation_Probability_2030]], 0)</f>
        <v>0</v>
      </c>
      <c r="O369">
        <f>AVERAGE(AI_Impact_on_Jobs_20303[[#This Row],[Skill_1]:[Skill_10]])</f>
        <v>42.7</v>
      </c>
      <c r="P369">
        <v>34</v>
      </c>
      <c r="Q369">
        <v>99</v>
      </c>
      <c r="R369">
        <v>84</v>
      </c>
      <c r="S369">
        <v>81</v>
      </c>
      <c r="T369">
        <v>32</v>
      </c>
      <c r="U369">
        <v>1</v>
      </c>
      <c r="V369">
        <v>38</v>
      </c>
      <c r="W369">
        <v>3</v>
      </c>
      <c r="X369">
        <v>4</v>
      </c>
      <c r="Y369">
        <v>51</v>
      </c>
    </row>
    <row r="370" spans="1:25" x14ac:dyDescent="0.35">
      <c r="A370">
        <v>369</v>
      </c>
      <c r="B370" t="s">
        <v>31</v>
      </c>
      <c r="C370">
        <v>99444</v>
      </c>
      <c r="D370">
        <f>ROUND(AI_Impact_on_Jobs_20303[[#This Row],[Salary]]/1000, 1)</f>
        <v>99.4</v>
      </c>
      <c r="E370">
        <v>21</v>
      </c>
      <c r="F3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70" t="s">
        <v>25</v>
      </c>
      <c r="H370">
        <v>63</v>
      </c>
      <c r="I370">
        <v>112</v>
      </c>
      <c r="J370">
        <v>8</v>
      </c>
      <c r="K370" t="s">
        <v>23</v>
      </c>
      <c r="L370">
        <f>IF(AI_Impact_on_Jobs_20303[[#This Row],[Risk_Category]] = "Low", AI_Impact_on_Jobs_20303[[#This Row],[Automation_Probability_2030]], 0)</f>
        <v>8</v>
      </c>
      <c r="M370">
        <f>IF(AI_Impact_on_Jobs_20303[[#This Row],[Risk_Category]]="Medium", AI_Impact_on_Jobs_20303[[#This Row],[Automation_Probability_2030]], 0)</f>
        <v>0</v>
      </c>
      <c r="N370">
        <f>IF(AI_Impact_on_Jobs_20303[[#This Row],[Risk_Category]]="High", AI_Impact_on_Jobs_20303[[#This Row],[Automation_Probability_2030]], 0)</f>
        <v>0</v>
      </c>
      <c r="O370">
        <f>AVERAGE(AI_Impact_on_Jobs_20303[[#This Row],[Skill_1]:[Skill_10]])</f>
        <v>48.4</v>
      </c>
      <c r="P370">
        <v>98</v>
      </c>
      <c r="Q370">
        <v>19</v>
      </c>
      <c r="R370">
        <v>45</v>
      </c>
      <c r="S370">
        <v>49</v>
      </c>
      <c r="T370">
        <v>81</v>
      </c>
      <c r="U370">
        <v>1</v>
      </c>
      <c r="V370">
        <v>43</v>
      </c>
      <c r="W370">
        <v>63</v>
      </c>
      <c r="X370">
        <v>22</v>
      </c>
      <c r="Y370">
        <v>63</v>
      </c>
    </row>
    <row r="371" spans="1:25" x14ac:dyDescent="0.35">
      <c r="A371">
        <v>370</v>
      </c>
      <c r="B371" t="s">
        <v>21</v>
      </c>
      <c r="C371">
        <v>115092</v>
      </c>
      <c r="D371">
        <f>ROUND(AI_Impact_on_Jobs_20303[[#This Row],[Salary]]/1000, 1)</f>
        <v>115.1</v>
      </c>
      <c r="E371">
        <v>18</v>
      </c>
      <c r="F3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71" t="s">
        <v>38</v>
      </c>
      <c r="H371">
        <v>2</v>
      </c>
      <c r="I371">
        <v>13</v>
      </c>
      <c r="J371">
        <v>23</v>
      </c>
      <c r="K371" t="s">
        <v>23</v>
      </c>
      <c r="L371">
        <f>IF(AI_Impact_on_Jobs_20303[[#This Row],[Risk_Category]] = "Low", AI_Impact_on_Jobs_20303[[#This Row],[Automation_Probability_2030]], 0)</f>
        <v>23</v>
      </c>
      <c r="M371">
        <f>IF(AI_Impact_on_Jobs_20303[[#This Row],[Risk_Category]]="Medium", AI_Impact_on_Jobs_20303[[#This Row],[Automation_Probability_2030]], 0)</f>
        <v>0</v>
      </c>
      <c r="N371">
        <f>IF(AI_Impact_on_Jobs_20303[[#This Row],[Risk_Category]]="High", AI_Impact_on_Jobs_20303[[#This Row],[Automation_Probability_2030]], 0)</f>
        <v>0</v>
      </c>
      <c r="O371">
        <f>AVERAGE(AI_Impact_on_Jobs_20303[[#This Row],[Skill_1]:[Skill_10]])</f>
        <v>45.4</v>
      </c>
      <c r="P371">
        <v>6</v>
      </c>
      <c r="Q371">
        <v>39</v>
      </c>
      <c r="R371">
        <v>28</v>
      </c>
      <c r="S371">
        <v>3</v>
      </c>
      <c r="T371">
        <v>98</v>
      </c>
      <c r="U371">
        <v>64</v>
      </c>
      <c r="V371">
        <v>72</v>
      </c>
      <c r="W371">
        <v>98</v>
      </c>
      <c r="X371">
        <v>38</v>
      </c>
      <c r="Y371">
        <v>8</v>
      </c>
    </row>
    <row r="372" spans="1:25" x14ac:dyDescent="0.35">
      <c r="A372">
        <v>371</v>
      </c>
      <c r="B372" t="s">
        <v>28</v>
      </c>
      <c r="C372">
        <v>123122</v>
      </c>
      <c r="D372">
        <f>ROUND(AI_Impact_on_Jobs_20303[[#This Row],[Salary]]/1000, 1)</f>
        <v>123.1</v>
      </c>
      <c r="E372">
        <v>8</v>
      </c>
      <c r="F3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72" t="s">
        <v>38</v>
      </c>
      <c r="H372">
        <v>87</v>
      </c>
      <c r="I372">
        <v>68</v>
      </c>
      <c r="J372">
        <v>68</v>
      </c>
      <c r="K372" t="s">
        <v>27</v>
      </c>
      <c r="L372">
        <f>IF(AI_Impact_on_Jobs_20303[[#This Row],[Risk_Category]] = "Low", AI_Impact_on_Jobs_20303[[#This Row],[Automation_Probability_2030]], 0)</f>
        <v>0</v>
      </c>
      <c r="M372">
        <f>IF(AI_Impact_on_Jobs_20303[[#This Row],[Risk_Category]]="Medium", AI_Impact_on_Jobs_20303[[#This Row],[Automation_Probability_2030]], 0)</f>
        <v>68</v>
      </c>
      <c r="N372">
        <f>IF(AI_Impact_on_Jobs_20303[[#This Row],[Risk_Category]]="High", AI_Impact_on_Jobs_20303[[#This Row],[Automation_Probability_2030]], 0)</f>
        <v>0</v>
      </c>
      <c r="O372">
        <f>AVERAGE(AI_Impact_on_Jobs_20303[[#This Row],[Skill_1]:[Skill_10]])</f>
        <v>38.1</v>
      </c>
      <c r="P372">
        <v>22</v>
      </c>
      <c r="Q372">
        <v>33</v>
      </c>
      <c r="R372">
        <v>76</v>
      </c>
      <c r="S372">
        <v>39</v>
      </c>
      <c r="T372">
        <v>61</v>
      </c>
      <c r="U372">
        <v>44</v>
      </c>
      <c r="V372">
        <v>74</v>
      </c>
      <c r="W372">
        <v>23</v>
      </c>
      <c r="X372">
        <v>6</v>
      </c>
      <c r="Y372">
        <v>3</v>
      </c>
    </row>
    <row r="373" spans="1:25" x14ac:dyDescent="0.35">
      <c r="A373">
        <v>372</v>
      </c>
      <c r="B373" t="s">
        <v>29</v>
      </c>
      <c r="C373">
        <v>49177</v>
      </c>
      <c r="D373">
        <f>ROUND(AI_Impact_on_Jobs_20303[[#This Row],[Salary]]/1000, 1)</f>
        <v>49.2</v>
      </c>
      <c r="E373">
        <v>0</v>
      </c>
      <c r="F3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73" t="s">
        <v>19</v>
      </c>
      <c r="H373">
        <v>17</v>
      </c>
      <c r="I373">
        <v>85</v>
      </c>
      <c r="J373">
        <v>15</v>
      </c>
      <c r="K373" t="s">
        <v>23</v>
      </c>
      <c r="L373">
        <f>IF(AI_Impact_on_Jobs_20303[[#This Row],[Risk_Category]] = "Low", AI_Impact_on_Jobs_20303[[#This Row],[Automation_Probability_2030]], 0)</f>
        <v>15</v>
      </c>
      <c r="M373">
        <f>IF(AI_Impact_on_Jobs_20303[[#This Row],[Risk_Category]]="Medium", AI_Impact_on_Jobs_20303[[#This Row],[Automation_Probability_2030]], 0)</f>
        <v>0</v>
      </c>
      <c r="N373">
        <f>IF(AI_Impact_on_Jobs_20303[[#This Row],[Risk_Category]]="High", AI_Impact_on_Jobs_20303[[#This Row],[Automation_Probability_2030]], 0)</f>
        <v>0</v>
      </c>
      <c r="O373">
        <f>AVERAGE(AI_Impact_on_Jobs_20303[[#This Row],[Skill_1]:[Skill_10]])</f>
        <v>33.4</v>
      </c>
      <c r="P373">
        <v>6</v>
      </c>
      <c r="Q373">
        <v>58</v>
      </c>
      <c r="R373">
        <v>88</v>
      </c>
      <c r="S373">
        <v>15</v>
      </c>
      <c r="T373">
        <v>6</v>
      </c>
      <c r="U373">
        <v>66</v>
      </c>
      <c r="V373">
        <v>42</v>
      </c>
      <c r="W373">
        <v>7</v>
      </c>
      <c r="X373">
        <v>41</v>
      </c>
      <c r="Y373">
        <v>5</v>
      </c>
    </row>
    <row r="374" spans="1:25" x14ac:dyDescent="0.35">
      <c r="A374">
        <v>373</v>
      </c>
      <c r="B374" t="s">
        <v>21</v>
      </c>
      <c r="C374">
        <v>107360</v>
      </c>
      <c r="D374">
        <f>ROUND(AI_Impact_on_Jobs_20303[[#This Row],[Salary]]/1000, 1)</f>
        <v>107.4</v>
      </c>
      <c r="E374">
        <v>23</v>
      </c>
      <c r="F3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74" t="s">
        <v>19</v>
      </c>
      <c r="H374">
        <v>13</v>
      </c>
      <c r="I374">
        <v>13</v>
      </c>
      <c r="J374">
        <v>18</v>
      </c>
      <c r="K374" t="s">
        <v>23</v>
      </c>
      <c r="L374">
        <f>IF(AI_Impact_on_Jobs_20303[[#This Row],[Risk_Category]] = "Low", AI_Impact_on_Jobs_20303[[#This Row],[Automation_Probability_2030]], 0)</f>
        <v>18</v>
      </c>
      <c r="M374">
        <f>IF(AI_Impact_on_Jobs_20303[[#This Row],[Risk_Category]]="Medium", AI_Impact_on_Jobs_20303[[#This Row],[Automation_Probability_2030]], 0)</f>
        <v>0</v>
      </c>
      <c r="N374">
        <f>IF(AI_Impact_on_Jobs_20303[[#This Row],[Risk_Category]]="High", AI_Impact_on_Jobs_20303[[#This Row],[Automation_Probability_2030]], 0)</f>
        <v>0</v>
      </c>
      <c r="O374">
        <f>AVERAGE(AI_Impact_on_Jobs_20303[[#This Row],[Skill_1]:[Skill_10]])</f>
        <v>59</v>
      </c>
      <c r="P374">
        <v>75</v>
      </c>
      <c r="Q374">
        <v>31</v>
      </c>
      <c r="R374">
        <v>51</v>
      </c>
      <c r="S374">
        <v>86</v>
      </c>
      <c r="T374">
        <v>47</v>
      </c>
      <c r="U374">
        <v>36</v>
      </c>
      <c r="V374">
        <v>54</v>
      </c>
      <c r="W374">
        <v>72</v>
      </c>
      <c r="X374">
        <v>44</v>
      </c>
      <c r="Y374">
        <v>94</v>
      </c>
    </row>
    <row r="375" spans="1:25" x14ac:dyDescent="0.35">
      <c r="A375">
        <v>374</v>
      </c>
      <c r="B375" t="s">
        <v>30</v>
      </c>
      <c r="C375">
        <v>132877</v>
      </c>
      <c r="D375">
        <f>ROUND(AI_Impact_on_Jobs_20303[[#This Row],[Salary]]/1000, 1)</f>
        <v>132.9</v>
      </c>
      <c r="E375">
        <v>11</v>
      </c>
      <c r="F3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75" t="s">
        <v>19</v>
      </c>
      <c r="H375">
        <v>48</v>
      </c>
      <c r="I375">
        <v>126</v>
      </c>
      <c r="J375">
        <v>58</v>
      </c>
      <c r="K375" t="s">
        <v>27</v>
      </c>
      <c r="L375">
        <f>IF(AI_Impact_on_Jobs_20303[[#This Row],[Risk_Category]] = "Low", AI_Impact_on_Jobs_20303[[#This Row],[Automation_Probability_2030]], 0)</f>
        <v>0</v>
      </c>
      <c r="M375">
        <f>IF(AI_Impact_on_Jobs_20303[[#This Row],[Risk_Category]]="Medium", AI_Impact_on_Jobs_20303[[#This Row],[Automation_Probability_2030]], 0)</f>
        <v>58</v>
      </c>
      <c r="N375">
        <f>IF(AI_Impact_on_Jobs_20303[[#This Row],[Risk_Category]]="High", AI_Impact_on_Jobs_20303[[#This Row],[Automation_Probability_2030]], 0)</f>
        <v>0</v>
      </c>
      <c r="O375">
        <f>AVERAGE(AI_Impact_on_Jobs_20303[[#This Row],[Skill_1]:[Skill_10]])</f>
        <v>35.700000000000003</v>
      </c>
      <c r="P375">
        <v>86</v>
      </c>
      <c r="Q375">
        <v>10</v>
      </c>
      <c r="R375">
        <v>43</v>
      </c>
      <c r="S375">
        <v>11</v>
      </c>
      <c r="T375">
        <v>3</v>
      </c>
      <c r="U375">
        <v>73</v>
      </c>
      <c r="V375">
        <v>87</v>
      </c>
      <c r="W375">
        <v>22</v>
      </c>
      <c r="X375">
        <v>16</v>
      </c>
      <c r="Y375">
        <v>6</v>
      </c>
    </row>
    <row r="376" spans="1:25" x14ac:dyDescent="0.35">
      <c r="A376">
        <v>375</v>
      </c>
      <c r="B376" t="s">
        <v>32</v>
      </c>
      <c r="C376">
        <v>73158</v>
      </c>
      <c r="D376">
        <f>ROUND(AI_Impact_on_Jobs_20303[[#This Row],[Salary]]/1000, 1)</f>
        <v>73.2</v>
      </c>
      <c r="E376">
        <v>27</v>
      </c>
      <c r="F3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76" t="s">
        <v>25</v>
      </c>
      <c r="H376">
        <v>31</v>
      </c>
      <c r="I376">
        <v>9</v>
      </c>
      <c r="J376">
        <v>5</v>
      </c>
      <c r="K376" t="s">
        <v>27</v>
      </c>
      <c r="L376">
        <f>IF(AI_Impact_on_Jobs_20303[[#This Row],[Risk_Category]] = "Low", AI_Impact_on_Jobs_20303[[#This Row],[Automation_Probability_2030]], 0)</f>
        <v>0</v>
      </c>
      <c r="M376">
        <f>IF(AI_Impact_on_Jobs_20303[[#This Row],[Risk_Category]]="Medium", AI_Impact_on_Jobs_20303[[#This Row],[Automation_Probability_2030]], 0)</f>
        <v>5</v>
      </c>
      <c r="N376">
        <f>IF(AI_Impact_on_Jobs_20303[[#This Row],[Risk_Category]]="High", AI_Impact_on_Jobs_20303[[#This Row],[Automation_Probability_2030]], 0)</f>
        <v>0</v>
      </c>
      <c r="O376">
        <f>AVERAGE(AI_Impact_on_Jobs_20303[[#This Row],[Skill_1]:[Skill_10]])</f>
        <v>46</v>
      </c>
      <c r="P376">
        <v>84</v>
      </c>
      <c r="Q376">
        <v>65</v>
      </c>
      <c r="R376">
        <v>62</v>
      </c>
      <c r="S376">
        <v>18</v>
      </c>
      <c r="T376">
        <v>51</v>
      </c>
      <c r="U376">
        <v>72</v>
      </c>
      <c r="V376">
        <v>97</v>
      </c>
      <c r="W376">
        <v>2</v>
      </c>
      <c r="X376">
        <v>1</v>
      </c>
      <c r="Y376">
        <v>8</v>
      </c>
    </row>
    <row r="377" spans="1:25" x14ac:dyDescent="0.35">
      <c r="A377">
        <v>376</v>
      </c>
      <c r="B377" t="s">
        <v>21</v>
      </c>
      <c r="C377">
        <v>87889</v>
      </c>
      <c r="D377">
        <f>ROUND(AI_Impact_on_Jobs_20303[[#This Row],[Salary]]/1000, 1)</f>
        <v>87.9</v>
      </c>
      <c r="E377">
        <v>1</v>
      </c>
      <c r="F3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77" t="s">
        <v>22</v>
      </c>
      <c r="H377">
        <v>34</v>
      </c>
      <c r="I377">
        <v>149</v>
      </c>
      <c r="J377">
        <v>17</v>
      </c>
      <c r="K377" t="s">
        <v>23</v>
      </c>
      <c r="L377">
        <f>IF(AI_Impact_on_Jobs_20303[[#This Row],[Risk_Category]] = "Low", AI_Impact_on_Jobs_20303[[#This Row],[Automation_Probability_2030]], 0)</f>
        <v>17</v>
      </c>
      <c r="M377">
        <f>IF(AI_Impact_on_Jobs_20303[[#This Row],[Risk_Category]]="Medium", AI_Impact_on_Jobs_20303[[#This Row],[Automation_Probability_2030]], 0)</f>
        <v>0</v>
      </c>
      <c r="N377">
        <f>IF(AI_Impact_on_Jobs_20303[[#This Row],[Risk_Category]]="High", AI_Impact_on_Jobs_20303[[#This Row],[Automation_Probability_2030]], 0)</f>
        <v>0</v>
      </c>
      <c r="O377">
        <f>AVERAGE(AI_Impact_on_Jobs_20303[[#This Row],[Skill_1]:[Skill_10]])</f>
        <v>44.6</v>
      </c>
      <c r="P377">
        <v>18</v>
      </c>
      <c r="Q377">
        <v>89</v>
      </c>
      <c r="R377">
        <v>46</v>
      </c>
      <c r="S377">
        <v>71</v>
      </c>
      <c r="T377">
        <v>98</v>
      </c>
      <c r="U377">
        <v>5</v>
      </c>
      <c r="V377">
        <v>1</v>
      </c>
      <c r="W377">
        <v>72</v>
      </c>
      <c r="X377">
        <v>28</v>
      </c>
      <c r="Y377">
        <v>18</v>
      </c>
    </row>
    <row r="378" spans="1:25" x14ac:dyDescent="0.35">
      <c r="A378">
        <v>377</v>
      </c>
      <c r="B378" t="s">
        <v>39</v>
      </c>
      <c r="C378">
        <v>136196</v>
      </c>
      <c r="D378">
        <f>ROUND(AI_Impact_on_Jobs_20303[[#This Row],[Salary]]/1000, 1)</f>
        <v>136.19999999999999</v>
      </c>
      <c r="E378">
        <v>16</v>
      </c>
      <c r="F3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78" t="s">
        <v>19</v>
      </c>
      <c r="H378">
        <v>2</v>
      </c>
      <c r="I378">
        <v>127</v>
      </c>
      <c r="J378">
        <v>73</v>
      </c>
      <c r="K378" t="s">
        <v>20</v>
      </c>
      <c r="L378">
        <f>IF(AI_Impact_on_Jobs_20303[[#This Row],[Risk_Category]] = "Low", AI_Impact_on_Jobs_20303[[#This Row],[Automation_Probability_2030]], 0)</f>
        <v>0</v>
      </c>
      <c r="M378">
        <f>IF(AI_Impact_on_Jobs_20303[[#This Row],[Risk_Category]]="Medium", AI_Impact_on_Jobs_20303[[#This Row],[Automation_Probability_2030]], 0)</f>
        <v>0</v>
      </c>
      <c r="N378">
        <f>IF(AI_Impact_on_Jobs_20303[[#This Row],[Risk_Category]]="High", AI_Impact_on_Jobs_20303[[#This Row],[Automation_Probability_2030]], 0)</f>
        <v>73</v>
      </c>
      <c r="O378">
        <f>AVERAGE(AI_Impact_on_Jobs_20303[[#This Row],[Skill_1]:[Skill_10]])</f>
        <v>49.5</v>
      </c>
      <c r="P378">
        <v>47</v>
      </c>
      <c r="Q378">
        <v>61</v>
      </c>
      <c r="R378">
        <v>43</v>
      </c>
      <c r="S378">
        <v>3</v>
      </c>
      <c r="T378">
        <v>78</v>
      </c>
      <c r="U378">
        <v>1</v>
      </c>
      <c r="V378">
        <v>76</v>
      </c>
      <c r="W378">
        <v>89</v>
      </c>
      <c r="X378">
        <v>43</v>
      </c>
      <c r="Y378">
        <v>54</v>
      </c>
    </row>
    <row r="379" spans="1:25" x14ac:dyDescent="0.35">
      <c r="A379">
        <v>378</v>
      </c>
      <c r="B379" t="s">
        <v>28</v>
      </c>
      <c r="C379">
        <v>133801</v>
      </c>
      <c r="D379">
        <f>ROUND(AI_Impact_on_Jobs_20303[[#This Row],[Salary]]/1000, 1)</f>
        <v>133.80000000000001</v>
      </c>
      <c r="E379">
        <v>11</v>
      </c>
      <c r="F3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79" t="s">
        <v>38</v>
      </c>
      <c r="H379">
        <v>39</v>
      </c>
      <c r="I379">
        <v>139</v>
      </c>
      <c r="J379">
        <v>66</v>
      </c>
      <c r="K379" t="s">
        <v>27</v>
      </c>
      <c r="L379">
        <f>IF(AI_Impact_on_Jobs_20303[[#This Row],[Risk_Category]] = "Low", AI_Impact_on_Jobs_20303[[#This Row],[Automation_Probability_2030]], 0)</f>
        <v>0</v>
      </c>
      <c r="M379">
        <f>IF(AI_Impact_on_Jobs_20303[[#This Row],[Risk_Category]]="Medium", AI_Impact_on_Jobs_20303[[#This Row],[Automation_Probability_2030]], 0)</f>
        <v>66</v>
      </c>
      <c r="N379">
        <f>IF(AI_Impact_on_Jobs_20303[[#This Row],[Risk_Category]]="High", AI_Impact_on_Jobs_20303[[#This Row],[Automation_Probability_2030]], 0)</f>
        <v>0</v>
      </c>
      <c r="O379">
        <f>AVERAGE(AI_Impact_on_Jobs_20303[[#This Row],[Skill_1]:[Skill_10]])</f>
        <v>57.7</v>
      </c>
      <c r="P379">
        <v>34</v>
      </c>
      <c r="Q379">
        <v>62</v>
      </c>
      <c r="R379">
        <v>93</v>
      </c>
      <c r="S379">
        <v>96</v>
      </c>
      <c r="T379">
        <v>51</v>
      </c>
      <c r="U379">
        <v>45</v>
      </c>
      <c r="V379">
        <v>28</v>
      </c>
      <c r="W379">
        <v>96</v>
      </c>
      <c r="X379">
        <v>14</v>
      </c>
      <c r="Y379">
        <v>58</v>
      </c>
    </row>
    <row r="380" spans="1:25" x14ac:dyDescent="0.35">
      <c r="A380">
        <v>379</v>
      </c>
      <c r="B380" t="s">
        <v>18</v>
      </c>
      <c r="C380">
        <v>109557</v>
      </c>
      <c r="D380">
        <f>ROUND(AI_Impact_on_Jobs_20303[[#This Row],[Salary]]/1000, 1)</f>
        <v>109.6</v>
      </c>
      <c r="E380">
        <v>24</v>
      </c>
      <c r="F3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80" t="s">
        <v>38</v>
      </c>
      <c r="H380">
        <v>28</v>
      </c>
      <c r="I380">
        <v>9</v>
      </c>
      <c r="J380">
        <v>95</v>
      </c>
      <c r="K380" t="s">
        <v>20</v>
      </c>
      <c r="L380">
        <f>IF(AI_Impact_on_Jobs_20303[[#This Row],[Risk_Category]] = "Low", AI_Impact_on_Jobs_20303[[#This Row],[Automation_Probability_2030]], 0)</f>
        <v>0</v>
      </c>
      <c r="M380">
        <f>IF(AI_Impact_on_Jobs_20303[[#This Row],[Risk_Category]]="Medium", AI_Impact_on_Jobs_20303[[#This Row],[Automation_Probability_2030]], 0)</f>
        <v>0</v>
      </c>
      <c r="N380">
        <f>IF(AI_Impact_on_Jobs_20303[[#This Row],[Risk_Category]]="High", AI_Impact_on_Jobs_20303[[#This Row],[Automation_Probability_2030]], 0)</f>
        <v>95</v>
      </c>
      <c r="O380">
        <f>AVERAGE(AI_Impact_on_Jobs_20303[[#This Row],[Skill_1]:[Skill_10]])</f>
        <v>25.1</v>
      </c>
      <c r="P380">
        <v>5</v>
      </c>
      <c r="Q380">
        <v>58</v>
      </c>
      <c r="R380">
        <v>8</v>
      </c>
      <c r="S380">
        <v>15</v>
      </c>
      <c r="T380">
        <v>44</v>
      </c>
      <c r="U380">
        <v>51</v>
      </c>
      <c r="V380">
        <v>26</v>
      </c>
      <c r="W380">
        <v>32</v>
      </c>
      <c r="X380">
        <v>9</v>
      </c>
      <c r="Y380">
        <v>3</v>
      </c>
    </row>
    <row r="381" spans="1:25" x14ac:dyDescent="0.35">
      <c r="A381">
        <v>380</v>
      </c>
      <c r="B381" t="s">
        <v>31</v>
      </c>
      <c r="C381">
        <v>54502</v>
      </c>
      <c r="D381">
        <f>ROUND(AI_Impact_on_Jobs_20303[[#This Row],[Salary]]/1000, 1)</f>
        <v>54.5</v>
      </c>
      <c r="E381">
        <v>15</v>
      </c>
      <c r="F3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81" t="s">
        <v>22</v>
      </c>
      <c r="H381">
        <v>94</v>
      </c>
      <c r="I381">
        <v>83</v>
      </c>
      <c r="J381">
        <v>19</v>
      </c>
      <c r="K381" t="s">
        <v>23</v>
      </c>
      <c r="L381">
        <f>IF(AI_Impact_on_Jobs_20303[[#This Row],[Risk_Category]] = "Low", AI_Impact_on_Jobs_20303[[#This Row],[Automation_Probability_2030]], 0)</f>
        <v>19</v>
      </c>
      <c r="M381">
        <f>IF(AI_Impact_on_Jobs_20303[[#This Row],[Risk_Category]]="Medium", AI_Impact_on_Jobs_20303[[#This Row],[Automation_Probability_2030]], 0)</f>
        <v>0</v>
      </c>
      <c r="N381">
        <f>IF(AI_Impact_on_Jobs_20303[[#This Row],[Risk_Category]]="High", AI_Impact_on_Jobs_20303[[#This Row],[Automation_Probability_2030]], 0)</f>
        <v>0</v>
      </c>
      <c r="O381">
        <f>AVERAGE(AI_Impact_on_Jobs_20303[[#This Row],[Skill_1]:[Skill_10]])</f>
        <v>47</v>
      </c>
      <c r="P381">
        <v>91</v>
      </c>
      <c r="Q381">
        <v>1</v>
      </c>
      <c r="R381">
        <v>81</v>
      </c>
      <c r="S381">
        <v>95</v>
      </c>
      <c r="T381">
        <v>9</v>
      </c>
      <c r="U381">
        <v>16</v>
      </c>
      <c r="V381">
        <v>96</v>
      </c>
      <c r="W381">
        <v>54</v>
      </c>
      <c r="X381">
        <v>1</v>
      </c>
      <c r="Y381">
        <v>26</v>
      </c>
    </row>
    <row r="382" spans="1:25" x14ac:dyDescent="0.35">
      <c r="A382">
        <v>381</v>
      </c>
      <c r="B382" t="s">
        <v>37</v>
      </c>
      <c r="C382">
        <v>128878</v>
      </c>
      <c r="D382">
        <f>ROUND(AI_Impact_on_Jobs_20303[[#This Row],[Salary]]/1000, 1)</f>
        <v>128.9</v>
      </c>
      <c r="E382">
        <v>29</v>
      </c>
      <c r="F3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82" t="s">
        <v>22</v>
      </c>
      <c r="H382">
        <v>69</v>
      </c>
      <c r="I382">
        <v>123</v>
      </c>
      <c r="J382">
        <v>7</v>
      </c>
      <c r="K382" t="s">
        <v>27</v>
      </c>
      <c r="L382">
        <f>IF(AI_Impact_on_Jobs_20303[[#This Row],[Risk_Category]] = "Low", AI_Impact_on_Jobs_20303[[#This Row],[Automation_Probability_2030]], 0)</f>
        <v>0</v>
      </c>
      <c r="M382">
        <f>IF(AI_Impact_on_Jobs_20303[[#This Row],[Risk_Category]]="Medium", AI_Impact_on_Jobs_20303[[#This Row],[Automation_Probability_2030]], 0)</f>
        <v>7</v>
      </c>
      <c r="N382">
        <f>IF(AI_Impact_on_Jobs_20303[[#This Row],[Risk_Category]]="High", AI_Impact_on_Jobs_20303[[#This Row],[Automation_Probability_2030]], 0)</f>
        <v>0</v>
      </c>
      <c r="O382">
        <f>AVERAGE(AI_Impact_on_Jobs_20303[[#This Row],[Skill_1]:[Skill_10]])</f>
        <v>41.1</v>
      </c>
      <c r="P382">
        <v>29</v>
      </c>
      <c r="Q382">
        <v>54</v>
      </c>
      <c r="R382">
        <v>53</v>
      </c>
      <c r="S382">
        <v>41</v>
      </c>
      <c r="T382">
        <v>17</v>
      </c>
      <c r="U382">
        <v>98</v>
      </c>
      <c r="V382">
        <v>85</v>
      </c>
      <c r="W382">
        <v>5</v>
      </c>
      <c r="X382">
        <v>6</v>
      </c>
      <c r="Y382">
        <v>23</v>
      </c>
    </row>
    <row r="383" spans="1:25" x14ac:dyDescent="0.35">
      <c r="A383">
        <v>382</v>
      </c>
      <c r="B383" t="s">
        <v>29</v>
      </c>
      <c r="C383">
        <v>136802</v>
      </c>
      <c r="D383">
        <f>ROUND(AI_Impact_on_Jobs_20303[[#This Row],[Salary]]/1000, 1)</f>
        <v>136.80000000000001</v>
      </c>
      <c r="E383">
        <v>23</v>
      </c>
      <c r="F3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83" t="s">
        <v>38</v>
      </c>
      <c r="H383">
        <v>69</v>
      </c>
      <c r="I383">
        <v>102</v>
      </c>
      <c r="J383">
        <v>3</v>
      </c>
      <c r="K383" t="s">
        <v>23</v>
      </c>
      <c r="L383">
        <f>IF(AI_Impact_on_Jobs_20303[[#This Row],[Risk_Category]] = "Low", AI_Impact_on_Jobs_20303[[#This Row],[Automation_Probability_2030]], 0)</f>
        <v>3</v>
      </c>
      <c r="M383">
        <f>IF(AI_Impact_on_Jobs_20303[[#This Row],[Risk_Category]]="Medium", AI_Impact_on_Jobs_20303[[#This Row],[Automation_Probability_2030]], 0)</f>
        <v>0</v>
      </c>
      <c r="N383">
        <f>IF(AI_Impact_on_Jobs_20303[[#This Row],[Risk_Category]]="High", AI_Impact_on_Jobs_20303[[#This Row],[Automation_Probability_2030]], 0)</f>
        <v>0</v>
      </c>
      <c r="O383">
        <f>AVERAGE(AI_Impact_on_Jobs_20303[[#This Row],[Skill_1]:[Skill_10]])</f>
        <v>51.3</v>
      </c>
      <c r="P383">
        <v>61</v>
      </c>
      <c r="Q383">
        <v>37</v>
      </c>
      <c r="R383">
        <v>77</v>
      </c>
      <c r="S383">
        <v>17</v>
      </c>
      <c r="T383">
        <v>38</v>
      </c>
      <c r="U383">
        <v>35</v>
      </c>
      <c r="V383">
        <v>43</v>
      </c>
      <c r="W383">
        <v>78</v>
      </c>
      <c r="X383">
        <v>48</v>
      </c>
      <c r="Y383">
        <v>79</v>
      </c>
    </row>
    <row r="384" spans="1:25" x14ac:dyDescent="0.35">
      <c r="A384">
        <v>383</v>
      </c>
      <c r="B384" t="s">
        <v>29</v>
      </c>
      <c r="C384">
        <v>80901</v>
      </c>
      <c r="D384">
        <f>ROUND(AI_Impact_on_Jobs_20303[[#This Row],[Salary]]/1000, 1)</f>
        <v>80.900000000000006</v>
      </c>
      <c r="E384">
        <v>26</v>
      </c>
      <c r="F3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84" t="s">
        <v>19</v>
      </c>
      <c r="H384">
        <v>34</v>
      </c>
      <c r="I384">
        <v>131</v>
      </c>
      <c r="J384">
        <v>11</v>
      </c>
      <c r="K384" t="s">
        <v>23</v>
      </c>
      <c r="L384">
        <f>IF(AI_Impact_on_Jobs_20303[[#This Row],[Risk_Category]] = "Low", AI_Impact_on_Jobs_20303[[#This Row],[Automation_Probability_2030]], 0)</f>
        <v>11</v>
      </c>
      <c r="M384">
        <f>IF(AI_Impact_on_Jobs_20303[[#This Row],[Risk_Category]]="Medium", AI_Impact_on_Jobs_20303[[#This Row],[Automation_Probability_2030]], 0)</f>
        <v>0</v>
      </c>
      <c r="N384">
        <f>IF(AI_Impact_on_Jobs_20303[[#This Row],[Risk_Category]]="High", AI_Impact_on_Jobs_20303[[#This Row],[Automation_Probability_2030]], 0)</f>
        <v>0</v>
      </c>
      <c r="O384">
        <f>AVERAGE(AI_Impact_on_Jobs_20303[[#This Row],[Skill_1]:[Skill_10]])</f>
        <v>45.5</v>
      </c>
      <c r="P384">
        <v>22</v>
      </c>
      <c r="Q384">
        <v>5</v>
      </c>
      <c r="R384">
        <v>26</v>
      </c>
      <c r="S384">
        <v>1</v>
      </c>
      <c r="T384">
        <v>65</v>
      </c>
      <c r="U384">
        <v>51</v>
      </c>
      <c r="V384">
        <v>45</v>
      </c>
      <c r="W384">
        <v>97</v>
      </c>
      <c r="X384">
        <v>57</v>
      </c>
      <c r="Y384">
        <v>86</v>
      </c>
    </row>
    <row r="385" spans="1:25" x14ac:dyDescent="0.35">
      <c r="A385">
        <v>384</v>
      </c>
      <c r="B385" t="s">
        <v>44</v>
      </c>
      <c r="C385">
        <v>96214</v>
      </c>
      <c r="D385">
        <f>ROUND(AI_Impact_on_Jobs_20303[[#This Row],[Salary]]/1000, 1)</f>
        <v>96.2</v>
      </c>
      <c r="E385">
        <v>16</v>
      </c>
      <c r="F3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85" t="s">
        <v>22</v>
      </c>
      <c r="H385">
        <v>57</v>
      </c>
      <c r="I385">
        <v>137</v>
      </c>
      <c r="J385">
        <v>53</v>
      </c>
      <c r="K385" t="s">
        <v>27</v>
      </c>
      <c r="L385">
        <f>IF(AI_Impact_on_Jobs_20303[[#This Row],[Risk_Category]] = "Low", AI_Impact_on_Jobs_20303[[#This Row],[Automation_Probability_2030]], 0)</f>
        <v>0</v>
      </c>
      <c r="M385">
        <f>IF(AI_Impact_on_Jobs_20303[[#This Row],[Risk_Category]]="Medium", AI_Impact_on_Jobs_20303[[#This Row],[Automation_Probability_2030]], 0)</f>
        <v>53</v>
      </c>
      <c r="N385">
        <f>IF(AI_Impact_on_Jobs_20303[[#This Row],[Risk_Category]]="High", AI_Impact_on_Jobs_20303[[#This Row],[Automation_Probability_2030]], 0)</f>
        <v>0</v>
      </c>
      <c r="O385">
        <f>AVERAGE(AI_Impact_on_Jobs_20303[[#This Row],[Skill_1]:[Skill_10]])</f>
        <v>53.2</v>
      </c>
      <c r="P385">
        <v>72</v>
      </c>
      <c r="Q385">
        <v>37</v>
      </c>
      <c r="R385">
        <v>9</v>
      </c>
      <c r="S385">
        <v>46</v>
      </c>
      <c r="T385">
        <v>39</v>
      </c>
      <c r="U385">
        <v>87</v>
      </c>
      <c r="V385">
        <v>24</v>
      </c>
      <c r="W385">
        <v>97</v>
      </c>
      <c r="X385">
        <v>96</v>
      </c>
      <c r="Y385">
        <v>25</v>
      </c>
    </row>
    <row r="386" spans="1:25" x14ac:dyDescent="0.35">
      <c r="A386">
        <v>385</v>
      </c>
      <c r="B386" t="s">
        <v>28</v>
      </c>
      <c r="C386">
        <v>104755</v>
      </c>
      <c r="D386">
        <f>ROUND(AI_Impact_on_Jobs_20303[[#This Row],[Salary]]/1000, 1)</f>
        <v>104.8</v>
      </c>
      <c r="E386">
        <v>6</v>
      </c>
      <c r="F3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86" t="s">
        <v>22</v>
      </c>
      <c r="H386">
        <v>97</v>
      </c>
      <c r="I386">
        <v>94</v>
      </c>
      <c r="J386">
        <v>43</v>
      </c>
      <c r="K386" t="s">
        <v>27</v>
      </c>
      <c r="L386">
        <f>IF(AI_Impact_on_Jobs_20303[[#This Row],[Risk_Category]] = "Low", AI_Impact_on_Jobs_20303[[#This Row],[Automation_Probability_2030]], 0)</f>
        <v>0</v>
      </c>
      <c r="M386">
        <f>IF(AI_Impact_on_Jobs_20303[[#This Row],[Risk_Category]]="Medium", AI_Impact_on_Jobs_20303[[#This Row],[Automation_Probability_2030]], 0)</f>
        <v>43</v>
      </c>
      <c r="N386">
        <f>IF(AI_Impact_on_Jobs_20303[[#This Row],[Risk_Category]]="High", AI_Impact_on_Jobs_20303[[#This Row],[Automation_Probability_2030]], 0)</f>
        <v>0</v>
      </c>
      <c r="O386">
        <f>AVERAGE(AI_Impact_on_Jobs_20303[[#This Row],[Skill_1]:[Skill_10]])</f>
        <v>38.799999999999997</v>
      </c>
      <c r="P386">
        <v>53</v>
      </c>
      <c r="Q386">
        <v>69</v>
      </c>
      <c r="R386">
        <v>27</v>
      </c>
      <c r="S386">
        <v>74</v>
      </c>
      <c r="T386">
        <v>5</v>
      </c>
      <c r="U386">
        <v>5</v>
      </c>
      <c r="V386">
        <v>39</v>
      </c>
      <c r="W386">
        <v>35</v>
      </c>
      <c r="X386">
        <v>32</v>
      </c>
      <c r="Y386">
        <v>49</v>
      </c>
    </row>
    <row r="387" spans="1:25" x14ac:dyDescent="0.35">
      <c r="A387">
        <v>386</v>
      </c>
      <c r="B387" t="s">
        <v>30</v>
      </c>
      <c r="C387">
        <v>134580</v>
      </c>
      <c r="D387">
        <f>ROUND(AI_Impact_on_Jobs_20303[[#This Row],[Salary]]/1000, 1)</f>
        <v>134.6</v>
      </c>
      <c r="E387">
        <v>11</v>
      </c>
      <c r="F3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87" t="s">
        <v>19</v>
      </c>
      <c r="H387">
        <v>19</v>
      </c>
      <c r="I387">
        <v>81</v>
      </c>
      <c r="J387">
        <v>69</v>
      </c>
      <c r="K387" t="s">
        <v>27</v>
      </c>
      <c r="L387">
        <f>IF(AI_Impact_on_Jobs_20303[[#This Row],[Risk_Category]] = "Low", AI_Impact_on_Jobs_20303[[#This Row],[Automation_Probability_2030]], 0)</f>
        <v>0</v>
      </c>
      <c r="M387">
        <f>IF(AI_Impact_on_Jobs_20303[[#This Row],[Risk_Category]]="Medium", AI_Impact_on_Jobs_20303[[#This Row],[Automation_Probability_2030]], 0)</f>
        <v>69</v>
      </c>
      <c r="N387">
        <f>IF(AI_Impact_on_Jobs_20303[[#This Row],[Risk_Category]]="High", AI_Impact_on_Jobs_20303[[#This Row],[Automation_Probability_2030]], 0)</f>
        <v>0</v>
      </c>
      <c r="O387">
        <f>AVERAGE(AI_Impact_on_Jobs_20303[[#This Row],[Skill_1]:[Skill_10]])</f>
        <v>54.3</v>
      </c>
      <c r="P387">
        <v>41</v>
      </c>
      <c r="Q387">
        <v>44</v>
      </c>
      <c r="R387">
        <v>58</v>
      </c>
      <c r="S387">
        <v>98</v>
      </c>
      <c r="T387">
        <v>24</v>
      </c>
      <c r="U387">
        <v>68</v>
      </c>
      <c r="V387">
        <v>72</v>
      </c>
      <c r="W387">
        <v>61</v>
      </c>
      <c r="X387">
        <v>9</v>
      </c>
      <c r="Y387">
        <v>68</v>
      </c>
    </row>
    <row r="388" spans="1:25" x14ac:dyDescent="0.35">
      <c r="A388">
        <v>387</v>
      </c>
      <c r="B388" t="s">
        <v>30</v>
      </c>
      <c r="C388">
        <v>63477</v>
      </c>
      <c r="D388">
        <f>ROUND(AI_Impact_on_Jobs_20303[[#This Row],[Salary]]/1000, 1)</f>
        <v>63.5</v>
      </c>
      <c r="E388">
        <v>17</v>
      </c>
      <c r="F3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88" t="s">
        <v>22</v>
      </c>
      <c r="H388">
        <v>6</v>
      </c>
      <c r="I388">
        <v>124</v>
      </c>
      <c r="J388">
        <v>38</v>
      </c>
      <c r="K388" t="s">
        <v>27</v>
      </c>
      <c r="L388">
        <f>IF(AI_Impact_on_Jobs_20303[[#This Row],[Risk_Category]] = "Low", AI_Impact_on_Jobs_20303[[#This Row],[Automation_Probability_2030]], 0)</f>
        <v>0</v>
      </c>
      <c r="M388">
        <f>IF(AI_Impact_on_Jobs_20303[[#This Row],[Risk_Category]]="Medium", AI_Impact_on_Jobs_20303[[#This Row],[Automation_Probability_2030]], 0)</f>
        <v>38</v>
      </c>
      <c r="N388">
        <f>IF(AI_Impact_on_Jobs_20303[[#This Row],[Risk_Category]]="High", AI_Impact_on_Jobs_20303[[#This Row],[Automation_Probability_2030]], 0)</f>
        <v>0</v>
      </c>
      <c r="O388">
        <f>AVERAGE(AI_Impact_on_Jobs_20303[[#This Row],[Skill_1]:[Skill_10]])</f>
        <v>39.1</v>
      </c>
      <c r="P388">
        <v>84</v>
      </c>
      <c r="Q388">
        <v>3</v>
      </c>
      <c r="R388">
        <v>84</v>
      </c>
      <c r="S388">
        <v>46</v>
      </c>
      <c r="T388">
        <v>22</v>
      </c>
      <c r="U388">
        <v>13</v>
      </c>
      <c r="V388">
        <v>95</v>
      </c>
      <c r="W388">
        <v>7</v>
      </c>
      <c r="X388">
        <v>2</v>
      </c>
      <c r="Y388">
        <v>35</v>
      </c>
    </row>
    <row r="389" spans="1:25" x14ac:dyDescent="0.35">
      <c r="A389">
        <v>388</v>
      </c>
      <c r="B389" t="s">
        <v>26</v>
      </c>
      <c r="C389">
        <v>142134</v>
      </c>
      <c r="D389">
        <f>ROUND(AI_Impact_on_Jobs_20303[[#This Row],[Salary]]/1000, 1)</f>
        <v>142.1</v>
      </c>
      <c r="E389">
        <v>12</v>
      </c>
      <c r="F3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89" t="s">
        <v>22</v>
      </c>
      <c r="H389">
        <v>54</v>
      </c>
      <c r="I389">
        <v>63</v>
      </c>
      <c r="J389">
        <v>42</v>
      </c>
      <c r="K389" t="s">
        <v>27</v>
      </c>
      <c r="L389">
        <f>IF(AI_Impact_on_Jobs_20303[[#This Row],[Risk_Category]] = "Low", AI_Impact_on_Jobs_20303[[#This Row],[Automation_Probability_2030]], 0)</f>
        <v>0</v>
      </c>
      <c r="M389">
        <f>IF(AI_Impact_on_Jobs_20303[[#This Row],[Risk_Category]]="Medium", AI_Impact_on_Jobs_20303[[#This Row],[Automation_Probability_2030]], 0)</f>
        <v>42</v>
      </c>
      <c r="N389">
        <f>IF(AI_Impact_on_Jobs_20303[[#This Row],[Risk_Category]]="High", AI_Impact_on_Jobs_20303[[#This Row],[Automation_Probability_2030]], 0)</f>
        <v>0</v>
      </c>
      <c r="O389">
        <f>AVERAGE(AI_Impact_on_Jobs_20303[[#This Row],[Skill_1]:[Skill_10]])</f>
        <v>39.200000000000003</v>
      </c>
      <c r="P389">
        <v>24</v>
      </c>
      <c r="Q389">
        <v>21</v>
      </c>
      <c r="R389">
        <v>41</v>
      </c>
      <c r="S389">
        <v>7</v>
      </c>
      <c r="T389">
        <v>22</v>
      </c>
      <c r="U389">
        <v>37</v>
      </c>
      <c r="V389">
        <v>39</v>
      </c>
      <c r="W389">
        <v>98</v>
      </c>
      <c r="X389">
        <v>95</v>
      </c>
      <c r="Y389">
        <v>8</v>
      </c>
    </row>
    <row r="390" spans="1:25" x14ac:dyDescent="0.35">
      <c r="A390">
        <v>389</v>
      </c>
      <c r="B390" t="s">
        <v>40</v>
      </c>
      <c r="C390">
        <v>119080</v>
      </c>
      <c r="D390">
        <f>ROUND(AI_Impact_on_Jobs_20303[[#This Row],[Salary]]/1000, 1)</f>
        <v>119.1</v>
      </c>
      <c r="E390">
        <v>4</v>
      </c>
      <c r="F3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90" t="s">
        <v>19</v>
      </c>
      <c r="H390">
        <v>7</v>
      </c>
      <c r="I390">
        <v>82</v>
      </c>
      <c r="J390">
        <v>12</v>
      </c>
      <c r="K390" t="s">
        <v>23</v>
      </c>
      <c r="L390">
        <f>IF(AI_Impact_on_Jobs_20303[[#This Row],[Risk_Category]] = "Low", AI_Impact_on_Jobs_20303[[#This Row],[Automation_Probability_2030]], 0)</f>
        <v>12</v>
      </c>
      <c r="M390">
        <f>IF(AI_Impact_on_Jobs_20303[[#This Row],[Risk_Category]]="Medium", AI_Impact_on_Jobs_20303[[#This Row],[Automation_Probability_2030]], 0)</f>
        <v>0</v>
      </c>
      <c r="N390">
        <f>IF(AI_Impact_on_Jobs_20303[[#This Row],[Risk_Category]]="High", AI_Impact_on_Jobs_20303[[#This Row],[Automation_Probability_2030]], 0)</f>
        <v>0</v>
      </c>
      <c r="O390">
        <f>AVERAGE(AI_Impact_on_Jobs_20303[[#This Row],[Skill_1]:[Skill_10]])</f>
        <v>44.9</v>
      </c>
      <c r="P390">
        <v>51</v>
      </c>
      <c r="Q390">
        <v>78</v>
      </c>
      <c r="R390">
        <v>86</v>
      </c>
      <c r="S390">
        <v>84</v>
      </c>
      <c r="T390">
        <v>36</v>
      </c>
      <c r="U390">
        <v>69</v>
      </c>
      <c r="V390">
        <v>31</v>
      </c>
      <c r="W390">
        <v>6</v>
      </c>
      <c r="X390">
        <v>7</v>
      </c>
      <c r="Y390">
        <v>1</v>
      </c>
    </row>
    <row r="391" spans="1:25" x14ac:dyDescent="0.35">
      <c r="A391">
        <v>390</v>
      </c>
      <c r="B391" t="s">
        <v>33</v>
      </c>
      <c r="C391">
        <v>42467</v>
      </c>
      <c r="D391">
        <f>ROUND(AI_Impact_on_Jobs_20303[[#This Row],[Salary]]/1000, 1)</f>
        <v>42.5</v>
      </c>
      <c r="E391">
        <v>1</v>
      </c>
      <c r="F3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91" t="s">
        <v>19</v>
      </c>
      <c r="H391">
        <v>33</v>
      </c>
      <c r="I391">
        <v>119</v>
      </c>
      <c r="J391">
        <v>89</v>
      </c>
      <c r="K391" t="s">
        <v>20</v>
      </c>
      <c r="L391">
        <f>IF(AI_Impact_on_Jobs_20303[[#This Row],[Risk_Category]] = "Low", AI_Impact_on_Jobs_20303[[#This Row],[Automation_Probability_2030]], 0)</f>
        <v>0</v>
      </c>
      <c r="M391">
        <f>IF(AI_Impact_on_Jobs_20303[[#This Row],[Risk_Category]]="Medium", AI_Impact_on_Jobs_20303[[#This Row],[Automation_Probability_2030]], 0)</f>
        <v>0</v>
      </c>
      <c r="N391">
        <f>IF(AI_Impact_on_Jobs_20303[[#This Row],[Risk_Category]]="High", AI_Impact_on_Jobs_20303[[#This Row],[Automation_Probability_2030]], 0)</f>
        <v>89</v>
      </c>
      <c r="O391">
        <f>AVERAGE(AI_Impact_on_Jobs_20303[[#This Row],[Skill_1]:[Skill_10]])</f>
        <v>54.9</v>
      </c>
      <c r="P391">
        <v>3</v>
      </c>
      <c r="Q391">
        <v>81</v>
      </c>
      <c r="R391">
        <v>29</v>
      </c>
      <c r="S391">
        <v>45</v>
      </c>
      <c r="T391">
        <v>73</v>
      </c>
      <c r="U391">
        <v>69</v>
      </c>
      <c r="V391">
        <v>99</v>
      </c>
      <c r="W391">
        <v>23</v>
      </c>
      <c r="X391">
        <v>66</v>
      </c>
      <c r="Y391">
        <v>61</v>
      </c>
    </row>
    <row r="392" spans="1:25" x14ac:dyDescent="0.35">
      <c r="A392">
        <v>391</v>
      </c>
      <c r="B392" t="s">
        <v>36</v>
      </c>
      <c r="C392">
        <v>100601</v>
      </c>
      <c r="D392">
        <f>ROUND(AI_Impact_on_Jobs_20303[[#This Row],[Salary]]/1000, 1)</f>
        <v>100.6</v>
      </c>
      <c r="E392">
        <v>0</v>
      </c>
      <c r="F3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92" t="s">
        <v>38</v>
      </c>
      <c r="H392">
        <v>4</v>
      </c>
      <c r="I392">
        <v>93</v>
      </c>
      <c r="J392">
        <v>53</v>
      </c>
      <c r="K392" t="s">
        <v>27</v>
      </c>
      <c r="L392">
        <f>IF(AI_Impact_on_Jobs_20303[[#This Row],[Risk_Category]] = "Low", AI_Impact_on_Jobs_20303[[#This Row],[Automation_Probability_2030]], 0)</f>
        <v>0</v>
      </c>
      <c r="M392">
        <f>IF(AI_Impact_on_Jobs_20303[[#This Row],[Risk_Category]]="Medium", AI_Impact_on_Jobs_20303[[#This Row],[Automation_Probability_2030]], 0)</f>
        <v>53</v>
      </c>
      <c r="N392">
        <f>IF(AI_Impact_on_Jobs_20303[[#This Row],[Risk_Category]]="High", AI_Impact_on_Jobs_20303[[#This Row],[Automation_Probability_2030]], 0)</f>
        <v>0</v>
      </c>
      <c r="O392">
        <f>AVERAGE(AI_Impact_on_Jobs_20303[[#This Row],[Skill_1]:[Skill_10]])</f>
        <v>38.5</v>
      </c>
      <c r="P392">
        <v>0</v>
      </c>
      <c r="Q392">
        <v>26</v>
      </c>
      <c r="R392">
        <v>52</v>
      </c>
      <c r="S392">
        <v>72</v>
      </c>
      <c r="T392">
        <v>17</v>
      </c>
      <c r="U392">
        <v>55</v>
      </c>
      <c r="V392">
        <v>71</v>
      </c>
      <c r="W392">
        <v>44</v>
      </c>
      <c r="X392">
        <v>3</v>
      </c>
      <c r="Y392">
        <v>45</v>
      </c>
    </row>
    <row r="393" spans="1:25" x14ac:dyDescent="0.35">
      <c r="A393">
        <v>392</v>
      </c>
      <c r="B393" t="s">
        <v>33</v>
      </c>
      <c r="C393">
        <v>148764</v>
      </c>
      <c r="D393">
        <f>ROUND(AI_Impact_on_Jobs_20303[[#This Row],[Salary]]/1000, 1)</f>
        <v>148.80000000000001</v>
      </c>
      <c r="E393">
        <v>1</v>
      </c>
      <c r="F3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93" t="s">
        <v>25</v>
      </c>
      <c r="H393">
        <v>93</v>
      </c>
      <c r="I393">
        <v>62</v>
      </c>
      <c r="J393">
        <v>86</v>
      </c>
      <c r="K393" t="s">
        <v>20</v>
      </c>
      <c r="L393">
        <f>IF(AI_Impact_on_Jobs_20303[[#This Row],[Risk_Category]] = "Low", AI_Impact_on_Jobs_20303[[#This Row],[Automation_Probability_2030]], 0)</f>
        <v>0</v>
      </c>
      <c r="M393">
        <f>IF(AI_Impact_on_Jobs_20303[[#This Row],[Risk_Category]]="Medium", AI_Impact_on_Jobs_20303[[#This Row],[Automation_Probability_2030]], 0)</f>
        <v>0</v>
      </c>
      <c r="N393">
        <f>IF(AI_Impact_on_Jobs_20303[[#This Row],[Risk_Category]]="High", AI_Impact_on_Jobs_20303[[#This Row],[Automation_Probability_2030]], 0)</f>
        <v>86</v>
      </c>
      <c r="O393">
        <f>AVERAGE(AI_Impact_on_Jobs_20303[[#This Row],[Skill_1]:[Skill_10]])</f>
        <v>24.7</v>
      </c>
      <c r="P393">
        <v>5</v>
      </c>
      <c r="Q393">
        <v>45</v>
      </c>
      <c r="R393">
        <v>55</v>
      </c>
      <c r="S393">
        <v>3</v>
      </c>
      <c r="T393">
        <v>46</v>
      </c>
      <c r="U393">
        <v>16</v>
      </c>
      <c r="V393">
        <v>3</v>
      </c>
      <c r="W393">
        <v>62</v>
      </c>
      <c r="X393">
        <v>3</v>
      </c>
      <c r="Y393">
        <v>9</v>
      </c>
    </row>
    <row r="394" spans="1:25" x14ac:dyDescent="0.35">
      <c r="A394">
        <v>393</v>
      </c>
      <c r="B394" t="s">
        <v>43</v>
      </c>
      <c r="C394">
        <v>113795</v>
      </c>
      <c r="D394">
        <f>ROUND(AI_Impact_on_Jobs_20303[[#This Row],[Salary]]/1000, 1)</f>
        <v>113.8</v>
      </c>
      <c r="E394">
        <v>24</v>
      </c>
      <c r="F3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94" t="s">
        <v>22</v>
      </c>
      <c r="H394">
        <v>44</v>
      </c>
      <c r="I394">
        <v>54</v>
      </c>
      <c r="J394">
        <v>17</v>
      </c>
      <c r="K394" t="s">
        <v>23</v>
      </c>
      <c r="L394">
        <f>IF(AI_Impact_on_Jobs_20303[[#This Row],[Risk_Category]] = "Low", AI_Impact_on_Jobs_20303[[#This Row],[Automation_Probability_2030]], 0)</f>
        <v>17</v>
      </c>
      <c r="M394">
        <f>IF(AI_Impact_on_Jobs_20303[[#This Row],[Risk_Category]]="Medium", AI_Impact_on_Jobs_20303[[#This Row],[Automation_Probability_2030]], 0)</f>
        <v>0</v>
      </c>
      <c r="N394">
        <f>IF(AI_Impact_on_Jobs_20303[[#This Row],[Risk_Category]]="High", AI_Impact_on_Jobs_20303[[#This Row],[Automation_Probability_2030]], 0)</f>
        <v>0</v>
      </c>
      <c r="O394">
        <f>AVERAGE(AI_Impact_on_Jobs_20303[[#This Row],[Skill_1]:[Skill_10]])</f>
        <v>42.2</v>
      </c>
      <c r="P394">
        <v>76</v>
      </c>
      <c r="Q394">
        <v>27</v>
      </c>
      <c r="R394">
        <v>81</v>
      </c>
      <c r="S394">
        <v>25</v>
      </c>
      <c r="T394">
        <v>82</v>
      </c>
      <c r="U394">
        <v>9</v>
      </c>
      <c r="V394">
        <v>87</v>
      </c>
      <c r="W394">
        <v>5</v>
      </c>
      <c r="X394">
        <v>3</v>
      </c>
      <c r="Y394">
        <v>27</v>
      </c>
    </row>
    <row r="395" spans="1:25" x14ac:dyDescent="0.35">
      <c r="A395">
        <v>394</v>
      </c>
      <c r="B395" t="s">
        <v>42</v>
      </c>
      <c r="C395">
        <v>45994</v>
      </c>
      <c r="D395">
        <f>ROUND(AI_Impact_on_Jobs_20303[[#This Row],[Salary]]/1000, 1)</f>
        <v>46</v>
      </c>
      <c r="E395">
        <v>15</v>
      </c>
      <c r="F3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395" t="s">
        <v>19</v>
      </c>
      <c r="H395">
        <v>10</v>
      </c>
      <c r="I395">
        <v>72</v>
      </c>
      <c r="J395">
        <v>34</v>
      </c>
      <c r="K395" t="s">
        <v>27</v>
      </c>
      <c r="L395">
        <f>IF(AI_Impact_on_Jobs_20303[[#This Row],[Risk_Category]] = "Low", AI_Impact_on_Jobs_20303[[#This Row],[Automation_Probability_2030]], 0)</f>
        <v>0</v>
      </c>
      <c r="M395">
        <f>IF(AI_Impact_on_Jobs_20303[[#This Row],[Risk_Category]]="Medium", AI_Impact_on_Jobs_20303[[#This Row],[Automation_Probability_2030]], 0)</f>
        <v>34</v>
      </c>
      <c r="N395">
        <f>IF(AI_Impact_on_Jobs_20303[[#This Row],[Risk_Category]]="High", AI_Impact_on_Jobs_20303[[#This Row],[Automation_Probability_2030]], 0)</f>
        <v>0</v>
      </c>
      <c r="O395">
        <f>AVERAGE(AI_Impact_on_Jobs_20303[[#This Row],[Skill_1]:[Skill_10]])</f>
        <v>54</v>
      </c>
      <c r="P395">
        <v>59</v>
      </c>
      <c r="Q395">
        <v>49</v>
      </c>
      <c r="R395">
        <v>52</v>
      </c>
      <c r="S395">
        <v>67</v>
      </c>
      <c r="T395">
        <v>27</v>
      </c>
      <c r="U395">
        <v>91</v>
      </c>
      <c r="V395">
        <v>44</v>
      </c>
      <c r="W395">
        <v>13</v>
      </c>
      <c r="X395">
        <v>74</v>
      </c>
      <c r="Y395">
        <v>64</v>
      </c>
    </row>
    <row r="396" spans="1:25" x14ac:dyDescent="0.35">
      <c r="A396">
        <v>395</v>
      </c>
      <c r="B396" t="s">
        <v>29</v>
      </c>
      <c r="C396">
        <v>66701</v>
      </c>
      <c r="D396">
        <f>ROUND(AI_Impact_on_Jobs_20303[[#This Row],[Salary]]/1000, 1)</f>
        <v>66.7</v>
      </c>
      <c r="E396">
        <v>25</v>
      </c>
      <c r="F3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96" t="s">
        <v>25</v>
      </c>
      <c r="H396">
        <v>62</v>
      </c>
      <c r="I396">
        <v>72</v>
      </c>
      <c r="J396">
        <v>16</v>
      </c>
      <c r="K396" t="s">
        <v>23</v>
      </c>
      <c r="L396">
        <f>IF(AI_Impact_on_Jobs_20303[[#This Row],[Risk_Category]] = "Low", AI_Impact_on_Jobs_20303[[#This Row],[Automation_Probability_2030]], 0)</f>
        <v>16</v>
      </c>
      <c r="M396">
        <f>IF(AI_Impact_on_Jobs_20303[[#This Row],[Risk_Category]]="Medium", AI_Impact_on_Jobs_20303[[#This Row],[Automation_Probability_2030]], 0)</f>
        <v>0</v>
      </c>
      <c r="N396">
        <f>IF(AI_Impact_on_Jobs_20303[[#This Row],[Risk_Category]]="High", AI_Impact_on_Jobs_20303[[#This Row],[Automation_Probability_2030]], 0)</f>
        <v>0</v>
      </c>
      <c r="O396">
        <f>AVERAGE(AI_Impact_on_Jobs_20303[[#This Row],[Skill_1]:[Skill_10]])</f>
        <v>57.2</v>
      </c>
      <c r="P396">
        <v>9</v>
      </c>
      <c r="Q396">
        <v>13</v>
      </c>
      <c r="R396">
        <v>39</v>
      </c>
      <c r="S396">
        <v>82</v>
      </c>
      <c r="T396">
        <v>97</v>
      </c>
      <c r="U396">
        <v>45</v>
      </c>
      <c r="V396">
        <v>51</v>
      </c>
      <c r="W396">
        <v>57</v>
      </c>
      <c r="X396">
        <v>93</v>
      </c>
      <c r="Y396">
        <v>86</v>
      </c>
    </row>
    <row r="397" spans="1:25" x14ac:dyDescent="0.35">
      <c r="A397">
        <v>396</v>
      </c>
      <c r="B397" t="s">
        <v>31</v>
      </c>
      <c r="C397">
        <v>63785</v>
      </c>
      <c r="D397">
        <f>ROUND(AI_Impact_on_Jobs_20303[[#This Row],[Salary]]/1000, 1)</f>
        <v>63.8</v>
      </c>
      <c r="E397">
        <v>18</v>
      </c>
      <c r="F3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397" t="s">
        <v>22</v>
      </c>
      <c r="H397">
        <v>44</v>
      </c>
      <c r="I397">
        <v>96</v>
      </c>
      <c r="J397">
        <v>25</v>
      </c>
      <c r="K397" t="s">
        <v>23</v>
      </c>
      <c r="L397">
        <f>IF(AI_Impact_on_Jobs_20303[[#This Row],[Risk_Category]] = "Low", AI_Impact_on_Jobs_20303[[#This Row],[Automation_Probability_2030]], 0)</f>
        <v>25</v>
      </c>
      <c r="M397">
        <f>IF(AI_Impact_on_Jobs_20303[[#This Row],[Risk_Category]]="Medium", AI_Impact_on_Jobs_20303[[#This Row],[Automation_Probability_2030]], 0)</f>
        <v>0</v>
      </c>
      <c r="N397">
        <f>IF(AI_Impact_on_Jobs_20303[[#This Row],[Risk_Category]]="High", AI_Impact_on_Jobs_20303[[#This Row],[Automation_Probability_2030]], 0)</f>
        <v>0</v>
      </c>
      <c r="O397">
        <f>AVERAGE(AI_Impact_on_Jobs_20303[[#This Row],[Skill_1]:[Skill_10]])</f>
        <v>26.5</v>
      </c>
      <c r="P397">
        <v>6</v>
      </c>
      <c r="Q397">
        <v>65</v>
      </c>
      <c r="R397">
        <v>10</v>
      </c>
      <c r="S397">
        <v>7</v>
      </c>
      <c r="T397">
        <v>22</v>
      </c>
      <c r="U397">
        <v>41</v>
      </c>
      <c r="V397">
        <v>35</v>
      </c>
      <c r="W397">
        <v>2</v>
      </c>
      <c r="X397">
        <v>9</v>
      </c>
      <c r="Y397">
        <v>68</v>
      </c>
    </row>
    <row r="398" spans="1:25" x14ac:dyDescent="0.35">
      <c r="A398">
        <v>397</v>
      </c>
      <c r="B398" t="s">
        <v>35</v>
      </c>
      <c r="C398">
        <v>122282</v>
      </c>
      <c r="D398">
        <f>ROUND(AI_Impact_on_Jobs_20303[[#This Row],[Salary]]/1000, 1)</f>
        <v>122.3</v>
      </c>
      <c r="E398">
        <v>0</v>
      </c>
      <c r="F3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98" t="s">
        <v>25</v>
      </c>
      <c r="H398">
        <v>51</v>
      </c>
      <c r="I398">
        <v>104</v>
      </c>
      <c r="J398">
        <v>4</v>
      </c>
      <c r="K398" t="s">
        <v>27</v>
      </c>
      <c r="L398">
        <f>IF(AI_Impact_on_Jobs_20303[[#This Row],[Risk_Category]] = "Low", AI_Impact_on_Jobs_20303[[#This Row],[Automation_Probability_2030]], 0)</f>
        <v>0</v>
      </c>
      <c r="M398">
        <f>IF(AI_Impact_on_Jobs_20303[[#This Row],[Risk_Category]]="Medium", AI_Impact_on_Jobs_20303[[#This Row],[Automation_Probability_2030]], 0)</f>
        <v>4</v>
      </c>
      <c r="N398">
        <f>IF(AI_Impact_on_Jobs_20303[[#This Row],[Risk_Category]]="High", AI_Impact_on_Jobs_20303[[#This Row],[Automation_Probability_2030]], 0)</f>
        <v>0</v>
      </c>
      <c r="O398">
        <f>AVERAGE(AI_Impact_on_Jobs_20303[[#This Row],[Skill_1]:[Skill_10]])</f>
        <v>51.3</v>
      </c>
      <c r="P398">
        <v>77</v>
      </c>
      <c r="Q398">
        <v>75</v>
      </c>
      <c r="R398">
        <v>59</v>
      </c>
      <c r="S398">
        <v>21</v>
      </c>
      <c r="T398">
        <v>1</v>
      </c>
      <c r="U398">
        <v>6</v>
      </c>
      <c r="V398">
        <v>59</v>
      </c>
      <c r="W398">
        <v>83</v>
      </c>
      <c r="X398">
        <v>86</v>
      </c>
      <c r="Y398">
        <v>46</v>
      </c>
    </row>
    <row r="399" spans="1:25" x14ac:dyDescent="0.35">
      <c r="A399">
        <v>398</v>
      </c>
      <c r="B399" t="s">
        <v>32</v>
      </c>
      <c r="C399">
        <v>30229</v>
      </c>
      <c r="D399">
        <f>ROUND(AI_Impact_on_Jobs_20303[[#This Row],[Salary]]/1000, 1)</f>
        <v>30.2</v>
      </c>
      <c r="E399">
        <v>28</v>
      </c>
      <c r="F3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99" t="s">
        <v>19</v>
      </c>
      <c r="H399">
        <v>95</v>
      </c>
      <c r="I399">
        <v>78</v>
      </c>
      <c r="J399">
        <v>46</v>
      </c>
      <c r="K399" t="s">
        <v>27</v>
      </c>
      <c r="L399">
        <f>IF(AI_Impact_on_Jobs_20303[[#This Row],[Risk_Category]] = "Low", AI_Impact_on_Jobs_20303[[#This Row],[Automation_Probability_2030]], 0)</f>
        <v>0</v>
      </c>
      <c r="M399">
        <f>IF(AI_Impact_on_Jobs_20303[[#This Row],[Risk_Category]]="Medium", AI_Impact_on_Jobs_20303[[#This Row],[Automation_Probability_2030]], 0)</f>
        <v>46</v>
      </c>
      <c r="N399">
        <f>IF(AI_Impact_on_Jobs_20303[[#This Row],[Risk_Category]]="High", AI_Impact_on_Jobs_20303[[#This Row],[Automation_Probability_2030]], 0)</f>
        <v>0</v>
      </c>
      <c r="O399">
        <f>AVERAGE(AI_Impact_on_Jobs_20303[[#This Row],[Skill_1]:[Skill_10]])</f>
        <v>58.3</v>
      </c>
      <c r="P399">
        <v>93</v>
      </c>
      <c r="Q399">
        <v>34</v>
      </c>
      <c r="R399">
        <v>91</v>
      </c>
      <c r="S399">
        <v>98</v>
      </c>
      <c r="T399">
        <v>66</v>
      </c>
      <c r="U399">
        <v>82</v>
      </c>
      <c r="V399">
        <v>75</v>
      </c>
      <c r="W399">
        <v>7</v>
      </c>
      <c r="X399">
        <v>31</v>
      </c>
      <c r="Y399">
        <v>6</v>
      </c>
    </row>
    <row r="400" spans="1:25" x14ac:dyDescent="0.35">
      <c r="A400">
        <v>399</v>
      </c>
      <c r="B400" t="s">
        <v>43</v>
      </c>
      <c r="C400">
        <v>45620</v>
      </c>
      <c r="D400">
        <f>ROUND(AI_Impact_on_Jobs_20303[[#This Row],[Salary]]/1000, 1)</f>
        <v>45.6</v>
      </c>
      <c r="E400">
        <v>29</v>
      </c>
      <c r="F4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00" t="s">
        <v>25</v>
      </c>
      <c r="H400">
        <v>67</v>
      </c>
      <c r="I400">
        <v>6</v>
      </c>
      <c r="J400">
        <v>5</v>
      </c>
      <c r="K400" t="s">
        <v>23</v>
      </c>
      <c r="L400">
        <f>IF(AI_Impact_on_Jobs_20303[[#This Row],[Risk_Category]] = "Low", AI_Impact_on_Jobs_20303[[#This Row],[Automation_Probability_2030]], 0)</f>
        <v>5</v>
      </c>
      <c r="M400">
        <f>IF(AI_Impact_on_Jobs_20303[[#This Row],[Risk_Category]]="Medium", AI_Impact_on_Jobs_20303[[#This Row],[Automation_Probability_2030]], 0)</f>
        <v>0</v>
      </c>
      <c r="N400">
        <f>IF(AI_Impact_on_Jobs_20303[[#This Row],[Risk_Category]]="High", AI_Impact_on_Jobs_20303[[#This Row],[Automation_Probability_2030]], 0)</f>
        <v>0</v>
      </c>
      <c r="O400">
        <f>AVERAGE(AI_Impact_on_Jobs_20303[[#This Row],[Skill_1]:[Skill_10]])</f>
        <v>56.7</v>
      </c>
      <c r="P400">
        <v>14</v>
      </c>
      <c r="Q400">
        <v>72</v>
      </c>
      <c r="R400">
        <v>97</v>
      </c>
      <c r="S400">
        <v>98</v>
      </c>
      <c r="T400">
        <v>49</v>
      </c>
      <c r="U400">
        <v>87</v>
      </c>
      <c r="V400">
        <v>74</v>
      </c>
      <c r="W400">
        <v>5</v>
      </c>
      <c r="X400">
        <v>57</v>
      </c>
      <c r="Y400">
        <v>14</v>
      </c>
    </row>
    <row r="401" spans="1:25" x14ac:dyDescent="0.35">
      <c r="A401">
        <v>400</v>
      </c>
      <c r="B401" t="s">
        <v>40</v>
      </c>
      <c r="C401">
        <v>68104</v>
      </c>
      <c r="D401">
        <f>ROUND(AI_Impact_on_Jobs_20303[[#This Row],[Salary]]/1000, 1)</f>
        <v>68.099999999999994</v>
      </c>
      <c r="E401">
        <v>10</v>
      </c>
      <c r="F4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01" t="s">
        <v>25</v>
      </c>
      <c r="H401">
        <v>35</v>
      </c>
      <c r="I401">
        <v>95</v>
      </c>
      <c r="J401">
        <v>22</v>
      </c>
      <c r="K401" t="s">
        <v>23</v>
      </c>
      <c r="L401">
        <f>IF(AI_Impact_on_Jobs_20303[[#This Row],[Risk_Category]] = "Low", AI_Impact_on_Jobs_20303[[#This Row],[Automation_Probability_2030]], 0)</f>
        <v>22</v>
      </c>
      <c r="M401">
        <f>IF(AI_Impact_on_Jobs_20303[[#This Row],[Risk_Category]]="Medium", AI_Impact_on_Jobs_20303[[#This Row],[Automation_Probability_2030]], 0)</f>
        <v>0</v>
      </c>
      <c r="N401">
        <f>IF(AI_Impact_on_Jobs_20303[[#This Row],[Risk_Category]]="High", AI_Impact_on_Jobs_20303[[#This Row],[Automation_Probability_2030]], 0)</f>
        <v>0</v>
      </c>
      <c r="O401">
        <f>AVERAGE(AI_Impact_on_Jobs_20303[[#This Row],[Skill_1]:[Skill_10]])</f>
        <v>48.1</v>
      </c>
      <c r="P401">
        <v>33</v>
      </c>
      <c r="Q401">
        <v>25</v>
      </c>
      <c r="R401">
        <v>63</v>
      </c>
      <c r="S401">
        <v>2</v>
      </c>
      <c r="T401">
        <v>72</v>
      </c>
      <c r="U401">
        <v>51</v>
      </c>
      <c r="V401">
        <v>61</v>
      </c>
      <c r="W401">
        <v>63</v>
      </c>
      <c r="X401">
        <v>53</v>
      </c>
      <c r="Y401">
        <v>58</v>
      </c>
    </row>
    <row r="402" spans="1:25" x14ac:dyDescent="0.35">
      <c r="A402">
        <v>401</v>
      </c>
      <c r="B402" t="s">
        <v>36</v>
      </c>
      <c r="C402">
        <v>78733</v>
      </c>
      <c r="D402">
        <f>ROUND(AI_Impact_on_Jobs_20303[[#This Row],[Salary]]/1000, 1)</f>
        <v>78.7</v>
      </c>
      <c r="E402">
        <v>25</v>
      </c>
      <c r="F4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02" t="s">
        <v>38</v>
      </c>
      <c r="H402">
        <v>75</v>
      </c>
      <c r="I402">
        <v>123</v>
      </c>
      <c r="J402">
        <v>65</v>
      </c>
      <c r="K402" t="s">
        <v>27</v>
      </c>
      <c r="L402">
        <f>IF(AI_Impact_on_Jobs_20303[[#This Row],[Risk_Category]] = "Low", AI_Impact_on_Jobs_20303[[#This Row],[Automation_Probability_2030]], 0)</f>
        <v>0</v>
      </c>
      <c r="M402">
        <f>IF(AI_Impact_on_Jobs_20303[[#This Row],[Risk_Category]]="Medium", AI_Impact_on_Jobs_20303[[#This Row],[Automation_Probability_2030]], 0)</f>
        <v>65</v>
      </c>
      <c r="N402">
        <f>IF(AI_Impact_on_Jobs_20303[[#This Row],[Risk_Category]]="High", AI_Impact_on_Jobs_20303[[#This Row],[Automation_Probability_2030]], 0)</f>
        <v>0</v>
      </c>
      <c r="O402">
        <f>AVERAGE(AI_Impact_on_Jobs_20303[[#This Row],[Skill_1]:[Skill_10]])</f>
        <v>26.4</v>
      </c>
      <c r="P402">
        <v>19</v>
      </c>
      <c r="Q402">
        <v>4</v>
      </c>
      <c r="R402">
        <v>95</v>
      </c>
      <c r="S402">
        <v>4</v>
      </c>
      <c r="T402">
        <v>12</v>
      </c>
      <c r="U402">
        <v>53</v>
      </c>
      <c r="V402">
        <v>11</v>
      </c>
      <c r="W402">
        <v>2</v>
      </c>
      <c r="X402">
        <v>10</v>
      </c>
      <c r="Y402">
        <v>54</v>
      </c>
    </row>
    <row r="403" spans="1:25" x14ac:dyDescent="0.35">
      <c r="A403">
        <v>402</v>
      </c>
      <c r="B403" t="s">
        <v>36</v>
      </c>
      <c r="C403">
        <v>33320</v>
      </c>
      <c r="D403">
        <f>ROUND(AI_Impact_on_Jobs_20303[[#This Row],[Salary]]/1000, 1)</f>
        <v>33.299999999999997</v>
      </c>
      <c r="E403">
        <v>26</v>
      </c>
      <c r="F4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03" t="s">
        <v>22</v>
      </c>
      <c r="H403">
        <v>27</v>
      </c>
      <c r="I403">
        <v>53</v>
      </c>
      <c r="J403">
        <v>59</v>
      </c>
      <c r="K403" t="s">
        <v>27</v>
      </c>
      <c r="L403">
        <f>IF(AI_Impact_on_Jobs_20303[[#This Row],[Risk_Category]] = "Low", AI_Impact_on_Jobs_20303[[#This Row],[Automation_Probability_2030]], 0)</f>
        <v>0</v>
      </c>
      <c r="M403">
        <f>IF(AI_Impact_on_Jobs_20303[[#This Row],[Risk_Category]]="Medium", AI_Impact_on_Jobs_20303[[#This Row],[Automation_Probability_2030]], 0)</f>
        <v>59</v>
      </c>
      <c r="N403">
        <f>IF(AI_Impact_on_Jobs_20303[[#This Row],[Risk_Category]]="High", AI_Impact_on_Jobs_20303[[#This Row],[Automation_Probability_2030]], 0)</f>
        <v>0</v>
      </c>
      <c r="O403">
        <f>AVERAGE(AI_Impact_on_Jobs_20303[[#This Row],[Skill_1]:[Skill_10]])</f>
        <v>49.9</v>
      </c>
      <c r="P403">
        <v>63</v>
      </c>
      <c r="Q403">
        <v>58</v>
      </c>
      <c r="R403">
        <v>74</v>
      </c>
      <c r="S403">
        <v>68</v>
      </c>
      <c r="T403">
        <v>21</v>
      </c>
      <c r="U403">
        <v>35</v>
      </c>
      <c r="V403">
        <v>13</v>
      </c>
      <c r="W403">
        <v>13</v>
      </c>
      <c r="X403">
        <v>68</v>
      </c>
      <c r="Y403">
        <v>86</v>
      </c>
    </row>
    <row r="404" spans="1:25" x14ac:dyDescent="0.35">
      <c r="A404">
        <v>403</v>
      </c>
      <c r="B404" t="s">
        <v>36</v>
      </c>
      <c r="C404">
        <v>137648</v>
      </c>
      <c r="D404">
        <f>ROUND(AI_Impact_on_Jobs_20303[[#This Row],[Salary]]/1000, 1)</f>
        <v>137.6</v>
      </c>
      <c r="E404">
        <v>22</v>
      </c>
      <c r="F4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04" t="s">
        <v>22</v>
      </c>
      <c r="H404">
        <v>63</v>
      </c>
      <c r="I404">
        <v>68</v>
      </c>
      <c r="J404">
        <v>34</v>
      </c>
      <c r="K404" t="s">
        <v>27</v>
      </c>
      <c r="L404">
        <f>IF(AI_Impact_on_Jobs_20303[[#This Row],[Risk_Category]] = "Low", AI_Impact_on_Jobs_20303[[#This Row],[Automation_Probability_2030]], 0)</f>
        <v>0</v>
      </c>
      <c r="M404">
        <f>IF(AI_Impact_on_Jobs_20303[[#This Row],[Risk_Category]]="Medium", AI_Impact_on_Jobs_20303[[#This Row],[Automation_Probability_2030]], 0)</f>
        <v>34</v>
      </c>
      <c r="N404">
        <f>IF(AI_Impact_on_Jobs_20303[[#This Row],[Risk_Category]]="High", AI_Impact_on_Jobs_20303[[#This Row],[Automation_Probability_2030]], 0)</f>
        <v>0</v>
      </c>
      <c r="O404">
        <f>AVERAGE(AI_Impact_on_Jobs_20303[[#This Row],[Skill_1]:[Skill_10]])</f>
        <v>56.4</v>
      </c>
      <c r="P404">
        <v>81</v>
      </c>
      <c r="Q404">
        <v>58</v>
      </c>
      <c r="R404">
        <v>62</v>
      </c>
      <c r="S404">
        <v>78</v>
      </c>
      <c r="T404">
        <v>7</v>
      </c>
      <c r="U404">
        <v>83</v>
      </c>
      <c r="V404">
        <v>6</v>
      </c>
      <c r="W404">
        <v>75</v>
      </c>
      <c r="X404">
        <v>85</v>
      </c>
      <c r="Y404">
        <v>29</v>
      </c>
    </row>
    <row r="405" spans="1:25" x14ac:dyDescent="0.35">
      <c r="A405">
        <v>404</v>
      </c>
      <c r="B405" t="s">
        <v>42</v>
      </c>
      <c r="C405">
        <v>53104</v>
      </c>
      <c r="D405">
        <f>ROUND(AI_Impact_on_Jobs_20303[[#This Row],[Salary]]/1000, 1)</f>
        <v>53.1</v>
      </c>
      <c r="E405">
        <v>0</v>
      </c>
      <c r="F4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05" t="s">
        <v>19</v>
      </c>
      <c r="H405">
        <v>31</v>
      </c>
      <c r="I405">
        <v>146</v>
      </c>
      <c r="J405">
        <v>31</v>
      </c>
      <c r="K405" t="s">
        <v>27</v>
      </c>
      <c r="L405">
        <f>IF(AI_Impact_on_Jobs_20303[[#This Row],[Risk_Category]] = "Low", AI_Impact_on_Jobs_20303[[#This Row],[Automation_Probability_2030]], 0)</f>
        <v>0</v>
      </c>
      <c r="M405">
        <f>IF(AI_Impact_on_Jobs_20303[[#This Row],[Risk_Category]]="Medium", AI_Impact_on_Jobs_20303[[#This Row],[Automation_Probability_2030]], 0)</f>
        <v>31</v>
      </c>
      <c r="N405">
        <f>IF(AI_Impact_on_Jobs_20303[[#This Row],[Risk_Category]]="High", AI_Impact_on_Jobs_20303[[#This Row],[Automation_Probability_2030]], 0)</f>
        <v>0</v>
      </c>
      <c r="O405">
        <f>AVERAGE(AI_Impact_on_Jobs_20303[[#This Row],[Skill_1]:[Skill_10]])</f>
        <v>43.9</v>
      </c>
      <c r="P405">
        <v>58</v>
      </c>
      <c r="Q405">
        <v>17</v>
      </c>
      <c r="R405">
        <v>71</v>
      </c>
      <c r="S405">
        <v>18</v>
      </c>
      <c r="T405">
        <v>24</v>
      </c>
      <c r="U405">
        <v>49</v>
      </c>
      <c r="V405">
        <v>91</v>
      </c>
      <c r="W405">
        <v>21</v>
      </c>
      <c r="X405">
        <v>14</v>
      </c>
      <c r="Y405">
        <v>76</v>
      </c>
    </row>
    <row r="406" spans="1:25" x14ac:dyDescent="0.35">
      <c r="A406">
        <v>405</v>
      </c>
      <c r="B406" t="s">
        <v>39</v>
      </c>
      <c r="C406">
        <v>69451</v>
      </c>
      <c r="D406">
        <f>ROUND(AI_Impact_on_Jobs_20303[[#This Row],[Salary]]/1000, 1)</f>
        <v>69.5</v>
      </c>
      <c r="E406">
        <v>3</v>
      </c>
      <c r="F4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06" t="s">
        <v>38</v>
      </c>
      <c r="H406">
        <v>91</v>
      </c>
      <c r="I406">
        <v>65</v>
      </c>
      <c r="J406">
        <v>86</v>
      </c>
      <c r="K406" t="s">
        <v>20</v>
      </c>
      <c r="L406">
        <f>IF(AI_Impact_on_Jobs_20303[[#This Row],[Risk_Category]] = "Low", AI_Impact_on_Jobs_20303[[#This Row],[Automation_Probability_2030]], 0)</f>
        <v>0</v>
      </c>
      <c r="M406">
        <f>IF(AI_Impact_on_Jobs_20303[[#This Row],[Risk_Category]]="Medium", AI_Impact_on_Jobs_20303[[#This Row],[Automation_Probability_2030]], 0)</f>
        <v>0</v>
      </c>
      <c r="N406">
        <f>IF(AI_Impact_on_Jobs_20303[[#This Row],[Risk_Category]]="High", AI_Impact_on_Jobs_20303[[#This Row],[Automation_Probability_2030]], 0)</f>
        <v>86</v>
      </c>
      <c r="O406">
        <f>AVERAGE(AI_Impact_on_Jobs_20303[[#This Row],[Skill_1]:[Skill_10]])</f>
        <v>48.5</v>
      </c>
      <c r="P406">
        <v>23</v>
      </c>
      <c r="Q406">
        <v>16</v>
      </c>
      <c r="R406">
        <v>68</v>
      </c>
      <c r="S406">
        <v>59</v>
      </c>
      <c r="T406">
        <v>75</v>
      </c>
      <c r="U406">
        <v>31</v>
      </c>
      <c r="V406">
        <v>45</v>
      </c>
      <c r="W406">
        <v>41</v>
      </c>
      <c r="X406">
        <v>98</v>
      </c>
      <c r="Y406">
        <v>29</v>
      </c>
    </row>
    <row r="407" spans="1:25" x14ac:dyDescent="0.35">
      <c r="A407">
        <v>406</v>
      </c>
      <c r="B407" t="s">
        <v>28</v>
      </c>
      <c r="C407">
        <v>104854</v>
      </c>
      <c r="D407">
        <f>ROUND(AI_Impact_on_Jobs_20303[[#This Row],[Salary]]/1000, 1)</f>
        <v>104.9</v>
      </c>
      <c r="E407">
        <v>8</v>
      </c>
      <c r="F4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07" t="s">
        <v>19</v>
      </c>
      <c r="H407">
        <v>35</v>
      </c>
      <c r="I407">
        <v>106</v>
      </c>
      <c r="J407">
        <v>4</v>
      </c>
      <c r="K407" t="s">
        <v>27</v>
      </c>
      <c r="L407">
        <f>IF(AI_Impact_on_Jobs_20303[[#This Row],[Risk_Category]] = "Low", AI_Impact_on_Jobs_20303[[#This Row],[Automation_Probability_2030]], 0)</f>
        <v>0</v>
      </c>
      <c r="M407">
        <f>IF(AI_Impact_on_Jobs_20303[[#This Row],[Risk_Category]]="Medium", AI_Impact_on_Jobs_20303[[#This Row],[Automation_Probability_2030]], 0)</f>
        <v>4</v>
      </c>
      <c r="N407">
        <f>IF(AI_Impact_on_Jobs_20303[[#This Row],[Risk_Category]]="High", AI_Impact_on_Jobs_20303[[#This Row],[Automation_Probability_2030]], 0)</f>
        <v>0</v>
      </c>
      <c r="O407">
        <f>AVERAGE(AI_Impact_on_Jobs_20303[[#This Row],[Skill_1]:[Skill_10]])</f>
        <v>54</v>
      </c>
      <c r="P407">
        <v>92</v>
      </c>
      <c r="Q407">
        <v>27</v>
      </c>
      <c r="R407">
        <v>9</v>
      </c>
      <c r="S407">
        <v>1</v>
      </c>
      <c r="T407">
        <v>66</v>
      </c>
      <c r="U407">
        <v>91</v>
      </c>
      <c r="V407">
        <v>17</v>
      </c>
      <c r="W407">
        <v>97</v>
      </c>
      <c r="X407">
        <v>45</v>
      </c>
      <c r="Y407">
        <v>95</v>
      </c>
    </row>
    <row r="408" spans="1:25" x14ac:dyDescent="0.35">
      <c r="A408">
        <v>407</v>
      </c>
      <c r="B408" t="s">
        <v>44</v>
      </c>
      <c r="C408">
        <v>35147</v>
      </c>
      <c r="D408">
        <f>ROUND(AI_Impact_on_Jobs_20303[[#This Row],[Salary]]/1000, 1)</f>
        <v>35.1</v>
      </c>
      <c r="E408">
        <v>12</v>
      </c>
      <c r="F4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08" t="s">
        <v>25</v>
      </c>
      <c r="H408">
        <v>3</v>
      </c>
      <c r="I408">
        <v>69</v>
      </c>
      <c r="J408">
        <v>42</v>
      </c>
      <c r="K408" t="s">
        <v>27</v>
      </c>
      <c r="L408">
        <f>IF(AI_Impact_on_Jobs_20303[[#This Row],[Risk_Category]] = "Low", AI_Impact_on_Jobs_20303[[#This Row],[Automation_Probability_2030]], 0)</f>
        <v>0</v>
      </c>
      <c r="M408">
        <f>IF(AI_Impact_on_Jobs_20303[[#This Row],[Risk_Category]]="Medium", AI_Impact_on_Jobs_20303[[#This Row],[Automation_Probability_2030]], 0)</f>
        <v>42</v>
      </c>
      <c r="N408">
        <f>IF(AI_Impact_on_Jobs_20303[[#This Row],[Risk_Category]]="High", AI_Impact_on_Jobs_20303[[#This Row],[Automation_Probability_2030]], 0)</f>
        <v>0</v>
      </c>
      <c r="O408">
        <f>AVERAGE(AI_Impact_on_Jobs_20303[[#This Row],[Skill_1]:[Skill_10]])</f>
        <v>16.8</v>
      </c>
      <c r="P408">
        <v>9</v>
      </c>
      <c r="Q408">
        <v>14</v>
      </c>
      <c r="R408">
        <v>1</v>
      </c>
      <c r="S408">
        <v>42</v>
      </c>
      <c r="T408">
        <v>8</v>
      </c>
      <c r="U408">
        <v>14</v>
      </c>
      <c r="V408">
        <v>13</v>
      </c>
      <c r="W408">
        <v>64</v>
      </c>
      <c r="X408">
        <v>2</v>
      </c>
      <c r="Y408">
        <v>1</v>
      </c>
    </row>
    <row r="409" spans="1:25" x14ac:dyDescent="0.35">
      <c r="A409">
        <v>408</v>
      </c>
      <c r="B409" t="s">
        <v>37</v>
      </c>
      <c r="C409">
        <v>68563</v>
      </c>
      <c r="D409">
        <f>ROUND(AI_Impact_on_Jobs_20303[[#This Row],[Salary]]/1000, 1)</f>
        <v>68.599999999999994</v>
      </c>
      <c r="E409">
        <v>3</v>
      </c>
      <c r="F4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09" t="s">
        <v>19</v>
      </c>
      <c r="H409">
        <v>92</v>
      </c>
      <c r="I409">
        <v>132</v>
      </c>
      <c r="J409">
        <v>44</v>
      </c>
      <c r="K409" t="s">
        <v>27</v>
      </c>
      <c r="L409">
        <f>IF(AI_Impact_on_Jobs_20303[[#This Row],[Risk_Category]] = "Low", AI_Impact_on_Jobs_20303[[#This Row],[Automation_Probability_2030]], 0)</f>
        <v>0</v>
      </c>
      <c r="M409">
        <f>IF(AI_Impact_on_Jobs_20303[[#This Row],[Risk_Category]]="Medium", AI_Impact_on_Jobs_20303[[#This Row],[Automation_Probability_2030]], 0)</f>
        <v>44</v>
      </c>
      <c r="N409">
        <f>IF(AI_Impact_on_Jobs_20303[[#This Row],[Risk_Category]]="High", AI_Impact_on_Jobs_20303[[#This Row],[Automation_Probability_2030]], 0)</f>
        <v>0</v>
      </c>
      <c r="O409">
        <f>AVERAGE(AI_Impact_on_Jobs_20303[[#This Row],[Skill_1]:[Skill_10]])</f>
        <v>54.2</v>
      </c>
      <c r="P409">
        <v>66</v>
      </c>
      <c r="Q409">
        <v>54</v>
      </c>
      <c r="R409">
        <v>68</v>
      </c>
      <c r="S409">
        <v>68</v>
      </c>
      <c r="T409">
        <v>63</v>
      </c>
      <c r="U409">
        <v>27</v>
      </c>
      <c r="V409">
        <v>4</v>
      </c>
      <c r="W409">
        <v>46</v>
      </c>
      <c r="X409">
        <v>89</v>
      </c>
      <c r="Y409">
        <v>57</v>
      </c>
    </row>
    <row r="410" spans="1:25" x14ac:dyDescent="0.35">
      <c r="A410">
        <v>409</v>
      </c>
      <c r="B410" t="s">
        <v>29</v>
      </c>
      <c r="C410">
        <v>133496</v>
      </c>
      <c r="D410">
        <f>ROUND(AI_Impact_on_Jobs_20303[[#This Row],[Salary]]/1000, 1)</f>
        <v>133.5</v>
      </c>
      <c r="E410">
        <v>13</v>
      </c>
      <c r="F4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10" t="s">
        <v>25</v>
      </c>
      <c r="H410">
        <v>34</v>
      </c>
      <c r="I410">
        <v>68</v>
      </c>
      <c r="J410">
        <v>5</v>
      </c>
      <c r="K410" t="s">
        <v>23</v>
      </c>
      <c r="L410">
        <f>IF(AI_Impact_on_Jobs_20303[[#This Row],[Risk_Category]] = "Low", AI_Impact_on_Jobs_20303[[#This Row],[Automation_Probability_2030]], 0)</f>
        <v>5</v>
      </c>
      <c r="M410">
        <f>IF(AI_Impact_on_Jobs_20303[[#This Row],[Risk_Category]]="Medium", AI_Impact_on_Jobs_20303[[#This Row],[Automation_Probability_2030]], 0)</f>
        <v>0</v>
      </c>
      <c r="N410">
        <f>IF(AI_Impact_on_Jobs_20303[[#This Row],[Risk_Category]]="High", AI_Impact_on_Jobs_20303[[#This Row],[Automation_Probability_2030]], 0)</f>
        <v>0</v>
      </c>
      <c r="O410">
        <f>AVERAGE(AI_Impact_on_Jobs_20303[[#This Row],[Skill_1]:[Skill_10]])</f>
        <v>50.4</v>
      </c>
      <c r="P410">
        <v>47</v>
      </c>
      <c r="Q410">
        <v>69</v>
      </c>
      <c r="R410">
        <v>23</v>
      </c>
      <c r="S410">
        <v>13</v>
      </c>
      <c r="T410">
        <v>89</v>
      </c>
      <c r="U410">
        <v>28</v>
      </c>
      <c r="V410">
        <v>22</v>
      </c>
      <c r="W410">
        <v>86</v>
      </c>
      <c r="X410">
        <v>82</v>
      </c>
      <c r="Y410">
        <v>45</v>
      </c>
    </row>
    <row r="411" spans="1:25" x14ac:dyDescent="0.35">
      <c r="A411">
        <v>410</v>
      </c>
      <c r="B411" t="s">
        <v>18</v>
      </c>
      <c r="C411">
        <v>79692</v>
      </c>
      <c r="D411">
        <f>ROUND(AI_Impact_on_Jobs_20303[[#This Row],[Salary]]/1000, 1)</f>
        <v>79.7</v>
      </c>
      <c r="E411">
        <v>6</v>
      </c>
      <c r="F4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11" t="s">
        <v>38</v>
      </c>
      <c r="H411">
        <v>22</v>
      </c>
      <c r="I411">
        <v>58</v>
      </c>
      <c r="J411">
        <v>84</v>
      </c>
      <c r="K411" t="s">
        <v>20</v>
      </c>
      <c r="L411">
        <f>IF(AI_Impact_on_Jobs_20303[[#This Row],[Risk_Category]] = "Low", AI_Impact_on_Jobs_20303[[#This Row],[Automation_Probability_2030]], 0)</f>
        <v>0</v>
      </c>
      <c r="M411">
        <f>IF(AI_Impact_on_Jobs_20303[[#This Row],[Risk_Category]]="Medium", AI_Impact_on_Jobs_20303[[#This Row],[Automation_Probability_2030]], 0)</f>
        <v>0</v>
      </c>
      <c r="N411">
        <f>IF(AI_Impact_on_Jobs_20303[[#This Row],[Risk_Category]]="High", AI_Impact_on_Jobs_20303[[#This Row],[Automation_Probability_2030]], 0)</f>
        <v>84</v>
      </c>
      <c r="O411">
        <f>AVERAGE(AI_Impact_on_Jobs_20303[[#This Row],[Skill_1]:[Skill_10]])</f>
        <v>48.3</v>
      </c>
      <c r="P411">
        <v>1</v>
      </c>
      <c r="Q411">
        <v>45</v>
      </c>
      <c r="R411">
        <v>94</v>
      </c>
      <c r="S411">
        <v>95</v>
      </c>
      <c r="T411">
        <v>24</v>
      </c>
      <c r="U411">
        <v>62</v>
      </c>
      <c r="V411">
        <v>47</v>
      </c>
      <c r="W411">
        <v>88</v>
      </c>
      <c r="X411">
        <v>27</v>
      </c>
      <c r="Y411">
        <v>0</v>
      </c>
    </row>
    <row r="412" spans="1:25" x14ac:dyDescent="0.35">
      <c r="A412">
        <v>411</v>
      </c>
      <c r="B412" t="s">
        <v>43</v>
      </c>
      <c r="C412">
        <v>135585</v>
      </c>
      <c r="D412">
        <f>ROUND(AI_Impact_on_Jobs_20303[[#This Row],[Salary]]/1000, 1)</f>
        <v>135.6</v>
      </c>
      <c r="E412">
        <v>13</v>
      </c>
      <c r="F4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12" t="s">
        <v>25</v>
      </c>
      <c r="H412">
        <v>35</v>
      </c>
      <c r="I412">
        <v>82</v>
      </c>
      <c r="J412">
        <v>25</v>
      </c>
      <c r="K412" t="s">
        <v>23</v>
      </c>
      <c r="L412">
        <f>IF(AI_Impact_on_Jobs_20303[[#This Row],[Risk_Category]] = "Low", AI_Impact_on_Jobs_20303[[#This Row],[Automation_Probability_2030]], 0)</f>
        <v>25</v>
      </c>
      <c r="M412">
        <f>IF(AI_Impact_on_Jobs_20303[[#This Row],[Risk_Category]]="Medium", AI_Impact_on_Jobs_20303[[#This Row],[Automation_Probability_2030]], 0)</f>
        <v>0</v>
      </c>
      <c r="N412">
        <f>IF(AI_Impact_on_Jobs_20303[[#This Row],[Risk_Category]]="High", AI_Impact_on_Jobs_20303[[#This Row],[Automation_Probability_2030]], 0)</f>
        <v>0</v>
      </c>
      <c r="O412">
        <f>AVERAGE(AI_Impact_on_Jobs_20303[[#This Row],[Skill_1]:[Skill_10]])</f>
        <v>42.8</v>
      </c>
      <c r="P412">
        <v>68</v>
      </c>
      <c r="Q412">
        <v>3</v>
      </c>
      <c r="R412">
        <v>46</v>
      </c>
      <c r="S412">
        <v>1</v>
      </c>
      <c r="T412">
        <v>9</v>
      </c>
      <c r="U412">
        <v>94</v>
      </c>
      <c r="V412">
        <v>98</v>
      </c>
      <c r="W412">
        <v>87</v>
      </c>
      <c r="X412">
        <v>17</v>
      </c>
      <c r="Y412">
        <v>5</v>
      </c>
    </row>
    <row r="413" spans="1:25" x14ac:dyDescent="0.35">
      <c r="A413">
        <v>412</v>
      </c>
      <c r="B413" t="s">
        <v>44</v>
      </c>
      <c r="C413">
        <v>59545</v>
      </c>
      <c r="D413">
        <f>ROUND(AI_Impact_on_Jobs_20303[[#This Row],[Salary]]/1000, 1)</f>
        <v>59.5</v>
      </c>
      <c r="E413">
        <v>17</v>
      </c>
      <c r="F4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13" t="s">
        <v>38</v>
      </c>
      <c r="H413">
        <v>91</v>
      </c>
      <c r="I413">
        <v>68</v>
      </c>
      <c r="J413">
        <v>3</v>
      </c>
      <c r="K413" t="s">
        <v>23</v>
      </c>
      <c r="L413">
        <f>IF(AI_Impact_on_Jobs_20303[[#This Row],[Risk_Category]] = "Low", AI_Impact_on_Jobs_20303[[#This Row],[Automation_Probability_2030]], 0)</f>
        <v>3</v>
      </c>
      <c r="M413">
        <f>IF(AI_Impact_on_Jobs_20303[[#This Row],[Risk_Category]]="Medium", AI_Impact_on_Jobs_20303[[#This Row],[Automation_Probability_2030]], 0)</f>
        <v>0</v>
      </c>
      <c r="N413">
        <f>IF(AI_Impact_on_Jobs_20303[[#This Row],[Risk_Category]]="High", AI_Impact_on_Jobs_20303[[#This Row],[Automation_Probability_2030]], 0)</f>
        <v>0</v>
      </c>
      <c r="O413">
        <f>AVERAGE(AI_Impact_on_Jobs_20303[[#This Row],[Skill_1]:[Skill_10]])</f>
        <v>50.3</v>
      </c>
      <c r="P413">
        <v>81</v>
      </c>
      <c r="Q413">
        <v>8</v>
      </c>
      <c r="R413">
        <v>41</v>
      </c>
      <c r="S413">
        <v>68</v>
      </c>
      <c r="T413">
        <v>24</v>
      </c>
      <c r="U413">
        <v>8</v>
      </c>
      <c r="V413">
        <v>77</v>
      </c>
      <c r="W413">
        <v>63</v>
      </c>
      <c r="X413">
        <v>99</v>
      </c>
      <c r="Y413">
        <v>34</v>
      </c>
    </row>
    <row r="414" spans="1:25" x14ac:dyDescent="0.35">
      <c r="A414">
        <v>413</v>
      </c>
      <c r="B414" t="s">
        <v>36</v>
      </c>
      <c r="C414">
        <v>138777</v>
      </c>
      <c r="D414">
        <f>ROUND(AI_Impact_on_Jobs_20303[[#This Row],[Salary]]/1000, 1)</f>
        <v>138.80000000000001</v>
      </c>
      <c r="E414">
        <v>0</v>
      </c>
      <c r="F4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14" t="s">
        <v>22</v>
      </c>
      <c r="H414">
        <v>3</v>
      </c>
      <c r="I414">
        <v>6</v>
      </c>
      <c r="J414">
        <v>41</v>
      </c>
      <c r="K414" t="s">
        <v>27</v>
      </c>
      <c r="L414">
        <f>IF(AI_Impact_on_Jobs_20303[[#This Row],[Risk_Category]] = "Low", AI_Impact_on_Jobs_20303[[#This Row],[Automation_Probability_2030]], 0)</f>
        <v>0</v>
      </c>
      <c r="M414">
        <f>IF(AI_Impact_on_Jobs_20303[[#This Row],[Risk_Category]]="Medium", AI_Impact_on_Jobs_20303[[#This Row],[Automation_Probability_2030]], 0)</f>
        <v>41</v>
      </c>
      <c r="N414">
        <f>IF(AI_Impact_on_Jobs_20303[[#This Row],[Risk_Category]]="High", AI_Impact_on_Jobs_20303[[#This Row],[Automation_Probability_2030]], 0)</f>
        <v>0</v>
      </c>
      <c r="O414">
        <f>AVERAGE(AI_Impact_on_Jobs_20303[[#This Row],[Skill_1]:[Skill_10]])</f>
        <v>56.4</v>
      </c>
      <c r="P414">
        <v>82</v>
      </c>
      <c r="Q414">
        <v>38</v>
      </c>
      <c r="R414">
        <v>9</v>
      </c>
      <c r="S414">
        <v>34</v>
      </c>
      <c r="T414">
        <v>98</v>
      </c>
      <c r="U414">
        <v>63</v>
      </c>
      <c r="V414">
        <v>42</v>
      </c>
      <c r="W414">
        <v>17</v>
      </c>
      <c r="X414">
        <v>99</v>
      </c>
      <c r="Y414">
        <v>82</v>
      </c>
    </row>
    <row r="415" spans="1:25" x14ac:dyDescent="0.35">
      <c r="A415">
        <v>414</v>
      </c>
      <c r="B415" t="s">
        <v>42</v>
      </c>
      <c r="C415">
        <v>88760</v>
      </c>
      <c r="D415">
        <f>ROUND(AI_Impact_on_Jobs_20303[[#This Row],[Salary]]/1000, 1)</f>
        <v>88.8</v>
      </c>
      <c r="E415">
        <v>1</v>
      </c>
      <c r="F4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15" t="s">
        <v>25</v>
      </c>
      <c r="H415">
        <v>7</v>
      </c>
      <c r="I415">
        <v>56</v>
      </c>
      <c r="J415">
        <v>35</v>
      </c>
      <c r="K415" t="s">
        <v>27</v>
      </c>
      <c r="L415">
        <f>IF(AI_Impact_on_Jobs_20303[[#This Row],[Risk_Category]] = "Low", AI_Impact_on_Jobs_20303[[#This Row],[Automation_Probability_2030]], 0)</f>
        <v>0</v>
      </c>
      <c r="M415">
        <f>IF(AI_Impact_on_Jobs_20303[[#This Row],[Risk_Category]]="Medium", AI_Impact_on_Jobs_20303[[#This Row],[Automation_Probability_2030]], 0)</f>
        <v>35</v>
      </c>
      <c r="N415">
        <f>IF(AI_Impact_on_Jobs_20303[[#This Row],[Risk_Category]]="High", AI_Impact_on_Jobs_20303[[#This Row],[Automation_Probability_2030]], 0)</f>
        <v>0</v>
      </c>
      <c r="O415">
        <f>AVERAGE(AI_Impact_on_Jobs_20303[[#This Row],[Skill_1]:[Skill_10]])</f>
        <v>54.6</v>
      </c>
      <c r="P415">
        <v>58</v>
      </c>
      <c r="Q415">
        <v>93</v>
      </c>
      <c r="R415">
        <v>5</v>
      </c>
      <c r="S415">
        <v>84</v>
      </c>
      <c r="T415">
        <v>45</v>
      </c>
      <c r="U415">
        <v>71</v>
      </c>
      <c r="V415">
        <v>73</v>
      </c>
      <c r="W415">
        <v>17</v>
      </c>
      <c r="X415">
        <v>36</v>
      </c>
      <c r="Y415">
        <v>64</v>
      </c>
    </row>
    <row r="416" spans="1:25" x14ac:dyDescent="0.35">
      <c r="A416">
        <v>415</v>
      </c>
      <c r="B416" t="s">
        <v>42</v>
      </c>
      <c r="C416">
        <v>106870</v>
      </c>
      <c r="D416">
        <f>ROUND(AI_Impact_on_Jobs_20303[[#This Row],[Salary]]/1000, 1)</f>
        <v>106.9</v>
      </c>
      <c r="E416">
        <v>5</v>
      </c>
      <c r="F4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16" t="s">
        <v>38</v>
      </c>
      <c r="H416">
        <v>58</v>
      </c>
      <c r="I416">
        <v>8</v>
      </c>
      <c r="J416">
        <v>31</v>
      </c>
      <c r="K416" t="s">
        <v>27</v>
      </c>
      <c r="L416">
        <f>IF(AI_Impact_on_Jobs_20303[[#This Row],[Risk_Category]] = "Low", AI_Impact_on_Jobs_20303[[#This Row],[Automation_Probability_2030]], 0)</f>
        <v>0</v>
      </c>
      <c r="M416">
        <f>IF(AI_Impact_on_Jobs_20303[[#This Row],[Risk_Category]]="Medium", AI_Impact_on_Jobs_20303[[#This Row],[Automation_Probability_2030]], 0)</f>
        <v>31</v>
      </c>
      <c r="N416">
        <f>IF(AI_Impact_on_Jobs_20303[[#This Row],[Risk_Category]]="High", AI_Impact_on_Jobs_20303[[#This Row],[Automation_Probability_2030]], 0)</f>
        <v>0</v>
      </c>
      <c r="O416">
        <f>AVERAGE(AI_Impact_on_Jobs_20303[[#This Row],[Skill_1]:[Skill_10]])</f>
        <v>59.4</v>
      </c>
      <c r="P416">
        <v>63</v>
      </c>
      <c r="Q416">
        <v>86</v>
      </c>
      <c r="R416">
        <v>34</v>
      </c>
      <c r="S416">
        <v>39</v>
      </c>
      <c r="T416">
        <v>89</v>
      </c>
      <c r="U416">
        <v>81</v>
      </c>
      <c r="V416">
        <v>71</v>
      </c>
      <c r="W416">
        <v>25</v>
      </c>
      <c r="X416">
        <v>91</v>
      </c>
      <c r="Y416">
        <v>15</v>
      </c>
    </row>
    <row r="417" spans="1:25" x14ac:dyDescent="0.35">
      <c r="A417">
        <v>416</v>
      </c>
      <c r="B417" t="s">
        <v>21</v>
      </c>
      <c r="C417">
        <v>32147</v>
      </c>
      <c r="D417">
        <f>ROUND(AI_Impact_on_Jobs_20303[[#This Row],[Salary]]/1000, 1)</f>
        <v>32.1</v>
      </c>
      <c r="E417">
        <v>7</v>
      </c>
      <c r="F4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17" t="s">
        <v>38</v>
      </c>
      <c r="H417">
        <v>3</v>
      </c>
      <c r="I417">
        <v>114</v>
      </c>
      <c r="J417">
        <v>12</v>
      </c>
      <c r="K417" t="s">
        <v>23</v>
      </c>
      <c r="L417">
        <f>IF(AI_Impact_on_Jobs_20303[[#This Row],[Risk_Category]] = "Low", AI_Impact_on_Jobs_20303[[#This Row],[Automation_Probability_2030]], 0)</f>
        <v>12</v>
      </c>
      <c r="M417">
        <f>IF(AI_Impact_on_Jobs_20303[[#This Row],[Risk_Category]]="Medium", AI_Impact_on_Jobs_20303[[#This Row],[Automation_Probability_2030]], 0)</f>
        <v>0</v>
      </c>
      <c r="N417">
        <f>IF(AI_Impact_on_Jobs_20303[[#This Row],[Risk_Category]]="High", AI_Impact_on_Jobs_20303[[#This Row],[Automation_Probability_2030]], 0)</f>
        <v>0</v>
      </c>
      <c r="O417">
        <f>AVERAGE(AI_Impact_on_Jobs_20303[[#This Row],[Skill_1]:[Skill_10]])</f>
        <v>53.4</v>
      </c>
      <c r="P417">
        <v>45</v>
      </c>
      <c r="Q417">
        <v>35</v>
      </c>
      <c r="R417">
        <v>17</v>
      </c>
      <c r="S417">
        <v>62</v>
      </c>
      <c r="T417">
        <v>88</v>
      </c>
      <c r="U417">
        <v>96</v>
      </c>
      <c r="V417">
        <v>19</v>
      </c>
      <c r="W417">
        <v>72</v>
      </c>
      <c r="X417">
        <v>66</v>
      </c>
      <c r="Y417">
        <v>34</v>
      </c>
    </row>
    <row r="418" spans="1:25" x14ac:dyDescent="0.35">
      <c r="A418">
        <v>417</v>
      </c>
      <c r="B418" t="s">
        <v>26</v>
      </c>
      <c r="C418">
        <v>140463</v>
      </c>
      <c r="D418">
        <f>ROUND(AI_Impact_on_Jobs_20303[[#This Row],[Salary]]/1000, 1)</f>
        <v>140.5</v>
      </c>
      <c r="E418">
        <v>7</v>
      </c>
      <c r="F4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18" t="s">
        <v>19</v>
      </c>
      <c r="H418">
        <v>69</v>
      </c>
      <c r="I418">
        <v>145</v>
      </c>
      <c r="J418">
        <v>55</v>
      </c>
      <c r="K418" t="s">
        <v>27</v>
      </c>
      <c r="L418">
        <f>IF(AI_Impact_on_Jobs_20303[[#This Row],[Risk_Category]] = "Low", AI_Impact_on_Jobs_20303[[#This Row],[Automation_Probability_2030]], 0)</f>
        <v>0</v>
      </c>
      <c r="M418">
        <f>IF(AI_Impact_on_Jobs_20303[[#This Row],[Risk_Category]]="Medium", AI_Impact_on_Jobs_20303[[#This Row],[Automation_Probability_2030]], 0)</f>
        <v>55</v>
      </c>
      <c r="N418">
        <f>IF(AI_Impact_on_Jobs_20303[[#This Row],[Risk_Category]]="High", AI_Impact_on_Jobs_20303[[#This Row],[Automation_Probability_2030]], 0)</f>
        <v>0</v>
      </c>
      <c r="O418">
        <f>AVERAGE(AI_Impact_on_Jobs_20303[[#This Row],[Skill_1]:[Skill_10]])</f>
        <v>51.5</v>
      </c>
      <c r="P418">
        <v>44</v>
      </c>
      <c r="Q418">
        <v>53</v>
      </c>
      <c r="R418">
        <v>2</v>
      </c>
      <c r="S418">
        <v>75</v>
      </c>
      <c r="T418">
        <v>75</v>
      </c>
      <c r="U418">
        <v>15</v>
      </c>
      <c r="V418">
        <v>88</v>
      </c>
      <c r="W418">
        <v>27</v>
      </c>
      <c r="X418">
        <v>98</v>
      </c>
      <c r="Y418">
        <v>38</v>
      </c>
    </row>
    <row r="419" spans="1:25" x14ac:dyDescent="0.35">
      <c r="A419">
        <v>418</v>
      </c>
      <c r="B419" t="s">
        <v>41</v>
      </c>
      <c r="C419">
        <v>148623</v>
      </c>
      <c r="D419">
        <f>ROUND(AI_Impact_on_Jobs_20303[[#This Row],[Salary]]/1000, 1)</f>
        <v>148.6</v>
      </c>
      <c r="E419">
        <v>11</v>
      </c>
      <c r="F4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19" t="s">
        <v>38</v>
      </c>
      <c r="H419">
        <v>35</v>
      </c>
      <c r="I419">
        <v>94</v>
      </c>
      <c r="J419">
        <v>72</v>
      </c>
      <c r="K419" t="s">
        <v>20</v>
      </c>
      <c r="L419">
        <f>IF(AI_Impact_on_Jobs_20303[[#This Row],[Risk_Category]] = "Low", AI_Impact_on_Jobs_20303[[#This Row],[Automation_Probability_2030]], 0)</f>
        <v>0</v>
      </c>
      <c r="M419">
        <f>IF(AI_Impact_on_Jobs_20303[[#This Row],[Risk_Category]]="Medium", AI_Impact_on_Jobs_20303[[#This Row],[Automation_Probability_2030]], 0)</f>
        <v>0</v>
      </c>
      <c r="N419">
        <f>IF(AI_Impact_on_Jobs_20303[[#This Row],[Risk_Category]]="High", AI_Impact_on_Jobs_20303[[#This Row],[Automation_Probability_2030]], 0)</f>
        <v>72</v>
      </c>
      <c r="O419">
        <f>AVERAGE(AI_Impact_on_Jobs_20303[[#This Row],[Skill_1]:[Skill_10]])</f>
        <v>31.1</v>
      </c>
      <c r="P419">
        <v>58</v>
      </c>
      <c r="Q419">
        <v>6</v>
      </c>
      <c r="R419">
        <v>74</v>
      </c>
      <c r="S419">
        <v>3</v>
      </c>
      <c r="T419">
        <v>54</v>
      </c>
      <c r="U419">
        <v>5</v>
      </c>
      <c r="V419">
        <v>7</v>
      </c>
      <c r="W419">
        <v>6</v>
      </c>
      <c r="X419">
        <v>91</v>
      </c>
      <c r="Y419">
        <v>7</v>
      </c>
    </row>
    <row r="420" spans="1:25" x14ac:dyDescent="0.35">
      <c r="A420">
        <v>419</v>
      </c>
      <c r="B420" t="s">
        <v>21</v>
      </c>
      <c r="C420">
        <v>49360</v>
      </c>
      <c r="D420">
        <f>ROUND(AI_Impact_on_Jobs_20303[[#This Row],[Salary]]/1000, 1)</f>
        <v>49.4</v>
      </c>
      <c r="E420">
        <v>25</v>
      </c>
      <c r="F4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20" t="s">
        <v>38</v>
      </c>
      <c r="H420">
        <v>44</v>
      </c>
      <c r="I420">
        <v>63</v>
      </c>
      <c r="J420">
        <v>12</v>
      </c>
      <c r="K420" t="s">
        <v>23</v>
      </c>
      <c r="L420">
        <f>IF(AI_Impact_on_Jobs_20303[[#This Row],[Risk_Category]] = "Low", AI_Impact_on_Jobs_20303[[#This Row],[Automation_Probability_2030]], 0)</f>
        <v>12</v>
      </c>
      <c r="M420">
        <f>IF(AI_Impact_on_Jobs_20303[[#This Row],[Risk_Category]]="Medium", AI_Impact_on_Jobs_20303[[#This Row],[Automation_Probability_2030]], 0)</f>
        <v>0</v>
      </c>
      <c r="N420">
        <f>IF(AI_Impact_on_Jobs_20303[[#This Row],[Risk_Category]]="High", AI_Impact_on_Jobs_20303[[#This Row],[Automation_Probability_2030]], 0)</f>
        <v>0</v>
      </c>
      <c r="O420">
        <f>AVERAGE(AI_Impact_on_Jobs_20303[[#This Row],[Skill_1]:[Skill_10]])</f>
        <v>42.7</v>
      </c>
      <c r="P420">
        <v>87</v>
      </c>
      <c r="Q420">
        <v>9</v>
      </c>
      <c r="R420">
        <v>0</v>
      </c>
      <c r="S420">
        <v>59</v>
      </c>
      <c r="T420">
        <v>72</v>
      </c>
      <c r="U420">
        <v>62</v>
      </c>
      <c r="V420">
        <v>8</v>
      </c>
      <c r="W420">
        <v>22</v>
      </c>
      <c r="X420">
        <v>25</v>
      </c>
      <c r="Y420">
        <v>83</v>
      </c>
    </row>
    <row r="421" spans="1:25" x14ac:dyDescent="0.35">
      <c r="A421">
        <v>420</v>
      </c>
      <c r="B421" t="s">
        <v>34</v>
      </c>
      <c r="C421">
        <v>45605</v>
      </c>
      <c r="D421">
        <f>ROUND(AI_Impact_on_Jobs_20303[[#This Row],[Salary]]/1000, 1)</f>
        <v>45.6</v>
      </c>
      <c r="E421">
        <v>5</v>
      </c>
      <c r="F4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21" t="s">
        <v>19</v>
      </c>
      <c r="H421">
        <v>49</v>
      </c>
      <c r="I421">
        <v>143</v>
      </c>
      <c r="J421">
        <v>55</v>
      </c>
      <c r="K421" t="s">
        <v>27</v>
      </c>
      <c r="L421">
        <f>IF(AI_Impact_on_Jobs_20303[[#This Row],[Risk_Category]] = "Low", AI_Impact_on_Jobs_20303[[#This Row],[Automation_Probability_2030]], 0)</f>
        <v>0</v>
      </c>
      <c r="M421">
        <f>IF(AI_Impact_on_Jobs_20303[[#This Row],[Risk_Category]]="Medium", AI_Impact_on_Jobs_20303[[#This Row],[Automation_Probability_2030]], 0)</f>
        <v>55</v>
      </c>
      <c r="N421">
        <f>IF(AI_Impact_on_Jobs_20303[[#This Row],[Risk_Category]]="High", AI_Impact_on_Jobs_20303[[#This Row],[Automation_Probability_2030]], 0)</f>
        <v>0</v>
      </c>
      <c r="O421">
        <f>AVERAGE(AI_Impact_on_Jobs_20303[[#This Row],[Skill_1]:[Skill_10]])</f>
        <v>36.700000000000003</v>
      </c>
      <c r="P421">
        <v>9</v>
      </c>
      <c r="Q421">
        <v>46</v>
      </c>
      <c r="R421">
        <v>15</v>
      </c>
      <c r="S421">
        <v>93</v>
      </c>
      <c r="T421">
        <v>46</v>
      </c>
      <c r="U421">
        <v>18</v>
      </c>
      <c r="V421">
        <v>3</v>
      </c>
      <c r="W421">
        <v>5</v>
      </c>
      <c r="X421">
        <v>47</v>
      </c>
      <c r="Y421">
        <v>85</v>
      </c>
    </row>
    <row r="422" spans="1:25" x14ac:dyDescent="0.35">
      <c r="A422">
        <v>421</v>
      </c>
      <c r="B422" t="s">
        <v>34</v>
      </c>
      <c r="C422">
        <v>103953</v>
      </c>
      <c r="D422">
        <f>ROUND(AI_Impact_on_Jobs_20303[[#This Row],[Salary]]/1000, 1)</f>
        <v>104</v>
      </c>
      <c r="E422">
        <v>18</v>
      </c>
      <c r="F4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22" t="s">
        <v>19</v>
      </c>
      <c r="H422">
        <v>93</v>
      </c>
      <c r="I422">
        <v>63</v>
      </c>
      <c r="J422">
        <v>45</v>
      </c>
      <c r="K422" t="s">
        <v>27</v>
      </c>
      <c r="L422">
        <f>IF(AI_Impact_on_Jobs_20303[[#This Row],[Risk_Category]] = "Low", AI_Impact_on_Jobs_20303[[#This Row],[Automation_Probability_2030]], 0)</f>
        <v>0</v>
      </c>
      <c r="M422">
        <f>IF(AI_Impact_on_Jobs_20303[[#This Row],[Risk_Category]]="Medium", AI_Impact_on_Jobs_20303[[#This Row],[Automation_Probability_2030]], 0)</f>
        <v>45</v>
      </c>
      <c r="N422">
        <f>IF(AI_Impact_on_Jobs_20303[[#This Row],[Risk_Category]]="High", AI_Impact_on_Jobs_20303[[#This Row],[Automation_Probability_2030]], 0)</f>
        <v>0</v>
      </c>
      <c r="O422">
        <f>AVERAGE(AI_Impact_on_Jobs_20303[[#This Row],[Skill_1]:[Skill_10]])</f>
        <v>55.4</v>
      </c>
      <c r="P422">
        <v>3</v>
      </c>
      <c r="Q422">
        <v>86</v>
      </c>
      <c r="R422">
        <v>36</v>
      </c>
      <c r="S422">
        <v>63</v>
      </c>
      <c r="T422">
        <v>71</v>
      </c>
      <c r="U422">
        <v>43</v>
      </c>
      <c r="V422">
        <v>31</v>
      </c>
      <c r="W422">
        <v>96</v>
      </c>
      <c r="X422">
        <v>96</v>
      </c>
      <c r="Y422">
        <v>29</v>
      </c>
    </row>
    <row r="423" spans="1:25" x14ac:dyDescent="0.35">
      <c r="A423">
        <v>422</v>
      </c>
      <c r="B423" t="s">
        <v>44</v>
      </c>
      <c r="C423">
        <v>76531</v>
      </c>
      <c r="D423">
        <f>ROUND(AI_Impact_on_Jobs_20303[[#This Row],[Salary]]/1000, 1)</f>
        <v>76.5</v>
      </c>
      <c r="E423">
        <v>4</v>
      </c>
      <c r="F4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23" t="s">
        <v>25</v>
      </c>
      <c r="H423">
        <v>97</v>
      </c>
      <c r="I423">
        <v>5</v>
      </c>
      <c r="J423">
        <v>47</v>
      </c>
      <c r="K423" t="s">
        <v>27</v>
      </c>
      <c r="L423">
        <f>IF(AI_Impact_on_Jobs_20303[[#This Row],[Risk_Category]] = "Low", AI_Impact_on_Jobs_20303[[#This Row],[Automation_Probability_2030]], 0)</f>
        <v>0</v>
      </c>
      <c r="M423">
        <f>IF(AI_Impact_on_Jobs_20303[[#This Row],[Risk_Category]]="Medium", AI_Impact_on_Jobs_20303[[#This Row],[Automation_Probability_2030]], 0)</f>
        <v>47</v>
      </c>
      <c r="N423">
        <f>IF(AI_Impact_on_Jobs_20303[[#This Row],[Risk_Category]]="High", AI_Impact_on_Jobs_20303[[#This Row],[Automation_Probability_2030]], 0)</f>
        <v>0</v>
      </c>
      <c r="O423">
        <f>AVERAGE(AI_Impact_on_Jobs_20303[[#This Row],[Skill_1]:[Skill_10]])</f>
        <v>33.700000000000003</v>
      </c>
      <c r="P423">
        <v>1</v>
      </c>
      <c r="Q423">
        <v>51</v>
      </c>
      <c r="R423">
        <v>2</v>
      </c>
      <c r="S423">
        <v>41</v>
      </c>
      <c r="T423">
        <v>22</v>
      </c>
      <c r="U423">
        <v>53</v>
      </c>
      <c r="V423">
        <v>10</v>
      </c>
      <c r="W423">
        <v>8</v>
      </c>
      <c r="X423">
        <v>85</v>
      </c>
      <c r="Y423">
        <v>64</v>
      </c>
    </row>
    <row r="424" spans="1:25" x14ac:dyDescent="0.35">
      <c r="A424">
        <v>423</v>
      </c>
      <c r="B424" t="s">
        <v>24</v>
      </c>
      <c r="C424">
        <v>139198</v>
      </c>
      <c r="D424">
        <f>ROUND(AI_Impact_on_Jobs_20303[[#This Row],[Salary]]/1000, 1)</f>
        <v>139.19999999999999</v>
      </c>
      <c r="E424">
        <v>27</v>
      </c>
      <c r="F4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24" t="s">
        <v>22</v>
      </c>
      <c r="H424">
        <v>21</v>
      </c>
      <c r="I424">
        <v>143</v>
      </c>
      <c r="J424">
        <v>79</v>
      </c>
      <c r="K424" t="s">
        <v>20</v>
      </c>
      <c r="L424">
        <f>IF(AI_Impact_on_Jobs_20303[[#This Row],[Risk_Category]] = "Low", AI_Impact_on_Jobs_20303[[#This Row],[Automation_Probability_2030]], 0)</f>
        <v>0</v>
      </c>
      <c r="M424">
        <f>IF(AI_Impact_on_Jobs_20303[[#This Row],[Risk_Category]]="Medium", AI_Impact_on_Jobs_20303[[#This Row],[Automation_Probability_2030]], 0)</f>
        <v>0</v>
      </c>
      <c r="N424">
        <f>IF(AI_Impact_on_Jobs_20303[[#This Row],[Risk_Category]]="High", AI_Impact_on_Jobs_20303[[#This Row],[Automation_Probability_2030]], 0)</f>
        <v>79</v>
      </c>
      <c r="O424">
        <f>AVERAGE(AI_Impact_on_Jobs_20303[[#This Row],[Skill_1]:[Skill_10]])</f>
        <v>41.2</v>
      </c>
      <c r="P424">
        <v>1</v>
      </c>
      <c r="Q424">
        <v>7</v>
      </c>
      <c r="R424">
        <v>3</v>
      </c>
      <c r="S424">
        <v>27</v>
      </c>
      <c r="T424">
        <v>10</v>
      </c>
      <c r="U424">
        <v>86</v>
      </c>
      <c r="V424">
        <v>41</v>
      </c>
      <c r="W424">
        <v>98</v>
      </c>
      <c r="X424">
        <v>65</v>
      </c>
      <c r="Y424">
        <v>74</v>
      </c>
    </row>
    <row r="425" spans="1:25" x14ac:dyDescent="0.35">
      <c r="A425">
        <v>424</v>
      </c>
      <c r="B425" t="s">
        <v>28</v>
      </c>
      <c r="C425">
        <v>111199</v>
      </c>
      <c r="D425">
        <f>ROUND(AI_Impact_on_Jobs_20303[[#This Row],[Salary]]/1000, 1)</f>
        <v>111.2</v>
      </c>
      <c r="E425">
        <v>0</v>
      </c>
      <c r="F4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25" t="s">
        <v>38</v>
      </c>
      <c r="H425">
        <v>12</v>
      </c>
      <c r="I425">
        <v>113</v>
      </c>
      <c r="J425">
        <v>66</v>
      </c>
      <c r="K425" t="s">
        <v>27</v>
      </c>
      <c r="L425">
        <f>IF(AI_Impact_on_Jobs_20303[[#This Row],[Risk_Category]] = "Low", AI_Impact_on_Jobs_20303[[#This Row],[Automation_Probability_2030]], 0)</f>
        <v>0</v>
      </c>
      <c r="M425">
        <f>IF(AI_Impact_on_Jobs_20303[[#This Row],[Risk_Category]]="Medium", AI_Impact_on_Jobs_20303[[#This Row],[Automation_Probability_2030]], 0)</f>
        <v>66</v>
      </c>
      <c r="N425">
        <f>IF(AI_Impact_on_Jobs_20303[[#This Row],[Risk_Category]]="High", AI_Impact_on_Jobs_20303[[#This Row],[Automation_Probability_2030]], 0)</f>
        <v>0</v>
      </c>
      <c r="O425">
        <f>AVERAGE(AI_Impact_on_Jobs_20303[[#This Row],[Skill_1]:[Skill_10]])</f>
        <v>38.5</v>
      </c>
      <c r="P425">
        <v>62</v>
      </c>
      <c r="Q425">
        <v>13</v>
      </c>
      <c r="R425">
        <v>12</v>
      </c>
      <c r="S425">
        <v>84</v>
      </c>
      <c r="T425">
        <v>14</v>
      </c>
      <c r="U425">
        <v>52</v>
      </c>
      <c r="V425">
        <v>4</v>
      </c>
      <c r="W425">
        <v>8</v>
      </c>
      <c r="X425">
        <v>67</v>
      </c>
      <c r="Y425">
        <v>69</v>
      </c>
    </row>
    <row r="426" spans="1:25" x14ac:dyDescent="0.35">
      <c r="A426">
        <v>425</v>
      </c>
      <c r="B426" t="s">
        <v>34</v>
      </c>
      <c r="C426">
        <v>65321</v>
      </c>
      <c r="D426">
        <f>ROUND(AI_Impact_on_Jobs_20303[[#This Row],[Salary]]/1000, 1)</f>
        <v>65.3</v>
      </c>
      <c r="E426">
        <v>19</v>
      </c>
      <c r="F4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26" t="s">
        <v>22</v>
      </c>
      <c r="H426">
        <v>22</v>
      </c>
      <c r="I426">
        <v>131</v>
      </c>
      <c r="J426">
        <v>39</v>
      </c>
      <c r="K426" t="s">
        <v>27</v>
      </c>
      <c r="L426">
        <f>IF(AI_Impact_on_Jobs_20303[[#This Row],[Risk_Category]] = "Low", AI_Impact_on_Jobs_20303[[#This Row],[Automation_Probability_2030]], 0)</f>
        <v>0</v>
      </c>
      <c r="M426">
        <f>IF(AI_Impact_on_Jobs_20303[[#This Row],[Risk_Category]]="Medium", AI_Impact_on_Jobs_20303[[#This Row],[Automation_Probability_2030]], 0)</f>
        <v>39</v>
      </c>
      <c r="N426">
        <f>IF(AI_Impact_on_Jobs_20303[[#This Row],[Risk_Category]]="High", AI_Impact_on_Jobs_20303[[#This Row],[Automation_Probability_2030]], 0)</f>
        <v>0</v>
      </c>
      <c r="O426">
        <f>AVERAGE(AI_Impact_on_Jobs_20303[[#This Row],[Skill_1]:[Skill_10]])</f>
        <v>50</v>
      </c>
      <c r="P426">
        <v>54</v>
      </c>
      <c r="Q426">
        <v>97</v>
      </c>
      <c r="R426">
        <v>15</v>
      </c>
      <c r="S426">
        <v>94</v>
      </c>
      <c r="T426">
        <v>18</v>
      </c>
      <c r="U426">
        <v>57</v>
      </c>
      <c r="V426">
        <v>38</v>
      </c>
      <c r="W426">
        <v>96</v>
      </c>
      <c r="X426">
        <v>27</v>
      </c>
      <c r="Y426">
        <v>4</v>
      </c>
    </row>
    <row r="427" spans="1:25" x14ac:dyDescent="0.35">
      <c r="A427">
        <v>426</v>
      </c>
      <c r="B427" t="s">
        <v>35</v>
      </c>
      <c r="C427">
        <v>77218</v>
      </c>
      <c r="D427">
        <f>ROUND(AI_Impact_on_Jobs_20303[[#This Row],[Salary]]/1000, 1)</f>
        <v>77.2</v>
      </c>
      <c r="E427">
        <v>27</v>
      </c>
      <c r="F4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27" t="s">
        <v>25</v>
      </c>
      <c r="H427">
        <v>54</v>
      </c>
      <c r="I427">
        <v>10</v>
      </c>
      <c r="J427">
        <v>4</v>
      </c>
      <c r="K427" t="s">
        <v>27</v>
      </c>
      <c r="L427">
        <f>IF(AI_Impact_on_Jobs_20303[[#This Row],[Risk_Category]] = "Low", AI_Impact_on_Jobs_20303[[#This Row],[Automation_Probability_2030]], 0)</f>
        <v>0</v>
      </c>
      <c r="M427">
        <f>IF(AI_Impact_on_Jobs_20303[[#This Row],[Risk_Category]]="Medium", AI_Impact_on_Jobs_20303[[#This Row],[Automation_Probability_2030]], 0)</f>
        <v>4</v>
      </c>
      <c r="N427">
        <f>IF(AI_Impact_on_Jobs_20303[[#This Row],[Risk_Category]]="High", AI_Impact_on_Jobs_20303[[#This Row],[Automation_Probability_2030]], 0)</f>
        <v>0</v>
      </c>
      <c r="O427">
        <f>AVERAGE(AI_Impact_on_Jobs_20303[[#This Row],[Skill_1]:[Skill_10]])</f>
        <v>37.700000000000003</v>
      </c>
      <c r="P427">
        <v>7</v>
      </c>
      <c r="Q427">
        <v>1</v>
      </c>
      <c r="R427">
        <v>5</v>
      </c>
      <c r="S427">
        <v>6</v>
      </c>
      <c r="T427">
        <v>34</v>
      </c>
      <c r="U427">
        <v>95</v>
      </c>
      <c r="V427">
        <v>9</v>
      </c>
      <c r="W427">
        <v>71</v>
      </c>
      <c r="X427">
        <v>82</v>
      </c>
      <c r="Y427">
        <v>67</v>
      </c>
    </row>
    <row r="428" spans="1:25" x14ac:dyDescent="0.35">
      <c r="A428">
        <v>427</v>
      </c>
      <c r="B428" t="s">
        <v>36</v>
      </c>
      <c r="C428">
        <v>39752</v>
      </c>
      <c r="D428">
        <f>ROUND(AI_Impact_on_Jobs_20303[[#This Row],[Salary]]/1000, 1)</f>
        <v>39.799999999999997</v>
      </c>
      <c r="E428">
        <v>1</v>
      </c>
      <c r="F4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28" t="s">
        <v>25</v>
      </c>
      <c r="H428">
        <v>77</v>
      </c>
      <c r="I428">
        <v>71</v>
      </c>
      <c r="J428">
        <v>43</v>
      </c>
      <c r="K428" t="s">
        <v>27</v>
      </c>
      <c r="L428">
        <f>IF(AI_Impact_on_Jobs_20303[[#This Row],[Risk_Category]] = "Low", AI_Impact_on_Jobs_20303[[#This Row],[Automation_Probability_2030]], 0)</f>
        <v>0</v>
      </c>
      <c r="M428">
        <f>IF(AI_Impact_on_Jobs_20303[[#This Row],[Risk_Category]]="Medium", AI_Impact_on_Jobs_20303[[#This Row],[Automation_Probability_2030]], 0)</f>
        <v>43</v>
      </c>
      <c r="N428">
        <f>IF(AI_Impact_on_Jobs_20303[[#This Row],[Risk_Category]]="High", AI_Impact_on_Jobs_20303[[#This Row],[Automation_Probability_2030]], 0)</f>
        <v>0</v>
      </c>
      <c r="O428">
        <f>AVERAGE(AI_Impact_on_Jobs_20303[[#This Row],[Skill_1]:[Skill_10]])</f>
        <v>53.7</v>
      </c>
      <c r="P428">
        <v>82</v>
      </c>
      <c r="Q428">
        <v>54</v>
      </c>
      <c r="R428">
        <v>86</v>
      </c>
      <c r="S428">
        <v>21</v>
      </c>
      <c r="T428">
        <v>61</v>
      </c>
      <c r="U428">
        <v>8</v>
      </c>
      <c r="V428">
        <v>64</v>
      </c>
      <c r="W428">
        <v>76</v>
      </c>
      <c r="X428">
        <v>58</v>
      </c>
      <c r="Y428">
        <v>27</v>
      </c>
    </row>
    <row r="429" spans="1:25" x14ac:dyDescent="0.35">
      <c r="A429">
        <v>428</v>
      </c>
      <c r="B429" t="s">
        <v>29</v>
      </c>
      <c r="C429">
        <v>34792</v>
      </c>
      <c r="D429">
        <f>ROUND(AI_Impact_on_Jobs_20303[[#This Row],[Salary]]/1000, 1)</f>
        <v>34.799999999999997</v>
      </c>
      <c r="E429">
        <v>14</v>
      </c>
      <c r="F4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29" t="s">
        <v>38</v>
      </c>
      <c r="H429">
        <v>12</v>
      </c>
      <c r="I429">
        <v>112</v>
      </c>
      <c r="J429">
        <v>28</v>
      </c>
      <c r="K429" t="s">
        <v>23</v>
      </c>
      <c r="L429">
        <f>IF(AI_Impact_on_Jobs_20303[[#This Row],[Risk_Category]] = "Low", AI_Impact_on_Jobs_20303[[#This Row],[Automation_Probability_2030]], 0)</f>
        <v>28</v>
      </c>
      <c r="M429">
        <f>IF(AI_Impact_on_Jobs_20303[[#This Row],[Risk_Category]]="Medium", AI_Impact_on_Jobs_20303[[#This Row],[Automation_Probability_2030]], 0)</f>
        <v>0</v>
      </c>
      <c r="N429">
        <f>IF(AI_Impact_on_Jobs_20303[[#This Row],[Risk_Category]]="High", AI_Impact_on_Jobs_20303[[#This Row],[Automation_Probability_2030]], 0)</f>
        <v>0</v>
      </c>
      <c r="O429">
        <f>AVERAGE(AI_Impact_on_Jobs_20303[[#This Row],[Skill_1]:[Skill_10]])</f>
        <v>50.8</v>
      </c>
      <c r="P429">
        <v>21</v>
      </c>
      <c r="Q429">
        <v>74</v>
      </c>
      <c r="R429">
        <v>87</v>
      </c>
      <c r="S429">
        <v>52</v>
      </c>
      <c r="T429">
        <v>67</v>
      </c>
      <c r="U429">
        <v>82</v>
      </c>
      <c r="V429">
        <v>26</v>
      </c>
      <c r="W429">
        <v>3</v>
      </c>
      <c r="X429">
        <v>0</v>
      </c>
      <c r="Y429">
        <v>96</v>
      </c>
    </row>
    <row r="430" spans="1:25" x14ac:dyDescent="0.35">
      <c r="A430">
        <v>429</v>
      </c>
      <c r="B430" t="s">
        <v>36</v>
      </c>
      <c r="C430">
        <v>44591</v>
      </c>
      <c r="D430">
        <f>ROUND(AI_Impact_on_Jobs_20303[[#This Row],[Salary]]/1000, 1)</f>
        <v>44.6</v>
      </c>
      <c r="E430">
        <v>29</v>
      </c>
      <c r="F4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30" t="s">
        <v>19</v>
      </c>
      <c r="H430">
        <v>26</v>
      </c>
      <c r="I430">
        <v>137</v>
      </c>
      <c r="J430">
        <v>35</v>
      </c>
      <c r="K430" t="s">
        <v>27</v>
      </c>
      <c r="L430">
        <f>IF(AI_Impact_on_Jobs_20303[[#This Row],[Risk_Category]] = "Low", AI_Impact_on_Jobs_20303[[#This Row],[Automation_Probability_2030]], 0)</f>
        <v>0</v>
      </c>
      <c r="M430">
        <f>IF(AI_Impact_on_Jobs_20303[[#This Row],[Risk_Category]]="Medium", AI_Impact_on_Jobs_20303[[#This Row],[Automation_Probability_2030]], 0)</f>
        <v>35</v>
      </c>
      <c r="N430">
        <f>IF(AI_Impact_on_Jobs_20303[[#This Row],[Risk_Category]]="High", AI_Impact_on_Jobs_20303[[#This Row],[Automation_Probability_2030]], 0)</f>
        <v>0</v>
      </c>
      <c r="O430">
        <f>AVERAGE(AI_Impact_on_Jobs_20303[[#This Row],[Skill_1]:[Skill_10]])</f>
        <v>51.9</v>
      </c>
      <c r="P430">
        <v>72</v>
      </c>
      <c r="Q430">
        <v>1</v>
      </c>
      <c r="R430">
        <v>62</v>
      </c>
      <c r="S430">
        <v>36</v>
      </c>
      <c r="T430">
        <v>79</v>
      </c>
      <c r="U430">
        <v>23</v>
      </c>
      <c r="V430">
        <v>64</v>
      </c>
      <c r="W430">
        <v>24</v>
      </c>
      <c r="X430">
        <v>71</v>
      </c>
      <c r="Y430">
        <v>87</v>
      </c>
    </row>
    <row r="431" spans="1:25" x14ac:dyDescent="0.35">
      <c r="A431">
        <v>430</v>
      </c>
      <c r="B431" t="s">
        <v>36</v>
      </c>
      <c r="C431">
        <v>35424</v>
      </c>
      <c r="D431">
        <f>ROUND(AI_Impact_on_Jobs_20303[[#This Row],[Salary]]/1000, 1)</f>
        <v>35.4</v>
      </c>
      <c r="E431">
        <v>17</v>
      </c>
      <c r="F4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31" t="s">
        <v>25</v>
      </c>
      <c r="H431">
        <v>87</v>
      </c>
      <c r="I431">
        <v>109</v>
      </c>
      <c r="J431">
        <v>35</v>
      </c>
      <c r="K431" t="s">
        <v>27</v>
      </c>
      <c r="L431">
        <f>IF(AI_Impact_on_Jobs_20303[[#This Row],[Risk_Category]] = "Low", AI_Impact_on_Jobs_20303[[#This Row],[Automation_Probability_2030]], 0)</f>
        <v>0</v>
      </c>
      <c r="M431">
        <f>IF(AI_Impact_on_Jobs_20303[[#This Row],[Risk_Category]]="Medium", AI_Impact_on_Jobs_20303[[#This Row],[Automation_Probability_2030]], 0)</f>
        <v>35</v>
      </c>
      <c r="N431">
        <f>IF(AI_Impact_on_Jobs_20303[[#This Row],[Risk_Category]]="High", AI_Impact_on_Jobs_20303[[#This Row],[Automation_Probability_2030]], 0)</f>
        <v>0</v>
      </c>
      <c r="O431">
        <f>AVERAGE(AI_Impact_on_Jobs_20303[[#This Row],[Skill_1]:[Skill_10]])</f>
        <v>52.5</v>
      </c>
      <c r="P431">
        <v>43</v>
      </c>
      <c r="Q431">
        <v>16</v>
      </c>
      <c r="R431">
        <v>7</v>
      </c>
      <c r="S431">
        <v>76</v>
      </c>
      <c r="T431">
        <v>11</v>
      </c>
      <c r="U431">
        <v>51</v>
      </c>
      <c r="V431">
        <v>81</v>
      </c>
      <c r="W431">
        <v>94</v>
      </c>
      <c r="X431">
        <v>51</v>
      </c>
      <c r="Y431">
        <v>95</v>
      </c>
    </row>
    <row r="432" spans="1:25" x14ac:dyDescent="0.35">
      <c r="A432">
        <v>431</v>
      </c>
      <c r="B432" t="s">
        <v>36</v>
      </c>
      <c r="C432">
        <v>89789</v>
      </c>
      <c r="D432">
        <f>ROUND(AI_Impact_on_Jobs_20303[[#This Row],[Salary]]/1000, 1)</f>
        <v>89.8</v>
      </c>
      <c r="E432">
        <v>28</v>
      </c>
      <c r="F4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32" t="s">
        <v>38</v>
      </c>
      <c r="H432">
        <v>39</v>
      </c>
      <c r="I432">
        <v>135</v>
      </c>
      <c r="J432">
        <v>5</v>
      </c>
      <c r="K432" t="s">
        <v>27</v>
      </c>
      <c r="L432">
        <f>IF(AI_Impact_on_Jobs_20303[[#This Row],[Risk_Category]] = "Low", AI_Impact_on_Jobs_20303[[#This Row],[Automation_Probability_2030]], 0)</f>
        <v>0</v>
      </c>
      <c r="M432">
        <f>IF(AI_Impact_on_Jobs_20303[[#This Row],[Risk_Category]]="Medium", AI_Impact_on_Jobs_20303[[#This Row],[Automation_Probability_2030]], 0)</f>
        <v>5</v>
      </c>
      <c r="N432">
        <f>IF(AI_Impact_on_Jobs_20303[[#This Row],[Risk_Category]]="High", AI_Impact_on_Jobs_20303[[#This Row],[Automation_Probability_2030]], 0)</f>
        <v>0</v>
      </c>
      <c r="O432">
        <f>AVERAGE(AI_Impact_on_Jobs_20303[[#This Row],[Skill_1]:[Skill_10]])</f>
        <v>51</v>
      </c>
      <c r="P432">
        <v>47</v>
      </c>
      <c r="Q432">
        <v>49</v>
      </c>
      <c r="R432">
        <v>85</v>
      </c>
      <c r="S432">
        <v>83</v>
      </c>
      <c r="T432">
        <v>4</v>
      </c>
      <c r="U432">
        <v>33</v>
      </c>
      <c r="V432">
        <v>49</v>
      </c>
      <c r="W432">
        <v>57</v>
      </c>
      <c r="X432">
        <v>24</v>
      </c>
      <c r="Y432">
        <v>79</v>
      </c>
    </row>
    <row r="433" spans="1:25" x14ac:dyDescent="0.35">
      <c r="A433">
        <v>432</v>
      </c>
      <c r="B433" t="s">
        <v>18</v>
      </c>
      <c r="C433">
        <v>38804</v>
      </c>
      <c r="D433">
        <f>ROUND(AI_Impact_on_Jobs_20303[[#This Row],[Salary]]/1000, 1)</f>
        <v>38.799999999999997</v>
      </c>
      <c r="E433">
        <v>1</v>
      </c>
      <c r="F4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33" t="s">
        <v>25</v>
      </c>
      <c r="H433">
        <v>33</v>
      </c>
      <c r="I433">
        <v>61</v>
      </c>
      <c r="J433">
        <v>76</v>
      </c>
      <c r="K433" t="s">
        <v>20</v>
      </c>
      <c r="L433">
        <f>IF(AI_Impact_on_Jobs_20303[[#This Row],[Risk_Category]] = "Low", AI_Impact_on_Jobs_20303[[#This Row],[Automation_Probability_2030]], 0)</f>
        <v>0</v>
      </c>
      <c r="M433">
        <f>IF(AI_Impact_on_Jobs_20303[[#This Row],[Risk_Category]]="Medium", AI_Impact_on_Jobs_20303[[#This Row],[Automation_Probability_2030]], 0)</f>
        <v>0</v>
      </c>
      <c r="N433">
        <f>IF(AI_Impact_on_Jobs_20303[[#This Row],[Risk_Category]]="High", AI_Impact_on_Jobs_20303[[#This Row],[Automation_Probability_2030]], 0)</f>
        <v>76</v>
      </c>
      <c r="O433">
        <f>AVERAGE(AI_Impact_on_Jobs_20303[[#This Row],[Skill_1]:[Skill_10]])</f>
        <v>40.1</v>
      </c>
      <c r="P433">
        <v>95</v>
      </c>
      <c r="Q433">
        <v>31</v>
      </c>
      <c r="R433">
        <v>17</v>
      </c>
      <c r="S433">
        <v>46</v>
      </c>
      <c r="T433">
        <v>31</v>
      </c>
      <c r="U433">
        <v>4</v>
      </c>
      <c r="V433">
        <v>32</v>
      </c>
      <c r="W433">
        <v>54</v>
      </c>
      <c r="X433">
        <v>55</v>
      </c>
      <c r="Y433">
        <v>36</v>
      </c>
    </row>
    <row r="434" spans="1:25" x14ac:dyDescent="0.35">
      <c r="A434">
        <v>433</v>
      </c>
      <c r="B434" t="s">
        <v>44</v>
      </c>
      <c r="C434">
        <v>58400</v>
      </c>
      <c r="D434">
        <f>ROUND(AI_Impact_on_Jobs_20303[[#This Row],[Salary]]/1000, 1)</f>
        <v>58.4</v>
      </c>
      <c r="E434">
        <v>20</v>
      </c>
      <c r="F4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34" t="s">
        <v>22</v>
      </c>
      <c r="H434">
        <v>97</v>
      </c>
      <c r="I434">
        <v>88</v>
      </c>
      <c r="J434">
        <v>4</v>
      </c>
      <c r="K434" t="s">
        <v>27</v>
      </c>
      <c r="L434">
        <f>IF(AI_Impact_on_Jobs_20303[[#This Row],[Risk_Category]] = "Low", AI_Impact_on_Jobs_20303[[#This Row],[Automation_Probability_2030]], 0)</f>
        <v>0</v>
      </c>
      <c r="M434">
        <f>IF(AI_Impact_on_Jobs_20303[[#This Row],[Risk_Category]]="Medium", AI_Impact_on_Jobs_20303[[#This Row],[Automation_Probability_2030]], 0)</f>
        <v>4</v>
      </c>
      <c r="N434">
        <f>IF(AI_Impact_on_Jobs_20303[[#This Row],[Risk_Category]]="High", AI_Impact_on_Jobs_20303[[#This Row],[Automation_Probability_2030]], 0)</f>
        <v>0</v>
      </c>
      <c r="O434">
        <f>AVERAGE(AI_Impact_on_Jobs_20303[[#This Row],[Skill_1]:[Skill_10]])</f>
        <v>45</v>
      </c>
      <c r="P434">
        <v>24</v>
      </c>
      <c r="Q434">
        <v>46</v>
      </c>
      <c r="R434">
        <v>76</v>
      </c>
      <c r="S434">
        <v>21</v>
      </c>
      <c r="T434">
        <v>71</v>
      </c>
      <c r="U434">
        <v>2</v>
      </c>
      <c r="V434">
        <v>42</v>
      </c>
      <c r="W434">
        <v>78</v>
      </c>
      <c r="X434">
        <v>34</v>
      </c>
      <c r="Y434">
        <v>56</v>
      </c>
    </row>
    <row r="435" spans="1:25" x14ac:dyDescent="0.35">
      <c r="A435">
        <v>434</v>
      </c>
      <c r="B435" t="s">
        <v>37</v>
      </c>
      <c r="C435">
        <v>129525</v>
      </c>
      <c r="D435">
        <f>ROUND(AI_Impact_on_Jobs_20303[[#This Row],[Salary]]/1000, 1)</f>
        <v>129.5</v>
      </c>
      <c r="E435">
        <v>12</v>
      </c>
      <c r="F4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35" t="s">
        <v>22</v>
      </c>
      <c r="H435">
        <v>74</v>
      </c>
      <c r="I435">
        <v>55</v>
      </c>
      <c r="J435">
        <v>64</v>
      </c>
      <c r="K435" t="s">
        <v>27</v>
      </c>
      <c r="L435">
        <f>IF(AI_Impact_on_Jobs_20303[[#This Row],[Risk_Category]] = "Low", AI_Impact_on_Jobs_20303[[#This Row],[Automation_Probability_2030]], 0)</f>
        <v>0</v>
      </c>
      <c r="M435">
        <f>IF(AI_Impact_on_Jobs_20303[[#This Row],[Risk_Category]]="Medium", AI_Impact_on_Jobs_20303[[#This Row],[Automation_Probability_2030]], 0)</f>
        <v>64</v>
      </c>
      <c r="N435">
        <f>IF(AI_Impact_on_Jobs_20303[[#This Row],[Risk_Category]]="High", AI_Impact_on_Jobs_20303[[#This Row],[Automation_Probability_2030]], 0)</f>
        <v>0</v>
      </c>
      <c r="O435">
        <f>AVERAGE(AI_Impact_on_Jobs_20303[[#This Row],[Skill_1]:[Skill_10]])</f>
        <v>40.700000000000003</v>
      </c>
      <c r="P435">
        <v>2</v>
      </c>
      <c r="Q435">
        <v>87</v>
      </c>
      <c r="R435">
        <v>35</v>
      </c>
      <c r="S435">
        <v>72</v>
      </c>
      <c r="T435">
        <v>32</v>
      </c>
      <c r="U435">
        <v>91</v>
      </c>
      <c r="V435">
        <v>13</v>
      </c>
      <c r="W435">
        <v>18</v>
      </c>
      <c r="X435">
        <v>49</v>
      </c>
      <c r="Y435">
        <v>8</v>
      </c>
    </row>
    <row r="436" spans="1:25" x14ac:dyDescent="0.35">
      <c r="A436">
        <v>435</v>
      </c>
      <c r="B436" t="s">
        <v>31</v>
      </c>
      <c r="C436">
        <v>145183</v>
      </c>
      <c r="D436">
        <f>ROUND(AI_Impact_on_Jobs_20303[[#This Row],[Salary]]/1000, 1)</f>
        <v>145.19999999999999</v>
      </c>
      <c r="E436">
        <v>23</v>
      </c>
      <c r="F4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36" t="s">
        <v>19</v>
      </c>
      <c r="H436">
        <v>94</v>
      </c>
      <c r="I436">
        <v>148</v>
      </c>
      <c r="J436">
        <v>14</v>
      </c>
      <c r="K436" t="s">
        <v>23</v>
      </c>
      <c r="L436">
        <f>IF(AI_Impact_on_Jobs_20303[[#This Row],[Risk_Category]] = "Low", AI_Impact_on_Jobs_20303[[#This Row],[Automation_Probability_2030]], 0)</f>
        <v>14</v>
      </c>
      <c r="M436">
        <f>IF(AI_Impact_on_Jobs_20303[[#This Row],[Risk_Category]]="Medium", AI_Impact_on_Jobs_20303[[#This Row],[Automation_Probability_2030]], 0)</f>
        <v>0</v>
      </c>
      <c r="N436">
        <f>IF(AI_Impact_on_Jobs_20303[[#This Row],[Risk_Category]]="High", AI_Impact_on_Jobs_20303[[#This Row],[Automation_Probability_2030]], 0)</f>
        <v>0</v>
      </c>
      <c r="O436">
        <f>AVERAGE(AI_Impact_on_Jobs_20303[[#This Row],[Skill_1]:[Skill_10]])</f>
        <v>45.5</v>
      </c>
      <c r="P436">
        <v>92</v>
      </c>
      <c r="Q436">
        <v>54</v>
      </c>
      <c r="R436">
        <v>27</v>
      </c>
      <c r="S436">
        <v>7</v>
      </c>
      <c r="T436">
        <v>66</v>
      </c>
      <c r="U436">
        <v>99</v>
      </c>
      <c r="V436">
        <v>27</v>
      </c>
      <c r="W436">
        <v>67</v>
      </c>
      <c r="X436">
        <v>5</v>
      </c>
      <c r="Y436">
        <v>11</v>
      </c>
    </row>
    <row r="437" spans="1:25" x14ac:dyDescent="0.35">
      <c r="A437">
        <v>436</v>
      </c>
      <c r="B437" t="s">
        <v>42</v>
      </c>
      <c r="C437">
        <v>82066</v>
      </c>
      <c r="D437">
        <f>ROUND(AI_Impact_on_Jobs_20303[[#This Row],[Salary]]/1000, 1)</f>
        <v>82.1</v>
      </c>
      <c r="E437">
        <v>10</v>
      </c>
      <c r="F4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37" t="s">
        <v>38</v>
      </c>
      <c r="H437">
        <v>10</v>
      </c>
      <c r="I437">
        <v>13</v>
      </c>
      <c r="J437">
        <v>61</v>
      </c>
      <c r="K437" t="s">
        <v>27</v>
      </c>
      <c r="L437">
        <f>IF(AI_Impact_on_Jobs_20303[[#This Row],[Risk_Category]] = "Low", AI_Impact_on_Jobs_20303[[#This Row],[Automation_Probability_2030]], 0)</f>
        <v>0</v>
      </c>
      <c r="M437">
        <f>IF(AI_Impact_on_Jobs_20303[[#This Row],[Risk_Category]]="Medium", AI_Impact_on_Jobs_20303[[#This Row],[Automation_Probability_2030]], 0)</f>
        <v>61</v>
      </c>
      <c r="N437">
        <f>IF(AI_Impact_on_Jobs_20303[[#This Row],[Risk_Category]]="High", AI_Impact_on_Jobs_20303[[#This Row],[Automation_Probability_2030]], 0)</f>
        <v>0</v>
      </c>
      <c r="O437">
        <f>AVERAGE(AI_Impact_on_Jobs_20303[[#This Row],[Skill_1]:[Skill_10]])</f>
        <v>27.6</v>
      </c>
      <c r="P437">
        <v>51</v>
      </c>
      <c r="Q437">
        <v>3</v>
      </c>
      <c r="R437">
        <v>15</v>
      </c>
      <c r="S437">
        <v>28</v>
      </c>
      <c r="T437">
        <v>38</v>
      </c>
      <c r="U437">
        <v>76</v>
      </c>
      <c r="V437">
        <v>54</v>
      </c>
      <c r="W437">
        <v>8</v>
      </c>
      <c r="X437">
        <v>2</v>
      </c>
      <c r="Y437">
        <v>1</v>
      </c>
    </row>
    <row r="438" spans="1:25" x14ac:dyDescent="0.35">
      <c r="A438">
        <v>437</v>
      </c>
      <c r="B438" t="s">
        <v>37</v>
      </c>
      <c r="C438">
        <v>59059</v>
      </c>
      <c r="D438">
        <f>ROUND(AI_Impact_on_Jobs_20303[[#This Row],[Salary]]/1000, 1)</f>
        <v>59.1</v>
      </c>
      <c r="E438">
        <v>21</v>
      </c>
      <c r="F4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38" t="s">
        <v>19</v>
      </c>
      <c r="H438">
        <v>93</v>
      </c>
      <c r="I438">
        <v>114</v>
      </c>
      <c r="J438">
        <v>62</v>
      </c>
      <c r="K438" t="s">
        <v>27</v>
      </c>
      <c r="L438">
        <f>IF(AI_Impact_on_Jobs_20303[[#This Row],[Risk_Category]] = "Low", AI_Impact_on_Jobs_20303[[#This Row],[Automation_Probability_2030]], 0)</f>
        <v>0</v>
      </c>
      <c r="M438">
        <f>IF(AI_Impact_on_Jobs_20303[[#This Row],[Risk_Category]]="Medium", AI_Impact_on_Jobs_20303[[#This Row],[Automation_Probability_2030]], 0)</f>
        <v>62</v>
      </c>
      <c r="N438">
        <f>IF(AI_Impact_on_Jobs_20303[[#This Row],[Risk_Category]]="High", AI_Impact_on_Jobs_20303[[#This Row],[Automation_Probability_2030]], 0)</f>
        <v>0</v>
      </c>
      <c r="O438">
        <f>AVERAGE(AI_Impact_on_Jobs_20303[[#This Row],[Skill_1]:[Skill_10]])</f>
        <v>53.5</v>
      </c>
      <c r="P438">
        <v>47</v>
      </c>
      <c r="Q438">
        <v>36</v>
      </c>
      <c r="R438">
        <v>11</v>
      </c>
      <c r="S438">
        <v>88</v>
      </c>
      <c r="T438">
        <v>78</v>
      </c>
      <c r="U438">
        <v>17</v>
      </c>
      <c r="V438">
        <v>51</v>
      </c>
      <c r="W438">
        <v>49</v>
      </c>
      <c r="X438">
        <v>63</v>
      </c>
      <c r="Y438">
        <v>95</v>
      </c>
    </row>
    <row r="439" spans="1:25" x14ac:dyDescent="0.35">
      <c r="A439">
        <v>438</v>
      </c>
      <c r="B439" t="s">
        <v>21</v>
      </c>
      <c r="C439">
        <v>57499</v>
      </c>
      <c r="D439">
        <f>ROUND(AI_Impact_on_Jobs_20303[[#This Row],[Salary]]/1000, 1)</f>
        <v>57.5</v>
      </c>
      <c r="E439">
        <v>11</v>
      </c>
      <c r="F4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39" t="s">
        <v>38</v>
      </c>
      <c r="H439">
        <v>17</v>
      </c>
      <c r="I439">
        <v>122</v>
      </c>
      <c r="J439">
        <v>18</v>
      </c>
      <c r="K439" t="s">
        <v>23</v>
      </c>
      <c r="L439">
        <f>IF(AI_Impact_on_Jobs_20303[[#This Row],[Risk_Category]] = "Low", AI_Impact_on_Jobs_20303[[#This Row],[Automation_Probability_2030]], 0)</f>
        <v>18</v>
      </c>
      <c r="M439">
        <f>IF(AI_Impact_on_Jobs_20303[[#This Row],[Risk_Category]]="Medium", AI_Impact_on_Jobs_20303[[#This Row],[Automation_Probability_2030]], 0)</f>
        <v>0</v>
      </c>
      <c r="N439">
        <f>IF(AI_Impact_on_Jobs_20303[[#This Row],[Risk_Category]]="High", AI_Impact_on_Jobs_20303[[#This Row],[Automation_Probability_2030]], 0)</f>
        <v>0</v>
      </c>
      <c r="O439">
        <f>AVERAGE(AI_Impact_on_Jobs_20303[[#This Row],[Skill_1]:[Skill_10]])</f>
        <v>52.7</v>
      </c>
      <c r="P439">
        <v>68</v>
      </c>
      <c r="Q439">
        <v>2</v>
      </c>
      <c r="R439">
        <v>75</v>
      </c>
      <c r="S439">
        <v>10</v>
      </c>
      <c r="T439">
        <v>67</v>
      </c>
      <c r="U439">
        <v>49</v>
      </c>
      <c r="V439">
        <v>92</v>
      </c>
      <c r="W439">
        <v>2</v>
      </c>
      <c r="X439">
        <v>73</v>
      </c>
      <c r="Y439">
        <v>89</v>
      </c>
    </row>
    <row r="440" spans="1:25" x14ac:dyDescent="0.35">
      <c r="A440">
        <v>439</v>
      </c>
      <c r="B440" t="s">
        <v>28</v>
      </c>
      <c r="C440">
        <v>122103</v>
      </c>
      <c r="D440">
        <f>ROUND(AI_Impact_on_Jobs_20303[[#This Row],[Salary]]/1000, 1)</f>
        <v>122.1</v>
      </c>
      <c r="E440">
        <v>8</v>
      </c>
      <c r="F4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40" t="s">
        <v>19</v>
      </c>
      <c r="H440">
        <v>2</v>
      </c>
      <c r="I440">
        <v>107</v>
      </c>
      <c r="J440">
        <v>56</v>
      </c>
      <c r="K440" t="s">
        <v>27</v>
      </c>
      <c r="L440">
        <f>IF(AI_Impact_on_Jobs_20303[[#This Row],[Risk_Category]] = "Low", AI_Impact_on_Jobs_20303[[#This Row],[Automation_Probability_2030]], 0)</f>
        <v>0</v>
      </c>
      <c r="M440">
        <f>IF(AI_Impact_on_Jobs_20303[[#This Row],[Risk_Category]]="Medium", AI_Impact_on_Jobs_20303[[#This Row],[Automation_Probability_2030]], 0)</f>
        <v>56</v>
      </c>
      <c r="N440">
        <f>IF(AI_Impact_on_Jobs_20303[[#This Row],[Risk_Category]]="High", AI_Impact_on_Jobs_20303[[#This Row],[Automation_Probability_2030]], 0)</f>
        <v>0</v>
      </c>
      <c r="O440">
        <f>AVERAGE(AI_Impact_on_Jobs_20303[[#This Row],[Skill_1]:[Skill_10]])</f>
        <v>39.799999999999997</v>
      </c>
      <c r="P440">
        <v>3</v>
      </c>
      <c r="Q440">
        <v>46</v>
      </c>
      <c r="R440">
        <v>28</v>
      </c>
      <c r="S440">
        <v>37</v>
      </c>
      <c r="T440">
        <v>16</v>
      </c>
      <c r="U440">
        <v>89</v>
      </c>
      <c r="V440">
        <v>1</v>
      </c>
      <c r="W440">
        <v>88</v>
      </c>
      <c r="X440">
        <v>57</v>
      </c>
      <c r="Y440">
        <v>33</v>
      </c>
    </row>
    <row r="441" spans="1:25" x14ac:dyDescent="0.35">
      <c r="A441">
        <v>440</v>
      </c>
      <c r="B441" t="s">
        <v>31</v>
      </c>
      <c r="C441">
        <v>47806</v>
      </c>
      <c r="D441">
        <f>ROUND(AI_Impact_on_Jobs_20303[[#This Row],[Salary]]/1000, 1)</f>
        <v>47.8</v>
      </c>
      <c r="E441">
        <v>22</v>
      </c>
      <c r="F4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41" t="s">
        <v>19</v>
      </c>
      <c r="H441">
        <v>51</v>
      </c>
      <c r="I441">
        <v>10</v>
      </c>
      <c r="J441">
        <v>8</v>
      </c>
      <c r="K441" t="s">
        <v>23</v>
      </c>
      <c r="L441">
        <f>IF(AI_Impact_on_Jobs_20303[[#This Row],[Risk_Category]] = "Low", AI_Impact_on_Jobs_20303[[#This Row],[Automation_Probability_2030]], 0)</f>
        <v>8</v>
      </c>
      <c r="M441">
        <f>IF(AI_Impact_on_Jobs_20303[[#This Row],[Risk_Category]]="Medium", AI_Impact_on_Jobs_20303[[#This Row],[Automation_Probability_2030]], 0)</f>
        <v>0</v>
      </c>
      <c r="N441">
        <f>IF(AI_Impact_on_Jobs_20303[[#This Row],[Risk_Category]]="High", AI_Impact_on_Jobs_20303[[#This Row],[Automation_Probability_2030]], 0)</f>
        <v>0</v>
      </c>
      <c r="O441">
        <f>AVERAGE(AI_Impact_on_Jobs_20303[[#This Row],[Skill_1]:[Skill_10]])</f>
        <v>15.8</v>
      </c>
      <c r="P441">
        <v>39</v>
      </c>
      <c r="Q441">
        <v>24</v>
      </c>
      <c r="R441">
        <v>2</v>
      </c>
      <c r="S441">
        <v>36</v>
      </c>
      <c r="T441">
        <v>9</v>
      </c>
      <c r="U441">
        <v>26</v>
      </c>
      <c r="V441">
        <v>9</v>
      </c>
      <c r="W441">
        <v>1</v>
      </c>
      <c r="X441">
        <v>2</v>
      </c>
      <c r="Y441">
        <v>10</v>
      </c>
    </row>
    <row r="442" spans="1:25" x14ac:dyDescent="0.35">
      <c r="A442">
        <v>441</v>
      </c>
      <c r="B442" t="s">
        <v>34</v>
      </c>
      <c r="C442">
        <v>104702</v>
      </c>
      <c r="D442">
        <f>ROUND(AI_Impact_on_Jobs_20303[[#This Row],[Salary]]/1000, 1)</f>
        <v>104.7</v>
      </c>
      <c r="E442">
        <v>10</v>
      </c>
      <c r="F4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42" t="s">
        <v>22</v>
      </c>
      <c r="H442">
        <v>64</v>
      </c>
      <c r="I442">
        <v>64</v>
      </c>
      <c r="J442">
        <v>67</v>
      </c>
      <c r="K442" t="s">
        <v>27</v>
      </c>
      <c r="L442">
        <f>IF(AI_Impact_on_Jobs_20303[[#This Row],[Risk_Category]] = "Low", AI_Impact_on_Jobs_20303[[#This Row],[Automation_Probability_2030]], 0)</f>
        <v>0</v>
      </c>
      <c r="M442">
        <f>IF(AI_Impact_on_Jobs_20303[[#This Row],[Risk_Category]]="Medium", AI_Impact_on_Jobs_20303[[#This Row],[Automation_Probability_2030]], 0)</f>
        <v>67</v>
      </c>
      <c r="N442">
        <f>IF(AI_Impact_on_Jobs_20303[[#This Row],[Risk_Category]]="High", AI_Impact_on_Jobs_20303[[#This Row],[Automation_Probability_2030]], 0)</f>
        <v>0</v>
      </c>
      <c r="O442">
        <f>AVERAGE(AI_Impact_on_Jobs_20303[[#This Row],[Skill_1]:[Skill_10]])</f>
        <v>55.1</v>
      </c>
      <c r="P442">
        <v>9</v>
      </c>
      <c r="Q442">
        <v>96</v>
      </c>
      <c r="R442">
        <v>61</v>
      </c>
      <c r="S442">
        <v>0</v>
      </c>
      <c r="T442">
        <v>89</v>
      </c>
      <c r="U442">
        <v>52</v>
      </c>
      <c r="V442">
        <v>26</v>
      </c>
      <c r="W442">
        <v>77</v>
      </c>
      <c r="X442">
        <v>93</v>
      </c>
      <c r="Y442">
        <v>48</v>
      </c>
    </row>
    <row r="443" spans="1:25" x14ac:dyDescent="0.35">
      <c r="A443">
        <v>442</v>
      </c>
      <c r="B443" t="s">
        <v>31</v>
      </c>
      <c r="C443">
        <v>37373</v>
      </c>
      <c r="D443">
        <f>ROUND(AI_Impact_on_Jobs_20303[[#This Row],[Salary]]/1000, 1)</f>
        <v>37.4</v>
      </c>
      <c r="E443">
        <v>17</v>
      </c>
      <c r="F4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43" t="s">
        <v>38</v>
      </c>
      <c r="H443">
        <v>79</v>
      </c>
      <c r="I443">
        <v>118</v>
      </c>
      <c r="J443">
        <v>27</v>
      </c>
      <c r="K443" t="s">
        <v>23</v>
      </c>
      <c r="L443">
        <f>IF(AI_Impact_on_Jobs_20303[[#This Row],[Risk_Category]] = "Low", AI_Impact_on_Jobs_20303[[#This Row],[Automation_Probability_2030]], 0)</f>
        <v>27</v>
      </c>
      <c r="M443">
        <f>IF(AI_Impact_on_Jobs_20303[[#This Row],[Risk_Category]]="Medium", AI_Impact_on_Jobs_20303[[#This Row],[Automation_Probability_2030]], 0)</f>
        <v>0</v>
      </c>
      <c r="N443">
        <f>IF(AI_Impact_on_Jobs_20303[[#This Row],[Risk_Category]]="High", AI_Impact_on_Jobs_20303[[#This Row],[Automation_Probability_2030]], 0)</f>
        <v>0</v>
      </c>
      <c r="O443">
        <f>AVERAGE(AI_Impact_on_Jobs_20303[[#This Row],[Skill_1]:[Skill_10]])</f>
        <v>43.9</v>
      </c>
      <c r="P443">
        <v>69</v>
      </c>
      <c r="Q443">
        <v>24</v>
      </c>
      <c r="R443">
        <v>93</v>
      </c>
      <c r="S443">
        <v>1</v>
      </c>
      <c r="T443">
        <v>27</v>
      </c>
      <c r="U443">
        <v>52</v>
      </c>
      <c r="V443">
        <v>57</v>
      </c>
      <c r="W443">
        <v>2</v>
      </c>
      <c r="X443">
        <v>78</v>
      </c>
      <c r="Y443">
        <v>36</v>
      </c>
    </row>
    <row r="444" spans="1:25" x14ac:dyDescent="0.35">
      <c r="A444">
        <v>443</v>
      </c>
      <c r="B444" t="s">
        <v>37</v>
      </c>
      <c r="C444">
        <v>98519</v>
      </c>
      <c r="D444">
        <f>ROUND(AI_Impact_on_Jobs_20303[[#This Row],[Salary]]/1000, 1)</f>
        <v>98.5</v>
      </c>
      <c r="E444">
        <v>27</v>
      </c>
      <c r="F4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44" t="s">
        <v>22</v>
      </c>
      <c r="H444">
        <v>81</v>
      </c>
      <c r="I444">
        <v>88</v>
      </c>
      <c r="J444">
        <v>32</v>
      </c>
      <c r="K444" t="s">
        <v>27</v>
      </c>
      <c r="L444">
        <f>IF(AI_Impact_on_Jobs_20303[[#This Row],[Risk_Category]] = "Low", AI_Impact_on_Jobs_20303[[#This Row],[Automation_Probability_2030]], 0)</f>
        <v>0</v>
      </c>
      <c r="M444">
        <f>IF(AI_Impact_on_Jobs_20303[[#This Row],[Risk_Category]]="Medium", AI_Impact_on_Jobs_20303[[#This Row],[Automation_Probability_2030]], 0)</f>
        <v>32</v>
      </c>
      <c r="N444">
        <f>IF(AI_Impact_on_Jobs_20303[[#This Row],[Risk_Category]]="High", AI_Impact_on_Jobs_20303[[#This Row],[Automation_Probability_2030]], 0)</f>
        <v>0</v>
      </c>
      <c r="O444">
        <f>AVERAGE(AI_Impact_on_Jobs_20303[[#This Row],[Skill_1]:[Skill_10]])</f>
        <v>35</v>
      </c>
      <c r="P444">
        <v>18</v>
      </c>
      <c r="Q444">
        <v>96</v>
      </c>
      <c r="R444">
        <v>7</v>
      </c>
      <c r="S444">
        <v>35</v>
      </c>
      <c r="T444">
        <v>5</v>
      </c>
      <c r="U444">
        <v>49</v>
      </c>
      <c r="V444">
        <v>0</v>
      </c>
      <c r="W444">
        <v>5</v>
      </c>
      <c r="X444">
        <v>38</v>
      </c>
      <c r="Y444">
        <v>97</v>
      </c>
    </row>
    <row r="445" spans="1:25" x14ac:dyDescent="0.35">
      <c r="A445">
        <v>444</v>
      </c>
      <c r="B445" t="s">
        <v>39</v>
      </c>
      <c r="C445">
        <v>72578</v>
      </c>
      <c r="D445">
        <f>ROUND(AI_Impact_on_Jobs_20303[[#This Row],[Salary]]/1000, 1)</f>
        <v>72.599999999999994</v>
      </c>
      <c r="E445">
        <v>15</v>
      </c>
      <c r="F4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45" t="s">
        <v>22</v>
      </c>
      <c r="H445">
        <v>35</v>
      </c>
      <c r="I445">
        <v>92</v>
      </c>
      <c r="J445">
        <v>8</v>
      </c>
      <c r="K445" t="s">
        <v>20</v>
      </c>
      <c r="L445">
        <f>IF(AI_Impact_on_Jobs_20303[[#This Row],[Risk_Category]] = "Low", AI_Impact_on_Jobs_20303[[#This Row],[Automation_Probability_2030]], 0)</f>
        <v>0</v>
      </c>
      <c r="M445">
        <f>IF(AI_Impact_on_Jobs_20303[[#This Row],[Risk_Category]]="Medium", AI_Impact_on_Jobs_20303[[#This Row],[Automation_Probability_2030]], 0)</f>
        <v>0</v>
      </c>
      <c r="N445">
        <f>IF(AI_Impact_on_Jobs_20303[[#This Row],[Risk_Category]]="High", AI_Impact_on_Jobs_20303[[#This Row],[Automation_Probability_2030]], 0)</f>
        <v>8</v>
      </c>
      <c r="O445">
        <f>AVERAGE(AI_Impact_on_Jobs_20303[[#This Row],[Skill_1]:[Skill_10]])</f>
        <v>27.7</v>
      </c>
      <c r="P445">
        <v>67</v>
      </c>
      <c r="Q445">
        <v>22</v>
      </c>
      <c r="R445">
        <v>22</v>
      </c>
      <c r="S445">
        <v>73</v>
      </c>
      <c r="T445">
        <v>5</v>
      </c>
      <c r="U445">
        <v>42</v>
      </c>
      <c r="V445">
        <v>17</v>
      </c>
      <c r="W445">
        <v>19</v>
      </c>
      <c r="X445">
        <v>1</v>
      </c>
      <c r="Y445">
        <v>9</v>
      </c>
    </row>
    <row r="446" spans="1:25" x14ac:dyDescent="0.35">
      <c r="A446">
        <v>445</v>
      </c>
      <c r="B446" t="s">
        <v>18</v>
      </c>
      <c r="C446">
        <v>94280</v>
      </c>
      <c r="D446">
        <f>ROUND(AI_Impact_on_Jobs_20303[[#This Row],[Salary]]/1000, 1)</f>
        <v>94.3</v>
      </c>
      <c r="E446">
        <v>18</v>
      </c>
      <c r="F4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46" t="s">
        <v>38</v>
      </c>
      <c r="H446">
        <v>89</v>
      </c>
      <c r="I446">
        <v>79</v>
      </c>
      <c r="J446">
        <v>78</v>
      </c>
      <c r="K446" t="s">
        <v>20</v>
      </c>
      <c r="L446">
        <f>IF(AI_Impact_on_Jobs_20303[[#This Row],[Risk_Category]] = "Low", AI_Impact_on_Jobs_20303[[#This Row],[Automation_Probability_2030]], 0)</f>
        <v>0</v>
      </c>
      <c r="M446">
        <f>IF(AI_Impact_on_Jobs_20303[[#This Row],[Risk_Category]]="Medium", AI_Impact_on_Jobs_20303[[#This Row],[Automation_Probability_2030]], 0)</f>
        <v>0</v>
      </c>
      <c r="N446">
        <f>IF(AI_Impact_on_Jobs_20303[[#This Row],[Risk_Category]]="High", AI_Impact_on_Jobs_20303[[#This Row],[Automation_Probability_2030]], 0)</f>
        <v>78</v>
      </c>
      <c r="O446">
        <f>AVERAGE(AI_Impact_on_Jobs_20303[[#This Row],[Skill_1]:[Skill_10]])</f>
        <v>51.9</v>
      </c>
      <c r="P446">
        <v>12</v>
      </c>
      <c r="Q446">
        <v>39</v>
      </c>
      <c r="R446">
        <v>4</v>
      </c>
      <c r="S446">
        <v>92</v>
      </c>
      <c r="T446">
        <v>67</v>
      </c>
      <c r="U446">
        <v>99</v>
      </c>
      <c r="V446">
        <v>88</v>
      </c>
      <c r="W446">
        <v>47</v>
      </c>
      <c r="X446">
        <v>52</v>
      </c>
      <c r="Y446">
        <v>19</v>
      </c>
    </row>
    <row r="447" spans="1:25" x14ac:dyDescent="0.35">
      <c r="A447">
        <v>446</v>
      </c>
      <c r="B447" t="s">
        <v>35</v>
      </c>
      <c r="C447">
        <v>43777</v>
      </c>
      <c r="D447">
        <f>ROUND(AI_Impact_on_Jobs_20303[[#This Row],[Salary]]/1000, 1)</f>
        <v>43.8</v>
      </c>
      <c r="E447">
        <v>10</v>
      </c>
      <c r="F4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47" t="s">
        <v>25</v>
      </c>
      <c r="H447">
        <v>9</v>
      </c>
      <c r="I447">
        <v>55</v>
      </c>
      <c r="J447">
        <v>65</v>
      </c>
      <c r="K447" t="s">
        <v>27</v>
      </c>
      <c r="L447">
        <f>IF(AI_Impact_on_Jobs_20303[[#This Row],[Risk_Category]] = "Low", AI_Impact_on_Jobs_20303[[#This Row],[Automation_Probability_2030]], 0)</f>
        <v>0</v>
      </c>
      <c r="M447">
        <f>IF(AI_Impact_on_Jobs_20303[[#This Row],[Risk_Category]]="Medium", AI_Impact_on_Jobs_20303[[#This Row],[Automation_Probability_2030]], 0)</f>
        <v>65</v>
      </c>
      <c r="N447">
        <f>IF(AI_Impact_on_Jobs_20303[[#This Row],[Risk_Category]]="High", AI_Impact_on_Jobs_20303[[#This Row],[Automation_Probability_2030]], 0)</f>
        <v>0</v>
      </c>
      <c r="O447">
        <f>AVERAGE(AI_Impact_on_Jobs_20303[[#This Row],[Skill_1]:[Skill_10]])</f>
        <v>63.5</v>
      </c>
      <c r="P447">
        <v>34</v>
      </c>
      <c r="Q447">
        <v>9</v>
      </c>
      <c r="R447">
        <v>94</v>
      </c>
      <c r="S447">
        <v>67</v>
      </c>
      <c r="T447">
        <v>66</v>
      </c>
      <c r="U447">
        <v>45</v>
      </c>
      <c r="V447">
        <v>84</v>
      </c>
      <c r="W447">
        <v>96</v>
      </c>
      <c r="X447">
        <v>78</v>
      </c>
      <c r="Y447">
        <v>62</v>
      </c>
    </row>
    <row r="448" spans="1:25" x14ac:dyDescent="0.35">
      <c r="A448">
        <v>447</v>
      </c>
      <c r="B448" t="s">
        <v>43</v>
      </c>
      <c r="C448">
        <v>81040</v>
      </c>
      <c r="D448">
        <f>ROUND(AI_Impact_on_Jobs_20303[[#This Row],[Salary]]/1000, 1)</f>
        <v>81</v>
      </c>
      <c r="E448">
        <v>14</v>
      </c>
      <c r="F4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48" t="s">
        <v>19</v>
      </c>
      <c r="H448">
        <v>85</v>
      </c>
      <c r="I448">
        <v>104</v>
      </c>
      <c r="J448">
        <v>25</v>
      </c>
      <c r="K448" t="s">
        <v>23</v>
      </c>
      <c r="L448">
        <f>IF(AI_Impact_on_Jobs_20303[[#This Row],[Risk_Category]] = "Low", AI_Impact_on_Jobs_20303[[#This Row],[Automation_Probability_2030]], 0)</f>
        <v>25</v>
      </c>
      <c r="M448">
        <f>IF(AI_Impact_on_Jobs_20303[[#This Row],[Risk_Category]]="Medium", AI_Impact_on_Jobs_20303[[#This Row],[Automation_Probability_2030]], 0)</f>
        <v>0</v>
      </c>
      <c r="N448">
        <f>IF(AI_Impact_on_Jobs_20303[[#This Row],[Risk_Category]]="High", AI_Impact_on_Jobs_20303[[#This Row],[Automation_Probability_2030]], 0)</f>
        <v>0</v>
      </c>
      <c r="O448">
        <f>AVERAGE(AI_Impact_on_Jobs_20303[[#This Row],[Skill_1]:[Skill_10]])</f>
        <v>29.4</v>
      </c>
      <c r="P448">
        <v>51</v>
      </c>
      <c r="Q448">
        <v>6</v>
      </c>
      <c r="R448">
        <v>38</v>
      </c>
      <c r="S448">
        <v>44</v>
      </c>
      <c r="T448">
        <v>14</v>
      </c>
      <c r="U448">
        <v>1</v>
      </c>
      <c r="V448">
        <v>54</v>
      </c>
      <c r="W448">
        <v>9</v>
      </c>
      <c r="X448">
        <v>3</v>
      </c>
      <c r="Y448">
        <v>74</v>
      </c>
    </row>
    <row r="449" spans="1:25" x14ac:dyDescent="0.35">
      <c r="A449">
        <v>448</v>
      </c>
      <c r="B449" t="s">
        <v>42</v>
      </c>
      <c r="C449">
        <v>97313</v>
      </c>
      <c r="D449">
        <f>ROUND(AI_Impact_on_Jobs_20303[[#This Row],[Salary]]/1000, 1)</f>
        <v>97.3</v>
      </c>
      <c r="E449">
        <v>6</v>
      </c>
      <c r="F4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49" t="s">
        <v>22</v>
      </c>
      <c r="H449">
        <v>72</v>
      </c>
      <c r="I449">
        <v>149</v>
      </c>
      <c r="J449">
        <v>58</v>
      </c>
      <c r="K449" t="s">
        <v>27</v>
      </c>
      <c r="L449">
        <f>IF(AI_Impact_on_Jobs_20303[[#This Row],[Risk_Category]] = "Low", AI_Impact_on_Jobs_20303[[#This Row],[Automation_Probability_2030]], 0)</f>
        <v>0</v>
      </c>
      <c r="M449">
        <f>IF(AI_Impact_on_Jobs_20303[[#This Row],[Risk_Category]]="Medium", AI_Impact_on_Jobs_20303[[#This Row],[Automation_Probability_2030]], 0)</f>
        <v>58</v>
      </c>
      <c r="N449">
        <f>IF(AI_Impact_on_Jobs_20303[[#This Row],[Risk_Category]]="High", AI_Impact_on_Jobs_20303[[#This Row],[Automation_Probability_2030]], 0)</f>
        <v>0</v>
      </c>
      <c r="O449">
        <f>AVERAGE(AI_Impact_on_Jobs_20303[[#This Row],[Skill_1]:[Skill_10]])</f>
        <v>28.7</v>
      </c>
      <c r="P449">
        <v>29</v>
      </c>
      <c r="Q449">
        <v>67</v>
      </c>
      <c r="R449">
        <v>7</v>
      </c>
      <c r="S449">
        <v>37</v>
      </c>
      <c r="T449">
        <v>2</v>
      </c>
      <c r="U449">
        <v>7</v>
      </c>
      <c r="V449">
        <v>2</v>
      </c>
      <c r="W449">
        <v>63</v>
      </c>
      <c r="X449">
        <v>16</v>
      </c>
      <c r="Y449">
        <v>57</v>
      </c>
    </row>
    <row r="450" spans="1:25" x14ac:dyDescent="0.35">
      <c r="A450">
        <v>449</v>
      </c>
      <c r="B450" t="s">
        <v>30</v>
      </c>
      <c r="C450">
        <v>59092</v>
      </c>
      <c r="D450">
        <f>ROUND(AI_Impact_on_Jobs_20303[[#This Row],[Salary]]/1000, 1)</f>
        <v>59.1</v>
      </c>
      <c r="E450">
        <v>26</v>
      </c>
      <c r="F4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50" t="s">
        <v>38</v>
      </c>
      <c r="H450">
        <v>1</v>
      </c>
      <c r="I450">
        <v>86</v>
      </c>
      <c r="J450">
        <v>54</v>
      </c>
      <c r="K450" t="s">
        <v>27</v>
      </c>
      <c r="L450">
        <f>IF(AI_Impact_on_Jobs_20303[[#This Row],[Risk_Category]] = "Low", AI_Impact_on_Jobs_20303[[#This Row],[Automation_Probability_2030]], 0)</f>
        <v>0</v>
      </c>
      <c r="M450">
        <f>IF(AI_Impact_on_Jobs_20303[[#This Row],[Risk_Category]]="Medium", AI_Impact_on_Jobs_20303[[#This Row],[Automation_Probability_2030]], 0)</f>
        <v>54</v>
      </c>
      <c r="N450">
        <f>IF(AI_Impact_on_Jobs_20303[[#This Row],[Risk_Category]]="High", AI_Impact_on_Jobs_20303[[#This Row],[Automation_Probability_2030]], 0)</f>
        <v>0</v>
      </c>
      <c r="O450">
        <f>AVERAGE(AI_Impact_on_Jobs_20303[[#This Row],[Skill_1]:[Skill_10]])</f>
        <v>47.5</v>
      </c>
      <c r="P450">
        <v>85</v>
      </c>
      <c r="Q450">
        <v>89</v>
      </c>
      <c r="R450">
        <v>48</v>
      </c>
      <c r="S450">
        <v>73</v>
      </c>
      <c r="T450">
        <v>32</v>
      </c>
      <c r="U450">
        <v>34</v>
      </c>
      <c r="V450">
        <v>19</v>
      </c>
      <c r="W450">
        <v>56</v>
      </c>
      <c r="X450">
        <v>31</v>
      </c>
      <c r="Y450">
        <v>8</v>
      </c>
    </row>
    <row r="451" spans="1:25" x14ac:dyDescent="0.35">
      <c r="A451">
        <v>450</v>
      </c>
      <c r="B451" t="s">
        <v>34</v>
      </c>
      <c r="C451">
        <v>66613</v>
      </c>
      <c r="D451">
        <f>ROUND(AI_Impact_on_Jobs_20303[[#This Row],[Salary]]/1000, 1)</f>
        <v>66.599999999999994</v>
      </c>
      <c r="E451">
        <v>23</v>
      </c>
      <c r="F4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51" t="s">
        <v>19</v>
      </c>
      <c r="H451">
        <v>71</v>
      </c>
      <c r="I451">
        <v>86</v>
      </c>
      <c r="J451">
        <v>33</v>
      </c>
      <c r="K451" t="s">
        <v>27</v>
      </c>
      <c r="L451">
        <f>IF(AI_Impact_on_Jobs_20303[[#This Row],[Risk_Category]] = "Low", AI_Impact_on_Jobs_20303[[#This Row],[Automation_Probability_2030]], 0)</f>
        <v>0</v>
      </c>
      <c r="M451">
        <f>IF(AI_Impact_on_Jobs_20303[[#This Row],[Risk_Category]]="Medium", AI_Impact_on_Jobs_20303[[#This Row],[Automation_Probability_2030]], 0)</f>
        <v>33</v>
      </c>
      <c r="N451">
        <f>IF(AI_Impact_on_Jobs_20303[[#This Row],[Risk_Category]]="High", AI_Impact_on_Jobs_20303[[#This Row],[Automation_Probability_2030]], 0)</f>
        <v>0</v>
      </c>
      <c r="O451">
        <f>AVERAGE(AI_Impact_on_Jobs_20303[[#This Row],[Skill_1]:[Skill_10]])</f>
        <v>52.9</v>
      </c>
      <c r="P451">
        <v>43</v>
      </c>
      <c r="Q451">
        <v>44</v>
      </c>
      <c r="R451">
        <v>67</v>
      </c>
      <c r="S451">
        <v>32</v>
      </c>
      <c r="T451">
        <v>68</v>
      </c>
      <c r="U451">
        <v>87</v>
      </c>
      <c r="V451">
        <v>24</v>
      </c>
      <c r="W451">
        <v>98</v>
      </c>
      <c r="X451">
        <v>39</v>
      </c>
      <c r="Y451">
        <v>27</v>
      </c>
    </row>
    <row r="452" spans="1:25" x14ac:dyDescent="0.35">
      <c r="A452">
        <v>451</v>
      </c>
      <c r="B452" t="s">
        <v>21</v>
      </c>
      <c r="C452">
        <v>40292</v>
      </c>
      <c r="D452">
        <f>ROUND(AI_Impact_on_Jobs_20303[[#This Row],[Salary]]/1000, 1)</f>
        <v>40.299999999999997</v>
      </c>
      <c r="E452">
        <v>25</v>
      </c>
      <c r="F4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52" t="s">
        <v>22</v>
      </c>
      <c r="H452">
        <v>9</v>
      </c>
      <c r="I452">
        <v>63</v>
      </c>
      <c r="J452">
        <v>15</v>
      </c>
      <c r="K452" t="s">
        <v>23</v>
      </c>
      <c r="L452">
        <f>IF(AI_Impact_on_Jobs_20303[[#This Row],[Risk_Category]] = "Low", AI_Impact_on_Jobs_20303[[#This Row],[Automation_Probability_2030]], 0)</f>
        <v>15</v>
      </c>
      <c r="M452">
        <f>IF(AI_Impact_on_Jobs_20303[[#This Row],[Risk_Category]]="Medium", AI_Impact_on_Jobs_20303[[#This Row],[Automation_Probability_2030]], 0)</f>
        <v>0</v>
      </c>
      <c r="N452">
        <f>IF(AI_Impact_on_Jobs_20303[[#This Row],[Risk_Category]]="High", AI_Impact_on_Jobs_20303[[#This Row],[Automation_Probability_2030]], 0)</f>
        <v>0</v>
      </c>
      <c r="O452">
        <f>AVERAGE(AI_Impact_on_Jobs_20303[[#This Row],[Skill_1]:[Skill_10]])</f>
        <v>58.5</v>
      </c>
      <c r="P452">
        <v>76</v>
      </c>
      <c r="Q452">
        <v>9</v>
      </c>
      <c r="R452">
        <v>66</v>
      </c>
      <c r="S452">
        <v>11</v>
      </c>
      <c r="T452">
        <v>67</v>
      </c>
      <c r="U452">
        <v>64</v>
      </c>
      <c r="V452">
        <v>81</v>
      </c>
      <c r="W452">
        <v>83</v>
      </c>
      <c r="X452">
        <v>87</v>
      </c>
      <c r="Y452">
        <v>41</v>
      </c>
    </row>
    <row r="453" spans="1:25" x14ac:dyDescent="0.35">
      <c r="A453">
        <v>452</v>
      </c>
      <c r="B453" t="s">
        <v>43</v>
      </c>
      <c r="C453">
        <v>111335</v>
      </c>
      <c r="D453">
        <f>ROUND(AI_Impact_on_Jobs_20303[[#This Row],[Salary]]/1000, 1)</f>
        <v>111.3</v>
      </c>
      <c r="E453">
        <v>0</v>
      </c>
      <c r="F4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53" t="s">
        <v>19</v>
      </c>
      <c r="H453">
        <v>27</v>
      </c>
      <c r="I453">
        <v>15</v>
      </c>
      <c r="J453">
        <v>9</v>
      </c>
      <c r="K453" t="s">
        <v>23</v>
      </c>
      <c r="L453">
        <f>IF(AI_Impact_on_Jobs_20303[[#This Row],[Risk_Category]] = "Low", AI_Impact_on_Jobs_20303[[#This Row],[Automation_Probability_2030]], 0)</f>
        <v>9</v>
      </c>
      <c r="M453">
        <f>IF(AI_Impact_on_Jobs_20303[[#This Row],[Risk_Category]]="Medium", AI_Impact_on_Jobs_20303[[#This Row],[Automation_Probability_2030]], 0)</f>
        <v>0</v>
      </c>
      <c r="N453">
        <f>IF(AI_Impact_on_Jobs_20303[[#This Row],[Risk_Category]]="High", AI_Impact_on_Jobs_20303[[#This Row],[Automation_Probability_2030]], 0)</f>
        <v>0</v>
      </c>
      <c r="O453">
        <f>AVERAGE(AI_Impact_on_Jobs_20303[[#This Row],[Skill_1]:[Skill_10]])</f>
        <v>50.9</v>
      </c>
      <c r="P453">
        <v>1</v>
      </c>
      <c r="Q453">
        <v>15</v>
      </c>
      <c r="R453">
        <v>78</v>
      </c>
      <c r="S453">
        <v>45</v>
      </c>
      <c r="T453">
        <v>45</v>
      </c>
      <c r="U453">
        <v>96</v>
      </c>
      <c r="V453">
        <v>92</v>
      </c>
      <c r="W453">
        <v>31</v>
      </c>
      <c r="X453">
        <v>21</v>
      </c>
      <c r="Y453">
        <v>85</v>
      </c>
    </row>
    <row r="454" spans="1:25" x14ac:dyDescent="0.35">
      <c r="A454">
        <v>453</v>
      </c>
      <c r="B454" t="s">
        <v>21</v>
      </c>
      <c r="C454">
        <v>86747</v>
      </c>
      <c r="D454">
        <f>ROUND(AI_Impact_on_Jobs_20303[[#This Row],[Salary]]/1000, 1)</f>
        <v>86.7</v>
      </c>
      <c r="E454">
        <v>16</v>
      </c>
      <c r="F4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54" t="s">
        <v>19</v>
      </c>
      <c r="H454">
        <v>54</v>
      </c>
      <c r="I454">
        <v>113</v>
      </c>
      <c r="J454">
        <v>11</v>
      </c>
      <c r="K454" t="s">
        <v>23</v>
      </c>
      <c r="L454">
        <f>IF(AI_Impact_on_Jobs_20303[[#This Row],[Risk_Category]] = "Low", AI_Impact_on_Jobs_20303[[#This Row],[Automation_Probability_2030]], 0)</f>
        <v>11</v>
      </c>
      <c r="M454">
        <f>IF(AI_Impact_on_Jobs_20303[[#This Row],[Risk_Category]]="Medium", AI_Impact_on_Jobs_20303[[#This Row],[Automation_Probability_2030]], 0)</f>
        <v>0</v>
      </c>
      <c r="N454">
        <f>IF(AI_Impact_on_Jobs_20303[[#This Row],[Risk_Category]]="High", AI_Impact_on_Jobs_20303[[#This Row],[Automation_Probability_2030]], 0)</f>
        <v>0</v>
      </c>
      <c r="O454">
        <f>AVERAGE(AI_Impact_on_Jobs_20303[[#This Row],[Skill_1]:[Skill_10]])</f>
        <v>43.7</v>
      </c>
      <c r="P454">
        <v>8</v>
      </c>
      <c r="Q454">
        <v>63</v>
      </c>
      <c r="R454">
        <v>5</v>
      </c>
      <c r="S454">
        <v>6</v>
      </c>
      <c r="T454">
        <v>92</v>
      </c>
      <c r="U454">
        <v>62</v>
      </c>
      <c r="V454">
        <v>19</v>
      </c>
      <c r="W454">
        <v>61</v>
      </c>
      <c r="X454">
        <v>68</v>
      </c>
      <c r="Y454">
        <v>53</v>
      </c>
    </row>
    <row r="455" spans="1:25" x14ac:dyDescent="0.35">
      <c r="A455">
        <v>454</v>
      </c>
      <c r="B455" t="s">
        <v>42</v>
      </c>
      <c r="C455">
        <v>129318</v>
      </c>
      <c r="D455">
        <f>ROUND(AI_Impact_on_Jobs_20303[[#This Row],[Salary]]/1000, 1)</f>
        <v>129.30000000000001</v>
      </c>
      <c r="E455">
        <v>20</v>
      </c>
      <c r="F4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55" t="s">
        <v>19</v>
      </c>
      <c r="H455">
        <v>58</v>
      </c>
      <c r="I455">
        <v>145</v>
      </c>
      <c r="J455">
        <v>32</v>
      </c>
      <c r="K455" t="s">
        <v>27</v>
      </c>
      <c r="L455">
        <f>IF(AI_Impact_on_Jobs_20303[[#This Row],[Risk_Category]] = "Low", AI_Impact_on_Jobs_20303[[#This Row],[Automation_Probability_2030]], 0)</f>
        <v>0</v>
      </c>
      <c r="M455">
        <f>IF(AI_Impact_on_Jobs_20303[[#This Row],[Risk_Category]]="Medium", AI_Impact_on_Jobs_20303[[#This Row],[Automation_Probability_2030]], 0)</f>
        <v>32</v>
      </c>
      <c r="N455">
        <f>IF(AI_Impact_on_Jobs_20303[[#This Row],[Risk_Category]]="High", AI_Impact_on_Jobs_20303[[#This Row],[Automation_Probability_2030]], 0)</f>
        <v>0</v>
      </c>
      <c r="O455">
        <f>AVERAGE(AI_Impact_on_Jobs_20303[[#This Row],[Skill_1]:[Skill_10]])</f>
        <v>58.4</v>
      </c>
      <c r="P455">
        <v>11</v>
      </c>
      <c r="Q455">
        <v>17</v>
      </c>
      <c r="R455">
        <v>69</v>
      </c>
      <c r="S455">
        <v>65</v>
      </c>
      <c r="T455">
        <v>89</v>
      </c>
      <c r="U455">
        <v>73</v>
      </c>
      <c r="V455">
        <v>51</v>
      </c>
      <c r="W455">
        <v>99</v>
      </c>
      <c r="X455">
        <v>27</v>
      </c>
      <c r="Y455">
        <v>83</v>
      </c>
    </row>
    <row r="456" spans="1:25" x14ac:dyDescent="0.35">
      <c r="A456">
        <v>455</v>
      </c>
      <c r="B456" t="s">
        <v>43</v>
      </c>
      <c r="C456">
        <v>38789</v>
      </c>
      <c r="D456">
        <f>ROUND(AI_Impact_on_Jobs_20303[[#This Row],[Salary]]/1000, 1)</f>
        <v>38.799999999999997</v>
      </c>
      <c r="E456">
        <v>29</v>
      </c>
      <c r="F4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56" t="s">
        <v>38</v>
      </c>
      <c r="H456">
        <v>65</v>
      </c>
      <c r="I456">
        <v>123</v>
      </c>
      <c r="J456">
        <v>21</v>
      </c>
      <c r="K456" t="s">
        <v>23</v>
      </c>
      <c r="L456">
        <f>IF(AI_Impact_on_Jobs_20303[[#This Row],[Risk_Category]] = "Low", AI_Impact_on_Jobs_20303[[#This Row],[Automation_Probability_2030]], 0)</f>
        <v>21</v>
      </c>
      <c r="M456">
        <f>IF(AI_Impact_on_Jobs_20303[[#This Row],[Risk_Category]]="Medium", AI_Impact_on_Jobs_20303[[#This Row],[Automation_Probability_2030]], 0)</f>
        <v>0</v>
      </c>
      <c r="N456">
        <f>IF(AI_Impact_on_Jobs_20303[[#This Row],[Risk_Category]]="High", AI_Impact_on_Jobs_20303[[#This Row],[Automation_Probability_2030]], 0)</f>
        <v>0</v>
      </c>
      <c r="O456">
        <f>AVERAGE(AI_Impact_on_Jobs_20303[[#This Row],[Skill_1]:[Skill_10]])</f>
        <v>50</v>
      </c>
      <c r="P456">
        <v>14</v>
      </c>
      <c r="Q456">
        <v>44</v>
      </c>
      <c r="R456">
        <v>56</v>
      </c>
      <c r="S456">
        <v>85</v>
      </c>
      <c r="T456">
        <v>44</v>
      </c>
      <c r="U456">
        <v>92</v>
      </c>
      <c r="V456">
        <v>44</v>
      </c>
      <c r="W456">
        <v>55</v>
      </c>
      <c r="X456">
        <v>8</v>
      </c>
      <c r="Y456">
        <v>58</v>
      </c>
    </row>
    <row r="457" spans="1:25" x14ac:dyDescent="0.35">
      <c r="A457">
        <v>456</v>
      </c>
      <c r="B457" t="s">
        <v>34</v>
      </c>
      <c r="C457">
        <v>85823</v>
      </c>
      <c r="D457">
        <f>ROUND(AI_Impact_on_Jobs_20303[[#This Row],[Salary]]/1000, 1)</f>
        <v>85.8</v>
      </c>
      <c r="E457">
        <v>16</v>
      </c>
      <c r="F4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57" t="s">
        <v>25</v>
      </c>
      <c r="H457">
        <v>66</v>
      </c>
      <c r="I457">
        <v>102</v>
      </c>
      <c r="J457">
        <v>31</v>
      </c>
      <c r="K457" t="s">
        <v>27</v>
      </c>
      <c r="L457">
        <f>IF(AI_Impact_on_Jobs_20303[[#This Row],[Risk_Category]] = "Low", AI_Impact_on_Jobs_20303[[#This Row],[Automation_Probability_2030]], 0)</f>
        <v>0</v>
      </c>
      <c r="M457">
        <f>IF(AI_Impact_on_Jobs_20303[[#This Row],[Risk_Category]]="Medium", AI_Impact_on_Jobs_20303[[#This Row],[Automation_Probability_2030]], 0)</f>
        <v>31</v>
      </c>
      <c r="N457">
        <f>IF(AI_Impact_on_Jobs_20303[[#This Row],[Risk_Category]]="High", AI_Impact_on_Jobs_20303[[#This Row],[Automation_Probability_2030]], 0)</f>
        <v>0</v>
      </c>
      <c r="O457">
        <f>AVERAGE(AI_Impact_on_Jobs_20303[[#This Row],[Skill_1]:[Skill_10]])</f>
        <v>39</v>
      </c>
      <c r="P457">
        <v>41</v>
      </c>
      <c r="Q457">
        <v>3</v>
      </c>
      <c r="R457">
        <v>75</v>
      </c>
      <c r="S457">
        <v>21</v>
      </c>
      <c r="T457">
        <v>21</v>
      </c>
      <c r="U457">
        <v>19</v>
      </c>
      <c r="V457">
        <v>13</v>
      </c>
      <c r="W457">
        <v>31</v>
      </c>
      <c r="X457">
        <v>89</v>
      </c>
      <c r="Y457">
        <v>77</v>
      </c>
    </row>
    <row r="458" spans="1:25" x14ac:dyDescent="0.35">
      <c r="A458">
        <v>457</v>
      </c>
      <c r="B458" t="s">
        <v>29</v>
      </c>
      <c r="C458">
        <v>123286</v>
      </c>
      <c r="D458">
        <f>ROUND(AI_Impact_on_Jobs_20303[[#This Row],[Salary]]/1000, 1)</f>
        <v>123.3</v>
      </c>
      <c r="E458">
        <v>17</v>
      </c>
      <c r="F4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58" t="s">
        <v>25</v>
      </c>
      <c r="H458">
        <v>8</v>
      </c>
      <c r="I458">
        <v>77</v>
      </c>
      <c r="J458">
        <v>27</v>
      </c>
      <c r="K458" t="s">
        <v>23</v>
      </c>
      <c r="L458">
        <f>IF(AI_Impact_on_Jobs_20303[[#This Row],[Risk_Category]] = "Low", AI_Impact_on_Jobs_20303[[#This Row],[Automation_Probability_2030]], 0)</f>
        <v>27</v>
      </c>
      <c r="M458">
        <f>IF(AI_Impact_on_Jobs_20303[[#This Row],[Risk_Category]]="Medium", AI_Impact_on_Jobs_20303[[#This Row],[Automation_Probability_2030]], 0)</f>
        <v>0</v>
      </c>
      <c r="N458">
        <f>IF(AI_Impact_on_Jobs_20303[[#This Row],[Risk_Category]]="High", AI_Impact_on_Jobs_20303[[#This Row],[Automation_Probability_2030]], 0)</f>
        <v>0</v>
      </c>
      <c r="O458">
        <f>AVERAGE(AI_Impact_on_Jobs_20303[[#This Row],[Skill_1]:[Skill_10]])</f>
        <v>43.8</v>
      </c>
      <c r="P458">
        <v>14</v>
      </c>
      <c r="Q458">
        <v>34</v>
      </c>
      <c r="R458">
        <v>59</v>
      </c>
      <c r="S458">
        <v>1</v>
      </c>
      <c r="T458">
        <v>73</v>
      </c>
      <c r="U458">
        <v>39</v>
      </c>
      <c r="V458">
        <v>78</v>
      </c>
      <c r="W458">
        <v>49</v>
      </c>
      <c r="X458">
        <v>18</v>
      </c>
      <c r="Y458">
        <v>73</v>
      </c>
    </row>
    <row r="459" spans="1:25" x14ac:dyDescent="0.35">
      <c r="A459">
        <v>458</v>
      </c>
      <c r="B459" t="s">
        <v>28</v>
      </c>
      <c r="C459">
        <v>63161</v>
      </c>
      <c r="D459">
        <f>ROUND(AI_Impact_on_Jobs_20303[[#This Row],[Salary]]/1000, 1)</f>
        <v>63.2</v>
      </c>
      <c r="E459">
        <v>23</v>
      </c>
      <c r="F4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59" t="s">
        <v>38</v>
      </c>
      <c r="H459">
        <v>49</v>
      </c>
      <c r="I459">
        <v>58</v>
      </c>
      <c r="J459">
        <v>55</v>
      </c>
      <c r="K459" t="s">
        <v>27</v>
      </c>
      <c r="L459">
        <f>IF(AI_Impact_on_Jobs_20303[[#This Row],[Risk_Category]] = "Low", AI_Impact_on_Jobs_20303[[#This Row],[Automation_Probability_2030]], 0)</f>
        <v>0</v>
      </c>
      <c r="M459">
        <f>IF(AI_Impact_on_Jobs_20303[[#This Row],[Risk_Category]]="Medium", AI_Impact_on_Jobs_20303[[#This Row],[Automation_Probability_2030]], 0)</f>
        <v>55</v>
      </c>
      <c r="N459">
        <f>IF(AI_Impact_on_Jobs_20303[[#This Row],[Risk_Category]]="High", AI_Impact_on_Jobs_20303[[#This Row],[Automation_Probability_2030]], 0)</f>
        <v>0</v>
      </c>
      <c r="O459">
        <f>AVERAGE(AI_Impact_on_Jobs_20303[[#This Row],[Skill_1]:[Skill_10]])</f>
        <v>53.6</v>
      </c>
      <c r="P459">
        <v>67</v>
      </c>
      <c r="Q459">
        <v>38</v>
      </c>
      <c r="R459">
        <v>95</v>
      </c>
      <c r="S459">
        <v>87</v>
      </c>
      <c r="T459">
        <v>71</v>
      </c>
      <c r="U459">
        <v>71</v>
      </c>
      <c r="V459">
        <v>25</v>
      </c>
      <c r="W459">
        <v>66</v>
      </c>
      <c r="X459">
        <v>2</v>
      </c>
      <c r="Y459">
        <v>14</v>
      </c>
    </row>
    <row r="460" spans="1:25" x14ac:dyDescent="0.35">
      <c r="A460">
        <v>459</v>
      </c>
      <c r="B460" t="s">
        <v>36</v>
      </c>
      <c r="C460">
        <v>103889</v>
      </c>
      <c r="D460">
        <f>ROUND(AI_Impact_on_Jobs_20303[[#This Row],[Salary]]/1000, 1)</f>
        <v>103.9</v>
      </c>
      <c r="E460">
        <v>10</v>
      </c>
      <c r="F4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60" t="s">
        <v>38</v>
      </c>
      <c r="H460">
        <v>62</v>
      </c>
      <c r="I460">
        <v>93</v>
      </c>
      <c r="J460">
        <v>42</v>
      </c>
      <c r="K460" t="s">
        <v>27</v>
      </c>
      <c r="L460">
        <f>IF(AI_Impact_on_Jobs_20303[[#This Row],[Risk_Category]] = "Low", AI_Impact_on_Jobs_20303[[#This Row],[Automation_Probability_2030]], 0)</f>
        <v>0</v>
      </c>
      <c r="M460">
        <f>IF(AI_Impact_on_Jobs_20303[[#This Row],[Risk_Category]]="Medium", AI_Impact_on_Jobs_20303[[#This Row],[Automation_Probability_2030]], 0)</f>
        <v>42</v>
      </c>
      <c r="N460">
        <f>IF(AI_Impact_on_Jobs_20303[[#This Row],[Risk_Category]]="High", AI_Impact_on_Jobs_20303[[#This Row],[Automation_Probability_2030]], 0)</f>
        <v>0</v>
      </c>
      <c r="O460">
        <f>AVERAGE(AI_Impact_on_Jobs_20303[[#This Row],[Skill_1]:[Skill_10]])</f>
        <v>20.399999999999999</v>
      </c>
      <c r="P460">
        <v>6</v>
      </c>
      <c r="Q460">
        <v>5</v>
      </c>
      <c r="R460">
        <v>9</v>
      </c>
      <c r="S460">
        <v>3</v>
      </c>
      <c r="T460">
        <v>5</v>
      </c>
      <c r="U460">
        <v>6</v>
      </c>
      <c r="V460">
        <v>6</v>
      </c>
      <c r="W460">
        <v>72</v>
      </c>
      <c r="X460">
        <v>23</v>
      </c>
      <c r="Y460">
        <v>69</v>
      </c>
    </row>
    <row r="461" spans="1:25" x14ac:dyDescent="0.35">
      <c r="A461">
        <v>460</v>
      </c>
      <c r="B461" t="s">
        <v>43</v>
      </c>
      <c r="C461">
        <v>135584</v>
      </c>
      <c r="D461">
        <f>ROUND(AI_Impact_on_Jobs_20303[[#This Row],[Salary]]/1000, 1)</f>
        <v>135.6</v>
      </c>
      <c r="E461">
        <v>11</v>
      </c>
      <c r="F4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61" t="s">
        <v>22</v>
      </c>
      <c r="H461">
        <v>69</v>
      </c>
      <c r="I461">
        <v>138</v>
      </c>
      <c r="J461">
        <v>29</v>
      </c>
      <c r="K461" t="s">
        <v>23</v>
      </c>
      <c r="L461">
        <f>IF(AI_Impact_on_Jobs_20303[[#This Row],[Risk_Category]] = "Low", AI_Impact_on_Jobs_20303[[#This Row],[Automation_Probability_2030]], 0)</f>
        <v>29</v>
      </c>
      <c r="M461">
        <f>IF(AI_Impact_on_Jobs_20303[[#This Row],[Risk_Category]]="Medium", AI_Impact_on_Jobs_20303[[#This Row],[Automation_Probability_2030]], 0)</f>
        <v>0</v>
      </c>
      <c r="N461">
        <f>IF(AI_Impact_on_Jobs_20303[[#This Row],[Risk_Category]]="High", AI_Impact_on_Jobs_20303[[#This Row],[Automation_Probability_2030]], 0)</f>
        <v>0</v>
      </c>
      <c r="O461">
        <f>AVERAGE(AI_Impact_on_Jobs_20303[[#This Row],[Skill_1]:[Skill_10]])</f>
        <v>44.6</v>
      </c>
      <c r="P461">
        <v>49</v>
      </c>
      <c r="Q461">
        <v>7</v>
      </c>
      <c r="R461">
        <v>85</v>
      </c>
      <c r="S461">
        <v>36</v>
      </c>
      <c r="T461">
        <v>26</v>
      </c>
      <c r="U461">
        <v>95</v>
      </c>
      <c r="V461">
        <v>73</v>
      </c>
      <c r="W461">
        <v>22</v>
      </c>
      <c r="X461">
        <v>45</v>
      </c>
      <c r="Y461">
        <v>8</v>
      </c>
    </row>
    <row r="462" spans="1:25" x14ac:dyDescent="0.35">
      <c r="A462">
        <v>461</v>
      </c>
      <c r="B462" t="s">
        <v>26</v>
      </c>
      <c r="C462">
        <v>50968</v>
      </c>
      <c r="D462">
        <f>ROUND(AI_Impact_on_Jobs_20303[[#This Row],[Salary]]/1000, 1)</f>
        <v>51</v>
      </c>
      <c r="E462">
        <v>29</v>
      </c>
      <c r="F4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62" t="s">
        <v>25</v>
      </c>
      <c r="H462">
        <v>65</v>
      </c>
      <c r="I462">
        <v>125</v>
      </c>
      <c r="J462">
        <v>55</v>
      </c>
      <c r="K462" t="s">
        <v>27</v>
      </c>
      <c r="L462">
        <f>IF(AI_Impact_on_Jobs_20303[[#This Row],[Risk_Category]] = "Low", AI_Impact_on_Jobs_20303[[#This Row],[Automation_Probability_2030]], 0)</f>
        <v>0</v>
      </c>
      <c r="M462">
        <f>IF(AI_Impact_on_Jobs_20303[[#This Row],[Risk_Category]]="Medium", AI_Impact_on_Jobs_20303[[#This Row],[Automation_Probability_2030]], 0)</f>
        <v>55</v>
      </c>
      <c r="N462">
        <f>IF(AI_Impact_on_Jobs_20303[[#This Row],[Risk_Category]]="High", AI_Impact_on_Jobs_20303[[#This Row],[Automation_Probability_2030]], 0)</f>
        <v>0</v>
      </c>
      <c r="O462">
        <f>AVERAGE(AI_Impact_on_Jobs_20303[[#This Row],[Skill_1]:[Skill_10]])</f>
        <v>52.6</v>
      </c>
      <c r="P462">
        <v>54</v>
      </c>
      <c r="Q462">
        <v>75</v>
      </c>
      <c r="R462">
        <v>73</v>
      </c>
      <c r="S462">
        <v>63</v>
      </c>
      <c r="T462">
        <v>36</v>
      </c>
      <c r="U462">
        <v>41</v>
      </c>
      <c r="V462">
        <v>97</v>
      </c>
      <c r="W462">
        <v>11</v>
      </c>
      <c r="X462">
        <v>27</v>
      </c>
      <c r="Y462">
        <v>49</v>
      </c>
    </row>
    <row r="463" spans="1:25" x14ac:dyDescent="0.35">
      <c r="A463">
        <v>462</v>
      </c>
      <c r="B463" t="s">
        <v>30</v>
      </c>
      <c r="C463">
        <v>137814</v>
      </c>
      <c r="D463">
        <f>ROUND(AI_Impact_on_Jobs_20303[[#This Row],[Salary]]/1000, 1)</f>
        <v>137.80000000000001</v>
      </c>
      <c r="E463">
        <v>16</v>
      </c>
      <c r="F4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63" t="s">
        <v>19</v>
      </c>
      <c r="H463">
        <v>28</v>
      </c>
      <c r="I463">
        <v>57</v>
      </c>
      <c r="J463">
        <v>58</v>
      </c>
      <c r="K463" t="s">
        <v>27</v>
      </c>
      <c r="L463">
        <f>IF(AI_Impact_on_Jobs_20303[[#This Row],[Risk_Category]] = "Low", AI_Impact_on_Jobs_20303[[#This Row],[Automation_Probability_2030]], 0)</f>
        <v>0</v>
      </c>
      <c r="M463">
        <f>IF(AI_Impact_on_Jobs_20303[[#This Row],[Risk_Category]]="Medium", AI_Impact_on_Jobs_20303[[#This Row],[Automation_Probability_2030]], 0)</f>
        <v>58</v>
      </c>
      <c r="N463">
        <f>IF(AI_Impact_on_Jobs_20303[[#This Row],[Risk_Category]]="High", AI_Impact_on_Jobs_20303[[#This Row],[Automation_Probability_2030]], 0)</f>
        <v>0</v>
      </c>
      <c r="O463">
        <f>AVERAGE(AI_Impact_on_Jobs_20303[[#This Row],[Skill_1]:[Skill_10]])</f>
        <v>55.9</v>
      </c>
      <c r="P463">
        <v>24</v>
      </c>
      <c r="Q463">
        <v>39</v>
      </c>
      <c r="R463">
        <v>44</v>
      </c>
      <c r="S463">
        <v>89</v>
      </c>
      <c r="T463">
        <v>41</v>
      </c>
      <c r="U463">
        <v>15</v>
      </c>
      <c r="V463">
        <v>52</v>
      </c>
      <c r="W463">
        <v>96</v>
      </c>
      <c r="X463">
        <v>61</v>
      </c>
      <c r="Y463">
        <v>98</v>
      </c>
    </row>
    <row r="464" spans="1:25" x14ac:dyDescent="0.35">
      <c r="A464">
        <v>463</v>
      </c>
      <c r="B464" t="s">
        <v>30</v>
      </c>
      <c r="C464">
        <v>83015</v>
      </c>
      <c r="D464">
        <f>ROUND(AI_Impact_on_Jobs_20303[[#This Row],[Salary]]/1000, 1)</f>
        <v>83</v>
      </c>
      <c r="E464">
        <v>10</v>
      </c>
      <c r="F4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64" t="s">
        <v>25</v>
      </c>
      <c r="H464">
        <v>4</v>
      </c>
      <c r="I464">
        <v>116</v>
      </c>
      <c r="J464">
        <v>41</v>
      </c>
      <c r="K464" t="s">
        <v>27</v>
      </c>
      <c r="L464">
        <f>IF(AI_Impact_on_Jobs_20303[[#This Row],[Risk_Category]] = "Low", AI_Impact_on_Jobs_20303[[#This Row],[Automation_Probability_2030]], 0)</f>
        <v>0</v>
      </c>
      <c r="M464">
        <f>IF(AI_Impact_on_Jobs_20303[[#This Row],[Risk_Category]]="Medium", AI_Impact_on_Jobs_20303[[#This Row],[Automation_Probability_2030]], 0)</f>
        <v>41</v>
      </c>
      <c r="N464">
        <f>IF(AI_Impact_on_Jobs_20303[[#This Row],[Risk_Category]]="High", AI_Impact_on_Jobs_20303[[#This Row],[Automation_Probability_2030]], 0)</f>
        <v>0</v>
      </c>
      <c r="O464">
        <f>AVERAGE(AI_Impact_on_Jobs_20303[[#This Row],[Skill_1]:[Skill_10]])</f>
        <v>47.9</v>
      </c>
      <c r="P464">
        <v>56</v>
      </c>
      <c r="Q464">
        <v>28</v>
      </c>
      <c r="R464">
        <v>35</v>
      </c>
      <c r="S464">
        <v>92</v>
      </c>
      <c r="T464">
        <v>21</v>
      </c>
      <c r="U464">
        <v>87</v>
      </c>
      <c r="V464">
        <v>3</v>
      </c>
      <c r="W464">
        <v>9</v>
      </c>
      <c r="X464">
        <v>85</v>
      </c>
      <c r="Y464">
        <v>63</v>
      </c>
    </row>
    <row r="465" spans="1:25" x14ac:dyDescent="0.35">
      <c r="A465">
        <v>464</v>
      </c>
      <c r="B465" t="s">
        <v>36</v>
      </c>
      <c r="C465">
        <v>86862</v>
      </c>
      <c r="D465">
        <f>ROUND(AI_Impact_on_Jobs_20303[[#This Row],[Salary]]/1000, 1)</f>
        <v>86.9</v>
      </c>
      <c r="E465">
        <v>1</v>
      </c>
      <c r="F4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65" t="s">
        <v>38</v>
      </c>
      <c r="H465">
        <v>21</v>
      </c>
      <c r="I465">
        <v>104</v>
      </c>
      <c r="J465">
        <v>59</v>
      </c>
      <c r="K465" t="s">
        <v>27</v>
      </c>
      <c r="L465">
        <f>IF(AI_Impact_on_Jobs_20303[[#This Row],[Risk_Category]] = "Low", AI_Impact_on_Jobs_20303[[#This Row],[Automation_Probability_2030]], 0)</f>
        <v>0</v>
      </c>
      <c r="M465">
        <f>IF(AI_Impact_on_Jobs_20303[[#This Row],[Risk_Category]]="Medium", AI_Impact_on_Jobs_20303[[#This Row],[Automation_Probability_2030]], 0)</f>
        <v>59</v>
      </c>
      <c r="N465">
        <f>IF(AI_Impact_on_Jobs_20303[[#This Row],[Risk_Category]]="High", AI_Impact_on_Jobs_20303[[#This Row],[Automation_Probability_2030]], 0)</f>
        <v>0</v>
      </c>
      <c r="O465">
        <f>AVERAGE(AI_Impact_on_Jobs_20303[[#This Row],[Skill_1]:[Skill_10]])</f>
        <v>64.2</v>
      </c>
      <c r="P465">
        <v>63</v>
      </c>
      <c r="Q465">
        <v>47</v>
      </c>
      <c r="R465">
        <v>96</v>
      </c>
      <c r="S465">
        <v>68</v>
      </c>
      <c r="T465">
        <v>91</v>
      </c>
      <c r="U465">
        <v>73</v>
      </c>
      <c r="V465">
        <v>74</v>
      </c>
      <c r="W465">
        <v>8</v>
      </c>
      <c r="X465">
        <v>36</v>
      </c>
      <c r="Y465">
        <v>86</v>
      </c>
    </row>
    <row r="466" spans="1:25" x14ac:dyDescent="0.35">
      <c r="A466">
        <v>465</v>
      </c>
      <c r="B466" t="s">
        <v>43</v>
      </c>
      <c r="C466">
        <v>115501</v>
      </c>
      <c r="D466">
        <f>ROUND(AI_Impact_on_Jobs_20303[[#This Row],[Salary]]/1000, 1)</f>
        <v>115.5</v>
      </c>
      <c r="E466">
        <v>10</v>
      </c>
      <c r="F4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66" t="s">
        <v>19</v>
      </c>
      <c r="H466">
        <v>93</v>
      </c>
      <c r="I466">
        <v>51</v>
      </c>
      <c r="J466">
        <v>7</v>
      </c>
      <c r="K466" t="s">
        <v>23</v>
      </c>
      <c r="L466">
        <f>IF(AI_Impact_on_Jobs_20303[[#This Row],[Risk_Category]] = "Low", AI_Impact_on_Jobs_20303[[#This Row],[Automation_Probability_2030]], 0)</f>
        <v>7</v>
      </c>
      <c r="M466">
        <f>IF(AI_Impact_on_Jobs_20303[[#This Row],[Risk_Category]]="Medium", AI_Impact_on_Jobs_20303[[#This Row],[Automation_Probability_2030]], 0)</f>
        <v>0</v>
      </c>
      <c r="N466">
        <f>IF(AI_Impact_on_Jobs_20303[[#This Row],[Risk_Category]]="High", AI_Impact_on_Jobs_20303[[#This Row],[Automation_Probability_2030]], 0)</f>
        <v>0</v>
      </c>
      <c r="O466">
        <f>AVERAGE(AI_Impact_on_Jobs_20303[[#This Row],[Skill_1]:[Skill_10]])</f>
        <v>48.8</v>
      </c>
      <c r="P466">
        <v>25</v>
      </c>
      <c r="Q466">
        <v>67</v>
      </c>
      <c r="R466">
        <v>89</v>
      </c>
      <c r="S466">
        <v>46</v>
      </c>
      <c r="T466">
        <v>61</v>
      </c>
      <c r="U466">
        <v>19</v>
      </c>
      <c r="V466">
        <v>8</v>
      </c>
      <c r="W466">
        <v>97</v>
      </c>
      <c r="X466">
        <v>27</v>
      </c>
      <c r="Y466">
        <v>49</v>
      </c>
    </row>
    <row r="467" spans="1:25" x14ac:dyDescent="0.35">
      <c r="A467">
        <v>466</v>
      </c>
      <c r="B467" t="s">
        <v>30</v>
      </c>
      <c r="C467">
        <v>141768</v>
      </c>
      <c r="D467">
        <f>ROUND(AI_Impact_on_Jobs_20303[[#This Row],[Salary]]/1000, 1)</f>
        <v>141.80000000000001</v>
      </c>
      <c r="E467">
        <v>0</v>
      </c>
      <c r="F4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67" t="s">
        <v>19</v>
      </c>
      <c r="H467">
        <v>56</v>
      </c>
      <c r="I467">
        <v>10</v>
      </c>
      <c r="J467">
        <v>36</v>
      </c>
      <c r="K467" t="s">
        <v>27</v>
      </c>
      <c r="L467">
        <f>IF(AI_Impact_on_Jobs_20303[[#This Row],[Risk_Category]] = "Low", AI_Impact_on_Jobs_20303[[#This Row],[Automation_Probability_2030]], 0)</f>
        <v>0</v>
      </c>
      <c r="M467">
        <f>IF(AI_Impact_on_Jobs_20303[[#This Row],[Risk_Category]]="Medium", AI_Impact_on_Jobs_20303[[#This Row],[Automation_Probability_2030]], 0)</f>
        <v>36</v>
      </c>
      <c r="N467">
        <f>IF(AI_Impact_on_Jobs_20303[[#This Row],[Risk_Category]]="High", AI_Impact_on_Jobs_20303[[#This Row],[Automation_Probability_2030]], 0)</f>
        <v>0</v>
      </c>
      <c r="O467">
        <f>AVERAGE(AI_Impact_on_Jobs_20303[[#This Row],[Skill_1]:[Skill_10]])</f>
        <v>45.3</v>
      </c>
      <c r="P467">
        <v>44</v>
      </c>
      <c r="Q467">
        <v>33</v>
      </c>
      <c r="R467">
        <v>52</v>
      </c>
      <c r="S467">
        <v>59</v>
      </c>
      <c r="T467">
        <v>1</v>
      </c>
      <c r="U467">
        <v>76</v>
      </c>
      <c r="V467">
        <v>71</v>
      </c>
      <c r="W467">
        <v>37</v>
      </c>
      <c r="X467">
        <v>5</v>
      </c>
      <c r="Y467">
        <v>75</v>
      </c>
    </row>
    <row r="468" spans="1:25" x14ac:dyDescent="0.35">
      <c r="A468">
        <v>467</v>
      </c>
      <c r="B468" t="s">
        <v>41</v>
      </c>
      <c r="C468">
        <v>53524</v>
      </c>
      <c r="D468">
        <f>ROUND(AI_Impact_on_Jobs_20303[[#This Row],[Salary]]/1000, 1)</f>
        <v>53.5</v>
      </c>
      <c r="E468">
        <v>25</v>
      </c>
      <c r="F4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68" t="s">
        <v>22</v>
      </c>
      <c r="H468">
        <v>24</v>
      </c>
      <c r="I468">
        <v>82</v>
      </c>
      <c r="J468">
        <v>75</v>
      </c>
      <c r="K468" t="s">
        <v>20</v>
      </c>
      <c r="L468">
        <f>IF(AI_Impact_on_Jobs_20303[[#This Row],[Risk_Category]] = "Low", AI_Impact_on_Jobs_20303[[#This Row],[Automation_Probability_2030]], 0)</f>
        <v>0</v>
      </c>
      <c r="M468">
        <f>IF(AI_Impact_on_Jobs_20303[[#This Row],[Risk_Category]]="Medium", AI_Impact_on_Jobs_20303[[#This Row],[Automation_Probability_2030]], 0)</f>
        <v>0</v>
      </c>
      <c r="N468">
        <f>IF(AI_Impact_on_Jobs_20303[[#This Row],[Risk_Category]]="High", AI_Impact_on_Jobs_20303[[#This Row],[Automation_Probability_2030]], 0)</f>
        <v>75</v>
      </c>
      <c r="O468">
        <f>AVERAGE(AI_Impact_on_Jobs_20303[[#This Row],[Skill_1]:[Skill_10]])</f>
        <v>31.8</v>
      </c>
      <c r="P468">
        <v>58</v>
      </c>
      <c r="Q468">
        <v>15</v>
      </c>
      <c r="R468">
        <v>36</v>
      </c>
      <c r="S468">
        <v>7</v>
      </c>
      <c r="T468">
        <v>56</v>
      </c>
      <c r="U468">
        <v>39</v>
      </c>
      <c r="V468">
        <v>42</v>
      </c>
      <c r="W468">
        <v>56</v>
      </c>
      <c r="X468">
        <v>1</v>
      </c>
      <c r="Y468">
        <v>8</v>
      </c>
    </row>
    <row r="469" spans="1:25" x14ac:dyDescent="0.35">
      <c r="A469">
        <v>468</v>
      </c>
      <c r="B469" t="s">
        <v>40</v>
      </c>
      <c r="C469">
        <v>38419</v>
      </c>
      <c r="D469">
        <f>ROUND(AI_Impact_on_Jobs_20303[[#This Row],[Salary]]/1000, 1)</f>
        <v>38.4</v>
      </c>
      <c r="E469">
        <v>16</v>
      </c>
      <c r="F4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69" t="s">
        <v>25</v>
      </c>
      <c r="H469">
        <v>8</v>
      </c>
      <c r="I469">
        <v>121</v>
      </c>
      <c r="J469">
        <v>28</v>
      </c>
      <c r="K469" t="s">
        <v>23</v>
      </c>
      <c r="L469">
        <f>IF(AI_Impact_on_Jobs_20303[[#This Row],[Risk_Category]] = "Low", AI_Impact_on_Jobs_20303[[#This Row],[Automation_Probability_2030]], 0)</f>
        <v>28</v>
      </c>
      <c r="M469">
        <f>IF(AI_Impact_on_Jobs_20303[[#This Row],[Risk_Category]]="Medium", AI_Impact_on_Jobs_20303[[#This Row],[Automation_Probability_2030]], 0)</f>
        <v>0</v>
      </c>
      <c r="N469">
        <f>IF(AI_Impact_on_Jobs_20303[[#This Row],[Risk_Category]]="High", AI_Impact_on_Jobs_20303[[#This Row],[Automation_Probability_2030]], 0)</f>
        <v>0</v>
      </c>
      <c r="O469">
        <f>AVERAGE(AI_Impact_on_Jobs_20303[[#This Row],[Skill_1]:[Skill_10]])</f>
        <v>54.1</v>
      </c>
      <c r="P469">
        <v>27</v>
      </c>
      <c r="Q469">
        <v>37</v>
      </c>
      <c r="R469">
        <v>57</v>
      </c>
      <c r="S469">
        <v>88</v>
      </c>
      <c r="T469">
        <v>94</v>
      </c>
      <c r="U469">
        <v>74</v>
      </c>
      <c r="V469">
        <v>9</v>
      </c>
      <c r="W469">
        <v>67</v>
      </c>
      <c r="X469">
        <v>41</v>
      </c>
      <c r="Y469">
        <v>47</v>
      </c>
    </row>
    <row r="470" spans="1:25" x14ac:dyDescent="0.35">
      <c r="A470">
        <v>469</v>
      </c>
      <c r="B470" t="s">
        <v>37</v>
      </c>
      <c r="C470">
        <v>94800</v>
      </c>
      <c r="D470">
        <f>ROUND(AI_Impact_on_Jobs_20303[[#This Row],[Salary]]/1000, 1)</f>
        <v>94.8</v>
      </c>
      <c r="E470">
        <v>4</v>
      </c>
      <c r="F4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70" t="s">
        <v>22</v>
      </c>
      <c r="H470">
        <v>19</v>
      </c>
      <c r="I470">
        <v>129</v>
      </c>
      <c r="J470">
        <v>48</v>
      </c>
      <c r="K470" t="s">
        <v>27</v>
      </c>
      <c r="L470">
        <f>IF(AI_Impact_on_Jobs_20303[[#This Row],[Risk_Category]] = "Low", AI_Impact_on_Jobs_20303[[#This Row],[Automation_Probability_2030]], 0)</f>
        <v>0</v>
      </c>
      <c r="M470">
        <f>IF(AI_Impact_on_Jobs_20303[[#This Row],[Risk_Category]]="Medium", AI_Impact_on_Jobs_20303[[#This Row],[Automation_Probability_2030]], 0)</f>
        <v>48</v>
      </c>
      <c r="N470">
        <f>IF(AI_Impact_on_Jobs_20303[[#This Row],[Risk_Category]]="High", AI_Impact_on_Jobs_20303[[#This Row],[Automation_Probability_2030]], 0)</f>
        <v>0</v>
      </c>
      <c r="O470">
        <f>AVERAGE(AI_Impact_on_Jobs_20303[[#This Row],[Skill_1]:[Skill_10]])</f>
        <v>46.8</v>
      </c>
      <c r="P470">
        <v>3</v>
      </c>
      <c r="Q470">
        <v>38</v>
      </c>
      <c r="R470">
        <v>85</v>
      </c>
      <c r="S470">
        <v>75</v>
      </c>
      <c r="T470">
        <v>27</v>
      </c>
      <c r="U470">
        <v>12</v>
      </c>
      <c r="V470">
        <v>25</v>
      </c>
      <c r="W470">
        <v>92</v>
      </c>
      <c r="X470">
        <v>58</v>
      </c>
      <c r="Y470">
        <v>53</v>
      </c>
    </row>
    <row r="471" spans="1:25" x14ac:dyDescent="0.35">
      <c r="A471">
        <v>470</v>
      </c>
      <c r="B471" t="s">
        <v>35</v>
      </c>
      <c r="C471">
        <v>111976</v>
      </c>
      <c r="D471">
        <f>ROUND(AI_Impact_on_Jobs_20303[[#This Row],[Salary]]/1000, 1)</f>
        <v>112</v>
      </c>
      <c r="E471">
        <v>22</v>
      </c>
      <c r="F4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71" t="s">
        <v>25</v>
      </c>
      <c r="H471">
        <v>37</v>
      </c>
      <c r="I471">
        <v>131</v>
      </c>
      <c r="J471">
        <v>51</v>
      </c>
      <c r="K471" t="s">
        <v>27</v>
      </c>
      <c r="L471">
        <f>IF(AI_Impact_on_Jobs_20303[[#This Row],[Risk_Category]] = "Low", AI_Impact_on_Jobs_20303[[#This Row],[Automation_Probability_2030]], 0)</f>
        <v>0</v>
      </c>
      <c r="M471">
        <f>IF(AI_Impact_on_Jobs_20303[[#This Row],[Risk_Category]]="Medium", AI_Impact_on_Jobs_20303[[#This Row],[Automation_Probability_2030]], 0)</f>
        <v>51</v>
      </c>
      <c r="N471">
        <f>IF(AI_Impact_on_Jobs_20303[[#This Row],[Risk_Category]]="High", AI_Impact_on_Jobs_20303[[#This Row],[Automation_Probability_2030]], 0)</f>
        <v>0</v>
      </c>
      <c r="O471">
        <f>AVERAGE(AI_Impact_on_Jobs_20303[[#This Row],[Skill_1]:[Skill_10]])</f>
        <v>39.700000000000003</v>
      </c>
      <c r="P471">
        <v>12</v>
      </c>
      <c r="Q471">
        <v>13</v>
      </c>
      <c r="R471">
        <v>54</v>
      </c>
      <c r="S471">
        <v>94</v>
      </c>
      <c r="T471">
        <v>31</v>
      </c>
      <c r="U471">
        <v>87</v>
      </c>
      <c r="V471">
        <v>76</v>
      </c>
      <c r="W471">
        <v>25</v>
      </c>
      <c r="X471">
        <v>4</v>
      </c>
      <c r="Y471">
        <v>1</v>
      </c>
    </row>
    <row r="472" spans="1:25" x14ac:dyDescent="0.35">
      <c r="A472">
        <v>471</v>
      </c>
      <c r="B472" t="s">
        <v>24</v>
      </c>
      <c r="C472">
        <v>67909</v>
      </c>
      <c r="D472">
        <f>ROUND(AI_Impact_on_Jobs_20303[[#This Row],[Salary]]/1000, 1)</f>
        <v>67.900000000000006</v>
      </c>
      <c r="E472">
        <v>8</v>
      </c>
      <c r="F4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72" t="s">
        <v>25</v>
      </c>
      <c r="H472">
        <v>2</v>
      </c>
      <c r="I472">
        <v>87</v>
      </c>
      <c r="J472">
        <v>83</v>
      </c>
      <c r="K472" t="s">
        <v>20</v>
      </c>
      <c r="L472">
        <f>IF(AI_Impact_on_Jobs_20303[[#This Row],[Risk_Category]] = "Low", AI_Impact_on_Jobs_20303[[#This Row],[Automation_Probability_2030]], 0)</f>
        <v>0</v>
      </c>
      <c r="M472">
        <f>IF(AI_Impact_on_Jobs_20303[[#This Row],[Risk_Category]]="Medium", AI_Impact_on_Jobs_20303[[#This Row],[Automation_Probability_2030]], 0)</f>
        <v>0</v>
      </c>
      <c r="N472">
        <f>IF(AI_Impact_on_Jobs_20303[[#This Row],[Risk_Category]]="High", AI_Impact_on_Jobs_20303[[#This Row],[Automation_Probability_2030]], 0)</f>
        <v>83</v>
      </c>
      <c r="O472">
        <f>AVERAGE(AI_Impact_on_Jobs_20303[[#This Row],[Skill_1]:[Skill_10]])</f>
        <v>53.3</v>
      </c>
      <c r="P472">
        <v>73</v>
      </c>
      <c r="Q472">
        <v>11</v>
      </c>
      <c r="R472">
        <v>41</v>
      </c>
      <c r="S472">
        <v>49</v>
      </c>
      <c r="T472">
        <v>54</v>
      </c>
      <c r="U472">
        <v>82</v>
      </c>
      <c r="V472">
        <v>17</v>
      </c>
      <c r="W472">
        <v>81</v>
      </c>
      <c r="X472">
        <v>69</v>
      </c>
      <c r="Y472">
        <v>56</v>
      </c>
    </row>
    <row r="473" spans="1:25" x14ac:dyDescent="0.35">
      <c r="A473">
        <v>472</v>
      </c>
      <c r="B473" t="s">
        <v>29</v>
      </c>
      <c r="C473">
        <v>46934</v>
      </c>
      <c r="D473">
        <f>ROUND(AI_Impact_on_Jobs_20303[[#This Row],[Salary]]/1000, 1)</f>
        <v>46.9</v>
      </c>
      <c r="E473">
        <v>6</v>
      </c>
      <c r="F4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73" t="s">
        <v>38</v>
      </c>
      <c r="H473">
        <v>41</v>
      </c>
      <c r="I473">
        <v>64</v>
      </c>
      <c r="J473">
        <v>22</v>
      </c>
      <c r="K473" t="s">
        <v>23</v>
      </c>
      <c r="L473">
        <f>IF(AI_Impact_on_Jobs_20303[[#This Row],[Risk_Category]] = "Low", AI_Impact_on_Jobs_20303[[#This Row],[Automation_Probability_2030]], 0)</f>
        <v>22</v>
      </c>
      <c r="M473">
        <f>IF(AI_Impact_on_Jobs_20303[[#This Row],[Risk_Category]]="Medium", AI_Impact_on_Jobs_20303[[#This Row],[Automation_Probability_2030]], 0)</f>
        <v>0</v>
      </c>
      <c r="N473">
        <f>IF(AI_Impact_on_Jobs_20303[[#This Row],[Risk_Category]]="High", AI_Impact_on_Jobs_20303[[#This Row],[Automation_Probability_2030]], 0)</f>
        <v>0</v>
      </c>
      <c r="O473">
        <f>AVERAGE(AI_Impact_on_Jobs_20303[[#This Row],[Skill_1]:[Skill_10]])</f>
        <v>55.8</v>
      </c>
      <c r="P473">
        <v>52</v>
      </c>
      <c r="Q473">
        <v>64</v>
      </c>
      <c r="R473">
        <v>34</v>
      </c>
      <c r="S473">
        <v>91</v>
      </c>
      <c r="T473">
        <v>59</v>
      </c>
      <c r="U473">
        <v>9</v>
      </c>
      <c r="V473">
        <v>45</v>
      </c>
      <c r="W473">
        <v>76</v>
      </c>
      <c r="X473">
        <v>79</v>
      </c>
      <c r="Y473">
        <v>49</v>
      </c>
    </row>
    <row r="474" spans="1:25" x14ac:dyDescent="0.35">
      <c r="A474">
        <v>473</v>
      </c>
      <c r="B474" t="s">
        <v>28</v>
      </c>
      <c r="C474">
        <v>41586</v>
      </c>
      <c r="D474">
        <f>ROUND(AI_Impact_on_Jobs_20303[[#This Row],[Salary]]/1000, 1)</f>
        <v>41.6</v>
      </c>
      <c r="E474">
        <v>23</v>
      </c>
      <c r="F4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74" t="s">
        <v>38</v>
      </c>
      <c r="H474">
        <v>27</v>
      </c>
      <c r="I474">
        <v>91</v>
      </c>
      <c r="J474">
        <v>66</v>
      </c>
      <c r="K474" t="s">
        <v>27</v>
      </c>
      <c r="L474">
        <f>IF(AI_Impact_on_Jobs_20303[[#This Row],[Risk_Category]] = "Low", AI_Impact_on_Jobs_20303[[#This Row],[Automation_Probability_2030]], 0)</f>
        <v>0</v>
      </c>
      <c r="M474">
        <f>IF(AI_Impact_on_Jobs_20303[[#This Row],[Risk_Category]]="Medium", AI_Impact_on_Jobs_20303[[#This Row],[Automation_Probability_2030]], 0)</f>
        <v>66</v>
      </c>
      <c r="N474">
        <f>IF(AI_Impact_on_Jobs_20303[[#This Row],[Risk_Category]]="High", AI_Impact_on_Jobs_20303[[#This Row],[Automation_Probability_2030]], 0)</f>
        <v>0</v>
      </c>
      <c r="O474">
        <f>AVERAGE(AI_Impact_on_Jobs_20303[[#This Row],[Skill_1]:[Skill_10]])</f>
        <v>40</v>
      </c>
      <c r="P474">
        <v>9</v>
      </c>
      <c r="Q474">
        <v>69</v>
      </c>
      <c r="R474">
        <v>86</v>
      </c>
      <c r="S474">
        <v>9</v>
      </c>
      <c r="T474">
        <v>86</v>
      </c>
      <c r="U474">
        <v>32</v>
      </c>
      <c r="V474">
        <v>18</v>
      </c>
      <c r="W474">
        <v>24</v>
      </c>
      <c r="X474">
        <v>42</v>
      </c>
      <c r="Y474">
        <v>25</v>
      </c>
    </row>
    <row r="475" spans="1:25" x14ac:dyDescent="0.35">
      <c r="A475">
        <v>474</v>
      </c>
      <c r="B475" t="s">
        <v>28</v>
      </c>
      <c r="C475">
        <v>77013</v>
      </c>
      <c r="D475">
        <f>ROUND(AI_Impact_on_Jobs_20303[[#This Row],[Salary]]/1000, 1)</f>
        <v>77</v>
      </c>
      <c r="E475">
        <v>29</v>
      </c>
      <c r="F4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75" t="s">
        <v>19</v>
      </c>
      <c r="H475">
        <v>13</v>
      </c>
      <c r="I475">
        <v>8</v>
      </c>
      <c r="J475">
        <v>53</v>
      </c>
      <c r="K475" t="s">
        <v>27</v>
      </c>
      <c r="L475">
        <f>IF(AI_Impact_on_Jobs_20303[[#This Row],[Risk_Category]] = "Low", AI_Impact_on_Jobs_20303[[#This Row],[Automation_Probability_2030]], 0)</f>
        <v>0</v>
      </c>
      <c r="M475">
        <f>IF(AI_Impact_on_Jobs_20303[[#This Row],[Risk_Category]]="Medium", AI_Impact_on_Jobs_20303[[#This Row],[Automation_Probability_2030]], 0)</f>
        <v>53</v>
      </c>
      <c r="N475">
        <f>IF(AI_Impact_on_Jobs_20303[[#This Row],[Risk_Category]]="High", AI_Impact_on_Jobs_20303[[#This Row],[Automation_Probability_2030]], 0)</f>
        <v>0</v>
      </c>
      <c r="O475">
        <f>AVERAGE(AI_Impact_on_Jobs_20303[[#This Row],[Skill_1]:[Skill_10]])</f>
        <v>48.9</v>
      </c>
      <c r="P475">
        <v>44</v>
      </c>
      <c r="Q475">
        <v>35</v>
      </c>
      <c r="R475">
        <v>75</v>
      </c>
      <c r="S475">
        <v>89</v>
      </c>
      <c r="T475">
        <v>76</v>
      </c>
      <c r="U475">
        <v>33</v>
      </c>
      <c r="V475">
        <v>74</v>
      </c>
      <c r="W475">
        <v>15</v>
      </c>
      <c r="X475">
        <v>13</v>
      </c>
      <c r="Y475">
        <v>35</v>
      </c>
    </row>
    <row r="476" spans="1:25" x14ac:dyDescent="0.35">
      <c r="A476">
        <v>475</v>
      </c>
      <c r="B476" t="s">
        <v>34</v>
      </c>
      <c r="C476">
        <v>133693</v>
      </c>
      <c r="D476">
        <f>ROUND(AI_Impact_on_Jobs_20303[[#This Row],[Salary]]/1000, 1)</f>
        <v>133.69999999999999</v>
      </c>
      <c r="E476">
        <v>3</v>
      </c>
      <c r="F4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76" t="s">
        <v>25</v>
      </c>
      <c r="H476">
        <v>25</v>
      </c>
      <c r="I476">
        <v>56</v>
      </c>
      <c r="J476">
        <v>35</v>
      </c>
      <c r="K476" t="s">
        <v>27</v>
      </c>
      <c r="L476">
        <f>IF(AI_Impact_on_Jobs_20303[[#This Row],[Risk_Category]] = "Low", AI_Impact_on_Jobs_20303[[#This Row],[Automation_Probability_2030]], 0)</f>
        <v>0</v>
      </c>
      <c r="M476">
        <f>IF(AI_Impact_on_Jobs_20303[[#This Row],[Risk_Category]]="Medium", AI_Impact_on_Jobs_20303[[#This Row],[Automation_Probability_2030]], 0)</f>
        <v>35</v>
      </c>
      <c r="N476">
        <f>IF(AI_Impact_on_Jobs_20303[[#This Row],[Risk_Category]]="High", AI_Impact_on_Jobs_20303[[#This Row],[Automation_Probability_2030]], 0)</f>
        <v>0</v>
      </c>
      <c r="O476">
        <f>AVERAGE(AI_Impact_on_Jobs_20303[[#This Row],[Skill_1]:[Skill_10]])</f>
        <v>55.8</v>
      </c>
      <c r="P476">
        <v>86</v>
      </c>
      <c r="Q476">
        <v>63</v>
      </c>
      <c r="R476">
        <v>25</v>
      </c>
      <c r="S476">
        <v>56</v>
      </c>
      <c r="T476">
        <v>53</v>
      </c>
      <c r="U476">
        <v>66</v>
      </c>
      <c r="V476">
        <v>23</v>
      </c>
      <c r="W476">
        <v>86</v>
      </c>
      <c r="X476">
        <v>31</v>
      </c>
      <c r="Y476">
        <v>69</v>
      </c>
    </row>
    <row r="477" spans="1:25" x14ac:dyDescent="0.35">
      <c r="A477">
        <v>476</v>
      </c>
      <c r="B477" t="s">
        <v>21</v>
      </c>
      <c r="C477">
        <v>78825</v>
      </c>
      <c r="D477">
        <f>ROUND(AI_Impact_on_Jobs_20303[[#This Row],[Salary]]/1000, 1)</f>
        <v>78.8</v>
      </c>
      <c r="E477">
        <v>21</v>
      </c>
      <c r="F4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77" t="s">
        <v>38</v>
      </c>
      <c r="H477">
        <v>37</v>
      </c>
      <c r="I477">
        <v>85</v>
      </c>
      <c r="J477">
        <v>19</v>
      </c>
      <c r="K477" t="s">
        <v>23</v>
      </c>
      <c r="L477">
        <f>IF(AI_Impact_on_Jobs_20303[[#This Row],[Risk_Category]] = "Low", AI_Impact_on_Jobs_20303[[#This Row],[Automation_Probability_2030]], 0)</f>
        <v>19</v>
      </c>
      <c r="M477">
        <f>IF(AI_Impact_on_Jobs_20303[[#This Row],[Risk_Category]]="Medium", AI_Impact_on_Jobs_20303[[#This Row],[Automation_Probability_2030]], 0)</f>
        <v>0</v>
      </c>
      <c r="N477">
        <f>IF(AI_Impact_on_Jobs_20303[[#This Row],[Risk_Category]]="High", AI_Impact_on_Jobs_20303[[#This Row],[Automation_Probability_2030]], 0)</f>
        <v>0</v>
      </c>
      <c r="O477">
        <f>AVERAGE(AI_Impact_on_Jobs_20303[[#This Row],[Skill_1]:[Skill_10]])</f>
        <v>49.7</v>
      </c>
      <c r="P477">
        <v>7</v>
      </c>
      <c r="Q477">
        <v>79</v>
      </c>
      <c r="R477">
        <v>22</v>
      </c>
      <c r="S477">
        <v>68</v>
      </c>
      <c r="T477">
        <v>8</v>
      </c>
      <c r="U477">
        <v>56</v>
      </c>
      <c r="V477">
        <v>74</v>
      </c>
      <c r="W477">
        <v>66</v>
      </c>
      <c r="X477">
        <v>36</v>
      </c>
      <c r="Y477">
        <v>81</v>
      </c>
    </row>
    <row r="478" spans="1:25" x14ac:dyDescent="0.35">
      <c r="A478">
        <v>477</v>
      </c>
      <c r="B478" t="s">
        <v>26</v>
      </c>
      <c r="C478">
        <v>131505</v>
      </c>
      <c r="D478">
        <f>ROUND(AI_Impact_on_Jobs_20303[[#This Row],[Salary]]/1000, 1)</f>
        <v>131.5</v>
      </c>
      <c r="E478">
        <v>16</v>
      </c>
      <c r="F4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78" t="s">
        <v>38</v>
      </c>
      <c r="H478">
        <v>57</v>
      </c>
      <c r="I478">
        <v>125</v>
      </c>
      <c r="J478">
        <v>45</v>
      </c>
      <c r="K478" t="s">
        <v>27</v>
      </c>
      <c r="L478">
        <f>IF(AI_Impact_on_Jobs_20303[[#This Row],[Risk_Category]] = "Low", AI_Impact_on_Jobs_20303[[#This Row],[Automation_Probability_2030]], 0)</f>
        <v>0</v>
      </c>
      <c r="M478">
        <f>IF(AI_Impact_on_Jobs_20303[[#This Row],[Risk_Category]]="Medium", AI_Impact_on_Jobs_20303[[#This Row],[Automation_Probability_2030]], 0)</f>
        <v>45</v>
      </c>
      <c r="N478">
        <f>IF(AI_Impact_on_Jobs_20303[[#This Row],[Risk_Category]]="High", AI_Impact_on_Jobs_20303[[#This Row],[Automation_Probability_2030]], 0)</f>
        <v>0</v>
      </c>
      <c r="O478">
        <f>AVERAGE(AI_Impact_on_Jobs_20303[[#This Row],[Skill_1]:[Skill_10]])</f>
        <v>44.9</v>
      </c>
      <c r="P478">
        <v>3</v>
      </c>
      <c r="Q478">
        <v>46</v>
      </c>
      <c r="R478">
        <v>82</v>
      </c>
      <c r="S478">
        <v>93</v>
      </c>
      <c r="T478">
        <v>55</v>
      </c>
      <c r="U478">
        <v>66</v>
      </c>
      <c r="V478">
        <v>9</v>
      </c>
      <c r="W478">
        <v>1</v>
      </c>
      <c r="X478">
        <v>23</v>
      </c>
      <c r="Y478">
        <v>71</v>
      </c>
    </row>
    <row r="479" spans="1:25" x14ac:dyDescent="0.35">
      <c r="A479">
        <v>478</v>
      </c>
      <c r="B479" t="s">
        <v>41</v>
      </c>
      <c r="C479">
        <v>90107</v>
      </c>
      <c r="D479">
        <f>ROUND(AI_Impact_on_Jobs_20303[[#This Row],[Salary]]/1000, 1)</f>
        <v>90.1</v>
      </c>
      <c r="E479">
        <v>9</v>
      </c>
      <c r="F4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79" t="s">
        <v>38</v>
      </c>
      <c r="H479">
        <v>86</v>
      </c>
      <c r="I479">
        <v>92</v>
      </c>
      <c r="J479">
        <v>72</v>
      </c>
      <c r="K479" t="s">
        <v>20</v>
      </c>
      <c r="L479">
        <f>IF(AI_Impact_on_Jobs_20303[[#This Row],[Risk_Category]] = "Low", AI_Impact_on_Jobs_20303[[#This Row],[Automation_Probability_2030]], 0)</f>
        <v>0</v>
      </c>
      <c r="M479">
        <f>IF(AI_Impact_on_Jobs_20303[[#This Row],[Risk_Category]]="Medium", AI_Impact_on_Jobs_20303[[#This Row],[Automation_Probability_2030]], 0)</f>
        <v>0</v>
      </c>
      <c r="N479">
        <f>IF(AI_Impact_on_Jobs_20303[[#This Row],[Risk_Category]]="High", AI_Impact_on_Jobs_20303[[#This Row],[Automation_Probability_2030]], 0)</f>
        <v>72</v>
      </c>
      <c r="O479">
        <f>AVERAGE(AI_Impact_on_Jobs_20303[[#This Row],[Skill_1]:[Skill_10]])</f>
        <v>35.6</v>
      </c>
      <c r="P479">
        <v>44</v>
      </c>
      <c r="Q479">
        <v>23</v>
      </c>
      <c r="R479">
        <v>29</v>
      </c>
      <c r="S479">
        <v>77</v>
      </c>
      <c r="T479">
        <v>8</v>
      </c>
      <c r="U479">
        <v>83</v>
      </c>
      <c r="V479">
        <v>43</v>
      </c>
      <c r="W479">
        <v>6</v>
      </c>
      <c r="X479">
        <v>9</v>
      </c>
      <c r="Y479">
        <v>34</v>
      </c>
    </row>
    <row r="480" spans="1:25" x14ac:dyDescent="0.35">
      <c r="A480">
        <v>479</v>
      </c>
      <c r="B480" t="s">
        <v>32</v>
      </c>
      <c r="C480">
        <v>71916</v>
      </c>
      <c r="D480">
        <f>ROUND(AI_Impact_on_Jobs_20303[[#This Row],[Salary]]/1000, 1)</f>
        <v>71.900000000000006</v>
      </c>
      <c r="E480">
        <v>28</v>
      </c>
      <c r="F4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80" t="s">
        <v>22</v>
      </c>
      <c r="H480">
        <v>96</v>
      </c>
      <c r="I480">
        <v>131</v>
      </c>
      <c r="J480">
        <v>48</v>
      </c>
      <c r="K480" t="s">
        <v>27</v>
      </c>
      <c r="L480">
        <f>IF(AI_Impact_on_Jobs_20303[[#This Row],[Risk_Category]] = "Low", AI_Impact_on_Jobs_20303[[#This Row],[Automation_Probability_2030]], 0)</f>
        <v>0</v>
      </c>
      <c r="M480">
        <f>IF(AI_Impact_on_Jobs_20303[[#This Row],[Risk_Category]]="Medium", AI_Impact_on_Jobs_20303[[#This Row],[Automation_Probability_2030]], 0)</f>
        <v>48</v>
      </c>
      <c r="N480">
        <f>IF(AI_Impact_on_Jobs_20303[[#This Row],[Risk_Category]]="High", AI_Impact_on_Jobs_20303[[#This Row],[Automation_Probability_2030]], 0)</f>
        <v>0</v>
      </c>
      <c r="O480">
        <f>AVERAGE(AI_Impact_on_Jobs_20303[[#This Row],[Skill_1]:[Skill_10]])</f>
        <v>45</v>
      </c>
      <c r="P480">
        <v>22</v>
      </c>
      <c r="Q480">
        <v>93</v>
      </c>
      <c r="R480">
        <v>34</v>
      </c>
      <c r="S480">
        <v>16</v>
      </c>
      <c r="T480">
        <v>56</v>
      </c>
      <c r="U480">
        <v>94</v>
      </c>
      <c r="V480">
        <v>0</v>
      </c>
      <c r="W480">
        <v>24</v>
      </c>
      <c r="X480">
        <v>94</v>
      </c>
      <c r="Y480">
        <v>17</v>
      </c>
    </row>
    <row r="481" spans="1:25" x14ac:dyDescent="0.35">
      <c r="A481">
        <v>480</v>
      </c>
      <c r="B481" t="s">
        <v>39</v>
      </c>
      <c r="C481">
        <v>129794</v>
      </c>
      <c r="D481">
        <f>ROUND(AI_Impact_on_Jobs_20303[[#This Row],[Salary]]/1000, 1)</f>
        <v>129.80000000000001</v>
      </c>
      <c r="E481">
        <v>8</v>
      </c>
      <c r="F4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81" t="s">
        <v>38</v>
      </c>
      <c r="H481">
        <v>57</v>
      </c>
      <c r="I481">
        <v>136</v>
      </c>
      <c r="J481">
        <v>82</v>
      </c>
      <c r="K481" t="s">
        <v>20</v>
      </c>
      <c r="L481">
        <f>IF(AI_Impact_on_Jobs_20303[[#This Row],[Risk_Category]] = "Low", AI_Impact_on_Jobs_20303[[#This Row],[Automation_Probability_2030]], 0)</f>
        <v>0</v>
      </c>
      <c r="M481">
        <f>IF(AI_Impact_on_Jobs_20303[[#This Row],[Risk_Category]]="Medium", AI_Impact_on_Jobs_20303[[#This Row],[Automation_Probability_2030]], 0)</f>
        <v>0</v>
      </c>
      <c r="N481">
        <f>IF(AI_Impact_on_Jobs_20303[[#This Row],[Risk_Category]]="High", AI_Impact_on_Jobs_20303[[#This Row],[Automation_Probability_2030]], 0)</f>
        <v>82</v>
      </c>
      <c r="O481">
        <f>AVERAGE(AI_Impact_on_Jobs_20303[[#This Row],[Skill_1]:[Skill_10]])</f>
        <v>41.1</v>
      </c>
      <c r="P481">
        <v>99</v>
      </c>
      <c r="Q481">
        <v>68</v>
      </c>
      <c r="R481">
        <v>7</v>
      </c>
      <c r="S481">
        <v>99</v>
      </c>
      <c r="T481">
        <v>41</v>
      </c>
      <c r="U481">
        <v>29</v>
      </c>
      <c r="V481">
        <v>56</v>
      </c>
      <c r="W481">
        <v>3</v>
      </c>
      <c r="X481">
        <v>9</v>
      </c>
      <c r="Y481">
        <v>0</v>
      </c>
    </row>
    <row r="482" spans="1:25" x14ac:dyDescent="0.35">
      <c r="A482">
        <v>481</v>
      </c>
      <c r="B482" t="s">
        <v>21</v>
      </c>
      <c r="C482">
        <v>82186</v>
      </c>
      <c r="D482">
        <f>ROUND(AI_Impact_on_Jobs_20303[[#This Row],[Salary]]/1000, 1)</f>
        <v>82.2</v>
      </c>
      <c r="E482">
        <v>8</v>
      </c>
      <c r="F4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82" t="s">
        <v>22</v>
      </c>
      <c r="H482">
        <v>18</v>
      </c>
      <c r="I482">
        <v>142</v>
      </c>
      <c r="J482">
        <v>17</v>
      </c>
      <c r="K482" t="s">
        <v>23</v>
      </c>
      <c r="L482">
        <f>IF(AI_Impact_on_Jobs_20303[[#This Row],[Risk_Category]] = "Low", AI_Impact_on_Jobs_20303[[#This Row],[Automation_Probability_2030]], 0)</f>
        <v>17</v>
      </c>
      <c r="M482">
        <f>IF(AI_Impact_on_Jobs_20303[[#This Row],[Risk_Category]]="Medium", AI_Impact_on_Jobs_20303[[#This Row],[Automation_Probability_2030]], 0)</f>
        <v>0</v>
      </c>
      <c r="N482">
        <f>IF(AI_Impact_on_Jobs_20303[[#This Row],[Risk_Category]]="High", AI_Impact_on_Jobs_20303[[#This Row],[Automation_Probability_2030]], 0)</f>
        <v>0</v>
      </c>
      <c r="O482">
        <f>AVERAGE(AI_Impact_on_Jobs_20303[[#This Row],[Skill_1]:[Skill_10]])</f>
        <v>37</v>
      </c>
      <c r="P482">
        <v>6</v>
      </c>
      <c r="Q482">
        <v>6</v>
      </c>
      <c r="R482">
        <v>6</v>
      </c>
      <c r="S482">
        <v>6</v>
      </c>
      <c r="T482">
        <v>97</v>
      </c>
      <c r="U482">
        <v>54</v>
      </c>
      <c r="V482">
        <v>56</v>
      </c>
      <c r="W482">
        <v>52</v>
      </c>
      <c r="X482">
        <v>61</v>
      </c>
      <c r="Y482">
        <v>26</v>
      </c>
    </row>
    <row r="483" spans="1:25" x14ac:dyDescent="0.35">
      <c r="A483">
        <v>482</v>
      </c>
      <c r="B483" t="s">
        <v>42</v>
      </c>
      <c r="C483">
        <v>72531</v>
      </c>
      <c r="D483">
        <f>ROUND(AI_Impact_on_Jobs_20303[[#This Row],[Salary]]/1000, 1)</f>
        <v>72.5</v>
      </c>
      <c r="E483">
        <v>15</v>
      </c>
      <c r="F4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83" t="s">
        <v>38</v>
      </c>
      <c r="H483">
        <v>51</v>
      </c>
      <c r="I483">
        <v>131</v>
      </c>
      <c r="J483">
        <v>32</v>
      </c>
      <c r="K483" t="s">
        <v>27</v>
      </c>
      <c r="L483">
        <f>IF(AI_Impact_on_Jobs_20303[[#This Row],[Risk_Category]] = "Low", AI_Impact_on_Jobs_20303[[#This Row],[Automation_Probability_2030]], 0)</f>
        <v>0</v>
      </c>
      <c r="M483">
        <f>IF(AI_Impact_on_Jobs_20303[[#This Row],[Risk_Category]]="Medium", AI_Impact_on_Jobs_20303[[#This Row],[Automation_Probability_2030]], 0)</f>
        <v>32</v>
      </c>
      <c r="N483">
        <f>IF(AI_Impact_on_Jobs_20303[[#This Row],[Risk_Category]]="High", AI_Impact_on_Jobs_20303[[#This Row],[Automation_Probability_2030]], 0)</f>
        <v>0</v>
      </c>
      <c r="O483">
        <f>AVERAGE(AI_Impact_on_Jobs_20303[[#This Row],[Skill_1]:[Skill_10]])</f>
        <v>31.3</v>
      </c>
      <c r="P483">
        <v>6</v>
      </c>
      <c r="Q483">
        <v>81</v>
      </c>
      <c r="R483">
        <v>16</v>
      </c>
      <c r="S483">
        <v>2</v>
      </c>
      <c r="T483">
        <v>31</v>
      </c>
      <c r="U483">
        <v>59</v>
      </c>
      <c r="V483">
        <v>14</v>
      </c>
      <c r="W483">
        <v>43</v>
      </c>
      <c r="X483">
        <v>55</v>
      </c>
      <c r="Y483">
        <v>6</v>
      </c>
    </row>
    <row r="484" spans="1:25" x14ac:dyDescent="0.35">
      <c r="A484">
        <v>483</v>
      </c>
      <c r="B484" t="s">
        <v>24</v>
      </c>
      <c r="C484">
        <v>127596</v>
      </c>
      <c r="D484">
        <f>ROUND(AI_Impact_on_Jobs_20303[[#This Row],[Salary]]/1000, 1)</f>
        <v>127.6</v>
      </c>
      <c r="E484">
        <v>19</v>
      </c>
      <c r="F4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84" t="s">
        <v>22</v>
      </c>
      <c r="H484">
        <v>87</v>
      </c>
      <c r="I484">
        <v>144</v>
      </c>
      <c r="J484">
        <v>9</v>
      </c>
      <c r="K484" t="s">
        <v>20</v>
      </c>
      <c r="L484">
        <f>IF(AI_Impact_on_Jobs_20303[[#This Row],[Risk_Category]] = "Low", AI_Impact_on_Jobs_20303[[#This Row],[Automation_Probability_2030]], 0)</f>
        <v>0</v>
      </c>
      <c r="M484">
        <f>IF(AI_Impact_on_Jobs_20303[[#This Row],[Risk_Category]]="Medium", AI_Impact_on_Jobs_20303[[#This Row],[Automation_Probability_2030]], 0)</f>
        <v>0</v>
      </c>
      <c r="N484">
        <f>IF(AI_Impact_on_Jobs_20303[[#This Row],[Risk_Category]]="High", AI_Impact_on_Jobs_20303[[#This Row],[Automation_Probability_2030]], 0)</f>
        <v>9</v>
      </c>
      <c r="O484">
        <f>AVERAGE(AI_Impact_on_Jobs_20303[[#This Row],[Skill_1]:[Skill_10]])</f>
        <v>46.5</v>
      </c>
      <c r="P484">
        <v>85</v>
      </c>
      <c r="Q484">
        <v>55</v>
      </c>
      <c r="R484">
        <v>83</v>
      </c>
      <c r="S484">
        <v>3</v>
      </c>
      <c r="T484">
        <v>4</v>
      </c>
      <c r="U484">
        <v>32</v>
      </c>
      <c r="V484">
        <v>47</v>
      </c>
      <c r="W484">
        <v>29</v>
      </c>
      <c r="X484">
        <v>96</v>
      </c>
      <c r="Y484">
        <v>31</v>
      </c>
    </row>
    <row r="485" spans="1:25" x14ac:dyDescent="0.35">
      <c r="A485">
        <v>484</v>
      </c>
      <c r="B485" t="s">
        <v>39</v>
      </c>
      <c r="C485">
        <v>124826</v>
      </c>
      <c r="D485">
        <f>ROUND(AI_Impact_on_Jobs_20303[[#This Row],[Salary]]/1000, 1)</f>
        <v>124.8</v>
      </c>
      <c r="E485">
        <v>16</v>
      </c>
      <c r="F4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485" t="s">
        <v>25</v>
      </c>
      <c r="H485">
        <v>53</v>
      </c>
      <c r="I485">
        <v>56</v>
      </c>
      <c r="J485">
        <v>73</v>
      </c>
      <c r="K485" t="s">
        <v>20</v>
      </c>
      <c r="L485">
        <f>IF(AI_Impact_on_Jobs_20303[[#This Row],[Risk_Category]] = "Low", AI_Impact_on_Jobs_20303[[#This Row],[Automation_Probability_2030]], 0)</f>
        <v>0</v>
      </c>
      <c r="M485">
        <f>IF(AI_Impact_on_Jobs_20303[[#This Row],[Risk_Category]]="Medium", AI_Impact_on_Jobs_20303[[#This Row],[Automation_Probability_2030]], 0)</f>
        <v>0</v>
      </c>
      <c r="N485">
        <f>IF(AI_Impact_on_Jobs_20303[[#This Row],[Risk_Category]]="High", AI_Impact_on_Jobs_20303[[#This Row],[Automation_Probability_2030]], 0)</f>
        <v>73</v>
      </c>
      <c r="O485">
        <f>AVERAGE(AI_Impact_on_Jobs_20303[[#This Row],[Skill_1]:[Skill_10]])</f>
        <v>38.299999999999997</v>
      </c>
      <c r="P485">
        <v>22</v>
      </c>
      <c r="Q485">
        <v>46</v>
      </c>
      <c r="R485">
        <v>43</v>
      </c>
      <c r="S485">
        <v>8</v>
      </c>
      <c r="T485">
        <v>74</v>
      </c>
      <c r="U485">
        <v>43</v>
      </c>
      <c r="V485">
        <v>33</v>
      </c>
      <c r="W485">
        <v>32</v>
      </c>
      <c r="X485">
        <v>77</v>
      </c>
      <c r="Y485">
        <v>5</v>
      </c>
    </row>
    <row r="486" spans="1:25" x14ac:dyDescent="0.35">
      <c r="A486">
        <v>485</v>
      </c>
      <c r="B486" t="s">
        <v>31</v>
      </c>
      <c r="C486">
        <v>48320</v>
      </c>
      <c r="D486">
        <f>ROUND(AI_Impact_on_Jobs_20303[[#This Row],[Salary]]/1000, 1)</f>
        <v>48.3</v>
      </c>
      <c r="E486">
        <v>10</v>
      </c>
      <c r="F4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86" t="s">
        <v>25</v>
      </c>
      <c r="H486">
        <v>8</v>
      </c>
      <c r="I486">
        <v>98</v>
      </c>
      <c r="J486">
        <v>8</v>
      </c>
      <c r="K486" t="s">
        <v>23</v>
      </c>
      <c r="L486">
        <f>IF(AI_Impact_on_Jobs_20303[[#This Row],[Risk_Category]] = "Low", AI_Impact_on_Jobs_20303[[#This Row],[Automation_Probability_2030]], 0)</f>
        <v>8</v>
      </c>
      <c r="M486">
        <f>IF(AI_Impact_on_Jobs_20303[[#This Row],[Risk_Category]]="Medium", AI_Impact_on_Jobs_20303[[#This Row],[Automation_Probability_2030]], 0)</f>
        <v>0</v>
      </c>
      <c r="N486">
        <f>IF(AI_Impact_on_Jobs_20303[[#This Row],[Risk_Category]]="High", AI_Impact_on_Jobs_20303[[#This Row],[Automation_Probability_2030]], 0)</f>
        <v>0</v>
      </c>
      <c r="O486">
        <f>AVERAGE(AI_Impact_on_Jobs_20303[[#This Row],[Skill_1]:[Skill_10]])</f>
        <v>67.2</v>
      </c>
      <c r="P486">
        <v>24</v>
      </c>
      <c r="Q486">
        <v>93</v>
      </c>
      <c r="R486">
        <v>86</v>
      </c>
      <c r="S486">
        <v>71</v>
      </c>
      <c r="T486">
        <v>48</v>
      </c>
      <c r="U486">
        <v>52</v>
      </c>
      <c r="V486">
        <v>98</v>
      </c>
      <c r="W486">
        <v>97</v>
      </c>
      <c r="X486">
        <v>22</v>
      </c>
      <c r="Y486">
        <v>81</v>
      </c>
    </row>
    <row r="487" spans="1:25" x14ac:dyDescent="0.35">
      <c r="A487">
        <v>486</v>
      </c>
      <c r="B487" t="s">
        <v>28</v>
      </c>
      <c r="C487">
        <v>62449</v>
      </c>
      <c r="D487">
        <f>ROUND(AI_Impact_on_Jobs_20303[[#This Row],[Salary]]/1000, 1)</f>
        <v>62.4</v>
      </c>
      <c r="E487">
        <v>9</v>
      </c>
      <c r="F4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87" t="s">
        <v>19</v>
      </c>
      <c r="H487">
        <v>12</v>
      </c>
      <c r="I487">
        <v>146</v>
      </c>
      <c r="J487">
        <v>42</v>
      </c>
      <c r="K487" t="s">
        <v>27</v>
      </c>
      <c r="L487">
        <f>IF(AI_Impact_on_Jobs_20303[[#This Row],[Risk_Category]] = "Low", AI_Impact_on_Jobs_20303[[#This Row],[Automation_Probability_2030]], 0)</f>
        <v>0</v>
      </c>
      <c r="M487">
        <f>IF(AI_Impact_on_Jobs_20303[[#This Row],[Risk_Category]]="Medium", AI_Impact_on_Jobs_20303[[#This Row],[Automation_Probability_2030]], 0)</f>
        <v>42</v>
      </c>
      <c r="N487">
        <f>IF(AI_Impact_on_Jobs_20303[[#This Row],[Risk_Category]]="High", AI_Impact_on_Jobs_20303[[#This Row],[Automation_Probability_2030]], 0)</f>
        <v>0</v>
      </c>
      <c r="O487">
        <f>AVERAGE(AI_Impact_on_Jobs_20303[[#This Row],[Skill_1]:[Skill_10]])</f>
        <v>49.1</v>
      </c>
      <c r="P487">
        <v>85</v>
      </c>
      <c r="Q487">
        <v>39</v>
      </c>
      <c r="R487">
        <v>32</v>
      </c>
      <c r="S487">
        <v>94</v>
      </c>
      <c r="T487">
        <v>36</v>
      </c>
      <c r="U487">
        <v>39</v>
      </c>
      <c r="V487">
        <v>11</v>
      </c>
      <c r="W487">
        <v>67</v>
      </c>
      <c r="X487">
        <v>29</v>
      </c>
      <c r="Y487">
        <v>59</v>
      </c>
    </row>
    <row r="488" spans="1:25" x14ac:dyDescent="0.35">
      <c r="A488">
        <v>487</v>
      </c>
      <c r="B488" t="s">
        <v>18</v>
      </c>
      <c r="C488">
        <v>84097</v>
      </c>
      <c r="D488">
        <f>ROUND(AI_Impact_on_Jobs_20303[[#This Row],[Salary]]/1000, 1)</f>
        <v>84.1</v>
      </c>
      <c r="E488">
        <v>24</v>
      </c>
      <c r="F4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88" t="s">
        <v>19</v>
      </c>
      <c r="H488">
        <v>72</v>
      </c>
      <c r="I488">
        <v>125</v>
      </c>
      <c r="J488">
        <v>83</v>
      </c>
      <c r="K488" t="s">
        <v>20</v>
      </c>
      <c r="L488">
        <f>IF(AI_Impact_on_Jobs_20303[[#This Row],[Risk_Category]] = "Low", AI_Impact_on_Jobs_20303[[#This Row],[Automation_Probability_2030]], 0)</f>
        <v>0</v>
      </c>
      <c r="M488">
        <f>IF(AI_Impact_on_Jobs_20303[[#This Row],[Risk_Category]]="Medium", AI_Impact_on_Jobs_20303[[#This Row],[Automation_Probability_2030]], 0)</f>
        <v>0</v>
      </c>
      <c r="N488">
        <f>IF(AI_Impact_on_Jobs_20303[[#This Row],[Risk_Category]]="High", AI_Impact_on_Jobs_20303[[#This Row],[Automation_Probability_2030]], 0)</f>
        <v>83</v>
      </c>
      <c r="O488">
        <f>AVERAGE(AI_Impact_on_Jobs_20303[[#This Row],[Skill_1]:[Skill_10]])</f>
        <v>44.6</v>
      </c>
      <c r="P488">
        <v>33</v>
      </c>
      <c r="Q488">
        <v>84</v>
      </c>
      <c r="R488">
        <v>31</v>
      </c>
      <c r="S488">
        <v>51</v>
      </c>
      <c r="T488">
        <v>4</v>
      </c>
      <c r="U488">
        <v>86</v>
      </c>
      <c r="V488">
        <v>43</v>
      </c>
      <c r="W488">
        <v>39</v>
      </c>
      <c r="X488">
        <v>69</v>
      </c>
      <c r="Y488">
        <v>6</v>
      </c>
    </row>
    <row r="489" spans="1:25" x14ac:dyDescent="0.35">
      <c r="A489">
        <v>488</v>
      </c>
      <c r="B489" t="s">
        <v>24</v>
      </c>
      <c r="C489">
        <v>64629</v>
      </c>
      <c r="D489">
        <f>ROUND(AI_Impact_on_Jobs_20303[[#This Row],[Salary]]/1000, 1)</f>
        <v>64.599999999999994</v>
      </c>
      <c r="E489">
        <v>28</v>
      </c>
      <c r="F4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89" t="s">
        <v>19</v>
      </c>
      <c r="H489">
        <v>63</v>
      </c>
      <c r="I489">
        <v>78</v>
      </c>
      <c r="J489">
        <v>93</v>
      </c>
      <c r="K489" t="s">
        <v>20</v>
      </c>
      <c r="L489">
        <f>IF(AI_Impact_on_Jobs_20303[[#This Row],[Risk_Category]] = "Low", AI_Impact_on_Jobs_20303[[#This Row],[Automation_Probability_2030]], 0)</f>
        <v>0</v>
      </c>
      <c r="M489">
        <f>IF(AI_Impact_on_Jobs_20303[[#This Row],[Risk_Category]]="Medium", AI_Impact_on_Jobs_20303[[#This Row],[Automation_Probability_2030]], 0)</f>
        <v>0</v>
      </c>
      <c r="N489">
        <f>IF(AI_Impact_on_Jobs_20303[[#This Row],[Risk_Category]]="High", AI_Impact_on_Jobs_20303[[#This Row],[Automation_Probability_2030]], 0)</f>
        <v>93</v>
      </c>
      <c r="O489">
        <f>AVERAGE(AI_Impact_on_Jobs_20303[[#This Row],[Skill_1]:[Skill_10]])</f>
        <v>43.6</v>
      </c>
      <c r="P489">
        <v>63</v>
      </c>
      <c r="Q489">
        <v>7</v>
      </c>
      <c r="R489">
        <v>91</v>
      </c>
      <c r="S489">
        <v>96</v>
      </c>
      <c r="T489">
        <v>8</v>
      </c>
      <c r="U489">
        <v>53</v>
      </c>
      <c r="V489">
        <v>3</v>
      </c>
      <c r="W489">
        <v>39</v>
      </c>
      <c r="X489">
        <v>18</v>
      </c>
      <c r="Y489">
        <v>58</v>
      </c>
    </row>
    <row r="490" spans="1:25" x14ac:dyDescent="0.35">
      <c r="A490">
        <v>489</v>
      </c>
      <c r="B490" t="s">
        <v>42</v>
      </c>
      <c r="C490">
        <v>38859</v>
      </c>
      <c r="D490">
        <f>ROUND(AI_Impact_on_Jobs_20303[[#This Row],[Salary]]/1000, 1)</f>
        <v>38.9</v>
      </c>
      <c r="E490">
        <v>12</v>
      </c>
      <c r="F4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90" t="s">
        <v>25</v>
      </c>
      <c r="H490">
        <v>5</v>
      </c>
      <c r="I490">
        <v>58</v>
      </c>
      <c r="J490">
        <v>55</v>
      </c>
      <c r="K490" t="s">
        <v>27</v>
      </c>
      <c r="L490">
        <f>IF(AI_Impact_on_Jobs_20303[[#This Row],[Risk_Category]] = "Low", AI_Impact_on_Jobs_20303[[#This Row],[Automation_Probability_2030]], 0)</f>
        <v>0</v>
      </c>
      <c r="M490">
        <f>IF(AI_Impact_on_Jobs_20303[[#This Row],[Risk_Category]]="Medium", AI_Impact_on_Jobs_20303[[#This Row],[Automation_Probability_2030]], 0)</f>
        <v>55</v>
      </c>
      <c r="N490">
        <f>IF(AI_Impact_on_Jobs_20303[[#This Row],[Risk_Category]]="High", AI_Impact_on_Jobs_20303[[#This Row],[Automation_Probability_2030]], 0)</f>
        <v>0</v>
      </c>
      <c r="O490">
        <f>AVERAGE(AI_Impact_on_Jobs_20303[[#This Row],[Skill_1]:[Skill_10]])</f>
        <v>43.5</v>
      </c>
      <c r="P490">
        <v>34</v>
      </c>
      <c r="Q490">
        <v>86</v>
      </c>
      <c r="R490">
        <v>43</v>
      </c>
      <c r="S490">
        <v>19</v>
      </c>
      <c r="T490">
        <v>19</v>
      </c>
      <c r="U490">
        <v>77</v>
      </c>
      <c r="V490">
        <v>27</v>
      </c>
      <c r="W490">
        <v>77</v>
      </c>
      <c r="X490">
        <v>21</v>
      </c>
      <c r="Y490">
        <v>32</v>
      </c>
    </row>
    <row r="491" spans="1:25" x14ac:dyDescent="0.35">
      <c r="A491">
        <v>490</v>
      </c>
      <c r="B491" t="s">
        <v>42</v>
      </c>
      <c r="C491">
        <v>40082</v>
      </c>
      <c r="D491">
        <f>ROUND(AI_Impact_on_Jobs_20303[[#This Row],[Salary]]/1000, 1)</f>
        <v>40.1</v>
      </c>
      <c r="E491">
        <v>29</v>
      </c>
      <c r="F4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91" t="s">
        <v>19</v>
      </c>
      <c r="H491">
        <v>94</v>
      </c>
      <c r="I491">
        <v>143</v>
      </c>
      <c r="J491">
        <v>38</v>
      </c>
      <c r="K491" t="s">
        <v>27</v>
      </c>
      <c r="L491">
        <f>IF(AI_Impact_on_Jobs_20303[[#This Row],[Risk_Category]] = "Low", AI_Impact_on_Jobs_20303[[#This Row],[Automation_Probability_2030]], 0)</f>
        <v>0</v>
      </c>
      <c r="M491">
        <f>IF(AI_Impact_on_Jobs_20303[[#This Row],[Risk_Category]]="Medium", AI_Impact_on_Jobs_20303[[#This Row],[Automation_Probability_2030]], 0)</f>
        <v>38</v>
      </c>
      <c r="N491">
        <f>IF(AI_Impact_on_Jobs_20303[[#This Row],[Risk_Category]]="High", AI_Impact_on_Jobs_20303[[#This Row],[Automation_Probability_2030]], 0)</f>
        <v>0</v>
      </c>
      <c r="O491">
        <f>AVERAGE(AI_Impact_on_Jobs_20303[[#This Row],[Skill_1]:[Skill_10]])</f>
        <v>42.7</v>
      </c>
      <c r="P491">
        <v>36</v>
      </c>
      <c r="Q491">
        <v>15</v>
      </c>
      <c r="R491">
        <v>51</v>
      </c>
      <c r="S491">
        <v>46</v>
      </c>
      <c r="T491">
        <v>9</v>
      </c>
      <c r="U491">
        <v>93</v>
      </c>
      <c r="V491">
        <v>38</v>
      </c>
      <c r="W491">
        <v>49</v>
      </c>
      <c r="X491">
        <v>9</v>
      </c>
      <c r="Y491">
        <v>81</v>
      </c>
    </row>
    <row r="492" spans="1:25" x14ac:dyDescent="0.35">
      <c r="A492">
        <v>491</v>
      </c>
      <c r="B492" t="s">
        <v>34</v>
      </c>
      <c r="C492">
        <v>136153</v>
      </c>
      <c r="D492">
        <f>ROUND(AI_Impact_on_Jobs_20303[[#This Row],[Salary]]/1000, 1)</f>
        <v>136.19999999999999</v>
      </c>
      <c r="E492">
        <v>25</v>
      </c>
      <c r="F4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92" t="s">
        <v>19</v>
      </c>
      <c r="H492">
        <v>32</v>
      </c>
      <c r="I492">
        <v>92</v>
      </c>
      <c r="J492">
        <v>39</v>
      </c>
      <c r="K492" t="s">
        <v>27</v>
      </c>
      <c r="L492">
        <f>IF(AI_Impact_on_Jobs_20303[[#This Row],[Risk_Category]] = "Low", AI_Impact_on_Jobs_20303[[#This Row],[Automation_Probability_2030]], 0)</f>
        <v>0</v>
      </c>
      <c r="M492">
        <f>IF(AI_Impact_on_Jobs_20303[[#This Row],[Risk_Category]]="Medium", AI_Impact_on_Jobs_20303[[#This Row],[Automation_Probability_2030]], 0)</f>
        <v>39</v>
      </c>
      <c r="N492">
        <f>IF(AI_Impact_on_Jobs_20303[[#This Row],[Risk_Category]]="High", AI_Impact_on_Jobs_20303[[#This Row],[Automation_Probability_2030]], 0)</f>
        <v>0</v>
      </c>
      <c r="O492">
        <f>AVERAGE(AI_Impact_on_Jobs_20303[[#This Row],[Skill_1]:[Skill_10]])</f>
        <v>30.7</v>
      </c>
      <c r="P492">
        <v>2</v>
      </c>
      <c r="Q492">
        <v>4</v>
      </c>
      <c r="R492">
        <v>64</v>
      </c>
      <c r="S492">
        <v>26</v>
      </c>
      <c r="T492">
        <v>5</v>
      </c>
      <c r="U492">
        <v>23</v>
      </c>
      <c r="V492">
        <v>8</v>
      </c>
      <c r="W492">
        <v>85</v>
      </c>
      <c r="X492">
        <v>48</v>
      </c>
      <c r="Y492">
        <v>42</v>
      </c>
    </row>
    <row r="493" spans="1:25" x14ac:dyDescent="0.35">
      <c r="A493">
        <v>492</v>
      </c>
      <c r="B493" t="s">
        <v>24</v>
      </c>
      <c r="C493">
        <v>70612</v>
      </c>
      <c r="D493">
        <f>ROUND(AI_Impact_on_Jobs_20303[[#This Row],[Salary]]/1000, 1)</f>
        <v>70.599999999999994</v>
      </c>
      <c r="E493">
        <v>10</v>
      </c>
      <c r="F4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93" t="s">
        <v>19</v>
      </c>
      <c r="H493">
        <v>93</v>
      </c>
      <c r="I493">
        <v>115</v>
      </c>
      <c r="J493">
        <v>79</v>
      </c>
      <c r="K493" t="s">
        <v>20</v>
      </c>
      <c r="L493">
        <f>IF(AI_Impact_on_Jobs_20303[[#This Row],[Risk_Category]] = "Low", AI_Impact_on_Jobs_20303[[#This Row],[Automation_Probability_2030]], 0)</f>
        <v>0</v>
      </c>
      <c r="M493">
        <f>IF(AI_Impact_on_Jobs_20303[[#This Row],[Risk_Category]]="Medium", AI_Impact_on_Jobs_20303[[#This Row],[Automation_Probability_2030]], 0)</f>
        <v>0</v>
      </c>
      <c r="N493">
        <f>IF(AI_Impact_on_Jobs_20303[[#This Row],[Risk_Category]]="High", AI_Impact_on_Jobs_20303[[#This Row],[Automation_Probability_2030]], 0)</f>
        <v>79</v>
      </c>
      <c r="O493">
        <f>AVERAGE(AI_Impact_on_Jobs_20303[[#This Row],[Skill_1]:[Skill_10]])</f>
        <v>61</v>
      </c>
      <c r="P493">
        <v>76</v>
      </c>
      <c r="Q493">
        <v>67</v>
      </c>
      <c r="R493">
        <v>53</v>
      </c>
      <c r="S493">
        <v>1</v>
      </c>
      <c r="T493">
        <v>81</v>
      </c>
      <c r="U493">
        <v>87</v>
      </c>
      <c r="V493">
        <v>17</v>
      </c>
      <c r="W493">
        <v>85</v>
      </c>
      <c r="X493">
        <v>88</v>
      </c>
      <c r="Y493">
        <v>55</v>
      </c>
    </row>
    <row r="494" spans="1:25" x14ac:dyDescent="0.35">
      <c r="A494">
        <v>493</v>
      </c>
      <c r="B494" t="s">
        <v>26</v>
      </c>
      <c r="C494">
        <v>118444</v>
      </c>
      <c r="D494">
        <f>ROUND(AI_Impact_on_Jobs_20303[[#This Row],[Salary]]/1000, 1)</f>
        <v>118.4</v>
      </c>
      <c r="E494">
        <v>8</v>
      </c>
      <c r="F4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94" t="s">
        <v>19</v>
      </c>
      <c r="H494">
        <v>38</v>
      </c>
      <c r="I494">
        <v>78</v>
      </c>
      <c r="J494">
        <v>59</v>
      </c>
      <c r="K494" t="s">
        <v>27</v>
      </c>
      <c r="L494">
        <f>IF(AI_Impact_on_Jobs_20303[[#This Row],[Risk_Category]] = "Low", AI_Impact_on_Jobs_20303[[#This Row],[Automation_Probability_2030]], 0)</f>
        <v>0</v>
      </c>
      <c r="M494">
        <f>IF(AI_Impact_on_Jobs_20303[[#This Row],[Risk_Category]]="Medium", AI_Impact_on_Jobs_20303[[#This Row],[Automation_Probability_2030]], 0)</f>
        <v>59</v>
      </c>
      <c r="N494">
        <f>IF(AI_Impact_on_Jobs_20303[[#This Row],[Risk_Category]]="High", AI_Impact_on_Jobs_20303[[#This Row],[Automation_Probability_2030]], 0)</f>
        <v>0</v>
      </c>
      <c r="O494">
        <f>AVERAGE(AI_Impact_on_Jobs_20303[[#This Row],[Skill_1]:[Skill_10]])</f>
        <v>44.4</v>
      </c>
      <c r="P494">
        <v>86</v>
      </c>
      <c r="Q494">
        <v>65</v>
      </c>
      <c r="R494">
        <v>51</v>
      </c>
      <c r="S494">
        <v>16</v>
      </c>
      <c r="T494">
        <v>5</v>
      </c>
      <c r="U494">
        <v>45</v>
      </c>
      <c r="V494">
        <v>5</v>
      </c>
      <c r="W494">
        <v>57</v>
      </c>
      <c r="X494">
        <v>38</v>
      </c>
      <c r="Y494">
        <v>76</v>
      </c>
    </row>
    <row r="495" spans="1:25" x14ac:dyDescent="0.35">
      <c r="A495">
        <v>494</v>
      </c>
      <c r="B495" t="s">
        <v>21</v>
      </c>
      <c r="C495">
        <v>94204</v>
      </c>
      <c r="D495">
        <f>ROUND(AI_Impact_on_Jobs_20303[[#This Row],[Salary]]/1000, 1)</f>
        <v>94.2</v>
      </c>
      <c r="E495">
        <v>25</v>
      </c>
      <c r="F4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95" t="s">
        <v>38</v>
      </c>
      <c r="H495">
        <v>59</v>
      </c>
      <c r="I495">
        <v>104</v>
      </c>
      <c r="J495">
        <v>5</v>
      </c>
      <c r="K495" t="s">
        <v>23</v>
      </c>
      <c r="L495">
        <f>IF(AI_Impact_on_Jobs_20303[[#This Row],[Risk_Category]] = "Low", AI_Impact_on_Jobs_20303[[#This Row],[Automation_Probability_2030]], 0)</f>
        <v>5</v>
      </c>
      <c r="M495">
        <f>IF(AI_Impact_on_Jobs_20303[[#This Row],[Risk_Category]]="Medium", AI_Impact_on_Jobs_20303[[#This Row],[Automation_Probability_2030]], 0)</f>
        <v>0</v>
      </c>
      <c r="N495">
        <f>IF(AI_Impact_on_Jobs_20303[[#This Row],[Risk_Category]]="High", AI_Impact_on_Jobs_20303[[#This Row],[Automation_Probability_2030]], 0)</f>
        <v>0</v>
      </c>
      <c r="O495">
        <f>AVERAGE(AI_Impact_on_Jobs_20303[[#This Row],[Skill_1]:[Skill_10]])</f>
        <v>51</v>
      </c>
      <c r="P495">
        <v>7</v>
      </c>
      <c r="Q495">
        <v>29</v>
      </c>
      <c r="R495">
        <v>88</v>
      </c>
      <c r="S495">
        <v>15</v>
      </c>
      <c r="T495">
        <v>71</v>
      </c>
      <c r="U495">
        <v>97</v>
      </c>
      <c r="V495">
        <v>79</v>
      </c>
      <c r="W495">
        <v>24</v>
      </c>
      <c r="X495">
        <v>91</v>
      </c>
      <c r="Y495">
        <v>9</v>
      </c>
    </row>
    <row r="496" spans="1:25" x14ac:dyDescent="0.35">
      <c r="A496">
        <v>495</v>
      </c>
      <c r="B496" t="s">
        <v>40</v>
      </c>
      <c r="C496">
        <v>39852</v>
      </c>
      <c r="D496">
        <f>ROUND(AI_Impact_on_Jobs_20303[[#This Row],[Salary]]/1000, 1)</f>
        <v>39.9</v>
      </c>
      <c r="E496">
        <v>11</v>
      </c>
      <c r="F4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96" t="s">
        <v>25</v>
      </c>
      <c r="H496">
        <v>89</v>
      </c>
      <c r="I496">
        <v>114</v>
      </c>
      <c r="J496">
        <v>15</v>
      </c>
      <c r="K496" t="s">
        <v>23</v>
      </c>
      <c r="L496">
        <f>IF(AI_Impact_on_Jobs_20303[[#This Row],[Risk_Category]] = "Low", AI_Impact_on_Jobs_20303[[#This Row],[Automation_Probability_2030]], 0)</f>
        <v>15</v>
      </c>
      <c r="M496">
        <f>IF(AI_Impact_on_Jobs_20303[[#This Row],[Risk_Category]]="Medium", AI_Impact_on_Jobs_20303[[#This Row],[Automation_Probability_2030]], 0)</f>
        <v>0</v>
      </c>
      <c r="N496">
        <f>IF(AI_Impact_on_Jobs_20303[[#This Row],[Risk_Category]]="High", AI_Impact_on_Jobs_20303[[#This Row],[Automation_Probability_2030]], 0)</f>
        <v>0</v>
      </c>
      <c r="O496">
        <f>AVERAGE(AI_Impact_on_Jobs_20303[[#This Row],[Skill_1]:[Skill_10]])</f>
        <v>54.7</v>
      </c>
      <c r="P496">
        <v>29</v>
      </c>
      <c r="Q496">
        <v>38</v>
      </c>
      <c r="R496">
        <v>51</v>
      </c>
      <c r="S496">
        <v>32</v>
      </c>
      <c r="T496">
        <v>97</v>
      </c>
      <c r="U496">
        <v>93</v>
      </c>
      <c r="V496">
        <v>87</v>
      </c>
      <c r="W496">
        <v>42</v>
      </c>
      <c r="X496">
        <v>69</v>
      </c>
      <c r="Y496">
        <v>9</v>
      </c>
    </row>
    <row r="497" spans="1:25" x14ac:dyDescent="0.35">
      <c r="A497">
        <v>496</v>
      </c>
      <c r="B497" t="s">
        <v>43</v>
      </c>
      <c r="C497">
        <v>144476</v>
      </c>
      <c r="D497">
        <f>ROUND(AI_Impact_on_Jobs_20303[[#This Row],[Salary]]/1000, 1)</f>
        <v>144.5</v>
      </c>
      <c r="E497">
        <v>29</v>
      </c>
      <c r="F4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497" t="s">
        <v>25</v>
      </c>
      <c r="H497">
        <v>41</v>
      </c>
      <c r="I497">
        <v>61</v>
      </c>
      <c r="J497">
        <v>7</v>
      </c>
      <c r="K497" t="s">
        <v>23</v>
      </c>
      <c r="L497">
        <f>IF(AI_Impact_on_Jobs_20303[[#This Row],[Risk_Category]] = "Low", AI_Impact_on_Jobs_20303[[#This Row],[Automation_Probability_2030]], 0)</f>
        <v>7</v>
      </c>
      <c r="M497">
        <f>IF(AI_Impact_on_Jobs_20303[[#This Row],[Risk_Category]]="Medium", AI_Impact_on_Jobs_20303[[#This Row],[Automation_Probability_2030]], 0)</f>
        <v>0</v>
      </c>
      <c r="N497">
        <f>IF(AI_Impact_on_Jobs_20303[[#This Row],[Risk_Category]]="High", AI_Impact_on_Jobs_20303[[#This Row],[Automation_Probability_2030]], 0)</f>
        <v>0</v>
      </c>
      <c r="O497">
        <f>AVERAGE(AI_Impact_on_Jobs_20303[[#This Row],[Skill_1]:[Skill_10]])</f>
        <v>45.7</v>
      </c>
      <c r="P497">
        <v>58</v>
      </c>
      <c r="Q497">
        <v>64</v>
      </c>
      <c r="R497">
        <v>85</v>
      </c>
      <c r="S497">
        <v>29</v>
      </c>
      <c r="T497">
        <v>17</v>
      </c>
      <c r="U497">
        <v>38</v>
      </c>
      <c r="V497">
        <v>35</v>
      </c>
      <c r="W497">
        <v>13</v>
      </c>
      <c r="X497">
        <v>67</v>
      </c>
      <c r="Y497">
        <v>51</v>
      </c>
    </row>
    <row r="498" spans="1:25" x14ac:dyDescent="0.35">
      <c r="A498">
        <v>497</v>
      </c>
      <c r="B498" t="s">
        <v>26</v>
      </c>
      <c r="C498">
        <v>128336</v>
      </c>
      <c r="D498">
        <f>ROUND(AI_Impact_on_Jobs_20303[[#This Row],[Salary]]/1000, 1)</f>
        <v>128.30000000000001</v>
      </c>
      <c r="E498">
        <v>7</v>
      </c>
      <c r="F4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498" t="s">
        <v>25</v>
      </c>
      <c r="H498">
        <v>35</v>
      </c>
      <c r="I498">
        <v>83</v>
      </c>
      <c r="J498">
        <v>49</v>
      </c>
      <c r="K498" t="s">
        <v>27</v>
      </c>
      <c r="L498">
        <f>IF(AI_Impact_on_Jobs_20303[[#This Row],[Risk_Category]] = "Low", AI_Impact_on_Jobs_20303[[#This Row],[Automation_Probability_2030]], 0)</f>
        <v>0</v>
      </c>
      <c r="M498">
        <f>IF(AI_Impact_on_Jobs_20303[[#This Row],[Risk_Category]]="Medium", AI_Impact_on_Jobs_20303[[#This Row],[Automation_Probability_2030]], 0)</f>
        <v>49</v>
      </c>
      <c r="N498">
        <f>IF(AI_Impact_on_Jobs_20303[[#This Row],[Risk_Category]]="High", AI_Impact_on_Jobs_20303[[#This Row],[Automation_Probability_2030]], 0)</f>
        <v>0</v>
      </c>
      <c r="O498">
        <f>AVERAGE(AI_Impact_on_Jobs_20303[[#This Row],[Skill_1]:[Skill_10]])</f>
        <v>35.9</v>
      </c>
      <c r="P498">
        <v>88</v>
      </c>
      <c r="Q498">
        <v>4</v>
      </c>
      <c r="R498">
        <v>8</v>
      </c>
      <c r="S498">
        <v>37</v>
      </c>
      <c r="T498">
        <v>85</v>
      </c>
      <c r="U498">
        <v>8</v>
      </c>
      <c r="V498">
        <v>35</v>
      </c>
      <c r="W498">
        <v>69</v>
      </c>
      <c r="X498">
        <v>16</v>
      </c>
      <c r="Y498">
        <v>9</v>
      </c>
    </row>
    <row r="499" spans="1:25" x14ac:dyDescent="0.35">
      <c r="A499">
        <v>498</v>
      </c>
      <c r="B499" t="s">
        <v>32</v>
      </c>
      <c r="C499">
        <v>77598</v>
      </c>
      <c r="D499">
        <f>ROUND(AI_Impact_on_Jobs_20303[[#This Row],[Salary]]/1000, 1)</f>
        <v>77.599999999999994</v>
      </c>
      <c r="E499">
        <v>8</v>
      </c>
      <c r="F4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499" t="s">
        <v>38</v>
      </c>
      <c r="H499">
        <v>46</v>
      </c>
      <c r="I499">
        <v>121</v>
      </c>
      <c r="J499">
        <v>63</v>
      </c>
      <c r="K499" t="s">
        <v>27</v>
      </c>
      <c r="L499">
        <f>IF(AI_Impact_on_Jobs_20303[[#This Row],[Risk_Category]] = "Low", AI_Impact_on_Jobs_20303[[#This Row],[Automation_Probability_2030]], 0)</f>
        <v>0</v>
      </c>
      <c r="M499">
        <f>IF(AI_Impact_on_Jobs_20303[[#This Row],[Risk_Category]]="Medium", AI_Impact_on_Jobs_20303[[#This Row],[Automation_Probability_2030]], 0)</f>
        <v>63</v>
      </c>
      <c r="N499">
        <f>IF(AI_Impact_on_Jobs_20303[[#This Row],[Risk_Category]]="High", AI_Impact_on_Jobs_20303[[#This Row],[Automation_Probability_2030]], 0)</f>
        <v>0</v>
      </c>
      <c r="O499">
        <f>AVERAGE(AI_Impact_on_Jobs_20303[[#This Row],[Skill_1]:[Skill_10]])</f>
        <v>46.2</v>
      </c>
      <c r="P499">
        <v>24</v>
      </c>
      <c r="Q499">
        <v>66</v>
      </c>
      <c r="R499">
        <v>39</v>
      </c>
      <c r="S499">
        <v>37</v>
      </c>
      <c r="T499">
        <v>69</v>
      </c>
      <c r="U499">
        <v>39</v>
      </c>
      <c r="V499">
        <v>35</v>
      </c>
      <c r="W499">
        <v>84</v>
      </c>
      <c r="X499">
        <v>1</v>
      </c>
      <c r="Y499">
        <v>68</v>
      </c>
    </row>
    <row r="500" spans="1:25" x14ac:dyDescent="0.35">
      <c r="A500">
        <v>499</v>
      </c>
      <c r="B500" t="s">
        <v>21</v>
      </c>
      <c r="C500">
        <v>60628</v>
      </c>
      <c r="D500">
        <f>ROUND(AI_Impact_on_Jobs_20303[[#This Row],[Salary]]/1000, 1)</f>
        <v>60.6</v>
      </c>
      <c r="E500">
        <v>2</v>
      </c>
      <c r="F5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00" t="s">
        <v>25</v>
      </c>
      <c r="H500">
        <v>2</v>
      </c>
      <c r="I500">
        <v>67</v>
      </c>
      <c r="J500">
        <v>2</v>
      </c>
      <c r="K500" t="s">
        <v>23</v>
      </c>
      <c r="L500">
        <f>IF(AI_Impact_on_Jobs_20303[[#This Row],[Risk_Category]] = "Low", AI_Impact_on_Jobs_20303[[#This Row],[Automation_Probability_2030]], 0)</f>
        <v>2</v>
      </c>
      <c r="M500">
        <f>IF(AI_Impact_on_Jobs_20303[[#This Row],[Risk_Category]]="Medium", AI_Impact_on_Jobs_20303[[#This Row],[Automation_Probability_2030]], 0)</f>
        <v>0</v>
      </c>
      <c r="N500">
        <f>IF(AI_Impact_on_Jobs_20303[[#This Row],[Risk_Category]]="High", AI_Impact_on_Jobs_20303[[#This Row],[Automation_Probability_2030]], 0)</f>
        <v>0</v>
      </c>
      <c r="O500">
        <f>AVERAGE(AI_Impact_on_Jobs_20303[[#This Row],[Skill_1]:[Skill_10]])</f>
        <v>39.6</v>
      </c>
      <c r="P500">
        <v>71</v>
      </c>
      <c r="Q500">
        <v>2</v>
      </c>
      <c r="R500">
        <v>4</v>
      </c>
      <c r="S500">
        <v>9</v>
      </c>
      <c r="T500">
        <v>7</v>
      </c>
      <c r="U500">
        <v>89</v>
      </c>
      <c r="V500">
        <v>23</v>
      </c>
      <c r="W500">
        <v>74</v>
      </c>
      <c r="X500">
        <v>31</v>
      </c>
      <c r="Y500">
        <v>86</v>
      </c>
    </row>
    <row r="501" spans="1:25" x14ac:dyDescent="0.35">
      <c r="A501">
        <v>500</v>
      </c>
      <c r="B501" t="s">
        <v>36</v>
      </c>
      <c r="C501">
        <v>96188</v>
      </c>
      <c r="D501">
        <f>ROUND(AI_Impact_on_Jobs_20303[[#This Row],[Salary]]/1000, 1)</f>
        <v>96.2</v>
      </c>
      <c r="E501">
        <v>7</v>
      </c>
      <c r="F5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01" t="s">
        <v>25</v>
      </c>
      <c r="H501">
        <v>4</v>
      </c>
      <c r="I501">
        <v>58</v>
      </c>
      <c r="J501">
        <v>59</v>
      </c>
      <c r="K501" t="s">
        <v>27</v>
      </c>
      <c r="L501">
        <f>IF(AI_Impact_on_Jobs_20303[[#This Row],[Risk_Category]] = "Low", AI_Impact_on_Jobs_20303[[#This Row],[Automation_Probability_2030]], 0)</f>
        <v>0</v>
      </c>
      <c r="M501">
        <f>IF(AI_Impact_on_Jobs_20303[[#This Row],[Risk_Category]]="Medium", AI_Impact_on_Jobs_20303[[#This Row],[Automation_Probability_2030]], 0)</f>
        <v>59</v>
      </c>
      <c r="N501">
        <f>IF(AI_Impact_on_Jobs_20303[[#This Row],[Risk_Category]]="High", AI_Impact_on_Jobs_20303[[#This Row],[Automation_Probability_2030]], 0)</f>
        <v>0</v>
      </c>
      <c r="O501">
        <f>AVERAGE(AI_Impact_on_Jobs_20303[[#This Row],[Skill_1]:[Skill_10]])</f>
        <v>46.7</v>
      </c>
      <c r="P501">
        <v>62</v>
      </c>
      <c r="Q501">
        <v>0</v>
      </c>
      <c r="R501">
        <v>1</v>
      </c>
      <c r="S501">
        <v>81</v>
      </c>
      <c r="T501">
        <v>26</v>
      </c>
      <c r="U501">
        <v>64</v>
      </c>
      <c r="V501">
        <v>45</v>
      </c>
      <c r="W501">
        <v>86</v>
      </c>
      <c r="X501">
        <v>92</v>
      </c>
      <c r="Y501">
        <v>10</v>
      </c>
    </row>
    <row r="502" spans="1:25" x14ac:dyDescent="0.35">
      <c r="A502">
        <v>501</v>
      </c>
      <c r="B502" t="s">
        <v>44</v>
      </c>
      <c r="C502">
        <v>42516</v>
      </c>
      <c r="D502">
        <f>ROUND(AI_Impact_on_Jobs_20303[[#This Row],[Salary]]/1000, 1)</f>
        <v>42.5</v>
      </c>
      <c r="E502">
        <v>19</v>
      </c>
      <c r="F5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02" t="s">
        <v>25</v>
      </c>
      <c r="H502">
        <v>27</v>
      </c>
      <c r="I502">
        <v>109</v>
      </c>
      <c r="J502">
        <v>5</v>
      </c>
      <c r="K502" t="s">
        <v>27</v>
      </c>
      <c r="L502">
        <f>IF(AI_Impact_on_Jobs_20303[[#This Row],[Risk_Category]] = "Low", AI_Impact_on_Jobs_20303[[#This Row],[Automation_Probability_2030]], 0)</f>
        <v>0</v>
      </c>
      <c r="M502">
        <f>IF(AI_Impact_on_Jobs_20303[[#This Row],[Risk_Category]]="Medium", AI_Impact_on_Jobs_20303[[#This Row],[Automation_Probability_2030]], 0)</f>
        <v>5</v>
      </c>
      <c r="N502">
        <f>IF(AI_Impact_on_Jobs_20303[[#This Row],[Risk_Category]]="High", AI_Impact_on_Jobs_20303[[#This Row],[Automation_Probability_2030]], 0)</f>
        <v>0</v>
      </c>
      <c r="O502">
        <f>AVERAGE(AI_Impact_on_Jobs_20303[[#This Row],[Skill_1]:[Skill_10]])</f>
        <v>40.4</v>
      </c>
      <c r="P502">
        <v>2</v>
      </c>
      <c r="Q502">
        <v>93</v>
      </c>
      <c r="R502">
        <v>8</v>
      </c>
      <c r="S502">
        <v>69</v>
      </c>
      <c r="T502">
        <v>79</v>
      </c>
      <c r="U502">
        <v>8</v>
      </c>
      <c r="V502">
        <v>14</v>
      </c>
      <c r="W502">
        <v>45</v>
      </c>
      <c r="X502">
        <v>83</v>
      </c>
      <c r="Y502">
        <v>3</v>
      </c>
    </row>
    <row r="503" spans="1:25" x14ac:dyDescent="0.35">
      <c r="A503">
        <v>502</v>
      </c>
      <c r="B503" t="s">
        <v>29</v>
      </c>
      <c r="C503">
        <v>54722</v>
      </c>
      <c r="D503">
        <f>ROUND(AI_Impact_on_Jobs_20303[[#This Row],[Salary]]/1000, 1)</f>
        <v>54.7</v>
      </c>
      <c r="E503">
        <v>22</v>
      </c>
      <c r="F5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03" t="s">
        <v>25</v>
      </c>
      <c r="H503">
        <v>27</v>
      </c>
      <c r="I503">
        <v>96</v>
      </c>
      <c r="J503">
        <v>27</v>
      </c>
      <c r="K503" t="s">
        <v>23</v>
      </c>
      <c r="L503">
        <f>IF(AI_Impact_on_Jobs_20303[[#This Row],[Risk_Category]] = "Low", AI_Impact_on_Jobs_20303[[#This Row],[Automation_Probability_2030]], 0)</f>
        <v>27</v>
      </c>
      <c r="M503">
        <f>IF(AI_Impact_on_Jobs_20303[[#This Row],[Risk_Category]]="Medium", AI_Impact_on_Jobs_20303[[#This Row],[Automation_Probability_2030]], 0)</f>
        <v>0</v>
      </c>
      <c r="N503">
        <f>IF(AI_Impact_on_Jobs_20303[[#This Row],[Risk_Category]]="High", AI_Impact_on_Jobs_20303[[#This Row],[Automation_Probability_2030]], 0)</f>
        <v>0</v>
      </c>
      <c r="O503">
        <f>AVERAGE(AI_Impact_on_Jobs_20303[[#This Row],[Skill_1]:[Skill_10]])</f>
        <v>36.799999999999997</v>
      </c>
      <c r="P503">
        <v>46</v>
      </c>
      <c r="Q503">
        <v>56</v>
      </c>
      <c r="R503">
        <v>4</v>
      </c>
      <c r="S503">
        <v>46</v>
      </c>
      <c r="T503">
        <v>2</v>
      </c>
      <c r="U503">
        <v>28</v>
      </c>
      <c r="V503">
        <v>44</v>
      </c>
      <c r="W503">
        <v>63</v>
      </c>
      <c r="X503">
        <v>45</v>
      </c>
      <c r="Y503">
        <v>34</v>
      </c>
    </row>
    <row r="504" spans="1:25" x14ac:dyDescent="0.35">
      <c r="A504">
        <v>503</v>
      </c>
      <c r="B504" t="s">
        <v>35</v>
      </c>
      <c r="C504">
        <v>58743</v>
      </c>
      <c r="D504">
        <f>ROUND(AI_Impact_on_Jobs_20303[[#This Row],[Salary]]/1000, 1)</f>
        <v>58.7</v>
      </c>
      <c r="E504">
        <v>1</v>
      </c>
      <c r="F5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04" t="s">
        <v>22</v>
      </c>
      <c r="H504">
        <v>24</v>
      </c>
      <c r="I504">
        <v>142</v>
      </c>
      <c r="J504">
        <v>51</v>
      </c>
      <c r="K504" t="s">
        <v>27</v>
      </c>
      <c r="L504">
        <f>IF(AI_Impact_on_Jobs_20303[[#This Row],[Risk_Category]] = "Low", AI_Impact_on_Jobs_20303[[#This Row],[Automation_Probability_2030]], 0)</f>
        <v>0</v>
      </c>
      <c r="M504">
        <f>IF(AI_Impact_on_Jobs_20303[[#This Row],[Risk_Category]]="Medium", AI_Impact_on_Jobs_20303[[#This Row],[Automation_Probability_2030]], 0)</f>
        <v>51</v>
      </c>
      <c r="N504">
        <f>IF(AI_Impact_on_Jobs_20303[[#This Row],[Risk_Category]]="High", AI_Impact_on_Jobs_20303[[#This Row],[Automation_Probability_2030]], 0)</f>
        <v>0</v>
      </c>
      <c r="O504">
        <f>AVERAGE(AI_Impact_on_Jobs_20303[[#This Row],[Skill_1]:[Skill_10]])</f>
        <v>44.6</v>
      </c>
      <c r="P504">
        <v>1</v>
      </c>
      <c r="Q504">
        <v>2</v>
      </c>
      <c r="R504">
        <v>97</v>
      </c>
      <c r="S504">
        <v>22</v>
      </c>
      <c r="T504">
        <v>81</v>
      </c>
      <c r="U504">
        <v>6</v>
      </c>
      <c r="V504">
        <v>92</v>
      </c>
      <c r="W504">
        <v>87</v>
      </c>
      <c r="X504">
        <v>57</v>
      </c>
      <c r="Y504">
        <v>1</v>
      </c>
    </row>
    <row r="505" spans="1:25" x14ac:dyDescent="0.35">
      <c r="A505">
        <v>504</v>
      </c>
      <c r="B505" t="s">
        <v>40</v>
      </c>
      <c r="C505">
        <v>31695</v>
      </c>
      <c r="D505">
        <f>ROUND(AI_Impact_on_Jobs_20303[[#This Row],[Salary]]/1000, 1)</f>
        <v>31.7</v>
      </c>
      <c r="E505">
        <v>19</v>
      </c>
      <c r="F5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05" t="s">
        <v>22</v>
      </c>
      <c r="H505">
        <v>43</v>
      </c>
      <c r="I505">
        <v>98</v>
      </c>
      <c r="J505">
        <v>21</v>
      </c>
      <c r="K505" t="s">
        <v>23</v>
      </c>
      <c r="L505">
        <f>IF(AI_Impact_on_Jobs_20303[[#This Row],[Risk_Category]] = "Low", AI_Impact_on_Jobs_20303[[#This Row],[Automation_Probability_2030]], 0)</f>
        <v>21</v>
      </c>
      <c r="M505">
        <f>IF(AI_Impact_on_Jobs_20303[[#This Row],[Risk_Category]]="Medium", AI_Impact_on_Jobs_20303[[#This Row],[Automation_Probability_2030]], 0)</f>
        <v>0</v>
      </c>
      <c r="N505">
        <f>IF(AI_Impact_on_Jobs_20303[[#This Row],[Risk_Category]]="High", AI_Impact_on_Jobs_20303[[#This Row],[Automation_Probability_2030]], 0)</f>
        <v>0</v>
      </c>
      <c r="O505">
        <f>AVERAGE(AI_Impact_on_Jobs_20303[[#This Row],[Skill_1]:[Skill_10]])</f>
        <v>38.799999999999997</v>
      </c>
      <c r="P505">
        <v>2</v>
      </c>
      <c r="Q505">
        <v>65</v>
      </c>
      <c r="R505">
        <v>62</v>
      </c>
      <c r="S505">
        <v>31</v>
      </c>
      <c r="T505">
        <v>9</v>
      </c>
      <c r="U505">
        <v>9</v>
      </c>
      <c r="V505">
        <v>92</v>
      </c>
      <c r="W505">
        <v>69</v>
      </c>
      <c r="X505">
        <v>13</v>
      </c>
      <c r="Y505">
        <v>36</v>
      </c>
    </row>
    <row r="506" spans="1:25" x14ac:dyDescent="0.35">
      <c r="A506">
        <v>505</v>
      </c>
      <c r="B506" t="s">
        <v>33</v>
      </c>
      <c r="C506">
        <v>93294</v>
      </c>
      <c r="D506">
        <f>ROUND(AI_Impact_on_Jobs_20303[[#This Row],[Salary]]/1000, 1)</f>
        <v>93.3</v>
      </c>
      <c r="E506">
        <v>4</v>
      </c>
      <c r="F5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06" t="s">
        <v>22</v>
      </c>
      <c r="H506">
        <v>84</v>
      </c>
      <c r="I506">
        <v>54</v>
      </c>
      <c r="J506">
        <v>76</v>
      </c>
      <c r="K506" t="s">
        <v>20</v>
      </c>
      <c r="L506">
        <f>IF(AI_Impact_on_Jobs_20303[[#This Row],[Risk_Category]] = "Low", AI_Impact_on_Jobs_20303[[#This Row],[Automation_Probability_2030]], 0)</f>
        <v>0</v>
      </c>
      <c r="M506">
        <f>IF(AI_Impact_on_Jobs_20303[[#This Row],[Risk_Category]]="Medium", AI_Impact_on_Jobs_20303[[#This Row],[Automation_Probability_2030]], 0)</f>
        <v>0</v>
      </c>
      <c r="N506">
        <f>IF(AI_Impact_on_Jobs_20303[[#This Row],[Risk_Category]]="High", AI_Impact_on_Jobs_20303[[#This Row],[Automation_Probability_2030]], 0)</f>
        <v>76</v>
      </c>
      <c r="O506">
        <f>AVERAGE(AI_Impact_on_Jobs_20303[[#This Row],[Skill_1]:[Skill_10]])</f>
        <v>39.700000000000003</v>
      </c>
      <c r="P506">
        <v>89</v>
      </c>
      <c r="Q506">
        <v>1</v>
      </c>
      <c r="R506">
        <v>2</v>
      </c>
      <c r="S506">
        <v>96</v>
      </c>
      <c r="T506">
        <v>61</v>
      </c>
      <c r="U506">
        <v>26</v>
      </c>
      <c r="V506">
        <v>7</v>
      </c>
      <c r="W506">
        <v>3</v>
      </c>
      <c r="X506">
        <v>24</v>
      </c>
      <c r="Y506">
        <v>88</v>
      </c>
    </row>
    <row r="507" spans="1:25" x14ac:dyDescent="0.35">
      <c r="A507">
        <v>506</v>
      </c>
      <c r="B507" t="s">
        <v>21</v>
      </c>
      <c r="C507">
        <v>116310</v>
      </c>
      <c r="D507">
        <f>ROUND(AI_Impact_on_Jobs_20303[[#This Row],[Salary]]/1000, 1)</f>
        <v>116.3</v>
      </c>
      <c r="E507">
        <v>27</v>
      </c>
      <c r="F5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07" t="s">
        <v>25</v>
      </c>
      <c r="H507">
        <v>72</v>
      </c>
      <c r="I507">
        <v>142</v>
      </c>
      <c r="J507">
        <v>15</v>
      </c>
      <c r="K507" t="s">
        <v>23</v>
      </c>
      <c r="L507">
        <f>IF(AI_Impact_on_Jobs_20303[[#This Row],[Risk_Category]] = "Low", AI_Impact_on_Jobs_20303[[#This Row],[Automation_Probability_2030]], 0)</f>
        <v>15</v>
      </c>
      <c r="M507">
        <f>IF(AI_Impact_on_Jobs_20303[[#This Row],[Risk_Category]]="Medium", AI_Impact_on_Jobs_20303[[#This Row],[Automation_Probability_2030]], 0)</f>
        <v>0</v>
      </c>
      <c r="N507">
        <f>IF(AI_Impact_on_Jobs_20303[[#This Row],[Risk_Category]]="High", AI_Impact_on_Jobs_20303[[#This Row],[Automation_Probability_2030]], 0)</f>
        <v>0</v>
      </c>
      <c r="O507">
        <f>AVERAGE(AI_Impact_on_Jobs_20303[[#This Row],[Skill_1]:[Skill_10]])</f>
        <v>45.9</v>
      </c>
      <c r="P507">
        <v>19</v>
      </c>
      <c r="Q507">
        <v>52</v>
      </c>
      <c r="R507">
        <v>91</v>
      </c>
      <c r="S507">
        <v>8</v>
      </c>
      <c r="T507">
        <v>7</v>
      </c>
      <c r="U507">
        <v>69</v>
      </c>
      <c r="V507">
        <v>57</v>
      </c>
      <c r="W507">
        <v>91</v>
      </c>
      <c r="X507">
        <v>12</v>
      </c>
      <c r="Y507">
        <v>53</v>
      </c>
    </row>
    <row r="508" spans="1:25" x14ac:dyDescent="0.35">
      <c r="A508">
        <v>507</v>
      </c>
      <c r="B508" t="s">
        <v>43</v>
      </c>
      <c r="C508">
        <v>60615</v>
      </c>
      <c r="D508">
        <f>ROUND(AI_Impact_on_Jobs_20303[[#This Row],[Salary]]/1000, 1)</f>
        <v>60.6</v>
      </c>
      <c r="E508">
        <v>18</v>
      </c>
      <c r="F5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08" t="s">
        <v>19</v>
      </c>
      <c r="H508">
        <v>41</v>
      </c>
      <c r="I508">
        <v>98</v>
      </c>
      <c r="J508">
        <v>7</v>
      </c>
      <c r="K508" t="s">
        <v>23</v>
      </c>
      <c r="L508">
        <f>IF(AI_Impact_on_Jobs_20303[[#This Row],[Risk_Category]] = "Low", AI_Impact_on_Jobs_20303[[#This Row],[Automation_Probability_2030]], 0)</f>
        <v>7</v>
      </c>
      <c r="M508">
        <f>IF(AI_Impact_on_Jobs_20303[[#This Row],[Risk_Category]]="Medium", AI_Impact_on_Jobs_20303[[#This Row],[Automation_Probability_2030]], 0)</f>
        <v>0</v>
      </c>
      <c r="N508">
        <f>IF(AI_Impact_on_Jobs_20303[[#This Row],[Risk_Category]]="High", AI_Impact_on_Jobs_20303[[#This Row],[Automation_Probability_2030]], 0)</f>
        <v>0</v>
      </c>
      <c r="O508">
        <f>AVERAGE(AI_Impact_on_Jobs_20303[[#This Row],[Skill_1]:[Skill_10]])</f>
        <v>52.2</v>
      </c>
      <c r="P508">
        <v>28</v>
      </c>
      <c r="Q508">
        <v>32</v>
      </c>
      <c r="R508">
        <v>95</v>
      </c>
      <c r="S508">
        <v>28</v>
      </c>
      <c r="T508">
        <v>46</v>
      </c>
      <c r="U508">
        <v>67</v>
      </c>
      <c r="V508">
        <v>16</v>
      </c>
      <c r="W508">
        <v>49</v>
      </c>
      <c r="X508">
        <v>74</v>
      </c>
      <c r="Y508">
        <v>87</v>
      </c>
    </row>
    <row r="509" spans="1:25" x14ac:dyDescent="0.35">
      <c r="A509">
        <v>508</v>
      </c>
      <c r="B509" t="s">
        <v>36</v>
      </c>
      <c r="C509">
        <v>64568</v>
      </c>
      <c r="D509">
        <f>ROUND(AI_Impact_on_Jobs_20303[[#This Row],[Salary]]/1000, 1)</f>
        <v>64.599999999999994</v>
      </c>
      <c r="E509">
        <v>6</v>
      </c>
      <c r="F5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09" t="s">
        <v>25</v>
      </c>
      <c r="H509">
        <v>74</v>
      </c>
      <c r="I509">
        <v>127</v>
      </c>
      <c r="J509">
        <v>56</v>
      </c>
      <c r="K509" t="s">
        <v>27</v>
      </c>
      <c r="L509">
        <f>IF(AI_Impact_on_Jobs_20303[[#This Row],[Risk_Category]] = "Low", AI_Impact_on_Jobs_20303[[#This Row],[Automation_Probability_2030]], 0)</f>
        <v>0</v>
      </c>
      <c r="M509">
        <f>IF(AI_Impact_on_Jobs_20303[[#This Row],[Risk_Category]]="Medium", AI_Impact_on_Jobs_20303[[#This Row],[Automation_Probability_2030]], 0)</f>
        <v>56</v>
      </c>
      <c r="N509">
        <f>IF(AI_Impact_on_Jobs_20303[[#This Row],[Risk_Category]]="High", AI_Impact_on_Jobs_20303[[#This Row],[Automation_Probability_2030]], 0)</f>
        <v>0</v>
      </c>
      <c r="O509">
        <f>AVERAGE(AI_Impact_on_Jobs_20303[[#This Row],[Skill_1]:[Skill_10]])</f>
        <v>47.9</v>
      </c>
      <c r="P509">
        <v>47</v>
      </c>
      <c r="Q509">
        <v>57</v>
      </c>
      <c r="R509">
        <v>5</v>
      </c>
      <c r="S509">
        <v>62</v>
      </c>
      <c r="T509">
        <v>63</v>
      </c>
      <c r="U509">
        <v>89</v>
      </c>
      <c r="V509">
        <v>51</v>
      </c>
      <c r="W509">
        <v>8</v>
      </c>
      <c r="X509">
        <v>31</v>
      </c>
      <c r="Y509">
        <v>66</v>
      </c>
    </row>
    <row r="510" spans="1:25" x14ac:dyDescent="0.35">
      <c r="A510">
        <v>509</v>
      </c>
      <c r="B510" t="s">
        <v>21</v>
      </c>
      <c r="C510">
        <v>34507</v>
      </c>
      <c r="D510">
        <f>ROUND(AI_Impact_on_Jobs_20303[[#This Row],[Salary]]/1000, 1)</f>
        <v>34.5</v>
      </c>
      <c r="E510">
        <v>20</v>
      </c>
      <c r="F5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10" t="s">
        <v>38</v>
      </c>
      <c r="H510">
        <v>89</v>
      </c>
      <c r="I510">
        <v>77</v>
      </c>
      <c r="J510">
        <v>26</v>
      </c>
      <c r="K510" t="s">
        <v>23</v>
      </c>
      <c r="L510">
        <f>IF(AI_Impact_on_Jobs_20303[[#This Row],[Risk_Category]] = "Low", AI_Impact_on_Jobs_20303[[#This Row],[Automation_Probability_2030]], 0)</f>
        <v>26</v>
      </c>
      <c r="M510">
        <f>IF(AI_Impact_on_Jobs_20303[[#This Row],[Risk_Category]]="Medium", AI_Impact_on_Jobs_20303[[#This Row],[Automation_Probability_2030]], 0)</f>
        <v>0</v>
      </c>
      <c r="N510">
        <f>IF(AI_Impact_on_Jobs_20303[[#This Row],[Risk_Category]]="High", AI_Impact_on_Jobs_20303[[#This Row],[Automation_Probability_2030]], 0)</f>
        <v>0</v>
      </c>
      <c r="O510">
        <f>AVERAGE(AI_Impact_on_Jobs_20303[[#This Row],[Skill_1]:[Skill_10]])</f>
        <v>44.7</v>
      </c>
      <c r="P510">
        <v>52</v>
      </c>
      <c r="Q510">
        <v>46</v>
      </c>
      <c r="R510">
        <v>31</v>
      </c>
      <c r="S510">
        <v>58</v>
      </c>
      <c r="T510">
        <v>73</v>
      </c>
      <c r="U510">
        <v>41</v>
      </c>
      <c r="V510">
        <v>63</v>
      </c>
      <c r="W510">
        <v>7</v>
      </c>
      <c r="X510">
        <v>71</v>
      </c>
      <c r="Y510">
        <v>5</v>
      </c>
    </row>
    <row r="511" spans="1:25" x14ac:dyDescent="0.35">
      <c r="A511">
        <v>510</v>
      </c>
      <c r="B511" t="s">
        <v>43</v>
      </c>
      <c r="C511">
        <v>58343</v>
      </c>
      <c r="D511">
        <f>ROUND(AI_Impact_on_Jobs_20303[[#This Row],[Salary]]/1000, 1)</f>
        <v>58.3</v>
      </c>
      <c r="E511">
        <v>26</v>
      </c>
      <c r="F5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11" t="s">
        <v>22</v>
      </c>
      <c r="H511">
        <v>46</v>
      </c>
      <c r="I511">
        <v>76</v>
      </c>
      <c r="J511">
        <v>11</v>
      </c>
      <c r="K511" t="s">
        <v>23</v>
      </c>
      <c r="L511">
        <f>IF(AI_Impact_on_Jobs_20303[[#This Row],[Risk_Category]] = "Low", AI_Impact_on_Jobs_20303[[#This Row],[Automation_Probability_2030]], 0)</f>
        <v>11</v>
      </c>
      <c r="M511">
        <f>IF(AI_Impact_on_Jobs_20303[[#This Row],[Risk_Category]]="Medium", AI_Impact_on_Jobs_20303[[#This Row],[Automation_Probability_2030]], 0)</f>
        <v>0</v>
      </c>
      <c r="N511">
        <f>IF(AI_Impact_on_Jobs_20303[[#This Row],[Risk_Category]]="High", AI_Impact_on_Jobs_20303[[#This Row],[Automation_Probability_2030]], 0)</f>
        <v>0</v>
      </c>
      <c r="O511">
        <f>AVERAGE(AI_Impact_on_Jobs_20303[[#This Row],[Skill_1]:[Skill_10]])</f>
        <v>50.1</v>
      </c>
      <c r="P511">
        <v>48</v>
      </c>
      <c r="Q511">
        <v>89</v>
      </c>
      <c r="R511">
        <v>38</v>
      </c>
      <c r="S511">
        <v>75</v>
      </c>
      <c r="T511">
        <v>1</v>
      </c>
      <c r="U511">
        <v>48</v>
      </c>
      <c r="V511">
        <v>99</v>
      </c>
      <c r="W511">
        <v>77</v>
      </c>
      <c r="X511">
        <v>21</v>
      </c>
      <c r="Y511">
        <v>5</v>
      </c>
    </row>
    <row r="512" spans="1:25" x14ac:dyDescent="0.35">
      <c r="A512">
        <v>511</v>
      </c>
      <c r="B512" t="s">
        <v>21</v>
      </c>
      <c r="C512">
        <v>84544</v>
      </c>
      <c r="D512">
        <f>ROUND(AI_Impact_on_Jobs_20303[[#This Row],[Salary]]/1000, 1)</f>
        <v>84.5</v>
      </c>
      <c r="E512">
        <v>3</v>
      </c>
      <c r="F5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12" t="s">
        <v>25</v>
      </c>
      <c r="H512">
        <v>41</v>
      </c>
      <c r="I512">
        <v>128</v>
      </c>
      <c r="J512">
        <v>24</v>
      </c>
      <c r="K512" t="s">
        <v>23</v>
      </c>
      <c r="L512">
        <f>IF(AI_Impact_on_Jobs_20303[[#This Row],[Risk_Category]] = "Low", AI_Impact_on_Jobs_20303[[#This Row],[Automation_Probability_2030]], 0)</f>
        <v>24</v>
      </c>
      <c r="M512">
        <f>IF(AI_Impact_on_Jobs_20303[[#This Row],[Risk_Category]]="Medium", AI_Impact_on_Jobs_20303[[#This Row],[Automation_Probability_2030]], 0)</f>
        <v>0</v>
      </c>
      <c r="N512">
        <f>IF(AI_Impact_on_Jobs_20303[[#This Row],[Risk_Category]]="High", AI_Impact_on_Jobs_20303[[#This Row],[Automation_Probability_2030]], 0)</f>
        <v>0</v>
      </c>
      <c r="O512">
        <f>AVERAGE(AI_Impact_on_Jobs_20303[[#This Row],[Skill_1]:[Skill_10]])</f>
        <v>40.6</v>
      </c>
      <c r="P512">
        <v>23</v>
      </c>
      <c r="Q512">
        <v>92</v>
      </c>
      <c r="R512">
        <v>59</v>
      </c>
      <c r="S512">
        <v>38</v>
      </c>
      <c r="T512">
        <v>5</v>
      </c>
      <c r="U512">
        <v>61</v>
      </c>
      <c r="V512">
        <v>56</v>
      </c>
      <c r="W512">
        <v>49</v>
      </c>
      <c r="X512">
        <v>5</v>
      </c>
      <c r="Y512">
        <v>18</v>
      </c>
    </row>
    <row r="513" spans="1:25" x14ac:dyDescent="0.35">
      <c r="A513">
        <v>512</v>
      </c>
      <c r="B513" t="s">
        <v>43</v>
      </c>
      <c r="C513">
        <v>112790</v>
      </c>
      <c r="D513">
        <f>ROUND(AI_Impact_on_Jobs_20303[[#This Row],[Salary]]/1000, 1)</f>
        <v>112.8</v>
      </c>
      <c r="E513">
        <v>2</v>
      </c>
      <c r="F5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13" t="s">
        <v>19</v>
      </c>
      <c r="H513">
        <v>54</v>
      </c>
      <c r="I513">
        <v>63</v>
      </c>
      <c r="J513">
        <v>24</v>
      </c>
      <c r="K513" t="s">
        <v>23</v>
      </c>
      <c r="L513">
        <f>IF(AI_Impact_on_Jobs_20303[[#This Row],[Risk_Category]] = "Low", AI_Impact_on_Jobs_20303[[#This Row],[Automation_Probability_2030]], 0)</f>
        <v>24</v>
      </c>
      <c r="M513">
        <f>IF(AI_Impact_on_Jobs_20303[[#This Row],[Risk_Category]]="Medium", AI_Impact_on_Jobs_20303[[#This Row],[Automation_Probability_2030]], 0)</f>
        <v>0</v>
      </c>
      <c r="N513">
        <f>IF(AI_Impact_on_Jobs_20303[[#This Row],[Risk_Category]]="High", AI_Impact_on_Jobs_20303[[#This Row],[Automation_Probability_2030]], 0)</f>
        <v>0</v>
      </c>
      <c r="O513">
        <f>AVERAGE(AI_Impact_on_Jobs_20303[[#This Row],[Skill_1]:[Skill_10]])</f>
        <v>47.9</v>
      </c>
      <c r="P513">
        <v>93</v>
      </c>
      <c r="Q513">
        <v>95</v>
      </c>
      <c r="R513">
        <v>37</v>
      </c>
      <c r="S513">
        <v>14</v>
      </c>
      <c r="T513">
        <v>52</v>
      </c>
      <c r="U513">
        <v>11</v>
      </c>
      <c r="V513">
        <v>93</v>
      </c>
      <c r="W513">
        <v>18</v>
      </c>
      <c r="X513">
        <v>25</v>
      </c>
      <c r="Y513">
        <v>41</v>
      </c>
    </row>
    <row r="514" spans="1:25" x14ac:dyDescent="0.35">
      <c r="A514">
        <v>513</v>
      </c>
      <c r="B514" t="s">
        <v>42</v>
      </c>
      <c r="C514">
        <v>99918</v>
      </c>
      <c r="D514">
        <f>ROUND(AI_Impact_on_Jobs_20303[[#This Row],[Salary]]/1000, 1)</f>
        <v>99.9</v>
      </c>
      <c r="E514">
        <v>19</v>
      </c>
      <c r="F5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14" t="s">
        <v>38</v>
      </c>
      <c r="H514">
        <v>79</v>
      </c>
      <c r="I514">
        <v>96</v>
      </c>
      <c r="J514">
        <v>37</v>
      </c>
      <c r="K514" t="s">
        <v>27</v>
      </c>
      <c r="L514">
        <f>IF(AI_Impact_on_Jobs_20303[[#This Row],[Risk_Category]] = "Low", AI_Impact_on_Jobs_20303[[#This Row],[Automation_Probability_2030]], 0)</f>
        <v>0</v>
      </c>
      <c r="M514">
        <f>IF(AI_Impact_on_Jobs_20303[[#This Row],[Risk_Category]]="Medium", AI_Impact_on_Jobs_20303[[#This Row],[Automation_Probability_2030]], 0)</f>
        <v>37</v>
      </c>
      <c r="N514">
        <f>IF(AI_Impact_on_Jobs_20303[[#This Row],[Risk_Category]]="High", AI_Impact_on_Jobs_20303[[#This Row],[Automation_Probability_2030]], 0)</f>
        <v>0</v>
      </c>
      <c r="O514">
        <f>AVERAGE(AI_Impact_on_Jobs_20303[[#This Row],[Skill_1]:[Skill_10]])</f>
        <v>58.6</v>
      </c>
      <c r="P514">
        <v>27</v>
      </c>
      <c r="Q514">
        <v>51</v>
      </c>
      <c r="R514">
        <v>15</v>
      </c>
      <c r="S514">
        <v>61</v>
      </c>
      <c r="T514">
        <v>57</v>
      </c>
      <c r="U514">
        <v>71</v>
      </c>
      <c r="V514">
        <v>94</v>
      </c>
      <c r="W514">
        <v>91</v>
      </c>
      <c r="X514">
        <v>95</v>
      </c>
      <c r="Y514">
        <v>24</v>
      </c>
    </row>
    <row r="515" spans="1:25" x14ac:dyDescent="0.35">
      <c r="A515">
        <v>514</v>
      </c>
      <c r="B515" t="s">
        <v>33</v>
      </c>
      <c r="C515">
        <v>47290</v>
      </c>
      <c r="D515">
        <f>ROUND(AI_Impact_on_Jobs_20303[[#This Row],[Salary]]/1000, 1)</f>
        <v>47.3</v>
      </c>
      <c r="E515">
        <v>27</v>
      </c>
      <c r="F5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15" t="s">
        <v>25</v>
      </c>
      <c r="H515">
        <v>3</v>
      </c>
      <c r="I515">
        <v>14</v>
      </c>
      <c r="J515">
        <v>94</v>
      </c>
      <c r="K515" t="s">
        <v>20</v>
      </c>
      <c r="L515">
        <f>IF(AI_Impact_on_Jobs_20303[[#This Row],[Risk_Category]] = "Low", AI_Impact_on_Jobs_20303[[#This Row],[Automation_Probability_2030]], 0)</f>
        <v>0</v>
      </c>
      <c r="M515">
        <f>IF(AI_Impact_on_Jobs_20303[[#This Row],[Risk_Category]]="Medium", AI_Impact_on_Jobs_20303[[#This Row],[Automation_Probability_2030]], 0)</f>
        <v>0</v>
      </c>
      <c r="N515">
        <f>IF(AI_Impact_on_Jobs_20303[[#This Row],[Risk_Category]]="High", AI_Impact_on_Jobs_20303[[#This Row],[Automation_Probability_2030]], 0)</f>
        <v>94</v>
      </c>
      <c r="O515">
        <f>AVERAGE(AI_Impact_on_Jobs_20303[[#This Row],[Skill_1]:[Skill_10]])</f>
        <v>41.9</v>
      </c>
      <c r="P515">
        <v>86</v>
      </c>
      <c r="Q515">
        <v>11</v>
      </c>
      <c r="R515">
        <v>95</v>
      </c>
      <c r="S515">
        <v>42</v>
      </c>
      <c r="T515">
        <v>1</v>
      </c>
      <c r="U515">
        <v>44</v>
      </c>
      <c r="V515">
        <v>5</v>
      </c>
      <c r="W515">
        <v>54</v>
      </c>
      <c r="X515">
        <v>34</v>
      </c>
      <c r="Y515">
        <v>47</v>
      </c>
    </row>
    <row r="516" spans="1:25" x14ac:dyDescent="0.35">
      <c r="A516">
        <v>515</v>
      </c>
      <c r="B516" t="s">
        <v>42</v>
      </c>
      <c r="C516">
        <v>78002</v>
      </c>
      <c r="D516">
        <f>ROUND(AI_Impact_on_Jobs_20303[[#This Row],[Salary]]/1000, 1)</f>
        <v>78</v>
      </c>
      <c r="E516">
        <v>21</v>
      </c>
      <c r="F5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16" t="s">
        <v>38</v>
      </c>
      <c r="H516">
        <v>87</v>
      </c>
      <c r="I516">
        <v>116</v>
      </c>
      <c r="J516">
        <v>47</v>
      </c>
      <c r="K516" t="s">
        <v>27</v>
      </c>
      <c r="L516">
        <f>IF(AI_Impact_on_Jobs_20303[[#This Row],[Risk_Category]] = "Low", AI_Impact_on_Jobs_20303[[#This Row],[Automation_Probability_2030]], 0)</f>
        <v>0</v>
      </c>
      <c r="M516">
        <f>IF(AI_Impact_on_Jobs_20303[[#This Row],[Risk_Category]]="Medium", AI_Impact_on_Jobs_20303[[#This Row],[Automation_Probability_2030]], 0)</f>
        <v>47</v>
      </c>
      <c r="N516">
        <f>IF(AI_Impact_on_Jobs_20303[[#This Row],[Risk_Category]]="High", AI_Impact_on_Jobs_20303[[#This Row],[Automation_Probability_2030]], 0)</f>
        <v>0</v>
      </c>
      <c r="O516">
        <f>AVERAGE(AI_Impact_on_Jobs_20303[[#This Row],[Skill_1]:[Skill_10]])</f>
        <v>52.1</v>
      </c>
      <c r="P516">
        <v>82</v>
      </c>
      <c r="Q516">
        <v>91</v>
      </c>
      <c r="R516">
        <v>12</v>
      </c>
      <c r="S516">
        <v>53</v>
      </c>
      <c r="T516">
        <v>28</v>
      </c>
      <c r="U516">
        <v>5</v>
      </c>
      <c r="V516">
        <v>67</v>
      </c>
      <c r="W516">
        <v>86</v>
      </c>
      <c r="X516">
        <v>16</v>
      </c>
      <c r="Y516">
        <v>81</v>
      </c>
    </row>
    <row r="517" spans="1:25" x14ac:dyDescent="0.35">
      <c r="A517">
        <v>516</v>
      </c>
      <c r="B517" t="s">
        <v>34</v>
      </c>
      <c r="C517">
        <v>39372</v>
      </c>
      <c r="D517">
        <f>ROUND(AI_Impact_on_Jobs_20303[[#This Row],[Salary]]/1000, 1)</f>
        <v>39.4</v>
      </c>
      <c r="E517">
        <v>24</v>
      </c>
      <c r="F5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17" t="s">
        <v>38</v>
      </c>
      <c r="H517">
        <v>91</v>
      </c>
      <c r="I517">
        <v>77</v>
      </c>
      <c r="J517">
        <v>66</v>
      </c>
      <c r="K517" t="s">
        <v>27</v>
      </c>
      <c r="L517">
        <f>IF(AI_Impact_on_Jobs_20303[[#This Row],[Risk_Category]] = "Low", AI_Impact_on_Jobs_20303[[#This Row],[Automation_Probability_2030]], 0)</f>
        <v>0</v>
      </c>
      <c r="M517">
        <f>IF(AI_Impact_on_Jobs_20303[[#This Row],[Risk_Category]]="Medium", AI_Impact_on_Jobs_20303[[#This Row],[Automation_Probability_2030]], 0)</f>
        <v>66</v>
      </c>
      <c r="N517">
        <f>IF(AI_Impact_on_Jobs_20303[[#This Row],[Risk_Category]]="High", AI_Impact_on_Jobs_20303[[#This Row],[Automation_Probability_2030]], 0)</f>
        <v>0</v>
      </c>
      <c r="O517">
        <f>AVERAGE(AI_Impact_on_Jobs_20303[[#This Row],[Skill_1]:[Skill_10]])</f>
        <v>32.4</v>
      </c>
      <c r="P517">
        <v>32</v>
      </c>
      <c r="Q517">
        <v>55</v>
      </c>
      <c r="R517">
        <v>5</v>
      </c>
      <c r="S517">
        <v>4</v>
      </c>
      <c r="T517">
        <v>72</v>
      </c>
      <c r="U517">
        <v>44</v>
      </c>
      <c r="V517">
        <v>26</v>
      </c>
      <c r="W517">
        <v>19</v>
      </c>
      <c r="X517">
        <v>67</v>
      </c>
      <c r="Y517">
        <v>0</v>
      </c>
    </row>
    <row r="518" spans="1:25" x14ac:dyDescent="0.35">
      <c r="A518">
        <v>517</v>
      </c>
      <c r="B518" t="s">
        <v>40</v>
      </c>
      <c r="C518">
        <v>87911</v>
      </c>
      <c r="D518">
        <f>ROUND(AI_Impact_on_Jobs_20303[[#This Row],[Salary]]/1000, 1)</f>
        <v>87.9</v>
      </c>
      <c r="E518">
        <v>21</v>
      </c>
      <c r="F5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18" t="s">
        <v>38</v>
      </c>
      <c r="H518">
        <v>8</v>
      </c>
      <c r="I518">
        <v>55</v>
      </c>
      <c r="J518">
        <v>16</v>
      </c>
      <c r="K518" t="s">
        <v>23</v>
      </c>
      <c r="L518">
        <f>IF(AI_Impact_on_Jobs_20303[[#This Row],[Risk_Category]] = "Low", AI_Impact_on_Jobs_20303[[#This Row],[Automation_Probability_2030]], 0)</f>
        <v>16</v>
      </c>
      <c r="M518">
        <f>IF(AI_Impact_on_Jobs_20303[[#This Row],[Risk_Category]]="Medium", AI_Impact_on_Jobs_20303[[#This Row],[Automation_Probability_2030]], 0)</f>
        <v>0</v>
      </c>
      <c r="N518">
        <f>IF(AI_Impact_on_Jobs_20303[[#This Row],[Risk_Category]]="High", AI_Impact_on_Jobs_20303[[#This Row],[Automation_Probability_2030]], 0)</f>
        <v>0</v>
      </c>
      <c r="O518">
        <f>AVERAGE(AI_Impact_on_Jobs_20303[[#This Row],[Skill_1]:[Skill_10]])</f>
        <v>28.9</v>
      </c>
      <c r="P518">
        <v>45</v>
      </c>
      <c r="Q518">
        <v>9</v>
      </c>
      <c r="R518">
        <v>13</v>
      </c>
      <c r="S518">
        <v>12</v>
      </c>
      <c r="T518">
        <v>15</v>
      </c>
      <c r="U518">
        <v>3</v>
      </c>
      <c r="V518">
        <v>7</v>
      </c>
      <c r="W518">
        <v>66</v>
      </c>
      <c r="X518">
        <v>43</v>
      </c>
      <c r="Y518">
        <v>76</v>
      </c>
    </row>
    <row r="519" spans="1:25" x14ac:dyDescent="0.35">
      <c r="A519">
        <v>518</v>
      </c>
      <c r="B519" t="s">
        <v>31</v>
      </c>
      <c r="C519">
        <v>87920</v>
      </c>
      <c r="D519">
        <f>ROUND(AI_Impact_on_Jobs_20303[[#This Row],[Salary]]/1000, 1)</f>
        <v>87.9</v>
      </c>
      <c r="E519">
        <v>14</v>
      </c>
      <c r="F5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19" t="s">
        <v>38</v>
      </c>
      <c r="H519">
        <v>66</v>
      </c>
      <c r="I519">
        <v>55</v>
      </c>
      <c r="J519">
        <v>8</v>
      </c>
      <c r="K519" t="s">
        <v>23</v>
      </c>
      <c r="L519">
        <f>IF(AI_Impact_on_Jobs_20303[[#This Row],[Risk_Category]] = "Low", AI_Impact_on_Jobs_20303[[#This Row],[Automation_Probability_2030]], 0)</f>
        <v>8</v>
      </c>
      <c r="M519">
        <f>IF(AI_Impact_on_Jobs_20303[[#This Row],[Risk_Category]]="Medium", AI_Impact_on_Jobs_20303[[#This Row],[Automation_Probability_2030]], 0)</f>
        <v>0</v>
      </c>
      <c r="N519">
        <f>IF(AI_Impact_on_Jobs_20303[[#This Row],[Risk_Category]]="High", AI_Impact_on_Jobs_20303[[#This Row],[Automation_Probability_2030]], 0)</f>
        <v>0</v>
      </c>
      <c r="O519">
        <f>AVERAGE(AI_Impact_on_Jobs_20303[[#This Row],[Skill_1]:[Skill_10]])</f>
        <v>73.7</v>
      </c>
      <c r="P519">
        <v>88</v>
      </c>
      <c r="Q519">
        <v>53</v>
      </c>
      <c r="R519">
        <v>82</v>
      </c>
      <c r="S519">
        <v>86</v>
      </c>
      <c r="T519">
        <v>93</v>
      </c>
      <c r="U519">
        <v>95</v>
      </c>
      <c r="V519">
        <v>55</v>
      </c>
      <c r="W519">
        <v>34</v>
      </c>
      <c r="X519">
        <v>96</v>
      </c>
      <c r="Y519">
        <v>55</v>
      </c>
    </row>
    <row r="520" spans="1:25" x14ac:dyDescent="0.35">
      <c r="A520">
        <v>519</v>
      </c>
      <c r="B520" t="s">
        <v>40</v>
      </c>
      <c r="C520">
        <v>86768</v>
      </c>
      <c r="D520">
        <f>ROUND(AI_Impact_on_Jobs_20303[[#This Row],[Salary]]/1000, 1)</f>
        <v>86.8</v>
      </c>
      <c r="E520">
        <v>24</v>
      </c>
      <c r="F5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20" t="s">
        <v>22</v>
      </c>
      <c r="H520">
        <v>64</v>
      </c>
      <c r="I520">
        <v>109</v>
      </c>
      <c r="J520">
        <v>27</v>
      </c>
      <c r="K520" t="s">
        <v>23</v>
      </c>
      <c r="L520">
        <f>IF(AI_Impact_on_Jobs_20303[[#This Row],[Risk_Category]] = "Low", AI_Impact_on_Jobs_20303[[#This Row],[Automation_Probability_2030]], 0)</f>
        <v>27</v>
      </c>
      <c r="M520">
        <f>IF(AI_Impact_on_Jobs_20303[[#This Row],[Risk_Category]]="Medium", AI_Impact_on_Jobs_20303[[#This Row],[Automation_Probability_2030]], 0)</f>
        <v>0</v>
      </c>
      <c r="N520">
        <f>IF(AI_Impact_on_Jobs_20303[[#This Row],[Risk_Category]]="High", AI_Impact_on_Jobs_20303[[#This Row],[Automation_Probability_2030]], 0)</f>
        <v>0</v>
      </c>
      <c r="O520">
        <f>AVERAGE(AI_Impact_on_Jobs_20303[[#This Row],[Skill_1]:[Skill_10]])</f>
        <v>43.4</v>
      </c>
      <c r="P520">
        <v>65</v>
      </c>
      <c r="Q520">
        <v>35</v>
      </c>
      <c r="R520">
        <v>97</v>
      </c>
      <c r="S520">
        <v>8</v>
      </c>
      <c r="T520">
        <v>63</v>
      </c>
      <c r="U520">
        <v>29</v>
      </c>
      <c r="V520">
        <v>37</v>
      </c>
      <c r="W520">
        <v>67</v>
      </c>
      <c r="X520">
        <v>7</v>
      </c>
      <c r="Y520">
        <v>26</v>
      </c>
    </row>
    <row r="521" spans="1:25" x14ac:dyDescent="0.35">
      <c r="A521">
        <v>520</v>
      </c>
      <c r="B521" t="s">
        <v>18</v>
      </c>
      <c r="C521">
        <v>43866</v>
      </c>
      <c r="D521">
        <f>ROUND(AI_Impact_on_Jobs_20303[[#This Row],[Salary]]/1000, 1)</f>
        <v>43.9</v>
      </c>
      <c r="E521">
        <v>24</v>
      </c>
      <c r="F5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21" t="s">
        <v>19</v>
      </c>
      <c r="H521">
        <v>48</v>
      </c>
      <c r="I521">
        <v>9</v>
      </c>
      <c r="J521">
        <v>74</v>
      </c>
      <c r="K521" t="s">
        <v>20</v>
      </c>
      <c r="L521">
        <f>IF(AI_Impact_on_Jobs_20303[[#This Row],[Risk_Category]] = "Low", AI_Impact_on_Jobs_20303[[#This Row],[Automation_Probability_2030]], 0)</f>
        <v>0</v>
      </c>
      <c r="M521">
        <f>IF(AI_Impact_on_Jobs_20303[[#This Row],[Risk_Category]]="Medium", AI_Impact_on_Jobs_20303[[#This Row],[Automation_Probability_2030]], 0)</f>
        <v>0</v>
      </c>
      <c r="N521">
        <f>IF(AI_Impact_on_Jobs_20303[[#This Row],[Risk_Category]]="High", AI_Impact_on_Jobs_20303[[#This Row],[Automation_Probability_2030]], 0)</f>
        <v>74</v>
      </c>
      <c r="O521">
        <f>AVERAGE(AI_Impact_on_Jobs_20303[[#This Row],[Skill_1]:[Skill_10]])</f>
        <v>50.4</v>
      </c>
      <c r="P521">
        <v>44</v>
      </c>
      <c r="Q521">
        <v>77</v>
      </c>
      <c r="R521">
        <v>26</v>
      </c>
      <c r="S521">
        <v>1</v>
      </c>
      <c r="T521">
        <v>67</v>
      </c>
      <c r="U521">
        <v>97</v>
      </c>
      <c r="V521">
        <v>61</v>
      </c>
      <c r="W521">
        <v>12</v>
      </c>
      <c r="X521">
        <v>32</v>
      </c>
      <c r="Y521">
        <v>87</v>
      </c>
    </row>
    <row r="522" spans="1:25" x14ac:dyDescent="0.35">
      <c r="A522">
        <v>521</v>
      </c>
      <c r="B522" t="s">
        <v>18</v>
      </c>
      <c r="C522">
        <v>133627</v>
      </c>
      <c r="D522">
        <f>ROUND(AI_Impact_on_Jobs_20303[[#This Row],[Salary]]/1000, 1)</f>
        <v>133.6</v>
      </c>
      <c r="E522">
        <v>16</v>
      </c>
      <c r="F5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22" t="s">
        <v>38</v>
      </c>
      <c r="H522">
        <v>61</v>
      </c>
      <c r="I522">
        <v>9</v>
      </c>
      <c r="J522">
        <v>75</v>
      </c>
      <c r="K522" t="s">
        <v>20</v>
      </c>
      <c r="L522">
        <f>IF(AI_Impact_on_Jobs_20303[[#This Row],[Risk_Category]] = "Low", AI_Impact_on_Jobs_20303[[#This Row],[Automation_Probability_2030]], 0)</f>
        <v>0</v>
      </c>
      <c r="M522">
        <f>IF(AI_Impact_on_Jobs_20303[[#This Row],[Risk_Category]]="Medium", AI_Impact_on_Jobs_20303[[#This Row],[Automation_Probability_2030]], 0)</f>
        <v>0</v>
      </c>
      <c r="N522">
        <f>IF(AI_Impact_on_Jobs_20303[[#This Row],[Risk_Category]]="High", AI_Impact_on_Jobs_20303[[#This Row],[Automation_Probability_2030]], 0)</f>
        <v>75</v>
      </c>
      <c r="O522">
        <f>AVERAGE(AI_Impact_on_Jobs_20303[[#This Row],[Skill_1]:[Skill_10]])</f>
        <v>39.200000000000003</v>
      </c>
      <c r="P522">
        <v>81</v>
      </c>
      <c r="Q522">
        <v>74</v>
      </c>
      <c r="R522">
        <v>66</v>
      </c>
      <c r="S522">
        <v>24</v>
      </c>
      <c r="T522">
        <v>1</v>
      </c>
      <c r="U522">
        <v>58</v>
      </c>
      <c r="V522">
        <v>55</v>
      </c>
      <c r="W522">
        <v>19</v>
      </c>
      <c r="X522">
        <v>6</v>
      </c>
      <c r="Y522">
        <v>8</v>
      </c>
    </row>
    <row r="523" spans="1:25" x14ac:dyDescent="0.35">
      <c r="A523">
        <v>522</v>
      </c>
      <c r="B523" t="s">
        <v>18</v>
      </c>
      <c r="C523">
        <v>45700</v>
      </c>
      <c r="D523">
        <f>ROUND(AI_Impact_on_Jobs_20303[[#This Row],[Salary]]/1000, 1)</f>
        <v>45.7</v>
      </c>
      <c r="E523">
        <v>9</v>
      </c>
      <c r="F5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23" t="s">
        <v>19</v>
      </c>
      <c r="H523">
        <v>78</v>
      </c>
      <c r="I523">
        <v>142</v>
      </c>
      <c r="J523">
        <v>75</v>
      </c>
      <c r="K523" t="s">
        <v>20</v>
      </c>
      <c r="L523">
        <f>IF(AI_Impact_on_Jobs_20303[[#This Row],[Risk_Category]] = "Low", AI_Impact_on_Jobs_20303[[#This Row],[Automation_Probability_2030]], 0)</f>
        <v>0</v>
      </c>
      <c r="M523">
        <f>IF(AI_Impact_on_Jobs_20303[[#This Row],[Risk_Category]]="Medium", AI_Impact_on_Jobs_20303[[#This Row],[Automation_Probability_2030]], 0)</f>
        <v>0</v>
      </c>
      <c r="N523">
        <f>IF(AI_Impact_on_Jobs_20303[[#This Row],[Risk_Category]]="High", AI_Impact_on_Jobs_20303[[#This Row],[Automation_Probability_2030]], 0)</f>
        <v>75</v>
      </c>
      <c r="O523">
        <f>AVERAGE(AI_Impact_on_Jobs_20303[[#This Row],[Skill_1]:[Skill_10]])</f>
        <v>47.6</v>
      </c>
      <c r="P523">
        <v>96</v>
      </c>
      <c r="Q523">
        <v>14</v>
      </c>
      <c r="R523">
        <v>51</v>
      </c>
      <c r="S523">
        <v>83</v>
      </c>
      <c r="T523">
        <v>35</v>
      </c>
      <c r="U523">
        <v>42</v>
      </c>
      <c r="V523">
        <v>13</v>
      </c>
      <c r="W523">
        <v>12</v>
      </c>
      <c r="X523">
        <v>62</v>
      </c>
      <c r="Y523">
        <v>68</v>
      </c>
    </row>
    <row r="524" spans="1:25" x14ac:dyDescent="0.35">
      <c r="A524">
        <v>523</v>
      </c>
      <c r="B524" t="s">
        <v>21</v>
      </c>
      <c r="C524">
        <v>112799</v>
      </c>
      <c r="D524">
        <f>ROUND(AI_Impact_on_Jobs_20303[[#This Row],[Salary]]/1000, 1)</f>
        <v>112.8</v>
      </c>
      <c r="E524">
        <v>18</v>
      </c>
      <c r="F5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24" t="s">
        <v>22</v>
      </c>
      <c r="H524">
        <v>56</v>
      </c>
      <c r="I524">
        <v>115</v>
      </c>
      <c r="J524">
        <v>5</v>
      </c>
      <c r="K524" t="s">
        <v>23</v>
      </c>
      <c r="L524">
        <f>IF(AI_Impact_on_Jobs_20303[[#This Row],[Risk_Category]] = "Low", AI_Impact_on_Jobs_20303[[#This Row],[Automation_Probability_2030]], 0)</f>
        <v>5</v>
      </c>
      <c r="M524">
        <f>IF(AI_Impact_on_Jobs_20303[[#This Row],[Risk_Category]]="Medium", AI_Impact_on_Jobs_20303[[#This Row],[Automation_Probability_2030]], 0)</f>
        <v>0</v>
      </c>
      <c r="N524">
        <f>IF(AI_Impact_on_Jobs_20303[[#This Row],[Risk_Category]]="High", AI_Impact_on_Jobs_20303[[#This Row],[Automation_Probability_2030]], 0)</f>
        <v>0</v>
      </c>
      <c r="O524">
        <f>AVERAGE(AI_Impact_on_Jobs_20303[[#This Row],[Skill_1]:[Skill_10]])</f>
        <v>46.6</v>
      </c>
      <c r="P524">
        <v>16</v>
      </c>
      <c r="Q524">
        <v>98</v>
      </c>
      <c r="R524">
        <v>8</v>
      </c>
      <c r="S524">
        <v>68</v>
      </c>
      <c r="T524">
        <v>18</v>
      </c>
      <c r="U524">
        <v>72</v>
      </c>
      <c r="V524">
        <v>71</v>
      </c>
      <c r="W524">
        <v>23</v>
      </c>
      <c r="X524">
        <v>27</v>
      </c>
      <c r="Y524">
        <v>65</v>
      </c>
    </row>
    <row r="525" spans="1:25" x14ac:dyDescent="0.35">
      <c r="A525">
        <v>524</v>
      </c>
      <c r="B525" t="s">
        <v>26</v>
      </c>
      <c r="C525">
        <v>74458</v>
      </c>
      <c r="D525">
        <f>ROUND(AI_Impact_on_Jobs_20303[[#This Row],[Salary]]/1000, 1)</f>
        <v>74.5</v>
      </c>
      <c r="E525">
        <v>4</v>
      </c>
      <c r="F5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25" t="s">
        <v>22</v>
      </c>
      <c r="H525">
        <v>19</v>
      </c>
      <c r="I525">
        <v>123</v>
      </c>
      <c r="J525">
        <v>36</v>
      </c>
      <c r="K525" t="s">
        <v>27</v>
      </c>
      <c r="L525">
        <f>IF(AI_Impact_on_Jobs_20303[[#This Row],[Risk_Category]] = "Low", AI_Impact_on_Jobs_20303[[#This Row],[Automation_Probability_2030]], 0)</f>
        <v>0</v>
      </c>
      <c r="M525">
        <f>IF(AI_Impact_on_Jobs_20303[[#This Row],[Risk_Category]]="Medium", AI_Impact_on_Jobs_20303[[#This Row],[Automation_Probability_2030]], 0)</f>
        <v>36</v>
      </c>
      <c r="N525">
        <f>IF(AI_Impact_on_Jobs_20303[[#This Row],[Risk_Category]]="High", AI_Impact_on_Jobs_20303[[#This Row],[Automation_Probability_2030]], 0)</f>
        <v>0</v>
      </c>
      <c r="O525">
        <f>AVERAGE(AI_Impact_on_Jobs_20303[[#This Row],[Skill_1]:[Skill_10]])</f>
        <v>35.9</v>
      </c>
      <c r="P525">
        <v>86</v>
      </c>
      <c r="Q525">
        <v>51</v>
      </c>
      <c r="R525">
        <v>11</v>
      </c>
      <c r="S525">
        <v>69</v>
      </c>
      <c r="T525">
        <v>52</v>
      </c>
      <c r="U525">
        <v>3</v>
      </c>
      <c r="V525">
        <v>42</v>
      </c>
      <c r="W525">
        <v>3</v>
      </c>
      <c r="X525">
        <v>26</v>
      </c>
      <c r="Y525">
        <v>16</v>
      </c>
    </row>
    <row r="526" spans="1:25" x14ac:dyDescent="0.35">
      <c r="A526">
        <v>525</v>
      </c>
      <c r="B526" t="s">
        <v>43</v>
      </c>
      <c r="C526">
        <v>50125</v>
      </c>
      <c r="D526">
        <f>ROUND(AI_Impact_on_Jobs_20303[[#This Row],[Salary]]/1000, 1)</f>
        <v>50.1</v>
      </c>
      <c r="E526">
        <v>19</v>
      </c>
      <c r="F5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26" t="s">
        <v>22</v>
      </c>
      <c r="H526">
        <v>25</v>
      </c>
      <c r="I526">
        <v>118</v>
      </c>
      <c r="J526">
        <v>22</v>
      </c>
      <c r="K526" t="s">
        <v>23</v>
      </c>
      <c r="L526">
        <f>IF(AI_Impact_on_Jobs_20303[[#This Row],[Risk_Category]] = "Low", AI_Impact_on_Jobs_20303[[#This Row],[Automation_Probability_2030]], 0)</f>
        <v>22</v>
      </c>
      <c r="M526">
        <f>IF(AI_Impact_on_Jobs_20303[[#This Row],[Risk_Category]]="Medium", AI_Impact_on_Jobs_20303[[#This Row],[Automation_Probability_2030]], 0)</f>
        <v>0</v>
      </c>
      <c r="N526">
        <f>IF(AI_Impact_on_Jobs_20303[[#This Row],[Risk_Category]]="High", AI_Impact_on_Jobs_20303[[#This Row],[Automation_Probability_2030]], 0)</f>
        <v>0</v>
      </c>
      <c r="O526">
        <f>AVERAGE(AI_Impact_on_Jobs_20303[[#This Row],[Skill_1]:[Skill_10]])</f>
        <v>51.3</v>
      </c>
      <c r="P526">
        <v>5</v>
      </c>
      <c r="Q526">
        <v>78</v>
      </c>
      <c r="R526">
        <v>84</v>
      </c>
      <c r="S526">
        <v>58</v>
      </c>
      <c r="T526">
        <v>62</v>
      </c>
      <c r="U526">
        <v>28</v>
      </c>
      <c r="V526">
        <v>89</v>
      </c>
      <c r="W526">
        <v>2</v>
      </c>
      <c r="X526">
        <v>35</v>
      </c>
      <c r="Y526">
        <v>72</v>
      </c>
    </row>
    <row r="527" spans="1:25" x14ac:dyDescent="0.35">
      <c r="A527">
        <v>526</v>
      </c>
      <c r="B527" t="s">
        <v>30</v>
      </c>
      <c r="C527">
        <v>78926</v>
      </c>
      <c r="D527">
        <f>ROUND(AI_Impact_on_Jobs_20303[[#This Row],[Salary]]/1000, 1)</f>
        <v>78.900000000000006</v>
      </c>
      <c r="E527">
        <v>28</v>
      </c>
      <c r="F5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27" t="s">
        <v>25</v>
      </c>
      <c r="H527">
        <v>18</v>
      </c>
      <c r="I527">
        <v>109</v>
      </c>
      <c r="J527">
        <v>52</v>
      </c>
      <c r="K527" t="s">
        <v>27</v>
      </c>
      <c r="L527">
        <f>IF(AI_Impact_on_Jobs_20303[[#This Row],[Risk_Category]] = "Low", AI_Impact_on_Jobs_20303[[#This Row],[Automation_Probability_2030]], 0)</f>
        <v>0</v>
      </c>
      <c r="M527">
        <f>IF(AI_Impact_on_Jobs_20303[[#This Row],[Risk_Category]]="Medium", AI_Impact_on_Jobs_20303[[#This Row],[Automation_Probability_2030]], 0)</f>
        <v>52</v>
      </c>
      <c r="N527">
        <f>IF(AI_Impact_on_Jobs_20303[[#This Row],[Risk_Category]]="High", AI_Impact_on_Jobs_20303[[#This Row],[Automation_Probability_2030]], 0)</f>
        <v>0</v>
      </c>
      <c r="O527">
        <f>AVERAGE(AI_Impact_on_Jobs_20303[[#This Row],[Skill_1]:[Skill_10]])</f>
        <v>37.200000000000003</v>
      </c>
      <c r="P527">
        <v>74</v>
      </c>
      <c r="Q527">
        <v>81</v>
      </c>
      <c r="R527">
        <v>13</v>
      </c>
      <c r="S527">
        <v>2</v>
      </c>
      <c r="T527">
        <v>69</v>
      </c>
      <c r="U527">
        <v>3</v>
      </c>
      <c r="V527">
        <v>63</v>
      </c>
      <c r="W527">
        <v>15</v>
      </c>
      <c r="X527">
        <v>47</v>
      </c>
      <c r="Y527">
        <v>5</v>
      </c>
    </row>
    <row r="528" spans="1:25" x14ac:dyDescent="0.35">
      <c r="A528">
        <v>527</v>
      </c>
      <c r="B528" t="s">
        <v>37</v>
      </c>
      <c r="C528">
        <v>138778</v>
      </c>
      <c r="D528">
        <f>ROUND(AI_Impact_on_Jobs_20303[[#This Row],[Salary]]/1000, 1)</f>
        <v>138.80000000000001</v>
      </c>
      <c r="E528">
        <v>3</v>
      </c>
      <c r="F5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28" t="s">
        <v>19</v>
      </c>
      <c r="H528">
        <v>51</v>
      </c>
      <c r="I528">
        <v>10</v>
      </c>
      <c r="J528">
        <v>43</v>
      </c>
      <c r="K528" t="s">
        <v>27</v>
      </c>
      <c r="L528">
        <f>IF(AI_Impact_on_Jobs_20303[[#This Row],[Risk_Category]] = "Low", AI_Impact_on_Jobs_20303[[#This Row],[Automation_Probability_2030]], 0)</f>
        <v>0</v>
      </c>
      <c r="M528">
        <f>IF(AI_Impact_on_Jobs_20303[[#This Row],[Risk_Category]]="Medium", AI_Impact_on_Jobs_20303[[#This Row],[Automation_Probability_2030]], 0)</f>
        <v>43</v>
      </c>
      <c r="N528">
        <f>IF(AI_Impact_on_Jobs_20303[[#This Row],[Risk_Category]]="High", AI_Impact_on_Jobs_20303[[#This Row],[Automation_Probability_2030]], 0)</f>
        <v>0</v>
      </c>
      <c r="O528">
        <f>AVERAGE(AI_Impact_on_Jobs_20303[[#This Row],[Skill_1]:[Skill_10]])</f>
        <v>32.700000000000003</v>
      </c>
      <c r="P528">
        <v>7</v>
      </c>
      <c r="Q528">
        <v>9</v>
      </c>
      <c r="R528">
        <v>43</v>
      </c>
      <c r="S528">
        <v>36</v>
      </c>
      <c r="T528">
        <v>52</v>
      </c>
      <c r="U528">
        <v>3</v>
      </c>
      <c r="V528">
        <v>69</v>
      </c>
      <c r="W528">
        <v>86</v>
      </c>
      <c r="X528">
        <v>3</v>
      </c>
      <c r="Y528">
        <v>19</v>
      </c>
    </row>
    <row r="529" spans="1:25" x14ac:dyDescent="0.35">
      <c r="A529">
        <v>528</v>
      </c>
      <c r="B529" t="s">
        <v>39</v>
      </c>
      <c r="C529">
        <v>30671</v>
      </c>
      <c r="D529">
        <f>ROUND(AI_Impact_on_Jobs_20303[[#This Row],[Salary]]/1000, 1)</f>
        <v>30.7</v>
      </c>
      <c r="E529">
        <v>9</v>
      </c>
      <c r="F5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29" t="s">
        <v>25</v>
      </c>
      <c r="H529">
        <v>62</v>
      </c>
      <c r="I529">
        <v>94</v>
      </c>
      <c r="J529">
        <v>75</v>
      </c>
      <c r="K529" t="s">
        <v>20</v>
      </c>
      <c r="L529">
        <f>IF(AI_Impact_on_Jobs_20303[[#This Row],[Risk_Category]] = "Low", AI_Impact_on_Jobs_20303[[#This Row],[Automation_Probability_2030]], 0)</f>
        <v>0</v>
      </c>
      <c r="M529">
        <f>IF(AI_Impact_on_Jobs_20303[[#This Row],[Risk_Category]]="Medium", AI_Impact_on_Jobs_20303[[#This Row],[Automation_Probability_2030]], 0)</f>
        <v>0</v>
      </c>
      <c r="N529">
        <f>IF(AI_Impact_on_Jobs_20303[[#This Row],[Risk_Category]]="High", AI_Impact_on_Jobs_20303[[#This Row],[Automation_Probability_2030]], 0)</f>
        <v>75</v>
      </c>
      <c r="O529">
        <f>AVERAGE(AI_Impact_on_Jobs_20303[[#This Row],[Skill_1]:[Skill_10]])</f>
        <v>40.299999999999997</v>
      </c>
      <c r="P529">
        <v>65</v>
      </c>
      <c r="Q529">
        <v>15</v>
      </c>
      <c r="R529">
        <v>55</v>
      </c>
      <c r="S529">
        <v>53</v>
      </c>
      <c r="T529">
        <v>73</v>
      </c>
      <c r="U529">
        <v>6</v>
      </c>
      <c r="V529">
        <v>89</v>
      </c>
      <c r="W529">
        <v>7</v>
      </c>
      <c r="X529">
        <v>22</v>
      </c>
      <c r="Y529">
        <v>18</v>
      </c>
    </row>
    <row r="530" spans="1:25" x14ac:dyDescent="0.35">
      <c r="A530">
        <v>529</v>
      </c>
      <c r="B530" t="s">
        <v>32</v>
      </c>
      <c r="C530">
        <v>114153</v>
      </c>
      <c r="D530">
        <f>ROUND(AI_Impact_on_Jobs_20303[[#This Row],[Salary]]/1000, 1)</f>
        <v>114.2</v>
      </c>
      <c r="E530">
        <v>26</v>
      </c>
      <c r="F5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30" t="s">
        <v>19</v>
      </c>
      <c r="H530">
        <v>2</v>
      </c>
      <c r="I530">
        <v>14</v>
      </c>
      <c r="J530">
        <v>38</v>
      </c>
      <c r="K530" t="s">
        <v>27</v>
      </c>
      <c r="L530">
        <f>IF(AI_Impact_on_Jobs_20303[[#This Row],[Risk_Category]] = "Low", AI_Impact_on_Jobs_20303[[#This Row],[Automation_Probability_2030]], 0)</f>
        <v>0</v>
      </c>
      <c r="M530">
        <f>IF(AI_Impact_on_Jobs_20303[[#This Row],[Risk_Category]]="Medium", AI_Impact_on_Jobs_20303[[#This Row],[Automation_Probability_2030]], 0)</f>
        <v>38</v>
      </c>
      <c r="N530">
        <f>IF(AI_Impact_on_Jobs_20303[[#This Row],[Risk_Category]]="High", AI_Impact_on_Jobs_20303[[#This Row],[Automation_Probability_2030]], 0)</f>
        <v>0</v>
      </c>
      <c r="O530">
        <f>AVERAGE(AI_Impact_on_Jobs_20303[[#This Row],[Skill_1]:[Skill_10]])</f>
        <v>37.4</v>
      </c>
      <c r="P530">
        <v>23</v>
      </c>
      <c r="Q530">
        <v>28</v>
      </c>
      <c r="R530">
        <v>13</v>
      </c>
      <c r="S530">
        <v>64</v>
      </c>
      <c r="T530">
        <v>8</v>
      </c>
      <c r="U530">
        <v>13</v>
      </c>
      <c r="V530">
        <v>64</v>
      </c>
      <c r="W530">
        <v>34</v>
      </c>
      <c r="X530">
        <v>71</v>
      </c>
      <c r="Y530">
        <v>56</v>
      </c>
    </row>
    <row r="531" spans="1:25" x14ac:dyDescent="0.35">
      <c r="A531">
        <v>530</v>
      </c>
      <c r="B531" t="s">
        <v>42</v>
      </c>
      <c r="C531">
        <v>69574</v>
      </c>
      <c r="D531">
        <f>ROUND(AI_Impact_on_Jobs_20303[[#This Row],[Salary]]/1000, 1)</f>
        <v>69.599999999999994</v>
      </c>
      <c r="E531">
        <v>3</v>
      </c>
      <c r="F5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31" t="s">
        <v>22</v>
      </c>
      <c r="H531">
        <v>65</v>
      </c>
      <c r="I531">
        <v>62</v>
      </c>
      <c r="J531">
        <v>51</v>
      </c>
      <c r="K531" t="s">
        <v>27</v>
      </c>
      <c r="L531">
        <f>IF(AI_Impact_on_Jobs_20303[[#This Row],[Risk_Category]] = "Low", AI_Impact_on_Jobs_20303[[#This Row],[Automation_Probability_2030]], 0)</f>
        <v>0</v>
      </c>
      <c r="M531">
        <f>IF(AI_Impact_on_Jobs_20303[[#This Row],[Risk_Category]]="Medium", AI_Impact_on_Jobs_20303[[#This Row],[Automation_Probability_2030]], 0)</f>
        <v>51</v>
      </c>
      <c r="N531">
        <f>IF(AI_Impact_on_Jobs_20303[[#This Row],[Risk_Category]]="High", AI_Impact_on_Jobs_20303[[#This Row],[Automation_Probability_2030]], 0)</f>
        <v>0</v>
      </c>
      <c r="O531">
        <f>AVERAGE(AI_Impact_on_Jobs_20303[[#This Row],[Skill_1]:[Skill_10]])</f>
        <v>33.6</v>
      </c>
      <c r="P531">
        <v>44</v>
      </c>
      <c r="Q531">
        <v>27</v>
      </c>
      <c r="R531">
        <v>6</v>
      </c>
      <c r="S531">
        <v>87</v>
      </c>
      <c r="T531">
        <v>10</v>
      </c>
      <c r="U531">
        <v>61</v>
      </c>
      <c r="V531">
        <v>4</v>
      </c>
      <c r="W531">
        <v>23</v>
      </c>
      <c r="X531">
        <v>26</v>
      </c>
      <c r="Y531">
        <v>48</v>
      </c>
    </row>
    <row r="532" spans="1:25" x14ac:dyDescent="0.35">
      <c r="A532">
        <v>531</v>
      </c>
      <c r="B532" t="s">
        <v>32</v>
      </c>
      <c r="C532">
        <v>144616</v>
      </c>
      <c r="D532">
        <f>ROUND(AI_Impact_on_Jobs_20303[[#This Row],[Salary]]/1000, 1)</f>
        <v>144.6</v>
      </c>
      <c r="E532">
        <v>26</v>
      </c>
      <c r="F5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32" t="s">
        <v>38</v>
      </c>
      <c r="H532">
        <v>37</v>
      </c>
      <c r="I532">
        <v>87</v>
      </c>
      <c r="J532">
        <v>45</v>
      </c>
      <c r="K532" t="s">
        <v>27</v>
      </c>
      <c r="L532">
        <f>IF(AI_Impact_on_Jobs_20303[[#This Row],[Risk_Category]] = "Low", AI_Impact_on_Jobs_20303[[#This Row],[Automation_Probability_2030]], 0)</f>
        <v>0</v>
      </c>
      <c r="M532">
        <f>IF(AI_Impact_on_Jobs_20303[[#This Row],[Risk_Category]]="Medium", AI_Impact_on_Jobs_20303[[#This Row],[Automation_Probability_2030]], 0)</f>
        <v>45</v>
      </c>
      <c r="N532">
        <f>IF(AI_Impact_on_Jobs_20303[[#This Row],[Risk_Category]]="High", AI_Impact_on_Jobs_20303[[#This Row],[Automation_Probability_2030]], 0)</f>
        <v>0</v>
      </c>
      <c r="O532">
        <f>AVERAGE(AI_Impact_on_Jobs_20303[[#This Row],[Skill_1]:[Skill_10]])</f>
        <v>47.6</v>
      </c>
      <c r="P532">
        <v>84</v>
      </c>
      <c r="Q532">
        <v>65</v>
      </c>
      <c r="R532">
        <v>61</v>
      </c>
      <c r="S532">
        <v>33</v>
      </c>
      <c r="T532">
        <v>82</v>
      </c>
      <c r="U532">
        <v>4</v>
      </c>
      <c r="V532">
        <v>87</v>
      </c>
      <c r="W532">
        <v>51</v>
      </c>
      <c r="X532">
        <v>4</v>
      </c>
      <c r="Y532">
        <v>5</v>
      </c>
    </row>
    <row r="533" spans="1:25" x14ac:dyDescent="0.35">
      <c r="A533">
        <v>532</v>
      </c>
      <c r="B533" t="s">
        <v>24</v>
      </c>
      <c r="C533">
        <v>144313</v>
      </c>
      <c r="D533">
        <f>ROUND(AI_Impact_on_Jobs_20303[[#This Row],[Salary]]/1000, 1)</f>
        <v>144.30000000000001</v>
      </c>
      <c r="E533">
        <v>23</v>
      </c>
      <c r="F5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33" t="s">
        <v>22</v>
      </c>
      <c r="H533">
        <v>1</v>
      </c>
      <c r="I533">
        <v>137</v>
      </c>
      <c r="J533">
        <v>81</v>
      </c>
      <c r="K533" t="s">
        <v>20</v>
      </c>
      <c r="L533">
        <f>IF(AI_Impact_on_Jobs_20303[[#This Row],[Risk_Category]] = "Low", AI_Impact_on_Jobs_20303[[#This Row],[Automation_Probability_2030]], 0)</f>
        <v>0</v>
      </c>
      <c r="M533">
        <f>IF(AI_Impact_on_Jobs_20303[[#This Row],[Risk_Category]]="Medium", AI_Impact_on_Jobs_20303[[#This Row],[Automation_Probability_2030]], 0)</f>
        <v>0</v>
      </c>
      <c r="N533">
        <f>IF(AI_Impact_on_Jobs_20303[[#This Row],[Risk_Category]]="High", AI_Impact_on_Jobs_20303[[#This Row],[Automation_Probability_2030]], 0)</f>
        <v>81</v>
      </c>
      <c r="O533">
        <f>AVERAGE(AI_Impact_on_Jobs_20303[[#This Row],[Skill_1]:[Skill_10]])</f>
        <v>39.4</v>
      </c>
      <c r="P533">
        <v>34</v>
      </c>
      <c r="Q533">
        <v>14</v>
      </c>
      <c r="R533">
        <v>44</v>
      </c>
      <c r="S533">
        <v>5</v>
      </c>
      <c r="T533">
        <v>4</v>
      </c>
      <c r="U533">
        <v>68</v>
      </c>
      <c r="V533">
        <v>42</v>
      </c>
      <c r="W533">
        <v>96</v>
      </c>
      <c r="X533">
        <v>6</v>
      </c>
      <c r="Y533">
        <v>81</v>
      </c>
    </row>
    <row r="534" spans="1:25" x14ac:dyDescent="0.35">
      <c r="A534">
        <v>533</v>
      </c>
      <c r="B534" t="s">
        <v>29</v>
      </c>
      <c r="C534">
        <v>79047</v>
      </c>
      <c r="D534">
        <f>ROUND(AI_Impact_on_Jobs_20303[[#This Row],[Salary]]/1000, 1)</f>
        <v>79</v>
      </c>
      <c r="E534">
        <v>21</v>
      </c>
      <c r="F5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34" t="s">
        <v>22</v>
      </c>
      <c r="H534">
        <v>69</v>
      </c>
      <c r="I534">
        <v>67</v>
      </c>
      <c r="J534">
        <v>12</v>
      </c>
      <c r="K534" t="s">
        <v>23</v>
      </c>
      <c r="L534">
        <f>IF(AI_Impact_on_Jobs_20303[[#This Row],[Risk_Category]] = "Low", AI_Impact_on_Jobs_20303[[#This Row],[Automation_Probability_2030]], 0)</f>
        <v>12</v>
      </c>
      <c r="M534">
        <f>IF(AI_Impact_on_Jobs_20303[[#This Row],[Risk_Category]]="Medium", AI_Impact_on_Jobs_20303[[#This Row],[Automation_Probability_2030]], 0)</f>
        <v>0</v>
      </c>
      <c r="N534">
        <f>IF(AI_Impact_on_Jobs_20303[[#This Row],[Risk_Category]]="High", AI_Impact_on_Jobs_20303[[#This Row],[Automation_Probability_2030]], 0)</f>
        <v>0</v>
      </c>
      <c r="O534">
        <f>AVERAGE(AI_Impact_on_Jobs_20303[[#This Row],[Skill_1]:[Skill_10]])</f>
        <v>47.3</v>
      </c>
      <c r="P534">
        <v>21</v>
      </c>
      <c r="Q534">
        <v>6</v>
      </c>
      <c r="R534">
        <v>5</v>
      </c>
      <c r="S534">
        <v>87</v>
      </c>
      <c r="T534">
        <v>95</v>
      </c>
      <c r="U534">
        <v>4</v>
      </c>
      <c r="V534">
        <v>51</v>
      </c>
      <c r="W534">
        <v>97</v>
      </c>
      <c r="X534">
        <v>28</v>
      </c>
      <c r="Y534">
        <v>79</v>
      </c>
    </row>
    <row r="535" spans="1:25" x14ac:dyDescent="0.35">
      <c r="A535">
        <v>534</v>
      </c>
      <c r="B535" t="s">
        <v>39</v>
      </c>
      <c r="C535">
        <v>116649</v>
      </c>
      <c r="D535">
        <f>ROUND(AI_Impact_on_Jobs_20303[[#This Row],[Salary]]/1000, 1)</f>
        <v>116.6</v>
      </c>
      <c r="E535">
        <v>25</v>
      </c>
      <c r="F5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35" t="s">
        <v>25</v>
      </c>
      <c r="H535">
        <v>68</v>
      </c>
      <c r="I535">
        <v>75</v>
      </c>
      <c r="J535">
        <v>92</v>
      </c>
      <c r="K535" t="s">
        <v>20</v>
      </c>
      <c r="L535">
        <f>IF(AI_Impact_on_Jobs_20303[[#This Row],[Risk_Category]] = "Low", AI_Impact_on_Jobs_20303[[#This Row],[Automation_Probability_2030]], 0)</f>
        <v>0</v>
      </c>
      <c r="M535">
        <f>IF(AI_Impact_on_Jobs_20303[[#This Row],[Risk_Category]]="Medium", AI_Impact_on_Jobs_20303[[#This Row],[Automation_Probability_2030]], 0)</f>
        <v>0</v>
      </c>
      <c r="N535">
        <f>IF(AI_Impact_on_Jobs_20303[[#This Row],[Risk_Category]]="High", AI_Impact_on_Jobs_20303[[#This Row],[Automation_Probability_2030]], 0)</f>
        <v>92</v>
      </c>
      <c r="O535">
        <f>AVERAGE(AI_Impact_on_Jobs_20303[[#This Row],[Skill_1]:[Skill_10]])</f>
        <v>53.2</v>
      </c>
      <c r="P535">
        <v>56</v>
      </c>
      <c r="Q535">
        <v>19</v>
      </c>
      <c r="R535">
        <v>22</v>
      </c>
      <c r="S535">
        <v>49</v>
      </c>
      <c r="T535">
        <v>96</v>
      </c>
      <c r="U535">
        <v>77</v>
      </c>
      <c r="V535">
        <v>49</v>
      </c>
      <c r="W535">
        <v>34</v>
      </c>
      <c r="X535">
        <v>55</v>
      </c>
      <c r="Y535">
        <v>75</v>
      </c>
    </row>
    <row r="536" spans="1:25" x14ac:dyDescent="0.35">
      <c r="A536">
        <v>535</v>
      </c>
      <c r="B536" t="s">
        <v>32</v>
      </c>
      <c r="C536">
        <v>131192</v>
      </c>
      <c r="D536">
        <f>ROUND(AI_Impact_on_Jobs_20303[[#This Row],[Salary]]/1000, 1)</f>
        <v>131.19999999999999</v>
      </c>
      <c r="E536">
        <v>2</v>
      </c>
      <c r="F5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36" t="s">
        <v>22</v>
      </c>
      <c r="H536">
        <v>32</v>
      </c>
      <c r="I536">
        <v>122</v>
      </c>
      <c r="J536">
        <v>56</v>
      </c>
      <c r="K536" t="s">
        <v>27</v>
      </c>
      <c r="L536">
        <f>IF(AI_Impact_on_Jobs_20303[[#This Row],[Risk_Category]] = "Low", AI_Impact_on_Jobs_20303[[#This Row],[Automation_Probability_2030]], 0)</f>
        <v>0</v>
      </c>
      <c r="M536">
        <f>IF(AI_Impact_on_Jobs_20303[[#This Row],[Risk_Category]]="Medium", AI_Impact_on_Jobs_20303[[#This Row],[Automation_Probability_2030]], 0)</f>
        <v>56</v>
      </c>
      <c r="N536">
        <f>IF(AI_Impact_on_Jobs_20303[[#This Row],[Risk_Category]]="High", AI_Impact_on_Jobs_20303[[#This Row],[Automation_Probability_2030]], 0)</f>
        <v>0</v>
      </c>
      <c r="O536">
        <f>AVERAGE(AI_Impact_on_Jobs_20303[[#This Row],[Skill_1]:[Skill_10]])</f>
        <v>64.400000000000006</v>
      </c>
      <c r="P536">
        <v>96</v>
      </c>
      <c r="Q536">
        <v>93</v>
      </c>
      <c r="R536">
        <v>79</v>
      </c>
      <c r="S536">
        <v>72</v>
      </c>
      <c r="T536">
        <v>27</v>
      </c>
      <c r="U536">
        <v>85</v>
      </c>
      <c r="V536">
        <v>43</v>
      </c>
      <c r="W536">
        <v>27</v>
      </c>
      <c r="X536">
        <v>38</v>
      </c>
      <c r="Y536">
        <v>84</v>
      </c>
    </row>
    <row r="537" spans="1:25" x14ac:dyDescent="0.35">
      <c r="A537">
        <v>536</v>
      </c>
      <c r="B537" t="s">
        <v>32</v>
      </c>
      <c r="C537">
        <v>84165</v>
      </c>
      <c r="D537">
        <f>ROUND(AI_Impact_on_Jobs_20303[[#This Row],[Salary]]/1000, 1)</f>
        <v>84.2</v>
      </c>
      <c r="E537">
        <v>10</v>
      </c>
      <c r="F5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37" t="s">
        <v>22</v>
      </c>
      <c r="H537">
        <v>46</v>
      </c>
      <c r="I537">
        <v>99</v>
      </c>
      <c r="J537">
        <v>31</v>
      </c>
      <c r="K537" t="s">
        <v>27</v>
      </c>
      <c r="L537">
        <f>IF(AI_Impact_on_Jobs_20303[[#This Row],[Risk_Category]] = "Low", AI_Impact_on_Jobs_20303[[#This Row],[Automation_Probability_2030]], 0)</f>
        <v>0</v>
      </c>
      <c r="M537">
        <f>IF(AI_Impact_on_Jobs_20303[[#This Row],[Risk_Category]]="Medium", AI_Impact_on_Jobs_20303[[#This Row],[Automation_Probability_2030]], 0)</f>
        <v>31</v>
      </c>
      <c r="N537">
        <f>IF(AI_Impact_on_Jobs_20303[[#This Row],[Risk_Category]]="High", AI_Impact_on_Jobs_20303[[#This Row],[Automation_Probability_2030]], 0)</f>
        <v>0</v>
      </c>
      <c r="O537">
        <f>AVERAGE(AI_Impact_on_Jobs_20303[[#This Row],[Skill_1]:[Skill_10]])</f>
        <v>62</v>
      </c>
      <c r="P537">
        <v>2</v>
      </c>
      <c r="Q537">
        <v>83</v>
      </c>
      <c r="R537">
        <v>83</v>
      </c>
      <c r="S537">
        <v>29</v>
      </c>
      <c r="T537">
        <v>87</v>
      </c>
      <c r="U537">
        <v>77</v>
      </c>
      <c r="V537">
        <v>42</v>
      </c>
      <c r="W537">
        <v>75</v>
      </c>
      <c r="X537">
        <v>96</v>
      </c>
      <c r="Y537">
        <v>46</v>
      </c>
    </row>
    <row r="538" spans="1:25" x14ac:dyDescent="0.35">
      <c r="A538">
        <v>537</v>
      </c>
      <c r="B538" t="s">
        <v>28</v>
      </c>
      <c r="C538">
        <v>132488</v>
      </c>
      <c r="D538">
        <f>ROUND(AI_Impact_on_Jobs_20303[[#This Row],[Salary]]/1000, 1)</f>
        <v>132.5</v>
      </c>
      <c r="E538">
        <v>5</v>
      </c>
      <c r="F5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38" t="s">
        <v>38</v>
      </c>
      <c r="H538">
        <v>94</v>
      </c>
      <c r="I538">
        <v>11</v>
      </c>
      <c r="J538">
        <v>34</v>
      </c>
      <c r="K538" t="s">
        <v>27</v>
      </c>
      <c r="L538">
        <f>IF(AI_Impact_on_Jobs_20303[[#This Row],[Risk_Category]] = "Low", AI_Impact_on_Jobs_20303[[#This Row],[Automation_Probability_2030]], 0)</f>
        <v>0</v>
      </c>
      <c r="M538">
        <f>IF(AI_Impact_on_Jobs_20303[[#This Row],[Risk_Category]]="Medium", AI_Impact_on_Jobs_20303[[#This Row],[Automation_Probability_2030]], 0)</f>
        <v>34</v>
      </c>
      <c r="N538">
        <f>IF(AI_Impact_on_Jobs_20303[[#This Row],[Risk_Category]]="High", AI_Impact_on_Jobs_20303[[#This Row],[Automation_Probability_2030]], 0)</f>
        <v>0</v>
      </c>
      <c r="O538">
        <f>AVERAGE(AI_Impact_on_Jobs_20303[[#This Row],[Skill_1]:[Skill_10]])</f>
        <v>51.1</v>
      </c>
      <c r="P538">
        <v>57</v>
      </c>
      <c r="Q538">
        <v>5</v>
      </c>
      <c r="R538">
        <v>86</v>
      </c>
      <c r="S538">
        <v>53</v>
      </c>
      <c r="T538">
        <v>26</v>
      </c>
      <c r="U538">
        <v>68</v>
      </c>
      <c r="V538">
        <v>54</v>
      </c>
      <c r="W538">
        <v>23</v>
      </c>
      <c r="X538">
        <v>57</v>
      </c>
      <c r="Y538">
        <v>82</v>
      </c>
    </row>
    <row r="539" spans="1:25" x14ac:dyDescent="0.35">
      <c r="A539">
        <v>538</v>
      </c>
      <c r="B539" t="s">
        <v>41</v>
      </c>
      <c r="C539">
        <v>57757</v>
      </c>
      <c r="D539">
        <f>ROUND(AI_Impact_on_Jobs_20303[[#This Row],[Salary]]/1000, 1)</f>
        <v>57.8</v>
      </c>
      <c r="E539">
        <v>2</v>
      </c>
      <c r="F5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39" t="s">
        <v>25</v>
      </c>
      <c r="H539">
        <v>63</v>
      </c>
      <c r="I539">
        <v>85</v>
      </c>
      <c r="J539">
        <v>77</v>
      </c>
      <c r="K539" t="s">
        <v>20</v>
      </c>
      <c r="L539">
        <f>IF(AI_Impact_on_Jobs_20303[[#This Row],[Risk_Category]] = "Low", AI_Impact_on_Jobs_20303[[#This Row],[Automation_Probability_2030]], 0)</f>
        <v>0</v>
      </c>
      <c r="M539">
        <f>IF(AI_Impact_on_Jobs_20303[[#This Row],[Risk_Category]]="Medium", AI_Impact_on_Jobs_20303[[#This Row],[Automation_Probability_2030]], 0)</f>
        <v>0</v>
      </c>
      <c r="N539">
        <f>IF(AI_Impact_on_Jobs_20303[[#This Row],[Risk_Category]]="High", AI_Impact_on_Jobs_20303[[#This Row],[Automation_Probability_2030]], 0)</f>
        <v>77</v>
      </c>
      <c r="O539">
        <f>AVERAGE(AI_Impact_on_Jobs_20303[[#This Row],[Skill_1]:[Skill_10]])</f>
        <v>49.6</v>
      </c>
      <c r="P539">
        <v>39</v>
      </c>
      <c r="Q539">
        <v>34</v>
      </c>
      <c r="R539">
        <v>83</v>
      </c>
      <c r="S539">
        <v>27</v>
      </c>
      <c r="T539">
        <v>73</v>
      </c>
      <c r="U539">
        <v>9</v>
      </c>
      <c r="V539">
        <v>95</v>
      </c>
      <c r="W539">
        <v>62</v>
      </c>
      <c r="X539">
        <v>71</v>
      </c>
      <c r="Y539">
        <v>3</v>
      </c>
    </row>
    <row r="540" spans="1:25" x14ac:dyDescent="0.35">
      <c r="A540">
        <v>539</v>
      </c>
      <c r="B540" t="s">
        <v>44</v>
      </c>
      <c r="C540">
        <v>106095</v>
      </c>
      <c r="D540">
        <f>ROUND(AI_Impact_on_Jobs_20303[[#This Row],[Salary]]/1000, 1)</f>
        <v>106.1</v>
      </c>
      <c r="E540">
        <v>29</v>
      </c>
      <c r="F5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40" t="s">
        <v>22</v>
      </c>
      <c r="H540">
        <v>22</v>
      </c>
      <c r="I540">
        <v>143</v>
      </c>
      <c r="J540">
        <v>5</v>
      </c>
      <c r="K540" t="s">
        <v>27</v>
      </c>
      <c r="L540">
        <f>IF(AI_Impact_on_Jobs_20303[[#This Row],[Risk_Category]] = "Low", AI_Impact_on_Jobs_20303[[#This Row],[Automation_Probability_2030]], 0)</f>
        <v>0</v>
      </c>
      <c r="M540">
        <f>IF(AI_Impact_on_Jobs_20303[[#This Row],[Risk_Category]]="Medium", AI_Impact_on_Jobs_20303[[#This Row],[Automation_Probability_2030]], 0)</f>
        <v>5</v>
      </c>
      <c r="N540">
        <f>IF(AI_Impact_on_Jobs_20303[[#This Row],[Risk_Category]]="High", AI_Impact_on_Jobs_20303[[#This Row],[Automation_Probability_2030]], 0)</f>
        <v>0</v>
      </c>
      <c r="O540">
        <f>AVERAGE(AI_Impact_on_Jobs_20303[[#This Row],[Skill_1]:[Skill_10]])</f>
        <v>57.5</v>
      </c>
      <c r="P540">
        <v>63</v>
      </c>
      <c r="Q540">
        <v>73</v>
      </c>
      <c r="R540">
        <v>37</v>
      </c>
      <c r="S540">
        <v>72</v>
      </c>
      <c r="T540">
        <v>68</v>
      </c>
      <c r="U540">
        <v>71</v>
      </c>
      <c r="V540">
        <v>49</v>
      </c>
      <c r="W540">
        <v>38</v>
      </c>
      <c r="X540">
        <v>22</v>
      </c>
      <c r="Y540">
        <v>82</v>
      </c>
    </row>
    <row r="541" spans="1:25" x14ac:dyDescent="0.35">
      <c r="A541">
        <v>540</v>
      </c>
      <c r="B541" t="s">
        <v>43</v>
      </c>
      <c r="C541">
        <v>84304</v>
      </c>
      <c r="D541">
        <f>ROUND(AI_Impact_on_Jobs_20303[[#This Row],[Salary]]/1000, 1)</f>
        <v>84.3</v>
      </c>
      <c r="E541">
        <v>0</v>
      </c>
      <c r="F5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41" t="s">
        <v>38</v>
      </c>
      <c r="H541">
        <v>44</v>
      </c>
      <c r="I541">
        <v>144</v>
      </c>
      <c r="J541">
        <v>6</v>
      </c>
      <c r="K541" t="s">
        <v>23</v>
      </c>
      <c r="L541">
        <f>IF(AI_Impact_on_Jobs_20303[[#This Row],[Risk_Category]] = "Low", AI_Impact_on_Jobs_20303[[#This Row],[Automation_Probability_2030]], 0)</f>
        <v>6</v>
      </c>
      <c r="M541">
        <f>IF(AI_Impact_on_Jobs_20303[[#This Row],[Risk_Category]]="Medium", AI_Impact_on_Jobs_20303[[#This Row],[Automation_Probability_2030]], 0)</f>
        <v>0</v>
      </c>
      <c r="N541">
        <f>IF(AI_Impact_on_Jobs_20303[[#This Row],[Risk_Category]]="High", AI_Impact_on_Jobs_20303[[#This Row],[Automation_Probability_2030]], 0)</f>
        <v>0</v>
      </c>
      <c r="O541">
        <f>AVERAGE(AI_Impact_on_Jobs_20303[[#This Row],[Skill_1]:[Skill_10]])</f>
        <v>49.8</v>
      </c>
      <c r="P541">
        <v>85</v>
      </c>
      <c r="Q541">
        <v>10</v>
      </c>
      <c r="R541">
        <v>89</v>
      </c>
      <c r="S541">
        <v>81</v>
      </c>
      <c r="T541">
        <v>37</v>
      </c>
      <c r="U541">
        <v>23</v>
      </c>
      <c r="V541">
        <v>73</v>
      </c>
      <c r="W541">
        <v>3</v>
      </c>
      <c r="X541">
        <v>18</v>
      </c>
      <c r="Y541">
        <v>79</v>
      </c>
    </row>
    <row r="542" spans="1:25" x14ac:dyDescent="0.35">
      <c r="A542">
        <v>541</v>
      </c>
      <c r="B542" t="s">
        <v>43</v>
      </c>
      <c r="C542">
        <v>86414</v>
      </c>
      <c r="D542">
        <f>ROUND(AI_Impact_on_Jobs_20303[[#This Row],[Salary]]/1000, 1)</f>
        <v>86.4</v>
      </c>
      <c r="E542">
        <v>0</v>
      </c>
      <c r="F5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42" t="s">
        <v>22</v>
      </c>
      <c r="H542">
        <v>91</v>
      </c>
      <c r="I542">
        <v>134</v>
      </c>
      <c r="J542">
        <v>26</v>
      </c>
      <c r="K542" t="s">
        <v>23</v>
      </c>
      <c r="L542">
        <f>IF(AI_Impact_on_Jobs_20303[[#This Row],[Risk_Category]] = "Low", AI_Impact_on_Jobs_20303[[#This Row],[Automation_Probability_2030]], 0)</f>
        <v>26</v>
      </c>
      <c r="M542">
        <f>IF(AI_Impact_on_Jobs_20303[[#This Row],[Risk_Category]]="Medium", AI_Impact_on_Jobs_20303[[#This Row],[Automation_Probability_2030]], 0)</f>
        <v>0</v>
      </c>
      <c r="N542">
        <f>IF(AI_Impact_on_Jobs_20303[[#This Row],[Risk_Category]]="High", AI_Impact_on_Jobs_20303[[#This Row],[Automation_Probability_2030]], 0)</f>
        <v>0</v>
      </c>
      <c r="O542">
        <f>AVERAGE(AI_Impact_on_Jobs_20303[[#This Row],[Skill_1]:[Skill_10]])</f>
        <v>54.3</v>
      </c>
      <c r="P542">
        <v>77</v>
      </c>
      <c r="Q542">
        <v>88</v>
      </c>
      <c r="R542">
        <v>81</v>
      </c>
      <c r="S542">
        <v>6</v>
      </c>
      <c r="T542">
        <v>3</v>
      </c>
      <c r="U542">
        <v>89</v>
      </c>
      <c r="V542">
        <v>84</v>
      </c>
      <c r="W542">
        <v>47</v>
      </c>
      <c r="X542">
        <v>4</v>
      </c>
      <c r="Y542">
        <v>64</v>
      </c>
    </row>
    <row r="543" spans="1:25" x14ac:dyDescent="0.35">
      <c r="A543">
        <v>542</v>
      </c>
      <c r="B543" t="s">
        <v>36</v>
      </c>
      <c r="C543">
        <v>47040</v>
      </c>
      <c r="D543">
        <f>ROUND(AI_Impact_on_Jobs_20303[[#This Row],[Salary]]/1000, 1)</f>
        <v>47</v>
      </c>
      <c r="E543">
        <v>4</v>
      </c>
      <c r="F5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43" t="s">
        <v>38</v>
      </c>
      <c r="H543">
        <v>97</v>
      </c>
      <c r="I543">
        <v>94</v>
      </c>
      <c r="J543">
        <v>64</v>
      </c>
      <c r="K543" t="s">
        <v>27</v>
      </c>
      <c r="L543">
        <f>IF(AI_Impact_on_Jobs_20303[[#This Row],[Risk_Category]] = "Low", AI_Impact_on_Jobs_20303[[#This Row],[Automation_Probability_2030]], 0)</f>
        <v>0</v>
      </c>
      <c r="M543">
        <f>IF(AI_Impact_on_Jobs_20303[[#This Row],[Risk_Category]]="Medium", AI_Impact_on_Jobs_20303[[#This Row],[Automation_Probability_2030]], 0)</f>
        <v>64</v>
      </c>
      <c r="N543">
        <f>IF(AI_Impact_on_Jobs_20303[[#This Row],[Risk_Category]]="High", AI_Impact_on_Jobs_20303[[#This Row],[Automation_Probability_2030]], 0)</f>
        <v>0</v>
      </c>
      <c r="O543">
        <f>AVERAGE(AI_Impact_on_Jobs_20303[[#This Row],[Skill_1]:[Skill_10]])</f>
        <v>52.4</v>
      </c>
      <c r="P543">
        <v>57</v>
      </c>
      <c r="Q543">
        <v>16</v>
      </c>
      <c r="R543">
        <v>69</v>
      </c>
      <c r="S543">
        <v>51</v>
      </c>
      <c r="T543">
        <v>65</v>
      </c>
      <c r="U543">
        <v>89</v>
      </c>
      <c r="V543">
        <v>44</v>
      </c>
      <c r="W543">
        <v>9</v>
      </c>
      <c r="X543">
        <v>75</v>
      </c>
      <c r="Y543">
        <v>49</v>
      </c>
    </row>
    <row r="544" spans="1:25" x14ac:dyDescent="0.35">
      <c r="A544">
        <v>543</v>
      </c>
      <c r="B544" t="s">
        <v>36</v>
      </c>
      <c r="C544">
        <v>80192</v>
      </c>
      <c r="D544">
        <f>ROUND(AI_Impact_on_Jobs_20303[[#This Row],[Salary]]/1000, 1)</f>
        <v>80.2</v>
      </c>
      <c r="E544">
        <v>23</v>
      </c>
      <c r="F5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44" t="s">
        <v>38</v>
      </c>
      <c r="H544">
        <v>33</v>
      </c>
      <c r="I544">
        <v>148</v>
      </c>
      <c r="J544">
        <v>57</v>
      </c>
      <c r="K544" t="s">
        <v>27</v>
      </c>
      <c r="L544">
        <f>IF(AI_Impact_on_Jobs_20303[[#This Row],[Risk_Category]] = "Low", AI_Impact_on_Jobs_20303[[#This Row],[Automation_Probability_2030]], 0)</f>
        <v>0</v>
      </c>
      <c r="M544">
        <f>IF(AI_Impact_on_Jobs_20303[[#This Row],[Risk_Category]]="Medium", AI_Impact_on_Jobs_20303[[#This Row],[Automation_Probability_2030]], 0)</f>
        <v>57</v>
      </c>
      <c r="N544">
        <f>IF(AI_Impact_on_Jobs_20303[[#This Row],[Risk_Category]]="High", AI_Impact_on_Jobs_20303[[#This Row],[Automation_Probability_2030]], 0)</f>
        <v>0</v>
      </c>
      <c r="O544">
        <f>AVERAGE(AI_Impact_on_Jobs_20303[[#This Row],[Skill_1]:[Skill_10]])</f>
        <v>27.1</v>
      </c>
      <c r="P544">
        <v>4</v>
      </c>
      <c r="Q544">
        <v>33</v>
      </c>
      <c r="R544">
        <v>62</v>
      </c>
      <c r="S544">
        <v>6</v>
      </c>
      <c r="T544">
        <v>2</v>
      </c>
      <c r="U544">
        <v>45</v>
      </c>
      <c r="V544">
        <v>33</v>
      </c>
      <c r="W544">
        <v>44</v>
      </c>
      <c r="X544">
        <v>26</v>
      </c>
      <c r="Y544">
        <v>16</v>
      </c>
    </row>
    <row r="545" spans="1:25" x14ac:dyDescent="0.35">
      <c r="A545">
        <v>544</v>
      </c>
      <c r="B545" t="s">
        <v>28</v>
      </c>
      <c r="C545">
        <v>141359</v>
      </c>
      <c r="D545">
        <f>ROUND(AI_Impact_on_Jobs_20303[[#This Row],[Salary]]/1000, 1)</f>
        <v>141.4</v>
      </c>
      <c r="E545">
        <v>16</v>
      </c>
      <c r="F5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45" t="s">
        <v>19</v>
      </c>
      <c r="H545">
        <v>51</v>
      </c>
      <c r="I545">
        <v>7</v>
      </c>
      <c r="J545">
        <v>43</v>
      </c>
      <c r="K545" t="s">
        <v>27</v>
      </c>
      <c r="L545">
        <f>IF(AI_Impact_on_Jobs_20303[[#This Row],[Risk_Category]] = "Low", AI_Impact_on_Jobs_20303[[#This Row],[Automation_Probability_2030]], 0)</f>
        <v>0</v>
      </c>
      <c r="M545">
        <f>IF(AI_Impact_on_Jobs_20303[[#This Row],[Risk_Category]]="Medium", AI_Impact_on_Jobs_20303[[#This Row],[Automation_Probability_2030]], 0)</f>
        <v>43</v>
      </c>
      <c r="N545">
        <f>IF(AI_Impact_on_Jobs_20303[[#This Row],[Risk_Category]]="High", AI_Impact_on_Jobs_20303[[#This Row],[Automation_Probability_2030]], 0)</f>
        <v>0</v>
      </c>
      <c r="O545">
        <f>AVERAGE(AI_Impact_on_Jobs_20303[[#This Row],[Skill_1]:[Skill_10]])</f>
        <v>50.6</v>
      </c>
      <c r="P545">
        <v>59</v>
      </c>
      <c r="Q545">
        <v>7</v>
      </c>
      <c r="R545">
        <v>15</v>
      </c>
      <c r="S545">
        <v>7</v>
      </c>
      <c r="T545">
        <v>81</v>
      </c>
      <c r="U545">
        <v>75</v>
      </c>
      <c r="V545">
        <v>75</v>
      </c>
      <c r="W545">
        <v>72</v>
      </c>
      <c r="X545">
        <v>67</v>
      </c>
      <c r="Y545">
        <v>48</v>
      </c>
    </row>
    <row r="546" spans="1:25" x14ac:dyDescent="0.35">
      <c r="A546">
        <v>545</v>
      </c>
      <c r="B546" t="s">
        <v>24</v>
      </c>
      <c r="C546">
        <v>52394</v>
      </c>
      <c r="D546">
        <f>ROUND(AI_Impact_on_Jobs_20303[[#This Row],[Salary]]/1000, 1)</f>
        <v>52.4</v>
      </c>
      <c r="E546">
        <v>29</v>
      </c>
      <c r="F5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46" t="s">
        <v>19</v>
      </c>
      <c r="H546">
        <v>4</v>
      </c>
      <c r="I546">
        <v>112</v>
      </c>
      <c r="J546">
        <v>89</v>
      </c>
      <c r="K546" t="s">
        <v>20</v>
      </c>
      <c r="L546">
        <f>IF(AI_Impact_on_Jobs_20303[[#This Row],[Risk_Category]] = "Low", AI_Impact_on_Jobs_20303[[#This Row],[Automation_Probability_2030]], 0)</f>
        <v>0</v>
      </c>
      <c r="M546">
        <f>IF(AI_Impact_on_Jobs_20303[[#This Row],[Risk_Category]]="Medium", AI_Impact_on_Jobs_20303[[#This Row],[Automation_Probability_2030]], 0)</f>
        <v>0</v>
      </c>
      <c r="N546">
        <f>IF(AI_Impact_on_Jobs_20303[[#This Row],[Risk_Category]]="High", AI_Impact_on_Jobs_20303[[#This Row],[Automation_Probability_2030]], 0)</f>
        <v>89</v>
      </c>
      <c r="O546">
        <f>AVERAGE(AI_Impact_on_Jobs_20303[[#This Row],[Skill_1]:[Skill_10]])</f>
        <v>54.4</v>
      </c>
      <c r="P546">
        <v>5</v>
      </c>
      <c r="Q546">
        <v>36</v>
      </c>
      <c r="R546">
        <v>28</v>
      </c>
      <c r="S546">
        <v>64</v>
      </c>
      <c r="T546">
        <v>69</v>
      </c>
      <c r="U546">
        <v>87</v>
      </c>
      <c r="V546">
        <v>34</v>
      </c>
      <c r="W546">
        <v>77</v>
      </c>
      <c r="X546">
        <v>56</v>
      </c>
      <c r="Y546">
        <v>88</v>
      </c>
    </row>
    <row r="547" spans="1:25" x14ac:dyDescent="0.35">
      <c r="A547">
        <v>546</v>
      </c>
      <c r="B547" t="s">
        <v>39</v>
      </c>
      <c r="C547">
        <v>75482</v>
      </c>
      <c r="D547">
        <f>ROUND(AI_Impact_on_Jobs_20303[[#This Row],[Salary]]/1000, 1)</f>
        <v>75.5</v>
      </c>
      <c r="E547">
        <v>17</v>
      </c>
      <c r="F5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47" t="s">
        <v>22</v>
      </c>
      <c r="H547">
        <v>52</v>
      </c>
      <c r="I547">
        <v>108</v>
      </c>
      <c r="J547">
        <v>89</v>
      </c>
      <c r="K547" t="s">
        <v>20</v>
      </c>
      <c r="L547">
        <f>IF(AI_Impact_on_Jobs_20303[[#This Row],[Risk_Category]] = "Low", AI_Impact_on_Jobs_20303[[#This Row],[Automation_Probability_2030]], 0)</f>
        <v>0</v>
      </c>
      <c r="M547">
        <f>IF(AI_Impact_on_Jobs_20303[[#This Row],[Risk_Category]]="Medium", AI_Impact_on_Jobs_20303[[#This Row],[Automation_Probability_2030]], 0)</f>
        <v>0</v>
      </c>
      <c r="N547">
        <f>IF(AI_Impact_on_Jobs_20303[[#This Row],[Risk_Category]]="High", AI_Impact_on_Jobs_20303[[#This Row],[Automation_Probability_2030]], 0)</f>
        <v>89</v>
      </c>
      <c r="O547">
        <f>AVERAGE(AI_Impact_on_Jobs_20303[[#This Row],[Skill_1]:[Skill_10]])</f>
        <v>52.5</v>
      </c>
      <c r="P547">
        <v>96</v>
      </c>
      <c r="Q547">
        <v>7</v>
      </c>
      <c r="R547">
        <v>5</v>
      </c>
      <c r="S547">
        <v>94</v>
      </c>
      <c r="T547">
        <v>53</v>
      </c>
      <c r="U547">
        <v>61</v>
      </c>
      <c r="V547">
        <v>48</v>
      </c>
      <c r="W547">
        <v>9</v>
      </c>
      <c r="X547">
        <v>77</v>
      </c>
      <c r="Y547">
        <v>75</v>
      </c>
    </row>
    <row r="548" spans="1:25" x14ac:dyDescent="0.35">
      <c r="A548">
        <v>547</v>
      </c>
      <c r="B548" t="s">
        <v>41</v>
      </c>
      <c r="C548">
        <v>147232</v>
      </c>
      <c r="D548">
        <f>ROUND(AI_Impact_on_Jobs_20303[[#This Row],[Salary]]/1000, 1)</f>
        <v>147.19999999999999</v>
      </c>
      <c r="E548">
        <v>27</v>
      </c>
      <c r="F5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48" t="s">
        <v>25</v>
      </c>
      <c r="H548">
        <v>31</v>
      </c>
      <c r="I548">
        <v>134</v>
      </c>
      <c r="J548">
        <v>72</v>
      </c>
      <c r="K548" t="s">
        <v>20</v>
      </c>
      <c r="L548">
        <f>IF(AI_Impact_on_Jobs_20303[[#This Row],[Risk_Category]] = "Low", AI_Impact_on_Jobs_20303[[#This Row],[Automation_Probability_2030]], 0)</f>
        <v>0</v>
      </c>
      <c r="M548">
        <f>IF(AI_Impact_on_Jobs_20303[[#This Row],[Risk_Category]]="Medium", AI_Impact_on_Jobs_20303[[#This Row],[Automation_Probability_2030]], 0)</f>
        <v>0</v>
      </c>
      <c r="N548">
        <f>IF(AI_Impact_on_Jobs_20303[[#This Row],[Risk_Category]]="High", AI_Impact_on_Jobs_20303[[#This Row],[Automation_Probability_2030]], 0)</f>
        <v>72</v>
      </c>
      <c r="O548">
        <f>AVERAGE(AI_Impact_on_Jobs_20303[[#This Row],[Skill_1]:[Skill_10]])</f>
        <v>51.7</v>
      </c>
      <c r="P548">
        <v>88</v>
      </c>
      <c r="Q548">
        <v>26</v>
      </c>
      <c r="R548">
        <v>59</v>
      </c>
      <c r="S548">
        <v>94</v>
      </c>
      <c r="T548">
        <v>68</v>
      </c>
      <c r="U548">
        <v>41</v>
      </c>
      <c r="V548">
        <v>69</v>
      </c>
      <c r="W548">
        <v>34</v>
      </c>
      <c r="X548">
        <v>28</v>
      </c>
      <c r="Y548">
        <v>10</v>
      </c>
    </row>
    <row r="549" spans="1:25" x14ac:dyDescent="0.35">
      <c r="A549">
        <v>548</v>
      </c>
      <c r="B549" t="s">
        <v>34</v>
      </c>
      <c r="C549">
        <v>147220</v>
      </c>
      <c r="D549">
        <f>ROUND(AI_Impact_on_Jobs_20303[[#This Row],[Salary]]/1000, 1)</f>
        <v>147.19999999999999</v>
      </c>
      <c r="E549">
        <v>13</v>
      </c>
      <c r="F5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49" t="s">
        <v>22</v>
      </c>
      <c r="H549">
        <v>64</v>
      </c>
      <c r="I549">
        <v>86</v>
      </c>
      <c r="J549">
        <v>32</v>
      </c>
      <c r="K549" t="s">
        <v>27</v>
      </c>
      <c r="L549">
        <f>IF(AI_Impact_on_Jobs_20303[[#This Row],[Risk_Category]] = "Low", AI_Impact_on_Jobs_20303[[#This Row],[Automation_Probability_2030]], 0)</f>
        <v>0</v>
      </c>
      <c r="M549">
        <f>IF(AI_Impact_on_Jobs_20303[[#This Row],[Risk_Category]]="Medium", AI_Impact_on_Jobs_20303[[#This Row],[Automation_Probability_2030]], 0)</f>
        <v>32</v>
      </c>
      <c r="N549">
        <f>IF(AI_Impact_on_Jobs_20303[[#This Row],[Risk_Category]]="High", AI_Impact_on_Jobs_20303[[#This Row],[Automation_Probability_2030]], 0)</f>
        <v>0</v>
      </c>
      <c r="O549">
        <f>AVERAGE(AI_Impact_on_Jobs_20303[[#This Row],[Skill_1]:[Skill_10]])</f>
        <v>38.799999999999997</v>
      </c>
      <c r="P549">
        <v>3</v>
      </c>
      <c r="Q549">
        <v>55</v>
      </c>
      <c r="R549">
        <v>76</v>
      </c>
      <c r="S549">
        <v>54</v>
      </c>
      <c r="T549">
        <v>84</v>
      </c>
      <c r="U549">
        <v>3</v>
      </c>
      <c r="V549">
        <v>37</v>
      </c>
      <c r="W549">
        <v>24</v>
      </c>
      <c r="X549">
        <v>45</v>
      </c>
      <c r="Y549">
        <v>7</v>
      </c>
    </row>
    <row r="550" spans="1:25" x14ac:dyDescent="0.35">
      <c r="A550">
        <v>549</v>
      </c>
      <c r="B550" t="s">
        <v>42</v>
      </c>
      <c r="C550">
        <v>107078</v>
      </c>
      <c r="D550">
        <f>ROUND(AI_Impact_on_Jobs_20303[[#This Row],[Salary]]/1000, 1)</f>
        <v>107.1</v>
      </c>
      <c r="E550">
        <v>26</v>
      </c>
      <c r="F5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50" t="s">
        <v>38</v>
      </c>
      <c r="H550">
        <v>7</v>
      </c>
      <c r="I550">
        <v>64</v>
      </c>
      <c r="J550">
        <v>56</v>
      </c>
      <c r="K550" t="s">
        <v>27</v>
      </c>
      <c r="L550">
        <f>IF(AI_Impact_on_Jobs_20303[[#This Row],[Risk_Category]] = "Low", AI_Impact_on_Jobs_20303[[#This Row],[Automation_Probability_2030]], 0)</f>
        <v>0</v>
      </c>
      <c r="M550">
        <f>IF(AI_Impact_on_Jobs_20303[[#This Row],[Risk_Category]]="Medium", AI_Impact_on_Jobs_20303[[#This Row],[Automation_Probability_2030]], 0)</f>
        <v>56</v>
      </c>
      <c r="N550">
        <f>IF(AI_Impact_on_Jobs_20303[[#This Row],[Risk_Category]]="High", AI_Impact_on_Jobs_20303[[#This Row],[Automation_Probability_2030]], 0)</f>
        <v>0</v>
      </c>
      <c r="O550">
        <f>AVERAGE(AI_Impact_on_Jobs_20303[[#This Row],[Skill_1]:[Skill_10]])</f>
        <v>38.9</v>
      </c>
      <c r="P550">
        <v>5</v>
      </c>
      <c r="Q550">
        <v>41</v>
      </c>
      <c r="R550">
        <v>18</v>
      </c>
      <c r="S550">
        <v>11</v>
      </c>
      <c r="T550">
        <v>57</v>
      </c>
      <c r="U550">
        <v>93</v>
      </c>
      <c r="V550">
        <v>5</v>
      </c>
      <c r="W550">
        <v>42</v>
      </c>
      <c r="X550">
        <v>71</v>
      </c>
      <c r="Y550">
        <v>46</v>
      </c>
    </row>
    <row r="551" spans="1:25" x14ac:dyDescent="0.35">
      <c r="A551">
        <v>550</v>
      </c>
      <c r="B551" t="s">
        <v>42</v>
      </c>
      <c r="C551">
        <v>63979</v>
      </c>
      <c r="D551">
        <f>ROUND(AI_Impact_on_Jobs_20303[[#This Row],[Salary]]/1000, 1)</f>
        <v>64</v>
      </c>
      <c r="E551">
        <v>7</v>
      </c>
      <c r="F5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51" t="s">
        <v>38</v>
      </c>
      <c r="H551">
        <v>18</v>
      </c>
      <c r="I551">
        <v>146</v>
      </c>
      <c r="J551">
        <v>45</v>
      </c>
      <c r="K551" t="s">
        <v>27</v>
      </c>
      <c r="L551">
        <f>IF(AI_Impact_on_Jobs_20303[[#This Row],[Risk_Category]] = "Low", AI_Impact_on_Jobs_20303[[#This Row],[Automation_Probability_2030]], 0)</f>
        <v>0</v>
      </c>
      <c r="M551">
        <f>IF(AI_Impact_on_Jobs_20303[[#This Row],[Risk_Category]]="Medium", AI_Impact_on_Jobs_20303[[#This Row],[Automation_Probability_2030]], 0)</f>
        <v>45</v>
      </c>
      <c r="N551">
        <f>IF(AI_Impact_on_Jobs_20303[[#This Row],[Risk_Category]]="High", AI_Impact_on_Jobs_20303[[#This Row],[Automation_Probability_2030]], 0)</f>
        <v>0</v>
      </c>
      <c r="O551">
        <f>AVERAGE(AI_Impact_on_Jobs_20303[[#This Row],[Skill_1]:[Skill_10]])</f>
        <v>53.7</v>
      </c>
      <c r="P551">
        <v>34</v>
      </c>
      <c r="Q551">
        <v>87</v>
      </c>
      <c r="R551">
        <v>56</v>
      </c>
      <c r="S551">
        <v>52</v>
      </c>
      <c r="T551">
        <v>73</v>
      </c>
      <c r="U551">
        <v>58</v>
      </c>
      <c r="V551">
        <v>16</v>
      </c>
      <c r="W551">
        <v>67</v>
      </c>
      <c r="X551">
        <v>13</v>
      </c>
      <c r="Y551">
        <v>81</v>
      </c>
    </row>
    <row r="552" spans="1:25" x14ac:dyDescent="0.35">
      <c r="A552">
        <v>551</v>
      </c>
      <c r="B552" t="s">
        <v>24</v>
      </c>
      <c r="C552">
        <v>120290</v>
      </c>
      <c r="D552">
        <f>ROUND(AI_Impact_on_Jobs_20303[[#This Row],[Salary]]/1000, 1)</f>
        <v>120.3</v>
      </c>
      <c r="E552">
        <v>17</v>
      </c>
      <c r="F5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52" t="s">
        <v>25</v>
      </c>
      <c r="H552">
        <v>6</v>
      </c>
      <c r="I552">
        <v>67</v>
      </c>
      <c r="J552">
        <v>89</v>
      </c>
      <c r="K552" t="s">
        <v>20</v>
      </c>
      <c r="L552">
        <f>IF(AI_Impact_on_Jobs_20303[[#This Row],[Risk_Category]] = "Low", AI_Impact_on_Jobs_20303[[#This Row],[Automation_Probability_2030]], 0)</f>
        <v>0</v>
      </c>
      <c r="M552">
        <f>IF(AI_Impact_on_Jobs_20303[[#This Row],[Risk_Category]]="Medium", AI_Impact_on_Jobs_20303[[#This Row],[Automation_Probability_2030]], 0)</f>
        <v>0</v>
      </c>
      <c r="N552">
        <f>IF(AI_Impact_on_Jobs_20303[[#This Row],[Risk_Category]]="High", AI_Impact_on_Jobs_20303[[#This Row],[Automation_Probability_2030]], 0)</f>
        <v>89</v>
      </c>
      <c r="O552">
        <f>AVERAGE(AI_Impact_on_Jobs_20303[[#This Row],[Skill_1]:[Skill_10]])</f>
        <v>42.4</v>
      </c>
      <c r="P552">
        <v>3</v>
      </c>
      <c r="Q552">
        <v>66</v>
      </c>
      <c r="R552">
        <v>16</v>
      </c>
      <c r="S552">
        <v>69</v>
      </c>
      <c r="T552">
        <v>13</v>
      </c>
      <c r="U552">
        <v>43</v>
      </c>
      <c r="V552">
        <v>25</v>
      </c>
      <c r="W552">
        <v>75</v>
      </c>
      <c r="X552">
        <v>26</v>
      </c>
      <c r="Y552">
        <v>88</v>
      </c>
    </row>
    <row r="553" spans="1:25" x14ac:dyDescent="0.35">
      <c r="A553">
        <v>552</v>
      </c>
      <c r="B553" t="s">
        <v>21</v>
      </c>
      <c r="C553">
        <v>51573</v>
      </c>
      <c r="D553">
        <f>ROUND(AI_Impact_on_Jobs_20303[[#This Row],[Salary]]/1000, 1)</f>
        <v>51.6</v>
      </c>
      <c r="E553">
        <v>17</v>
      </c>
      <c r="F5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53" t="s">
        <v>22</v>
      </c>
      <c r="H553">
        <v>2</v>
      </c>
      <c r="I553">
        <v>111</v>
      </c>
      <c r="J553">
        <v>7</v>
      </c>
      <c r="K553" t="s">
        <v>23</v>
      </c>
      <c r="L553">
        <f>IF(AI_Impact_on_Jobs_20303[[#This Row],[Risk_Category]] = "Low", AI_Impact_on_Jobs_20303[[#This Row],[Automation_Probability_2030]], 0)</f>
        <v>7</v>
      </c>
      <c r="M553">
        <f>IF(AI_Impact_on_Jobs_20303[[#This Row],[Risk_Category]]="Medium", AI_Impact_on_Jobs_20303[[#This Row],[Automation_Probability_2030]], 0)</f>
        <v>0</v>
      </c>
      <c r="N553">
        <f>IF(AI_Impact_on_Jobs_20303[[#This Row],[Risk_Category]]="High", AI_Impact_on_Jobs_20303[[#This Row],[Automation_Probability_2030]], 0)</f>
        <v>0</v>
      </c>
      <c r="O553">
        <f>AVERAGE(AI_Impact_on_Jobs_20303[[#This Row],[Skill_1]:[Skill_10]])</f>
        <v>45.3</v>
      </c>
      <c r="P553">
        <v>39</v>
      </c>
      <c r="Q553">
        <v>71</v>
      </c>
      <c r="R553">
        <v>66</v>
      </c>
      <c r="S553">
        <v>62</v>
      </c>
      <c r="T553">
        <v>28</v>
      </c>
      <c r="U553">
        <v>38</v>
      </c>
      <c r="V553">
        <v>1</v>
      </c>
      <c r="W553">
        <v>72</v>
      </c>
      <c r="X553">
        <v>5</v>
      </c>
      <c r="Y553">
        <v>71</v>
      </c>
    </row>
    <row r="554" spans="1:25" x14ac:dyDescent="0.35">
      <c r="A554">
        <v>553</v>
      </c>
      <c r="B554" t="s">
        <v>31</v>
      </c>
      <c r="C554">
        <v>79984</v>
      </c>
      <c r="D554">
        <f>ROUND(AI_Impact_on_Jobs_20303[[#This Row],[Salary]]/1000, 1)</f>
        <v>80</v>
      </c>
      <c r="E554">
        <v>28</v>
      </c>
      <c r="F5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54" t="s">
        <v>25</v>
      </c>
      <c r="H554">
        <v>32</v>
      </c>
      <c r="I554">
        <v>83</v>
      </c>
      <c r="J554">
        <v>6</v>
      </c>
      <c r="K554" t="s">
        <v>23</v>
      </c>
      <c r="L554">
        <f>IF(AI_Impact_on_Jobs_20303[[#This Row],[Risk_Category]] = "Low", AI_Impact_on_Jobs_20303[[#This Row],[Automation_Probability_2030]], 0)</f>
        <v>6</v>
      </c>
      <c r="M554">
        <f>IF(AI_Impact_on_Jobs_20303[[#This Row],[Risk_Category]]="Medium", AI_Impact_on_Jobs_20303[[#This Row],[Automation_Probability_2030]], 0)</f>
        <v>0</v>
      </c>
      <c r="N554">
        <f>IF(AI_Impact_on_Jobs_20303[[#This Row],[Risk_Category]]="High", AI_Impact_on_Jobs_20303[[#This Row],[Automation_Probability_2030]], 0)</f>
        <v>0</v>
      </c>
      <c r="O554">
        <f>AVERAGE(AI_Impact_on_Jobs_20303[[#This Row],[Skill_1]:[Skill_10]])</f>
        <v>38.4</v>
      </c>
      <c r="P554">
        <v>34</v>
      </c>
      <c r="Q554">
        <v>8</v>
      </c>
      <c r="R554">
        <v>9</v>
      </c>
      <c r="S554">
        <v>52</v>
      </c>
      <c r="T554">
        <v>46</v>
      </c>
      <c r="U554">
        <v>3</v>
      </c>
      <c r="V554">
        <v>88</v>
      </c>
      <c r="W554">
        <v>1</v>
      </c>
      <c r="X554">
        <v>94</v>
      </c>
      <c r="Y554">
        <v>49</v>
      </c>
    </row>
    <row r="555" spans="1:25" x14ac:dyDescent="0.35">
      <c r="A555">
        <v>554</v>
      </c>
      <c r="B555" t="s">
        <v>37</v>
      </c>
      <c r="C555">
        <v>96770</v>
      </c>
      <c r="D555">
        <f>ROUND(AI_Impact_on_Jobs_20303[[#This Row],[Salary]]/1000, 1)</f>
        <v>96.8</v>
      </c>
      <c r="E555">
        <v>13</v>
      </c>
      <c r="F5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55" t="s">
        <v>38</v>
      </c>
      <c r="H555">
        <v>92</v>
      </c>
      <c r="I555">
        <v>52</v>
      </c>
      <c r="J555">
        <v>53</v>
      </c>
      <c r="K555" t="s">
        <v>27</v>
      </c>
      <c r="L555">
        <f>IF(AI_Impact_on_Jobs_20303[[#This Row],[Risk_Category]] = "Low", AI_Impact_on_Jobs_20303[[#This Row],[Automation_Probability_2030]], 0)</f>
        <v>0</v>
      </c>
      <c r="M555">
        <f>IF(AI_Impact_on_Jobs_20303[[#This Row],[Risk_Category]]="Medium", AI_Impact_on_Jobs_20303[[#This Row],[Automation_Probability_2030]], 0)</f>
        <v>53</v>
      </c>
      <c r="N555">
        <f>IF(AI_Impact_on_Jobs_20303[[#This Row],[Risk_Category]]="High", AI_Impact_on_Jobs_20303[[#This Row],[Automation_Probability_2030]], 0)</f>
        <v>0</v>
      </c>
      <c r="O555">
        <f>AVERAGE(AI_Impact_on_Jobs_20303[[#This Row],[Skill_1]:[Skill_10]])</f>
        <v>41.7</v>
      </c>
      <c r="P555">
        <v>55</v>
      </c>
      <c r="Q555">
        <v>22</v>
      </c>
      <c r="R555">
        <v>43</v>
      </c>
      <c r="S555">
        <v>65</v>
      </c>
      <c r="T555">
        <v>73</v>
      </c>
      <c r="U555">
        <v>0</v>
      </c>
      <c r="V555">
        <v>94</v>
      </c>
      <c r="W555">
        <v>16</v>
      </c>
      <c r="X555">
        <v>23</v>
      </c>
      <c r="Y555">
        <v>26</v>
      </c>
    </row>
    <row r="556" spans="1:25" x14ac:dyDescent="0.35">
      <c r="A556">
        <v>555</v>
      </c>
      <c r="B556" t="s">
        <v>30</v>
      </c>
      <c r="C556">
        <v>68031</v>
      </c>
      <c r="D556">
        <f>ROUND(AI_Impact_on_Jobs_20303[[#This Row],[Salary]]/1000, 1)</f>
        <v>68</v>
      </c>
      <c r="E556">
        <v>23</v>
      </c>
      <c r="F5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56" t="s">
        <v>22</v>
      </c>
      <c r="H556">
        <v>45</v>
      </c>
      <c r="I556">
        <v>117</v>
      </c>
      <c r="J556">
        <v>43</v>
      </c>
      <c r="K556" t="s">
        <v>27</v>
      </c>
      <c r="L556">
        <f>IF(AI_Impact_on_Jobs_20303[[#This Row],[Risk_Category]] = "Low", AI_Impact_on_Jobs_20303[[#This Row],[Automation_Probability_2030]], 0)</f>
        <v>0</v>
      </c>
      <c r="M556">
        <f>IF(AI_Impact_on_Jobs_20303[[#This Row],[Risk_Category]]="Medium", AI_Impact_on_Jobs_20303[[#This Row],[Automation_Probability_2030]], 0)</f>
        <v>43</v>
      </c>
      <c r="N556">
        <f>IF(AI_Impact_on_Jobs_20303[[#This Row],[Risk_Category]]="High", AI_Impact_on_Jobs_20303[[#This Row],[Automation_Probability_2030]], 0)</f>
        <v>0</v>
      </c>
      <c r="O556">
        <f>AVERAGE(AI_Impact_on_Jobs_20303[[#This Row],[Skill_1]:[Skill_10]])</f>
        <v>51.9</v>
      </c>
      <c r="P556">
        <v>38</v>
      </c>
      <c r="Q556">
        <v>99</v>
      </c>
      <c r="R556">
        <v>25</v>
      </c>
      <c r="S556">
        <v>51</v>
      </c>
      <c r="T556">
        <v>84</v>
      </c>
      <c r="U556">
        <v>24</v>
      </c>
      <c r="V556">
        <v>42</v>
      </c>
      <c r="W556">
        <v>62</v>
      </c>
      <c r="X556">
        <v>48</v>
      </c>
      <c r="Y556">
        <v>46</v>
      </c>
    </row>
    <row r="557" spans="1:25" x14ac:dyDescent="0.35">
      <c r="A557">
        <v>556</v>
      </c>
      <c r="B557" t="s">
        <v>18</v>
      </c>
      <c r="C557">
        <v>124238</v>
      </c>
      <c r="D557">
        <f>ROUND(AI_Impact_on_Jobs_20303[[#This Row],[Salary]]/1000, 1)</f>
        <v>124.2</v>
      </c>
      <c r="E557">
        <v>4</v>
      </c>
      <c r="F5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57" t="s">
        <v>22</v>
      </c>
      <c r="H557">
        <v>59</v>
      </c>
      <c r="I557">
        <v>112</v>
      </c>
      <c r="J557">
        <v>86</v>
      </c>
      <c r="K557" t="s">
        <v>20</v>
      </c>
      <c r="L557">
        <f>IF(AI_Impact_on_Jobs_20303[[#This Row],[Risk_Category]] = "Low", AI_Impact_on_Jobs_20303[[#This Row],[Automation_Probability_2030]], 0)</f>
        <v>0</v>
      </c>
      <c r="M557">
        <f>IF(AI_Impact_on_Jobs_20303[[#This Row],[Risk_Category]]="Medium", AI_Impact_on_Jobs_20303[[#This Row],[Automation_Probability_2030]], 0)</f>
        <v>0</v>
      </c>
      <c r="N557">
        <f>IF(AI_Impact_on_Jobs_20303[[#This Row],[Risk_Category]]="High", AI_Impact_on_Jobs_20303[[#This Row],[Automation_Probability_2030]], 0)</f>
        <v>86</v>
      </c>
      <c r="O557">
        <f>AVERAGE(AI_Impact_on_Jobs_20303[[#This Row],[Skill_1]:[Skill_10]])</f>
        <v>58.7</v>
      </c>
      <c r="P557">
        <v>7</v>
      </c>
      <c r="Q557">
        <v>63</v>
      </c>
      <c r="R557">
        <v>95</v>
      </c>
      <c r="S557">
        <v>54</v>
      </c>
      <c r="T557">
        <v>72</v>
      </c>
      <c r="U557">
        <v>56</v>
      </c>
      <c r="V557">
        <v>85</v>
      </c>
      <c r="W557">
        <v>93</v>
      </c>
      <c r="X557">
        <v>18</v>
      </c>
      <c r="Y557">
        <v>44</v>
      </c>
    </row>
    <row r="558" spans="1:25" x14ac:dyDescent="0.35">
      <c r="A558">
        <v>557</v>
      </c>
      <c r="B558" t="s">
        <v>36</v>
      </c>
      <c r="C558">
        <v>105587</v>
      </c>
      <c r="D558">
        <f>ROUND(AI_Impact_on_Jobs_20303[[#This Row],[Salary]]/1000, 1)</f>
        <v>105.6</v>
      </c>
      <c r="E558">
        <v>24</v>
      </c>
      <c r="F5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58" t="s">
        <v>22</v>
      </c>
      <c r="H558">
        <v>41</v>
      </c>
      <c r="I558">
        <v>63</v>
      </c>
      <c r="J558">
        <v>63</v>
      </c>
      <c r="K558" t="s">
        <v>27</v>
      </c>
      <c r="L558">
        <f>IF(AI_Impact_on_Jobs_20303[[#This Row],[Risk_Category]] = "Low", AI_Impact_on_Jobs_20303[[#This Row],[Automation_Probability_2030]], 0)</f>
        <v>0</v>
      </c>
      <c r="M558">
        <f>IF(AI_Impact_on_Jobs_20303[[#This Row],[Risk_Category]]="Medium", AI_Impact_on_Jobs_20303[[#This Row],[Automation_Probability_2030]], 0)</f>
        <v>63</v>
      </c>
      <c r="N558">
        <f>IF(AI_Impact_on_Jobs_20303[[#This Row],[Risk_Category]]="High", AI_Impact_on_Jobs_20303[[#This Row],[Automation_Probability_2030]], 0)</f>
        <v>0</v>
      </c>
      <c r="O558">
        <f>AVERAGE(AI_Impact_on_Jobs_20303[[#This Row],[Skill_1]:[Skill_10]])</f>
        <v>50.4</v>
      </c>
      <c r="P558">
        <v>4</v>
      </c>
      <c r="Q558">
        <v>53</v>
      </c>
      <c r="R558">
        <v>66</v>
      </c>
      <c r="S558">
        <v>21</v>
      </c>
      <c r="T558">
        <v>91</v>
      </c>
      <c r="U558">
        <v>84</v>
      </c>
      <c r="V558">
        <v>47</v>
      </c>
      <c r="W558">
        <v>41</v>
      </c>
      <c r="X558">
        <v>24</v>
      </c>
      <c r="Y558">
        <v>73</v>
      </c>
    </row>
    <row r="559" spans="1:25" x14ac:dyDescent="0.35">
      <c r="A559">
        <v>558</v>
      </c>
      <c r="B559" t="s">
        <v>29</v>
      </c>
      <c r="C559">
        <v>34023</v>
      </c>
      <c r="D559">
        <f>ROUND(AI_Impact_on_Jobs_20303[[#This Row],[Salary]]/1000, 1)</f>
        <v>34</v>
      </c>
      <c r="E559">
        <v>14</v>
      </c>
      <c r="F5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59" t="s">
        <v>25</v>
      </c>
      <c r="H559">
        <v>84</v>
      </c>
      <c r="I559">
        <v>73</v>
      </c>
      <c r="J559">
        <v>27</v>
      </c>
      <c r="K559" t="s">
        <v>23</v>
      </c>
      <c r="L559">
        <f>IF(AI_Impact_on_Jobs_20303[[#This Row],[Risk_Category]] = "Low", AI_Impact_on_Jobs_20303[[#This Row],[Automation_Probability_2030]], 0)</f>
        <v>27</v>
      </c>
      <c r="M559">
        <f>IF(AI_Impact_on_Jobs_20303[[#This Row],[Risk_Category]]="Medium", AI_Impact_on_Jobs_20303[[#This Row],[Automation_Probability_2030]], 0)</f>
        <v>0</v>
      </c>
      <c r="N559">
        <f>IF(AI_Impact_on_Jobs_20303[[#This Row],[Risk_Category]]="High", AI_Impact_on_Jobs_20303[[#This Row],[Automation_Probability_2030]], 0)</f>
        <v>0</v>
      </c>
      <c r="O559">
        <f>AVERAGE(AI_Impact_on_Jobs_20303[[#This Row],[Skill_1]:[Skill_10]])</f>
        <v>44.3</v>
      </c>
      <c r="P559">
        <v>3</v>
      </c>
      <c r="Q559">
        <v>91</v>
      </c>
      <c r="R559">
        <v>12</v>
      </c>
      <c r="S559">
        <v>65</v>
      </c>
      <c r="T559">
        <v>25</v>
      </c>
      <c r="U559">
        <v>84</v>
      </c>
      <c r="V559">
        <v>51</v>
      </c>
      <c r="W559">
        <v>14</v>
      </c>
      <c r="X559">
        <v>57</v>
      </c>
      <c r="Y559">
        <v>41</v>
      </c>
    </row>
    <row r="560" spans="1:25" x14ac:dyDescent="0.35">
      <c r="A560">
        <v>559</v>
      </c>
      <c r="B560" t="s">
        <v>30</v>
      </c>
      <c r="C560">
        <v>72215</v>
      </c>
      <c r="D560">
        <f>ROUND(AI_Impact_on_Jobs_20303[[#This Row],[Salary]]/1000, 1)</f>
        <v>72.2</v>
      </c>
      <c r="E560">
        <v>8</v>
      </c>
      <c r="F5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60" t="s">
        <v>22</v>
      </c>
      <c r="H560">
        <v>88</v>
      </c>
      <c r="I560">
        <v>91</v>
      </c>
      <c r="J560">
        <v>42</v>
      </c>
      <c r="K560" t="s">
        <v>27</v>
      </c>
      <c r="L560">
        <f>IF(AI_Impact_on_Jobs_20303[[#This Row],[Risk_Category]] = "Low", AI_Impact_on_Jobs_20303[[#This Row],[Automation_Probability_2030]], 0)</f>
        <v>0</v>
      </c>
      <c r="M560">
        <f>IF(AI_Impact_on_Jobs_20303[[#This Row],[Risk_Category]]="Medium", AI_Impact_on_Jobs_20303[[#This Row],[Automation_Probability_2030]], 0)</f>
        <v>42</v>
      </c>
      <c r="N560">
        <f>IF(AI_Impact_on_Jobs_20303[[#This Row],[Risk_Category]]="High", AI_Impact_on_Jobs_20303[[#This Row],[Automation_Probability_2030]], 0)</f>
        <v>0</v>
      </c>
      <c r="O560">
        <f>AVERAGE(AI_Impact_on_Jobs_20303[[#This Row],[Skill_1]:[Skill_10]])</f>
        <v>34.5</v>
      </c>
      <c r="P560">
        <v>1</v>
      </c>
      <c r="Q560">
        <v>57</v>
      </c>
      <c r="R560">
        <v>4</v>
      </c>
      <c r="S560">
        <v>37</v>
      </c>
      <c r="T560">
        <v>18</v>
      </c>
      <c r="U560">
        <v>43</v>
      </c>
      <c r="V560">
        <v>98</v>
      </c>
      <c r="W560">
        <v>3</v>
      </c>
      <c r="X560">
        <v>6</v>
      </c>
      <c r="Y560">
        <v>78</v>
      </c>
    </row>
    <row r="561" spans="1:25" x14ac:dyDescent="0.35">
      <c r="A561">
        <v>560</v>
      </c>
      <c r="B561" t="s">
        <v>44</v>
      </c>
      <c r="C561">
        <v>82870</v>
      </c>
      <c r="D561">
        <f>ROUND(AI_Impact_on_Jobs_20303[[#This Row],[Salary]]/1000, 1)</f>
        <v>82.9</v>
      </c>
      <c r="E561">
        <v>8</v>
      </c>
      <c r="F5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61" t="s">
        <v>19</v>
      </c>
      <c r="H561">
        <v>33</v>
      </c>
      <c r="I561">
        <v>111</v>
      </c>
      <c r="J561">
        <v>65</v>
      </c>
      <c r="K561" t="s">
        <v>27</v>
      </c>
      <c r="L561">
        <f>IF(AI_Impact_on_Jobs_20303[[#This Row],[Risk_Category]] = "Low", AI_Impact_on_Jobs_20303[[#This Row],[Automation_Probability_2030]], 0)</f>
        <v>0</v>
      </c>
      <c r="M561">
        <f>IF(AI_Impact_on_Jobs_20303[[#This Row],[Risk_Category]]="Medium", AI_Impact_on_Jobs_20303[[#This Row],[Automation_Probability_2030]], 0)</f>
        <v>65</v>
      </c>
      <c r="N561">
        <f>IF(AI_Impact_on_Jobs_20303[[#This Row],[Risk_Category]]="High", AI_Impact_on_Jobs_20303[[#This Row],[Automation_Probability_2030]], 0)</f>
        <v>0</v>
      </c>
      <c r="O561">
        <f>AVERAGE(AI_Impact_on_Jobs_20303[[#This Row],[Skill_1]:[Skill_10]])</f>
        <v>38.9</v>
      </c>
      <c r="P561">
        <v>2</v>
      </c>
      <c r="Q561">
        <v>44</v>
      </c>
      <c r="R561">
        <v>22</v>
      </c>
      <c r="S561">
        <v>39</v>
      </c>
      <c r="T561">
        <v>42</v>
      </c>
      <c r="U561">
        <v>75</v>
      </c>
      <c r="V561">
        <v>9</v>
      </c>
      <c r="W561">
        <v>51</v>
      </c>
      <c r="X561">
        <v>56</v>
      </c>
      <c r="Y561">
        <v>49</v>
      </c>
    </row>
    <row r="562" spans="1:25" x14ac:dyDescent="0.35">
      <c r="A562">
        <v>561</v>
      </c>
      <c r="B562" t="s">
        <v>44</v>
      </c>
      <c r="C562">
        <v>32978</v>
      </c>
      <c r="D562">
        <f>ROUND(AI_Impact_on_Jobs_20303[[#This Row],[Salary]]/1000, 1)</f>
        <v>33</v>
      </c>
      <c r="E562">
        <v>15</v>
      </c>
      <c r="F5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62" t="s">
        <v>19</v>
      </c>
      <c r="H562">
        <v>38</v>
      </c>
      <c r="I562">
        <v>144</v>
      </c>
      <c r="J562">
        <v>49</v>
      </c>
      <c r="K562" t="s">
        <v>27</v>
      </c>
      <c r="L562">
        <f>IF(AI_Impact_on_Jobs_20303[[#This Row],[Risk_Category]] = "Low", AI_Impact_on_Jobs_20303[[#This Row],[Automation_Probability_2030]], 0)</f>
        <v>0</v>
      </c>
      <c r="M562">
        <f>IF(AI_Impact_on_Jobs_20303[[#This Row],[Risk_Category]]="Medium", AI_Impact_on_Jobs_20303[[#This Row],[Automation_Probability_2030]], 0)</f>
        <v>49</v>
      </c>
      <c r="N562">
        <f>IF(AI_Impact_on_Jobs_20303[[#This Row],[Risk_Category]]="High", AI_Impact_on_Jobs_20303[[#This Row],[Automation_Probability_2030]], 0)</f>
        <v>0</v>
      </c>
      <c r="O562">
        <f>AVERAGE(AI_Impact_on_Jobs_20303[[#This Row],[Skill_1]:[Skill_10]])</f>
        <v>44.8</v>
      </c>
      <c r="P562">
        <v>57</v>
      </c>
      <c r="Q562">
        <v>83</v>
      </c>
      <c r="R562">
        <v>28</v>
      </c>
      <c r="S562">
        <v>8</v>
      </c>
      <c r="T562">
        <v>71</v>
      </c>
      <c r="U562">
        <v>48</v>
      </c>
      <c r="V562">
        <v>9</v>
      </c>
      <c r="W562">
        <v>98</v>
      </c>
      <c r="X562">
        <v>4</v>
      </c>
      <c r="Y562">
        <v>42</v>
      </c>
    </row>
    <row r="563" spans="1:25" x14ac:dyDescent="0.35">
      <c r="A563">
        <v>562</v>
      </c>
      <c r="B563" t="s">
        <v>44</v>
      </c>
      <c r="C563">
        <v>45522</v>
      </c>
      <c r="D563">
        <f>ROUND(AI_Impact_on_Jobs_20303[[#This Row],[Salary]]/1000, 1)</f>
        <v>45.5</v>
      </c>
      <c r="E563">
        <v>9</v>
      </c>
      <c r="F5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63" t="s">
        <v>19</v>
      </c>
      <c r="H563">
        <v>32</v>
      </c>
      <c r="I563">
        <v>128</v>
      </c>
      <c r="J563">
        <v>6</v>
      </c>
      <c r="K563" t="s">
        <v>27</v>
      </c>
      <c r="L563">
        <f>IF(AI_Impact_on_Jobs_20303[[#This Row],[Risk_Category]] = "Low", AI_Impact_on_Jobs_20303[[#This Row],[Automation_Probability_2030]], 0)</f>
        <v>0</v>
      </c>
      <c r="M563">
        <f>IF(AI_Impact_on_Jobs_20303[[#This Row],[Risk_Category]]="Medium", AI_Impact_on_Jobs_20303[[#This Row],[Automation_Probability_2030]], 0)</f>
        <v>6</v>
      </c>
      <c r="N563">
        <f>IF(AI_Impact_on_Jobs_20303[[#This Row],[Risk_Category]]="High", AI_Impact_on_Jobs_20303[[#This Row],[Automation_Probability_2030]], 0)</f>
        <v>0</v>
      </c>
      <c r="O563">
        <f>AVERAGE(AI_Impact_on_Jobs_20303[[#This Row],[Skill_1]:[Skill_10]])</f>
        <v>46.6</v>
      </c>
      <c r="P563">
        <v>48</v>
      </c>
      <c r="Q563">
        <v>4</v>
      </c>
      <c r="R563">
        <v>31</v>
      </c>
      <c r="S563">
        <v>29</v>
      </c>
      <c r="T563">
        <v>81</v>
      </c>
      <c r="U563">
        <v>9</v>
      </c>
      <c r="V563">
        <v>81</v>
      </c>
      <c r="W563">
        <v>67</v>
      </c>
      <c r="X563">
        <v>73</v>
      </c>
      <c r="Y563">
        <v>43</v>
      </c>
    </row>
    <row r="564" spans="1:25" x14ac:dyDescent="0.35">
      <c r="A564">
        <v>563</v>
      </c>
      <c r="B564" t="s">
        <v>26</v>
      </c>
      <c r="C564">
        <v>63414</v>
      </c>
      <c r="D564">
        <f>ROUND(AI_Impact_on_Jobs_20303[[#This Row],[Salary]]/1000, 1)</f>
        <v>63.4</v>
      </c>
      <c r="E564">
        <v>0</v>
      </c>
      <c r="F5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64" t="s">
        <v>25</v>
      </c>
      <c r="H564">
        <v>61</v>
      </c>
      <c r="I564">
        <v>127</v>
      </c>
      <c r="J564">
        <v>48</v>
      </c>
      <c r="K564" t="s">
        <v>27</v>
      </c>
      <c r="L564">
        <f>IF(AI_Impact_on_Jobs_20303[[#This Row],[Risk_Category]] = "Low", AI_Impact_on_Jobs_20303[[#This Row],[Automation_Probability_2030]], 0)</f>
        <v>0</v>
      </c>
      <c r="M564">
        <f>IF(AI_Impact_on_Jobs_20303[[#This Row],[Risk_Category]]="Medium", AI_Impact_on_Jobs_20303[[#This Row],[Automation_Probability_2030]], 0)</f>
        <v>48</v>
      </c>
      <c r="N564">
        <f>IF(AI_Impact_on_Jobs_20303[[#This Row],[Risk_Category]]="High", AI_Impact_on_Jobs_20303[[#This Row],[Automation_Probability_2030]], 0)</f>
        <v>0</v>
      </c>
      <c r="O564">
        <f>AVERAGE(AI_Impact_on_Jobs_20303[[#This Row],[Skill_1]:[Skill_10]])</f>
        <v>40.4</v>
      </c>
      <c r="P564">
        <v>47</v>
      </c>
      <c r="Q564">
        <v>64</v>
      </c>
      <c r="R564">
        <v>11</v>
      </c>
      <c r="S564">
        <v>44</v>
      </c>
      <c r="T564">
        <v>97</v>
      </c>
      <c r="U564">
        <v>4</v>
      </c>
      <c r="V564">
        <v>32</v>
      </c>
      <c r="W564">
        <v>31</v>
      </c>
      <c r="X564">
        <v>63</v>
      </c>
      <c r="Y564">
        <v>11</v>
      </c>
    </row>
    <row r="565" spans="1:25" x14ac:dyDescent="0.35">
      <c r="A565">
        <v>564</v>
      </c>
      <c r="B565" t="s">
        <v>21</v>
      </c>
      <c r="C565">
        <v>47140</v>
      </c>
      <c r="D565">
        <f>ROUND(AI_Impact_on_Jobs_20303[[#This Row],[Salary]]/1000, 1)</f>
        <v>47.1</v>
      </c>
      <c r="E565">
        <v>14</v>
      </c>
      <c r="F5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65" t="s">
        <v>38</v>
      </c>
      <c r="H565">
        <v>1</v>
      </c>
      <c r="I565">
        <v>59</v>
      </c>
      <c r="J565">
        <v>23</v>
      </c>
      <c r="K565" t="s">
        <v>23</v>
      </c>
      <c r="L565">
        <f>IF(AI_Impact_on_Jobs_20303[[#This Row],[Risk_Category]] = "Low", AI_Impact_on_Jobs_20303[[#This Row],[Automation_Probability_2030]], 0)</f>
        <v>23</v>
      </c>
      <c r="M565">
        <f>IF(AI_Impact_on_Jobs_20303[[#This Row],[Risk_Category]]="Medium", AI_Impact_on_Jobs_20303[[#This Row],[Automation_Probability_2030]], 0)</f>
        <v>0</v>
      </c>
      <c r="N565">
        <f>IF(AI_Impact_on_Jobs_20303[[#This Row],[Risk_Category]]="High", AI_Impact_on_Jobs_20303[[#This Row],[Automation_Probability_2030]], 0)</f>
        <v>0</v>
      </c>
      <c r="O565">
        <f>AVERAGE(AI_Impact_on_Jobs_20303[[#This Row],[Skill_1]:[Skill_10]])</f>
        <v>38.5</v>
      </c>
      <c r="P565">
        <v>32</v>
      </c>
      <c r="Q565">
        <v>98</v>
      </c>
      <c r="R565">
        <v>4</v>
      </c>
      <c r="S565">
        <v>45</v>
      </c>
      <c r="T565">
        <v>11</v>
      </c>
      <c r="U565">
        <v>35</v>
      </c>
      <c r="V565">
        <v>10</v>
      </c>
      <c r="W565">
        <v>89</v>
      </c>
      <c r="X565">
        <v>5</v>
      </c>
      <c r="Y565">
        <v>56</v>
      </c>
    </row>
    <row r="566" spans="1:25" x14ac:dyDescent="0.35">
      <c r="A566">
        <v>565</v>
      </c>
      <c r="B566" t="s">
        <v>21</v>
      </c>
      <c r="C566">
        <v>140261</v>
      </c>
      <c r="D566">
        <f>ROUND(AI_Impact_on_Jobs_20303[[#This Row],[Salary]]/1000, 1)</f>
        <v>140.30000000000001</v>
      </c>
      <c r="E566">
        <v>8</v>
      </c>
      <c r="F5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66" t="s">
        <v>25</v>
      </c>
      <c r="H566">
        <v>21</v>
      </c>
      <c r="I566">
        <v>65</v>
      </c>
      <c r="J566">
        <v>28</v>
      </c>
      <c r="K566" t="s">
        <v>23</v>
      </c>
      <c r="L566">
        <f>IF(AI_Impact_on_Jobs_20303[[#This Row],[Risk_Category]] = "Low", AI_Impact_on_Jobs_20303[[#This Row],[Automation_Probability_2030]], 0)</f>
        <v>28</v>
      </c>
      <c r="M566">
        <f>IF(AI_Impact_on_Jobs_20303[[#This Row],[Risk_Category]]="Medium", AI_Impact_on_Jobs_20303[[#This Row],[Automation_Probability_2030]], 0)</f>
        <v>0</v>
      </c>
      <c r="N566">
        <f>IF(AI_Impact_on_Jobs_20303[[#This Row],[Risk_Category]]="High", AI_Impact_on_Jobs_20303[[#This Row],[Automation_Probability_2030]], 0)</f>
        <v>0</v>
      </c>
      <c r="O566">
        <f>AVERAGE(AI_Impact_on_Jobs_20303[[#This Row],[Skill_1]:[Skill_10]])</f>
        <v>63.1</v>
      </c>
      <c r="P566">
        <v>97</v>
      </c>
      <c r="Q566">
        <v>99</v>
      </c>
      <c r="R566">
        <v>79</v>
      </c>
      <c r="S566">
        <v>66</v>
      </c>
      <c r="T566">
        <v>35</v>
      </c>
      <c r="U566">
        <v>17</v>
      </c>
      <c r="V566">
        <v>8</v>
      </c>
      <c r="W566">
        <v>69</v>
      </c>
      <c r="X566">
        <v>78</v>
      </c>
      <c r="Y566">
        <v>83</v>
      </c>
    </row>
    <row r="567" spans="1:25" x14ac:dyDescent="0.35">
      <c r="A567">
        <v>566</v>
      </c>
      <c r="B567" t="s">
        <v>40</v>
      </c>
      <c r="C567">
        <v>62975</v>
      </c>
      <c r="D567">
        <f>ROUND(AI_Impact_on_Jobs_20303[[#This Row],[Salary]]/1000, 1)</f>
        <v>63</v>
      </c>
      <c r="E567">
        <v>1</v>
      </c>
      <c r="F5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67" t="s">
        <v>19</v>
      </c>
      <c r="H567">
        <v>88</v>
      </c>
      <c r="I567">
        <v>15</v>
      </c>
      <c r="J567">
        <v>11</v>
      </c>
      <c r="K567" t="s">
        <v>23</v>
      </c>
      <c r="L567">
        <f>IF(AI_Impact_on_Jobs_20303[[#This Row],[Risk_Category]] = "Low", AI_Impact_on_Jobs_20303[[#This Row],[Automation_Probability_2030]], 0)</f>
        <v>11</v>
      </c>
      <c r="M567">
        <f>IF(AI_Impact_on_Jobs_20303[[#This Row],[Risk_Category]]="Medium", AI_Impact_on_Jobs_20303[[#This Row],[Automation_Probability_2030]], 0)</f>
        <v>0</v>
      </c>
      <c r="N567">
        <f>IF(AI_Impact_on_Jobs_20303[[#This Row],[Risk_Category]]="High", AI_Impact_on_Jobs_20303[[#This Row],[Automation_Probability_2030]], 0)</f>
        <v>0</v>
      </c>
      <c r="O567">
        <f>AVERAGE(AI_Impact_on_Jobs_20303[[#This Row],[Skill_1]:[Skill_10]])</f>
        <v>45.3</v>
      </c>
      <c r="P567">
        <v>76</v>
      </c>
      <c r="Q567">
        <v>59</v>
      </c>
      <c r="R567">
        <v>26</v>
      </c>
      <c r="S567">
        <v>98</v>
      </c>
      <c r="T567">
        <v>9</v>
      </c>
      <c r="U567">
        <v>13</v>
      </c>
      <c r="V567">
        <v>3</v>
      </c>
      <c r="W567">
        <v>69</v>
      </c>
      <c r="X567">
        <v>6</v>
      </c>
      <c r="Y567">
        <v>94</v>
      </c>
    </row>
    <row r="568" spans="1:25" x14ac:dyDescent="0.35">
      <c r="A568">
        <v>567</v>
      </c>
      <c r="B568" t="s">
        <v>29</v>
      </c>
      <c r="C568">
        <v>146004</v>
      </c>
      <c r="D568">
        <f>ROUND(AI_Impact_on_Jobs_20303[[#This Row],[Salary]]/1000, 1)</f>
        <v>146</v>
      </c>
      <c r="E568">
        <v>26</v>
      </c>
      <c r="F5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68" t="s">
        <v>22</v>
      </c>
      <c r="H568">
        <v>8</v>
      </c>
      <c r="I568">
        <v>76</v>
      </c>
      <c r="J568">
        <v>5</v>
      </c>
      <c r="K568" t="s">
        <v>23</v>
      </c>
      <c r="L568">
        <f>IF(AI_Impact_on_Jobs_20303[[#This Row],[Risk_Category]] = "Low", AI_Impact_on_Jobs_20303[[#This Row],[Automation_Probability_2030]], 0)</f>
        <v>5</v>
      </c>
      <c r="M568">
        <f>IF(AI_Impact_on_Jobs_20303[[#This Row],[Risk_Category]]="Medium", AI_Impact_on_Jobs_20303[[#This Row],[Automation_Probability_2030]], 0)</f>
        <v>0</v>
      </c>
      <c r="N568">
        <f>IF(AI_Impact_on_Jobs_20303[[#This Row],[Risk_Category]]="High", AI_Impact_on_Jobs_20303[[#This Row],[Automation_Probability_2030]], 0)</f>
        <v>0</v>
      </c>
      <c r="O568">
        <f>AVERAGE(AI_Impact_on_Jobs_20303[[#This Row],[Skill_1]:[Skill_10]])</f>
        <v>39</v>
      </c>
      <c r="P568">
        <v>4</v>
      </c>
      <c r="Q568">
        <v>91</v>
      </c>
      <c r="R568">
        <v>35</v>
      </c>
      <c r="S568">
        <v>41</v>
      </c>
      <c r="T568">
        <v>2</v>
      </c>
      <c r="U568">
        <v>27</v>
      </c>
      <c r="V568">
        <v>8</v>
      </c>
      <c r="W568">
        <v>62</v>
      </c>
      <c r="X568">
        <v>75</v>
      </c>
      <c r="Y568">
        <v>45</v>
      </c>
    </row>
    <row r="569" spans="1:25" x14ac:dyDescent="0.35">
      <c r="A569">
        <v>568</v>
      </c>
      <c r="B569" t="s">
        <v>37</v>
      </c>
      <c r="C569">
        <v>57167</v>
      </c>
      <c r="D569">
        <f>ROUND(AI_Impact_on_Jobs_20303[[#This Row],[Salary]]/1000, 1)</f>
        <v>57.2</v>
      </c>
      <c r="E569">
        <v>19</v>
      </c>
      <c r="F5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69" t="s">
        <v>25</v>
      </c>
      <c r="H569">
        <v>48</v>
      </c>
      <c r="I569">
        <v>82</v>
      </c>
      <c r="J569">
        <v>64</v>
      </c>
      <c r="K569" t="s">
        <v>27</v>
      </c>
      <c r="L569">
        <f>IF(AI_Impact_on_Jobs_20303[[#This Row],[Risk_Category]] = "Low", AI_Impact_on_Jobs_20303[[#This Row],[Automation_Probability_2030]], 0)</f>
        <v>0</v>
      </c>
      <c r="M569">
        <f>IF(AI_Impact_on_Jobs_20303[[#This Row],[Risk_Category]]="Medium", AI_Impact_on_Jobs_20303[[#This Row],[Automation_Probability_2030]], 0)</f>
        <v>64</v>
      </c>
      <c r="N569">
        <f>IF(AI_Impact_on_Jobs_20303[[#This Row],[Risk_Category]]="High", AI_Impact_on_Jobs_20303[[#This Row],[Automation_Probability_2030]], 0)</f>
        <v>0</v>
      </c>
      <c r="O569">
        <f>AVERAGE(AI_Impact_on_Jobs_20303[[#This Row],[Skill_1]:[Skill_10]])</f>
        <v>54.5</v>
      </c>
      <c r="P569">
        <v>3</v>
      </c>
      <c r="Q569">
        <v>66</v>
      </c>
      <c r="R569">
        <v>14</v>
      </c>
      <c r="S569">
        <v>69</v>
      </c>
      <c r="T569">
        <v>91</v>
      </c>
      <c r="U569">
        <v>61</v>
      </c>
      <c r="V569">
        <v>56</v>
      </c>
      <c r="W569">
        <v>96</v>
      </c>
      <c r="X569">
        <v>63</v>
      </c>
      <c r="Y569">
        <v>26</v>
      </c>
    </row>
    <row r="570" spans="1:25" x14ac:dyDescent="0.35">
      <c r="A570">
        <v>569</v>
      </c>
      <c r="B570" t="s">
        <v>42</v>
      </c>
      <c r="C570">
        <v>39046</v>
      </c>
      <c r="D570">
        <f>ROUND(AI_Impact_on_Jobs_20303[[#This Row],[Salary]]/1000, 1)</f>
        <v>39</v>
      </c>
      <c r="E570">
        <v>24</v>
      </c>
      <c r="F5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70" t="s">
        <v>25</v>
      </c>
      <c r="H570">
        <v>71</v>
      </c>
      <c r="I570">
        <v>124</v>
      </c>
      <c r="J570">
        <v>42</v>
      </c>
      <c r="K570" t="s">
        <v>27</v>
      </c>
      <c r="L570">
        <f>IF(AI_Impact_on_Jobs_20303[[#This Row],[Risk_Category]] = "Low", AI_Impact_on_Jobs_20303[[#This Row],[Automation_Probability_2030]], 0)</f>
        <v>0</v>
      </c>
      <c r="M570">
        <f>IF(AI_Impact_on_Jobs_20303[[#This Row],[Risk_Category]]="Medium", AI_Impact_on_Jobs_20303[[#This Row],[Automation_Probability_2030]], 0)</f>
        <v>42</v>
      </c>
      <c r="N570">
        <f>IF(AI_Impact_on_Jobs_20303[[#This Row],[Risk_Category]]="High", AI_Impact_on_Jobs_20303[[#This Row],[Automation_Probability_2030]], 0)</f>
        <v>0</v>
      </c>
      <c r="O570">
        <f>AVERAGE(AI_Impact_on_Jobs_20303[[#This Row],[Skill_1]:[Skill_10]])</f>
        <v>37.6</v>
      </c>
      <c r="P570">
        <v>35</v>
      </c>
      <c r="Q570">
        <v>99</v>
      </c>
      <c r="R570">
        <v>1</v>
      </c>
      <c r="S570">
        <v>4</v>
      </c>
      <c r="T570">
        <v>6</v>
      </c>
      <c r="U570">
        <v>82</v>
      </c>
      <c r="V570">
        <v>9</v>
      </c>
      <c r="W570">
        <v>67</v>
      </c>
      <c r="X570">
        <v>6</v>
      </c>
      <c r="Y570">
        <v>67</v>
      </c>
    </row>
    <row r="571" spans="1:25" x14ac:dyDescent="0.35">
      <c r="A571">
        <v>570</v>
      </c>
      <c r="B571" t="s">
        <v>40</v>
      </c>
      <c r="C571">
        <v>113184</v>
      </c>
      <c r="D571">
        <f>ROUND(AI_Impact_on_Jobs_20303[[#This Row],[Salary]]/1000, 1)</f>
        <v>113.2</v>
      </c>
      <c r="E571">
        <v>12</v>
      </c>
      <c r="F5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71" t="s">
        <v>25</v>
      </c>
      <c r="H571">
        <v>4</v>
      </c>
      <c r="I571">
        <v>102</v>
      </c>
      <c r="J571">
        <v>15</v>
      </c>
      <c r="K571" t="s">
        <v>23</v>
      </c>
      <c r="L571">
        <f>IF(AI_Impact_on_Jobs_20303[[#This Row],[Risk_Category]] = "Low", AI_Impact_on_Jobs_20303[[#This Row],[Automation_Probability_2030]], 0)</f>
        <v>15</v>
      </c>
      <c r="M571">
        <f>IF(AI_Impact_on_Jobs_20303[[#This Row],[Risk_Category]]="Medium", AI_Impact_on_Jobs_20303[[#This Row],[Automation_Probability_2030]], 0)</f>
        <v>0</v>
      </c>
      <c r="N571">
        <f>IF(AI_Impact_on_Jobs_20303[[#This Row],[Risk_Category]]="High", AI_Impact_on_Jobs_20303[[#This Row],[Automation_Probability_2030]], 0)</f>
        <v>0</v>
      </c>
      <c r="O571">
        <f>AVERAGE(AI_Impact_on_Jobs_20303[[#This Row],[Skill_1]:[Skill_10]])</f>
        <v>36.9</v>
      </c>
      <c r="P571">
        <v>3</v>
      </c>
      <c r="Q571">
        <v>8</v>
      </c>
      <c r="R571">
        <v>27</v>
      </c>
      <c r="S571">
        <v>72</v>
      </c>
      <c r="T571">
        <v>21</v>
      </c>
      <c r="U571">
        <v>25</v>
      </c>
      <c r="V571">
        <v>34</v>
      </c>
      <c r="W571">
        <v>59</v>
      </c>
      <c r="X571">
        <v>45</v>
      </c>
      <c r="Y571">
        <v>75</v>
      </c>
    </row>
    <row r="572" spans="1:25" x14ac:dyDescent="0.35">
      <c r="A572">
        <v>571</v>
      </c>
      <c r="B572" t="s">
        <v>36</v>
      </c>
      <c r="C572">
        <v>52689</v>
      </c>
      <c r="D572">
        <f>ROUND(AI_Impact_on_Jobs_20303[[#This Row],[Salary]]/1000, 1)</f>
        <v>52.7</v>
      </c>
      <c r="E572">
        <v>4</v>
      </c>
      <c r="F5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72" t="s">
        <v>25</v>
      </c>
      <c r="H572">
        <v>1</v>
      </c>
      <c r="I572">
        <v>128</v>
      </c>
      <c r="J572">
        <v>63</v>
      </c>
      <c r="K572" t="s">
        <v>27</v>
      </c>
      <c r="L572">
        <f>IF(AI_Impact_on_Jobs_20303[[#This Row],[Risk_Category]] = "Low", AI_Impact_on_Jobs_20303[[#This Row],[Automation_Probability_2030]], 0)</f>
        <v>0</v>
      </c>
      <c r="M572">
        <f>IF(AI_Impact_on_Jobs_20303[[#This Row],[Risk_Category]]="Medium", AI_Impact_on_Jobs_20303[[#This Row],[Automation_Probability_2030]], 0)</f>
        <v>63</v>
      </c>
      <c r="N572">
        <f>IF(AI_Impact_on_Jobs_20303[[#This Row],[Risk_Category]]="High", AI_Impact_on_Jobs_20303[[#This Row],[Automation_Probability_2030]], 0)</f>
        <v>0</v>
      </c>
      <c r="O572">
        <f>AVERAGE(AI_Impact_on_Jobs_20303[[#This Row],[Skill_1]:[Skill_10]])</f>
        <v>59.5</v>
      </c>
      <c r="P572">
        <v>6</v>
      </c>
      <c r="Q572">
        <v>61</v>
      </c>
      <c r="R572">
        <v>38</v>
      </c>
      <c r="S572">
        <v>79</v>
      </c>
      <c r="T572">
        <v>87</v>
      </c>
      <c r="U572">
        <v>85</v>
      </c>
      <c r="V572">
        <v>78</v>
      </c>
      <c r="W572">
        <v>27</v>
      </c>
      <c r="X572">
        <v>81</v>
      </c>
      <c r="Y572">
        <v>53</v>
      </c>
    </row>
    <row r="573" spans="1:25" x14ac:dyDescent="0.35">
      <c r="A573">
        <v>572</v>
      </c>
      <c r="B573" t="s">
        <v>41</v>
      </c>
      <c r="C573">
        <v>125494</v>
      </c>
      <c r="D573">
        <f>ROUND(AI_Impact_on_Jobs_20303[[#This Row],[Salary]]/1000, 1)</f>
        <v>125.5</v>
      </c>
      <c r="E573">
        <v>16</v>
      </c>
      <c r="F5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73" t="s">
        <v>19</v>
      </c>
      <c r="H573">
        <v>46</v>
      </c>
      <c r="I573">
        <v>144</v>
      </c>
      <c r="J573">
        <v>92</v>
      </c>
      <c r="K573" t="s">
        <v>20</v>
      </c>
      <c r="L573">
        <f>IF(AI_Impact_on_Jobs_20303[[#This Row],[Risk_Category]] = "Low", AI_Impact_on_Jobs_20303[[#This Row],[Automation_Probability_2030]], 0)</f>
        <v>0</v>
      </c>
      <c r="M573">
        <f>IF(AI_Impact_on_Jobs_20303[[#This Row],[Risk_Category]]="Medium", AI_Impact_on_Jobs_20303[[#This Row],[Automation_Probability_2030]], 0)</f>
        <v>0</v>
      </c>
      <c r="N573">
        <f>IF(AI_Impact_on_Jobs_20303[[#This Row],[Risk_Category]]="High", AI_Impact_on_Jobs_20303[[#This Row],[Automation_Probability_2030]], 0)</f>
        <v>92</v>
      </c>
      <c r="O573">
        <f>AVERAGE(AI_Impact_on_Jobs_20303[[#This Row],[Skill_1]:[Skill_10]])</f>
        <v>51.8</v>
      </c>
      <c r="P573">
        <v>1</v>
      </c>
      <c r="Q573">
        <v>74</v>
      </c>
      <c r="R573">
        <v>81</v>
      </c>
      <c r="S573">
        <v>27</v>
      </c>
      <c r="T573">
        <v>47</v>
      </c>
      <c r="U573">
        <v>71</v>
      </c>
      <c r="V573">
        <v>44</v>
      </c>
      <c r="W573">
        <v>11</v>
      </c>
      <c r="X573">
        <v>71</v>
      </c>
      <c r="Y573">
        <v>91</v>
      </c>
    </row>
    <row r="574" spans="1:25" x14ac:dyDescent="0.35">
      <c r="A574">
        <v>573</v>
      </c>
      <c r="B574" t="s">
        <v>40</v>
      </c>
      <c r="C574">
        <v>111214</v>
      </c>
      <c r="D574">
        <f>ROUND(AI_Impact_on_Jobs_20303[[#This Row],[Salary]]/1000, 1)</f>
        <v>111.2</v>
      </c>
      <c r="E574">
        <v>12</v>
      </c>
      <c r="F5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74" t="s">
        <v>38</v>
      </c>
      <c r="H574">
        <v>77</v>
      </c>
      <c r="I574">
        <v>86</v>
      </c>
      <c r="J574">
        <v>1</v>
      </c>
      <c r="K574" t="s">
        <v>23</v>
      </c>
      <c r="L574">
        <f>IF(AI_Impact_on_Jobs_20303[[#This Row],[Risk_Category]] = "Low", AI_Impact_on_Jobs_20303[[#This Row],[Automation_Probability_2030]], 0)</f>
        <v>1</v>
      </c>
      <c r="M574">
        <f>IF(AI_Impact_on_Jobs_20303[[#This Row],[Risk_Category]]="Medium", AI_Impact_on_Jobs_20303[[#This Row],[Automation_Probability_2030]], 0)</f>
        <v>0</v>
      </c>
      <c r="N574">
        <f>IF(AI_Impact_on_Jobs_20303[[#This Row],[Risk_Category]]="High", AI_Impact_on_Jobs_20303[[#This Row],[Automation_Probability_2030]], 0)</f>
        <v>0</v>
      </c>
      <c r="O574">
        <f>AVERAGE(AI_Impact_on_Jobs_20303[[#This Row],[Skill_1]:[Skill_10]])</f>
        <v>37.6</v>
      </c>
      <c r="P574">
        <v>64</v>
      </c>
      <c r="Q574">
        <v>33</v>
      </c>
      <c r="R574">
        <v>86</v>
      </c>
      <c r="S574">
        <v>12</v>
      </c>
      <c r="T574">
        <v>43</v>
      </c>
      <c r="U574">
        <v>4</v>
      </c>
      <c r="V574">
        <v>94</v>
      </c>
      <c r="W574">
        <v>15</v>
      </c>
      <c r="X574">
        <v>1</v>
      </c>
      <c r="Y574">
        <v>24</v>
      </c>
    </row>
    <row r="575" spans="1:25" x14ac:dyDescent="0.35">
      <c r="A575">
        <v>574</v>
      </c>
      <c r="B575" t="s">
        <v>24</v>
      </c>
      <c r="C575">
        <v>139071</v>
      </c>
      <c r="D575">
        <f>ROUND(AI_Impact_on_Jobs_20303[[#This Row],[Salary]]/1000, 1)</f>
        <v>139.1</v>
      </c>
      <c r="E575">
        <v>16</v>
      </c>
      <c r="F5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75" t="s">
        <v>22</v>
      </c>
      <c r="H575">
        <v>21</v>
      </c>
      <c r="I575">
        <v>74</v>
      </c>
      <c r="J575">
        <v>73</v>
      </c>
      <c r="K575" t="s">
        <v>20</v>
      </c>
      <c r="L575">
        <f>IF(AI_Impact_on_Jobs_20303[[#This Row],[Risk_Category]] = "Low", AI_Impact_on_Jobs_20303[[#This Row],[Automation_Probability_2030]], 0)</f>
        <v>0</v>
      </c>
      <c r="M575">
        <f>IF(AI_Impact_on_Jobs_20303[[#This Row],[Risk_Category]]="Medium", AI_Impact_on_Jobs_20303[[#This Row],[Automation_Probability_2030]], 0)</f>
        <v>0</v>
      </c>
      <c r="N575">
        <f>IF(AI_Impact_on_Jobs_20303[[#This Row],[Risk_Category]]="High", AI_Impact_on_Jobs_20303[[#This Row],[Automation_Probability_2030]], 0)</f>
        <v>73</v>
      </c>
      <c r="O575">
        <f>AVERAGE(AI_Impact_on_Jobs_20303[[#This Row],[Skill_1]:[Skill_10]])</f>
        <v>54.6</v>
      </c>
      <c r="P575">
        <v>72</v>
      </c>
      <c r="Q575">
        <v>7</v>
      </c>
      <c r="R575">
        <v>33</v>
      </c>
      <c r="S575">
        <v>28</v>
      </c>
      <c r="T575">
        <v>56</v>
      </c>
      <c r="U575">
        <v>73</v>
      </c>
      <c r="V575">
        <v>53</v>
      </c>
      <c r="W575">
        <v>93</v>
      </c>
      <c r="X575">
        <v>95</v>
      </c>
      <c r="Y575">
        <v>36</v>
      </c>
    </row>
    <row r="576" spans="1:25" x14ac:dyDescent="0.35">
      <c r="A576">
        <v>575</v>
      </c>
      <c r="B576" t="s">
        <v>36</v>
      </c>
      <c r="C576">
        <v>34027</v>
      </c>
      <c r="D576">
        <f>ROUND(AI_Impact_on_Jobs_20303[[#This Row],[Salary]]/1000, 1)</f>
        <v>34</v>
      </c>
      <c r="E576">
        <v>8</v>
      </c>
      <c r="F5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76" t="s">
        <v>38</v>
      </c>
      <c r="H576">
        <v>74</v>
      </c>
      <c r="I576">
        <v>139</v>
      </c>
      <c r="J576">
        <v>48</v>
      </c>
      <c r="K576" t="s">
        <v>27</v>
      </c>
      <c r="L576">
        <f>IF(AI_Impact_on_Jobs_20303[[#This Row],[Risk_Category]] = "Low", AI_Impact_on_Jobs_20303[[#This Row],[Automation_Probability_2030]], 0)</f>
        <v>0</v>
      </c>
      <c r="M576">
        <f>IF(AI_Impact_on_Jobs_20303[[#This Row],[Risk_Category]]="Medium", AI_Impact_on_Jobs_20303[[#This Row],[Automation_Probability_2030]], 0)</f>
        <v>48</v>
      </c>
      <c r="N576">
        <f>IF(AI_Impact_on_Jobs_20303[[#This Row],[Risk_Category]]="High", AI_Impact_on_Jobs_20303[[#This Row],[Automation_Probability_2030]], 0)</f>
        <v>0</v>
      </c>
      <c r="O576">
        <f>AVERAGE(AI_Impact_on_Jobs_20303[[#This Row],[Skill_1]:[Skill_10]])</f>
        <v>38.799999999999997</v>
      </c>
      <c r="P576">
        <v>53</v>
      </c>
      <c r="Q576">
        <v>42</v>
      </c>
      <c r="R576">
        <v>85</v>
      </c>
      <c r="S576">
        <v>23</v>
      </c>
      <c r="T576">
        <v>24</v>
      </c>
      <c r="U576">
        <v>37</v>
      </c>
      <c r="V576">
        <v>23</v>
      </c>
      <c r="W576">
        <v>56</v>
      </c>
      <c r="X576">
        <v>13</v>
      </c>
      <c r="Y576">
        <v>32</v>
      </c>
    </row>
    <row r="577" spans="1:25" x14ac:dyDescent="0.35">
      <c r="A577">
        <v>576</v>
      </c>
      <c r="B577" t="s">
        <v>32</v>
      </c>
      <c r="C577">
        <v>129074</v>
      </c>
      <c r="D577">
        <f>ROUND(AI_Impact_on_Jobs_20303[[#This Row],[Salary]]/1000, 1)</f>
        <v>129.1</v>
      </c>
      <c r="E577">
        <v>19</v>
      </c>
      <c r="F5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77" t="s">
        <v>38</v>
      </c>
      <c r="H577">
        <v>41</v>
      </c>
      <c r="I577">
        <v>125</v>
      </c>
      <c r="J577">
        <v>35</v>
      </c>
      <c r="K577" t="s">
        <v>27</v>
      </c>
      <c r="L577">
        <f>IF(AI_Impact_on_Jobs_20303[[#This Row],[Risk_Category]] = "Low", AI_Impact_on_Jobs_20303[[#This Row],[Automation_Probability_2030]], 0)</f>
        <v>0</v>
      </c>
      <c r="M577">
        <f>IF(AI_Impact_on_Jobs_20303[[#This Row],[Risk_Category]]="Medium", AI_Impact_on_Jobs_20303[[#This Row],[Automation_Probability_2030]], 0)</f>
        <v>35</v>
      </c>
      <c r="N577">
        <f>IF(AI_Impact_on_Jobs_20303[[#This Row],[Risk_Category]]="High", AI_Impact_on_Jobs_20303[[#This Row],[Automation_Probability_2030]], 0)</f>
        <v>0</v>
      </c>
      <c r="O577">
        <f>AVERAGE(AI_Impact_on_Jobs_20303[[#This Row],[Skill_1]:[Skill_10]])</f>
        <v>61.1</v>
      </c>
      <c r="P577">
        <v>25</v>
      </c>
      <c r="Q577">
        <v>81</v>
      </c>
      <c r="R577">
        <v>76</v>
      </c>
      <c r="S577">
        <v>39</v>
      </c>
      <c r="T577">
        <v>95</v>
      </c>
      <c r="U577">
        <v>91</v>
      </c>
      <c r="V577">
        <v>96</v>
      </c>
      <c r="W577">
        <v>43</v>
      </c>
      <c r="X577">
        <v>2</v>
      </c>
      <c r="Y577">
        <v>63</v>
      </c>
    </row>
    <row r="578" spans="1:25" x14ac:dyDescent="0.35">
      <c r="A578">
        <v>577</v>
      </c>
      <c r="B578" t="s">
        <v>36</v>
      </c>
      <c r="C578">
        <v>114785</v>
      </c>
      <c r="D578">
        <f>ROUND(AI_Impact_on_Jobs_20303[[#This Row],[Salary]]/1000, 1)</f>
        <v>114.8</v>
      </c>
      <c r="E578">
        <v>13</v>
      </c>
      <c r="F5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78" t="s">
        <v>25</v>
      </c>
      <c r="H578">
        <v>13</v>
      </c>
      <c r="I578">
        <v>129</v>
      </c>
      <c r="J578">
        <v>31</v>
      </c>
      <c r="K578" t="s">
        <v>27</v>
      </c>
      <c r="L578">
        <f>IF(AI_Impact_on_Jobs_20303[[#This Row],[Risk_Category]] = "Low", AI_Impact_on_Jobs_20303[[#This Row],[Automation_Probability_2030]], 0)</f>
        <v>0</v>
      </c>
      <c r="M578">
        <f>IF(AI_Impact_on_Jobs_20303[[#This Row],[Risk_Category]]="Medium", AI_Impact_on_Jobs_20303[[#This Row],[Automation_Probability_2030]], 0)</f>
        <v>31</v>
      </c>
      <c r="N578">
        <f>IF(AI_Impact_on_Jobs_20303[[#This Row],[Risk_Category]]="High", AI_Impact_on_Jobs_20303[[#This Row],[Automation_Probability_2030]], 0)</f>
        <v>0</v>
      </c>
      <c r="O578">
        <f>AVERAGE(AI_Impact_on_Jobs_20303[[#This Row],[Skill_1]:[Skill_10]])</f>
        <v>67.2</v>
      </c>
      <c r="P578">
        <v>48</v>
      </c>
      <c r="Q578">
        <v>33</v>
      </c>
      <c r="R578">
        <v>74</v>
      </c>
      <c r="S578">
        <v>31</v>
      </c>
      <c r="T578">
        <v>83</v>
      </c>
      <c r="U578">
        <v>59</v>
      </c>
      <c r="V578">
        <v>79</v>
      </c>
      <c r="W578">
        <v>99</v>
      </c>
      <c r="X578">
        <v>68</v>
      </c>
      <c r="Y578">
        <v>98</v>
      </c>
    </row>
    <row r="579" spans="1:25" x14ac:dyDescent="0.35">
      <c r="A579">
        <v>578</v>
      </c>
      <c r="B579" t="s">
        <v>24</v>
      </c>
      <c r="C579">
        <v>149107</v>
      </c>
      <c r="D579">
        <f>ROUND(AI_Impact_on_Jobs_20303[[#This Row],[Salary]]/1000, 1)</f>
        <v>149.1</v>
      </c>
      <c r="E579">
        <v>24</v>
      </c>
      <c r="F5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79" t="s">
        <v>19</v>
      </c>
      <c r="H579">
        <v>34</v>
      </c>
      <c r="I579">
        <v>61</v>
      </c>
      <c r="J579">
        <v>77</v>
      </c>
      <c r="K579" t="s">
        <v>20</v>
      </c>
      <c r="L579">
        <f>IF(AI_Impact_on_Jobs_20303[[#This Row],[Risk_Category]] = "Low", AI_Impact_on_Jobs_20303[[#This Row],[Automation_Probability_2030]], 0)</f>
        <v>0</v>
      </c>
      <c r="M579">
        <f>IF(AI_Impact_on_Jobs_20303[[#This Row],[Risk_Category]]="Medium", AI_Impact_on_Jobs_20303[[#This Row],[Automation_Probability_2030]], 0)</f>
        <v>0</v>
      </c>
      <c r="N579">
        <f>IF(AI_Impact_on_Jobs_20303[[#This Row],[Risk_Category]]="High", AI_Impact_on_Jobs_20303[[#This Row],[Automation_Probability_2030]], 0)</f>
        <v>77</v>
      </c>
      <c r="O579">
        <f>AVERAGE(AI_Impact_on_Jobs_20303[[#This Row],[Skill_1]:[Skill_10]])</f>
        <v>48.5</v>
      </c>
      <c r="P579">
        <v>84</v>
      </c>
      <c r="Q579">
        <v>3</v>
      </c>
      <c r="R579">
        <v>52</v>
      </c>
      <c r="S579">
        <v>57</v>
      </c>
      <c r="T579">
        <v>56</v>
      </c>
      <c r="U579">
        <v>48</v>
      </c>
      <c r="V579">
        <v>79</v>
      </c>
      <c r="W579">
        <v>13</v>
      </c>
      <c r="X579">
        <v>31</v>
      </c>
      <c r="Y579">
        <v>62</v>
      </c>
    </row>
    <row r="580" spans="1:25" x14ac:dyDescent="0.35">
      <c r="A580">
        <v>579</v>
      </c>
      <c r="B580" t="s">
        <v>30</v>
      </c>
      <c r="C580">
        <v>42380</v>
      </c>
      <c r="D580">
        <f>ROUND(AI_Impact_on_Jobs_20303[[#This Row],[Salary]]/1000, 1)</f>
        <v>42.4</v>
      </c>
      <c r="E580">
        <v>21</v>
      </c>
      <c r="F5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80" t="s">
        <v>22</v>
      </c>
      <c r="H580">
        <v>4</v>
      </c>
      <c r="I580">
        <v>138</v>
      </c>
      <c r="J580">
        <v>47</v>
      </c>
      <c r="K580" t="s">
        <v>27</v>
      </c>
      <c r="L580">
        <f>IF(AI_Impact_on_Jobs_20303[[#This Row],[Risk_Category]] = "Low", AI_Impact_on_Jobs_20303[[#This Row],[Automation_Probability_2030]], 0)</f>
        <v>0</v>
      </c>
      <c r="M580">
        <f>IF(AI_Impact_on_Jobs_20303[[#This Row],[Risk_Category]]="Medium", AI_Impact_on_Jobs_20303[[#This Row],[Automation_Probability_2030]], 0)</f>
        <v>47</v>
      </c>
      <c r="N580">
        <f>IF(AI_Impact_on_Jobs_20303[[#This Row],[Risk_Category]]="High", AI_Impact_on_Jobs_20303[[#This Row],[Automation_Probability_2030]], 0)</f>
        <v>0</v>
      </c>
      <c r="O580">
        <f>AVERAGE(AI_Impact_on_Jobs_20303[[#This Row],[Skill_1]:[Skill_10]])</f>
        <v>38.200000000000003</v>
      </c>
      <c r="P580">
        <v>4</v>
      </c>
      <c r="Q580">
        <v>4</v>
      </c>
      <c r="R580">
        <v>55</v>
      </c>
      <c r="S580">
        <v>71</v>
      </c>
      <c r="T580">
        <v>11</v>
      </c>
      <c r="U580">
        <v>31</v>
      </c>
      <c r="V580">
        <v>78</v>
      </c>
      <c r="W580">
        <v>37</v>
      </c>
      <c r="X580">
        <v>24</v>
      </c>
      <c r="Y580">
        <v>67</v>
      </c>
    </row>
    <row r="581" spans="1:25" x14ac:dyDescent="0.35">
      <c r="A581">
        <v>580</v>
      </c>
      <c r="B581" t="s">
        <v>40</v>
      </c>
      <c r="C581">
        <v>81331</v>
      </c>
      <c r="D581">
        <f>ROUND(AI_Impact_on_Jobs_20303[[#This Row],[Salary]]/1000, 1)</f>
        <v>81.3</v>
      </c>
      <c r="E581">
        <v>7</v>
      </c>
      <c r="F5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81" t="s">
        <v>25</v>
      </c>
      <c r="H581">
        <v>9</v>
      </c>
      <c r="I581">
        <v>61</v>
      </c>
      <c r="J581">
        <v>23</v>
      </c>
      <c r="K581" t="s">
        <v>23</v>
      </c>
      <c r="L581">
        <f>IF(AI_Impact_on_Jobs_20303[[#This Row],[Risk_Category]] = "Low", AI_Impact_on_Jobs_20303[[#This Row],[Automation_Probability_2030]], 0)</f>
        <v>23</v>
      </c>
      <c r="M581">
        <f>IF(AI_Impact_on_Jobs_20303[[#This Row],[Risk_Category]]="Medium", AI_Impact_on_Jobs_20303[[#This Row],[Automation_Probability_2030]], 0)</f>
        <v>0</v>
      </c>
      <c r="N581">
        <f>IF(AI_Impact_on_Jobs_20303[[#This Row],[Risk_Category]]="High", AI_Impact_on_Jobs_20303[[#This Row],[Automation_Probability_2030]], 0)</f>
        <v>0</v>
      </c>
      <c r="O581">
        <f>AVERAGE(AI_Impact_on_Jobs_20303[[#This Row],[Skill_1]:[Skill_10]])</f>
        <v>50.2</v>
      </c>
      <c r="P581">
        <v>5</v>
      </c>
      <c r="Q581">
        <v>87</v>
      </c>
      <c r="R581">
        <v>13</v>
      </c>
      <c r="S581">
        <v>68</v>
      </c>
      <c r="T581">
        <v>57</v>
      </c>
      <c r="U581">
        <v>48</v>
      </c>
      <c r="V581">
        <v>49</v>
      </c>
      <c r="W581">
        <v>72</v>
      </c>
      <c r="X581">
        <v>94</v>
      </c>
      <c r="Y581">
        <v>9</v>
      </c>
    </row>
    <row r="582" spans="1:25" x14ac:dyDescent="0.35">
      <c r="A582">
        <v>581</v>
      </c>
      <c r="B582" t="s">
        <v>31</v>
      </c>
      <c r="C582">
        <v>38245</v>
      </c>
      <c r="D582">
        <f>ROUND(AI_Impact_on_Jobs_20303[[#This Row],[Salary]]/1000, 1)</f>
        <v>38.200000000000003</v>
      </c>
      <c r="E582">
        <v>22</v>
      </c>
      <c r="F5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82" t="s">
        <v>19</v>
      </c>
      <c r="H582">
        <v>81</v>
      </c>
      <c r="I582">
        <v>61</v>
      </c>
      <c r="J582">
        <v>3</v>
      </c>
      <c r="K582" t="s">
        <v>23</v>
      </c>
      <c r="L582">
        <f>IF(AI_Impact_on_Jobs_20303[[#This Row],[Risk_Category]] = "Low", AI_Impact_on_Jobs_20303[[#This Row],[Automation_Probability_2030]], 0)</f>
        <v>3</v>
      </c>
      <c r="M582">
        <f>IF(AI_Impact_on_Jobs_20303[[#This Row],[Risk_Category]]="Medium", AI_Impact_on_Jobs_20303[[#This Row],[Automation_Probability_2030]], 0)</f>
        <v>0</v>
      </c>
      <c r="N582">
        <f>IF(AI_Impact_on_Jobs_20303[[#This Row],[Risk_Category]]="High", AI_Impact_on_Jobs_20303[[#This Row],[Automation_Probability_2030]], 0)</f>
        <v>0</v>
      </c>
      <c r="O582">
        <f>AVERAGE(AI_Impact_on_Jobs_20303[[#This Row],[Skill_1]:[Skill_10]])</f>
        <v>42.9</v>
      </c>
      <c r="P582">
        <v>62</v>
      </c>
      <c r="Q582">
        <v>65</v>
      </c>
      <c r="R582">
        <v>2</v>
      </c>
      <c r="S582">
        <v>24</v>
      </c>
      <c r="T582">
        <v>66</v>
      </c>
      <c r="U582">
        <v>91</v>
      </c>
      <c r="V582">
        <v>98</v>
      </c>
      <c r="W582">
        <v>2</v>
      </c>
      <c r="X582">
        <v>13</v>
      </c>
      <c r="Y582">
        <v>6</v>
      </c>
    </row>
    <row r="583" spans="1:25" x14ac:dyDescent="0.35">
      <c r="A583">
        <v>582</v>
      </c>
      <c r="B583" t="s">
        <v>34</v>
      </c>
      <c r="C583">
        <v>76766</v>
      </c>
      <c r="D583">
        <f>ROUND(AI_Impact_on_Jobs_20303[[#This Row],[Salary]]/1000, 1)</f>
        <v>76.8</v>
      </c>
      <c r="E583">
        <v>22</v>
      </c>
      <c r="F5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83" t="s">
        <v>22</v>
      </c>
      <c r="H583">
        <v>29</v>
      </c>
      <c r="I583">
        <v>5</v>
      </c>
      <c r="J583">
        <v>39</v>
      </c>
      <c r="K583" t="s">
        <v>27</v>
      </c>
      <c r="L583">
        <f>IF(AI_Impact_on_Jobs_20303[[#This Row],[Risk_Category]] = "Low", AI_Impact_on_Jobs_20303[[#This Row],[Automation_Probability_2030]], 0)</f>
        <v>0</v>
      </c>
      <c r="M583">
        <f>IF(AI_Impact_on_Jobs_20303[[#This Row],[Risk_Category]]="Medium", AI_Impact_on_Jobs_20303[[#This Row],[Automation_Probability_2030]], 0)</f>
        <v>39</v>
      </c>
      <c r="N583">
        <f>IF(AI_Impact_on_Jobs_20303[[#This Row],[Risk_Category]]="High", AI_Impact_on_Jobs_20303[[#This Row],[Automation_Probability_2030]], 0)</f>
        <v>0</v>
      </c>
      <c r="O583">
        <f>AVERAGE(AI_Impact_on_Jobs_20303[[#This Row],[Skill_1]:[Skill_10]])</f>
        <v>28.8</v>
      </c>
      <c r="P583">
        <v>34</v>
      </c>
      <c r="Q583">
        <v>99</v>
      </c>
      <c r="R583">
        <v>52</v>
      </c>
      <c r="S583">
        <v>2</v>
      </c>
      <c r="T583">
        <v>33</v>
      </c>
      <c r="U583">
        <v>33</v>
      </c>
      <c r="V583">
        <v>2</v>
      </c>
      <c r="W583">
        <v>14</v>
      </c>
      <c r="X583">
        <v>7</v>
      </c>
      <c r="Y583">
        <v>12</v>
      </c>
    </row>
    <row r="584" spans="1:25" x14ac:dyDescent="0.35">
      <c r="A584">
        <v>583</v>
      </c>
      <c r="B584" t="s">
        <v>42</v>
      </c>
      <c r="C584">
        <v>121865</v>
      </c>
      <c r="D584">
        <f>ROUND(AI_Impact_on_Jobs_20303[[#This Row],[Salary]]/1000, 1)</f>
        <v>121.9</v>
      </c>
      <c r="E584">
        <v>16</v>
      </c>
      <c r="F5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84" t="s">
        <v>22</v>
      </c>
      <c r="H584">
        <v>35</v>
      </c>
      <c r="I584">
        <v>126</v>
      </c>
      <c r="J584">
        <v>53</v>
      </c>
      <c r="K584" t="s">
        <v>27</v>
      </c>
      <c r="L584">
        <f>IF(AI_Impact_on_Jobs_20303[[#This Row],[Risk_Category]] = "Low", AI_Impact_on_Jobs_20303[[#This Row],[Automation_Probability_2030]], 0)</f>
        <v>0</v>
      </c>
      <c r="M584">
        <f>IF(AI_Impact_on_Jobs_20303[[#This Row],[Risk_Category]]="Medium", AI_Impact_on_Jobs_20303[[#This Row],[Automation_Probability_2030]], 0)</f>
        <v>53</v>
      </c>
      <c r="N584">
        <f>IF(AI_Impact_on_Jobs_20303[[#This Row],[Risk_Category]]="High", AI_Impact_on_Jobs_20303[[#This Row],[Automation_Probability_2030]], 0)</f>
        <v>0</v>
      </c>
      <c r="O584">
        <f>AVERAGE(AI_Impact_on_Jobs_20303[[#This Row],[Skill_1]:[Skill_10]])</f>
        <v>55.5</v>
      </c>
      <c r="P584">
        <v>69</v>
      </c>
      <c r="Q584">
        <v>57</v>
      </c>
      <c r="R584">
        <v>68</v>
      </c>
      <c r="S584">
        <v>0</v>
      </c>
      <c r="T584">
        <v>93</v>
      </c>
      <c r="U584">
        <v>11</v>
      </c>
      <c r="V584">
        <v>41</v>
      </c>
      <c r="W584">
        <v>77</v>
      </c>
      <c r="X584">
        <v>44</v>
      </c>
      <c r="Y584">
        <v>95</v>
      </c>
    </row>
    <row r="585" spans="1:25" x14ac:dyDescent="0.35">
      <c r="A585">
        <v>584</v>
      </c>
      <c r="B585" t="s">
        <v>31</v>
      </c>
      <c r="C585">
        <v>133457</v>
      </c>
      <c r="D585">
        <f>ROUND(AI_Impact_on_Jobs_20303[[#This Row],[Salary]]/1000, 1)</f>
        <v>133.5</v>
      </c>
      <c r="E585">
        <v>6</v>
      </c>
      <c r="F5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85" t="s">
        <v>22</v>
      </c>
      <c r="H585">
        <v>16</v>
      </c>
      <c r="I585">
        <v>67</v>
      </c>
      <c r="J585">
        <v>24</v>
      </c>
      <c r="K585" t="s">
        <v>23</v>
      </c>
      <c r="L585">
        <f>IF(AI_Impact_on_Jobs_20303[[#This Row],[Risk_Category]] = "Low", AI_Impact_on_Jobs_20303[[#This Row],[Automation_Probability_2030]], 0)</f>
        <v>24</v>
      </c>
      <c r="M585">
        <f>IF(AI_Impact_on_Jobs_20303[[#This Row],[Risk_Category]]="Medium", AI_Impact_on_Jobs_20303[[#This Row],[Automation_Probability_2030]], 0)</f>
        <v>0</v>
      </c>
      <c r="N585">
        <f>IF(AI_Impact_on_Jobs_20303[[#This Row],[Risk_Category]]="High", AI_Impact_on_Jobs_20303[[#This Row],[Automation_Probability_2030]], 0)</f>
        <v>0</v>
      </c>
      <c r="O585">
        <f>AVERAGE(AI_Impact_on_Jobs_20303[[#This Row],[Skill_1]:[Skill_10]])</f>
        <v>41.6</v>
      </c>
      <c r="P585">
        <v>2</v>
      </c>
      <c r="Q585">
        <v>56</v>
      </c>
      <c r="R585">
        <v>38</v>
      </c>
      <c r="S585">
        <v>51</v>
      </c>
      <c r="T585">
        <v>56</v>
      </c>
      <c r="U585">
        <v>31</v>
      </c>
      <c r="V585">
        <v>3</v>
      </c>
      <c r="W585">
        <v>73</v>
      </c>
      <c r="X585">
        <v>87</v>
      </c>
      <c r="Y585">
        <v>19</v>
      </c>
    </row>
    <row r="586" spans="1:25" x14ac:dyDescent="0.35">
      <c r="A586">
        <v>585</v>
      </c>
      <c r="B586" t="s">
        <v>41</v>
      </c>
      <c r="C586">
        <v>131126</v>
      </c>
      <c r="D586">
        <f>ROUND(AI_Impact_on_Jobs_20303[[#This Row],[Salary]]/1000, 1)</f>
        <v>131.1</v>
      </c>
      <c r="E586">
        <v>12</v>
      </c>
      <c r="F5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86" t="s">
        <v>38</v>
      </c>
      <c r="H586">
        <v>9</v>
      </c>
      <c r="I586">
        <v>85</v>
      </c>
      <c r="J586">
        <v>84</v>
      </c>
      <c r="K586" t="s">
        <v>20</v>
      </c>
      <c r="L586">
        <f>IF(AI_Impact_on_Jobs_20303[[#This Row],[Risk_Category]] = "Low", AI_Impact_on_Jobs_20303[[#This Row],[Automation_Probability_2030]], 0)</f>
        <v>0</v>
      </c>
      <c r="M586">
        <f>IF(AI_Impact_on_Jobs_20303[[#This Row],[Risk_Category]]="Medium", AI_Impact_on_Jobs_20303[[#This Row],[Automation_Probability_2030]], 0)</f>
        <v>0</v>
      </c>
      <c r="N586">
        <f>IF(AI_Impact_on_Jobs_20303[[#This Row],[Risk_Category]]="High", AI_Impact_on_Jobs_20303[[#This Row],[Automation_Probability_2030]], 0)</f>
        <v>84</v>
      </c>
      <c r="O586">
        <f>AVERAGE(AI_Impact_on_Jobs_20303[[#This Row],[Skill_1]:[Skill_10]])</f>
        <v>33.1</v>
      </c>
      <c r="P586">
        <v>36</v>
      </c>
      <c r="Q586">
        <v>13</v>
      </c>
      <c r="R586">
        <v>59</v>
      </c>
      <c r="S586">
        <v>53</v>
      </c>
      <c r="T586">
        <v>2</v>
      </c>
      <c r="U586">
        <v>45</v>
      </c>
      <c r="V586">
        <v>8</v>
      </c>
      <c r="W586">
        <v>59</v>
      </c>
      <c r="X586">
        <v>1</v>
      </c>
      <c r="Y586">
        <v>55</v>
      </c>
    </row>
    <row r="587" spans="1:25" x14ac:dyDescent="0.35">
      <c r="A587">
        <v>586</v>
      </c>
      <c r="B587" t="s">
        <v>24</v>
      </c>
      <c r="C587">
        <v>73066</v>
      </c>
      <c r="D587">
        <f>ROUND(AI_Impact_on_Jobs_20303[[#This Row],[Salary]]/1000, 1)</f>
        <v>73.099999999999994</v>
      </c>
      <c r="E587">
        <v>29</v>
      </c>
      <c r="F5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87" t="s">
        <v>19</v>
      </c>
      <c r="H587">
        <v>79</v>
      </c>
      <c r="I587">
        <v>113</v>
      </c>
      <c r="J587">
        <v>74</v>
      </c>
      <c r="K587" t="s">
        <v>20</v>
      </c>
      <c r="L587">
        <f>IF(AI_Impact_on_Jobs_20303[[#This Row],[Risk_Category]] = "Low", AI_Impact_on_Jobs_20303[[#This Row],[Automation_Probability_2030]], 0)</f>
        <v>0</v>
      </c>
      <c r="M587">
        <f>IF(AI_Impact_on_Jobs_20303[[#This Row],[Risk_Category]]="Medium", AI_Impact_on_Jobs_20303[[#This Row],[Automation_Probability_2030]], 0)</f>
        <v>0</v>
      </c>
      <c r="N587">
        <f>IF(AI_Impact_on_Jobs_20303[[#This Row],[Risk_Category]]="High", AI_Impact_on_Jobs_20303[[#This Row],[Automation_Probability_2030]], 0)</f>
        <v>74</v>
      </c>
      <c r="O587">
        <f>AVERAGE(AI_Impact_on_Jobs_20303[[#This Row],[Skill_1]:[Skill_10]])</f>
        <v>46.2</v>
      </c>
      <c r="P587">
        <v>71</v>
      </c>
      <c r="Q587">
        <v>68</v>
      </c>
      <c r="R587">
        <v>2</v>
      </c>
      <c r="S587">
        <v>41</v>
      </c>
      <c r="T587">
        <v>33</v>
      </c>
      <c r="U587">
        <v>67</v>
      </c>
      <c r="V587">
        <v>22</v>
      </c>
      <c r="W587">
        <v>59</v>
      </c>
      <c r="X587">
        <v>91</v>
      </c>
      <c r="Y587">
        <v>8</v>
      </c>
    </row>
    <row r="588" spans="1:25" x14ac:dyDescent="0.35">
      <c r="A588">
        <v>587</v>
      </c>
      <c r="B588" t="s">
        <v>40</v>
      </c>
      <c r="C588">
        <v>72875</v>
      </c>
      <c r="D588">
        <f>ROUND(AI_Impact_on_Jobs_20303[[#This Row],[Salary]]/1000, 1)</f>
        <v>72.900000000000006</v>
      </c>
      <c r="E588">
        <v>27</v>
      </c>
      <c r="F5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88" t="s">
        <v>19</v>
      </c>
      <c r="H588">
        <v>98</v>
      </c>
      <c r="I588">
        <v>51</v>
      </c>
      <c r="J588">
        <v>21</v>
      </c>
      <c r="K588" t="s">
        <v>23</v>
      </c>
      <c r="L588">
        <f>IF(AI_Impact_on_Jobs_20303[[#This Row],[Risk_Category]] = "Low", AI_Impact_on_Jobs_20303[[#This Row],[Automation_Probability_2030]], 0)</f>
        <v>21</v>
      </c>
      <c r="M588">
        <f>IF(AI_Impact_on_Jobs_20303[[#This Row],[Risk_Category]]="Medium", AI_Impact_on_Jobs_20303[[#This Row],[Automation_Probability_2030]], 0)</f>
        <v>0</v>
      </c>
      <c r="N588">
        <f>IF(AI_Impact_on_Jobs_20303[[#This Row],[Risk_Category]]="High", AI_Impact_on_Jobs_20303[[#This Row],[Automation_Probability_2030]], 0)</f>
        <v>0</v>
      </c>
      <c r="O588">
        <f>AVERAGE(AI_Impact_on_Jobs_20303[[#This Row],[Skill_1]:[Skill_10]])</f>
        <v>49.5</v>
      </c>
      <c r="P588">
        <v>41</v>
      </c>
      <c r="Q588">
        <v>86</v>
      </c>
      <c r="R588">
        <v>25</v>
      </c>
      <c r="S588">
        <v>98</v>
      </c>
      <c r="T588">
        <v>61</v>
      </c>
      <c r="U588">
        <v>79</v>
      </c>
      <c r="V588">
        <v>9</v>
      </c>
      <c r="W588">
        <v>18</v>
      </c>
      <c r="X588">
        <v>76</v>
      </c>
      <c r="Y588">
        <v>2</v>
      </c>
    </row>
    <row r="589" spans="1:25" x14ac:dyDescent="0.35">
      <c r="A589">
        <v>588</v>
      </c>
      <c r="B589" t="s">
        <v>18</v>
      </c>
      <c r="C589">
        <v>90011</v>
      </c>
      <c r="D589">
        <f>ROUND(AI_Impact_on_Jobs_20303[[#This Row],[Salary]]/1000, 1)</f>
        <v>90</v>
      </c>
      <c r="E589">
        <v>18</v>
      </c>
      <c r="F5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89" t="s">
        <v>25</v>
      </c>
      <c r="H589">
        <v>1</v>
      </c>
      <c r="I589">
        <v>116</v>
      </c>
      <c r="J589">
        <v>79</v>
      </c>
      <c r="K589" t="s">
        <v>20</v>
      </c>
      <c r="L589">
        <f>IF(AI_Impact_on_Jobs_20303[[#This Row],[Risk_Category]] = "Low", AI_Impact_on_Jobs_20303[[#This Row],[Automation_Probability_2030]], 0)</f>
        <v>0</v>
      </c>
      <c r="M589">
        <f>IF(AI_Impact_on_Jobs_20303[[#This Row],[Risk_Category]]="Medium", AI_Impact_on_Jobs_20303[[#This Row],[Automation_Probability_2030]], 0)</f>
        <v>0</v>
      </c>
      <c r="N589">
        <f>IF(AI_Impact_on_Jobs_20303[[#This Row],[Risk_Category]]="High", AI_Impact_on_Jobs_20303[[#This Row],[Automation_Probability_2030]], 0)</f>
        <v>79</v>
      </c>
      <c r="O589">
        <f>AVERAGE(AI_Impact_on_Jobs_20303[[#This Row],[Skill_1]:[Skill_10]])</f>
        <v>39.799999999999997</v>
      </c>
      <c r="P589">
        <v>61</v>
      </c>
      <c r="Q589">
        <v>7</v>
      </c>
      <c r="R589">
        <v>34</v>
      </c>
      <c r="S589">
        <v>11</v>
      </c>
      <c r="T589">
        <v>7</v>
      </c>
      <c r="U589">
        <v>59</v>
      </c>
      <c r="V589">
        <v>52</v>
      </c>
      <c r="W589">
        <v>74</v>
      </c>
      <c r="X589">
        <v>51</v>
      </c>
      <c r="Y589">
        <v>42</v>
      </c>
    </row>
    <row r="590" spans="1:25" x14ac:dyDescent="0.35">
      <c r="A590">
        <v>589</v>
      </c>
      <c r="B590" t="s">
        <v>26</v>
      </c>
      <c r="C590">
        <v>98232</v>
      </c>
      <c r="D590">
        <f>ROUND(AI_Impact_on_Jobs_20303[[#This Row],[Salary]]/1000, 1)</f>
        <v>98.2</v>
      </c>
      <c r="E590">
        <v>12</v>
      </c>
      <c r="F5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590" t="s">
        <v>22</v>
      </c>
      <c r="H590">
        <v>3</v>
      </c>
      <c r="I590">
        <v>84</v>
      </c>
      <c r="J590">
        <v>69</v>
      </c>
      <c r="K590" t="s">
        <v>27</v>
      </c>
      <c r="L590">
        <f>IF(AI_Impact_on_Jobs_20303[[#This Row],[Risk_Category]] = "Low", AI_Impact_on_Jobs_20303[[#This Row],[Automation_Probability_2030]], 0)</f>
        <v>0</v>
      </c>
      <c r="M590">
        <f>IF(AI_Impact_on_Jobs_20303[[#This Row],[Risk_Category]]="Medium", AI_Impact_on_Jobs_20303[[#This Row],[Automation_Probability_2030]], 0)</f>
        <v>69</v>
      </c>
      <c r="N590">
        <f>IF(AI_Impact_on_Jobs_20303[[#This Row],[Risk_Category]]="High", AI_Impact_on_Jobs_20303[[#This Row],[Automation_Probability_2030]], 0)</f>
        <v>0</v>
      </c>
      <c r="O590">
        <f>AVERAGE(AI_Impact_on_Jobs_20303[[#This Row],[Skill_1]:[Skill_10]])</f>
        <v>53.4</v>
      </c>
      <c r="P590">
        <v>87</v>
      </c>
      <c r="Q590">
        <v>33</v>
      </c>
      <c r="R590">
        <v>59</v>
      </c>
      <c r="S590">
        <v>85</v>
      </c>
      <c r="T590">
        <v>44</v>
      </c>
      <c r="U590">
        <v>2</v>
      </c>
      <c r="V590">
        <v>7</v>
      </c>
      <c r="W590">
        <v>51</v>
      </c>
      <c r="X590">
        <v>97</v>
      </c>
      <c r="Y590">
        <v>69</v>
      </c>
    </row>
    <row r="591" spans="1:25" x14ac:dyDescent="0.35">
      <c r="A591">
        <v>590</v>
      </c>
      <c r="B591" t="s">
        <v>42</v>
      </c>
      <c r="C591">
        <v>132491</v>
      </c>
      <c r="D591">
        <f>ROUND(AI_Impact_on_Jobs_20303[[#This Row],[Salary]]/1000, 1)</f>
        <v>132.5</v>
      </c>
      <c r="E591">
        <v>23</v>
      </c>
      <c r="F5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91" t="s">
        <v>19</v>
      </c>
      <c r="H591">
        <v>19</v>
      </c>
      <c r="I591">
        <v>127</v>
      </c>
      <c r="J591">
        <v>64</v>
      </c>
      <c r="K591" t="s">
        <v>27</v>
      </c>
      <c r="L591">
        <f>IF(AI_Impact_on_Jobs_20303[[#This Row],[Risk_Category]] = "Low", AI_Impact_on_Jobs_20303[[#This Row],[Automation_Probability_2030]], 0)</f>
        <v>0</v>
      </c>
      <c r="M591">
        <f>IF(AI_Impact_on_Jobs_20303[[#This Row],[Risk_Category]]="Medium", AI_Impact_on_Jobs_20303[[#This Row],[Automation_Probability_2030]], 0)</f>
        <v>64</v>
      </c>
      <c r="N591">
        <f>IF(AI_Impact_on_Jobs_20303[[#This Row],[Risk_Category]]="High", AI_Impact_on_Jobs_20303[[#This Row],[Automation_Probability_2030]], 0)</f>
        <v>0</v>
      </c>
      <c r="O591">
        <f>AVERAGE(AI_Impact_on_Jobs_20303[[#This Row],[Skill_1]:[Skill_10]])</f>
        <v>41.5</v>
      </c>
      <c r="P591">
        <v>62</v>
      </c>
      <c r="Q591">
        <v>64</v>
      </c>
      <c r="R591">
        <v>3</v>
      </c>
      <c r="S591">
        <v>83</v>
      </c>
      <c r="T591">
        <v>79</v>
      </c>
      <c r="U591">
        <v>26</v>
      </c>
      <c r="V591">
        <v>71</v>
      </c>
      <c r="W591">
        <v>21</v>
      </c>
      <c r="X591">
        <v>4</v>
      </c>
      <c r="Y591">
        <v>2</v>
      </c>
    </row>
    <row r="592" spans="1:25" x14ac:dyDescent="0.35">
      <c r="A592">
        <v>591</v>
      </c>
      <c r="B592" t="s">
        <v>36</v>
      </c>
      <c r="C592">
        <v>70741</v>
      </c>
      <c r="D592">
        <f>ROUND(AI_Impact_on_Jobs_20303[[#This Row],[Salary]]/1000, 1)</f>
        <v>70.7</v>
      </c>
      <c r="E592">
        <v>18</v>
      </c>
      <c r="F5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92" t="s">
        <v>25</v>
      </c>
      <c r="H592">
        <v>34</v>
      </c>
      <c r="I592">
        <v>92</v>
      </c>
      <c r="J592">
        <v>5</v>
      </c>
      <c r="K592" t="s">
        <v>27</v>
      </c>
      <c r="L592">
        <f>IF(AI_Impact_on_Jobs_20303[[#This Row],[Risk_Category]] = "Low", AI_Impact_on_Jobs_20303[[#This Row],[Automation_Probability_2030]], 0)</f>
        <v>0</v>
      </c>
      <c r="M592">
        <f>IF(AI_Impact_on_Jobs_20303[[#This Row],[Risk_Category]]="Medium", AI_Impact_on_Jobs_20303[[#This Row],[Automation_Probability_2030]], 0)</f>
        <v>5</v>
      </c>
      <c r="N592">
        <f>IF(AI_Impact_on_Jobs_20303[[#This Row],[Risk_Category]]="High", AI_Impact_on_Jobs_20303[[#This Row],[Automation_Probability_2030]], 0)</f>
        <v>0</v>
      </c>
      <c r="O592">
        <f>AVERAGE(AI_Impact_on_Jobs_20303[[#This Row],[Skill_1]:[Skill_10]])</f>
        <v>44.3</v>
      </c>
      <c r="P592">
        <v>48</v>
      </c>
      <c r="Q592">
        <v>27</v>
      </c>
      <c r="R592">
        <v>3</v>
      </c>
      <c r="S592">
        <v>61</v>
      </c>
      <c r="T592">
        <v>4</v>
      </c>
      <c r="U592">
        <v>3</v>
      </c>
      <c r="V592">
        <v>87</v>
      </c>
      <c r="W592">
        <v>75</v>
      </c>
      <c r="X592">
        <v>86</v>
      </c>
      <c r="Y592">
        <v>49</v>
      </c>
    </row>
    <row r="593" spans="1:25" x14ac:dyDescent="0.35">
      <c r="A593">
        <v>592</v>
      </c>
      <c r="B593" t="s">
        <v>41</v>
      </c>
      <c r="C593">
        <v>76566</v>
      </c>
      <c r="D593">
        <f>ROUND(AI_Impact_on_Jobs_20303[[#This Row],[Salary]]/1000, 1)</f>
        <v>76.599999999999994</v>
      </c>
      <c r="E593">
        <v>24</v>
      </c>
      <c r="F5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93" t="s">
        <v>25</v>
      </c>
      <c r="H593">
        <v>7</v>
      </c>
      <c r="I593">
        <v>71</v>
      </c>
      <c r="J593">
        <v>81</v>
      </c>
      <c r="K593" t="s">
        <v>20</v>
      </c>
      <c r="L593">
        <f>IF(AI_Impact_on_Jobs_20303[[#This Row],[Risk_Category]] = "Low", AI_Impact_on_Jobs_20303[[#This Row],[Automation_Probability_2030]], 0)</f>
        <v>0</v>
      </c>
      <c r="M593">
        <f>IF(AI_Impact_on_Jobs_20303[[#This Row],[Risk_Category]]="Medium", AI_Impact_on_Jobs_20303[[#This Row],[Automation_Probability_2030]], 0)</f>
        <v>0</v>
      </c>
      <c r="N593">
        <f>IF(AI_Impact_on_Jobs_20303[[#This Row],[Risk_Category]]="High", AI_Impact_on_Jobs_20303[[#This Row],[Automation_Probability_2030]], 0)</f>
        <v>81</v>
      </c>
      <c r="O593">
        <f>AVERAGE(AI_Impact_on_Jobs_20303[[#This Row],[Skill_1]:[Skill_10]])</f>
        <v>43.1</v>
      </c>
      <c r="P593">
        <v>7</v>
      </c>
      <c r="Q593">
        <v>83</v>
      </c>
      <c r="R593">
        <v>13</v>
      </c>
      <c r="S593">
        <v>9</v>
      </c>
      <c r="T593">
        <v>86</v>
      </c>
      <c r="U593">
        <v>46</v>
      </c>
      <c r="V593">
        <v>74</v>
      </c>
      <c r="W593">
        <v>62</v>
      </c>
      <c r="X593">
        <v>8</v>
      </c>
      <c r="Y593">
        <v>43</v>
      </c>
    </row>
    <row r="594" spans="1:25" x14ac:dyDescent="0.35">
      <c r="A594">
        <v>593</v>
      </c>
      <c r="B594" t="s">
        <v>29</v>
      </c>
      <c r="C594">
        <v>78817</v>
      </c>
      <c r="D594">
        <f>ROUND(AI_Impact_on_Jobs_20303[[#This Row],[Salary]]/1000, 1)</f>
        <v>78.8</v>
      </c>
      <c r="E594">
        <v>28</v>
      </c>
      <c r="F5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94" t="s">
        <v>25</v>
      </c>
      <c r="H594">
        <v>46</v>
      </c>
      <c r="I594">
        <v>144</v>
      </c>
      <c r="J594">
        <v>17</v>
      </c>
      <c r="K594" t="s">
        <v>23</v>
      </c>
      <c r="L594">
        <f>IF(AI_Impact_on_Jobs_20303[[#This Row],[Risk_Category]] = "Low", AI_Impact_on_Jobs_20303[[#This Row],[Automation_Probability_2030]], 0)</f>
        <v>17</v>
      </c>
      <c r="M594">
        <f>IF(AI_Impact_on_Jobs_20303[[#This Row],[Risk_Category]]="Medium", AI_Impact_on_Jobs_20303[[#This Row],[Automation_Probability_2030]], 0)</f>
        <v>0</v>
      </c>
      <c r="N594">
        <f>IF(AI_Impact_on_Jobs_20303[[#This Row],[Risk_Category]]="High", AI_Impact_on_Jobs_20303[[#This Row],[Automation_Probability_2030]], 0)</f>
        <v>0</v>
      </c>
      <c r="O594">
        <f>AVERAGE(AI_Impact_on_Jobs_20303[[#This Row],[Skill_1]:[Skill_10]])</f>
        <v>58.3</v>
      </c>
      <c r="P594">
        <v>46</v>
      </c>
      <c r="Q594">
        <v>79</v>
      </c>
      <c r="R594">
        <v>82</v>
      </c>
      <c r="S594">
        <v>55</v>
      </c>
      <c r="T594">
        <v>18</v>
      </c>
      <c r="U594">
        <v>47</v>
      </c>
      <c r="V594">
        <v>97</v>
      </c>
      <c r="W594">
        <v>75</v>
      </c>
      <c r="X594">
        <v>81</v>
      </c>
      <c r="Y594">
        <v>3</v>
      </c>
    </row>
    <row r="595" spans="1:25" x14ac:dyDescent="0.35">
      <c r="A595">
        <v>594</v>
      </c>
      <c r="B595" t="s">
        <v>26</v>
      </c>
      <c r="C595">
        <v>137334</v>
      </c>
      <c r="D595">
        <f>ROUND(AI_Impact_on_Jobs_20303[[#This Row],[Salary]]/1000, 1)</f>
        <v>137.30000000000001</v>
      </c>
      <c r="E595">
        <v>1</v>
      </c>
      <c r="F5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95" t="s">
        <v>19</v>
      </c>
      <c r="H595">
        <v>65</v>
      </c>
      <c r="I595">
        <v>133</v>
      </c>
      <c r="J595">
        <v>32</v>
      </c>
      <c r="K595" t="s">
        <v>27</v>
      </c>
      <c r="L595">
        <f>IF(AI_Impact_on_Jobs_20303[[#This Row],[Risk_Category]] = "Low", AI_Impact_on_Jobs_20303[[#This Row],[Automation_Probability_2030]], 0)</f>
        <v>0</v>
      </c>
      <c r="M595">
        <f>IF(AI_Impact_on_Jobs_20303[[#This Row],[Risk_Category]]="Medium", AI_Impact_on_Jobs_20303[[#This Row],[Automation_Probability_2030]], 0)</f>
        <v>32</v>
      </c>
      <c r="N595">
        <f>IF(AI_Impact_on_Jobs_20303[[#This Row],[Risk_Category]]="High", AI_Impact_on_Jobs_20303[[#This Row],[Automation_Probability_2030]], 0)</f>
        <v>0</v>
      </c>
      <c r="O595">
        <f>AVERAGE(AI_Impact_on_Jobs_20303[[#This Row],[Skill_1]:[Skill_10]])</f>
        <v>37</v>
      </c>
      <c r="P595">
        <v>85</v>
      </c>
      <c r="Q595">
        <v>55</v>
      </c>
      <c r="R595">
        <v>2</v>
      </c>
      <c r="S595">
        <v>32</v>
      </c>
      <c r="T595">
        <v>28</v>
      </c>
      <c r="U595">
        <v>53</v>
      </c>
      <c r="V595">
        <v>5</v>
      </c>
      <c r="W595">
        <v>16</v>
      </c>
      <c r="X595">
        <v>81</v>
      </c>
      <c r="Y595">
        <v>13</v>
      </c>
    </row>
    <row r="596" spans="1:25" x14ac:dyDescent="0.35">
      <c r="A596">
        <v>595</v>
      </c>
      <c r="B596" t="s">
        <v>28</v>
      </c>
      <c r="C596">
        <v>30591</v>
      </c>
      <c r="D596">
        <f>ROUND(AI_Impact_on_Jobs_20303[[#This Row],[Salary]]/1000, 1)</f>
        <v>30.6</v>
      </c>
      <c r="E596">
        <v>5</v>
      </c>
      <c r="F5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96" t="s">
        <v>19</v>
      </c>
      <c r="H596">
        <v>63</v>
      </c>
      <c r="I596">
        <v>12</v>
      </c>
      <c r="J596">
        <v>56</v>
      </c>
      <c r="K596" t="s">
        <v>27</v>
      </c>
      <c r="L596">
        <f>IF(AI_Impact_on_Jobs_20303[[#This Row],[Risk_Category]] = "Low", AI_Impact_on_Jobs_20303[[#This Row],[Automation_Probability_2030]], 0)</f>
        <v>0</v>
      </c>
      <c r="M596">
        <f>IF(AI_Impact_on_Jobs_20303[[#This Row],[Risk_Category]]="Medium", AI_Impact_on_Jobs_20303[[#This Row],[Automation_Probability_2030]], 0)</f>
        <v>56</v>
      </c>
      <c r="N596">
        <f>IF(AI_Impact_on_Jobs_20303[[#This Row],[Risk_Category]]="High", AI_Impact_on_Jobs_20303[[#This Row],[Automation_Probability_2030]], 0)</f>
        <v>0</v>
      </c>
      <c r="O596">
        <f>AVERAGE(AI_Impact_on_Jobs_20303[[#This Row],[Skill_1]:[Skill_10]])</f>
        <v>54.2</v>
      </c>
      <c r="P596">
        <v>97</v>
      </c>
      <c r="Q596">
        <v>86</v>
      </c>
      <c r="R596">
        <v>45</v>
      </c>
      <c r="S596">
        <v>6</v>
      </c>
      <c r="T596">
        <v>48</v>
      </c>
      <c r="U596">
        <v>69</v>
      </c>
      <c r="V596">
        <v>61</v>
      </c>
      <c r="W596">
        <v>54</v>
      </c>
      <c r="X596">
        <v>47</v>
      </c>
      <c r="Y596">
        <v>29</v>
      </c>
    </row>
    <row r="597" spans="1:25" x14ac:dyDescent="0.35">
      <c r="A597">
        <v>596</v>
      </c>
      <c r="B597" t="s">
        <v>39</v>
      </c>
      <c r="C597">
        <v>42938</v>
      </c>
      <c r="D597">
        <f>ROUND(AI_Impact_on_Jobs_20303[[#This Row],[Salary]]/1000, 1)</f>
        <v>42.9</v>
      </c>
      <c r="E597">
        <v>26</v>
      </c>
      <c r="F5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597" t="s">
        <v>38</v>
      </c>
      <c r="H597">
        <v>5</v>
      </c>
      <c r="I597">
        <v>66</v>
      </c>
      <c r="J597">
        <v>79</v>
      </c>
      <c r="K597" t="s">
        <v>20</v>
      </c>
      <c r="L597">
        <f>IF(AI_Impact_on_Jobs_20303[[#This Row],[Risk_Category]] = "Low", AI_Impact_on_Jobs_20303[[#This Row],[Automation_Probability_2030]], 0)</f>
        <v>0</v>
      </c>
      <c r="M597">
        <f>IF(AI_Impact_on_Jobs_20303[[#This Row],[Risk_Category]]="Medium", AI_Impact_on_Jobs_20303[[#This Row],[Automation_Probability_2030]], 0)</f>
        <v>0</v>
      </c>
      <c r="N597">
        <f>IF(AI_Impact_on_Jobs_20303[[#This Row],[Risk_Category]]="High", AI_Impact_on_Jobs_20303[[#This Row],[Automation_Probability_2030]], 0)</f>
        <v>79</v>
      </c>
      <c r="O597">
        <f>AVERAGE(AI_Impact_on_Jobs_20303[[#This Row],[Skill_1]:[Skill_10]])</f>
        <v>48.3</v>
      </c>
      <c r="P597">
        <v>32</v>
      </c>
      <c r="Q597">
        <v>59</v>
      </c>
      <c r="R597">
        <v>7</v>
      </c>
      <c r="S597">
        <v>83</v>
      </c>
      <c r="T597">
        <v>56</v>
      </c>
      <c r="U597">
        <v>67</v>
      </c>
      <c r="V597">
        <v>7</v>
      </c>
      <c r="W597">
        <v>29</v>
      </c>
      <c r="X597">
        <v>47</v>
      </c>
      <c r="Y597">
        <v>96</v>
      </c>
    </row>
    <row r="598" spans="1:25" x14ac:dyDescent="0.35">
      <c r="A598">
        <v>597</v>
      </c>
      <c r="B598" t="s">
        <v>24</v>
      </c>
      <c r="C598">
        <v>82076</v>
      </c>
      <c r="D598">
        <f>ROUND(AI_Impact_on_Jobs_20303[[#This Row],[Salary]]/1000, 1)</f>
        <v>82.1</v>
      </c>
      <c r="E598">
        <v>5</v>
      </c>
      <c r="F5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598" t="s">
        <v>19</v>
      </c>
      <c r="H598">
        <v>97</v>
      </c>
      <c r="I598">
        <v>125</v>
      </c>
      <c r="J598">
        <v>74</v>
      </c>
      <c r="K598" t="s">
        <v>20</v>
      </c>
      <c r="L598">
        <f>IF(AI_Impact_on_Jobs_20303[[#This Row],[Risk_Category]] = "Low", AI_Impact_on_Jobs_20303[[#This Row],[Automation_Probability_2030]], 0)</f>
        <v>0</v>
      </c>
      <c r="M598">
        <f>IF(AI_Impact_on_Jobs_20303[[#This Row],[Risk_Category]]="Medium", AI_Impact_on_Jobs_20303[[#This Row],[Automation_Probability_2030]], 0)</f>
        <v>0</v>
      </c>
      <c r="N598">
        <f>IF(AI_Impact_on_Jobs_20303[[#This Row],[Risk_Category]]="High", AI_Impact_on_Jobs_20303[[#This Row],[Automation_Probability_2030]], 0)</f>
        <v>74</v>
      </c>
      <c r="O598">
        <f>AVERAGE(AI_Impact_on_Jobs_20303[[#This Row],[Skill_1]:[Skill_10]])</f>
        <v>48.4</v>
      </c>
      <c r="P598">
        <v>6</v>
      </c>
      <c r="Q598">
        <v>58</v>
      </c>
      <c r="R598">
        <v>36</v>
      </c>
      <c r="S598">
        <v>28</v>
      </c>
      <c r="T598">
        <v>81</v>
      </c>
      <c r="U598">
        <v>37</v>
      </c>
      <c r="V598">
        <v>32</v>
      </c>
      <c r="W598">
        <v>85</v>
      </c>
      <c r="X598">
        <v>85</v>
      </c>
      <c r="Y598">
        <v>36</v>
      </c>
    </row>
    <row r="599" spans="1:25" x14ac:dyDescent="0.35">
      <c r="A599">
        <v>598</v>
      </c>
      <c r="B599" t="s">
        <v>43</v>
      </c>
      <c r="C599">
        <v>71628</v>
      </c>
      <c r="D599">
        <f>ROUND(AI_Impact_on_Jobs_20303[[#This Row],[Salary]]/1000, 1)</f>
        <v>71.599999999999994</v>
      </c>
      <c r="E599">
        <v>19</v>
      </c>
      <c r="F5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599" t="s">
        <v>22</v>
      </c>
      <c r="H599">
        <v>85</v>
      </c>
      <c r="I599">
        <v>92</v>
      </c>
      <c r="J599">
        <v>7</v>
      </c>
      <c r="K599" t="s">
        <v>23</v>
      </c>
      <c r="L599">
        <f>IF(AI_Impact_on_Jobs_20303[[#This Row],[Risk_Category]] = "Low", AI_Impact_on_Jobs_20303[[#This Row],[Automation_Probability_2030]], 0)</f>
        <v>7</v>
      </c>
      <c r="M599">
        <f>IF(AI_Impact_on_Jobs_20303[[#This Row],[Risk_Category]]="Medium", AI_Impact_on_Jobs_20303[[#This Row],[Automation_Probability_2030]], 0)</f>
        <v>0</v>
      </c>
      <c r="N599">
        <f>IF(AI_Impact_on_Jobs_20303[[#This Row],[Risk_Category]]="High", AI_Impact_on_Jobs_20303[[#This Row],[Automation_Probability_2030]], 0)</f>
        <v>0</v>
      </c>
      <c r="O599">
        <f>AVERAGE(AI_Impact_on_Jobs_20303[[#This Row],[Skill_1]:[Skill_10]])</f>
        <v>48.3</v>
      </c>
      <c r="P599">
        <v>0</v>
      </c>
      <c r="Q599">
        <v>52</v>
      </c>
      <c r="R599">
        <v>34</v>
      </c>
      <c r="S599">
        <v>10</v>
      </c>
      <c r="T599">
        <v>77</v>
      </c>
      <c r="U599">
        <v>76</v>
      </c>
      <c r="V599">
        <v>96</v>
      </c>
      <c r="W599">
        <v>89</v>
      </c>
      <c r="X599">
        <v>32</v>
      </c>
      <c r="Y599">
        <v>17</v>
      </c>
    </row>
    <row r="600" spans="1:25" x14ac:dyDescent="0.35">
      <c r="A600">
        <v>599</v>
      </c>
      <c r="B600" t="s">
        <v>41</v>
      </c>
      <c r="C600">
        <v>82136</v>
      </c>
      <c r="D600">
        <f>ROUND(AI_Impact_on_Jobs_20303[[#This Row],[Salary]]/1000, 1)</f>
        <v>82.1</v>
      </c>
      <c r="E600">
        <v>2</v>
      </c>
      <c r="F6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00" t="s">
        <v>19</v>
      </c>
      <c r="H600">
        <v>38</v>
      </c>
      <c r="I600">
        <v>97</v>
      </c>
      <c r="J600">
        <v>86</v>
      </c>
      <c r="K600" t="s">
        <v>20</v>
      </c>
      <c r="L600">
        <f>IF(AI_Impact_on_Jobs_20303[[#This Row],[Risk_Category]] = "Low", AI_Impact_on_Jobs_20303[[#This Row],[Automation_Probability_2030]], 0)</f>
        <v>0</v>
      </c>
      <c r="M600">
        <f>IF(AI_Impact_on_Jobs_20303[[#This Row],[Risk_Category]]="Medium", AI_Impact_on_Jobs_20303[[#This Row],[Automation_Probability_2030]], 0)</f>
        <v>0</v>
      </c>
      <c r="N600">
        <f>IF(AI_Impact_on_Jobs_20303[[#This Row],[Risk_Category]]="High", AI_Impact_on_Jobs_20303[[#This Row],[Automation_Probability_2030]], 0)</f>
        <v>86</v>
      </c>
      <c r="O600">
        <f>AVERAGE(AI_Impact_on_Jobs_20303[[#This Row],[Skill_1]:[Skill_10]])</f>
        <v>41.1</v>
      </c>
      <c r="P600">
        <v>91</v>
      </c>
      <c r="Q600">
        <v>42</v>
      </c>
      <c r="R600">
        <v>78</v>
      </c>
      <c r="S600">
        <v>27</v>
      </c>
      <c r="T600">
        <v>7</v>
      </c>
      <c r="U600">
        <v>0</v>
      </c>
      <c r="V600">
        <v>87</v>
      </c>
      <c r="W600">
        <v>3</v>
      </c>
      <c r="X600">
        <v>71</v>
      </c>
      <c r="Y600">
        <v>5</v>
      </c>
    </row>
    <row r="601" spans="1:25" x14ac:dyDescent="0.35">
      <c r="A601">
        <v>600</v>
      </c>
      <c r="B601" t="s">
        <v>44</v>
      </c>
      <c r="C601">
        <v>74440</v>
      </c>
      <c r="D601">
        <f>ROUND(AI_Impact_on_Jobs_20303[[#This Row],[Salary]]/1000, 1)</f>
        <v>74.400000000000006</v>
      </c>
      <c r="E601">
        <v>7</v>
      </c>
      <c r="F6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01" t="s">
        <v>22</v>
      </c>
      <c r="H601">
        <v>5</v>
      </c>
      <c r="I601">
        <v>92</v>
      </c>
      <c r="J601">
        <v>38</v>
      </c>
      <c r="K601" t="s">
        <v>27</v>
      </c>
      <c r="L601">
        <f>IF(AI_Impact_on_Jobs_20303[[#This Row],[Risk_Category]] = "Low", AI_Impact_on_Jobs_20303[[#This Row],[Automation_Probability_2030]], 0)</f>
        <v>0</v>
      </c>
      <c r="M601">
        <f>IF(AI_Impact_on_Jobs_20303[[#This Row],[Risk_Category]]="Medium", AI_Impact_on_Jobs_20303[[#This Row],[Automation_Probability_2030]], 0)</f>
        <v>38</v>
      </c>
      <c r="N601">
        <f>IF(AI_Impact_on_Jobs_20303[[#This Row],[Risk_Category]]="High", AI_Impact_on_Jobs_20303[[#This Row],[Automation_Probability_2030]], 0)</f>
        <v>0</v>
      </c>
      <c r="O601">
        <f>AVERAGE(AI_Impact_on_Jobs_20303[[#This Row],[Skill_1]:[Skill_10]])</f>
        <v>42.5</v>
      </c>
      <c r="P601">
        <v>33</v>
      </c>
      <c r="Q601">
        <v>73</v>
      </c>
      <c r="R601">
        <v>67</v>
      </c>
      <c r="S601">
        <v>7</v>
      </c>
      <c r="T601">
        <v>75</v>
      </c>
      <c r="U601">
        <v>5</v>
      </c>
      <c r="V601">
        <v>54</v>
      </c>
      <c r="W601">
        <v>26</v>
      </c>
      <c r="X601">
        <v>59</v>
      </c>
      <c r="Y601">
        <v>26</v>
      </c>
    </row>
    <row r="602" spans="1:25" x14ac:dyDescent="0.35">
      <c r="A602">
        <v>601</v>
      </c>
      <c r="B602" t="s">
        <v>40</v>
      </c>
      <c r="C602">
        <v>43453</v>
      </c>
      <c r="D602">
        <f>ROUND(AI_Impact_on_Jobs_20303[[#This Row],[Salary]]/1000, 1)</f>
        <v>43.5</v>
      </c>
      <c r="E602">
        <v>7</v>
      </c>
      <c r="F6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02" t="s">
        <v>22</v>
      </c>
      <c r="H602">
        <v>31</v>
      </c>
      <c r="I602">
        <v>74</v>
      </c>
      <c r="J602">
        <v>12</v>
      </c>
      <c r="K602" t="s">
        <v>23</v>
      </c>
      <c r="L602">
        <f>IF(AI_Impact_on_Jobs_20303[[#This Row],[Risk_Category]] = "Low", AI_Impact_on_Jobs_20303[[#This Row],[Automation_Probability_2030]], 0)</f>
        <v>12</v>
      </c>
      <c r="M602">
        <f>IF(AI_Impact_on_Jobs_20303[[#This Row],[Risk_Category]]="Medium", AI_Impact_on_Jobs_20303[[#This Row],[Automation_Probability_2030]], 0)</f>
        <v>0</v>
      </c>
      <c r="N602">
        <f>IF(AI_Impact_on_Jobs_20303[[#This Row],[Risk_Category]]="High", AI_Impact_on_Jobs_20303[[#This Row],[Automation_Probability_2030]], 0)</f>
        <v>0</v>
      </c>
      <c r="O602">
        <f>AVERAGE(AI_Impact_on_Jobs_20303[[#This Row],[Skill_1]:[Skill_10]])</f>
        <v>56.5</v>
      </c>
      <c r="P602">
        <v>9</v>
      </c>
      <c r="Q602">
        <v>64</v>
      </c>
      <c r="R602">
        <v>73</v>
      </c>
      <c r="S602">
        <v>92</v>
      </c>
      <c r="T602">
        <v>91</v>
      </c>
      <c r="U602">
        <v>74</v>
      </c>
      <c r="V602">
        <v>2</v>
      </c>
      <c r="W602">
        <v>84</v>
      </c>
      <c r="X602">
        <v>2</v>
      </c>
      <c r="Y602">
        <v>74</v>
      </c>
    </row>
    <row r="603" spans="1:25" x14ac:dyDescent="0.35">
      <c r="A603">
        <v>602</v>
      </c>
      <c r="B603" t="s">
        <v>42</v>
      </c>
      <c r="C603">
        <v>140252</v>
      </c>
      <c r="D603">
        <f>ROUND(AI_Impact_on_Jobs_20303[[#This Row],[Salary]]/1000, 1)</f>
        <v>140.30000000000001</v>
      </c>
      <c r="E603">
        <v>7</v>
      </c>
      <c r="F6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03" t="s">
        <v>19</v>
      </c>
      <c r="H603">
        <v>27</v>
      </c>
      <c r="I603">
        <v>13</v>
      </c>
      <c r="J603">
        <v>7</v>
      </c>
      <c r="K603" t="s">
        <v>27</v>
      </c>
      <c r="L603">
        <f>IF(AI_Impact_on_Jobs_20303[[#This Row],[Risk_Category]] = "Low", AI_Impact_on_Jobs_20303[[#This Row],[Automation_Probability_2030]], 0)</f>
        <v>0</v>
      </c>
      <c r="M603">
        <f>IF(AI_Impact_on_Jobs_20303[[#This Row],[Risk_Category]]="Medium", AI_Impact_on_Jobs_20303[[#This Row],[Automation_Probability_2030]], 0)</f>
        <v>7</v>
      </c>
      <c r="N603">
        <f>IF(AI_Impact_on_Jobs_20303[[#This Row],[Risk_Category]]="High", AI_Impact_on_Jobs_20303[[#This Row],[Automation_Probability_2030]], 0)</f>
        <v>0</v>
      </c>
      <c r="O603">
        <f>AVERAGE(AI_Impact_on_Jobs_20303[[#This Row],[Skill_1]:[Skill_10]])</f>
        <v>35</v>
      </c>
      <c r="P603">
        <v>25</v>
      </c>
      <c r="Q603">
        <v>44</v>
      </c>
      <c r="R603">
        <v>52</v>
      </c>
      <c r="S603">
        <v>29</v>
      </c>
      <c r="T603">
        <v>2</v>
      </c>
      <c r="U603">
        <v>22</v>
      </c>
      <c r="V603">
        <v>28</v>
      </c>
      <c r="W603">
        <v>44</v>
      </c>
      <c r="X603">
        <v>17</v>
      </c>
      <c r="Y603">
        <v>87</v>
      </c>
    </row>
    <row r="604" spans="1:25" x14ac:dyDescent="0.35">
      <c r="A604">
        <v>603</v>
      </c>
      <c r="B604" t="s">
        <v>28</v>
      </c>
      <c r="C604">
        <v>99212</v>
      </c>
      <c r="D604">
        <f>ROUND(AI_Impact_on_Jobs_20303[[#This Row],[Salary]]/1000, 1)</f>
        <v>99.2</v>
      </c>
      <c r="E604">
        <v>29</v>
      </c>
      <c r="F6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04" t="s">
        <v>25</v>
      </c>
      <c r="H604">
        <v>9</v>
      </c>
      <c r="I604">
        <v>115</v>
      </c>
      <c r="J604">
        <v>56</v>
      </c>
      <c r="K604" t="s">
        <v>27</v>
      </c>
      <c r="L604">
        <f>IF(AI_Impact_on_Jobs_20303[[#This Row],[Risk_Category]] = "Low", AI_Impact_on_Jobs_20303[[#This Row],[Automation_Probability_2030]], 0)</f>
        <v>0</v>
      </c>
      <c r="M604">
        <f>IF(AI_Impact_on_Jobs_20303[[#This Row],[Risk_Category]]="Medium", AI_Impact_on_Jobs_20303[[#This Row],[Automation_Probability_2030]], 0)</f>
        <v>56</v>
      </c>
      <c r="N604">
        <f>IF(AI_Impact_on_Jobs_20303[[#This Row],[Risk_Category]]="High", AI_Impact_on_Jobs_20303[[#This Row],[Automation_Probability_2030]], 0)</f>
        <v>0</v>
      </c>
      <c r="O604">
        <f>AVERAGE(AI_Impact_on_Jobs_20303[[#This Row],[Skill_1]:[Skill_10]])</f>
        <v>53.9</v>
      </c>
      <c r="P604">
        <v>96</v>
      </c>
      <c r="Q604">
        <v>0</v>
      </c>
      <c r="R604">
        <v>25</v>
      </c>
      <c r="S604">
        <v>93</v>
      </c>
      <c r="T604">
        <v>93</v>
      </c>
      <c r="U604">
        <v>72</v>
      </c>
      <c r="V604">
        <v>77</v>
      </c>
      <c r="W604">
        <v>9</v>
      </c>
      <c r="X604">
        <v>51</v>
      </c>
      <c r="Y604">
        <v>23</v>
      </c>
    </row>
    <row r="605" spans="1:25" x14ac:dyDescent="0.35">
      <c r="A605">
        <v>604</v>
      </c>
      <c r="B605" t="s">
        <v>37</v>
      </c>
      <c r="C605">
        <v>50043</v>
      </c>
      <c r="D605">
        <f>ROUND(AI_Impact_on_Jobs_20303[[#This Row],[Salary]]/1000, 1)</f>
        <v>50</v>
      </c>
      <c r="E605">
        <v>3</v>
      </c>
      <c r="F6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05" t="s">
        <v>19</v>
      </c>
      <c r="H605">
        <v>81</v>
      </c>
      <c r="I605">
        <v>64</v>
      </c>
      <c r="J605">
        <v>49</v>
      </c>
      <c r="K605" t="s">
        <v>27</v>
      </c>
      <c r="L605">
        <f>IF(AI_Impact_on_Jobs_20303[[#This Row],[Risk_Category]] = "Low", AI_Impact_on_Jobs_20303[[#This Row],[Automation_Probability_2030]], 0)</f>
        <v>0</v>
      </c>
      <c r="M605">
        <f>IF(AI_Impact_on_Jobs_20303[[#This Row],[Risk_Category]]="Medium", AI_Impact_on_Jobs_20303[[#This Row],[Automation_Probability_2030]], 0)</f>
        <v>49</v>
      </c>
      <c r="N605">
        <f>IF(AI_Impact_on_Jobs_20303[[#This Row],[Risk_Category]]="High", AI_Impact_on_Jobs_20303[[#This Row],[Automation_Probability_2030]], 0)</f>
        <v>0</v>
      </c>
      <c r="O605">
        <f>AVERAGE(AI_Impact_on_Jobs_20303[[#This Row],[Skill_1]:[Skill_10]])</f>
        <v>51.6</v>
      </c>
      <c r="P605">
        <v>94</v>
      </c>
      <c r="Q605">
        <v>19</v>
      </c>
      <c r="R605">
        <v>98</v>
      </c>
      <c r="S605">
        <v>99</v>
      </c>
      <c r="T605">
        <v>56</v>
      </c>
      <c r="U605">
        <v>17</v>
      </c>
      <c r="V605">
        <v>32</v>
      </c>
      <c r="W605">
        <v>42</v>
      </c>
      <c r="X605">
        <v>31</v>
      </c>
      <c r="Y605">
        <v>28</v>
      </c>
    </row>
    <row r="606" spans="1:25" x14ac:dyDescent="0.35">
      <c r="A606">
        <v>605</v>
      </c>
      <c r="B606" t="s">
        <v>28</v>
      </c>
      <c r="C606">
        <v>33017</v>
      </c>
      <c r="D606">
        <f>ROUND(AI_Impact_on_Jobs_20303[[#This Row],[Salary]]/1000, 1)</f>
        <v>33</v>
      </c>
      <c r="E606">
        <v>21</v>
      </c>
      <c r="F6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06" t="s">
        <v>19</v>
      </c>
      <c r="H606">
        <v>15</v>
      </c>
      <c r="I606">
        <v>123</v>
      </c>
      <c r="J606">
        <v>3</v>
      </c>
      <c r="K606" t="s">
        <v>23</v>
      </c>
      <c r="L606">
        <f>IF(AI_Impact_on_Jobs_20303[[#This Row],[Risk_Category]] = "Low", AI_Impact_on_Jobs_20303[[#This Row],[Automation_Probability_2030]], 0)</f>
        <v>3</v>
      </c>
      <c r="M606">
        <f>IF(AI_Impact_on_Jobs_20303[[#This Row],[Risk_Category]]="Medium", AI_Impact_on_Jobs_20303[[#This Row],[Automation_Probability_2030]], 0)</f>
        <v>0</v>
      </c>
      <c r="N606">
        <f>IF(AI_Impact_on_Jobs_20303[[#This Row],[Risk_Category]]="High", AI_Impact_on_Jobs_20303[[#This Row],[Automation_Probability_2030]], 0)</f>
        <v>0</v>
      </c>
      <c r="O606">
        <f>AVERAGE(AI_Impact_on_Jobs_20303[[#This Row],[Skill_1]:[Skill_10]])</f>
        <v>50.4</v>
      </c>
      <c r="P606">
        <v>6</v>
      </c>
      <c r="Q606">
        <v>92</v>
      </c>
      <c r="R606">
        <v>29</v>
      </c>
      <c r="S606">
        <v>19</v>
      </c>
      <c r="T606">
        <v>65</v>
      </c>
      <c r="U606">
        <v>71</v>
      </c>
      <c r="V606">
        <v>69</v>
      </c>
      <c r="W606">
        <v>32</v>
      </c>
      <c r="X606">
        <v>25</v>
      </c>
      <c r="Y606">
        <v>96</v>
      </c>
    </row>
    <row r="607" spans="1:25" x14ac:dyDescent="0.35">
      <c r="A607">
        <v>606</v>
      </c>
      <c r="B607" t="s">
        <v>31</v>
      </c>
      <c r="C607">
        <v>118913</v>
      </c>
      <c r="D607">
        <f>ROUND(AI_Impact_on_Jobs_20303[[#This Row],[Salary]]/1000, 1)</f>
        <v>118.9</v>
      </c>
      <c r="E607">
        <v>2</v>
      </c>
      <c r="F6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07" t="s">
        <v>19</v>
      </c>
      <c r="H607">
        <v>46</v>
      </c>
      <c r="I607">
        <v>135</v>
      </c>
      <c r="J607">
        <v>16</v>
      </c>
      <c r="K607" t="s">
        <v>23</v>
      </c>
      <c r="L607">
        <f>IF(AI_Impact_on_Jobs_20303[[#This Row],[Risk_Category]] = "Low", AI_Impact_on_Jobs_20303[[#This Row],[Automation_Probability_2030]], 0)</f>
        <v>16</v>
      </c>
      <c r="M607">
        <f>IF(AI_Impact_on_Jobs_20303[[#This Row],[Risk_Category]]="Medium", AI_Impact_on_Jobs_20303[[#This Row],[Automation_Probability_2030]], 0)</f>
        <v>0</v>
      </c>
      <c r="N607">
        <f>IF(AI_Impact_on_Jobs_20303[[#This Row],[Risk_Category]]="High", AI_Impact_on_Jobs_20303[[#This Row],[Automation_Probability_2030]], 0)</f>
        <v>0</v>
      </c>
      <c r="O607">
        <f>AVERAGE(AI_Impact_on_Jobs_20303[[#This Row],[Skill_1]:[Skill_10]])</f>
        <v>50.2</v>
      </c>
      <c r="P607">
        <v>42</v>
      </c>
      <c r="Q607">
        <v>16</v>
      </c>
      <c r="R607">
        <v>43</v>
      </c>
      <c r="S607">
        <v>54</v>
      </c>
      <c r="T607">
        <v>2</v>
      </c>
      <c r="U607">
        <v>44</v>
      </c>
      <c r="V607">
        <v>78</v>
      </c>
      <c r="W607">
        <v>68</v>
      </c>
      <c r="X607">
        <v>64</v>
      </c>
      <c r="Y607">
        <v>91</v>
      </c>
    </row>
    <row r="608" spans="1:25" x14ac:dyDescent="0.35">
      <c r="A608">
        <v>607</v>
      </c>
      <c r="B608" t="s">
        <v>33</v>
      </c>
      <c r="C608">
        <v>144420</v>
      </c>
      <c r="D608">
        <f>ROUND(AI_Impact_on_Jobs_20303[[#This Row],[Salary]]/1000, 1)</f>
        <v>144.4</v>
      </c>
      <c r="E608">
        <v>2</v>
      </c>
      <c r="F6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08" t="s">
        <v>19</v>
      </c>
      <c r="H608">
        <v>56</v>
      </c>
      <c r="I608">
        <v>129</v>
      </c>
      <c r="J608">
        <v>84</v>
      </c>
      <c r="K608" t="s">
        <v>20</v>
      </c>
      <c r="L608">
        <f>IF(AI_Impact_on_Jobs_20303[[#This Row],[Risk_Category]] = "Low", AI_Impact_on_Jobs_20303[[#This Row],[Automation_Probability_2030]], 0)</f>
        <v>0</v>
      </c>
      <c r="M608">
        <f>IF(AI_Impact_on_Jobs_20303[[#This Row],[Risk_Category]]="Medium", AI_Impact_on_Jobs_20303[[#This Row],[Automation_Probability_2030]], 0)</f>
        <v>0</v>
      </c>
      <c r="N608">
        <f>IF(AI_Impact_on_Jobs_20303[[#This Row],[Risk_Category]]="High", AI_Impact_on_Jobs_20303[[#This Row],[Automation_Probability_2030]], 0)</f>
        <v>84</v>
      </c>
      <c r="O608">
        <f>AVERAGE(AI_Impact_on_Jobs_20303[[#This Row],[Skill_1]:[Skill_10]])</f>
        <v>47.4</v>
      </c>
      <c r="P608">
        <v>32</v>
      </c>
      <c r="Q608">
        <v>14</v>
      </c>
      <c r="R608">
        <v>89</v>
      </c>
      <c r="S608">
        <v>47</v>
      </c>
      <c r="T608">
        <v>88</v>
      </c>
      <c r="U608">
        <v>59</v>
      </c>
      <c r="V608">
        <v>67</v>
      </c>
      <c r="W608">
        <v>8</v>
      </c>
      <c r="X608">
        <v>66</v>
      </c>
      <c r="Y608">
        <v>4</v>
      </c>
    </row>
    <row r="609" spans="1:25" x14ac:dyDescent="0.35">
      <c r="A609">
        <v>608</v>
      </c>
      <c r="B609" t="s">
        <v>33</v>
      </c>
      <c r="C609">
        <v>126805</v>
      </c>
      <c r="D609">
        <f>ROUND(AI_Impact_on_Jobs_20303[[#This Row],[Salary]]/1000, 1)</f>
        <v>126.8</v>
      </c>
      <c r="E609">
        <v>15</v>
      </c>
      <c r="F6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09" t="s">
        <v>38</v>
      </c>
      <c r="H609">
        <v>8</v>
      </c>
      <c r="I609">
        <v>87</v>
      </c>
      <c r="J609">
        <v>8</v>
      </c>
      <c r="K609" t="s">
        <v>20</v>
      </c>
      <c r="L609">
        <f>IF(AI_Impact_on_Jobs_20303[[#This Row],[Risk_Category]] = "Low", AI_Impact_on_Jobs_20303[[#This Row],[Automation_Probability_2030]], 0)</f>
        <v>0</v>
      </c>
      <c r="M609">
        <f>IF(AI_Impact_on_Jobs_20303[[#This Row],[Risk_Category]]="Medium", AI_Impact_on_Jobs_20303[[#This Row],[Automation_Probability_2030]], 0)</f>
        <v>0</v>
      </c>
      <c r="N609">
        <f>IF(AI_Impact_on_Jobs_20303[[#This Row],[Risk_Category]]="High", AI_Impact_on_Jobs_20303[[#This Row],[Automation_Probability_2030]], 0)</f>
        <v>8</v>
      </c>
      <c r="O609">
        <f>AVERAGE(AI_Impact_on_Jobs_20303[[#This Row],[Skill_1]:[Skill_10]])</f>
        <v>45.9</v>
      </c>
      <c r="P609">
        <v>1</v>
      </c>
      <c r="Q609">
        <v>91</v>
      </c>
      <c r="R609">
        <v>9</v>
      </c>
      <c r="S609">
        <v>65</v>
      </c>
      <c r="T609">
        <v>41</v>
      </c>
      <c r="U609">
        <v>41</v>
      </c>
      <c r="V609">
        <v>68</v>
      </c>
      <c r="W609">
        <v>7</v>
      </c>
      <c r="X609">
        <v>59</v>
      </c>
      <c r="Y609">
        <v>77</v>
      </c>
    </row>
    <row r="610" spans="1:25" x14ac:dyDescent="0.35">
      <c r="A610">
        <v>609</v>
      </c>
      <c r="B610" t="s">
        <v>42</v>
      </c>
      <c r="C610">
        <v>144780</v>
      </c>
      <c r="D610">
        <f>ROUND(AI_Impact_on_Jobs_20303[[#This Row],[Salary]]/1000, 1)</f>
        <v>144.80000000000001</v>
      </c>
      <c r="E610">
        <v>8</v>
      </c>
      <c r="F6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10" t="s">
        <v>38</v>
      </c>
      <c r="H610">
        <v>17</v>
      </c>
      <c r="I610">
        <v>14</v>
      </c>
      <c r="J610">
        <v>56</v>
      </c>
      <c r="K610" t="s">
        <v>27</v>
      </c>
      <c r="L610">
        <f>IF(AI_Impact_on_Jobs_20303[[#This Row],[Risk_Category]] = "Low", AI_Impact_on_Jobs_20303[[#This Row],[Automation_Probability_2030]], 0)</f>
        <v>0</v>
      </c>
      <c r="M610">
        <f>IF(AI_Impact_on_Jobs_20303[[#This Row],[Risk_Category]]="Medium", AI_Impact_on_Jobs_20303[[#This Row],[Automation_Probability_2030]], 0)</f>
        <v>56</v>
      </c>
      <c r="N610">
        <f>IF(AI_Impact_on_Jobs_20303[[#This Row],[Risk_Category]]="High", AI_Impact_on_Jobs_20303[[#This Row],[Automation_Probability_2030]], 0)</f>
        <v>0</v>
      </c>
      <c r="O610">
        <f>AVERAGE(AI_Impact_on_Jobs_20303[[#This Row],[Skill_1]:[Skill_10]])</f>
        <v>47.1</v>
      </c>
      <c r="P610">
        <v>88</v>
      </c>
      <c r="Q610">
        <v>49</v>
      </c>
      <c r="R610">
        <v>54</v>
      </c>
      <c r="S610">
        <v>92</v>
      </c>
      <c r="T610">
        <v>9</v>
      </c>
      <c r="U610">
        <v>45</v>
      </c>
      <c r="V610">
        <v>27</v>
      </c>
      <c r="W610">
        <v>39</v>
      </c>
      <c r="X610">
        <v>39</v>
      </c>
      <c r="Y610">
        <v>29</v>
      </c>
    </row>
    <row r="611" spans="1:25" x14ac:dyDescent="0.35">
      <c r="A611">
        <v>610</v>
      </c>
      <c r="B611" t="s">
        <v>42</v>
      </c>
      <c r="C611">
        <v>137009</v>
      </c>
      <c r="D611">
        <f>ROUND(AI_Impact_on_Jobs_20303[[#This Row],[Salary]]/1000, 1)</f>
        <v>137</v>
      </c>
      <c r="E611">
        <v>13</v>
      </c>
      <c r="F6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11" t="s">
        <v>38</v>
      </c>
      <c r="H611">
        <v>86</v>
      </c>
      <c r="I611">
        <v>57</v>
      </c>
      <c r="J611">
        <v>57</v>
      </c>
      <c r="K611" t="s">
        <v>27</v>
      </c>
      <c r="L611">
        <f>IF(AI_Impact_on_Jobs_20303[[#This Row],[Risk_Category]] = "Low", AI_Impact_on_Jobs_20303[[#This Row],[Automation_Probability_2030]], 0)</f>
        <v>0</v>
      </c>
      <c r="M611">
        <f>IF(AI_Impact_on_Jobs_20303[[#This Row],[Risk_Category]]="Medium", AI_Impact_on_Jobs_20303[[#This Row],[Automation_Probability_2030]], 0)</f>
        <v>57</v>
      </c>
      <c r="N611">
        <f>IF(AI_Impact_on_Jobs_20303[[#This Row],[Risk_Category]]="High", AI_Impact_on_Jobs_20303[[#This Row],[Automation_Probability_2030]], 0)</f>
        <v>0</v>
      </c>
      <c r="O611">
        <f>AVERAGE(AI_Impact_on_Jobs_20303[[#This Row],[Skill_1]:[Skill_10]])</f>
        <v>45.2</v>
      </c>
      <c r="P611">
        <v>17</v>
      </c>
      <c r="Q611">
        <v>34</v>
      </c>
      <c r="R611">
        <v>6</v>
      </c>
      <c r="S611">
        <v>27</v>
      </c>
      <c r="T611">
        <v>77</v>
      </c>
      <c r="U611">
        <v>89</v>
      </c>
      <c r="V611">
        <v>22</v>
      </c>
      <c r="W611">
        <v>46</v>
      </c>
      <c r="X611">
        <v>47</v>
      </c>
      <c r="Y611">
        <v>87</v>
      </c>
    </row>
    <row r="612" spans="1:25" x14ac:dyDescent="0.35">
      <c r="A612">
        <v>611</v>
      </c>
      <c r="B612" t="s">
        <v>29</v>
      </c>
      <c r="C612">
        <v>82328</v>
      </c>
      <c r="D612">
        <f>ROUND(AI_Impact_on_Jobs_20303[[#This Row],[Salary]]/1000, 1)</f>
        <v>82.3</v>
      </c>
      <c r="E612">
        <v>8</v>
      </c>
      <c r="F6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12" t="s">
        <v>38</v>
      </c>
      <c r="H612">
        <v>51</v>
      </c>
      <c r="I612">
        <v>117</v>
      </c>
      <c r="J612">
        <v>26</v>
      </c>
      <c r="K612" t="s">
        <v>23</v>
      </c>
      <c r="L612">
        <f>IF(AI_Impact_on_Jobs_20303[[#This Row],[Risk_Category]] = "Low", AI_Impact_on_Jobs_20303[[#This Row],[Automation_Probability_2030]], 0)</f>
        <v>26</v>
      </c>
      <c r="M612">
        <f>IF(AI_Impact_on_Jobs_20303[[#This Row],[Risk_Category]]="Medium", AI_Impact_on_Jobs_20303[[#This Row],[Automation_Probability_2030]], 0)</f>
        <v>0</v>
      </c>
      <c r="N612">
        <f>IF(AI_Impact_on_Jobs_20303[[#This Row],[Risk_Category]]="High", AI_Impact_on_Jobs_20303[[#This Row],[Automation_Probability_2030]], 0)</f>
        <v>0</v>
      </c>
      <c r="O612">
        <f>AVERAGE(AI_Impact_on_Jobs_20303[[#This Row],[Skill_1]:[Skill_10]])</f>
        <v>47.2</v>
      </c>
      <c r="P612">
        <v>1</v>
      </c>
      <c r="Q612">
        <v>4</v>
      </c>
      <c r="R612">
        <v>91</v>
      </c>
      <c r="S612">
        <v>74</v>
      </c>
      <c r="T612">
        <v>54</v>
      </c>
      <c r="U612">
        <v>53</v>
      </c>
      <c r="V612">
        <v>35</v>
      </c>
      <c r="W612">
        <v>52</v>
      </c>
      <c r="X612">
        <v>66</v>
      </c>
      <c r="Y612">
        <v>42</v>
      </c>
    </row>
    <row r="613" spans="1:25" x14ac:dyDescent="0.35">
      <c r="A613">
        <v>612</v>
      </c>
      <c r="B613" t="s">
        <v>26</v>
      </c>
      <c r="C613">
        <v>78542</v>
      </c>
      <c r="D613">
        <f>ROUND(AI_Impact_on_Jobs_20303[[#This Row],[Salary]]/1000, 1)</f>
        <v>78.5</v>
      </c>
      <c r="E613">
        <v>25</v>
      </c>
      <c r="F6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13" t="s">
        <v>19</v>
      </c>
      <c r="H613">
        <v>86</v>
      </c>
      <c r="I613">
        <v>65</v>
      </c>
      <c r="J613">
        <v>48</v>
      </c>
      <c r="K613" t="s">
        <v>27</v>
      </c>
      <c r="L613">
        <f>IF(AI_Impact_on_Jobs_20303[[#This Row],[Risk_Category]] = "Low", AI_Impact_on_Jobs_20303[[#This Row],[Automation_Probability_2030]], 0)</f>
        <v>0</v>
      </c>
      <c r="M613">
        <f>IF(AI_Impact_on_Jobs_20303[[#This Row],[Risk_Category]]="Medium", AI_Impact_on_Jobs_20303[[#This Row],[Automation_Probability_2030]], 0)</f>
        <v>48</v>
      </c>
      <c r="N613">
        <f>IF(AI_Impact_on_Jobs_20303[[#This Row],[Risk_Category]]="High", AI_Impact_on_Jobs_20303[[#This Row],[Automation_Probability_2030]], 0)</f>
        <v>0</v>
      </c>
      <c r="O613">
        <f>AVERAGE(AI_Impact_on_Jobs_20303[[#This Row],[Skill_1]:[Skill_10]])</f>
        <v>55.3</v>
      </c>
      <c r="P613">
        <v>41</v>
      </c>
      <c r="Q613">
        <v>69</v>
      </c>
      <c r="R613">
        <v>25</v>
      </c>
      <c r="S613">
        <v>64</v>
      </c>
      <c r="T613">
        <v>88</v>
      </c>
      <c r="U613">
        <v>42</v>
      </c>
      <c r="V613">
        <v>91</v>
      </c>
      <c r="W613">
        <v>99</v>
      </c>
      <c r="X613">
        <v>11</v>
      </c>
      <c r="Y613">
        <v>23</v>
      </c>
    </row>
    <row r="614" spans="1:25" x14ac:dyDescent="0.35">
      <c r="A614">
        <v>613</v>
      </c>
      <c r="B614" t="s">
        <v>34</v>
      </c>
      <c r="C614">
        <v>35703</v>
      </c>
      <c r="D614">
        <f>ROUND(AI_Impact_on_Jobs_20303[[#This Row],[Salary]]/1000, 1)</f>
        <v>35.700000000000003</v>
      </c>
      <c r="E614">
        <v>5</v>
      </c>
      <c r="F6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14" t="s">
        <v>22</v>
      </c>
      <c r="H614">
        <v>96</v>
      </c>
      <c r="I614">
        <v>6</v>
      </c>
      <c r="J614">
        <v>31</v>
      </c>
      <c r="K614" t="s">
        <v>27</v>
      </c>
      <c r="L614">
        <f>IF(AI_Impact_on_Jobs_20303[[#This Row],[Risk_Category]] = "Low", AI_Impact_on_Jobs_20303[[#This Row],[Automation_Probability_2030]], 0)</f>
        <v>0</v>
      </c>
      <c r="M614">
        <f>IF(AI_Impact_on_Jobs_20303[[#This Row],[Risk_Category]]="Medium", AI_Impact_on_Jobs_20303[[#This Row],[Automation_Probability_2030]], 0)</f>
        <v>31</v>
      </c>
      <c r="N614">
        <f>IF(AI_Impact_on_Jobs_20303[[#This Row],[Risk_Category]]="High", AI_Impact_on_Jobs_20303[[#This Row],[Automation_Probability_2030]], 0)</f>
        <v>0</v>
      </c>
      <c r="O614">
        <f>AVERAGE(AI_Impact_on_Jobs_20303[[#This Row],[Skill_1]:[Skill_10]])</f>
        <v>28.4</v>
      </c>
      <c r="P614">
        <v>16</v>
      </c>
      <c r="Q614">
        <v>10</v>
      </c>
      <c r="R614">
        <v>18</v>
      </c>
      <c r="S614">
        <v>5</v>
      </c>
      <c r="T614">
        <v>85</v>
      </c>
      <c r="U614">
        <v>2</v>
      </c>
      <c r="V614">
        <v>6</v>
      </c>
      <c r="W614">
        <v>28</v>
      </c>
      <c r="X614">
        <v>86</v>
      </c>
      <c r="Y614">
        <v>28</v>
      </c>
    </row>
    <row r="615" spans="1:25" x14ac:dyDescent="0.35">
      <c r="A615">
        <v>614</v>
      </c>
      <c r="B615" t="s">
        <v>36</v>
      </c>
      <c r="C615">
        <v>110146</v>
      </c>
      <c r="D615">
        <f>ROUND(AI_Impact_on_Jobs_20303[[#This Row],[Salary]]/1000, 1)</f>
        <v>110.1</v>
      </c>
      <c r="E615">
        <v>21</v>
      </c>
      <c r="F6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15" t="s">
        <v>22</v>
      </c>
      <c r="H615">
        <v>67</v>
      </c>
      <c r="I615">
        <v>72</v>
      </c>
      <c r="J615">
        <v>31</v>
      </c>
      <c r="K615" t="s">
        <v>27</v>
      </c>
      <c r="L615">
        <f>IF(AI_Impact_on_Jobs_20303[[#This Row],[Risk_Category]] = "Low", AI_Impact_on_Jobs_20303[[#This Row],[Automation_Probability_2030]], 0)</f>
        <v>0</v>
      </c>
      <c r="M615">
        <f>IF(AI_Impact_on_Jobs_20303[[#This Row],[Risk_Category]]="Medium", AI_Impact_on_Jobs_20303[[#This Row],[Automation_Probability_2030]], 0)</f>
        <v>31</v>
      </c>
      <c r="N615">
        <f>IF(AI_Impact_on_Jobs_20303[[#This Row],[Risk_Category]]="High", AI_Impact_on_Jobs_20303[[#This Row],[Automation_Probability_2030]], 0)</f>
        <v>0</v>
      </c>
      <c r="O615">
        <f>AVERAGE(AI_Impact_on_Jobs_20303[[#This Row],[Skill_1]:[Skill_10]])</f>
        <v>42.6</v>
      </c>
      <c r="P615">
        <v>41</v>
      </c>
      <c r="Q615">
        <v>29</v>
      </c>
      <c r="R615">
        <v>81</v>
      </c>
      <c r="S615">
        <v>8</v>
      </c>
      <c r="T615">
        <v>46</v>
      </c>
      <c r="U615">
        <v>61</v>
      </c>
      <c r="V615">
        <v>6</v>
      </c>
      <c r="W615">
        <v>83</v>
      </c>
      <c r="X615">
        <v>43</v>
      </c>
      <c r="Y615">
        <v>28</v>
      </c>
    </row>
    <row r="616" spans="1:25" x14ac:dyDescent="0.35">
      <c r="A616">
        <v>615</v>
      </c>
      <c r="B616" t="s">
        <v>26</v>
      </c>
      <c r="C616">
        <v>117052</v>
      </c>
      <c r="D616">
        <f>ROUND(AI_Impact_on_Jobs_20303[[#This Row],[Salary]]/1000, 1)</f>
        <v>117.1</v>
      </c>
      <c r="E616">
        <v>8</v>
      </c>
      <c r="F6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16" t="s">
        <v>22</v>
      </c>
      <c r="H616">
        <v>54</v>
      </c>
      <c r="I616">
        <v>95</v>
      </c>
      <c r="J616">
        <v>48</v>
      </c>
      <c r="K616" t="s">
        <v>27</v>
      </c>
      <c r="L616">
        <f>IF(AI_Impact_on_Jobs_20303[[#This Row],[Risk_Category]] = "Low", AI_Impact_on_Jobs_20303[[#This Row],[Automation_Probability_2030]], 0)</f>
        <v>0</v>
      </c>
      <c r="M616">
        <f>IF(AI_Impact_on_Jobs_20303[[#This Row],[Risk_Category]]="Medium", AI_Impact_on_Jobs_20303[[#This Row],[Automation_Probability_2030]], 0)</f>
        <v>48</v>
      </c>
      <c r="N616">
        <f>IF(AI_Impact_on_Jobs_20303[[#This Row],[Risk_Category]]="High", AI_Impact_on_Jobs_20303[[#This Row],[Automation_Probability_2030]], 0)</f>
        <v>0</v>
      </c>
      <c r="O616">
        <f>AVERAGE(AI_Impact_on_Jobs_20303[[#This Row],[Skill_1]:[Skill_10]])</f>
        <v>36.200000000000003</v>
      </c>
      <c r="P616">
        <v>9</v>
      </c>
      <c r="Q616">
        <v>72</v>
      </c>
      <c r="R616">
        <v>21</v>
      </c>
      <c r="S616">
        <v>2</v>
      </c>
      <c r="T616">
        <v>41</v>
      </c>
      <c r="U616">
        <v>23</v>
      </c>
      <c r="V616">
        <v>58</v>
      </c>
      <c r="W616">
        <v>37</v>
      </c>
      <c r="X616">
        <v>45</v>
      </c>
      <c r="Y616">
        <v>54</v>
      </c>
    </row>
    <row r="617" spans="1:25" x14ac:dyDescent="0.35">
      <c r="A617">
        <v>616</v>
      </c>
      <c r="B617" t="s">
        <v>31</v>
      </c>
      <c r="C617">
        <v>89254</v>
      </c>
      <c r="D617">
        <f>ROUND(AI_Impact_on_Jobs_20303[[#This Row],[Salary]]/1000, 1)</f>
        <v>89.3</v>
      </c>
      <c r="E617">
        <v>25</v>
      </c>
      <c r="F6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17" t="s">
        <v>22</v>
      </c>
      <c r="H617">
        <v>16</v>
      </c>
      <c r="I617">
        <v>138</v>
      </c>
      <c r="J617">
        <v>16</v>
      </c>
      <c r="K617" t="s">
        <v>23</v>
      </c>
      <c r="L617">
        <f>IF(AI_Impact_on_Jobs_20303[[#This Row],[Risk_Category]] = "Low", AI_Impact_on_Jobs_20303[[#This Row],[Automation_Probability_2030]], 0)</f>
        <v>16</v>
      </c>
      <c r="M617">
        <f>IF(AI_Impact_on_Jobs_20303[[#This Row],[Risk_Category]]="Medium", AI_Impact_on_Jobs_20303[[#This Row],[Automation_Probability_2030]], 0)</f>
        <v>0</v>
      </c>
      <c r="N617">
        <f>IF(AI_Impact_on_Jobs_20303[[#This Row],[Risk_Category]]="High", AI_Impact_on_Jobs_20303[[#This Row],[Automation_Probability_2030]], 0)</f>
        <v>0</v>
      </c>
      <c r="O617">
        <f>AVERAGE(AI_Impact_on_Jobs_20303[[#This Row],[Skill_1]:[Skill_10]])</f>
        <v>45.1</v>
      </c>
      <c r="P617">
        <v>41</v>
      </c>
      <c r="Q617">
        <v>4</v>
      </c>
      <c r="R617">
        <v>5</v>
      </c>
      <c r="S617">
        <v>55</v>
      </c>
      <c r="T617">
        <v>56</v>
      </c>
      <c r="U617">
        <v>71</v>
      </c>
      <c r="V617">
        <v>18</v>
      </c>
      <c r="W617">
        <v>25</v>
      </c>
      <c r="X617">
        <v>81</v>
      </c>
      <c r="Y617">
        <v>95</v>
      </c>
    </row>
    <row r="618" spans="1:25" x14ac:dyDescent="0.35">
      <c r="A618">
        <v>617</v>
      </c>
      <c r="B618" t="s">
        <v>30</v>
      </c>
      <c r="C618">
        <v>62009</v>
      </c>
      <c r="D618">
        <f>ROUND(AI_Impact_on_Jobs_20303[[#This Row],[Salary]]/1000, 1)</f>
        <v>62</v>
      </c>
      <c r="E618">
        <v>14</v>
      </c>
      <c r="F6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18" t="s">
        <v>22</v>
      </c>
      <c r="H618">
        <v>5</v>
      </c>
      <c r="I618">
        <v>71</v>
      </c>
      <c r="J618">
        <v>32</v>
      </c>
      <c r="K618" t="s">
        <v>27</v>
      </c>
      <c r="L618">
        <f>IF(AI_Impact_on_Jobs_20303[[#This Row],[Risk_Category]] = "Low", AI_Impact_on_Jobs_20303[[#This Row],[Automation_Probability_2030]], 0)</f>
        <v>0</v>
      </c>
      <c r="M618">
        <f>IF(AI_Impact_on_Jobs_20303[[#This Row],[Risk_Category]]="Medium", AI_Impact_on_Jobs_20303[[#This Row],[Automation_Probability_2030]], 0)</f>
        <v>32</v>
      </c>
      <c r="N618">
        <f>IF(AI_Impact_on_Jobs_20303[[#This Row],[Risk_Category]]="High", AI_Impact_on_Jobs_20303[[#This Row],[Automation_Probability_2030]], 0)</f>
        <v>0</v>
      </c>
      <c r="O618">
        <f>AVERAGE(AI_Impact_on_Jobs_20303[[#This Row],[Skill_1]:[Skill_10]])</f>
        <v>38</v>
      </c>
      <c r="P618">
        <v>33</v>
      </c>
      <c r="Q618">
        <v>14</v>
      </c>
      <c r="R618">
        <v>71</v>
      </c>
      <c r="S618">
        <v>53</v>
      </c>
      <c r="T618">
        <v>14</v>
      </c>
      <c r="U618">
        <v>1</v>
      </c>
      <c r="V618">
        <v>81</v>
      </c>
      <c r="W618">
        <v>18</v>
      </c>
      <c r="X618">
        <v>61</v>
      </c>
      <c r="Y618">
        <v>34</v>
      </c>
    </row>
    <row r="619" spans="1:25" x14ac:dyDescent="0.35">
      <c r="A619">
        <v>618</v>
      </c>
      <c r="B619" t="s">
        <v>32</v>
      </c>
      <c r="C619">
        <v>56651</v>
      </c>
      <c r="D619">
        <f>ROUND(AI_Impact_on_Jobs_20303[[#This Row],[Salary]]/1000, 1)</f>
        <v>56.7</v>
      </c>
      <c r="E619">
        <v>18</v>
      </c>
      <c r="F6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19" t="s">
        <v>38</v>
      </c>
      <c r="H619">
        <v>32</v>
      </c>
      <c r="I619">
        <v>59</v>
      </c>
      <c r="J619">
        <v>39</v>
      </c>
      <c r="K619" t="s">
        <v>27</v>
      </c>
      <c r="L619">
        <f>IF(AI_Impact_on_Jobs_20303[[#This Row],[Risk_Category]] = "Low", AI_Impact_on_Jobs_20303[[#This Row],[Automation_Probability_2030]], 0)</f>
        <v>0</v>
      </c>
      <c r="M619">
        <f>IF(AI_Impact_on_Jobs_20303[[#This Row],[Risk_Category]]="Medium", AI_Impact_on_Jobs_20303[[#This Row],[Automation_Probability_2030]], 0)</f>
        <v>39</v>
      </c>
      <c r="N619">
        <f>IF(AI_Impact_on_Jobs_20303[[#This Row],[Risk_Category]]="High", AI_Impact_on_Jobs_20303[[#This Row],[Automation_Probability_2030]], 0)</f>
        <v>0</v>
      </c>
      <c r="O619">
        <f>AVERAGE(AI_Impact_on_Jobs_20303[[#This Row],[Skill_1]:[Skill_10]])</f>
        <v>47</v>
      </c>
      <c r="P619">
        <v>19</v>
      </c>
      <c r="Q619">
        <v>43</v>
      </c>
      <c r="R619">
        <v>66</v>
      </c>
      <c r="S619">
        <v>26</v>
      </c>
      <c r="T619">
        <v>1</v>
      </c>
      <c r="U619">
        <v>52</v>
      </c>
      <c r="V619">
        <v>61</v>
      </c>
      <c r="W619">
        <v>96</v>
      </c>
      <c r="X619">
        <v>59</v>
      </c>
      <c r="Y619">
        <v>47</v>
      </c>
    </row>
    <row r="620" spans="1:25" x14ac:dyDescent="0.35">
      <c r="A620">
        <v>619</v>
      </c>
      <c r="B620" t="s">
        <v>37</v>
      </c>
      <c r="C620">
        <v>59410</v>
      </c>
      <c r="D620">
        <f>ROUND(AI_Impact_on_Jobs_20303[[#This Row],[Salary]]/1000, 1)</f>
        <v>59.4</v>
      </c>
      <c r="E620">
        <v>16</v>
      </c>
      <c r="F6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20" t="s">
        <v>22</v>
      </c>
      <c r="H620">
        <v>93</v>
      </c>
      <c r="I620">
        <v>133</v>
      </c>
      <c r="J620">
        <v>43</v>
      </c>
      <c r="K620" t="s">
        <v>27</v>
      </c>
      <c r="L620">
        <f>IF(AI_Impact_on_Jobs_20303[[#This Row],[Risk_Category]] = "Low", AI_Impact_on_Jobs_20303[[#This Row],[Automation_Probability_2030]], 0)</f>
        <v>0</v>
      </c>
      <c r="M620">
        <f>IF(AI_Impact_on_Jobs_20303[[#This Row],[Risk_Category]]="Medium", AI_Impact_on_Jobs_20303[[#This Row],[Automation_Probability_2030]], 0)</f>
        <v>43</v>
      </c>
      <c r="N620">
        <f>IF(AI_Impact_on_Jobs_20303[[#This Row],[Risk_Category]]="High", AI_Impact_on_Jobs_20303[[#This Row],[Automation_Probability_2030]], 0)</f>
        <v>0</v>
      </c>
      <c r="O620">
        <f>AVERAGE(AI_Impact_on_Jobs_20303[[#This Row],[Skill_1]:[Skill_10]])</f>
        <v>38.9</v>
      </c>
      <c r="P620">
        <v>24</v>
      </c>
      <c r="Q620">
        <v>26</v>
      </c>
      <c r="R620">
        <v>5</v>
      </c>
      <c r="S620">
        <v>74</v>
      </c>
      <c r="T620">
        <v>5</v>
      </c>
      <c r="U620">
        <v>7</v>
      </c>
      <c r="V620">
        <v>72</v>
      </c>
      <c r="W620">
        <v>81</v>
      </c>
      <c r="X620">
        <v>29</v>
      </c>
      <c r="Y620">
        <v>66</v>
      </c>
    </row>
    <row r="621" spans="1:25" x14ac:dyDescent="0.35">
      <c r="A621">
        <v>620</v>
      </c>
      <c r="B621" t="s">
        <v>43</v>
      </c>
      <c r="C621">
        <v>103844</v>
      </c>
      <c r="D621">
        <f>ROUND(AI_Impact_on_Jobs_20303[[#This Row],[Salary]]/1000, 1)</f>
        <v>103.8</v>
      </c>
      <c r="E621">
        <v>2</v>
      </c>
      <c r="F6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21" t="s">
        <v>19</v>
      </c>
      <c r="H621">
        <v>89</v>
      </c>
      <c r="I621">
        <v>135</v>
      </c>
      <c r="J621">
        <v>18</v>
      </c>
      <c r="K621" t="s">
        <v>23</v>
      </c>
      <c r="L621">
        <f>IF(AI_Impact_on_Jobs_20303[[#This Row],[Risk_Category]] = "Low", AI_Impact_on_Jobs_20303[[#This Row],[Automation_Probability_2030]], 0)</f>
        <v>18</v>
      </c>
      <c r="M621">
        <f>IF(AI_Impact_on_Jobs_20303[[#This Row],[Risk_Category]]="Medium", AI_Impact_on_Jobs_20303[[#This Row],[Automation_Probability_2030]], 0)</f>
        <v>0</v>
      </c>
      <c r="N621">
        <f>IF(AI_Impact_on_Jobs_20303[[#This Row],[Risk_Category]]="High", AI_Impact_on_Jobs_20303[[#This Row],[Automation_Probability_2030]], 0)</f>
        <v>0</v>
      </c>
      <c r="O621">
        <f>AVERAGE(AI_Impact_on_Jobs_20303[[#This Row],[Skill_1]:[Skill_10]])</f>
        <v>49.2</v>
      </c>
      <c r="P621">
        <v>69</v>
      </c>
      <c r="Q621">
        <v>88</v>
      </c>
      <c r="R621">
        <v>5</v>
      </c>
      <c r="S621">
        <v>31</v>
      </c>
      <c r="T621">
        <v>75</v>
      </c>
      <c r="U621">
        <v>22</v>
      </c>
      <c r="V621">
        <v>39</v>
      </c>
      <c r="W621">
        <v>87</v>
      </c>
      <c r="X621">
        <v>72</v>
      </c>
      <c r="Y621">
        <v>4</v>
      </c>
    </row>
    <row r="622" spans="1:25" x14ac:dyDescent="0.35">
      <c r="A622">
        <v>621</v>
      </c>
      <c r="B622" t="s">
        <v>39</v>
      </c>
      <c r="C622">
        <v>128035</v>
      </c>
      <c r="D622">
        <f>ROUND(AI_Impact_on_Jobs_20303[[#This Row],[Salary]]/1000, 1)</f>
        <v>128</v>
      </c>
      <c r="E622">
        <v>23</v>
      </c>
      <c r="F6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22" t="s">
        <v>19</v>
      </c>
      <c r="H622">
        <v>36</v>
      </c>
      <c r="I622">
        <v>78</v>
      </c>
      <c r="J622">
        <v>74</v>
      </c>
      <c r="K622" t="s">
        <v>20</v>
      </c>
      <c r="L622">
        <f>IF(AI_Impact_on_Jobs_20303[[#This Row],[Risk_Category]] = "Low", AI_Impact_on_Jobs_20303[[#This Row],[Automation_Probability_2030]], 0)</f>
        <v>0</v>
      </c>
      <c r="M622">
        <f>IF(AI_Impact_on_Jobs_20303[[#This Row],[Risk_Category]]="Medium", AI_Impact_on_Jobs_20303[[#This Row],[Automation_Probability_2030]], 0)</f>
        <v>0</v>
      </c>
      <c r="N622">
        <f>IF(AI_Impact_on_Jobs_20303[[#This Row],[Risk_Category]]="High", AI_Impact_on_Jobs_20303[[#This Row],[Automation_Probability_2030]], 0)</f>
        <v>74</v>
      </c>
      <c r="O622">
        <f>AVERAGE(AI_Impact_on_Jobs_20303[[#This Row],[Skill_1]:[Skill_10]])</f>
        <v>40.200000000000003</v>
      </c>
      <c r="P622">
        <v>74</v>
      </c>
      <c r="Q622">
        <v>25</v>
      </c>
      <c r="R622">
        <v>45</v>
      </c>
      <c r="S622">
        <v>39</v>
      </c>
      <c r="T622">
        <v>98</v>
      </c>
      <c r="U622">
        <v>39</v>
      </c>
      <c r="V622">
        <v>8</v>
      </c>
      <c r="W622">
        <v>9</v>
      </c>
      <c r="X622">
        <v>59</v>
      </c>
      <c r="Y622">
        <v>6</v>
      </c>
    </row>
    <row r="623" spans="1:25" x14ac:dyDescent="0.35">
      <c r="A623">
        <v>622</v>
      </c>
      <c r="B623" t="s">
        <v>41</v>
      </c>
      <c r="C623">
        <v>147270</v>
      </c>
      <c r="D623">
        <f>ROUND(AI_Impact_on_Jobs_20303[[#This Row],[Salary]]/1000, 1)</f>
        <v>147.30000000000001</v>
      </c>
      <c r="E623">
        <v>13</v>
      </c>
      <c r="F6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23" t="s">
        <v>38</v>
      </c>
      <c r="H623">
        <v>43</v>
      </c>
      <c r="I623">
        <v>55</v>
      </c>
      <c r="J623">
        <v>83</v>
      </c>
      <c r="K623" t="s">
        <v>20</v>
      </c>
      <c r="L623">
        <f>IF(AI_Impact_on_Jobs_20303[[#This Row],[Risk_Category]] = "Low", AI_Impact_on_Jobs_20303[[#This Row],[Automation_Probability_2030]], 0)</f>
        <v>0</v>
      </c>
      <c r="M623">
        <f>IF(AI_Impact_on_Jobs_20303[[#This Row],[Risk_Category]]="Medium", AI_Impact_on_Jobs_20303[[#This Row],[Automation_Probability_2030]], 0)</f>
        <v>0</v>
      </c>
      <c r="N623">
        <f>IF(AI_Impact_on_Jobs_20303[[#This Row],[Risk_Category]]="High", AI_Impact_on_Jobs_20303[[#This Row],[Automation_Probability_2030]], 0)</f>
        <v>83</v>
      </c>
      <c r="O623">
        <f>AVERAGE(AI_Impact_on_Jobs_20303[[#This Row],[Skill_1]:[Skill_10]])</f>
        <v>23.5</v>
      </c>
      <c r="P623">
        <v>5</v>
      </c>
      <c r="Q623">
        <v>15</v>
      </c>
      <c r="R623">
        <v>1</v>
      </c>
      <c r="S623">
        <v>12</v>
      </c>
      <c r="T623">
        <v>1</v>
      </c>
      <c r="U623">
        <v>61</v>
      </c>
      <c r="V623">
        <v>2</v>
      </c>
      <c r="W623">
        <v>25</v>
      </c>
      <c r="X623">
        <v>17</v>
      </c>
      <c r="Y623">
        <v>96</v>
      </c>
    </row>
    <row r="624" spans="1:25" x14ac:dyDescent="0.35">
      <c r="A624">
        <v>623</v>
      </c>
      <c r="B624" t="s">
        <v>43</v>
      </c>
      <c r="C624">
        <v>43769</v>
      </c>
      <c r="D624">
        <f>ROUND(AI_Impact_on_Jobs_20303[[#This Row],[Salary]]/1000, 1)</f>
        <v>43.8</v>
      </c>
      <c r="E624">
        <v>2</v>
      </c>
      <c r="F6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24" t="s">
        <v>38</v>
      </c>
      <c r="H624">
        <v>23</v>
      </c>
      <c r="I624">
        <v>83</v>
      </c>
      <c r="J624">
        <v>1</v>
      </c>
      <c r="K624" t="s">
        <v>23</v>
      </c>
      <c r="L624">
        <f>IF(AI_Impact_on_Jobs_20303[[#This Row],[Risk_Category]] = "Low", AI_Impact_on_Jobs_20303[[#This Row],[Automation_Probability_2030]], 0)</f>
        <v>1</v>
      </c>
      <c r="M624">
        <f>IF(AI_Impact_on_Jobs_20303[[#This Row],[Risk_Category]]="Medium", AI_Impact_on_Jobs_20303[[#This Row],[Automation_Probability_2030]], 0)</f>
        <v>0</v>
      </c>
      <c r="N624">
        <f>IF(AI_Impact_on_Jobs_20303[[#This Row],[Risk_Category]]="High", AI_Impact_on_Jobs_20303[[#This Row],[Automation_Probability_2030]], 0)</f>
        <v>0</v>
      </c>
      <c r="O624">
        <f>AVERAGE(AI_Impact_on_Jobs_20303[[#This Row],[Skill_1]:[Skill_10]])</f>
        <v>29.9</v>
      </c>
      <c r="P624">
        <v>49</v>
      </c>
      <c r="Q624">
        <v>2</v>
      </c>
      <c r="R624">
        <v>67</v>
      </c>
      <c r="S624">
        <v>52</v>
      </c>
      <c r="T624">
        <v>9</v>
      </c>
      <c r="U624">
        <v>16</v>
      </c>
      <c r="V624">
        <v>8</v>
      </c>
      <c r="W624">
        <v>79</v>
      </c>
      <c r="X624">
        <v>13</v>
      </c>
      <c r="Y624">
        <v>4</v>
      </c>
    </row>
    <row r="625" spans="1:25" x14ac:dyDescent="0.35">
      <c r="A625">
        <v>624</v>
      </c>
      <c r="B625" t="s">
        <v>28</v>
      </c>
      <c r="C625">
        <v>103616</v>
      </c>
      <c r="D625">
        <f>ROUND(AI_Impact_on_Jobs_20303[[#This Row],[Salary]]/1000, 1)</f>
        <v>103.6</v>
      </c>
      <c r="E625">
        <v>14</v>
      </c>
      <c r="F6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25" t="s">
        <v>38</v>
      </c>
      <c r="H625">
        <v>25</v>
      </c>
      <c r="I625">
        <v>76</v>
      </c>
      <c r="J625">
        <v>52</v>
      </c>
      <c r="K625" t="s">
        <v>27</v>
      </c>
      <c r="L625">
        <f>IF(AI_Impact_on_Jobs_20303[[#This Row],[Risk_Category]] = "Low", AI_Impact_on_Jobs_20303[[#This Row],[Automation_Probability_2030]], 0)</f>
        <v>0</v>
      </c>
      <c r="M625">
        <f>IF(AI_Impact_on_Jobs_20303[[#This Row],[Risk_Category]]="Medium", AI_Impact_on_Jobs_20303[[#This Row],[Automation_Probability_2030]], 0)</f>
        <v>52</v>
      </c>
      <c r="N625">
        <f>IF(AI_Impact_on_Jobs_20303[[#This Row],[Risk_Category]]="High", AI_Impact_on_Jobs_20303[[#This Row],[Automation_Probability_2030]], 0)</f>
        <v>0</v>
      </c>
      <c r="O625">
        <f>AVERAGE(AI_Impact_on_Jobs_20303[[#This Row],[Skill_1]:[Skill_10]])</f>
        <v>51.1</v>
      </c>
      <c r="P625">
        <v>41</v>
      </c>
      <c r="Q625">
        <v>95</v>
      </c>
      <c r="R625">
        <v>13</v>
      </c>
      <c r="S625">
        <v>97</v>
      </c>
      <c r="T625">
        <v>23</v>
      </c>
      <c r="U625">
        <v>77</v>
      </c>
      <c r="V625">
        <v>34</v>
      </c>
      <c r="W625">
        <v>14</v>
      </c>
      <c r="X625">
        <v>86</v>
      </c>
      <c r="Y625">
        <v>31</v>
      </c>
    </row>
    <row r="626" spans="1:25" x14ac:dyDescent="0.35">
      <c r="A626">
        <v>625</v>
      </c>
      <c r="B626" t="s">
        <v>24</v>
      </c>
      <c r="C626">
        <v>79004</v>
      </c>
      <c r="D626">
        <f>ROUND(AI_Impact_on_Jobs_20303[[#This Row],[Salary]]/1000, 1)</f>
        <v>79</v>
      </c>
      <c r="E626">
        <v>28</v>
      </c>
      <c r="F6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26" t="s">
        <v>19</v>
      </c>
      <c r="H626">
        <v>57</v>
      </c>
      <c r="I626">
        <v>97</v>
      </c>
      <c r="J626">
        <v>82</v>
      </c>
      <c r="K626" t="s">
        <v>20</v>
      </c>
      <c r="L626">
        <f>IF(AI_Impact_on_Jobs_20303[[#This Row],[Risk_Category]] = "Low", AI_Impact_on_Jobs_20303[[#This Row],[Automation_Probability_2030]], 0)</f>
        <v>0</v>
      </c>
      <c r="M626">
        <f>IF(AI_Impact_on_Jobs_20303[[#This Row],[Risk_Category]]="Medium", AI_Impact_on_Jobs_20303[[#This Row],[Automation_Probability_2030]], 0)</f>
        <v>0</v>
      </c>
      <c r="N626">
        <f>IF(AI_Impact_on_Jobs_20303[[#This Row],[Risk_Category]]="High", AI_Impact_on_Jobs_20303[[#This Row],[Automation_Probability_2030]], 0)</f>
        <v>82</v>
      </c>
      <c r="O626">
        <f>AVERAGE(AI_Impact_on_Jobs_20303[[#This Row],[Skill_1]:[Skill_10]])</f>
        <v>31.2</v>
      </c>
      <c r="P626">
        <v>73</v>
      </c>
      <c r="Q626">
        <v>9</v>
      </c>
      <c r="R626">
        <v>67</v>
      </c>
      <c r="S626">
        <v>9</v>
      </c>
      <c r="T626">
        <v>6</v>
      </c>
      <c r="U626">
        <v>14</v>
      </c>
      <c r="V626">
        <v>72</v>
      </c>
      <c r="W626">
        <v>44</v>
      </c>
      <c r="X626">
        <v>4</v>
      </c>
      <c r="Y626">
        <v>14</v>
      </c>
    </row>
    <row r="627" spans="1:25" x14ac:dyDescent="0.35">
      <c r="A627">
        <v>626</v>
      </c>
      <c r="B627" t="s">
        <v>37</v>
      </c>
      <c r="C627">
        <v>140190</v>
      </c>
      <c r="D627">
        <f>ROUND(AI_Impact_on_Jobs_20303[[#This Row],[Salary]]/1000, 1)</f>
        <v>140.19999999999999</v>
      </c>
      <c r="E627">
        <v>17</v>
      </c>
      <c r="F6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27" t="s">
        <v>19</v>
      </c>
      <c r="H627">
        <v>13</v>
      </c>
      <c r="I627">
        <v>98</v>
      </c>
      <c r="J627">
        <v>61</v>
      </c>
      <c r="K627" t="s">
        <v>27</v>
      </c>
      <c r="L627">
        <f>IF(AI_Impact_on_Jobs_20303[[#This Row],[Risk_Category]] = "Low", AI_Impact_on_Jobs_20303[[#This Row],[Automation_Probability_2030]], 0)</f>
        <v>0</v>
      </c>
      <c r="M627">
        <f>IF(AI_Impact_on_Jobs_20303[[#This Row],[Risk_Category]]="Medium", AI_Impact_on_Jobs_20303[[#This Row],[Automation_Probability_2030]], 0)</f>
        <v>61</v>
      </c>
      <c r="N627">
        <f>IF(AI_Impact_on_Jobs_20303[[#This Row],[Risk_Category]]="High", AI_Impact_on_Jobs_20303[[#This Row],[Automation_Probability_2030]], 0)</f>
        <v>0</v>
      </c>
      <c r="O627">
        <f>AVERAGE(AI_Impact_on_Jobs_20303[[#This Row],[Skill_1]:[Skill_10]])</f>
        <v>46.2</v>
      </c>
      <c r="P627">
        <v>26</v>
      </c>
      <c r="Q627">
        <v>48</v>
      </c>
      <c r="R627">
        <v>99</v>
      </c>
      <c r="S627">
        <v>69</v>
      </c>
      <c r="T627">
        <v>84</v>
      </c>
      <c r="U627">
        <v>41</v>
      </c>
      <c r="V627">
        <v>77</v>
      </c>
      <c r="W627">
        <v>4</v>
      </c>
      <c r="X627">
        <v>12</v>
      </c>
      <c r="Y627">
        <v>2</v>
      </c>
    </row>
    <row r="628" spans="1:25" x14ac:dyDescent="0.35">
      <c r="A628">
        <v>627</v>
      </c>
      <c r="B628" t="s">
        <v>41</v>
      </c>
      <c r="C628">
        <v>51071</v>
      </c>
      <c r="D628">
        <f>ROUND(AI_Impact_on_Jobs_20303[[#This Row],[Salary]]/1000, 1)</f>
        <v>51.1</v>
      </c>
      <c r="E628">
        <v>6</v>
      </c>
      <c r="F6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28" t="s">
        <v>22</v>
      </c>
      <c r="H628">
        <v>85</v>
      </c>
      <c r="I628">
        <v>85</v>
      </c>
      <c r="J628">
        <v>86</v>
      </c>
      <c r="K628" t="s">
        <v>20</v>
      </c>
      <c r="L628">
        <f>IF(AI_Impact_on_Jobs_20303[[#This Row],[Risk_Category]] = "Low", AI_Impact_on_Jobs_20303[[#This Row],[Automation_Probability_2030]], 0)</f>
        <v>0</v>
      </c>
      <c r="M628">
        <f>IF(AI_Impact_on_Jobs_20303[[#This Row],[Risk_Category]]="Medium", AI_Impact_on_Jobs_20303[[#This Row],[Automation_Probability_2030]], 0)</f>
        <v>0</v>
      </c>
      <c r="N628">
        <f>IF(AI_Impact_on_Jobs_20303[[#This Row],[Risk_Category]]="High", AI_Impact_on_Jobs_20303[[#This Row],[Automation_Probability_2030]], 0)</f>
        <v>86</v>
      </c>
      <c r="O628">
        <f>AVERAGE(AI_Impact_on_Jobs_20303[[#This Row],[Skill_1]:[Skill_10]])</f>
        <v>47.3</v>
      </c>
      <c r="P628">
        <v>71</v>
      </c>
      <c r="Q628">
        <v>59</v>
      </c>
      <c r="R628">
        <v>36</v>
      </c>
      <c r="S628">
        <v>58</v>
      </c>
      <c r="T628">
        <v>34</v>
      </c>
      <c r="U628">
        <v>8</v>
      </c>
      <c r="V628">
        <v>99</v>
      </c>
      <c r="W628">
        <v>13</v>
      </c>
      <c r="X628">
        <v>7</v>
      </c>
      <c r="Y628">
        <v>88</v>
      </c>
    </row>
    <row r="629" spans="1:25" x14ac:dyDescent="0.35">
      <c r="A629">
        <v>628</v>
      </c>
      <c r="B629" t="s">
        <v>44</v>
      </c>
      <c r="C629">
        <v>97913</v>
      </c>
      <c r="D629">
        <f>ROUND(AI_Impact_on_Jobs_20303[[#This Row],[Salary]]/1000, 1)</f>
        <v>97.9</v>
      </c>
      <c r="E629">
        <v>15</v>
      </c>
      <c r="F6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29" t="s">
        <v>25</v>
      </c>
      <c r="H629">
        <v>65</v>
      </c>
      <c r="I629">
        <v>83</v>
      </c>
      <c r="J629">
        <v>46</v>
      </c>
      <c r="K629" t="s">
        <v>27</v>
      </c>
      <c r="L629">
        <f>IF(AI_Impact_on_Jobs_20303[[#This Row],[Risk_Category]] = "Low", AI_Impact_on_Jobs_20303[[#This Row],[Automation_Probability_2030]], 0)</f>
        <v>0</v>
      </c>
      <c r="M629">
        <f>IF(AI_Impact_on_Jobs_20303[[#This Row],[Risk_Category]]="Medium", AI_Impact_on_Jobs_20303[[#This Row],[Automation_Probability_2030]], 0)</f>
        <v>46</v>
      </c>
      <c r="N629">
        <f>IF(AI_Impact_on_Jobs_20303[[#This Row],[Risk_Category]]="High", AI_Impact_on_Jobs_20303[[#This Row],[Automation_Probability_2030]], 0)</f>
        <v>0</v>
      </c>
      <c r="O629">
        <f>AVERAGE(AI_Impact_on_Jobs_20303[[#This Row],[Skill_1]:[Skill_10]])</f>
        <v>47.7</v>
      </c>
      <c r="P629">
        <v>26</v>
      </c>
      <c r="Q629">
        <v>34</v>
      </c>
      <c r="R629">
        <v>41</v>
      </c>
      <c r="S629">
        <v>72</v>
      </c>
      <c r="T629">
        <v>51</v>
      </c>
      <c r="U629">
        <v>94</v>
      </c>
      <c r="V629">
        <v>4</v>
      </c>
      <c r="W629">
        <v>5</v>
      </c>
      <c r="X629">
        <v>58</v>
      </c>
      <c r="Y629">
        <v>92</v>
      </c>
    </row>
    <row r="630" spans="1:25" x14ac:dyDescent="0.35">
      <c r="A630">
        <v>629</v>
      </c>
      <c r="B630" t="s">
        <v>35</v>
      </c>
      <c r="C630">
        <v>138336</v>
      </c>
      <c r="D630">
        <f>ROUND(AI_Impact_on_Jobs_20303[[#This Row],[Salary]]/1000, 1)</f>
        <v>138.30000000000001</v>
      </c>
      <c r="E630">
        <v>8</v>
      </c>
      <c r="F6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30" t="s">
        <v>38</v>
      </c>
      <c r="H630">
        <v>57</v>
      </c>
      <c r="I630">
        <v>135</v>
      </c>
      <c r="J630">
        <v>4</v>
      </c>
      <c r="K630" t="s">
        <v>27</v>
      </c>
      <c r="L630">
        <f>IF(AI_Impact_on_Jobs_20303[[#This Row],[Risk_Category]] = "Low", AI_Impact_on_Jobs_20303[[#This Row],[Automation_Probability_2030]], 0)</f>
        <v>0</v>
      </c>
      <c r="M630">
        <f>IF(AI_Impact_on_Jobs_20303[[#This Row],[Risk_Category]]="Medium", AI_Impact_on_Jobs_20303[[#This Row],[Automation_Probability_2030]], 0)</f>
        <v>4</v>
      </c>
      <c r="N630">
        <f>IF(AI_Impact_on_Jobs_20303[[#This Row],[Risk_Category]]="High", AI_Impact_on_Jobs_20303[[#This Row],[Automation_Probability_2030]], 0)</f>
        <v>0</v>
      </c>
      <c r="O630">
        <f>AVERAGE(AI_Impact_on_Jobs_20303[[#This Row],[Skill_1]:[Skill_10]])</f>
        <v>51.2</v>
      </c>
      <c r="P630">
        <v>88</v>
      </c>
      <c r="Q630">
        <v>2</v>
      </c>
      <c r="R630">
        <v>73</v>
      </c>
      <c r="S630">
        <v>93</v>
      </c>
      <c r="T630">
        <v>66</v>
      </c>
      <c r="U630">
        <v>44</v>
      </c>
      <c r="V630">
        <v>4</v>
      </c>
      <c r="W630">
        <v>92</v>
      </c>
      <c r="X630">
        <v>47</v>
      </c>
      <c r="Y630">
        <v>3</v>
      </c>
    </row>
    <row r="631" spans="1:25" x14ac:dyDescent="0.35">
      <c r="A631">
        <v>630</v>
      </c>
      <c r="B631" t="s">
        <v>40</v>
      </c>
      <c r="C631">
        <v>37432</v>
      </c>
      <c r="D631">
        <f>ROUND(AI_Impact_on_Jobs_20303[[#This Row],[Salary]]/1000, 1)</f>
        <v>37.4</v>
      </c>
      <c r="E631">
        <v>23</v>
      </c>
      <c r="F6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31" t="s">
        <v>25</v>
      </c>
      <c r="H631">
        <v>48</v>
      </c>
      <c r="I631">
        <v>62</v>
      </c>
      <c r="J631">
        <v>1</v>
      </c>
      <c r="K631" t="s">
        <v>23</v>
      </c>
      <c r="L631">
        <f>IF(AI_Impact_on_Jobs_20303[[#This Row],[Risk_Category]] = "Low", AI_Impact_on_Jobs_20303[[#This Row],[Automation_Probability_2030]], 0)</f>
        <v>1</v>
      </c>
      <c r="M631">
        <f>IF(AI_Impact_on_Jobs_20303[[#This Row],[Risk_Category]]="Medium", AI_Impact_on_Jobs_20303[[#This Row],[Automation_Probability_2030]], 0)</f>
        <v>0</v>
      </c>
      <c r="N631">
        <f>IF(AI_Impact_on_Jobs_20303[[#This Row],[Risk_Category]]="High", AI_Impact_on_Jobs_20303[[#This Row],[Automation_Probability_2030]], 0)</f>
        <v>0</v>
      </c>
      <c r="O631">
        <f>AVERAGE(AI_Impact_on_Jobs_20303[[#This Row],[Skill_1]:[Skill_10]])</f>
        <v>45.6</v>
      </c>
      <c r="P631">
        <v>6</v>
      </c>
      <c r="Q631">
        <v>57</v>
      </c>
      <c r="R631">
        <v>62</v>
      </c>
      <c r="S631">
        <v>51</v>
      </c>
      <c r="T631">
        <v>82</v>
      </c>
      <c r="U631">
        <v>86</v>
      </c>
      <c r="V631">
        <v>62</v>
      </c>
      <c r="W631">
        <v>1</v>
      </c>
      <c r="X631">
        <v>7</v>
      </c>
      <c r="Y631">
        <v>42</v>
      </c>
    </row>
    <row r="632" spans="1:25" x14ac:dyDescent="0.35">
      <c r="A632">
        <v>631</v>
      </c>
      <c r="B632" t="s">
        <v>35</v>
      </c>
      <c r="C632">
        <v>54578</v>
      </c>
      <c r="D632">
        <f>ROUND(AI_Impact_on_Jobs_20303[[#This Row],[Salary]]/1000, 1)</f>
        <v>54.6</v>
      </c>
      <c r="E632">
        <v>27</v>
      </c>
      <c r="F6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32" t="s">
        <v>25</v>
      </c>
      <c r="H632">
        <v>65</v>
      </c>
      <c r="I632">
        <v>85</v>
      </c>
      <c r="J632">
        <v>67</v>
      </c>
      <c r="K632" t="s">
        <v>27</v>
      </c>
      <c r="L632">
        <f>IF(AI_Impact_on_Jobs_20303[[#This Row],[Risk_Category]] = "Low", AI_Impact_on_Jobs_20303[[#This Row],[Automation_Probability_2030]], 0)</f>
        <v>0</v>
      </c>
      <c r="M632">
        <f>IF(AI_Impact_on_Jobs_20303[[#This Row],[Risk_Category]]="Medium", AI_Impact_on_Jobs_20303[[#This Row],[Automation_Probability_2030]], 0)</f>
        <v>67</v>
      </c>
      <c r="N632">
        <f>IF(AI_Impact_on_Jobs_20303[[#This Row],[Risk_Category]]="High", AI_Impact_on_Jobs_20303[[#This Row],[Automation_Probability_2030]], 0)</f>
        <v>0</v>
      </c>
      <c r="O632">
        <f>AVERAGE(AI_Impact_on_Jobs_20303[[#This Row],[Skill_1]:[Skill_10]])</f>
        <v>34.200000000000003</v>
      </c>
      <c r="P632">
        <v>13</v>
      </c>
      <c r="Q632">
        <v>67</v>
      </c>
      <c r="R632">
        <v>0</v>
      </c>
      <c r="S632">
        <v>92</v>
      </c>
      <c r="T632">
        <v>11</v>
      </c>
      <c r="U632">
        <v>9</v>
      </c>
      <c r="V632">
        <v>33</v>
      </c>
      <c r="W632">
        <v>37</v>
      </c>
      <c r="X632">
        <v>21</v>
      </c>
      <c r="Y632">
        <v>59</v>
      </c>
    </row>
    <row r="633" spans="1:25" x14ac:dyDescent="0.35">
      <c r="A633">
        <v>632</v>
      </c>
      <c r="B633" t="s">
        <v>28</v>
      </c>
      <c r="C633">
        <v>83609</v>
      </c>
      <c r="D633">
        <f>ROUND(AI_Impact_on_Jobs_20303[[#This Row],[Salary]]/1000, 1)</f>
        <v>83.6</v>
      </c>
      <c r="E633">
        <v>24</v>
      </c>
      <c r="F6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33" t="s">
        <v>25</v>
      </c>
      <c r="H633">
        <v>3</v>
      </c>
      <c r="I633">
        <v>82</v>
      </c>
      <c r="J633">
        <v>62</v>
      </c>
      <c r="K633" t="s">
        <v>27</v>
      </c>
      <c r="L633">
        <f>IF(AI_Impact_on_Jobs_20303[[#This Row],[Risk_Category]] = "Low", AI_Impact_on_Jobs_20303[[#This Row],[Automation_Probability_2030]], 0)</f>
        <v>0</v>
      </c>
      <c r="M633">
        <f>IF(AI_Impact_on_Jobs_20303[[#This Row],[Risk_Category]]="Medium", AI_Impact_on_Jobs_20303[[#This Row],[Automation_Probability_2030]], 0)</f>
        <v>62</v>
      </c>
      <c r="N633">
        <f>IF(AI_Impact_on_Jobs_20303[[#This Row],[Risk_Category]]="High", AI_Impact_on_Jobs_20303[[#This Row],[Automation_Probability_2030]], 0)</f>
        <v>0</v>
      </c>
      <c r="O633">
        <f>AVERAGE(AI_Impact_on_Jobs_20303[[#This Row],[Skill_1]:[Skill_10]])</f>
        <v>43.8</v>
      </c>
      <c r="P633">
        <v>69</v>
      </c>
      <c r="Q633">
        <v>72</v>
      </c>
      <c r="R633">
        <v>7</v>
      </c>
      <c r="S633">
        <v>31</v>
      </c>
      <c r="T633">
        <v>1</v>
      </c>
      <c r="U633">
        <v>27</v>
      </c>
      <c r="V633">
        <v>83</v>
      </c>
      <c r="W633">
        <v>98</v>
      </c>
      <c r="X633">
        <v>49</v>
      </c>
      <c r="Y633">
        <v>1</v>
      </c>
    </row>
    <row r="634" spans="1:25" x14ac:dyDescent="0.35">
      <c r="A634">
        <v>633</v>
      </c>
      <c r="B634" t="s">
        <v>26</v>
      </c>
      <c r="C634">
        <v>51182</v>
      </c>
      <c r="D634">
        <f>ROUND(AI_Impact_on_Jobs_20303[[#This Row],[Salary]]/1000, 1)</f>
        <v>51.2</v>
      </c>
      <c r="E634">
        <v>8</v>
      </c>
      <c r="F6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34" t="s">
        <v>25</v>
      </c>
      <c r="H634">
        <v>5</v>
      </c>
      <c r="I634">
        <v>144</v>
      </c>
      <c r="J634">
        <v>51</v>
      </c>
      <c r="K634" t="s">
        <v>27</v>
      </c>
      <c r="L634">
        <f>IF(AI_Impact_on_Jobs_20303[[#This Row],[Risk_Category]] = "Low", AI_Impact_on_Jobs_20303[[#This Row],[Automation_Probability_2030]], 0)</f>
        <v>0</v>
      </c>
      <c r="M634">
        <f>IF(AI_Impact_on_Jobs_20303[[#This Row],[Risk_Category]]="Medium", AI_Impact_on_Jobs_20303[[#This Row],[Automation_Probability_2030]], 0)</f>
        <v>51</v>
      </c>
      <c r="N634">
        <f>IF(AI_Impact_on_Jobs_20303[[#This Row],[Risk_Category]]="High", AI_Impact_on_Jobs_20303[[#This Row],[Automation_Probability_2030]], 0)</f>
        <v>0</v>
      </c>
      <c r="O634">
        <f>AVERAGE(AI_Impact_on_Jobs_20303[[#This Row],[Skill_1]:[Skill_10]])</f>
        <v>35.6</v>
      </c>
      <c r="P634">
        <v>33</v>
      </c>
      <c r="Q634">
        <v>16</v>
      </c>
      <c r="R634">
        <v>34</v>
      </c>
      <c r="S634">
        <v>2</v>
      </c>
      <c r="T634">
        <v>36</v>
      </c>
      <c r="U634">
        <v>53</v>
      </c>
      <c r="V634">
        <v>87</v>
      </c>
      <c r="W634">
        <v>69</v>
      </c>
      <c r="X634">
        <v>11</v>
      </c>
      <c r="Y634">
        <v>15</v>
      </c>
    </row>
    <row r="635" spans="1:25" x14ac:dyDescent="0.35">
      <c r="A635">
        <v>634</v>
      </c>
      <c r="B635" t="s">
        <v>34</v>
      </c>
      <c r="C635">
        <v>127841</v>
      </c>
      <c r="D635">
        <f>ROUND(AI_Impact_on_Jobs_20303[[#This Row],[Salary]]/1000, 1)</f>
        <v>127.8</v>
      </c>
      <c r="E635">
        <v>1</v>
      </c>
      <c r="F6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35" t="s">
        <v>22</v>
      </c>
      <c r="H635">
        <v>2</v>
      </c>
      <c r="I635">
        <v>53</v>
      </c>
      <c r="J635">
        <v>62</v>
      </c>
      <c r="K635" t="s">
        <v>27</v>
      </c>
      <c r="L635">
        <f>IF(AI_Impact_on_Jobs_20303[[#This Row],[Risk_Category]] = "Low", AI_Impact_on_Jobs_20303[[#This Row],[Automation_Probability_2030]], 0)</f>
        <v>0</v>
      </c>
      <c r="M635">
        <f>IF(AI_Impact_on_Jobs_20303[[#This Row],[Risk_Category]]="Medium", AI_Impact_on_Jobs_20303[[#This Row],[Automation_Probability_2030]], 0)</f>
        <v>62</v>
      </c>
      <c r="N635">
        <f>IF(AI_Impact_on_Jobs_20303[[#This Row],[Risk_Category]]="High", AI_Impact_on_Jobs_20303[[#This Row],[Automation_Probability_2030]], 0)</f>
        <v>0</v>
      </c>
      <c r="O635">
        <f>AVERAGE(AI_Impact_on_Jobs_20303[[#This Row],[Skill_1]:[Skill_10]])</f>
        <v>52.1</v>
      </c>
      <c r="P635">
        <v>2</v>
      </c>
      <c r="Q635">
        <v>83</v>
      </c>
      <c r="R635">
        <v>14</v>
      </c>
      <c r="S635">
        <v>97</v>
      </c>
      <c r="T635">
        <v>6</v>
      </c>
      <c r="U635">
        <v>73</v>
      </c>
      <c r="V635">
        <v>11</v>
      </c>
      <c r="W635">
        <v>86</v>
      </c>
      <c r="X635">
        <v>84</v>
      </c>
      <c r="Y635">
        <v>65</v>
      </c>
    </row>
    <row r="636" spans="1:25" x14ac:dyDescent="0.35">
      <c r="A636">
        <v>635</v>
      </c>
      <c r="B636" t="s">
        <v>21</v>
      </c>
      <c r="C636">
        <v>101160</v>
      </c>
      <c r="D636">
        <f>ROUND(AI_Impact_on_Jobs_20303[[#This Row],[Salary]]/1000, 1)</f>
        <v>101.2</v>
      </c>
      <c r="E636">
        <v>5</v>
      </c>
      <c r="F6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36" t="s">
        <v>25</v>
      </c>
      <c r="H636">
        <v>72</v>
      </c>
      <c r="I636">
        <v>51</v>
      </c>
      <c r="J636">
        <v>2</v>
      </c>
      <c r="K636" t="s">
        <v>23</v>
      </c>
      <c r="L636">
        <f>IF(AI_Impact_on_Jobs_20303[[#This Row],[Risk_Category]] = "Low", AI_Impact_on_Jobs_20303[[#This Row],[Automation_Probability_2030]], 0)</f>
        <v>2</v>
      </c>
      <c r="M636">
        <f>IF(AI_Impact_on_Jobs_20303[[#This Row],[Risk_Category]]="Medium", AI_Impact_on_Jobs_20303[[#This Row],[Automation_Probability_2030]], 0)</f>
        <v>0</v>
      </c>
      <c r="N636">
        <f>IF(AI_Impact_on_Jobs_20303[[#This Row],[Risk_Category]]="High", AI_Impact_on_Jobs_20303[[#This Row],[Automation_Probability_2030]], 0)</f>
        <v>0</v>
      </c>
      <c r="O636">
        <f>AVERAGE(AI_Impact_on_Jobs_20303[[#This Row],[Skill_1]:[Skill_10]])</f>
        <v>30.8</v>
      </c>
      <c r="P636">
        <v>85</v>
      </c>
      <c r="Q636">
        <v>36</v>
      </c>
      <c r="R636">
        <v>11</v>
      </c>
      <c r="S636">
        <v>42</v>
      </c>
      <c r="T636">
        <v>73</v>
      </c>
      <c r="U636">
        <v>11</v>
      </c>
      <c r="V636">
        <v>21</v>
      </c>
      <c r="W636">
        <v>15</v>
      </c>
      <c r="X636">
        <v>8</v>
      </c>
      <c r="Y636">
        <v>6</v>
      </c>
    </row>
    <row r="637" spans="1:25" x14ac:dyDescent="0.35">
      <c r="A637">
        <v>636</v>
      </c>
      <c r="B637" t="s">
        <v>44</v>
      </c>
      <c r="C637">
        <v>38711</v>
      </c>
      <c r="D637">
        <f>ROUND(AI_Impact_on_Jobs_20303[[#This Row],[Salary]]/1000, 1)</f>
        <v>38.700000000000003</v>
      </c>
      <c r="E637">
        <v>7</v>
      </c>
      <c r="F6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37" t="s">
        <v>38</v>
      </c>
      <c r="H637">
        <v>37</v>
      </c>
      <c r="I637">
        <v>126</v>
      </c>
      <c r="J637">
        <v>69</v>
      </c>
      <c r="K637" t="s">
        <v>27</v>
      </c>
      <c r="L637">
        <f>IF(AI_Impact_on_Jobs_20303[[#This Row],[Risk_Category]] = "Low", AI_Impact_on_Jobs_20303[[#This Row],[Automation_Probability_2030]], 0)</f>
        <v>0</v>
      </c>
      <c r="M637">
        <f>IF(AI_Impact_on_Jobs_20303[[#This Row],[Risk_Category]]="Medium", AI_Impact_on_Jobs_20303[[#This Row],[Automation_Probability_2030]], 0)</f>
        <v>69</v>
      </c>
      <c r="N637">
        <f>IF(AI_Impact_on_Jobs_20303[[#This Row],[Risk_Category]]="High", AI_Impact_on_Jobs_20303[[#This Row],[Automation_Probability_2030]], 0)</f>
        <v>0</v>
      </c>
      <c r="O637">
        <f>AVERAGE(AI_Impact_on_Jobs_20303[[#This Row],[Skill_1]:[Skill_10]])</f>
        <v>44.2</v>
      </c>
      <c r="P637">
        <v>11</v>
      </c>
      <c r="Q637">
        <v>31</v>
      </c>
      <c r="R637">
        <v>81</v>
      </c>
      <c r="S637">
        <v>27</v>
      </c>
      <c r="T637">
        <v>22</v>
      </c>
      <c r="U637">
        <v>83</v>
      </c>
      <c r="V637">
        <v>99</v>
      </c>
      <c r="W637">
        <v>56</v>
      </c>
      <c r="X637">
        <v>28</v>
      </c>
      <c r="Y637">
        <v>4</v>
      </c>
    </row>
    <row r="638" spans="1:25" x14ac:dyDescent="0.35">
      <c r="A638">
        <v>637</v>
      </c>
      <c r="B638" t="s">
        <v>37</v>
      </c>
      <c r="C638">
        <v>138886</v>
      </c>
      <c r="D638">
        <f>ROUND(AI_Impact_on_Jobs_20303[[#This Row],[Salary]]/1000, 1)</f>
        <v>138.9</v>
      </c>
      <c r="E638">
        <v>23</v>
      </c>
      <c r="F6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38" t="s">
        <v>19</v>
      </c>
      <c r="H638">
        <v>76</v>
      </c>
      <c r="I638">
        <v>127</v>
      </c>
      <c r="J638">
        <v>65</v>
      </c>
      <c r="K638" t="s">
        <v>27</v>
      </c>
      <c r="L638">
        <f>IF(AI_Impact_on_Jobs_20303[[#This Row],[Risk_Category]] = "Low", AI_Impact_on_Jobs_20303[[#This Row],[Automation_Probability_2030]], 0)</f>
        <v>0</v>
      </c>
      <c r="M638">
        <f>IF(AI_Impact_on_Jobs_20303[[#This Row],[Risk_Category]]="Medium", AI_Impact_on_Jobs_20303[[#This Row],[Automation_Probability_2030]], 0)</f>
        <v>65</v>
      </c>
      <c r="N638">
        <f>IF(AI_Impact_on_Jobs_20303[[#This Row],[Risk_Category]]="High", AI_Impact_on_Jobs_20303[[#This Row],[Automation_Probability_2030]], 0)</f>
        <v>0</v>
      </c>
      <c r="O638">
        <f>AVERAGE(AI_Impact_on_Jobs_20303[[#This Row],[Skill_1]:[Skill_10]])</f>
        <v>51.3</v>
      </c>
      <c r="P638">
        <v>3</v>
      </c>
      <c r="Q638">
        <v>56</v>
      </c>
      <c r="R638">
        <v>21</v>
      </c>
      <c r="S638">
        <v>34</v>
      </c>
      <c r="T638">
        <v>78</v>
      </c>
      <c r="U638">
        <v>19</v>
      </c>
      <c r="V638">
        <v>64</v>
      </c>
      <c r="W638">
        <v>65</v>
      </c>
      <c r="X638">
        <v>95</v>
      </c>
      <c r="Y638">
        <v>78</v>
      </c>
    </row>
    <row r="639" spans="1:25" x14ac:dyDescent="0.35">
      <c r="A639">
        <v>638</v>
      </c>
      <c r="B639" t="s">
        <v>21</v>
      </c>
      <c r="C639">
        <v>97696</v>
      </c>
      <c r="D639">
        <f>ROUND(AI_Impact_on_Jobs_20303[[#This Row],[Salary]]/1000, 1)</f>
        <v>97.7</v>
      </c>
      <c r="E639">
        <v>20</v>
      </c>
      <c r="F6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39" t="s">
        <v>25</v>
      </c>
      <c r="H639">
        <v>53</v>
      </c>
      <c r="I639">
        <v>69</v>
      </c>
      <c r="J639">
        <v>16</v>
      </c>
      <c r="K639" t="s">
        <v>23</v>
      </c>
      <c r="L639">
        <f>IF(AI_Impact_on_Jobs_20303[[#This Row],[Risk_Category]] = "Low", AI_Impact_on_Jobs_20303[[#This Row],[Automation_Probability_2030]], 0)</f>
        <v>16</v>
      </c>
      <c r="M639">
        <f>IF(AI_Impact_on_Jobs_20303[[#This Row],[Risk_Category]]="Medium", AI_Impact_on_Jobs_20303[[#This Row],[Automation_Probability_2030]], 0)</f>
        <v>0</v>
      </c>
      <c r="N639">
        <f>IF(AI_Impact_on_Jobs_20303[[#This Row],[Risk_Category]]="High", AI_Impact_on_Jobs_20303[[#This Row],[Automation_Probability_2030]], 0)</f>
        <v>0</v>
      </c>
      <c r="O639">
        <f>AVERAGE(AI_Impact_on_Jobs_20303[[#This Row],[Skill_1]:[Skill_10]])</f>
        <v>50.7</v>
      </c>
      <c r="P639">
        <v>55</v>
      </c>
      <c r="Q639">
        <v>68</v>
      </c>
      <c r="R639">
        <v>61</v>
      </c>
      <c r="S639">
        <v>39</v>
      </c>
      <c r="T639">
        <v>27</v>
      </c>
      <c r="U639">
        <v>17</v>
      </c>
      <c r="V639">
        <v>69</v>
      </c>
      <c r="W639">
        <v>65</v>
      </c>
      <c r="X639">
        <v>69</v>
      </c>
      <c r="Y639">
        <v>37</v>
      </c>
    </row>
    <row r="640" spans="1:25" x14ac:dyDescent="0.35">
      <c r="A640">
        <v>639</v>
      </c>
      <c r="B640" t="s">
        <v>41</v>
      </c>
      <c r="C640">
        <v>105948</v>
      </c>
      <c r="D640">
        <f>ROUND(AI_Impact_on_Jobs_20303[[#This Row],[Salary]]/1000, 1)</f>
        <v>105.9</v>
      </c>
      <c r="E640">
        <v>10</v>
      </c>
      <c r="F6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40" t="s">
        <v>25</v>
      </c>
      <c r="H640">
        <v>76</v>
      </c>
      <c r="I640">
        <v>127</v>
      </c>
      <c r="J640">
        <v>81</v>
      </c>
      <c r="K640" t="s">
        <v>20</v>
      </c>
      <c r="L640">
        <f>IF(AI_Impact_on_Jobs_20303[[#This Row],[Risk_Category]] = "Low", AI_Impact_on_Jobs_20303[[#This Row],[Automation_Probability_2030]], 0)</f>
        <v>0</v>
      </c>
      <c r="M640">
        <f>IF(AI_Impact_on_Jobs_20303[[#This Row],[Risk_Category]]="Medium", AI_Impact_on_Jobs_20303[[#This Row],[Automation_Probability_2030]], 0)</f>
        <v>0</v>
      </c>
      <c r="N640">
        <f>IF(AI_Impact_on_Jobs_20303[[#This Row],[Risk_Category]]="High", AI_Impact_on_Jobs_20303[[#This Row],[Automation_Probability_2030]], 0)</f>
        <v>81</v>
      </c>
      <c r="O640">
        <f>AVERAGE(AI_Impact_on_Jobs_20303[[#This Row],[Skill_1]:[Skill_10]])</f>
        <v>54.3</v>
      </c>
      <c r="P640">
        <v>61</v>
      </c>
      <c r="Q640">
        <v>37</v>
      </c>
      <c r="R640">
        <v>7</v>
      </c>
      <c r="S640">
        <v>84</v>
      </c>
      <c r="T640">
        <v>69</v>
      </c>
      <c r="U640">
        <v>51</v>
      </c>
      <c r="V640">
        <v>46</v>
      </c>
      <c r="W640">
        <v>64</v>
      </c>
      <c r="X640">
        <v>68</v>
      </c>
      <c r="Y640">
        <v>56</v>
      </c>
    </row>
    <row r="641" spans="1:25" x14ac:dyDescent="0.35">
      <c r="A641">
        <v>640</v>
      </c>
      <c r="B641" t="s">
        <v>35</v>
      </c>
      <c r="C641">
        <v>44235</v>
      </c>
      <c r="D641">
        <f>ROUND(AI_Impact_on_Jobs_20303[[#This Row],[Salary]]/1000, 1)</f>
        <v>44.2</v>
      </c>
      <c r="E641">
        <v>15</v>
      </c>
      <c r="F6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41" t="s">
        <v>22</v>
      </c>
      <c r="H641">
        <v>1</v>
      </c>
      <c r="I641">
        <v>145</v>
      </c>
      <c r="J641">
        <v>62</v>
      </c>
      <c r="K641" t="s">
        <v>27</v>
      </c>
      <c r="L641">
        <f>IF(AI_Impact_on_Jobs_20303[[#This Row],[Risk_Category]] = "Low", AI_Impact_on_Jobs_20303[[#This Row],[Automation_Probability_2030]], 0)</f>
        <v>0</v>
      </c>
      <c r="M641">
        <f>IF(AI_Impact_on_Jobs_20303[[#This Row],[Risk_Category]]="Medium", AI_Impact_on_Jobs_20303[[#This Row],[Automation_Probability_2030]], 0)</f>
        <v>62</v>
      </c>
      <c r="N641">
        <f>IF(AI_Impact_on_Jobs_20303[[#This Row],[Risk_Category]]="High", AI_Impact_on_Jobs_20303[[#This Row],[Automation_Probability_2030]], 0)</f>
        <v>0</v>
      </c>
      <c r="O641">
        <f>AVERAGE(AI_Impact_on_Jobs_20303[[#This Row],[Skill_1]:[Skill_10]])</f>
        <v>39.4</v>
      </c>
      <c r="P641">
        <v>37</v>
      </c>
      <c r="Q641">
        <v>56</v>
      </c>
      <c r="R641">
        <v>5</v>
      </c>
      <c r="S641">
        <v>4</v>
      </c>
      <c r="T641">
        <v>25</v>
      </c>
      <c r="U641">
        <v>69</v>
      </c>
      <c r="V641">
        <v>85</v>
      </c>
      <c r="W641">
        <v>56</v>
      </c>
      <c r="X641">
        <v>53</v>
      </c>
      <c r="Y641">
        <v>4</v>
      </c>
    </row>
    <row r="642" spans="1:25" x14ac:dyDescent="0.35">
      <c r="A642">
        <v>641</v>
      </c>
      <c r="B642" t="s">
        <v>41</v>
      </c>
      <c r="C642">
        <v>61688</v>
      </c>
      <c r="D642">
        <f>ROUND(AI_Impact_on_Jobs_20303[[#This Row],[Salary]]/1000, 1)</f>
        <v>61.7</v>
      </c>
      <c r="E642">
        <v>26</v>
      </c>
      <c r="F6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42" t="s">
        <v>25</v>
      </c>
      <c r="H642">
        <v>12</v>
      </c>
      <c r="I642">
        <v>126</v>
      </c>
      <c r="J642">
        <v>93</v>
      </c>
      <c r="K642" t="s">
        <v>20</v>
      </c>
      <c r="L642">
        <f>IF(AI_Impact_on_Jobs_20303[[#This Row],[Risk_Category]] = "Low", AI_Impact_on_Jobs_20303[[#This Row],[Automation_Probability_2030]], 0)</f>
        <v>0</v>
      </c>
      <c r="M642">
        <f>IF(AI_Impact_on_Jobs_20303[[#This Row],[Risk_Category]]="Medium", AI_Impact_on_Jobs_20303[[#This Row],[Automation_Probability_2030]], 0)</f>
        <v>0</v>
      </c>
      <c r="N642">
        <f>IF(AI_Impact_on_Jobs_20303[[#This Row],[Risk_Category]]="High", AI_Impact_on_Jobs_20303[[#This Row],[Automation_Probability_2030]], 0)</f>
        <v>93</v>
      </c>
      <c r="O642">
        <f>AVERAGE(AI_Impact_on_Jobs_20303[[#This Row],[Skill_1]:[Skill_10]])</f>
        <v>53.3</v>
      </c>
      <c r="P642">
        <v>46</v>
      </c>
      <c r="Q642">
        <v>66</v>
      </c>
      <c r="R642">
        <v>91</v>
      </c>
      <c r="S642">
        <v>9</v>
      </c>
      <c r="T642">
        <v>77</v>
      </c>
      <c r="U642">
        <v>62</v>
      </c>
      <c r="V642">
        <v>6</v>
      </c>
      <c r="W642">
        <v>29</v>
      </c>
      <c r="X642">
        <v>68</v>
      </c>
      <c r="Y642">
        <v>79</v>
      </c>
    </row>
    <row r="643" spans="1:25" x14ac:dyDescent="0.35">
      <c r="A643">
        <v>642</v>
      </c>
      <c r="B643" t="s">
        <v>18</v>
      </c>
      <c r="C643">
        <v>47883</v>
      </c>
      <c r="D643">
        <f>ROUND(AI_Impact_on_Jobs_20303[[#This Row],[Salary]]/1000, 1)</f>
        <v>47.9</v>
      </c>
      <c r="E643">
        <v>22</v>
      </c>
      <c r="F6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43" t="s">
        <v>25</v>
      </c>
      <c r="H643">
        <v>53</v>
      </c>
      <c r="I643">
        <v>6</v>
      </c>
      <c r="J643">
        <v>92</v>
      </c>
      <c r="K643" t="s">
        <v>20</v>
      </c>
      <c r="L643">
        <f>IF(AI_Impact_on_Jobs_20303[[#This Row],[Risk_Category]] = "Low", AI_Impact_on_Jobs_20303[[#This Row],[Automation_Probability_2030]], 0)</f>
        <v>0</v>
      </c>
      <c r="M643">
        <f>IF(AI_Impact_on_Jobs_20303[[#This Row],[Risk_Category]]="Medium", AI_Impact_on_Jobs_20303[[#This Row],[Automation_Probability_2030]], 0)</f>
        <v>0</v>
      </c>
      <c r="N643">
        <f>IF(AI_Impact_on_Jobs_20303[[#This Row],[Risk_Category]]="High", AI_Impact_on_Jobs_20303[[#This Row],[Automation_Probability_2030]], 0)</f>
        <v>92</v>
      </c>
      <c r="O643">
        <f>AVERAGE(AI_Impact_on_Jobs_20303[[#This Row],[Skill_1]:[Skill_10]])</f>
        <v>34.799999999999997</v>
      </c>
      <c r="P643">
        <v>51</v>
      </c>
      <c r="Q643">
        <v>81</v>
      </c>
      <c r="R643">
        <v>37</v>
      </c>
      <c r="S643">
        <v>13</v>
      </c>
      <c r="T643">
        <v>4</v>
      </c>
      <c r="U643">
        <v>28</v>
      </c>
      <c r="V643">
        <v>24</v>
      </c>
      <c r="W643">
        <v>56</v>
      </c>
      <c r="X643">
        <v>2</v>
      </c>
      <c r="Y643">
        <v>52</v>
      </c>
    </row>
    <row r="644" spans="1:25" x14ac:dyDescent="0.35">
      <c r="A644">
        <v>643</v>
      </c>
      <c r="B644" t="s">
        <v>33</v>
      </c>
      <c r="C644">
        <v>105569</v>
      </c>
      <c r="D644">
        <f>ROUND(AI_Impact_on_Jobs_20303[[#This Row],[Salary]]/1000, 1)</f>
        <v>105.6</v>
      </c>
      <c r="E644">
        <v>15</v>
      </c>
      <c r="F6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44" t="s">
        <v>22</v>
      </c>
      <c r="H644">
        <v>58</v>
      </c>
      <c r="I644">
        <v>12</v>
      </c>
      <c r="J644">
        <v>86</v>
      </c>
      <c r="K644" t="s">
        <v>20</v>
      </c>
      <c r="L644">
        <f>IF(AI_Impact_on_Jobs_20303[[#This Row],[Risk_Category]] = "Low", AI_Impact_on_Jobs_20303[[#This Row],[Automation_Probability_2030]], 0)</f>
        <v>0</v>
      </c>
      <c r="M644">
        <f>IF(AI_Impact_on_Jobs_20303[[#This Row],[Risk_Category]]="Medium", AI_Impact_on_Jobs_20303[[#This Row],[Automation_Probability_2030]], 0)</f>
        <v>0</v>
      </c>
      <c r="N644">
        <f>IF(AI_Impact_on_Jobs_20303[[#This Row],[Risk_Category]]="High", AI_Impact_on_Jobs_20303[[#This Row],[Automation_Probability_2030]], 0)</f>
        <v>86</v>
      </c>
      <c r="O644">
        <f>AVERAGE(AI_Impact_on_Jobs_20303[[#This Row],[Skill_1]:[Skill_10]])</f>
        <v>54.8</v>
      </c>
      <c r="P644">
        <v>98</v>
      </c>
      <c r="Q644">
        <v>14</v>
      </c>
      <c r="R644">
        <v>43</v>
      </c>
      <c r="S644">
        <v>42</v>
      </c>
      <c r="T644">
        <v>42</v>
      </c>
      <c r="U644">
        <v>66</v>
      </c>
      <c r="V644">
        <v>49</v>
      </c>
      <c r="W644">
        <v>52</v>
      </c>
      <c r="X644">
        <v>43</v>
      </c>
      <c r="Y644">
        <v>99</v>
      </c>
    </row>
    <row r="645" spans="1:25" x14ac:dyDescent="0.35">
      <c r="A645">
        <v>644</v>
      </c>
      <c r="B645" t="s">
        <v>26</v>
      </c>
      <c r="C645">
        <v>73271</v>
      </c>
      <c r="D645">
        <f>ROUND(AI_Impact_on_Jobs_20303[[#This Row],[Salary]]/1000, 1)</f>
        <v>73.3</v>
      </c>
      <c r="E645">
        <v>9</v>
      </c>
      <c r="F6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45" t="s">
        <v>38</v>
      </c>
      <c r="H645">
        <v>31</v>
      </c>
      <c r="I645">
        <v>61</v>
      </c>
      <c r="J645">
        <v>64</v>
      </c>
      <c r="K645" t="s">
        <v>27</v>
      </c>
      <c r="L645">
        <f>IF(AI_Impact_on_Jobs_20303[[#This Row],[Risk_Category]] = "Low", AI_Impact_on_Jobs_20303[[#This Row],[Automation_Probability_2030]], 0)</f>
        <v>0</v>
      </c>
      <c r="M645">
        <f>IF(AI_Impact_on_Jobs_20303[[#This Row],[Risk_Category]]="Medium", AI_Impact_on_Jobs_20303[[#This Row],[Automation_Probability_2030]], 0)</f>
        <v>64</v>
      </c>
      <c r="N645">
        <f>IF(AI_Impact_on_Jobs_20303[[#This Row],[Risk_Category]]="High", AI_Impact_on_Jobs_20303[[#This Row],[Automation_Probability_2030]], 0)</f>
        <v>0</v>
      </c>
      <c r="O645">
        <f>AVERAGE(AI_Impact_on_Jobs_20303[[#This Row],[Skill_1]:[Skill_10]])</f>
        <v>55</v>
      </c>
      <c r="P645">
        <v>10</v>
      </c>
      <c r="Q645">
        <v>29</v>
      </c>
      <c r="R645">
        <v>36</v>
      </c>
      <c r="S645">
        <v>94</v>
      </c>
      <c r="T645">
        <v>71</v>
      </c>
      <c r="U645">
        <v>3</v>
      </c>
      <c r="V645">
        <v>58</v>
      </c>
      <c r="W645">
        <v>94</v>
      </c>
      <c r="X645">
        <v>81</v>
      </c>
      <c r="Y645">
        <v>74</v>
      </c>
    </row>
    <row r="646" spans="1:25" x14ac:dyDescent="0.35">
      <c r="A646">
        <v>645</v>
      </c>
      <c r="B646" t="s">
        <v>31</v>
      </c>
      <c r="C646">
        <v>147327</v>
      </c>
      <c r="D646">
        <f>ROUND(AI_Impact_on_Jobs_20303[[#This Row],[Salary]]/1000, 1)</f>
        <v>147.30000000000001</v>
      </c>
      <c r="E646">
        <v>15</v>
      </c>
      <c r="F6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46" t="s">
        <v>38</v>
      </c>
      <c r="H646">
        <v>18</v>
      </c>
      <c r="I646">
        <v>132</v>
      </c>
      <c r="J646">
        <v>12</v>
      </c>
      <c r="K646" t="s">
        <v>23</v>
      </c>
      <c r="L646">
        <f>IF(AI_Impact_on_Jobs_20303[[#This Row],[Risk_Category]] = "Low", AI_Impact_on_Jobs_20303[[#This Row],[Automation_Probability_2030]], 0)</f>
        <v>12</v>
      </c>
      <c r="M646">
        <f>IF(AI_Impact_on_Jobs_20303[[#This Row],[Risk_Category]]="Medium", AI_Impact_on_Jobs_20303[[#This Row],[Automation_Probability_2030]], 0)</f>
        <v>0</v>
      </c>
      <c r="N646">
        <f>IF(AI_Impact_on_Jobs_20303[[#This Row],[Risk_Category]]="High", AI_Impact_on_Jobs_20303[[#This Row],[Automation_Probability_2030]], 0)</f>
        <v>0</v>
      </c>
      <c r="O646">
        <f>AVERAGE(AI_Impact_on_Jobs_20303[[#This Row],[Skill_1]:[Skill_10]])</f>
        <v>57.8</v>
      </c>
      <c r="P646">
        <v>93</v>
      </c>
      <c r="Q646">
        <v>36</v>
      </c>
      <c r="R646">
        <v>86</v>
      </c>
      <c r="S646">
        <v>27</v>
      </c>
      <c r="T646">
        <v>51</v>
      </c>
      <c r="U646">
        <v>11</v>
      </c>
      <c r="V646">
        <v>66</v>
      </c>
      <c r="W646">
        <v>84</v>
      </c>
      <c r="X646">
        <v>72</v>
      </c>
      <c r="Y646">
        <v>52</v>
      </c>
    </row>
    <row r="647" spans="1:25" x14ac:dyDescent="0.35">
      <c r="A647">
        <v>646</v>
      </c>
      <c r="B647" t="s">
        <v>18</v>
      </c>
      <c r="C647">
        <v>76798</v>
      </c>
      <c r="D647">
        <f>ROUND(AI_Impact_on_Jobs_20303[[#This Row],[Salary]]/1000, 1)</f>
        <v>76.8</v>
      </c>
      <c r="E647">
        <v>0</v>
      </c>
      <c r="F6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47" t="s">
        <v>19</v>
      </c>
      <c r="H647">
        <v>2</v>
      </c>
      <c r="I647">
        <v>84</v>
      </c>
      <c r="J647">
        <v>82</v>
      </c>
      <c r="K647" t="s">
        <v>20</v>
      </c>
      <c r="L647">
        <f>IF(AI_Impact_on_Jobs_20303[[#This Row],[Risk_Category]] = "Low", AI_Impact_on_Jobs_20303[[#This Row],[Automation_Probability_2030]], 0)</f>
        <v>0</v>
      </c>
      <c r="M647">
        <f>IF(AI_Impact_on_Jobs_20303[[#This Row],[Risk_Category]]="Medium", AI_Impact_on_Jobs_20303[[#This Row],[Automation_Probability_2030]], 0)</f>
        <v>0</v>
      </c>
      <c r="N647">
        <f>IF(AI_Impact_on_Jobs_20303[[#This Row],[Risk_Category]]="High", AI_Impact_on_Jobs_20303[[#This Row],[Automation_Probability_2030]], 0)</f>
        <v>82</v>
      </c>
      <c r="O647">
        <f>AVERAGE(AI_Impact_on_Jobs_20303[[#This Row],[Skill_1]:[Skill_10]])</f>
        <v>39.1</v>
      </c>
      <c r="P647">
        <v>33</v>
      </c>
      <c r="Q647">
        <v>75</v>
      </c>
      <c r="R647">
        <v>33</v>
      </c>
      <c r="S647">
        <v>14</v>
      </c>
      <c r="T647">
        <v>4</v>
      </c>
      <c r="U647">
        <v>98</v>
      </c>
      <c r="V647">
        <v>23</v>
      </c>
      <c r="W647">
        <v>61</v>
      </c>
      <c r="X647">
        <v>43</v>
      </c>
      <c r="Y647">
        <v>7</v>
      </c>
    </row>
    <row r="648" spans="1:25" x14ac:dyDescent="0.35">
      <c r="A648">
        <v>647</v>
      </c>
      <c r="B648" t="s">
        <v>40</v>
      </c>
      <c r="C648">
        <v>127077</v>
      </c>
      <c r="D648">
        <f>ROUND(AI_Impact_on_Jobs_20303[[#This Row],[Salary]]/1000, 1)</f>
        <v>127.1</v>
      </c>
      <c r="E648">
        <v>9</v>
      </c>
      <c r="F6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48" t="s">
        <v>19</v>
      </c>
      <c r="H648">
        <v>7</v>
      </c>
      <c r="I648">
        <v>101</v>
      </c>
      <c r="J648">
        <v>27</v>
      </c>
      <c r="K648" t="s">
        <v>23</v>
      </c>
      <c r="L648">
        <f>IF(AI_Impact_on_Jobs_20303[[#This Row],[Risk_Category]] = "Low", AI_Impact_on_Jobs_20303[[#This Row],[Automation_Probability_2030]], 0)</f>
        <v>27</v>
      </c>
      <c r="M648">
        <f>IF(AI_Impact_on_Jobs_20303[[#This Row],[Risk_Category]]="Medium", AI_Impact_on_Jobs_20303[[#This Row],[Automation_Probability_2030]], 0)</f>
        <v>0</v>
      </c>
      <c r="N648">
        <f>IF(AI_Impact_on_Jobs_20303[[#This Row],[Risk_Category]]="High", AI_Impact_on_Jobs_20303[[#This Row],[Automation_Probability_2030]], 0)</f>
        <v>0</v>
      </c>
      <c r="O648">
        <f>AVERAGE(AI_Impact_on_Jobs_20303[[#This Row],[Skill_1]:[Skill_10]])</f>
        <v>45.4</v>
      </c>
      <c r="P648">
        <v>29</v>
      </c>
      <c r="Q648">
        <v>9</v>
      </c>
      <c r="R648">
        <v>94</v>
      </c>
      <c r="S648">
        <v>38</v>
      </c>
      <c r="T648">
        <v>58</v>
      </c>
      <c r="U648">
        <v>79</v>
      </c>
      <c r="V648">
        <v>32</v>
      </c>
      <c r="W648">
        <v>72</v>
      </c>
      <c r="X648">
        <v>14</v>
      </c>
      <c r="Y648">
        <v>29</v>
      </c>
    </row>
    <row r="649" spans="1:25" x14ac:dyDescent="0.35">
      <c r="A649">
        <v>648</v>
      </c>
      <c r="B649" t="s">
        <v>24</v>
      </c>
      <c r="C649">
        <v>145088</v>
      </c>
      <c r="D649">
        <f>ROUND(AI_Impact_on_Jobs_20303[[#This Row],[Salary]]/1000, 1)</f>
        <v>145.1</v>
      </c>
      <c r="E649">
        <v>12</v>
      </c>
      <c r="F6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49" t="s">
        <v>19</v>
      </c>
      <c r="H649">
        <v>81</v>
      </c>
      <c r="I649">
        <v>72</v>
      </c>
      <c r="J649">
        <v>88</v>
      </c>
      <c r="K649" t="s">
        <v>20</v>
      </c>
      <c r="L649">
        <f>IF(AI_Impact_on_Jobs_20303[[#This Row],[Risk_Category]] = "Low", AI_Impact_on_Jobs_20303[[#This Row],[Automation_Probability_2030]], 0)</f>
        <v>0</v>
      </c>
      <c r="M649">
        <f>IF(AI_Impact_on_Jobs_20303[[#This Row],[Risk_Category]]="Medium", AI_Impact_on_Jobs_20303[[#This Row],[Automation_Probability_2030]], 0)</f>
        <v>0</v>
      </c>
      <c r="N649">
        <f>IF(AI_Impact_on_Jobs_20303[[#This Row],[Risk_Category]]="High", AI_Impact_on_Jobs_20303[[#This Row],[Automation_Probability_2030]], 0)</f>
        <v>88</v>
      </c>
      <c r="O649">
        <f>AVERAGE(AI_Impact_on_Jobs_20303[[#This Row],[Skill_1]:[Skill_10]])</f>
        <v>61.3</v>
      </c>
      <c r="P649">
        <v>94</v>
      </c>
      <c r="Q649">
        <v>53</v>
      </c>
      <c r="R649">
        <v>54</v>
      </c>
      <c r="S649">
        <v>46</v>
      </c>
      <c r="T649">
        <v>33</v>
      </c>
      <c r="U649">
        <v>48</v>
      </c>
      <c r="V649">
        <v>6</v>
      </c>
      <c r="W649">
        <v>99</v>
      </c>
      <c r="X649">
        <v>94</v>
      </c>
      <c r="Y649">
        <v>86</v>
      </c>
    </row>
    <row r="650" spans="1:25" x14ac:dyDescent="0.35">
      <c r="A650">
        <v>649</v>
      </c>
      <c r="B650" t="s">
        <v>36</v>
      </c>
      <c r="C650">
        <v>33841</v>
      </c>
      <c r="D650">
        <f>ROUND(AI_Impact_on_Jobs_20303[[#This Row],[Salary]]/1000, 1)</f>
        <v>33.799999999999997</v>
      </c>
      <c r="E650">
        <v>28</v>
      </c>
      <c r="F6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50" t="s">
        <v>25</v>
      </c>
      <c r="H650">
        <v>47</v>
      </c>
      <c r="I650">
        <v>116</v>
      </c>
      <c r="J650">
        <v>66</v>
      </c>
      <c r="K650" t="s">
        <v>27</v>
      </c>
      <c r="L650">
        <f>IF(AI_Impact_on_Jobs_20303[[#This Row],[Risk_Category]] = "Low", AI_Impact_on_Jobs_20303[[#This Row],[Automation_Probability_2030]], 0)</f>
        <v>0</v>
      </c>
      <c r="M650">
        <f>IF(AI_Impact_on_Jobs_20303[[#This Row],[Risk_Category]]="Medium", AI_Impact_on_Jobs_20303[[#This Row],[Automation_Probability_2030]], 0)</f>
        <v>66</v>
      </c>
      <c r="N650">
        <f>IF(AI_Impact_on_Jobs_20303[[#This Row],[Risk_Category]]="High", AI_Impact_on_Jobs_20303[[#This Row],[Automation_Probability_2030]], 0)</f>
        <v>0</v>
      </c>
      <c r="O650">
        <f>AVERAGE(AI_Impact_on_Jobs_20303[[#This Row],[Skill_1]:[Skill_10]])</f>
        <v>52.7</v>
      </c>
      <c r="P650">
        <v>39</v>
      </c>
      <c r="Q650">
        <v>96</v>
      </c>
      <c r="R650">
        <v>42</v>
      </c>
      <c r="S650">
        <v>6</v>
      </c>
      <c r="T650">
        <v>71</v>
      </c>
      <c r="U650">
        <v>95</v>
      </c>
      <c r="V650">
        <v>24</v>
      </c>
      <c r="W650">
        <v>75</v>
      </c>
      <c r="X650">
        <v>52</v>
      </c>
      <c r="Y650">
        <v>27</v>
      </c>
    </row>
    <row r="651" spans="1:25" x14ac:dyDescent="0.35">
      <c r="A651">
        <v>650</v>
      </c>
      <c r="B651" t="s">
        <v>36</v>
      </c>
      <c r="C651">
        <v>141789</v>
      </c>
      <c r="D651">
        <f>ROUND(AI_Impact_on_Jobs_20303[[#This Row],[Salary]]/1000, 1)</f>
        <v>141.80000000000001</v>
      </c>
      <c r="E651">
        <v>27</v>
      </c>
      <c r="F6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51" t="s">
        <v>38</v>
      </c>
      <c r="H651">
        <v>55</v>
      </c>
      <c r="I651">
        <v>116</v>
      </c>
      <c r="J651">
        <v>43</v>
      </c>
      <c r="K651" t="s">
        <v>27</v>
      </c>
      <c r="L651">
        <f>IF(AI_Impact_on_Jobs_20303[[#This Row],[Risk_Category]] = "Low", AI_Impact_on_Jobs_20303[[#This Row],[Automation_Probability_2030]], 0)</f>
        <v>0</v>
      </c>
      <c r="M651">
        <f>IF(AI_Impact_on_Jobs_20303[[#This Row],[Risk_Category]]="Medium", AI_Impact_on_Jobs_20303[[#This Row],[Automation_Probability_2030]], 0)</f>
        <v>43</v>
      </c>
      <c r="N651">
        <f>IF(AI_Impact_on_Jobs_20303[[#This Row],[Risk_Category]]="High", AI_Impact_on_Jobs_20303[[#This Row],[Automation_Probability_2030]], 0)</f>
        <v>0</v>
      </c>
      <c r="O651">
        <f>AVERAGE(AI_Impact_on_Jobs_20303[[#This Row],[Skill_1]:[Skill_10]])</f>
        <v>45.4</v>
      </c>
      <c r="P651">
        <v>48</v>
      </c>
      <c r="Q651">
        <v>62</v>
      </c>
      <c r="R651">
        <v>4</v>
      </c>
      <c r="S651">
        <v>2</v>
      </c>
      <c r="T651">
        <v>96</v>
      </c>
      <c r="U651">
        <v>51</v>
      </c>
      <c r="V651">
        <v>73</v>
      </c>
      <c r="W651">
        <v>41</v>
      </c>
      <c r="X651">
        <v>36</v>
      </c>
      <c r="Y651">
        <v>41</v>
      </c>
    </row>
    <row r="652" spans="1:25" x14ac:dyDescent="0.35">
      <c r="A652">
        <v>651</v>
      </c>
      <c r="B652" t="s">
        <v>31</v>
      </c>
      <c r="C652">
        <v>102828</v>
      </c>
      <c r="D652">
        <f>ROUND(AI_Impact_on_Jobs_20303[[#This Row],[Salary]]/1000, 1)</f>
        <v>102.8</v>
      </c>
      <c r="E652">
        <v>1</v>
      </c>
      <c r="F6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52" t="s">
        <v>38</v>
      </c>
      <c r="H652">
        <v>54</v>
      </c>
      <c r="I652">
        <v>104</v>
      </c>
      <c r="J652">
        <v>17</v>
      </c>
      <c r="K652" t="s">
        <v>23</v>
      </c>
      <c r="L652">
        <f>IF(AI_Impact_on_Jobs_20303[[#This Row],[Risk_Category]] = "Low", AI_Impact_on_Jobs_20303[[#This Row],[Automation_Probability_2030]], 0)</f>
        <v>17</v>
      </c>
      <c r="M652">
        <f>IF(AI_Impact_on_Jobs_20303[[#This Row],[Risk_Category]]="Medium", AI_Impact_on_Jobs_20303[[#This Row],[Automation_Probability_2030]], 0)</f>
        <v>0</v>
      </c>
      <c r="N652">
        <f>IF(AI_Impact_on_Jobs_20303[[#This Row],[Risk_Category]]="High", AI_Impact_on_Jobs_20303[[#This Row],[Automation_Probability_2030]], 0)</f>
        <v>0</v>
      </c>
      <c r="O652">
        <f>AVERAGE(AI_Impact_on_Jobs_20303[[#This Row],[Skill_1]:[Skill_10]])</f>
        <v>37.200000000000003</v>
      </c>
      <c r="P652">
        <v>13</v>
      </c>
      <c r="Q652">
        <v>5</v>
      </c>
      <c r="R652">
        <v>17</v>
      </c>
      <c r="S652">
        <v>13</v>
      </c>
      <c r="T652">
        <v>93</v>
      </c>
      <c r="U652">
        <v>6</v>
      </c>
      <c r="V652">
        <v>66</v>
      </c>
      <c r="W652">
        <v>4</v>
      </c>
      <c r="X652">
        <v>91</v>
      </c>
      <c r="Y652">
        <v>64</v>
      </c>
    </row>
    <row r="653" spans="1:25" x14ac:dyDescent="0.35">
      <c r="A653">
        <v>652</v>
      </c>
      <c r="B653" t="s">
        <v>34</v>
      </c>
      <c r="C653">
        <v>50754</v>
      </c>
      <c r="D653">
        <f>ROUND(AI_Impact_on_Jobs_20303[[#This Row],[Salary]]/1000, 1)</f>
        <v>50.8</v>
      </c>
      <c r="E653">
        <v>13</v>
      </c>
      <c r="F6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53" t="s">
        <v>25</v>
      </c>
      <c r="H653">
        <v>37</v>
      </c>
      <c r="I653">
        <v>146</v>
      </c>
      <c r="J653">
        <v>63</v>
      </c>
      <c r="K653" t="s">
        <v>27</v>
      </c>
      <c r="L653">
        <f>IF(AI_Impact_on_Jobs_20303[[#This Row],[Risk_Category]] = "Low", AI_Impact_on_Jobs_20303[[#This Row],[Automation_Probability_2030]], 0)</f>
        <v>0</v>
      </c>
      <c r="M653">
        <f>IF(AI_Impact_on_Jobs_20303[[#This Row],[Risk_Category]]="Medium", AI_Impact_on_Jobs_20303[[#This Row],[Automation_Probability_2030]], 0)</f>
        <v>63</v>
      </c>
      <c r="N653">
        <f>IF(AI_Impact_on_Jobs_20303[[#This Row],[Risk_Category]]="High", AI_Impact_on_Jobs_20303[[#This Row],[Automation_Probability_2030]], 0)</f>
        <v>0</v>
      </c>
      <c r="O653">
        <f>AVERAGE(AI_Impact_on_Jobs_20303[[#This Row],[Skill_1]:[Skill_10]])</f>
        <v>31.1</v>
      </c>
      <c r="P653">
        <v>85</v>
      </c>
      <c r="Q653">
        <v>17</v>
      </c>
      <c r="R653">
        <v>27</v>
      </c>
      <c r="S653">
        <v>29</v>
      </c>
      <c r="T653">
        <v>27</v>
      </c>
      <c r="U653">
        <v>86</v>
      </c>
      <c r="V653">
        <v>3</v>
      </c>
      <c r="W653">
        <v>8</v>
      </c>
      <c r="X653">
        <v>27</v>
      </c>
      <c r="Y653">
        <v>2</v>
      </c>
    </row>
    <row r="654" spans="1:25" x14ac:dyDescent="0.35">
      <c r="A654">
        <v>653</v>
      </c>
      <c r="B654" t="s">
        <v>24</v>
      </c>
      <c r="C654">
        <v>105481</v>
      </c>
      <c r="D654">
        <f>ROUND(AI_Impact_on_Jobs_20303[[#This Row],[Salary]]/1000, 1)</f>
        <v>105.5</v>
      </c>
      <c r="E654">
        <v>14</v>
      </c>
      <c r="F6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54" t="s">
        <v>25</v>
      </c>
      <c r="H654">
        <v>8</v>
      </c>
      <c r="I654">
        <v>106</v>
      </c>
      <c r="J654">
        <v>7</v>
      </c>
      <c r="K654" t="s">
        <v>27</v>
      </c>
      <c r="L654">
        <f>IF(AI_Impact_on_Jobs_20303[[#This Row],[Risk_Category]] = "Low", AI_Impact_on_Jobs_20303[[#This Row],[Automation_Probability_2030]], 0)</f>
        <v>0</v>
      </c>
      <c r="M654">
        <f>IF(AI_Impact_on_Jobs_20303[[#This Row],[Risk_Category]]="Medium", AI_Impact_on_Jobs_20303[[#This Row],[Automation_Probability_2030]], 0)</f>
        <v>7</v>
      </c>
      <c r="N654">
        <f>IF(AI_Impact_on_Jobs_20303[[#This Row],[Risk_Category]]="High", AI_Impact_on_Jobs_20303[[#This Row],[Automation_Probability_2030]], 0)</f>
        <v>0</v>
      </c>
      <c r="O654">
        <f>AVERAGE(AI_Impact_on_Jobs_20303[[#This Row],[Skill_1]:[Skill_10]])</f>
        <v>49.1</v>
      </c>
      <c r="P654">
        <v>43</v>
      </c>
      <c r="Q654">
        <v>41</v>
      </c>
      <c r="R654">
        <v>11</v>
      </c>
      <c r="S654">
        <v>68</v>
      </c>
      <c r="T654">
        <v>7</v>
      </c>
      <c r="U654">
        <v>72</v>
      </c>
      <c r="V654">
        <v>73</v>
      </c>
      <c r="W654">
        <v>0</v>
      </c>
      <c r="X654">
        <v>95</v>
      </c>
      <c r="Y654">
        <v>81</v>
      </c>
    </row>
    <row r="655" spans="1:25" x14ac:dyDescent="0.35">
      <c r="A655">
        <v>654</v>
      </c>
      <c r="B655" t="s">
        <v>34</v>
      </c>
      <c r="C655">
        <v>118110</v>
      </c>
      <c r="D655">
        <f>ROUND(AI_Impact_on_Jobs_20303[[#This Row],[Salary]]/1000, 1)</f>
        <v>118.1</v>
      </c>
      <c r="E655">
        <v>3</v>
      </c>
      <c r="F6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55" t="s">
        <v>19</v>
      </c>
      <c r="H655">
        <v>2</v>
      </c>
      <c r="I655">
        <v>143</v>
      </c>
      <c r="J655">
        <v>62</v>
      </c>
      <c r="K655" t="s">
        <v>27</v>
      </c>
      <c r="L655">
        <f>IF(AI_Impact_on_Jobs_20303[[#This Row],[Risk_Category]] = "Low", AI_Impact_on_Jobs_20303[[#This Row],[Automation_Probability_2030]], 0)</f>
        <v>0</v>
      </c>
      <c r="M655">
        <f>IF(AI_Impact_on_Jobs_20303[[#This Row],[Risk_Category]]="Medium", AI_Impact_on_Jobs_20303[[#This Row],[Automation_Probability_2030]], 0)</f>
        <v>62</v>
      </c>
      <c r="N655">
        <f>IF(AI_Impact_on_Jobs_20303[[#This Row],[Risk_Category]]="High", AI_Impact_on_Jobs_20303[[#This Row],[Automation_Probability_2030]], 0)</f>
        <v>0</v>
      </c>
      <c r="O655">
        <f>AVERAGE(AI_Impact_on_Jobs_20303[[#This Row],[Skill_1]:[Skill_10]])</f>
        <v>58.1</v>
      </c>
      <c r="P655">
        <v>84</v>
      </c>
      <c r="Q655">
        <v>9</v>
      </c>
      <c r="R655">
        <v>74</v>
      </c>
      <c r="S655">
        <v>96</v>
      </c>
      <c r="T655">
        <v>68</v>
      </c>
      <c r="U655">
        <v>57</v>
      </c>
      <c r="V655">
        <v>95</v>
      </c>
      <c r="W655">
        <v>44</v>
      </c>
      <c r="X655">
        <v>6</v>
      </c>
      <c r="Y655">
        <v>48</v>
      </c>
    </row>
    <row r="656" spans="1:25" x14ac:dyDescent="0.35">
      <c r="A656">
        <v>655</v>
      </c>
      <c r="B656" t="s">
        <v>30</v>
      </c>
      <c r="C656">
        <v>96178</v>
      </c>
      <c r="D656">
        <f>ROUND(AI_Impact_on_Jobs_20303[[#This Row],[Salary]]/1000, 1)</f>
        <v>96.2</v>
      </c>
      <c r="E656">
        <v>16</v>
      </c>
      <c r="F6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56" t="s">
        <v>25</v>
      </c>
      <c r="H656">
        <v>8</v>
      </c>
      <c r="I656">
        <v>10</v>
      </c>
      <c r="J656">
        <v>57</v>
      </c>
      <c r="K656" t="s">
        <v>27</v>
      </c>
      <c r="L656">
        <f>IF(AI_Impact_on_Jobs_20303[[#This Row],[Risk_Category]] = "Low", AI_Impact_on_Jobs_20303[[#This Row],[Automation_Probability_2030]], 0)</f>
        <v>0</v>
      </c>
      <c r="M656">
        <f>IF(AI_Impact_on_Jobs_20303[[#This Row],[Risk_Category]]="Medium", AI_Impact_on_Jobs_20303[[#This Row],[Automation_Probability_2030]], 0)</f>
        <v>57</v>
      </c>
      <c r="N656">
        <f>IF(AI_Impact_on_Jobs_20303[[#This Row],[Risk_Category]]="High", AI_Impact_on_Jobs_20303[[#This Row],[Automation_Probability_2030]], 0)</f>
        <v>0</v>
      </c>
      <c r="O656">
        <f>AVERAGE(AI_Impact_on_Jobs_20303[[#This Row],[Skill_1]:[Skill_10]])</f>
        <v>51.2</v>
      </c>
      <c r="P656">
        <v>79</v>
      </c>
      <c r="Q656">
        <v>58</v>
      </c>
      <c r="R656">
        <v>91</v>
      </c>
      <c r="S656">
        <v>94</v>
      </c>
      <c r="T656">
        <v>6</v>
      </c>
      <c r="U656">
        <v>4</v>
      </c>
      <c r="V656">
        <v>2</v>
      </c>
      <c r="W656">
        <v>33</v>
      </c>
      <c r="X656">
        <v>54</v>
      </c>
      <c r="Y656">
        <v>91</v>
      </c>
    </row>
    <row r="657" spans="1:25" x14ac:dyDescent="0.35">
      <c r="A657">
        <v>656</v>
      </c>
      <c r="B657" t="s">
        <v>32</v>
      </c>
      <c r="C657">
        <v>146903</v>
      </c>
      <c r="D657">
        <f>ROUND(AI_Impact_on_Jobs_20303[[#This Row],[Salary]]/1000, 1)</f>
        <v>146.9</v>
      </c>
      <c r="E657">
        <v>21</v>
      </c>
      <c r="F6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57" t="s">
        <v>22</v>
      </c>
      <c r="H657">
        <v>13</v>
      </c>
      <c r="I657">
        <v>59</v>
      </c>
      <c r="J657">
        <v>54</v>
      </c>
      <c r="K657" t="s">
        <v>27</v>
      </c>
      <c r="L657">
        <f>IF(AI_Impact_on_Jobs_20303[[#This Row],[Risk_Category]] = "Low", AI_Impact_on_Jobs_20303[[#This Row],[Automation_Probability_2030]], 0)</f>
        <v>0</v>
      </c>
      <c r="M657">
        <f>IF(AI_Impact_on_Jobs_20303[[#This Row],[Risk_Category]]="Medium", AI_Impact_on_Jobs_20303[[#This Row],[Automation_Probability_2030]], 0)</f>
        <v>54</v>
      </c>
      <c r="N657">
        <f>IF(AI_Impact_on_Jobs_20303[[#This Row],[Risk_Category]]="High", AI_Impact_on_Jobs_20303[[#This Row],[Automation_Probability_2030]], 0)</f>
        <v>0</v>
      </c>
      <c r="O657">
        <f>AVERAGE(AI_Impact_on_Jobs_20303[[#This Row],[Skill_1]:[Skill_10]])</f>
        <v>44.7</v>
      </c>
      <c r="P657">
        <v>53</v>
      </c>
      <c r="Q657">
        <v>27</v>
      </c>
      <c r="R657">
        <v>9</v>
      </c>
      <c r="S657">
        <v>93</v>
      </c>
      <c r="T657">
        <v>4</v>
      </c>
      <c r="U657">
        <v>89</v>
      </c>
      <c r="V657">
        <v>38</v>
      </c>
      <c r="W657">
        <v>74</v>
      </c>
      <c r="X657">
        <v>48</v>
      </c>
      <c r="Y657">
        <v>12</v>
      </c>
    </row>
    <row r="658" spans="1:25" x14ac:dyDescent="0.35">
      <c r="A658">
        <v>657</v>
      </c>
      <c r="B658" t="s">
        <v>42</v>
      </c>
      <c r="C658">
        <v>101835</v>
      </c>
      <c r="D658">
        <f>ROUND(AI_Impact_on_Jobs_20303[[#This Row],[Salary]]/1000, 1)</f>
        <v>101.8</v>
      </c>
      <c r="E658">
        <v>22</v>
      </c>
      <c r="F6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58" t="s">
        <v>19</v>
      </c>
      <c r="H658">
        <v>45</v>
      </c>
      <c r="I658">
        <v>123</v>
      </c>
      <c r="J658">
        <v>45</v>
      </c>
      <c r="K658" t="s">
        <v>27</v>
      </c>
      <c r="L658">
        <f>IF(AI_Impact_on_Jobs_20303[[#This Row],[Risk_Category]] = "Low", AI_Impact_on_Jobs_20303[[#This Row],[Automation_Probability_2030]], 0)</f>
        <v>0</v>
      </c>
      <c r="M658">
        <f>IF(AI_Impact_on_Jobs_20303[[#This Row],[Risk_Category]]="Medium", AI_Impact_on_Jobs_20303[[#This Row],[Automation_Probability_2030]], 0)</f>
        <v>45</v>
      </c>
      <c r="N658">
        <f>IF(AI_Impact_on_Jobs_20303[[#This Row],[Risk_Category]]="High", AI_Impact_on_Jobs_20303[[#This Row],[Automation_Probability_2030]], 0)</f>
        <v>0</v>
      </c>
      <c r="O658">
        <f>AVERAGE(AI_Impact_on_Jobs_20303[[#This Row],[Skill_1]:[Skill_10]])</f>
        <v>27.1</v>
      </c>
      <c r="P658">
        <v>2</v>
      </c>
      <c r="Q658">
        <v>1</v>
      </c>
      <c r="R658">
        <v>5</v>
      </c>
      <c r="S658">
        <v>69</v>
      </c>
      <c r="T658">
        <v>33</v>
      </c>
      <c r="U658">
        <v>7</v>
      </c>
      <c r="V658">
        <v>7</v>
      </c>
      <c r="W658">
        <v>7</v>
      </c>
      <c r="X658">
        <v>49</v>
      </c>
      <c r="Y658">
        <v>91</v>
      </c>
    </row>
    <row r="659" spans="1:25" x14ac:dyDescent="0.35">
      <c r="A659">
        <v>658</v>
      </c>
      <c r="B659" t="s">
        <v>34</v>
      </c>
      <c r="C659">
        <v>144300</v>
      </c>
      <c r="D659">
        <f>ROUND(AI_Impact_on_Jobs_20303[[#This Row],[Salary]]/1000, 1)</f>
        <v>144.30000000000001</v>
      </c>
      <c r="E659">
        <v>13</v>
      </c>
      <c r="F6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59" t="s">
        <v>22</v>
      </c>
      <c r="H659">
        <v>27</v>
      </c>
      <c r="I659">
        <v>103</v>
      </c>
      <c r="J659">
        <v>63</v>
      </c>
      <c r="K659" t="s">
        <v>27</v>
      </c>
      <c r="L659">
        <f>IF(AI_Impact_on_Jobs_20303[[#This Row],[Risk_Category]] = "Low", AI_Impact_on_Jobs_20303[[#This Row],[Automation_Probability_2030]], 0)</f>
        <v>0</v>
      </c>
      <c r="M659">
        <f>IF(AI_Impact_on_Jobs_20303[[#This Row],[Risk_Category]]="Medium", AI_Impact_on_Jobs_20303[[#This Row],[Automation_Probability_2030]], 0)</f>
        <v>63</v>
      </c>
      <c r="N659">
        <f>IF(AI_Impact_on_Jobs_20303[[#This Row],[Risk_Category]]="High", AI_Impact_on_Jobs_20303[[#This Row],[Automation_Probability_2030]], 0)</f>
        <v>0</v>
      </c>
      <c r="O659">
        <f>AVERAGE(AI_Impact_on_Jobs_20303[[#This Row],[Skill_1]:[Skill_10]])</f>
        <v>52.9</v>
      </c>
      <c r="P659">
        <v>4</v>
      </c>
      <c r="Q659">
        <v>72</v>
      </c>
      <c r="R659">
        <v>88</v>
      </c>
      <c r="S659">
        <v>22</v>
      </c>
      <c r="T659">
        <v>81</v>
      </c>
      <c r="U659">
        <v>76</v>
      </c>
      <c r="V659">
        <v>36</v>
      </c>
      <c r="W659">
        <v>99</v>
      </c>
      <c r="X659">
        <v>26</v>
      </c>
      <c r="Y659">
        <v>25</v>
      </c>
    </row>
    <row r="660" spans="1:25" x14ac:dyDescent="0.35">
      <c r="A660">
        <v>659</v>
      </c>
      <c r="B660" t="s">
        <v>40</v>
      </c>
      <c r="C660">
        <v>80908</v>
      </c>
      <c r="D660">
        <f>ROUND(AI_Impact_on_Jobs_20303[[#This Row],[Salary]]/1000, 1)</f>
        <v>80.900000000000006</v>
      </c>
      <c r="E660">
        <v>14</v>
      </c>
      <c r="F6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60" t="s">
        <v>25</v>
      </c>
      <c r="H660">
        <v>43</v>
      </c>
      <c r="I660">
        <v>83</v>
      </c>
      <c r="J660">
        <v>9</v>
      </c>
      <c r="K660" t="s">
        <v>23</v>
      </c>
      <c r="L660">
        <f>IF(AI_Impact_on_Jobs_20303[[#This Row],[Risk_Category]] = "Low", AI_Impact_on_Jobs_20303[[#This Row],[Automation_Probability_2030]], 0)</f>
        <v>9</v>
      </c>
      <c r="M660">
        <f>IF(AI_Impact_on_Jobs_20303[[#This Row],[Risk_Category]]="Medium", AI_Impact_on_Jobs_20303[[#This Row],[Automation_Probability_2030]], 0)</f>
        <v>0</v>
      </c>
      <c r="N660">
        <f>IF(AI_Impact_on_Jobs_20303[[#This Row],[Risk_Category]]="High", AI_Impact_on_Jobs_20303[[#This Row],[Automation_Probability_2030]], 0)</f>
        <v>0</v>
      </c>
      <c r="O660">
        <f>AVERAGE(AI_Impact_on_Jobs_20303[[#This Row],[Skill_1]:[Skill_10]])</f>
        <v>53.7</v>
      </c>
      <c r="P660">
        <v>77</v>
      </c>
      <c r="Q660">
        <v>79</v>
      </c>
      <c r="R660">
        <v>57</v>
      </c>
      <c r="S660">
        <v>96</v>
      </c>
      <c r="T660">
        <v>32</v>
      </c>
      <c r="U660">
        <v>22</v>
      </c>
      <c r="V660">
        <v>68</v>
      </c>
      <c r="W660">
        <v>76</v>
      </c>
      <c r="X660">
        <v>22</v>
      </c>
      <c r="Y660">
        <v>8</v>
      </c>
    </row>
    <row r="661" spans="1:25" x14ac:dyDescent="0.35">
      <c r="A661">
        <v>660</v>
      </c>
      <c r="B661" t="s">
        <v>32</v>
      </c>
      <c r="C661">
        <v>30567</v>
      </c>
      <c r="D661">
        <f>ROUND(AI_Impact_on_Jobs_20303[[#This Row],[Salary]]/1000, 1)</f>
        <v>30.6</v>
      </c>
      <c r="E661">
        <v>8</v>
      </c>
      <c r="F6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61" t="s">
        <v>38</v>
      </c>
      <c r="H661">
        <v>98</v>
      </c>
      <c r="I661">
        <v>114</v>
      </c>
      <c r="J661">
        <v>41</v>
      </c>
      <c r="K661" t="s">
        <v>27</v>
      </c>
      <c r="L661">
        <f>IF(AI_Impact_on_Jobs_20303[[#This Row],[Risk_Category]] = "Low", AI_Impact_on_Jobs_20303[[#This Row],[Automation_Probability_2030]], 0)</f>
        <v>0</v>
      </c>
      <c r="M661">
        <f>IF(AI_Impact_on_Jobs_20303[[#This Row],[Risk_Category]]="Medium", AI_Impact_on_Jobs_20303[[#This Row],[Automation_Probability_2030]], 0)</f>
        <v>41</v>
      </c>
      <c r="N661">
        <f>IF(AI_Impact_on_Jobs_20303[[#This Row],[Risk_Category]]="High", AI_Impact_on_Jobs_20303[[#This Row],[Automation_Probability_2030]], 0)</f>
        <v>0</v>
      </c>
      <c r="O661">
        <f>AVERAGE(AI_Impact_on_Jobs_20303[[#This Row],[Skill_1]:[Skill_10]])</f>
        <v>66.400000000000006</v>
      </c>
      <c r="P661">
        <v>10</v>
      </c>
      <c r="Q661">
        <v>89</v>
      </c>
      <c r="R661">
        <v>51</v>
      </c>
      <c r="S661">
        <v>83</v>
      </c>
      <c r="T661">
        <v>82</v>
      </c>
      <c r="U661">
        <v>93</v>
      </c>
      <c r="V661">
        <v>84</v>
      </c>
      <c r="W661">
        <v>64</v>
      </c>
      <c r="X661">
        <v>61</v>
      </c>
      <c r="Y661">
        <v>47</v>
      </c>
    </row>
    <row r="662" spans="1:25" x14ac:dyDescent="0.35">
      <c r="A662">
        <v>661</v>
      </c>
      <c r="B662" t="s">
        <v>41</v>
      </c>
      <c r="C662">
        <v>119342</v>
      </c>
      <c r="D662">
        <f>ROUND(AI_Impact_on_Jobs_20303[[#This Row],[Salary]]/1000, 1)</f>
        <v>119.3</v>
      </c>
      <c r="E662">
        <v>3</v>
      </c>
      <c r="F6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62" t="s">
        <v>25</v>
      </c>
      <c r="H662">
        <v>8</v>
      </c>
      <c r="I662">
        <v>147</v>
      </c>
      <c r="J662">
        <v>82</v>
      </c>
      <c r="K662" t="s">
        <v>20</v>
      </c>
      <c r="L662">
        <f>IF(AI_Impact_on_Jobs_20303[[#This Row],[Risk_Category]] = "Low", AI_Impact_on_Jobs_20303[[#This Row],[Automation_Probability_2030]], 0)</f>
        <v>0</v>
      </c>
      <c r="M662">
        <f>IF(AI_Impact_on_Jobs_20303[[#This Row],[Risk_Category]]="Medium", AI_Impact_on_Jobs_20303[[#This Row],[Automation_Probability_2030]], 0)</f>
        <v>0</v>
      </c>
      <c r="N662">
        <f>IF(AI_Impact_on_Jobs_20303[[#This Row],[Risk_Category]]="High", AI_Impact_on_Jobs_20303[[#This Row],[Automation_Probability_2030]], 0)</f>
        <v>82</v>
      </c>
      <c r="O662">
        <f>AVERAGE(AI_Impact_on_Jobs_20303[[#This Row],[Skill_1]:[Skill_10]])</f>
        <v>40.4</v>
      </c>
      <c r="P662">
        <v>57</v>
      </c>
      <c r="Q662">
        <v>44</v>
      </c>
      <c r="R662">
        <v>67</v>
      </c>
      <c r="S662">
        <v>63</v>
      </c>
      <c r="T662">
        <v>2</v>
      </c>
      <c r="U662">
        <v>54</v>
      </c>
      <c r="V662">
        <v>9</v>
      </c>
      <c r="W662">
        <v>3</v>
      </c>
      <c r="X662">
        <v>79</v>
      </c>
      <c r="Y662">
        <v>26</v>
      </c>
    </row>
    <row r="663" spans="1:25" x14ac:dyDescent="0.35">
      <c r="A663">
        <v>662</v>
      </c>
      <c r="B663" t="s">
        <v>33</v>
      </c>
      <c r="C663">
        <v>106762</v>
      </c>
      <c r="D663">
        <f>ROUND(AI_Impact_on_Jobs_20303[[#This Row],[Salary]]/1000, 1)</f>
        <v>106.8</v>
      </c>
      <c r="E663">
        <v>7</v>
      </c>
      <c r="F6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63" t="s">
        <v>38</v>
      </c>
      <c r="H663">
        <v>6</v>
      </c>
      <c r="I663">
        <v>68</v>
      </c>
      <c r="J663">
        <v>89</v>
      </c>
      <c r="K663" t="s">
        <v>20</v>
      </c>
      <c r="L663">
        <f>IF(AI_Impact_on_Jobs_20303[[#This Row],[Risk_Category]] = "Low", AI_Impact_on_Jobs_20303[[#This Row],[Automation_Probability_2030]], 0)</f>
        <v>0</v>
      </c>
      <c r="M663">
        <f>IF(AI_Impact_on_Jobs_20303[[#This Row],[Risk_Category]]="Medium", AI_Impact_on_Jobs_20303[[#This Row],[Automation_Probability_2030]], 0)</f>
        <v>0</v>
      </c>
      <c r="N663">
        <f>IF(AI_Impact_on_Jobs_20303[[#This Row],[Risk_Category]]="High", AI_Impact_on_Jobs_20303[[#This Row],[Automation_Probability_2030]], 0)</f>
        <v>89</v>
      </c>
      <c r="O663">
        <f>AVERAGE(AI_Impact_on_Jobs_20303[[#This Row],[Skill_1]:[Skill_10]])</f>
        <v>39.4</v>
      </c>
      <c r="P663">
        <v>49</v>
      </c>
      <c r="Q663">
        <v>88</v>
      </c>
      <c r="R663">
        <v>4</v>
      </c>
      <c r="S663">
        <v>27</v>
      </c>
      <c r="T663">
        <v>35</v>
      </c>
      <c r="U663">
        <v>71</v>
      </c>
      <c r="V663">
        <v>56</v>
      </c>
      <c r="W663">
        <v>9</v>
      </c>
      <c r="X663">
        <v>6</v>
      </c>
      <c r="Y663">
        <v>49</v>
      </c>
    </row>
    <row r="664" spans="1:25" x14ac:dyDescent="0.35">
      <c r="A664">
        <v>663</v>
      </c>
      <c r="B664" t="s">
        <v>44</v>
      </c>
      <c r="C664">
        <v>101486</v>
      </c>
      <c r="D664">
        <f>ROUND(AI_Impact_on_Jobs_20303[[#This Row],[Salary]]/1000, 1)</f>
        <v>101.5</v>
      </c>
      <c r="E664">
        <v>16</v>
      </c>
      <c r="F6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64" t="s">
        <v>22</v>
      </c>
      <c r="H664">
        <v>95</v>
      </c>
      <c r="I664">
        <v>86</v>
      </c>
      <c r="J664">
        <v>4</v>
      </c>
      <c r="K664" t="s">
        <v>27</v>
      </c>
      <c r="L664">
        <f>IF(AI_Impact_on_Jobs_20303[[#This Row],[Risk_Category]] = "Low", AI_Impact_on_Jobs_20303[[#This Row],[Automation_Probability_2030]], 0)</f>
        <v>0</v>
      </c>
      <c r="M664">
        <f>IF(AI_Impact_on_Jobs_20303[[#This Row],[Risk_Category]]="Medium", AI_Impact_on_Jobs_20303[[#This Row],[Automation_Probability_2030]], 0)</f>
        <v>4</v>
      </c>
      <c r="N664">
        <f>IF(AI_Impact_on_Jobs_20303[[#This Row],[Risk_Category]]="High", AI_Impact_on_Jobs_20303[[#This Row],[Automation_Probability_2030]], 0)</f>
        <v>0</v>
      </c>
      <c r="O664">
        <f>AVERAGE(AI_Impact_on_Jobs_20303[[#This Row],[Skill_1]:[Skill_10]])</f>
        <v>46.2</v>
      </c>
      <c r="P664">
        <v>62</v>
      </c>
      <c r="Q664">
        <v>5</v>
      </c>
      <c r="R664">
        <v>99</v>
      </c>
      <c r="S664">
        <v>46</v>
      </c>
      <c r="T664">
        <v>7</v>
      </c>
      <c r="U664">
        <v>98</v>
      </c>
      <c r="V664">
        <v>84</v>
      </c>
      <c r="W664">
        <v>18</v>
      </c>
      <c r="X664">
        <v>9</v>
      </c>
      <c r="Y664">
        <v>34</v>
      </c>
    </row>
    <row r="665" spans="1:25" x14ac:dyDescent="0.35">
      <c r="A665">
        <v>664</v>
      </c>
      <c r="B665" t="s">
        <v>30</v>
      </c>
      <c r="C665">
        <v>56926</v>
      </c>
      <c r="D665">
        <f>ROUND(AI_Impact_on_Jobs_20303[[#This Row],[Salary]]/1000, 1)</f>
        <v>56.9</v>
      </c>
      <c r="E665">
        <v>15</v>
      </c>
      <c r="F6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65" t="s">
        <v>19</v>
      </c>
      <c r="H665">
        <v>91</v>
      </c>
      <c r="I665">
        <v>103</v>
      </c>
      <c r="J665">
        <v>36</v>
      </c>
      <c r="K665" t="s">
        <v>27</v>
      </c>
      <c r="L665">
        <f>IF(AI_Impact_on_Jobs_20303[[#This Row],[Risk_Category]] = "Low", AI_Impact_on_Jobs_20303[[#This Row],[Automation_Probability_2030]], 0)</f>
        <v>0</v>
      </c>
      <c r="M665">
        <f>IF(AI_Impact_on_Jobs_20303[[#This Row],[Risk_Category]]="Medium", AI_Impact_on_Jobs_20303[[#This Row],[Automation_Probability_2030]], 0)</f>
        <v>36</v>
      </c>
      <c r="N665">
        <f>IF(AI_Impact_on_Jobs_20303[[#This Row],[Risk_Category]]="High", AI_Impact_on_Jobs_20303[[#This Row],[Automation_Probability_2030]], 0)</f>
        <v>0</v>
      </c>
      <c r="O665">
        <f>AVERAGE(AI_Impact_on_Jobs_20303[[#This Row],[Skill_1]:[Skill_10]])</f>
        <v>46.8</v>
      </c>
      <c r="P665">
        <v>37</v>
      </c>
      <c r="Q665">
        <v>72</v>
      </c>
      <c r="R665">
        <v>17</v>
      </c>
      <c r="S665">
        <v>59</v>
      </c>
      <c r="T665">
        <v>7</v>
      </c>
      <c r="U665">
        <v>34</v>
      </c>
      <c r="V665">
        <v>69</v>
      </c>
      <c r="W665">
        <v>88</v>
      </c>
      <c r="X665">
        <v>47</v>
      </c>
      <c r="Y665">
        <v>38</v>
      </c>
    </row>
    <row r="666" spans="1:25" x14ac:dyDescent="0.35">
      <c r="A666">
        <v>665</v>
      </c>
      <c r="B666" t="s">
        <v>21</v>
      </c>
      <c r="C666">
        <v>64986</v>
      </c>
      <c r="D666">
        <f>ROUND(AI_Impact_on_Jobs_20303[[#This Row],[Salary]]/1000, 1)</f>
        <v>65</v>
      </c>
      <c r="E666">
        <v>26</v>
      </c>
      <c r="F6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66" t="s">
        <v>22</v>
      </c>
      <c r="H666">
        <v>75</v>
      </c>
      <c r="I666">
        <v>136</v>
      </c>
      <c r="J666">
        <v>21</v>
      </c>
      <c r="K666" t="s">
        <v>23</v>
      </c>
      <c r="L666">
        <f>IF(AI_Impact_on_Jobs_20303[[#This Row],[Risk_Category]] = "Low", AI_Impact_on_Jobs_20303[[#This Row],[Automation_Probability_2030]], 0)</f>
        <v>21</v>
      </c>
      <c r="M666">
        <f>IF(AI_Impact_on_Jobs_20303[[#This Row],[Risk_Category]]="Medium", AI_Impact_on_Jobs_20303[[#This Row],[Automation_Probability_2030]], 0)</f>
        <v>0</v>
      </c>
      <c r="N666">
        <f>IF(AI_Impact_on_Jobs_20303[[#This Row],[Risk_Category]]="High", AI_Impact_on_Jobs_20303[[#This Row],[Automation_Probability_2030]], 0)</f>
        <v>0</v>
      </c>
      <c r="O666">
        <f>AVERAGE(AI_Impact_on_Jobs_20303[[#This Row],[Skill_1]:[Skill_10]])</f>
        <v>49.4</v>
      </c>
      <c r="P666">
        <v>86</v>
      </c>
      <c r="Q666">
        <v>11</v>
      </c>
      <c r="R666">
        <v>35</v>
      </c>
      <c r="S666">
        <v>88</v>
      </c>
      <c r="T666">
        <v>2</v>
      </c>
      <c r="U666">
        <v>8</v>
      </c>
      <c r="V666">
        <v>79</v>
      </c>
      <c r="W666">
        <v>84</v>
      </c>
      <c r="X666">
        <v>16</v>
      </c>
      <c r="Y666">
        <v>85</v>
      </c>
    </row>
    <row r="667" spans="1:25" x14ac:dyDescent="0.35">
      <c r="A667">
        <v>666</v>
      </c>
      <c r="B667" t="s">
        <v>28</v>
      </c>
      <c r="C667">
        <v>30944</v>
      </c>
      <c r="D667">
        <f>ROUND(AI_Impact_on_Jobs_20303[[#This Row],[Salary]]/1000, 1)</f>
        <v>30.9</v>
      </c>
      <c r="E667">
        <v>9</v>
      </c>
      <c r="F6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67" t="s">
        <v>25</v>
      </c>
      <c r="H667">
        <v>52</v>
      </c>
      <c r="I667">
        <v>133</v>
      </c>
      <c r="J667">
        <v>47</v>
      </c>
      <c r="K667" t="s">
        <v>27</v>
      </c>
      <c r="L667">
        <f>IF(AI_Impact_on_Jobs_20303[[#This Row],[Risk_Category]] = "Low", AI_Impact_on_Jobs_20303[[#This Row],[Automation_Probability_2030]], 0)</f>
        <v>0</v>
      </c>
      <c r="M667">
        <f>IF(AI_Impact_on_Jobs_20303[[#This Row],[Risk_Category]]="Medium", AI_Impact_on_Jobs_20303[[#This Row],[Automation_Probability_2030]], 0)</f>
        <v>47</v>
      </c>
      <c r="N667">
        <f>IF(AI_Impact_on_Jobs_20303[[#This Row],[Risk_Category]]="High", AI_Impact_on_Jobs_20303[[#This Row],[Automation_Probability_2030]], 0)</f>
        <v>0</v>
      </c>
      <c r="O667">
        <f>AVERAGE(AI_Impact_on_Jobs_20303[[#This Row],[Skill_1]:[Skill_10]])</f>
        <v>47.1</v>
      </c>
      <c r="P667">
        <v>19</v>
      </c>
      <c r="Q667">
        <v>28</v>
      </c>
      <c r="R667">
        <v>51</v>
      </c>
      <c r="S667">
        <v>53</v>
      </c>
      <c r="T667">
        <v>81</v>
      </c>
      <c r="U667">
        <v>79</v>
      </c>
      <c r="V667">
        <v>58</v>
      </c>
      <c r="W667">
        <v>78</v>
      </c>
      <c r="X667">
        <v>19</v>
      </c>
      <c r="Y667">
        <v>5</v>
      </c>
    </row>
    <row r="668" spans="1:25" x14ac:dyDescent="0.35">
      <c r="A668">
        <v>667</v>
      </c>
      <c r="B668" t="s">
        <v>32</v>
      </c>
      <c r="C668">
        <v>60540</v>
      </c>
      <c r="D668">
        <f>ROUND(AI_Impact_on_Jobs_20303[[#This Row],[Salary]]/1000, 1)</f>
        <v>60.5</v>
      </c>
      <c r="E668">
        <v>11</v>
      </c>
      <c r="F6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68" t="s">
        <v>19</v>
      </c>
      <c r="H668">
        <v>8</v>
      </c>
      <c r="I668">
        <v>75</v>
      </c>
      <c r="J668">
        <v>58</v>
      </c>
      <c r="K668" t="s">
        <v>27</v>
      </c>
      <c r="L668">
        <f>IF(AI_Impact_on_Jobs_20303[[#This Row],[Risk_Category]] = "Low", AI_Impact_on_Jobs_20303[[#This Row],[Automation_Probability_2030]], 0)</f>
        <v>0</v>
      </c>
      <c r="M668">
        <f>IF(AI_Impact_on_Jobs_20303[[#This Row],[Risk_Category]]="Medium", AI_Impact_on_Jobs_20303[[#This Row],[Automation_Probability_2030]], 0)</f>
        <v>58</v>
      </c>
      <c r="N668">
        <f>IF(AI_Impact_on_Jobs_20303[[#This Row],[Risk_Category]]="High", AI_Impact_on_Jobs_20303[[#This Row],[Automation_Probability_2030]], 0)</f>
        <v>0</v>
      </c>
      <c r="O668">
        <f>AVERAGE(AI_Impact_on_Jobs_20303[[#This Row],[Skill_1]:[Skill_10]])</f>
        <v>46.4</v>
      </c>
      <c r="P668">
        <v>41</v>
      </c>
      <c r="Q668">
        <v>88</v>
      </c>
      <c r="R668">
        <v>3</v>
      </c>
      <c r="S668">
        <v>1</v>
      </c>
      <c r="T668">
        <v>3</v>
      </c>
      <c r="U668">
        <v>58</v>
      </c>
      <c r="V668">
        <v>38</v>
      </c>
      <c r="W668">
        <v>53</v>
      </c>
      <c r="X668">
        <v>88</v>
      </c>
      <c r="Y668">
        <v>91</v>
      </c>
    </row>
    <row r="669" spans="1:25" x14ac:dyDescent="0.35">
      <c r="A669">
        <v>668</v>
      </c>
      <c r="B669" t="s">
        <v>36</v>
      </c>
      <c r="C669">
        <v>87410</v>
      </c>
      <c r="D669">
        <f>ROUND(AI_Impact_on_Jobs_20303[[#This Row],[Salary]]/1000, 1)</f>
        <v>87.4</v>
      </c>
      <c r="E669">
        <v>12</v>
      </c>
      <c r="F6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69" t="s">
        <v>38</v>
      </c>
      <c r="H669">
        <v>46</v>
      </c>
      <c r="I669">
        <v>105</v>
      </c>
      <c r="J669">
        <v>68</v>
      </c>
      <c r="K669" t="s">
        <v>27</v>
      </c>
      <c r="L669">
        <f>IF(AI_Impact_on_Jobs_20303[[#This Row],[Risk_Category]] = "Low", AI_Impact_on_Jobs_20303[[#This Row],[Automation_Probability_2030]], 0)</f>
        <v>0</v>
      </c>
      <c r="M669">
        <f>IF(AI_Impact_on_Jobs_20303[[#This Row],[Risk_Category]]="Medium", AI_Impact_on_Jobs_20303[[#This Row],[Automation_Probability_2030]], 0)</f>
        <v>68</v>
      </c>
      <c r="N669">
        <f>IF(AI_Impact_on_Jobs_20303[[#This Row],[Risk_Category]]="High", AI_Impact_on_Jobs_20303[[#This Row],[Automation_Probability_2030]], 0)</f>
        <v>0</v>
      </c>
      <c r="O669">
        <f>AVERAGE(AI_Impact_on_Jobs_20303[[#This Row],[Skill_1]:[Skill_10]])</f>
        <v>31.3</v>
      </c>
      <c r="P669">
        <v>10</v>
      </c>
      <c r="Q669">
        <v>24</v>
      </c>
      <c r="R669">
        <v>73</v>
      </c>
      <c r="S669">
        <v>38</v>
      </c>
      <c r="T669">
        <v>1</v>
      </c>
      <c r="U669">
        <v>1</v>
      </c>
      <c r="V669">
        <v>46</v>
      </c>
      <c r="W669">
        <v>49</v>
      </c>
      <c r="X669">
        <v>2</v>
      </c>
      <c r="Y669">
        <v>69</v>
      </c>
    </row>
    <row r="670" spans="1:25" x14ac:dyDescent="0.35">
      <c r="A670">
        <v>669</v>
      </c>
      <c r="B670" t="s">
        <v>36</v>
      </c>
      <c r="C670">
        <v>148362</v>
      </c>
      <c r="D670">
        <f>ROUND(AI_Impact_on_Jobs_20303[[#This Row],[Salary]]/1000, 1)</f>
        <v>148.4</v>
      </c>
      <c r="E670">
        <v>2</v>
      </c>
      <c r="F6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70" t="s">
        <v>19</v>
      </c>
      <c r="H670">
        <v>56</v>
      </c>
      <c r="I670">
        <v>8</v>
      </c>
      <c r="J670">
        <v>37</v>
      </c>
      <c r="K670" t="s">
        <v>27</v>
      </c>
      <c r="L670">
        <f>IF(AI_Impact_on_Jobs_20303[[#This Row],[Risk_Category]] = "Low", AI_Impact_on_Jobs_20303[[#This Row],[Automation_Probability_2030]], 0)</f>
        <v>0</v>
      </c>
      <c r="M670">
        <f>IF(AI_Impact_on_Jobs_20303[[#This Row],[Risk_Category]]="Medium", AI_Impact_on_Jobs_20303[[#This Row],[Automation_Probability_2030]], 0)</f>
        <v>37</v>
      </c>
      <c r="N670">
        <f>IF(AI_Impact_on_Jobs_20303[[#This Row],[Risk_Category]]="High", AI_Impact_on_Jobs_20303[[#This Row],[Automation_Probability_2030]], 0)</f>
        <v>0</v>
      </c>
      <c r="O670">
        <f>AVERAGE(AI_Impact_on_Jobs_20303[[#This Row],[Skill_1]:[Skill_10]])</f>
        <v>38.6</v>
      </c>
      <c r="P670">
        <v>41</v>
      </c>
      <c r="Q670">
        <v>23</v>
      </c>
      <c r="R670">
        <v>53</v>
      </c>
      <c r="S670">
        <v>2</v>
      </c>
      <c r="T670">
        <v>51</v>
      </c>
      <c r="U670">
        <v>16</v>
      </c>
      <c r="V670">
        <v>67</v>
      </c>
      <c r="W670">
        <v>75</v>
      </c>
      <c r="X670">
        <v>11</v>
      </c>
      <c r="Y670">
        <v>47</v>
      </c>
    </row>
    <row r="671" spans="1:25" x14ac:dyDescent="0.35">
      <c r="A671">
        <v>670</v>
      </c>
      <c r="B671" t="s">
        <v>26</v>
      </c>
      <c r="C671">
        <v>72460</v>
      </c>
      <c r="D671">
        <f>ROUND(AI_Impact_on_Jobs_20303[[#This Row],[Salary]]/1000, 1)</f>
        <v>72.5</v>
      </c>
      <c r="E671">
        <v>12</v>
      </c>
      <c r="F6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71" t="s">
        <v>19</v>
      </c>
      <c r="H671">
        <v>6</v>
      </c>
      <c r="I671">
        <v>76</v>
      </c>
      <c r="J671">
        <v>51</v>
      </c>
      <c r="K671" t="s">
        <v>27</v>
      </c>
      <c r="L671">
        <f>IF(AI_Impact_on_Jobs_20303[[#This Row],[Risk_Category]] = "Low", AI_Impact_on_Jobs_20303[[#This Row],[Automation_Probability_2030]], 0)</f>
        <v>0</v>
      </c>
      <c r="M671">
        <f>IF(AI_Impact_on_Jobs_20303[[#This Row],[Risk_Category]]="Medium", AI_Impact_on_Jobs_20303[[#This Row],[Automation_Probability_2030]], 0)</f>
        <v>51</v>
      </c>
      <c r="N671">
        <f>IF(AI_Impact_on_Jobs_20303[[#This Row],[Risk_Category]]="High", AI_Impact_on_Jobs_20303[[#This Row],[Automation_Probability_2030]], 0)</f>
        <v>0</v>
      </c>
      <c r="O671">
        <f>AVERAGE(AI_Impact_on_Jobs_20303[[#This Row],[Skill_1]:[Skill_10]])</f>
        <v>59</v>
      </c>
      <c r="P671">
        <v>52</v>
      </c>
      <c r="Q671">
        <v>92</v>
      </c>
      <c r="R671">
        <v>55</v>
      </c>
      <c r="S671">
        <v>58</v>
      </c>
      <c r="T671">
        <v>4</v>
      </c>
      <c r="U671">
        <v>95</v>
      </c>
      <c r="V671">
        <v>78</v>
      </c>
      <c r="W671">
        <v>29</v>
      </c>
      <c r="X671">
        <v>84</v>
      </c>
      <c r="Y671">
        <v>43</v>
      </c>
    </row>
    <row r="672" spans="1:25" x14ac:dyDescent="0.35">
      <c r="A672">
        <v>671</v>
      </c>
      <c r="B672" t="s">
        <v>42</v>
      </c>
      <c r="C672">
        <v>130257</v>
      </c>
      <c r="D672">
        <f>ROUND(AI_Impact_on_Jobs_20303[[#This Row],[Salary]]/1000, 1)</f>
        <v>130.30000000000001</v>
      </c>
      <c r="E672">
        <v>4</v>
      </c>
      <c r="F6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72" t="s">
        <v>19</v>
      </c>
      <c r="H672">
        <v>82</v>
      </c>
      <c r="I672">
        <v>69</v>
      </c>
      <c r="J672">
        <v>58</v>
      </c>
      <c r="K672" t="s">
        <v>27</v>
      </c>
      <c r="L672">
        <f>IF(AI_Impact_on_Jobs_20303[[#This Row],[Risk_Category]] = "Low", AI_Impact_on_Jobs_20303[[#This Row],[Automation_Probability_2030]], 0)</f>
        <v>0</v>
      </c>
      <c r="M672">
        <f>IF(AI_Impact_on_Jobs_20303[[#This Row],[Risk_Category]]="Medium", AI_Impact_on_Jobs_20303[[#This Row],[Automation_Probability_2030]], 0)</f>
        <v>58</v>
      </c>
      <c r="N672">
        <f>IF(AI_Impact_on_Jobs_20303[[#This Row],[Risk_Category]]="High", AI_Impact_on_Jobs_20303[[#This Row],[Automation_Probability_2030]], 0)</f>
        <v>0</v>
      </c>
      <c r="O672">
        <f>AVERAGE(AI_Impact_on_Jobs_20303[[#This Row],[Skill_1]:[Skill_10]])</f>
        <v>24.5</v>
      </c>
      <c r="P672">
        <v>29</v>
      </c>
      <c r="Q672">
        <v>3</v>
      </c>
      <c r="R672">
        <v>3</v>
      </c>
      <c r="S672">
        <v>73</v>
      </c>
      <c r="T672">
        <v>23</v>
      </c>
      <c r="U672">
        <v>0</v>
      </c>
      <c r="V672">
        <v>72</v>
      </c>
      <c r="W672">
        <v>17</v>
      </c>
      <c r="X672">
        <v>1</v>
      </c>
      <c r="Y672">
        <v>24</v>
      </c>
    </row>
    <row r="673" spans="1:25" x14ac:dyDescent="0.35">
      <c r="A673">
        <v>672</v>
      </c>
      <c r="B673" t="s">
        <v>41</v>
      </c>
      <c r="C673">
        <v>106054</v>
      </c>
      <c r="D673">
        <f>ROUND(AI_Impact_on_Jobs_20303[[#This Row],[Salary]]/1000, 1)</f>
        <v>106.1</v>
      </c>
      <c r="E673">
        <v>29</v>
      </c>
      <c r="F6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73" t="s">
        <v>25</v>
      </c>
      <c r="H673">
        <v>48</v>
      </c>
      <c r="I673">
        <v>54</v>
      </c>
      <c r="J673">
        <v>94</v>
      </c>
      <c r="K673" t="s">
        <v>20</v>
      </c>
      <c r="L673">
        <f>IF(AI_Impact_on_Jobs_20303[[#This Row],[Risk_Category]] = "Low", AI_Impact_on_Jobs_20303[[#This Row],[Automation_Probability_2030]], 0)</f>
        <v>0</v>
      </c>
      <c r="M673">
        <f>IF(AI_Impact_on_Jobs_20303[[#This Row],[Risk_Category]]="Medium", AI_Impact_on_Jobs_20303[[#This Row],[Automation_Probability_2030]], 0)</f>
        <v>0</v>
      </c>
      <c r="N673">
        <f>IF(AI_Impact_on_Jobs_20303[[#This Row],[Risk_Category]]="High", AI_Impact_on_Jobs_20303[[#This Row],[Automation_Probability_2030]], 0)</f>
        <v>94</v>
      </c>
      <c r="O673">
        <f>AVERAGE(AI_Impact_on_Jobs_20303[[#This Row],[Skill_1]:[Skill_10]])</f>
        <v>42.8</v>
      </c>
      <c r="P673">
        <v>72</v>
      </c>
      <c r="Q673">
        <v>32</v>
      </c>
      <c r="R673">
        <v>32</v>
      </c>
      <c r="S673">
        <v>45</v>
      </c>
      <c r="T673">
        <v>63</v>
      </c>
      <c r="U673">
        <v>15</v>
      </c>
      <c r="V673">
        <v>19</v>
      </c>
      <c r="W673">
        <v>86</v>
      </c>
      <c r="X673">
        <v>26</v>
      </c>
      <c r="Y673">
        <v>38</v>
      </c>
    </row>
    <row r="674" spans="1:25" x14ac:dyDescent="0.35">
      <c r="A674">
        <v>673</v>
      </c>
      <c r="B674" t="s">
        <v>31</v>
      </c>
      <c r="C674">
        <v>139588</v>
      </c>
      <c r="D674">
        <f>ROUND(AI_Impact_on_Jobs_20303[[#This Row],[Salary]]/1000, 1)</f>
        <v>139.6</v>
      </c>
      <c r="E674">
        <v>26</v>
      </c>
      <c r="F6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74" t="s">
        <v>22</v>
      </c>
      <c r="H674">
        <v>66</v>
      </c>
      <c r="I674">
        <v>84</v>
      </c>
      <c r="J674">
        <v>22</v>
      </c>
      <c r="K674" t="s">
        <v>23</v>
      </c>
      <c r="L674">
        <f>IF(AI_Impact_on_Jobs_20303[[#This Row],[Risk_Category]] = "Low", AI_Impact_on_Jobs_20303[[#This Row],[Automation_Probability_2030]], 0)</f>
        <v>22</v>
      </c>
      <c r="M674">
        <f>IF(AI_Impact_on_Jobs_20303[[#This Row],[Risk_Category]]="Medium", AI_Impact_on_Jobs_20303[[#This Row],[Automation_Probability_2030]], 0)</f>
        <v>0</v>
      </c>
      <c r="N674">
        <f>IF(AI_Impact_on_Jobs_20303[[#This Row],[Risk_Category]]="High", AI_Impact_on_Jobs_20303[[#This Row],[Automation_Probability_2030]], 0)</f>
        <v>0</v>
      </c>
      <c r="O674">
        <f>AVERAGE(AI_Impact_on_Jobs_20303[[#This Row],[Skill_1]:[Skill_10]])</f>
        <v>61.9</v>
      </c>
      <c r="P674">
        <v>2</v>
      </c>
      <c r="Q674">
        <v>74</v>
      </c>
      <c r="R674">
        <v>49</v>
      </c>
      <c r="S674">
        <v>81</v>
      </c>
      <c r="T674">
        <v>95</v>
      </c>
      <c r="U674">
        <v>93</v>
      </c>
      <c r="V674">
        <v>91</v>
      </c>
      <c r="W674">
        <v>51</v>
      </c>
      <c r="X674">
        <v>36</v>
      </c>
      <c r="Y674">
        <v>47</v>
      </c>
    </row>
    <row r="675" spans="1:25" x14ac:dyDescent="0.35">
      <c r="A675">
        <v>674</v>
      </c>
      <c r="B675" t="s">
        <v>32</v>
      </c>
      <c r="C675">
        <v>97143</v>
      </c>
      <c r="D675">
        <f>ROUND(AI_Impact_on_Jobs_20303[[#This Row],[Salary]]/1000, 1)</f>
        <v>97.1</v>
      </c>
      <c r="E675">
        <v>15</v>
      </c>
      <c r="F6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75" t="s">
        <v>38</v>
      </c>
      <c r="H675">
        <v>88</v>
      </c>
      <c r="I675">
        <v>71</v>
      </c>
      <c r="J675">
        <v>67</v>
      </c>
      <c r="K675" t="s">
        <v>27</v>
      </c>
      <c r="L675">
        <f>IF(AI_Impact_on_Jobs_20303[[#This Row],[Risk_Category]] = "Low", AI_Impact_on_Jobs_20303[[#This Row],[Automation_Probability_2030]], 0)</f>
        <v>0</v>
      </c>
      <c r="M675">
        <f>IF(AI_Impact_on_Jobs_20303[[#This Row],[Risk_Category]]="Medium", AI_Impact_on_Jobs_20303[[#This Row],[Automation_Probability_2030]], 0)</f>
        <v>67</v>
      </c>
      <c r="N675">
        <f>IF(AI_Impact_on_Jobs_20303[[#This Row],[Risk_Category]]="High", AI_Impact_on_Jobs_20303[[#This Row],[Automation_Probability_2030]], 0)</f>
        <v>0</v>
      </c>
      <c r="O675">
        <f>AVERAGE(AI_Impact_on_Jobs_20303[[#This Row],[Skill_1]:[Skill_10]])</f>
        <v>42.5</v>
      </c>
      <c r="P675">
        <v>82</v>
      </c>
      <c r="Q675">
        <v>98</v>
      </c>
      <c r="R675">
        <v>88</v>
      </c>
      <c r="S675">
        <v>28</v>
      </c>
      <c r="T675">
        <v>11</v>
      </c>
      <c r="U675">
        <v>11</v>
      </c>
      <c r="V675">
        <v>29</v>
      </c>
      <c r="W675">
        <v>61</v>
      </c>
      <c r="X675">
        <v>8</v>
      </c>
      <c r="Y675">
        <v>9</v>
      </c>
    </row>
    <row r="676" spans="1:25" x14ac:dyDescent="0.35">
      <c r="A676">
        <v>675</v>
      </c>
      <c r="B676" t="s">
        <v>30</v>
      </c>
      <c r="C676">
        <v>49798</v>
      </c>
      <c r="D676">
        <f>ROUND(AI_Impact_on_Jobs_20303[[#This Row],[Salary]]/1000, 1)</f>
        <v>49.8</v>
      </c>
      <c r="E676">
        <v>14</v>
      </c>
      <c r="F6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76" t="s">
        <v>22</v>
      </c>
      <c r="H676">
        <v>1</v>
      </c>
      <c r="I676">
        <v>69</v>
      </c>
      <c r="J676">
        <v>34</v>
      </c>
      <c r="K676" t="s">
        <v>27</v>
      </c>
      <c r="L676">
        <f>IF(AI_Impact_on_Jobs_20303[[#This Row],[Risk_Category]] = "Low", AI_Impact_on_Jobs_20303[[#This Row],[Automation_Probability_2030]], 0)</f>
        <v>0</v>
      </c>
      <c r="M676">
        <f>IF(AI_Impact_on_Jobs_20303[[#This Row],[Risk_Category]]="Medium", AI_Impact_on_Jobs_20303[[#This Row],[Automation_Probability_2030]], 0)</f>
        <v>34</v>
      </c>
      <c r="N676">
        <f>IF(AI_Impact_on_Jobs_20303[[#This Row],[Risk_Category]]="High", AI_Impact_on_Jobs_20303[[#This Row],[Automation_Probability_2030]], 0)</f>
        <v>0</v>
      </c>
      <c r="O676">
        <f>AVERAGE(AI_Impact_on_Jobs_20303[[#This Row],[Skill_1]:[Skill_10]])</f>
        <v>35.299999999999997</v>
      </c>
      <c r="P676">
        <v>36</v>
      </c>
      <c r="Q676">
        <v>5</v>
      </c>
      <c r="R676">
        <v>4</v>
      </c>
      <c r="S676">
        <v>35</v>
      </c>
      <c r="T676">
        <v>18</v>
      </c>
      <c r="U676">
        <v>65</v>
      </c>
      <c r="V676">
        <v>46</v>
      </c>
      <c r="W676">
        <v>5</v>
      </c>
      <c r="X676">
        <v>43</v>
      </c>
      <c r="Y676">
        <v>96</v>
      </c>
    </row>
    <row r="677" spans="1:25" x14ac:dyDescent="0.35">
      <c r="A677">
        <v>676</v>
      </c>
      <c r="B677" t="s">
        <v>40</v>
      </c>
      <c r="C677">
        <v>87748</v>
      </c>
      <c r="D677">
        <f>ROUND(AI_Impact_on_Jobs_20303[[#This Row],[Salary]]/1000, 1)</f>
        <v>87.7</v>
      </c>
      <c r="E677">
        <v>7</v>
      </c>
      <c r="F6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77" t="s">
        <v>22</v>
      </c>
      <c r="H677">
        <v>52</v>
      </c>
      <c r="I677">
        <v>124</v>
      </c>
      <c r="J677">
        <v>19</v>
      </c>
      <c r="K677" t="s">
        <v>23</v>
      </c>
      <c r="L677">
        <f>IF(AI_Impact_on_Jobs_20303[[#This Row],[Risk_Category]] = "Low", AI_Impact_on_Jobs_20303[[#This Row],[Automation_Probability_2030]], 0)</f>
        <v>19</v>
      </c>
      <c r="M677">
        <f>IF(AI_Impact_on_Jobs_20303[[#This Row],[Risk_Category]]="Medium", AI_Impact_on_Jobs_20303[[#This Row],[Automation_Probability_2030]], 0)</f>
        <v>0</v>
      </c>
      <c r="N677">
        <f>IF(AI_Impact_on_Jobs_20303[[#This Row],[Risk_Category]]="High", AI_Impact_on_Jobs_20303[[#This Row],[Automation_Probability_2030]], 0)</f>
        <v>0</v>
      </c>
      <c r="O677">
        <f>AVERAGE(AI_Impact_on_Jobs_20303[[#This Row],[Skill_1]:[Skill_10]])</f>
        <v>40.700000000000003</v>
      </c>
      <c r="P677">
        <v>93</v>
      </c>
      <c r="Q677">
        <v>38</v>
      </c>
      <c r="R677">
        <v>46</v>
      </c>
      <c r="S677">
        <v>9</v>
      </c>
      <c r="T677">
        <v>61</v>
      </c>
      <c r="U677">
        <v>29</v>
      </c>
      <c r="V677">
        <v>16</v>
      </c>
      <c r="W677">
        <v>54</v>
      </c>
      <c r="X677">
        <v>53</v>
      </c>
      <c r="Y677">
        <v>8</v>
      </c>
    </row>
    <row r="678" spans="1:25" x14ac:dyDescent="0.35">
      <c r="A678">
        <v>677</v>
      </c>
      <c r="B678" t="s">
        <v>39</v>
      </c>
      <c r="C678">
        <v>46254</v>
      </c>
      <c r="D678">
        <f>ROUND(AI_Impact_on_Jobs_20303[[#This Row],[Salary]]/1000, 1)</f>
        <v>46.3</v>
      </c>
      <c r="E678">
        <v>16</v>
      </c>
      <c r="F6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78" t="s">
        <v>25</v>
      </c>
      <c r="H678">
        <v>62</v>
      </c>
      <c r="I678">
        <v>69</v>
      </c>
      <c r="J678">
        <v>82</v>
      </c>
      <c r="K678" t="s">
        <v>20</v>
      </c>
      <c r="L678">
        <f>IF(AI_Impact_on_Jobs_20303[[#This Row],[Risk_Category]] = "Low", AI_Impact_on_Jobs_20303[[#This Row],[Automation_Probability_2030]], 0)</f>
        <v>0</v>
      </c>
      <c r="M678">
        <f>IF(AI_Impact_on_Jobs_20303[[#This Row],[Risk_Category]]="Medium", AI_Impact_on_Jobs_20303[[#This Row],[Automation_Probability_2030]], 0)</f>
        <v>0</v>
      </c>
      <c r="N678">
        <f>IF(AI_Impact_on_Jobs_20303[[#This Row],[Risk_Category]]="High", AI_Impact_on_Jobs_20303[[#This Row],[Automation_Probability_2030]], 0)</f>
        <v>82</v>
      </c>
      <c r="O678">
        <f>AVERAGE(AI_Impact_on_Jobs_20303[[#This Row],[Skill_1]:[Skill_10]])</f>
        <v>52.5</v>
      </c>
      <c r="P678">
        <v>72</v>
      </c>
      <c r="Q678">
        <v>53</v>
      </c>
      <c r="R678">
        <v>4</v>
      </c>
      <c r="S678">
        <v>32</v>
      </c>
      <c r="T678">
        <v>61</v>
      </c>
      <c r="U678">
        <v>94</v>
      </c>
      <c r="V678">
        <v>67</v>
      </c>
      <c r="W678">
        <v>7</v>
      </c>
      <c r="X678">
        <v>46</v>
      </c>
      <c r="Y678">
        <v>89</v>
      </c>
    </row>
    <row r="679" spans="1:25" x14ac:dyDescent="0.35">
      <c r="A679">
        <v>678</v>
      </c>
      <c r="B679" t="s">
        <v>42</v>
      </c>
      <c r="C679">
        <v>75211</v>
      </c>
      <c r="D679">
        <f>ROUND(AI_Impact_on_Jobs_20303[[#This Row],[Salary]]/1000, 1)</f>
        <v>75.2</v>
      </c>
      <c r="E679">
        <v>1</v>
      </c>
      <c r="F6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79" t="s">
        <v>38</v>
      </c>
      <c r="H679">
        <v>99</v>
      </c>
      <c r="I679">
        <v>145</v>
      </c>
      <c r="J679">
        <v>33</v>
      </c>
      <c r="K679" t="s">
        <v>27</v>
      </c>
      <c r="L679">
        <f>IF(AI_Impact_on_Jobs_20303[[#This Row],[Risk_Category]] = "Low", AI_Impact_on_Jobs_20303[[#This Row],[Automation_Probability_2030]], 0)</f>
        <v>0</v>
      </c>
      <c r="M679">
        <f>IF(AI_Impact_on_Jobs_20303[[#This Row],[Risk_Category]]="Medium", AI_Impact_on_Jobs_20303[[#This Row],[Automation_Probability_2030]], 0)</f>
        <v>33</v>
      </c>
      <c r="N679">
        <f>IF(AI_Impact_on_Jobs_20303[[#This Row],[Risk_Category]]="High", AI_Impact_on_Jobs_20303[[#This Row],[Automation_Probability_2030]], 0)</f>
        <v>0</v>
      </c>
      <c r="O679">
        <f>AVERAGE(AI_Impact_on_Jobs_20303[[#This Row],[Skill_1]:[Skill_10]])</f>
        <v>52</v>
      </c>
      <c r="P679">
        <v>93</v>
      </c>
      <c r="Q679">
        <v>36</v>
      </c>
      <c r="R679">
        <v>84</v>
      </c>
      <c r="S679">
        <v>42</v>
      </c>
      <c r="T679">
        <v>44</v>
      </c>
      <c r="U679">
        <v>63</v>
      </c>
      <c r="V679">
        <v>77</v>
      </c>
      <c r="W679">
        <v>3</v>
      </c>
      <c r="X679">
        <v>59</v>
      </c>
      <c r="Y679">
        <v>19</v>
      </c>
    </row>
    <row r="680" spans="1:25" x14ac:dyDescent="0.35">
      <c r="A680">
        <v>679</v>
      </c>
      <c r="B680" t="s">
        <v>32</v>
      </c>
      <c r="C680">
        <v>39695</v>
      </c>
      <c r="D680">
        <f>ROUND(AI_Impact_on_Jobs_20303[[#This Row],[Salary]]/1000, 1)</f>
        <v>39.700000000000003</v>
      </c>
      <c r="E680">
        <v>6</v>
      </c>
      <c r="F6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80" t="s">
        <v>22</v>
      </c>
      <c r="H680">
        <v>35</v>
      </c>
      <c r="I680">
        <v>97</v>
      </c>
      <c r="J680">
        <v>43</v>
      </c>
      <c r="K680" t="s">
        <v>27</v>
      </c>
      <c r="L680">
        <f>IF(AI_Impact_on_Jobs_20303[[#This Row],[Risk_Category]] = "Low", AI_Impact_on_Jobs_20303[[#This Row],[Automation_Probability_2030]], 0)</f>
        <v>0</v>
      </c>
      <c r="M680">
        <f>IF(AI_Impact_on_Jobs_20303[[#This Row],[Risk_Category]]="Medium", AI_Impact_on_Jobs_20303[[#This Row],[Automation_Probability_2030]], 0)</f>
        <v>43</v>
      </c>
      <c r="N680">
        <f>IF(AI_Impact_on_Jobs_20303[[#This Row],[Risk_Category]]="High", AI_Impact_on_Jobs_20303[[#This Row],[Automation_Probability_2030]], 0)</f>
        <v>0</v>
      </c>
      <c r="O680">
        <f>AVERAGE(AI_Impact_on_Jobs_20303[[#This Row],[Skill_1]:[Skill_10]])</f>
        <v>48</v>
      </c>
      <c r="P680">
        <v>11</v>
      </c>
      <c r="Q680">
        <v>15</v>
      </c>
      <c r="R680">
        <v>3</v>
      </c>
      <c r="S680">
        <v>47</v>
      </c>
      <c r="T680">
        <v>95</v>
      </c>
      <c r="U680">
        <v>12</v>
      </c>
      <c r="V680">
        <v>95</v>
      </c>
      <c r="W680">
        <v>73</v>
      </c>
      <c r="X680">
        <v>64</v>
      </c>
      <c r="Y680">
        <v>65</v>
      </c>
    </row>
    <row r="681" spans="1:25" x14ac:dyDescent="0.35">
      <c r="A681">
        <v>680</v>
      </c>
      <c r="B681" t="s">
        <v>30</v>
      </c>
      <c r="C681">
        <v>57740</v>
      </c>
      <c r="D681">
        <f>ROUND(AI_Impact_on_Jobs_20303[[#This Row],[Salary]]/1000, 1)</f>
        <v>57.7</v>
      </c>
      <c r="E681">
        <v>0</v>
      </c>
      <c r="F6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81" t="s">
        <v>38</v>
      </c>
      <c r="H681">
        <v>11</v>
      </c>
      <c r="I681">
        <v>10</v>
      </c>
      <c r="J681">
        <v>58</v>
      </c>
      <c r="K681" t="s">
        <v>27</v>
      </c>
      <c r="L681">
        <f>IF(AI_Impact_on_Jobs_20303[[#This Row],[Risk_Category]] = "Low", AI_Impact_on_Jobs_20303[[#This Row],[Automation_Probability_2030]], 0)</f>
        <v>0</v>
      </c>
      <c r="M681">
        <f>IF(AI_Impact_on_Jobs_20303[[#This Row],[Risk_Category]]="Medium", AI_Impact_on_Jobs_20303[[#This Row],[Automation_Probability_2030]], 0)</f>
        <v>58</v>
      </c>
      <c r="N681">
        <f>IF(AI_Impact_on_Jobs_20303[[#This Row],[Risk_Category]]="High", AI_Impact_on_Jobs_20303[[#This Row],[Automation_Probability_2030]], 0)</f>
        <v>0</v>
      </c>
      <c r="O681">
        <f>AVERAGE(AI_Impact_on_Jobs_20303[[#This Row],[Skill_1]:[Skill_10]])</f>
        <v>49.9</v>
      </c>
      <c r="P681">
        <v>59</v>
      </c>
      <c r="Q681">
        <v>83</v>
      </c>
      <c r="R681">
        <v>7</v>
      </c>
      <c r="S681">
        <v>69</v>
      </c>
      <c r="T681">
        <v>53</v>
      </c>
      <c r="U681">
        <v>38</v>
      </c>
      <c r="V681">
        <v>34</v>
      </c>
      <c r="W681">
        <v>62</v>
      </c>
      <c r="X681">
        <v>89</v>
      </c>
      <c r="Y681">
        <v>5</v>
      </c>
    </row>
    <row r="682" spans="1:25" x14ac:dyDescent="0.35">
      <c r="A682">
        <v>681</v>
      </c>
      <c r="B682" t="s">
        <v>18</v>
      </c>
      <c r="C682">
        <v>99306</v>
      </c>
      <c r="D682">
        <f>ROUND(AI_Impact_on_Jobs_20303[[#This Row],[Salary]]/1000, 1)</f>
        <v>99.3</v>
      </c>
      <c r="E682">
        <v>14</v>
      </c>
      <c r="F6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82" t="s">
        <v>38</v>
      </c>
      <c r="H682">
        <v>4</v>
      </c>
      <c r="I682">
        <v>6</v>
      </c>
      <c r="J682">
        <v>72</v>
      </c>
      <c r="K682" t="s">
        <v>20</v>
      </c>
      <c r="L682">
        <f>IF(AI_Impact_on_Jobs_20303[[#This Row],[Risk_Category]] = "Low", AI_Impact_on_Jobs_20303[[#This Row],[Automation_Probability_2030]], 0)</f>
        <v>0</v>
      </c>
      <c r="M682">
        <f>IF(AI_Impact_on_Jobs_20303[[#This Row],[Risk_Category]]="Medium", AI_Impact_on_Jobs_20303[[#This Row],[Automation_Probability_2030]], 0)</f>
        <v>0</v>
      </c>
      <c r="N682">
        <f>IF(AI_Impact_on_Jobs_20303[[#This Row],[Risk_Category]]="High", AI_Impact_on_Jobs_20303[[#This Row],[Automation_Probability_2030]], 0)</f>
        <v>72</v>
      </c>
      <c r="O682">
        <f>AVERAGE(AI_Impact_on_Jobs_20303[[#This Row],[Skill_1]:[Skill_10]])</f>
        <v>34.6</v>
      </c>
      <c r="P682">
        <v>5</v>
      </c>
      <c r="Q682">
        <v>38</v>
      </c>
      <c r="R682">
        <v>34</v>
      </c>
      <c r="S682">
        <v>72</v>
      </c>
      <c r="T682">
        <v>74</v>
      </c>
      <c r="U682">
        <v>5</v>
      </c>
      <c r="V682">
        <v>22</v>
      </c>
      <c r="W682">
        <v>27</v>
      </c>
      <c r="X682">
        <v>55</v>
      </c>
      <c r="Y682">
        <v>14</v>
      </c>
    </row>
    <row r="683" spans="1:25" x14ac:dyDescent="0.35">
      <c r="A683">
        <v>682</v>
      </c>
      <c r="B683" t="s">
        <v>34</v>
      </c>
      <c r="C683">
        <v>54524</v>
      </c>
      <c r="D683">
        <f>ROUND(AI_Impact_on_Jobs_20303[[#This Row],[Salary]]/1000, 1)</f>
        <v>54.5</v>
      </c>
      <c r="E683">
        <v>17</v>
      </c>
      <c r="F6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83" t="s">
        <v>25</v>
      </c>
      <c r="H683">
        <v>42</v>
      </c>
      <c r="I683">
        <v>57</v>
      </c>
      <c r="J683">
        <v>5</v>
      </c>
      <c r="K683" t="s">
        <v>27</v>
      </c>
      <c r="L683">
        <f>IF(AI_Impact_on_Jobs_20303[[#This Row],[Risk_Category]] = "Low", AI_Impact_on_Jobs_20303[[#This Row],[Automation_Probability_2030]], 0)</f>
        <v>0</v>
      </c>
      <c r="M683">
        <f>IF(AI_Impact_on_Jobs_20303[[#This Row],[Risk_Category]]="Medium", AI_Impact_on_Jobs_20303[[#This Row],[Automation_Probability_2030]], 0)</f>
        <v>5</v>
      </c>
      <c r="N683">
        <f>IF(AI_Impact_on_Jobs_20303[[#This Row],[Risk_Category]]="High", AI_Impact_on_Jobs_20303[[#This Row],[Automation_Probability_2030]], 0)</f>
        <v>0</v>
      </c>
      <c r="O683">
        <f>AVERAGE(AI_Impact_on_Jobs_20303[[#This Row],[Skill_1]:[Skill_10]])</f>
        <v>51.2</v>
      </c>
      <c r="P683">
        <v>46</v>
      </c>
      <c r="Q683">
        <v>77</v>
      </c>
      <c r="R683">
        <v>66</v>
      </c>
      <c r="S683">
        <v>45</v>
      </c>
      <c r="T683">
        <v>22</v>
      </c>
      <c r="U683">
        <v>73</v>
      </c>
      <c r="V683">
        <v>71</v>
      </c>
      <c r="W683">
        <v>15</v>
      </c>
      <c r="X683">
        <v>91</v>
      </c>
      <c r="Y683">
        <v>6</v>
      </c>
    </row>
    <row r="684" spans="1:25" x14ac:dyDescent="0.35">
      <c r="A684">
        <v>683</v>
      </c>
      <c r="B684" t="s">
        <v>34</v>
      </c>
      <c r="C684">
        <v>92345</v>
      </c>
      <c r="D684">
        <f>ROUND(AI_Impact_on_Jobs_20303[[#This Row],[Salary]]/1000, 1)</f>
        <v>92.3</v>
      </c>
      <c r="E684">
        <v>23</v>
      </c>
      <c r="F6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84" t="s">
        <v>38</v>
      </c>
      <c r="H684">
        <v>19</v>
      </c>
      <c r="I684">
        <v>141</v>
      </c>
      <c r="J684">
        <v>51</v>
      </c>
      <c r="K684" t="s">
        <v>27</v>
      </c>
      <c r="L684">
        <f>IF(AI_Impact_on_Jobs_20303[[#This Row],[Risk_Category]] = "Low", AI_Impact_on_Jobs_20303[[#This Row],[Automation_Probability_2030]], 0)</f>
        <v>0</v>
      </c>
      <c r="M684">
        <f>IF(AI_Impact_on_Jobs_20303[[#This Row],[Risk_Category]]="Medium", AI_Impact_on_Jobs_20303[[#This Row],[Automation_Probability_2030]], 0)</f>
        <v>51</v>
      </c>
      <c r="N684">
        <f>IF(AI_Impact_on_Jobs_20303[[#This Row],[Risk_Category]]="High", AI_Impact_on_Jobs_20303[[#This Row],[Automation_Probability_2030]], 0)</f>
        <v>0</v>
      </c>
      <c r="O684">
        <f>AVERAGE(AI_Impact_on_Jobs_20303[[#This Row],[Skill_1]:[Skill_10]])</f>
        <v>44.4</v>
      </c>
      <c r="P684">
        <v>79</v>
      </c>
      <c r="Q684">
        <v>23</v>
      </c>
      <c r="R684">
        <v>49</v>
      </c>
      <c r="S684">
        <v>36</v>
      </c>
      <c r="T684">
        <v>83</v>
      </c>
      <c r="U684">
        <v>2</v>
      </c>
      <c r="V684">
        <v>24</v>
      </c>
      <c r="W684">
        <v>15</v>
      </c>
      <c r="X684">
        <v>86</v>
      </c>
      <c r="Y684">
        <v>47</v>
      </c>
    </row>
    <row r="685" spans="1:25" x14ac:dyDescent="0.35">
      <c r="A685">
        <v>684</v>
      </c>
      <c r="B685" t="s">
        <v>31</v>
      </c>
      <c r="C685">
        <v>93220</v>
      </c>
      <c r="D685">
        <f>ROUND(AI_Impact_on_Jobs_20303[[#This Row],[Salary]]/1000, 1)</f>
        <v>93.2</v>
      </c>
      <c r="E685">
        <v>27</v>
      </c>
      <c r="F6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85" t="s">
        <v>19</v>
      </c>
      <c r="H685">
        <v>45</v>
      </c>
      <c r="I685">
        <v>147</v>
      </c>
      <c r="J685">
        <v>26</v>
      </c>
      <c r="K685" t="s">
        <v>23</v>
      </c>
      <c r="L685">
        <f>IF(AI_Impact_on_Jobs_20303[[#This Row],[Risk_Category]] = "Low", AI_Impact_on_Jobs_20303[[#This Row],[Automation_Probability_2030]], 0)</f>
        <v>26</v>
      </c>
      <c r="M685">
        <f>IF(AI_Impact_on_Jobs_20303[[#This Row],[Risk_Category]]="Medium", AI_Impact_on_Jobs_20303[[#This Row],[Automation_Probability_2030]], 0)</f>
        <v>0</v>
      </c>
      <c r="N685">
        <f>IF(AI_Impact_on_Jobs_20303[[#This Row],[Risk_Category]]="High", AI_Impact_on_Jobs_20303[[#This Row],[Automation_Probability_2030]], 0)</f>
        <v>0</v>
      </c>
      <c r="O685">
        <f>AVERAGE(AI_Impact_on_Jobs_20303[[#This Row],[Skill_1]:[Skill_10]])</f>
        <v>51.3</v>
      </c>
      <c r="P685">
        <v>71</v>
      </c>
      <c r="Q685">
        <v>29</v>
      </c>
      <c r="R685">
        <v>17</v>
      </c>
      <c r="S685">
        <v>92</v>
      </c>
      <c r="T685">
        <v>42</v>
      </c>
      <c r="U685">
        <v>28</v>
      </c>
      <c r="V685">
        <v>47</v>
      </c>
      <c r="W685">
        <v>92</v>
      </c>
      <c r="X685">
        <v>39</v>
      </c>
      <c r="Y685">
        <v>56</v>
      </c>
    </row>
    <row r="686" spans="1:25" x14ac:dyDescent="0.35">
      <c r="A686">
        <v>685</v>
      </c>
      <c r="B686" t="s">
        <v>35</v>
      </c>
      <c r="C686">
        <v>108610</v>
      </c>
      <c r="D686">
        <f>ROUND(AI_Impact_on_Jobs_20303[[#This Row],[Salary]]/1000, 1)</f>
        <v>108.6</v>
      </c>
      <c r="E686">
        <v>13</v>
      </c>
      <c r="F6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86" t="s">
        <v>19</v>
      </c>
      <c r="H686">
        <v>43</v>
      </c>
      <c r="I686">
        <v>73</v>
      </c>
      <c r="J686">
        <v>7</v>
      </c>
      <c r="K686" t="s">
        <v>27</v>
      </c>
      <c r="L686">
        <f>IF(AI_Impact_on_Jobs_20303[[#This Row],[Risk_Category]] = "Low", AI_Impact_on_Jobs_20303[[#This Row],[Automation_Probability_2030]], 0)</f>
        <v>0</v>
      </c>
      <c r="M686">
        <f>IF(AI_Impact_on_Jobs_20303[[#This Row],[Risk_Category]]="Medium", AI_Impact_on_Jobs_20303[[#This Row],[Automation_Probability_2030]], 0)</f>
        <v>7</v>
      </c>
      <c r="N686">
        <f>IF(AI_Impact_on_Jobs_20303[[#This Row],[Risk_Category]]="High", AI_Impact_on_Jobs_20303[[#This Row],[Automation_Probability_2030]], 0)</f>
        <v>0</v>
      </c>
      <c r="O686">
        <f>AVERAGE(AI_Impact_on_Jobs_20303[[#This Row],[Skill_1]:[Skill_10]])</f>
        <v>51.1</v>
      </c>
      <c r="P686">
        <v>96</v>
      </c>
      <c r="Q686">
        <v>84</v>
      </c>
      <c r="R686">
        <v>69</v>
      </c>
      <c r="S686">
        <v>29</v>
      </c>
      <c r="T686">
        <v>91</v>
      </c>
      <c r="U686">
        <v>28</v>
      </c>
      <c r="V686">
        <v>8</v>
      </c>
      <c r="W686">
        <v>92</v>
      </c>
      <c r="X686">
        <v>6</v>
      </c>
      <c r="Y686">
        <v>8</v>
      </c>
    </row>
    <row r="687" spans="1:25" x14ac:dyDescent="0.35">
      <c r="A687">
        <v>686</v>
      </c>
      <c r="B687" t="s">
        <v>28</v>
      </c>
      <c r="C687">
        <v>64722</v>
      </c>
      <c r="D687">
        <f>ROUND(AI_Impact_on_Jobs_20303[[#This Row],[Salary]]/1000, 1)</f>
        <v>64.7</v>
      </c>
      <c r="E687">
        <v>23</v>
      </c>
      <c r="F6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87" t="s">
        <v>38</v>
      </c>
      <c r="H687">
        <v>19</v>
      </c>
      <c r="I687">
        <v>117</v>
      </c>
      <c r="J687">
        <v>34</v>
      </c>
      <c r="K687" t="s">
        <v>27</v>
      </c>
      <c r="L687">
        <f>IF(AI_Impact_on_Jobs_20303[[#This Row],[Risk_Category]] = "Low", AI_Impact_on_Jobs_20303[[#This Row],[Automation_Probability_2030]], 0)</f>
        <v>0</v>
      </c>
      <c r="M687">
        <f>IF(AI_Impact_on_Jobs_20303[[#This Row],[Risk_Category]]="Medium", AI_Impact_on_Jobs_20303[[#This Row],[Automation_Probability_2030]], 0)</f>
        <v>34</v>
      </c>
      <c r="N687">
        <f>IF(AI_Impact_on_Jobs_20303[[#This Row],[Risk_Category]]="High", AI_Impact_on_Jobs_20303[[#This Row],[Automation_Probability_2030]], 0)</f>
        <v>0</v>
      </c>
      <c r="O687">
        <f>AVERAGE(AI_Impact_on_Jobs_20303[[#This Row],[Skill_1]:[Skill_10]])</f>
        <v>57</v>
      </c>
      <c r="P687">
        <v>51</v>
      </c>
      <c r="Q687">
        <v>16</v>
      </c>
      <c r="R687">
        <v>42</v>
      </c>
      <c r="S687">
        <v>83</v>
      </c>
      <c r="T687">
        <v>99</v>
      </c>
      <c r="U687">
        <v>32</v>
      </c>
      <c r="V687">
        <v>53</v>
      </c>
      <c r="W687">
        <v>51</v>
      </c>
      <c r="X687">
        <v>95</v>
      </c>
      <c r="Y687">
        <v>48</v>
      </c>
    </row>
    <row r="688" spans="1:25" x14ac:dyDescent="0.35">
      <c r="A688">
        <v>687</v>
      </c>
      <c r="B688" t="s">
        <v>18</v>
      </c>
      <c r="C688">
        <v>70910</v>
      </c>
      <c r="D688">
        <f>ROUND(AI_Impact_on_Jobs_20303[[#This Row],[Salary]]/1000, 1)</f>
        <v>70.900000000000006</v>
      </c>
      <c r="E688">
        <v>20</v>
      </c>
      <c r="F6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88" t="s">
        <v>22</v>
      </c>
      <c r="H688">
        <v>92</v>
      </c>
      <c r="I688">
        <v>87</v>
      </c>
      <c r="J688">
        <v>93</v>
      </c>
      <c r="K688" t="s">
        <v>20</v>
      </c>
      <c r="L688">
        <f>IF(AI_Impact_on_Jobs_20303[[#This Row],[Risk_Category]] = "Low", AI_Impact_on_Jobs_20303[[#This Row],[Automation_Probability_2030]], 0)</f>
        <v>0</v>
      </c>
      <c r="M688">
        <f>IF(AI_Impact_on_Jobs_20303[[#This Row],[Risk_Category]]="Medium", AI_Impact_on_Jobs_20303[[#This Row],[Automation_Probability_2030]], 0)</f>
        <v>0</v>
      </c>
      <c r="N688">
        <f>IF(AI_Impact_on_Jobs_20303[[#This Row],[Risk_Category]]="High", AI_Impact_on_Jobs_20303[[#This Row],[Automation_Probability_2030]], 0)</f>
        <v>93</v>
      </c>
      <c r="O688">
        <f>AVERAGE(AI_Impact_on_Jobs_20303[[#This Row],[Skill_1]:[Skill_10]])</f>
        <v>40.4</v>
      </c>
      <c r="P688">
        <v>92</v>
      </c>
      <c r="Q688">
        <v>93</v>
      </c>
      <c r="R688">
        <v>27</v>
      </c>
      <c r="S688">
        <v>4</v>
      </c>
      <c r="T688">
        <v>87</v>
      </c>
      <c r="U688">
        <v>36</v>
      </c>
      <c r="V688">
        <v>6</v>
      </c>
      <c r="W688">
        <v>12</v>
      </c>
      <c r="X688">
        <v>6</v>
      </c>
      <c r="Y688">
        <v>41</v>
      </c>
    </row>
    <row r="689" spans="1:25" x14ac:dyDescent="0.35">
      <c r="A689">
        <v>688</v>
      </c>
      <c r="B689" t="s">
        <v>29</v>
      </c>
      <c r="C689">
        <v>138347</v>
      </c>
      <c r="D689">
        <f>ROUND(AI_Impact_on_Jobs_20303[[#This Row],[Salary]]/1000, 1)</f>
        <v>138.30000000000001</v>
      </c>
      <c r="E689">
        <v>21</v>
      </c>
      <c r="F6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89" t="s">
        <v>38</v>
      </c>
      <c r="H689">
        <v>78</v>
      </c>
      <c r="I689">
        <v>96</v>
      </c>
      <c r="J689">
        <v>22</v>
      </c>
      <c r="K689" t="s">
        <v>23</v>
      </c>
      <c r="L689">
        <f>IF(AI_Impact_on_Jobs_20303[[#This Row],[Risk_Category]] = "Low", AI_Impact_on_Jobs_20303[[#This Row],[Automation_Probability_2030]], 0)</f>
        <v>22</v>
      </c>
      <c r="M689">
        <f>IF(AI_Impact_on_Jobs_20303[[#This Row],[Risk_Category]]="Medium", AI_Impact_on_Jobs_20303[[#This Row],[Automation_Probability_2030]], 0)</f>
        <v>0</v>
      </c>
      <c r="N689">
        <f>IF(AI_Impact_on_Jobs_20303[[#This Row],[Risk_Category]]="High", AI_Impact_on_Jobs_20303[[#This Row],[Automation_Probability_2030]], 0)</f>
        <v>0</v>
      </c>
      <c r="O689">
        <f>AVERAGE(AI_Impact_on_Jobs_20303[[#This Row],[Skill_1]:[Skill_10]])</f>
        <v>35.6</v>
      </c>
      <c r="P689">
        <v>39</v>
      </c>
      <c r="Q689">
        <v>16</v>
      </c>
      <c r="R689">
        <v>4</v>
      </c>
      <c r="S689">
        <v>58</v>
      </c>
      <c r="T689">
        <v>95</v>
      </c>
      <c r="U689">
        <v>7</v>
      </c>
      <c r="V689">
        <v>51</v>
      </c>
      <c r="W689">
        <v>33</v>
      </c>
      <c r="X689">
        <v>51</v>
      </c>
      <c r="Y689">
        <v>2</v>
      </c>
    </row>
    <row r="690" spans="1:25" x14ac:dyDescent="0.35">
      <c r="A690">
        <v>689</v>
      </c>
      <c r="B690" t="s">
        <v>44</v>
      </c>
      <c r="C690">
        <v>58152</v>
      </c>
      <c r="D690">
        <f>ROUND(AI_Impact_on_Jobs_20303[[#This Row],[Salary]]/1000, 1)</f>
        <v>58.2</v>
      </c>
      <c r="E690">
        <v>13</v>
      </c>
      <c r="F6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90" t="s">
        <v>19</v>
      </c>
      <c r="H690">
        <v>82</v>
      </c>
      <c r="I690">
        <v>105</v>
      </c>
      <c r="J690">
        <v>48</v>
      </c>
      <c r="K690" t="s">
        <v>27</v>
      </c>
      <c r="L690">
        <f>IF(AI_Impact_on_Jobs_20303[[#This Row],[Risk_Category]] = "Low", AI_Impact_on_Jobs_20303[[#This Row],[Automation_Probability_2030]], 0)</f>
        <v>0</v>
      </c>
      <c r="M690">
        <f>IF(AI_Impact_on_Jobs_20303[[#This Row],[Risk_Category]]="Medium", AI_Impact_on_Jobs_20303[[#This Row],[Automation_Probability_2030]], 0)</f>
        <v>48</v>
      </c>
      <c r="N690">
        <f>IF(AI_Impact_on_Jobs_20303[[#This Row],[Risk_Category]]="High", AI_Impact_on_Jobs_20303[[#This Row],[Automation_Probability_2030]], 0)</f>
        <v>0</v>
      </c>
      <c r="O690">
        <f>AVERAGE(AI_Impact_on_Jobs_20303[[#This Row],[Skill_1]:[Skill_10]])</f>
        <v>51.7</v>
      </c>
      <c r="P690">
        <v>29</v>
      </c>
      <c r="Q690">
        <v>3</v>
      </c>
      <c r="R690">
        <v>38</v>
      </c>
      <c r="S690">
        <v>84</v>
      </c>
      <c r="T690">
        <v>97</v>
      </c>
      <c r="U690">
        <v>44</v>
      </c>
      <c r="V690">
        <v>39</v>
      </c>
      <c r="W690">
        <v>85</v>
      </c>
      <c r="X690">
        <v>43</v>
      </c>
      <c r="Y690">
        <v>55</v>
      </c>
    </row>
    <row r="691" spans="1:25" x14ac:dyDescent="0.35">
      <c r="A691">
        <v>690</v>
      </c>
      <c r="B691" t="s">
        <v>35</v>
      </c>
      <c r="C691">
        <v>95063</v>
      </c>
      <c r="D691">
        <f>ROUND(AI_Impact_on_Jobs_20303[[#This Row],[Salary]]/1000, 1)</f>
        <v>95.1</v>
      </c>
      <c r="E691">
        <v>3</v>
      </c>
      <c r="F6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91" t="s">
        <v>22</v>
      </c>
      <c r="H691">
        <v>74</v>
      </c>
      <c r="I691">
        <v>103</v>
      </c>
      <c r="J691">
        <v>62</v>
      </c>
      <c r="K691" t="s">
        <v>27</v>
      </c>
      <c r="L691">
        <f>IF(AI_Impact_on_Jobs_20303[[#This Row],[Risk_Category]] = "Low", AI_Impact_on_Jobs_20303[[#This Row],[Automation_Probability_2030]], 0)</f>
        <v>0</v>
      </c>
      <c r="M691">
        <f>IF(AI_Impact_on_Jobs_20303[[#This Row],[Risk_Category]]="Medium", AI_Impact_on_Jobs_20303[[#This Row],[Automation_Probability_2030]], 0)</f>
        <v>62</v>
      </c>
      <c r="N691">
        <f>IF(AI_Impact_on_Jobs_20303[[#This Row],[Risk_Category]]="High", AI_Impact_on_Jobs_20303[[#This Row],[Automation_Probability_2030]], 0)</f>
        <v>0</v>
      </c>
      <c r="O691">
        <f>AVERAGE(AI_Impact_on_Jobs_20303[[#This Row],[Skill_1]:[Skill_10]])</f>
        <v>36.700000000000003</v>
      </c>
      <c r="P691">
        <v>78</v>
      </c>
      <c r="Q691">
        <v>22</v>
      </c>
      <c r="R691">
        <v>72</v>
      </c>
      <c r="S691">
        <v>8</v>
      </c>
      <c r="T691">
        <v>35</v>
      </c>
      <c r="U691">
        <v>17</v>
      </c>
      <c r="V691">
        <v>0</v>
      </c>
      <c r="W691">
        <v>45</v>
      </c>
      <c r="X691">
        <v>35</v>
      </c>
      <c r="Y691">
        <v>55</v>
      </c>
    </row>
    <row r="692" spans="1:25" x14ac:dyDescent="0.35">
      <c r="A692">
        <v>691</v>
      </c>
      <c r="B692" t="s">
        <v>39</v>
      </c>
      <c r="C692">
        <v>125761</v>
      </c>
      <c r="D692">
        <f>ROUND(AI_Impact_on_Jobs_20303[[#This Row],[Salary]]/1000, 1)</f>
        <v>125.8</v>
      </c>
      <c r="E692">
        <v>21</v>
      </c>
      <c r="F6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692" t="s">
        <v>22</v>
      </c>
      <c r="H692">
        <v>86</v>
      </c>
      <c r="I692">
        <v>76</v>
      </c>
      <c r="J692">
        <v>76</v>
      </c>
      <c r="K692" t="s">
        <v>20</v>
      </c>
      <c r="L692">
        <f>IF(AI_Impact_on_Jobs_20303[[#This Row],[Risk_Category]] = "Low", AI_Impact_on_Jobs_20303[[#This Row],[Automation_Probability_2030]], 0)</f>
        <v>0</v>
      </c>
      <c r="M692">
        <f>IF(AI_Impact_on_Jobs_20303[[#This Row],[Risk_Category]]="Medium", AI_Impact_on_Jobs_20303[[#This Row],[Automation_Probability_2030]], 0)</f>
        <v>0</v>
      </c>
      <c r="N692">
        <f>IF(AI_Impact_on_Jobs_20303[[#This Row],[Risk_Category]]="High", AI_Impact_on_Jobs_20303[[#This Row],[Automation_Probability_2030]], 0)</f>
        <v>76</v>
      </c>
      <c r="O692">
        <f>AVERAGE(AI_Impact_on_Jobs_20303[[#This Row],[Skill_1]:[Skill_10]])</f>
        <v>45.9</v>
      </c>
      <c r="P692">
        <v>48</v>
      </c>
      <c r="Q692">
        <v>5</v>
      </c>
      <c r="R692">
        <v>22</v>
      </c>
      <c r="S692">
        <v>27</v>
      </c>
      <c r="T692">
        <v>17</v>
      </c>
      <c r="U692">
        <v>72</v>
      </c>
      <c r="V692">
        <v>77</v>
      </c>
      <c r="W692">
        <v>46</v>
      </c>
      <c r="X692">
        <v>71</v>
      </c>
      <c r="Y692">
        <v>74</v>
      </c>
    </row>
    <row r="693" spans="1:25" x14ac:dyDescent="0.35">
      <c r="A693">
        <v>692</v>
      </c>
      <c r="B693" t="s">
        <v>37</v>
      </c>
      <c r="C693">
        <v>31645</v>
      </c>
      <c r="D693">
        <f>ROUND(AI_Impact_on_Jobs_20303[[#This Row],[Salary]]/1000, 1)</f>
        <v>31.6</v>
      </c>
      <c r="E693">
        <v>4</v>
      </c>
      <c r="F6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93" t="s">
        <v>25</v>
      </c>
      <c r="H693">
        <v>97</v>
      </c>
      <c r="I693">
        <v>132</v>
      </c>
      <c r="J693">
        <v>38</v>
      </c>
      <c r="K693" t="s">
        <v>27</v>
      </c>
      <c r="L693">
        <f>IF(AI_Impact_on_Jobs_20303[[#This Row],[Risk_Category]] = "Low", AI_Impact_on_Jobs_20303[[#This Row],[Automation_Probability_2030]], 0)</f>
        <v>0</v>
      </c>
      <c r="M693">
        <f>IF(AI_Impact_on_Jobs_20303[[#This Row],[Risk_Category]]="Medium", AI_Impact_on_Jobs_20303[[#This Row],[Automation_Probability_2030]], 0)</f>
        <v>38</v>
      </c>
      <c r="N693">
        <f>IF(AI_Impact_on_Jobs_20303[[#This Row],[Risk_Category]]="High", AI_Impact_on_Jobs_20303[[#This Row],[Automation_Probability_2030]], 0)</f>
        <v>0</v>
      </c>
      <c r="O693">
        <f>AVERAGE(AI_Impact_on_Jobs_20303[[#This Row],[Skill_1]:[Skill_10]])</f>
        <v>39.799999999999997</v>
      </c>
      <c r="P693">
        <v>19</v>
      </c>
      <c r="Q693">
        <v>13</v>
      </c>
      <c r="R693">
        <v>14</v>
      </c>
      <c r="S693">
        <v>75</v>
      </c>
      <c r="T693">
        <v>47</v>
      </c>
      <c r="U693">
        <v>78</v>
      </c>
      <c r="V693">
        <v>75</v>
      </c>
      <c r="W693">
        <v>6</v>
      </c>
      <c r="X693">
        <v>69</v>
      </c>
      <c r="Y693">
        <v>2</v>
      </c>
    </row>
    <row r="694" spans="1:25" x14ac:dyDescent="0.35">
      <c r="A694">
        <v>693</v>
      </c>
      <c r="B694" t="s">
        <v>33</v>
      </c>
      <c r="C694">
        <v>73262</v>
      </c>
      <c r="D694">
        <f>ROUND(AI_Impact_on_Jobs_20303[[#This Row],[Salary]]/1000, 1)</f>
        <v>73.3</v>
      </c>
      <c r="E694">
        <v>2</v>
      </c>
      <c r="F6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94" t="s">
        <v>22</v>
      </c>
      <c r="H694">
        <v>64</v>
      </c>
      <c r="I694">
        <v>51</v>
      </c>
      <c r="J694">
        <v>71</v>
      </c>
      <c r="K694" t="s">
        <v>20</v>
      </c>
      <c r="L694">
        <f>IF(AI_Impact_on_Jobs_20303[[#This Row],[Risk_Category]] = "Low", AI_Impact_on_Jobs_20303[[#This Row],[Automation_Probability_2030]], 0)</f>
        <v>0</v>
      </c>
      <c r="M694">
        <f>IF(AI_Impact_on_Jobs_20303[[#This Row],[Risk_Category]]="Medium", AI_Impact_on_Jobs_20303[[#This Row],[Automation_Probability_2030]], 0)</f>
        <v>0</v>
      </c>
      <c r="N694">
        <f>IF(AI_Impact_on_Jobs_20303[[#This Row],[Risk_Category]]="High", AI_Impact_on_Jobs_20303[[#This Row],[Automation_Probability_2030]], 0)</f>
        <v>71</v>
      </c>
      <c r="O694">
        <f>AVERAGE(AI_Impact_on_Jobs_20303[[#This Row],[Skill_1]:[Skill_10]])</f>
        <v>50.2</v>
      </c>
      <c r="P694">
        <v>85</v>
      </c>
      <c r="Q694">
        <v>68</v>
      </c>
      <c r="R694">
        <v>27</v>
      </c>
      <c r="S694">
        <v>69</v>
      </c>
      <c r="T694">
        <v>79</v>
      </c>
      <c r="U694">
        <v>31</v>
      </c>
      <c r="V694">
        <v>4</v>
      </c>
      <c r="W694">
        <v>93</v>
      </c>
      <c r="X694">
        <v>35</v>
      </c>
      <c r="Y694">
        <v>11</v>
      </c>
    </row>
    <row r="695" spans="1:25" x14ac:dyDescent="0.35">
      <c r="A695">
        <v>694</v>
      </c>
      <c r="B695" t="s">
        <v>39</v>
      </c>
      <c r="C695">
        <v>51730</v>
      </c>
      <c r="D695">
        <f>ROUND(AI_Impact_on_Jobs_20303[[#This Row],[Salary]]/1000, 1)</f>
        <v>51.7</v>
      </c>
      <c r="E695">
        <v>25</v>
      </c>
      <c r="F6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695" t="s">
        <v>25</v>
      </c>
      <c r="H695">
        <v>77</v>
      </c>
      <c r="I695">
        <v>72</v>
      </c>
      <c r="J695">
        <v>77</v>
      </c>
      <c r="K695" t="s">
        <v>20</v>
      </c>
      <c r="L695">
        <f>IF(AI_Impact_on_Jobs_20303[[#This Row],[Risk_Category]] = "Low", AI_Impact_on_Jobs_20303[[#This Row],[Automation_Probability_2030]], 0)</f>
        <v>0</v>
      </c>
      <c r="M695">
        <f>IF(AI_Impact_on_Jobs_20303[[#This Row],[Risk_Category]]="Medium", AI_Impact_on_Jobs_20303[[#This Row],[Automation_Probability_2030]], 0)</f>
        <v>0</v>
      </c>
      <c r="N695">
        <f>IF(AI_Impact_on_Jobs_20303[[#This Row],[Risk_Category]]="High", AI_Impact_on_Jobs_20303[[#This Row],[Automation_Probability_2030]], 0)</f>
        <v>77</v>
      </c>
      <c r="O695">
        <f>AVERAGE(AI_Impact_on_Jobs_20303[[#This Row],[Skill_1]:[Skill_10]])</f>
        <v>59.2</v>
      </c>
      <c r="P695">
        <v>24</v>
      </c>
      <c r="Q695">
        <v>99</v>
      </c>
      <c r="R695">
        <v>2</v>
      </c>
      <c r="S695">
        <v>58</v>
      </c>
      <c r="T695">
        <v>93</v>
      </c>
      <c r="U695">
        <v>15</v>
      </c>
      <c r="V695">
        <v>97</v>
      </c>
      <c r="W695">
        <v>95</v>
      </c>
      <c r="X695">
        <v>88</v>
      </c>
      <c r="Y695">
        <v>21</v>
      </c>
    </row>
    <row r="696" spans="1:25" x14ac:dyDescent="0.35">
      <c r="A696">
        <v>695</v>
      </c>
      <c r="B696" t="s">
        <v>18</v>
      </c>
      <c r="C696">
        <v>123878</v>
      </c>
      <c r="D696">
        <f>ROUND(AI_Impact_on_Jobs_20303[[#This Row],[Salary]]/1000, 1)</f>
        <v>123.9</v>
      </c>
      <c r="E696">
        <v>5</v>
      </c>
      <c r="F6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96" t="s">
        <v>38</v>
      </c>
      <c r="H696">
        <v>76</v>
      </c>
      <c r="I696">
        <v>77</v>
      </c>
      <c r="J696">
        <v>82</v>
      </c>
      <c r="K696" t="s">
        <v>20</v>
      </c>
      <c r="L696">
        <f>IF(AI_Impact_on_Jobs_20303[[#This Row],[Risk_Category]] = "Low", AI_Impact_on_Jobs_20303[[#This Row],[Automation_Probability_2030]], 0)</f>
        <v>0</v>
      </c>
      <c r="M696">
        <f>IF(AI_Impact_on_Jobs_20303[[#This Row],[Risk_Category]]="Medium", AI_Impact_on_Jobs_20303[[#This Row],[Automation_Probability_2030]], 0)</f>
        <v>0</v>
      </c>
      <c r="N696">
        <f>IF(AI_Impact_on_Jobs_20303[[#This Row],[Risk_Category]]="High", AI_Impact_on_Jobs_20303[[#This Row],[Automation_Probability_2030]], 0)</f>
        <v>82</v>
      </c>
      <c r="O696">
        <f>AVERAGE(AI_Impact_on_Jobs_20303[[#This Row],[Skill_1]:[Skill_10]])</f>
        <v>38.1</v>
      </c>
      <c r="P696">
        <v>82</v>
      </c>
      <c r="Q696">
        <v>27</v>
      </c>
      <c r="R696">
        <v>19</v>
      </c>
      <c r="S696">
        <v>68</v>
      </c>
      <c r="T696">
        <v>53</v>
      </c>
      <c r="U696">
        <v>51</v>
      </c>
      <c r="V696">
        <v>26</v>
      </c>
      <c r="W696">
        <v>3</v>
      </c>
      <c r="X696">
        <v>41</v>
      </c>
      <c r="Y696">
        <v>11</v>
      </c>
    </row>
    <row r="697" spans="1:25" x14ac:dyDescent="0.35">
      <c r="A697">
        <v>696</v>
      </c>
      <c r="B697" t="s">
        <v>26</v>
      </c>
      <c r="C697">
        <v>89300</v>
      </c>
      <c r="D697">
        <f>ROUND(AI_Impact_on_Jobs_20303[[#This Row],[Salary]]/1000, 1)</f>
        <v>89.3</v>
      </c>
      <c r="E697">
        <v>11</v>
      </c>
      <c r="F6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97" t="s">
        <v>25</v>
      </c>
      <c r="H697">
        <v>4</v>
      </c>
      <c r="I697">
        <v>93</v>
      </c>
      <c r="J697">
        <v>32</v>
      </c>
      <c r="K697" t="s">
        <v>27</v>
      </c>
      <c r="L697">
        <f>IF(AI_Impact_on_Jobs_20303[[#This Row],[Risk_Category]] = "Low", AI_Impact_on_Jobs_20303[[#This Row],[Automation_Probability_2030]], 0)</f>
        <v>0</v>
      </c>
      <c r="M697">
        <f>IF(AI_Impact_on_Jobs_20303[[#This Row],[Risk_Category]]="Medium", AI_Impact_on_Jobs_20303[[#This Row],[Automation_Probability_2030]], 0)</f>
        <v>32</v>
      </c>
      <c r="N697">
        <f>IF(AI_Impact_on_Jobs_20303[[#This Row],[Risk_Category]]="High", AI_Impact_on_Jobs_20303[[#This Row],[Automation_Probability_2030]], 0)</f>
        <v>0</v>
      </c>
      <c r="O697">
        <f>AVERAGE(AI_Impact_on_Jobs_20303[[#This Row],[Skill_1]:[Skill_10]])</f>
        <v>33</v>
      </c>
      <c r="P697">
        <v>1</v>
      </c>
      <c r="Q697">
        <v>66</v>
      </c>
      <c r="R697">
        <v>65</v>
      </c>
      <c r="S697">
        <v>3</v>
      </c>
      <c r="T697">
        <v>0</v>
      </c>
      <c r="U697">
        <v>8</v>
      </c>
      <c r="V697">
        <v>76</v>
      </c>
      <c r="W697">
        <v>58</v>
      </c>
      <c r="X697">
        <v>4</v>
      </c>
      <c r="Y697">
        <v>49</v>
      </c>
    </row>
    <row r="698" spans="1:25" x14ac:dyDescent="0.35">
      <c r="A698">
        <v>697</v>
      </c>
      <c r="B698" t="s">
        <v>36</v>
      </c>
      <c r="C698">
        <v>131971</v>
      </c>
      <c r="D698">
        <f>ROUND(AI_Impact_on_Jobs_20303[[#This Row],[Salary]]/1000, 1)</f>
        <v>132</v>
      </c>
      <c r="E698">
        <v>5</v>
      </c>
      <c r="F6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698" t="s">
        <v>38</v>
      </c>
      <c r="H698">
        <v>87</v>
      </c>
      <c r="I698">
        <v>143</v>
      </c>
      <c r="J698">
        <v>43</v>
      </c>
      <c r="K698" t="s">
        <v>27</v>
      </c>
      <c r="L698">
        <f>IF(AI_Impact_on_Jobs_20303[[#This Row],[Risk_Category]] = "Low", AI_Impact_on_Jobs_20303[[#This Row],[Automation_Probability_2030]], 0)</f>
        <v>0</v>
      </c>
      <c r="M698">
        <f>IF(AI_Impact_on_Jobs_20303[[#This Row],[Risk_Category]]="Medium", AI_Impact_on_Jobs_20303[[#This Row],[Automation_Probability_2030]], 0)</f>
        <v>43</v>
      </c>
      <c r="N698">
        <f>IF(AI_Impact_on_Jobs_20303[[#This Row],[Risk_Category]]="High", AI_Impact_on_Jobs_20303[[#This Row],[Automation_Probability_2030]], 0)</f>
        <v>0</v>
      </c>
      <c r="O698">
        <f>AVERAGE(AI_Impact_on_Jobs_20303[[#This Row],[Skill_1]:[Skill_10]])</f>
        <v>42.2</v>
      </c>
      <c r="P698">
        <v>14</v>
      </c>
      <c r="Q698">
        <v>24</v>
      </c>
      <c r="R698">
        <v>78</v>
      </c>
      <c r="S698">
        <v>97</v>
      </c>
      <c r="T698">
        <v>47</v>
      </c>
      <c r="U698">
        <v>31</v>
      </c>
      <c r="V698">
        <v>43</v>
      </c>
      <c r="W698">
        <v>3</v>
      </c>
      <c r="X698">
        <v>26</v>
      </c>
      <c r="Y698">
        <v>59</v>
      </c>
    </row>
    <row r="699" spans="1:25" x14ac:dyDescent="0.35">
      <c r="A699">
        <v>698</v>
      </c>
      <c r="B699" t="s">
        <v>32</v>
      </c>
      <c r="C699">
        <v>113441</v>
      </c>
      <c r="D699">
        <f>ROUND(AI_Impact_on_Jobs_20303[[#This Row],[Salary]]/1000, 1)</f>
        <v>113.4</v>
      </c>
      <c r="E699">
        <v>10</v>
      </c>
      <c r="F6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699" t="s">
        <v>38</v>
      </c>
      <c r="H699">
        <v>26</v>
      </c>
      <c r="I699">
        <v>116</v>
      </c>
      <c r="J699">
        <v>31</v>
      </c>
      <c r="K699" t="s">
        <v>27</v>
      </c>
      <c r="L699">
        <f>IF(AI_Impact_on_Jobs_20303[[#This Row],[Risk_Category]] = "Low", AI_Impact_on_Jobs_20303[[#This Row],[Automation_Probability_2030]], 0)</f>
        <v>0</v>
      </c>
      <c r="M699">
        <f>IF(AI_Impact_on_Jobs_20303[[#This Row],[Risk_Category]]="Medium", AI_Impact_on_Jobs_20303[[#This Row],[Automation_Probability_2030]], 0)</f>
        <v>31</v>
      </c>
      <c r="N699">
        <f>IF(AI_Impact_on_Jobs_20303[[#This Row],[Risk_Category]]="High", AI_Impact_on_Jobs_20303[[#This Row],[Automation_Probability_2030]], 0)</f>
        <v>0</v>
      </c>
      <c r="O699">
        <f>AVERAGE(AI_Impact_on_Jobs_20303[[#This Row],[Skill_1]:[Skill_10]])</f>
        <v>45.8</v>
      </c>
      <c r="P699">
        <v>8</v>
      </c>
      <c r="Q699">
        <v>29</v>
      </c>
      <c r="R699">
        <v>88</v>
      </c>
      <c r="S699">
        <v>76</v>
      </c>
      <c r="T699">
        <v>2</v>
      </c>
      <c r="U699">
        <v>5</v>
      </c>
      <c r="V699">
        <v>27</v>
      </c>
      <c r="W699">
        <v>65</v>
      </c>
      <c r="X699">
        <v>72</v>
      </c>
      <c r="Y699">
        <v>86</v>
      </c>
    </row>
    <row r="700" spans="1:25" x14ac:dyDescent="0.35">
      <c r="A700">
        <v>699</v>
      </c>
      <c r="B700" t="s">
        <v>33</v>
      </c>
      <c r="C700">
        <v>87589</v>
      </c>
      <c r="D700">
        <f>ROUND(AI_Impact_on_Jobs_20303[[#This Row],[Salary]]/1000, 1)</f>
        <v>87.6</v>
      </c>
      <c r="E700">
        <v>15</v>
      </c>
      <c r="F7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00" t="s">
        <v>38</v>
      </c>
      <c r="H700">
        <v>99</v>
      </c>
      <c r="I700">
        <v>148</v>
      </c>
      <c r="J700">
        <v>92</v>
      </c>
      <c r="K700" t="s">
        <v>20</v>
      </c>
      <c r="L700">
        <f>IF(AI_Impact_on_Jobs_20303[[#This Row],[Risk_Category]] = "Low", AI_Impact_on_Jobs_20303[[#This Row],[Automation_Probability_2030]], 0)</f>
        <v>0</v>
      </c>
      <c r="M700">
        <f>IF(AI_Impact_on_Jobs_20303[[#This Row],[Risk_Category]]="Medium", AI_Impact_on_Jobs_20303[[#This Row],[Automation_Probability_2030]], 0)</f>
        <v>0</v>
      </c>
      <c r="N700">
        <f>IF(AI_Impact_on_Jobs_20303[[#This Row],[Risk_Category]]="High", AI_Impact_on_Jobs_20303[[#This Row],[Automation_Probability_2030]], 0)</f>
        <v>92</v>
      </c>
      <c r="O700">
        <f>AVERAGE(AI_Impact_on_Jobs_20303[[#This Row],[Skill_1]:[Skill_10]])</f>
        <v>31.4</v>
      </c>
      <c r="P700">
        <v>57</v>
      </c>
      <c r="Q700">
        <v>4</v>
      </c>
      <c r="R700">
        <v>36</v>
      </c>
      <c r="S700">
        <v>1</v>
      </c>
      <c r="T700">
        <v>25</v>
      </c>
      <c r="U700">
        <v>72</v>
      </c>
      <c r="V700">
        <v>6</v>
      </c>
      <c r="W700">
        <v>92</v>
      </c>
      <c r="X700">
        <v>5</v>
      </c>
      <c r="Y700">
        <v>16</v>
      </c>
    </row>
    <row r="701" spans="1:25" x14ac:dyDescent="0.35">
      <c r="A701">
        <v>700</v>
      </c>
      <c r="B701" t="s">
        <v>37</v>
      </c>
      <c r="C701">
        <v>113446</v>
      </c>
      <c r="D701">
        <f>ROUND(AI_Impact_on_Jobs_20303[[#This Row],[Salary]]/1000, 1)</f>
        <v>113.4</v>
      </c>
      <c r="E701">
        <v>8</v>
      </c>
      <c r="F7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01" t="s">
        <v>25</v>
      </c>
      <c r="H701">
        <v>73</v>
      </c>
      <c r="I701">
        <v>131</v>
      </c>
      <c r="J701">
        <v>64</v>
      </c>
      <c r="K701" t="s">
        <v>27</v>
      </c>
      <c r="L701">
        <f>IF(AI_Impact_on_Jobs_20303[[#This Row],[Risk_Category]] = "Low", AI_Impact_on_Jobs_20303[[#This Row],[Automation_Probability_2030]], 0)</f>
        <v>0</v>
      </c>
      <c r="M701">
        <f>IF(AI_Impact_on_Jobs_20303[[#This Row],[Risk_Category]]="Medium", AI_Impact_on_Jobs_20303[[#This Row],[Automation_Probability_2030]], 0)</f>
        <v>64</v>
      </c>
      <c r="N701">
        <f>IF(AI_Impact_on_Jobs_20303[[#This Row],[Risk_Category]]="High", AI_Impact_on_Jobs_20303[[#This Row],[Automation_Probability_2030]], 0)</f>
        <v>0</v>
      </c>
      <c r="O701">
        <f>AVERAGE(AI_Impact_on_Jobs_20303[[#This Row],[Skill_1]:[Skill_10]])</f>
        <v>50.3</v>
      </c>
      <c r="P701">
        <v>99</v>
      </c>
      <c r="Q701">
        <v>29</v>
      </c>
      <c r="R701">
        <v>71</v>
      </c>
      <c r="S701">
        <v>12</v>
      </c>
      <c r="T701">
        <v>41</v>
      </c>
      <c r="U701">
        <v>85</v>
      </c>
      <c r="V701">
        <v>37</v>
      </c>
      <c r="W701">
        <v>59</v>
      </c>
      <c r="X701">
        <v>5</v>
      </c>
      <c r="Y701">
        <v>65</v>
      </c>
    </row>
    <row r="702" spans="1:25" x14ac:dyDescent="0.35">
      <c r="A702">
        <v>701</v>
      </c>
      <c r="B702" t="s">
        <v>39</v>
      </c>
      <c r="C702">
        <v>135301</v>
      </c>
      <c r="D702">
        <f>ROUND(AI_Impact_on_Jobs_20303[[#This Row],[Salary]]/1000, 1)</f>
        <v>135.30000000000001</v>
      </c>
      <c r="E702">
        <v>25</v>
      </c>
      <c r="F7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02" t="s">
        <v>19</v>
      </c>
      <c r="H702">
        <v>6</v>
      </c>
      <c r="I702">
        <v>107</v>
      </c>
      <c r="J702">
        <v>92</v>
      </c>
      <c r="K702" t="s">
        <v>20</v>
      </c>
      <c r="L702">
        <f>IF(AI_Impact_on_Jobs_20303[[#This Row],[Risk_Category]] = "Low", AI_Impact_on_Jobs_20303[[#This Row],[Automation_Probability_2030]], 0)</f>
        <v>0</v>
      </c>
      <c r="M702">
        <f>IF(AI_Impact_on_Jobs_20303[[#This Row],[Risk_Category]]="Medium", AI_Impact_on_Jobs_20303[[#This Row],[Automation_Probability_2030]], 0)</f>
        <v>0</v>
      </c>
      <c r="N702">
        <f>IF(AI_Impact_on_Jobs_20303[[#This Row],[Risk_Category]]="High", AI_Impact_on_Jobs_20303[[#This Row],[Automation_Probability_2030]], 0)</f>
        <v>92</v>
      </c>
      <c r="O702">
        <f>AVERAGE(AI_Impact_on_Jobs_20303[[#This Row],[Skill_1]:[Skill_10]])</f>
        <v>54</v>
      </c>
      <c r="P702">
        <v>48</v>
      </c>
      <c r="Q702">
        <v>8</v>
      </c>
      <c r="R702">
        <v>56</v>
      </c>
      <c r="S702">
        <v>33</v>
      </c>
      <c r="T702">
        <v>15</v>
      </c>
      <c r="U702">
        <v>85</v>
      </c>
      <c r="V702">
        <v>52</v>
      </c>
      <c r="W702">
        <v>93</v>
      </c>
      <c r="X702">
        <v>81</v>
      </c>
      <c r="Y702">
        <v>69</v>
      </c>
    </row>
    <row r="703" spans="1:25" x14ac:dyDescent="0.35">
      <c r="A703">
        <v>702</v>
      </c>
      <c r="B703" t="s">
        <v>35</v>
      </c>
      <c r="C703">
        <v>118552</v>
      </c>
      <c r="D703">
        <f>ROUND(AI_Impact_on_Jobs_20303[[#This Row],[Salary]]/1000, 1)</f>
        <v>118.6</v>
      </c>
      <c r="E703">
        <v>4</v>
      </c>
      <c r="F7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03" t="s">
        <v>19</v>
      </c>
      <c r="H703">
        <v>43</v>
      </c>
      <c r="I703">
        <v>7</v>
      </c>
      <c r="J703">
        <v>66</v>
      </c>
      <c r="K703" t="s">
        <v>27</v>
      </c>
      <c r="L703">
        <f>IF(AI_Impact_on_Jobs_20303[[#This Row],[Risk_Category]] = "Low", AI_Impact_on_Jobs_20303[[#This Row],[Automation_Probability_2030]], 0)</f>
        <v>0</v>
      </c>
      <c r="M703">
        <f>IF(AI_Impact_on_Jobs_20303[[#This Row],[Risk_Category]]="Medium", AI_Impact_on_Jobs_20303[[#This Row],[Automation_Probability_2030]], 0)</f>
        <v>66</v>
      </c>
      <c r="N703">
        <f>IF(AI_Impact_on_Jobs_20303[[#This Row],[Risk_Category]]="High", AI_Impact_on_Jobs_20303[[#This Row],[Automation_Probability_2030]], 0)</f>
        <v>0</v>
      </c>
      <c r="O703">
        <f>AVERAGE(AI_Impact_on_Jobs_20303[[#This Row],[Skill_1]:[Skill_10]])</f>
        <v>27.5</v>
      </c>
      <c r="P703">
        <v>17</v>
      </c>
      <c r="Q703">
        <v>29</v>
      </c>
      <c r="R703">
        <v>52</v>
      </c>
      <c r="S703">
        <v>26</v>
      </c>
      <c r="T703">
        <v>21</v>
      </c>
      <c r="U703">
        <v>6</v>
      </c>
      <c r="V703">
        <v>9</v>
      </c>
      <c r="W703">
        <v>6</v>
      </c>
      <c r="X703">
        <v>37</v>
      </c>
      <c r="Y703">
        <v>72</v>
      </c>
    </row>
    <row r="704" spans="1:25" x14ac:dyDescent="0.35">
      <c r="A704">
        <v>703</v>
      </c>
      <c r="B704" t="s">
        <v>44</v>
      </c>
      <c r="C704">
        <v>148977</v>
      </c>
      <c r="D704">
        <f>ROUND(AI_Impact_on_Jobs_20303[[#This Row],[Salary]]/1000, 1)</f>
        <v>149</v>
      </c>
      <c r="E704">
        <v>29</v>
      </c>
      <c r="F7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04" t="s">
        <v>22</v>
      </c>
      <c r="H704">
        <v>42</v>
      </c>
      <c r="I704">
        <v>107</v>
      </c>
      <c r="J704">
        <v>45</v>
      </c>
      <c r="K704" t="s">
        <v>27</v>
      </c>
      <c r="L704">
        <f>IF(AI_Impact_on_Jobs_20303[[#This Row],[Risk_Category]] = "Low", AI_Impact_on_Jobs_20303[[#This Row],[Automation_Probability_2030]], 0)</f>
        <v>0</v>
      </c>
      <c r="M704">
        <f>IF(AI_Impact_on_Jobs_20303[[#This Row],[Risk_Category]]="Medium", AI_Impact_on_Jobs_20303[[#This Row],[Automation_Probability_2030]], 0)</f>
        <v>45</v>
      </c>
      <c r="N704">
        <f>IF(AI_Impact_on_Jobs_20303[[#This Row],[Risk_Category]]="High", AI_Impact_on_Jobs_20303[[#This Row],[Automation_Probability_2030]], 0)</f>
        <v>0</v>
      </c>
      <c r="O704">
        <f>AVERAGE(AI_Impact_on_Jobs_20303[[#This Row],[Skill_1]:[Skill_10]])</f>
        <v>44.5</v>
      </c>
      <c r="P704">
        <v>94</v>
      </c>
      <c r="Q704">
        <v>5</v>
      </c>
      <c r="R704">
        <v>67</v>
      </c>
      <c r="S704">
        <v>89</v>
      </c>
      <c r="T704">
        <v>8</v>
      </c>
      <c r="U704">
        <v>18</v>
      </c>
      <c r="V704">
        <v>3</v>
      </c>
      <c r="W704">
        <v>72</v>
      </c>
      <c r="X704">
        <v>8</v>
      </c>
      <c r="Y704">
        <v>81</v>
      </c>
    </row>
    <row r="705" spans="1:25" x14ac:dyDescent="0.35">
      <c r="A705">
        <v>704</v>
      </c>
      <c r="B705" t="s">
        <v>34</v>
      </c>
      <c r="C705">
        <v>48715</v>
      </c>
      <c r="D705">
        <f>ROUND(AI_Impact_on_Jobs_20303[[#This Row],[Salary]]/1000, 1)</f>
        <v>48.7</v>
      </c>
      <c r="E705">
        <v>17</v>
      </c>
      <c r="F7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05" t="s">
        <v>19</v>
      </c>
      <c r="H705">
        <v>73</v>
      </c>
      <c r="I705">
        <v>6</v>
      </c>
      <c r="J705">
        <v>59</v>
      </c>
      <c r="K705" t="s">
        <v>27</v>
      </c>
      <c r="L705">
        <f>IF(AI_Impact_on_Jobs_20303[[#This Row],[Risk_Category]] = "Low", AI_Impact_on_Jobs_20303[[#This Row],[Automation_Probability_2030]], 0)</f>
        <v>0</v>
      </c>
      <c r="M705">
        <f>IF(AI_Impact_on_Jobs_20303[[#This Row],[Risk_Category]]="Medium", AI_Impact_on_Jobs_20303[[#This Row],[Automation_Probability_2030]], 0)</f>
        <v>59</v>
      </c>
      <c r="N705">
        <f>IF(AI_Impact_on_Jobs_20303[[#This Row],[Risk_Category]]="High", AI_Impact_on_Jobs_20303[[#This Row],[Automation_Probability_2030]], 0)</f>
        <v>0</v>
      </c>
      <c r="O705">
        <f>AVERAGE(AI_Impact_on_Jobs_20303[[#This Row],[Skill_1]:[Skill_10]])</f>
        <v>48</v>
      </c>
      <c r="P705">
        <v>68</v>
      </c>
      <c r="Q705">
        <v>83</v>
      </c>
      <c r="R705">
        <v>4</v>
      </c>
      <c r="S705">
        <v>2</v>
      </c>
      <c r="T705">
        <v>37</v>
      </c>
      <c r="U705">
        <v>15</v>
      </c>
      <c r="V705">
        <v>56</v>
      </c>
      <c r="W705">
        <v>92</v>
      </c>
      <c r="X705">
        <v>39</v>
      </c>
      <c r="Y705">
        <v>84</v>
      </c>
    </row>
    <row r="706" spans="1:25" x14ac:dyDescent="0.35">
      <c r="A706">
        <v>705</v>
      </c>
      <c r="B706" t="s">
        <v>32</v>
      </c>
      <c r="C706">
        <v>147045</v>
      </c>
      <c r="D706">
        <f>ROUND(AI_Impact_on_Jobs_20303[[#This Row],[Salary]]/1000, 1)</f>
        <v>147</v>
      </c>
      <c r="E706">
        <v>19</v>
      </c>
      <c r="F7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06" t="s">
        <v>22</v>
      </c>
      <c r="H706">
        <v>17</v>
      </c>
      <c r="I706">
        <v>53</v>
      </c>
      <c r="J706">
        <v>43</v>
      </c>
      <c r="K706" t="s">
        <v>27</v>
      </c>
      <c r="L706">
        <f>IF(AI_Impact_on_Jobs_20303[[#This Row],[Risk_Category]] = "Low", AI_Impact_on_Jobs_20303[[#This Row],[Automation_Probability_2030]], 0)</f>
        <v>0</v>
      </c>
      <c r="M706">
        <f>IF(AI_Impact_on_Jobs_20303[[#This Row],[Risk_Category]]="Medium", AI_Impact_on_Jobs_20303[[#This Row],[Automation_Probability_2030]], 0)</f>
        <v>43</v>
      </c>
      <c r="N706">
        <f>IF(AI_Impact_on_Jobs_20303[[#This Row],[Risk_Category]]="High", AI_Impact_on_Jobs_20303[[#This Row],[Automation_Probability_2030]], 0)</f>
        <v>0</v>
      </c>
      <c r="O706">
        <f>AVERAGE(AI_Impact_on_Jobs_20303[[#This Row],[Skill_1]:[Skill_10]])</f>
        <v>39.9</v>
      </c>
      <c r="P706">
        <v>91</v>
      </c>
      <c r="Q706">
        <v>1</v>
      </c>
      <c r="R706">
        <v>61</v>
      </c>
      <c r="S706">
        <v>45</v>
      </c>
      <c r="T706">
        <v>94</v>
      </c>
      <c r="U706">
        <v>12</v>
      </c>
      <c r="V706">
        <v>21</v>
      </c>
      <c r="W706">
        <v>3</v>
      </c>
      <c r="X706">
        <v>43</v>
      </c>
      <c r="Y706">
        <v>28</v>
      </c>
    </row>
    <row r="707" spans="1:25" x14ac:dyDescent="0.35">
      <c r="A707">
        <v>706</v>
      </c>
      <c r="B707" t="s">
        <v>26</v>
      </c>
      <c r="C707">
        <v>40196</v>
      </c>
      <c r="D707">
        <f>ROUND(AI_Impact_on_Jobs_20303[[#This Row],[Salary]]/1000, 1)</f>
        <v>40.200000000000003</v>
      </c>
      <c r="E707">
        <v>16</v>
      </c>
      <c r="F7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07" t="s">
        <v>25</v>
      </c>
      <c r="H707">
        <v>6</v>
      </c>
      <c r="I707">
        <v>111</v>
      </c>
      <c r="J707">
        <v>51</v>
      </c>
      <c r="K707" t="s">
        <v>27</v>
      </c>
      <c r="L707">
        <f>IF(AI_Impact_on_Jobs_20303[[#This Row],[Risk_Category]] = "Low", AI_Impact_on_Jobs_20303[[#This Row],[Automation_Probability_2030]], 0)</f>
        <v>0</v>
      </c>
      <c r="M707">
        <f>IF(AI_Impact_on_Jobs_20303[[#This Row],[Risk_Category]]="Medium", AI_Impact_on_Jobs_20303[[#This Row],[Automation_Probability_2030]], 0)</f>
        <v>51</v>
      </c>
      <c r="N707">
        <f>IF(AI_Impact_on_Jobs_20303[[#This Row],[Risk_Category]]="High", AI_Impact_on_Jobs_20303[[#This Row],[Automation_Probability_2030]], 0)</f>
        <v>0</v>
      </c>
      <c r="O707">
        <f>AVERAGE(AI_Impact_on_Jobs_20303[[#This Row],[Skill_1]:[Skill_10]])</f>
        <v>34.6</v>
      </c>
      <c r="P707">
        <v>9</v>
      </c>
      <c r="Q707">
        <v>45</v>
      </c>
      <c r="R707">
        <v>10</v>
      </c>
      <c r="S707">
        <v>84</v>
      </c>
      <c r="T707">
        <v>89</v>
      </c>
      <c r="U707">
        <v>82</v>
      </c>
      <c r="V707">
        <v>1</v>
      </c>
      <c r="W707">
        <v>23</v>
      </c>
      <c r="X707">
        <v>0</v>
      </c>
      <c r="Y707">
        <v>3</v>
      </c>
    </row>
    <row r="708" spans="1:25" x14ac:dyDescent="0.35">
      <c r="A708">
        <v>707</v>
      </c>
      <c r="B708" t="s">
        <v>41</v>
      </c>
      <c r="C708">
        <v>141054</v>
      </c>
      <c r="D708">
        <f>ROUND(AI_Impact_on_Jobs_20303[[#This Row],[Salary]]/1000, 1)</f>
        <v>141.1</v>
      </c>
      <c r="E708">
        <v>25</v>
      </c>
      <c r="F7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08" t="s">
        <v>22</v>
      </c>
      <c r="H708">
        <v>47</v>
      </c>
      <c r="I708">
        <v>118</v>
      </c>
      <c r="J708">
        <v>92</v>
      </c>
      <c r="K708" t="s">
        <v>20</v>
      </c>
      <c r="L708">
        <f>IF(AI_Impact_on_Jobs_20303[[#This Row],[Risk_Category]] = "Low", AI_Impact_on_Jobs_20303[[#This Row],[Automation_Probability_2030]], 0)</f>
        <v>0</v>
      </c>
      <c r="M708">
        <f>IF(AI_Impact_on_Jobs_20303[[#This Row],[Risk_Category]]="Medium", AI_Impact_on_Jobs_20303[[#This Row],[Automation_Probability_2030]], 0)</f>
        <v>0</v>
      </c>
      <c r="N708">
        <f>IF(AI_Impact_on_Jobs_20303[[#This Row],[Risk_Category]]="High", AI_Impact_on_Jobs_20303[[#This Row],[Automation_Probability_2030]], 0)</f>
        <v>92</v>
      </c>
      <c r="O708">
        <f>AVERAGE(AI_Impact_on_Jobs_20303[[#This Row],[Skill_1]:[Skill_10]])</f>
        <v>40.6</v>
      </c>
      <c r="P708">
        <v>75</v>
      </c>
      <c r="Q708">
        <v>94</v>
      </c>
      <c r="R708">
        <v>5</v>
      </c>
      <c r="S708">
        <v>1</v>
      </c>
      <c r="T708">
        <v>66</v>
      </c>
      <c r="U708">
        <v>29</v>
      </c>
      <c r="V708">
        <v>25</v>
      </c>
      <c r="W708">
        <v>33</v>
      </c>
      <c r="X708">
        <v>27</v>
      </c>
      <c r="Y708">
        <v>51</v>
      </c>
    </row>
    <row r="709" spans="1:25" x14ac:dyDescent="0.35">
      <c r="A709">
        <v>708</v>
      </c>
      <c r="B709" t="s">
        <v>33</v>
      </c>
      <c r="C709">
        <v>132785</v>
      </c>
      <c r="D709">
        <f>ROUND(AI_Impact_on_Jobs_20303[[#This Row],[Salary]]/1000, 1)</f>
        <v>132.80000000000001</v>
      </c>
      <c r="E709">
        <v>24</v>
      </c>
      <c r="F7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09" t="s">
        <v>22</v>
      </c>
      <c r="H709">
        <v>51</v>
      </c>
      <c r="I709">
        <v>117</v>
      </c>
      <c r="J709">
        <v>8</v>
      </c>
      <c r="K709" t="s">
        <v>20</v>
      </c>
      <c r="L709">
        <f>IF(AI_Impact_on_Jobs_20303[[#This Row],[Risk_Category]] = "Low", AI_Impact_on_Jobs_20303[[#This Row],[Automation_Probability_2030]], 0)</f>
        <v>0</v>
      </c>
      <c r="M709">
        <f>IF(AI_Impact_on_Jobs_20303[[#This Row],[Risk_Category]]="Medium", AI_Impact_on_Jobs_20303[[#This Row],[Automation_Probability_2030]], 0)</f>
        <v>0</v>
      </c>
      <c r="N709">
        <f>IF(AI_Impact_on_Jobs_20303[[#This Row],[Risk_Category]]="High", AI_Impact_on_Jobs_20303[[#This Row],[Automation_Probability_2030]], 0)</f>
        <v>8</v>
      </c>
      <c r="O709">
        <f>AVERAGE(AI_Impact_on_Jobs_20303[[#This Row],[Skill_1]:[Skill_10]])</f>
        <v>48.1</v>
      </c>
      <c r="P709">
        <v>25</v>
      </c>
      <c r="Q709">
        <v>17</v>
      </c>
      <c r="R709">
        <v>35</v>
      </c>
      <c r="S709">
        <v>74</v>
      </c>
      <c r="T709">
        <v>76</v>
      </c>
      <c r="U709">
        <v>67</v>
      </c>
      <c r="V709">
        <v>23</v>
      </c>
      <c r="W709">
        <v>59</v>
      </c>
      <c r="X709">
        <v>57</v>
      </c>
      <c r="Y709">
        <v>48</v>
      </c>
    </row>
    <row r="710" spans="1:25" x14ac:dyDescent="0.35">
      <c r="A710">
        <v>709</v>
      </c>
      <c r="B710" t="s">
        <v>34</v>
      </c>
      <c r="C710">
        <v>123249</v>
      </c>
      <c r="D710">
        <f>ROUND(AI_Impact_on_Jobs_20303[[#This Row],[Salary]]/1000, 1)</f>
        <v>123.2</v>
      </c>
      <c r="E710">
        <v>23</v>
      </c>
      <c r="F7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10" t="s">
        <v>19</v>
      </c>
      <c r="H710">
        <v>49</v>
      </c>
      <c r="I710">
        <v>107</v>
      </c>
      <c r="J710">
        <v>59</v>
      </c>
      <c r="K710" t="s">
        <v>27</v>
      </c>
      <c r="L710">
        <f>IF(AI_Impact_on_Jobs_20303[[#This Row],[Risk_Category]] = "Low", AI_Impact_on_Jobs_20303[[#This Row],[Automation_Probability_2030]], 0)</f>
        <v>0</v>
      </c>
      <c r="M710">
        <f>IF(AI_Impact_on_Jobs_20303[[#This Row],[Risk_Category]]="Medium", AI_Impact_on_Jobs_20303[[#This Row],[Automation_Probability_2030]], 0)</f>
        <v>59</v>
      </c>
      <c r="N710">
        <f>IF(AI_Impact_on_Jobs_20303[[#This Row],[Risk_Category]]="High", AI_Impact_on_Jobs_20303[[#This Row],[Automation_Probability_2030]], 0)</f>
        <v>0</v>
      </c>
      <c r="O710">
        <f>AVERAGE(AI_Impact_on_Jobs_20303[[#This Row],[Skill_1]:[Skill_10]])</f>
        <v>41.9</v>
      </c>
      <c r="P710">
        <v>11</v>
      </c>
      <c r="Q710">
        <v>75</v>
      </c>
      <c r="R710">
        <v>14</v>
      </c>
      <c r="S710">
        <v>7</v>
      </c>
      <c r="T710">
        <v>98</v>
      </c>
      <c r="U710">
        <v>96</v>
      </c>
      <c r="V710">
        <v>6</v>
      </c>
      <c r="W710">
        <v>44</v>
      </c>
      <c r="X710">
        <v>19</v>
      </c>
      <c r="Y710">
        <v>49</v>
      </c>
    </row>
    <row r="711" spans="1:25" x14ac:dyDescent="0.35">
      <c r="A711">
        <v>710</v>
      </c>
      <c r="B711" t="s">
        <v>21</v>
      </c>
      <c r="C711">
        <v>62500</v>
      </c>
      <c r="D711">
        <f>ROUND(AI_Impact_on_Jobs_20303[[#This Row],[Salary]]/1000, 1)</f>
        <v>62.5</v>
      </c>
      <c r="E711">
        <v>21</v>
      </c>
      <c r="F7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11" t="s">
        <v>38</v>
      </c>
      <c r="H711">
        <v>95</v>
      </c>
      <c r="I711">
        <v>113</v>
      </c>
      <c r="J711">
        <v>14</v>
      </c>
      <c r="K711" t="s">
        <v>23</v>
      </c>
      <c r="L711">
        <f>IF(AI_Impact_on_Jobs_20303[[#This Row],[Risk_Category]] = "Low", AI_Impact_on_Jobs_20303[[#This Row],[Automation_Probability_2030]], 0)</f>
        <v>14</v>
      </c>
      <c r="M711">
        <f>IF(AI_Impact_on_Jobs_20303[[#This Row],[Risk_Category]]="Medium", AI_Impact_on_Jobs_20303[[#This Row],[Automation_Probability_2030]], 0)</f>
        <v>0</v>
      </c>
      <c r="N711">
        <f>IF(AI_Impact_on_Jobs_20303[[#This Row],[Risk_Category]]="High", AI_Impact_on_Jobs_20303[[#This Row],[Automation_Probability_2030]], 0)</f>
        <v>0</v>
      </c>
      <c r="O711">
        <f>AVERAGE(AI_Impact_on_Jobs_20303[[#This Row],[Skill_1]:[Skill_10]])</f>
        <v>46.2</v>
      </c>
      <c r="P711">
        <v>6</v>
      </c>
      <c r="Q711">
        <v>31</v>
      </c>
      <c r="R711">
        <v>91</v>
      </c>
      <c r="S711">
        <v>87</v>
      </c>
      <c r="T711">
        <v>56</v>
      </c>
      <c r="U711">
        <v>32</v>
      </c>
      <c r="V711">
        <v>29</v>
      </c>
      <c r="W711">
        <v>3</v>
      </c>
      <c r="X711">
        <v>82</v>
      </c>
      <c r="Y711">
        <v>45</v>
      </c>
    </row>
    <row r="712" spans="1:25" x14ac:dyDescent="0.35">
      <c r="A712">
        <v>711</v>
      </c>
      <c r="B712" t="s">
        <v>33</v>
      </c>
      <c r="C712">
        <v>136128</v>
      </c>
      <c r="D712">
        <f>ROUND(AI_Impact_on_Jobs_20303[[#This Row],[Salary]]/1000, 1)</f>
        <v>136.1</v>
      </c>
      <c r="E712">
        <v>9</v>
      </c>
      <c r="F7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12" t="s">
        <v>38</v>
      </c>
      <c r="H712">
        <v>49</v>
      </c>
      <c r="I712">
        <v>141</v>
      </c>
      <c r="J712">
        <v>91</v>
      </c>
      <c r="K712" t="s">
        <v>20</v>
      </c>
      <c r="L712">
        <f>IF(AI_Impact_on_Jobs_20303[[#This Row],[Risk_Category]] = "Low", AI_Impact_on_Jobs_20303[[#This Row],[Automation_Probability_2030]], 0)</f>
        <v>0</v>
      </c>
      <c r="M712">
        <f>IF(AI_Impact_on_Jobs_20303[[#This Row],[Risk_Category]]="Medium", AI_Impact_on_Jobs_20303[[#This Row],[Automation_Probability_2030]], 0)</f>
        <v>0</v>
      </c>
      <c r="N712">
        <f>IF(AI_Impact_on_Jobs_20303[[#This Row],[Risk_Category]]="High", AI_Impact_on_Jobs_20303[[#This Row],[Automation_Probability_2030]], 0)</f>
        <v>91</v>
      </c>
      <c r="O712">
        <f>AVERAGE(AI_Impact_on_Jobs_20303[[#This Row],[Skill_1]:[Skill_10]])</f>
        <v>57.5</v>
      </c>
      <c r="P712">
        <v>15</v>
      </c>
      <c r="Q712">
        <v>71</v>
      </c>
      <c r="R712">
        <v>44</v>
      </c>
      <c r="S712">
        <v>25</v>
      </c>
      <c r="T712">
        <v>69</v>
      </c>
      <c r="U712">
        <v>74</v>
      </c>
      <c r="V712">
        <v>18</v>
      </c>
      <c r="W712">
        <v>91</v>
      </c>
      <c r="X712">
        <v>75</v>
      </c>
      <c r="Y712">
        <v>93</v>
      </c>
    </row>
    <row r="713" spans="1:25" x14ac:dyDescent="0.35">
      <c r="A713">
        <v>712</v>
      </c>
      <c r="B713" t="s">
        <v>29</v>
      </c>
      <c r="C713">
        <v>142109</v>
      </c>
      <c r="D713">
        <f>ROUND(AI_Impact_on_Jobs_20303[[#This Row],[Salary]]/1000, 1)</f>
        <v>142.1</v>
      </c>
      <c r="E713">
        <v>8</v>
      </c>
      <c r="F7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13" t="s">
        <v>38</v>
      </c>
      <c r="H713">
        <v>94</v>
      </c>
      <c r="I713">
        <v>87</v>
      </c>
      <c r="J713">
        <v>6</v>
      </c>
      <c r="K713" t="s">
        <v>23</v>
      </c>
      <c r="L713">
        <f>IF(AI_Impact_on_Jobs_20303[[#This Row],[Risk_Category]] = "Low", AI_Impact_on_Jobs_20303[[#This Row],[Automation_Probability_2030]], 0)</f>
        <v>6</v>
      </c>
      <c r="M713">
        <f>IF(AI_Impact_on_Jobs_20303[[#This Row],[Risk_Category]]="Medium", AI_Impact_on_Jobs_20303[[#This Row],[Automation_Probability_2030]], 0)</f>
        <v>0</v>
      </c>
      <c r="N713">
        <f>IF(AI_Impact_on_Jobs_20303[[#This Row],[Risk_Category]]="High", AI_Impact_on_Jobs_20303[[#This Row],[Automation_Probability_2030]], 0)</f>
        <v>0</v>
      </c>
      <c r="O713">
        <f>AVERAGE(AI_Impact_on_Jobs_20303[[#This Row],[Skill_1]:[Skill_10]])</f>
        <v>44.1</v>
      </c>
      <c r="P713">
        <v>76</v>
      </c>
      <c r="Q713">
        <v>7</v>
      </c>
      <c r="R713">
        <v>6</v>
      </c>
      <c r="S713">
        <v>49</v>
      </c>
      <c r="T713">
        <v>3</v>
      </c>
      <c r="U713">
        <v>62</v>
      </c>
      <c r="V713">
        <v>42</v>
      </c>
      <c r="W713">
        <v>56</v>
      </c>
      <c r="X713">
        <v>43</v>
      </c>
      <c r="Y713">
        <v>97</v>
      </c>
    </row>
    <row r="714" spans="1:25" x14ac:dyDescent="0.35">
      <c r="A714">
        <v>713</v>
      </c>
      <c r="B714" t="s">
        <v>34</v>
      </c>
      <c r="C714">
        <v>87737</v>
      </c>
      <c r="D714">
        <f>ROUND(AI_Impact_on_Jobs_20303[[#This Row],[Salary]]/1000, 1)</f>
        <v>87.7</v>
      </c>
      <c r="E714">
        <v>25</v>
      </c>
      <c r="F7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14" t="s">
        <v>19</v>
      </c>
      <c r="H714">
        <v>75</v>
      </c>
      <c r="I714">
        <v>144</v>
      </c>
      <c r="J714">
        <v>54</v>
      </c>
      <c r="K714" t="s">
        <v>27</v>
      </c>
      <c r="L714">
        <f>IF(AI_Impact_on_Jobs_20303[[#This Row],[Risk_Category]] = "Low", AI_Impact_on_Jobs_20303[[#This Row],[Automation_Probability_2030]], 0)</f>
        <v>0</v>
      </c>
      <c r="M714">
        <f>IF(AI_Impact_on_Jobs_20303[[#This Row],[Risk_Category]]="Medium", AI_Impact_on_Jobs_20303[[#This Row],[Automation_Probability_2030]], 0)</f>
        <v>54</v>
      </c>
      <c r="N714">
        <f>IF(AI_Impact_on_Jobs_20303[[#This Row],[Risk_Category]]="High", AI_Impact_on_Jobs_20303[[#This Row],[Automation_Probability_2030]], 0)</f>
        <v>0</v>
      </c>
      <c r="O714">
        <f>AVERAGE(AI_Impact_on_Jobs_20303[[#This Row],[Skill_1]:[Skill_10]])</f>
        <v>29.1</v>
      </c>
      <c r="P714">
        <v>1</v>
      </c>
      <c r="Q714">
        <v>3</v>
      </c>
      <c r="R714">
        <v>7</v>
      </c>
      <c r="S714">
        <v>28</v>
      </c>
      <c r="T714">
        <v>58</v>
      </c>
      <c r="U714">
        <v>2</v>
      </c>
      <c r="V714">
        <v>27</v>
      </c>
      <c r="W714">
        <v>5</v>
      </c>
      <c r="X714">
        <v>98</v>
      </c>
      <c r="Y714">
        <v>62</v>
      </c>
    </row>
    <row r="715" spans="1:25" x14ac:dyDescent="0.35">
      <c r="A715">
        <v>714</v>
      </c>
      <c r="B715" t="s">
        <v>31</v>
      </c>
      <c r="C715">
        <v>121903</v>
      </c>
      <c r="D715">
        <f>ROUND(AI_Impact_on_Jobs_20303[[#This Row],[Salary]]/1000, 1)</f>
        <v>121.9</v>
      </c>
      <c r="E715">
        <v>0</v>
      </c>
      <c r="F7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15" t="s">
        <v>19</v>
      </c>
      <c r="H715">
        <v>96</v>
      </c>
      <c r="I715">
        <v>71</v>
      </c>
      <c r="J715">
        <v>13</v>
      </c>
      <c r="K715" t="s">
        <v>23</v>
      </c>
      <c r="L715">
        <f>IF(AI_Impact_on_Jobs_20303[[#This Row],[Risk_Category]] = "Low", AI_Impact_on_Jobs_20303[[#This Row],[Automation_Probability_2030]], 0)</f>
        <v>13</v>
      </c>
      <c r="M715">
        <f>IF(AI_Impact_on_Jobs_20303[[#This Row],[Risk_Category]]="Medium", AI_Impact_on_Jobs_20303[[#This Row],[Automation_Probability_2030]], 0)</f>
        <v>0</v>
      </c>
      <c r="N715">
        <f>IF(AI_Impact_on_Jobs_20303[[#This Row],[Risk_Category]]="High", AI_Impact_on_Jobs_20303[[#This Row],[Automation_Probability_2030]], 0)</f>
        <v>0</v>
      </c>
      <c r="O715">
        <f>AVERAGE(AI_Impact_on_Jobs_20303[[#This Row],[Skill_1]:[Skill_10]])</f>
        <v>47.7</v>
      </c>
      <c r="P715">
        <v>77</v>
      </c>
      <c r="Q715">
        <v>87</v>
      </c>
      <c r="R715">
        <v>52</v>
      </c>
      <c r="S715">
        <v>99</v>
      </c>
      <c r="T715">
        <v>1</v>
      </c>
      <c r="U715">
        <v>3</v>
      </c>
      <c r="V715">
        <v>62</v>
      </c>
      <c r="W715">
        <v>47</v>
      </c>
      <c r="X715">
        <v>12</v>
      </c>
      <c r="Y715">
        <v>37</v>
      </c>
    </row>
    <row r="716" spans="1:25" x14ac:dyDescent="0.35">
      <c r="A716">
        <v>715</v>
      </c>
      <c r="B716" t="s">
        <v>29</v>
      </c>
      <c r="C716">
        <v>141654</v>
      </c>
      <c r="D716">
        <f>ROUND(AI_Impact_on_Jobs_20303[[#This Row],[Salary]]/1000, 1)</f>
        <v>141.69999999999999</v>
      </c>
      <c r="E716">
        <v>27</v>
      </c>
      <c r="F7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16" t="s">
        <v>25</v>
      </c>
      <c r="H716">
        <v>64</v>
      </c>
      <c r="I716">
        <v>139</v>
      </c>
      <c r="J716">
        <v>27</v>
      </c>
      <c r="K716" t="s">
        <v>23</v>
      </c>
      <c r="L716">
        <f>IF(AI_Impact_on_Jobs_20303[[#This Row],[Risk_Category]] = "Low", AI_Impact_on_Jobs_20303[[#This Row],[Automation_Probability_2030]], 0)</f>
        <v>27</v>
      </c>
      <c r="M716">
        <f>IF(AI_Impact_on_Jobs_20303[[#This Row],[Risk_Category]]="Medium", AI_Impact_on_Jobs_20303[[#This Row],[Automation_Probability_2030]], 0)</f>
        <v>0</v>
      </c>
      <c r="N716">
        <f>IF(AI_Impact_on_Jobs_20303[[#This Row],[Risk_Category]]="High", AI_Impact_on_Jobs_20303[[#This Row],[Automation_Probability_2030]], 0)</f>
        <v>0</v>
      </c>
      <c r="O716">
        <f>AVERAGE(AI_Impact_on_Jobs_20303[[#This Row],[Skill_1]:[Skill_10]])</f>
        <v>47.2</v>
      </c>
      <c r="P716">
        <v>7</v>
      </c>
      <c r="Q716">
        <v>47</v>
      </c>
      <c r="R716">
        <v>51</v>
      </c>
      <c r="S716">
        <v>14</v>
      </c>
      <c r="T716">
        <v>34</v>
      </c>
      <c r="U716">
        <v>19</v>
      </c>
      <c r="V716">
        <v>82</v>
      </c>
      <c r="W716">
        <v>91</v>
      </c>
      <c r="X716">
        <v>54</v>
      </c>
      <c r="Y716">
        <v>73</v>
      </c>
    </row>
    <row r="717" spans="1:25" x14ac:dyDescent="0.35">
      <c r="A717">
        <v>716</v>
      </c>
      <c r="B717" t="s">
        <v>34</v>
      </c>
      <c r="C717">
        <v>50662</v>
      </c>
      <c r="D717">
        <f>ROUND(AI_Impact_on_Jobs_20303[[#This Row],[Salary]]/1000, 1)</f>
        <v>50.7</v>
      </c>
      <c r="E717">
        <v>20</v>
      </c>
      <c r="F7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17" t="s">
        <v>25</v>
      </c>
      <c r="H717">
        <v>61</v>
      </c>
      <c r="I717">
        <v>12</v>
      </c>
      <c r="J717">
        <v>48</v>
      </c>
      <c r="K717" t="s">
        <v>27</v>
      </c>
      <c r="L717">
        <f>IF(AI_Impact_on_Jobs_20303[[#This Row],[Risk_Category]] = "Low", AI_Impact_on_Jobs_20303[[#This Row],[Automation_Probability_2030]], 0)</f>
        <v>0</v>
      </c>
      <c r="M717">
        <f>IF(AI_Impact_on_Jobs_20303[[#This Row],[Risk_Category]]="Medium", AI_Impact_on_Jobs_20303[[#This Row],[Automation_Probability_2030]], 0)</f>
        <v>48</v>
      </c>
      <c r="N717">
        <f>IF(AI_Impact_on_Jobs_20303[[#This Row],[Risk_Category]]="High", AI_Impact_on_Jobs_20303[[#This Row],[Automation_Probability_2030]], 0)</f>
        <v>0</v>
      </c>
      <c r="O717">
        <f>AVERAGE(AI_Impact_on_Jobs_20303[[#This Row],[Skill_1]:[Skill_10]])</f>
        <v>45.1</v>
      </c>
      <c r="P717">
        <v>24</v>
      </c>
      <c r="Q717">
        <v>88</v>
      </c>
      <c r="R717">
        <v>74</v>
      </c>
      <c r="S717">
        <v>9</v>
      </c>
      <c r="T717">
        <v>82</v>
      </c>
      <c r="U717">
        <v>99</v>
      </c>
      <c r="V717">
        <v>19</v>
      </c>
      <c r="W717">
        <v>9</v>
      </c>
      <c r="X717">
        <v>34</v>
      </c>
      <c r="Y717">
        <v>13</v>
      </c>
    </row>
    <row r="718" spans="1:25" x14ac:dyDescent="0.35">
      <c r="A718">
        <v>717</v>
      </c>
      <c r="B718" t="s">
        <v>26</v>
      </c>
      <c r="C718">
        <v>116755</v>
      </c>
      <c r="D718">
        <f>ROUND(AI_Impact_on_Jobs_20303[[#This Row],[Salary]]/1000, 1)</f>
        <v>116.8</v>
      </c>
      <c r="E718">
        <v>1</v>
      </c>
      <c r="F7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18" t="s">
        <v>38</v>
      </c>
      <c r="H718">
        <v>44</v>
      </c>
      <c r="I718">
        <v>56</v>
      </c>
      <c r="J718">
        <v>69</v>
      </c>
      <c r="K718" t="s">
        <v>27</v>
      </c>
      <c r="L718">
        <f>IF(AI_Impact_on_Jobs_20303[[#This Row],[Risk_Category]] = "Low", AI_Impact_on_Jobs_20303[[#This Row],[Automation_Probability_2030]], 0)</f>
        <v>0</v>
      </c>
      <c r="M718">
        <f>IF(AI_Impact_on_Jobs_20303[[#This Row],[Risk_Category]]="Medium", AI_Impact_on_Jobs_20303[[#This Row],[Automation_Probability_2030]], 0)</f>
        <v>69</v>
      </c>
      <c r="N718">
        <f>IF(AI_Impact_on_Jobs_20303[[#This Row],[Risk_Category]]="High", AI_Impact_on_Jobs_20303[[#This Row],[Automation_Probability_2030]], 0)</f>
        <v>0</v>
      </c>
      <c r="O718">
        <f>AVERAGE(AI_Impact_on_Jobs_20303[[#This Row],[Skill_1]:[Skill_10]])</f>
        <v>46.3</v>
      </c>
      <c r="P718">
        <v>59</v>
      </c>
      <c r="Q718">
        <v>56</v>
      </c>
      <c r="R718">
        <v>66</v>
      </c>
      <c r="S718">
        <v>5</v>
      </c>
      <c r="T718">
        <v>3</v>
      </c>
      <c r="U718">
        <v>61</v>
      </c>
      <c r="V718">
        <v>72</v>
      </c>
      <c r="W718">
        <v>42</v>
      </c>
      <c r="X718">
        <v>76</v>
      </c>
      <c r="Y718">
        <v>23</v>
      </c>
    </row>
    <row r="719" spans="1:25" x14ac:dyDescent="0.35">
      <c r="A719">
        <v>718</v>
      </c>
      <c r="B719" t="s">
        <v>36</v>
      </c>
      <c r="C719">
        <v>133719</v>
      </c>
      <c r="D719">
        <f>ROUND(AI_Impact_on_Jobs_20303[[#This Row],[Salary]]/1000, 1)</f>
        <v>133.69999999999999</v>
      </c>
      <c r="E719">
        <v>6</v>
      </c>
      <c r="F7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19" t="s">
        <v>25</v>
      </c>
      <c r="H719">
        <v>16</v>
      </c>
      <c r="I719">
        <v>87</v>
      </c>
      <c r="J719">
        <v>64</v>
      </c>
      <c r="K719" t="s">
        <v>27</v>
      </c>
      <c r="L719">
        <f>IF(AI_Impact_on_Jobs_20303[[#This Row],[Risk_Category]] = "Low", AI_Impact_on_Jobs_20303[[#This Row],[Automation_Probability_2030]], 0)</f>
        <v>0</v>
      </c>
      <c r="M719">
        <f>IF(AI_Impact_on_Jobs_20303[[#This Row],[Risk_Category]]="Medium", AI_Impact_on_Jobs_20303[[#This Row],[Automation_Probability_2030]], 0)</f>
        <v>64</v>
      </c>
      <c r="N719">
        <f>IF(AI_Impact_on_Jobs_20303[[#This Row],[Risk_Category]]="High", AI_Impact_on_Jobs_20303[[#This Row],[Automation_Probability_2030]], 0)</f>
        <v>0</v>
      </c>
      <c r="O719">
        <f>AVERAGE(AI_Impact_on_Jobs_20303[[#This Row],[Skill_1]:[Skill_10]])</f>
        <v>58.4</v>
      </c>
      <c r="P719">
        <v>83</v>
      </c>
      <c r="Q719">
        <v>38</v>
      </c>
      <c r="R719">
        <v>59</v>
      </c>
      <c r="S719">
        <v>72</v>
      </c>
      <c r="T719">
        <v>24</v>
      </c>
      <c r="U719">
        <v>17</v>
      </c>
      <c r="V719">
        <v>97</v>
      </c>
      <c r="W719">
        <v>62</v>
      </c>
      <c r="X719">
        <v>98</v>
      </c>
      <c r="Y719">
        <v>34</v>
      </c>
    </row>
    <row r="720" spans="1:25" x14ac:dyDescent="0.35">
      <c r="A720">
        <v>719</v>
      </c>
      <c r="B720" t="s">
        <v>32</v>
      </c>
      <c r="C720">
        <v>127427</v>
      </c>
      <c r="D720">
        <f>ROUND(AI_Impact_on_Jobs_20303[[#This Row],[Salary]]/1000, 1)</f>
        <v>127.4</v>
      </c>
      <c r="E720">
        <v>21</v>
      </c>
      <c r="F7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20" t="s">
        <v>38</v>
      </c>
      <c r="H720">
        <v>34</v>
      </c>
      <c r="I720">
        <v>104</v>
      </c>
      <c r="J720">
        <v>57</v>
      </c>
      <c r="K720" t="s">
        <v>27</v>
      </c>
      <c r="L720">
        <f>IF(AI_Impact_on_Jobs_20303[[#This Row],[Risk_Category]] = "Low", AI_Impact_on_Jobs_20303[[#This Row],[Automation_Probability_2030]], 0)</f>
        <v>0</v>
      </c>
      <c r="M720">
        <f>IF(AI_Impact_on_Jobs_20303[[#This Row],[Risk_Category]]="Medium", AI_Impact_on_Jobs_20303[[#This Row],[Automation_Probability_2030]], 0)</f>
        <v>57</v>
      </c>
      <c r="N720">
        <f>IF(AI_Impact_on_Jobs_20303[[#This Row],[Risk_Category]]="High", AI_Impact_on_Jobs_20303[[#This Row],[Automation_Probability_2030]], 0)</f>
        <v>0</v>
      </c>
      <c r="O720">
        <f>AVERAGE(AI_Impact_on_Jobs_20303[[#This Row],[Skill_1]:[Skill_10]])</f>
        <v>51.7</v>
      </c>
      <c r="P720">
        <v>63</v>
      </c>
      <c r="Q720">
        <v>46</v>
      </c>
      <c r="R720">
        <v>56</v>
      </c>
      <c r="S720">
        <v>28</v>
      </c>
      <c r="T720">
        <v>2</v>
      </c>
      <c r="U720">
        <v>63</v>
      </c>
      <c r="V720">
        <v>25</v>
      </c>
      <c r="W720">
        <v>67</v>
      </c>
      <c r="X720">
        <v>75</v>
      </c>
      <c r="Y720">
        <v>92</v>
      </c>
    </row>
    <row r="721" spans="1:25" x14ac:dyDescent="0.35">
      <c r="A721">
        <v>720</v>
      </c>
      <c r="B721" t="s">
        <v>42</v>
      </c>
      <c r="C721">
        <v>130628</v>
      </c>
      <c r="D721">
        <f>ROUND(AI_Impact_on_Jobs_20303[[#This Row],[Salary]]/1000, 1)</f>
        <v>130.6</v>
      </c>
      <c r="E721">
        <v>7</v>
      </c>
      <c r="F7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21" t="s">
        <v>22</v>
      </c>
      <c r="H721">
        <v>1</v>
      </c>
      <c r="I721">
        <v>149</v>
      </c>
      <c r="J721">
        <v>57</v>
      </c>
      <c r="K721" t="s">
        <v>27</v>
      </c>
      <c r="L721">
        <f>IF(AI_Impact_on_Jobs_20303[[#This Row],[Risk_Category]] = "Low", AI_Impact_on_Jobs_20303[[#This Row],[Automation_Probability_2030]], 0)</f>
        <v>0</v>
      </c>
      <c r="M721">
        <f>IF(AI_Impact_on_Jobs_20303[[#This Row],[Risk_Category]]="Medium", AI_Impact_on_Jobs_20303[[#This Row],[Automation_Probability_2030]], 0)</f>
        <v>57</v>
      </c>
      <c r="N721">
        <f>IF(AI_Impact_on_Jobs_20303[[#This Row],[Risk_Category]]="High", AI_Impact_on_Jobs_20303[[#This Row],[Automation_Probability_2030]], 0)</f>
        <v>0</v>
      </c>
      <c r="O721">
        <f>AVERAGE(AI_Impact_on_Jobs_20303[[#This Row],[Skill_1]:[Skill_10]])</f>
        <v>37.4</v>
      </c>
      <c r="P721">
        <v>64</v>
      </c>
      <c r="Q721">
        <v>2</v>
      </c>
      <c r="R721">
        <v>86</v>
      </c>
      <c r="S721">
        <v>15</v>
      </c>
      <c r="T721">
        <v>84</v>
      </c>
      <c r="U721">
        <v>2</v>
      </c>
      <c r="V721">
        <v>65</v>
      </c>
      <c r="W721">
        <v>43</v>
      </c>
      <c r="X721">
        <v>2</v>
      </c>
      <c r="Y721">
        <v>11</v>
      </c>
    </row>
    <row r="722" spans="1:25" x14ac:dyDescent="0.35">
      <c r="A722">
        <v>721</v>
      </c>
      <c r="B722" t="s">
        <v>31</v>
      </c>
      <c r="C722">
        <v>43686</v>
      </c>
      <c r="D722">
        <f>ROUND(AI_Impact_on_Jobs_20303[[#This Row],[Salary]]/1000, 1)</f>
        <v>43.7</v>
      </c>
      <c r="E722">
        <v>3</v>
      </c>
      <c r="F7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22" t="s">
        <v>25</v>
      </c>
      <c r="H722">
        <v>12</v>
      </c>
      <c r="I722">
        <v>99</v>
      </c>
      <c r="J722">
        <v>21</v>
      </c>
      <c r="K722" t="s">
        <v>23</v>
      </c>
      <c r="L722">
        <f>IF(AI_Impact_on_Jobs_20303[[#This Row],[Risk_Category]] = "Low", AI_Impact_on_Jobs_20303[[#This Row],[Automation_Probability_2030]], 0)</f>
        <v>21</v>
      </c>
      <c r="M722">
        <f>IF(AI_Impact_on_Jobs_20303[[#This Row],[Risk_Category]]="Medium", AI_Impact_on_Jobs_20303[[#This Row],[Automation_Probability_2030]], 0)</f>
        <v>0</v>
      </c>
      <c r="N722">
        <f>IF(AI_Impact_on_Jobs_20303[[#This Row],[Risk_Category]]="High", AI_Impact_on_Jobs_20303[[#This Row],[Automation_Probability_2030]], 0)</f>
        <v>0</v>
      </c>
      <c r="O722">
        <f>AVERAGE(AI_Impact_on_Jobs_20303[[#This Row],[Skill_1]:[Skill_10]])</f>
        <v>53</v>
      </c>
      <c r="P722">
        <v>83</v>
      </c>
      <c r="Q722">
        <v>68</v>
      </c>
      <c r="R722">
        <v>7</v>
      </c>
      <c r="S722">
        <v>31</v>
      </c>
      <c r="T722">
        <v>29</v>
      </c>
      <c r="U722">
        <v>92</v>
      </c>
      <c r="V722">
        <v>87</v>
      </c>
      <c r="W722">
        <v>37</v>
      </c>
      <c r="X722">
        <v>7</v>
      </c>
      <c r="Y722">
        <v>89</v>
      </c>
    </row>
    <row r="723" spans="1:25" x14ac:dyDescent="0.35">
      <c r="A723">
        <v>722</v>
      </c>
      <c r="B723" t="s">
        <v>21</v>
      </c>
      <c r="C723">
        <v>57313</v>
      </c>
      <c r="D723">
        <f>ROUND(AI_Impact_on_Jobs_20303[[#This Row],[Salary]]/1000, 1)</f>
        <v>57.3</v>
      </c>
      <c r="E723">
        <v>26</v>
      </c>
      <c r="F7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23" t="s">
        <v>22</v>
      </c>
      <c r="H723">
        <v>85</v>
      </c>
      <c r="I723">
        <v>135</v>
      </c>
      <c r="J723">
        <v>17</v>
      </c>
      <c r="K723" t="s">
        <v>23</v>
      </c>
      <c r="L723">
        <f>IF(AI_Impact_on_Jobs_20303[[#This Row],[Risk_Category]] = "Low", AI_Impact_on_Jobs_20303[[#This Row],[Automation_Probability_2030]], 0)</f>
        <v>17</v>
      </c>
      <c r="M723">
        <f>IF(AI_Impact_on_Jobs_20303[[#This Row],[Risk_Category]]="Medium", AI_Impact_on_Jobs_20303[[#This Row],[Automation_Probability_2030]], 0)</f>
        <v>0</v>
      </c>
      <c r="N723">
        <f>IF(AI_Impact_on_Jobs_20303[[#This Row],[Risk_Category]]="High", AI_Impact_on_Jobs_20303[[#This Row],[Automation_Probability_2030]], 0)</f>
        <v>0</v>
      </c>
      <c r="O723">
        <f>AVERAGE(AI_Impact_on_Jobs_20303[[#This Row],[Skill_1]:[Skill_10]])</f>
        <v>38.299999999999997</v>
      </c>
      <c r="P723">
        <v>18</v>
      </c>
      <c r="Q723">
        <v>48</v>
      </c>
      <c r="R723">
        <v>49</v>
      </c>
      <c r="S723">
        <v>49</v>
      </c>
      <c r="T723">
        <v>54</v>
      </c>
      <c r="U723">
        <v>26</v>
      </c>
      <c r="V723">
        <v>37</v>
      </c>
      <c r="W723">
        <v>43</v>
      </c>
      <c r="X723">
        <v>13</v>
      </c>
      <c r="Y723">
        <v>46</v>
      </c>
    </row>
    <row r="724" spans="1:25" x14ac:dyDescent="0.35">
      <c r="A724">
        <v>723</v>
      </c>
      <c r="B724" t="s">
        <v>34</v>
      </c>
      <c r="C724">
        <v>91404</v>
      </c>
      <c r="D724">
        <f>ROUND(AI_Impact_on_Jobs_20303[[#This Row],[Salary]]/1000, 1)</f>
        <v>91.4</v>
      </c>
      <c r="E724">
        <v>6</v>
      </c>
      <c r="F7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24" t="s">
        <v>19</v>
      </c>
      <c r="H724">
        <v>83</v>
      </c>
      <c r="I724">
        <v>91</v>
      </c>
      <c r="J724">
        <v>51</v>
      </c>
      <c r="K724" t="s">
        <v>27</v>
      </c>
      <c r="L724">
        <f>IF(AI_Impact_on_Jobs_20303[[#This Row],[Risk_Category]] = "Low", AI_Impact_on_Jobs_20303[[#This Row],[Automation_Probability_2030]], 0)</f>
        <v>0</v>
      </c>
      <c r="M724">
        <f>IF(AI_Impact_on_Jobs_20303[[#This Row],[Risk_Category]]="Medium", AI_Impact_on_Jobs_20303[[#This Row],[Automation_Probability_2030]], 0)</f>
        <v>51</v>
      </c>
      <c r="N724">
        <f>IF(AI_Impact_on_Jobs_20303[[#This Row],[Risk_Category]]="High", AI_Impact_on_Jobs_20303[[#This Row],[Automation_Probability_2030]], 0)</f>
        <v>0</v>
      </c>
      <c r="O724">
        <f>AVERAGE(AI_Impact_on_Jobs_20303[[#This Row],[Skill_1]:[Skill_10]])</f>
        <v>36.700000000000003</v>
      </c>
      <c r="P724">
        <v>3</v>
      </c>
      <c r="Q724">
        <v>67</v>
      </c>
      <c r="R724">
        <v>4</v>
      </c>
      <c r="S724">
        <v>45</v>
      </c>
      <c r="T724">
        <v>87</v>
      </c>
      <c r="U724">
        <v>46</v>
      </c>
      <c r="V724">
        <v>2</v>
      </c>
      <c r="W724">
        <v>23</v>
      </c>
      <c r="X724">
        <v>48</v>
      </c>
      <c r="Y724">
        <v>42</v>
      </c>
    </row>
    <row r="725" spans="1:25" x14ac:dyDescent="0.35">
      <c r="A725">
        <v>724</v>
      </c>
      <c r="B725" t="s">
        <v>28</v>
      </c>
      <c r="C725">
        <v>109794</v>
      </c>
      <c r="D725">
        <f>ROUND(AI_Impact_on_Jobs_20303[[#This Row],[Salary]]/1000, 1)</f>
        <v>109.8</v>
      </c>
      <c r="E725">
        <v>20</v>
      </c>
      <c r="F7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25" t="s">
        <v>38</v>
      </c>
      <c r="H725">
        <v>54</v>
      </c>
      <c r="I725">
        <v>119</v>
      </c>
      <c r="J725">
        <v>49</v>
      </c>
      <c r="K725" t="s">
        <v>27</v>
      </c>
      <c r="L725">
        <f>IF(AI_Impact_on_Jobs_20303[[#This Row],[Risk_Category]] = "Low", AI_Impact_on_Jobs_20303[[#This Row],[Automation_Probability_2030]], 0)</f>
        <v>0</v>
      </c>
      <c r="M725">
        <f>IF(AI_Impact_on_Jobs_20303[[#This Row],[Risk_Category]]="Medium", AI_Impact_on_Jobs_20303[[#This Row],[Automation_Probability_2030]], 0)</f>
        <v>49</v>
      </c>
      <c r="N725">
        <f>IF(AI_Impact_on_Jobs_20303[[#This Row],[Risk_Category]]="High", AI_Impact_on_Jobs_20303[[#This Row],[Automation_Probability_2030]], 0)</f>
        <v>0</v>
      </c>
      <c r="O725">
        <f>AVERAGE(AI_Impact_on_Jobs_20303[[#This Row],[Skill_1]:[Skill_10]])</f>
        <v>34.799999999999997</v>
      </c>
      <c r="P725">
        <v>44</v>
      </c>
      <c r="Q725">
        <v>45</v>
      </c>
      <c r="R725">
        <v>41</v>
      </c>
      <c r="S725">
        <v>54</v>
      </c>
      <c r="T725">
        <v>25</v>
      </c>
      <c r="U725">
        <v>89</v>
      </c>
      <c r="V725">
        <v>33</v>
      </c>
      <c r="W725">
        <v>15</v>
      </c>
      <c r="X725">
        <v>1</v>
      </c>
      <c r="Y725">
        <v>1</v>
      </c>
    </row>
    <row r="726" spans="1:25" x14ac:dyDescent="0.35">
      <c r="A726">
        <v>725</v>
      </c>
      <c r="B726" t="s">
        <v>32</v>
      </c>
      <c r="C726">
        <v>49416</v>
      </c>
      <c r="D726">
        <f>ROUND(AI_Impact_on_Jobs_20303[[#This Row],[Salary]]/1000, 1)</f>
        <v>49.4</v>
      </c>
      <c r="E726">
        <v>8</v>
      </c>
      <c r="F7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26" t="s">
        <v>22</v>
      </c>
      <c r="H726">
        <v>19</v>
      </c>
      <c r="I726">
        <v>52</v>
      </c>
      <c r="J726">
        <v>51</v>
      </c>
      <c r="K726" t="s">
        <v>27</v>
      </c>
      <c r="L726">
        <f>IF(AI_Impact_on_Jobs_20303[[#This Row],[Risk_Category]] = "Low", AI_Impact_on_Jobs_20303[[#This Row],[Automation_Probability_2030]], 0)</f>
        <v>0</v>
      </c>
      <c r="M726">
        <f>IF(AI_Impact_on_Jobs_20303[[#This Row],[Risk_Category]]="Medium", AI_Impact_on_Jobs_20303[[#This Row],[Automation_Probability_2030]], 0)</f>
        <v>51</v>
      </c>
      <c r="N726">
        <f>IF(AI_Impact_on_Jobs_20303[[#This Row],[Risk_Category]]="High", AI_Impact_on_Jobs_20303[[#This Row],[Automation_Probability_2030]], 0)</f>
        <v>0</v>
      </c>
      <c r="O726">
        <f>AVERAGE(AI_Impact_on_Jobs_20303[[#This Row],[Skill_1]:[Skill_10]])</f>
        <v>48.6</v>
      </c>
      <c r="P726">
        <v>68</v>
      </c>
      <c r="Q726">
        <v>9</v>
      </c>
      <c r="R726">
        <v>46</v>
      </c>
      <c r="S726">
        <v>74</v>
      </c>
      <c r="T726">
        <v>99</v>
      </c>
      <c r="U726">
        <v>67</v>
      </c>
      <c r="V726">
        <v>24</v>
      </c>
      <c r="W726">
        <v>72</v>
      </c>
      <c r="X726">
        <v>6</v>
      </c>
      <c r="Y726">
        <v>21</v>
      </c>
    </row>
    <row r="727" spans="1:25" x14ac:dyDescent="0.35">
      <c r="A727">
        <v>726</v>
      </c>
      <c r="B727" t="s">
        <v>43</v>
      </c>
      <c r="C727">
        <v>56162</v>
      </c>
      <c r="D727">
        <f>ROUND(AI_Impact_on_Jobs_20303[[#This Row],[Salary]]/1000, 1)</f>
        <v>56.2</v>
      </c>
      <c r="E727">
        <v>9</v>
      </c>
      <c r="F7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27" t="s">
        <v>25</v>
      </c>
      <c r="H727">
        <v>43</v>
      </c>
      <c r="I727">
        <v>146</v>
      </c>
      <c r="J727">
        <v>23</v>
      </c>
      <c r="K727" t="s">
        <v>23</v>
      </c>
      <c r="L727">
        <f>IF(AI_Impact_on_Jobs_20303[[#This Row],[Risk_Category]] = "Low", AI_Impact_on_Jobs_20303[[#This Row],[Automation_Probability_2030]], 0)</f>
        <v>23</v>
      </c>
      <c r="M727">
        <f>IF(AI_Impact_on_Jobs_20303[[#This Row],[Risk_Category]]="Medium", AI_Impact_on_Jobs_20303[[#This Row],[Automation_Probability_2030]], 0)</f>
        <v>0</v>
      </c>
      <c r="N727">
        <f>IF(AI_Impact_on_Jobs_20303[[#This Row],[Risk_Category]]="High", AI_Impact_on_Jobs_20303[[#This Row],[Automation_Probability_2030]], 0)</f>
        <v>0</v>
      </c>
      <c r="O727">
        <f>AVERAGE(AI_Impact_on_Jobs_20303[[#This Row],[Skill_1]:[Skill_10]])</f>
        <v>59.2</v>
      </c>
      <c r="P727">
        <v>64</v>
      </c>
      <c r="Q727">
        <v>73</v>
      </c>
      <c r="R727">
        <v>48</v>
      </c>
      <c r="S727">
        <v>51</v>
      </c>
      <c r="T727">
        <v>85</v>
      </c>
      <c r="U727">
        <v>68</v>
      </c>
      <c r="V727">
        <v>9</v>
      </c>
      <c r="W727">
        <v>89</v>
      </c>
      <c r="X727">
        <v>98</v>
      </c>
      <c r="Y727">
        <v>7</v>
      </c>
    </row>
    <row r="728" spans="1:25" x14ac:dyDescent="0.35">
      <c r="A728">
        <v>727</v>
      </c>
      <c r="B728" t="s">
        <v>33</v>
      </c>
      <c r="C728">
        <v>85420</v>
      </c>
      <c r="D728">
        <f>ROUND(AI_Impact_on_Jobs_20303[[#This Row],[Salary]]/1000, 1)</f>
        <v>85.4</v>
      </c>
      <c r="E728">
        <v>4</v>
      </c>
      <c r="F7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28" t="s">
        <v>38</v>
      </c>
      <c r="H728">
        <v>17</v>
      </c>
      <c r="I728">
        <v>121</v>
      </c>
      <c r="J728">
        <v>77</v>
      </c>
      <c r="K728" t="s">
        <v>20</v>
      </c>
      <c r="L728">
        <f>IF(AI_Impact_on_Jobs_20303[[#This Row],[Risk_Category]] = "Low", AI_Impact_on_Jobs_20303[[#This Row],[Automation_Probability_2030]], 0)</f>
        <v>0</v>
      </c>
      <c r="M728">
        <f>IF(AI_Impact_on_Jobs_20303[[#This Row],[Risk_Category]]="Medium", AI_Impact_on_Jobs_20303[[#This Row],[Automation_Probability_2030]], 0)</f>
        <v>0</v>
      </c>
      <c r="N728">
        <f>IF(AI_Impact_on_Jobs_20303[[#This Row],[Risk_Category]]="High", AI_Impact_on_Jobs_20303[[#This Row],[Automation_Probability_2030]], 0)</f>
        <v>77</v>
      </c>
      <c r="O728">
        <f>AVERAGE(AI_Impact_on_Jobs_20303[[#This Row],[Skill_1]:[Skill_10]])</f>
        <v>54.5</v>
      </c>
      <c r="P728">
        <v>28</v>
      </c>
      <c r="Q728">
        <v>24</v>
      </c>
      <c r="R728">
        <v>88</v>
      </c>
      <c r="S728">
        <v>87</v>
      </c>
      <c r="T728">
        <v>63</v>
      </c>
      <c r="U728">
        <v>47</v>
      </c>
      <c r="V728">
        <v>67</v>
      </c>
      <c r="W728">
        <v>61</v>
      </c>
      <c r="X728">
        <v>42</v>
      </c>
      <c r="Y728">
        <v>38</v>
      </c>
    </row>
    <row r="729" spans="1:25" x14ac:dyDescent="0.35">
      <c r="A729">
        <v>728</v>
      </c>
      <c r="B729" t="s">
        <v>28</v>
      </c>
      <c r="C729">
        <v>82948</v>
      </c>
      <c r="D729">
        <f>ROUND(AI_Impact_on_Jobs_20303[[#This Row],[Salary]]/1000, 1)</f>
        <v>82.9</v>
      </c>
      <c r="E729">
        <v>4</v>
      </c>
      <c r="F7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29" t="s">
        <v>38</v>
      </c>
      <c r="H729">
        <v>59</v>
      </c>
      <c r="I729">
        <v>115</v>
      </c>
      <c r="J729">
        <v>48</v>
      </c>
      <c r="K729" t="s">
        <v>27</v>
      </c>
      <c r="L729">
        <f>IF(AI_Impact_on_Jobs_20303[[#This Row],[Risk_Category]] = "Low", AI_Impact_on_Jobs_20303[[#This Row],[Automation_Probability_2030]], 0)</f>
        <v>0</v>
      </c>
      <c r="M729">
        <f>IF(AI_Impact_on_Jobs_20303[[#This Row],[Risk_Category]]="Medium", AI_Impact_on_Jobs_20303[[#This Row],[Automation_Probability_2030]], 0)</f>
        <v>48</v>
      </c>
      <c r="N729">
        <f>IF(AI_Impact_on_Jobs_20303[[#This Row],[Risk_Category]]="High", AI_Impact_on_Jobs_20303[[#This Row],[Automation_Probability_2030]], 0)</f>
        <v>0</v>
      </c>
      <c r="O729">
        <f>AVERAGE(AI_Impact_on_Jobs_20303[[#This Row],[Skill_1]:[Skill_10]])</f>
        <v>40.5</v>
      </c>
      <c r="P729">
        <v>97</v>
      </c>
      <c r="Q729">
        <v>8</v>
      </c>
      <c r="R729">
        <v>35</v>
      </c>
      <c r="S729">
        <v>42</v>
      </c>
      <c r="T729">
        <v>2</v>
      </c>
      <c r="U729">
        <v>36</v>
      </c>
      <c r="V729">
        <v>27</v>
      </c>
      <c r="W729">
        <v>51</v>
      </c>
      <c r="X729">
        <v>34</v>
      </c>
      <c r="Y729">
        <v>73</v>
      </c>
    </row>
    <row r="730" spans="1:25" x14ac:dyDescent="0.35">
      <c r="A730">
        <v>729</v>
      </c>
      <c r="B730" t="s">
        <v>43</v>
      </c>
      <c r="C730">
        <v>91336</v>
      </c>
      <c r="D730">
        <f>ROUND(AI_Impact_on_Jobs_20303[[#This Row],[Salary]]/1000, 1)</f>
        <v>91.3</v>
      </c>
      <c r="E730">
        <v>8</v>
      </c>
      <c r="F7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30" t="s">
        <v>22</v>
      </c>
      <c r="H730">
        <v>16</v>
      </c>
      <c r="I730">
        <v>129</v>
      </c>
      <c r="J730">
        <v>3</v>
      </c>
      <c r="K730" t="s">
        <v>23</v>
      </c>
      <c r="L730">
        <f>IF(AI_Impact_on_Jobs_20303[[#This Row],[Risk_Category]] = "Low", AI_Impact_on_Jobs_20303[[#This Row],[Automation_Probability_2030]], 0)</f>
        <v>3</v>
      </c>
      <c r="M730">
        <f>IF(AI_Impact_on_Jobs_20303[[#This Row],[Risk_Category]]="Medium", AI_Impact_on_Jobs_20303[[#This Row],[Automation_Probability_2030]], 0)</f>
        <v>0</v>
      </c>
      <c r="N730">
        <f>IF(AI_Impact_on_Jobs_20303[[#This Row],[Risk_Category]]="High", AI_Impact_on_Jobs_20303[[#This Row],[Automation_Probability_2030]], 0)</f>
        <v>0</v>
      </c>
      <c r="O730">
        <f>AVERAGE(AI_Impact_on_Jobs_20303[[#This Row],[Skill_1]:[Skill_10]])</f>
        <v>28.8</v>
      </c>
      <c r="P730">
        <v>2</v>
      </c>
      <c r="Q730">
        <v>7</v>
      </c>
      <c r="R730">
        <v>25</v>
      </c>
      <c r="S730">
        <v>4</v>
      </c>
      <c r="T730">
        <v>4</v>
      </c>
      <c r="U730">
        <v>94</v>
      </c>
      <c r="V730">
        <v>1</v>
      </c>
      <c r="W730">
        <v>59</v>
      </c>
      <c r="X730">
        <v>5</v>
      </c>
      <c r="Y730">
        <v>87</v>
      </c>
    </row>
    <row r="731" spans="1:25" x14ac:dyDescent="0.35">
      <c r="A731">
        <v>730</v>
      </c>
      <c r="B731" t="s">
        <v>32</v>
      </c>
      <c r="C731">
        <v>104474</v>
      </c>
      <c r="D731">
        <f>ROUND(AI_Impact_on_Jobs_20303[[#This Row],[Salary]]/1000, 1)</f>
        <v>104.5</v>
      </c>
      <c r="E731">
        <v>16</v>
      </c>
      <c r="F7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31" t="s">
        <v>19</v>
      </c>
      <c r="H731">
        <v>68</v>
      </c>
      <c r="I731">
        <v>118</v>
      </c>
      <c r="J731">
        <v>57</v>
      </c>
      <c r="K731" t="s">
        <v>27</v>
      </c>
      <c r="L731">
        <f>IF(AI_Impact_on_Jobs_20303[[#This Row],[Risk_Category]] = "Low", AI_Impact_on_Jobs_20303[[#This Row],[Automation_Probability_2030]], 0)</f>
        <v>0</v>
      </c>
      <c r="M731">
        <f>IF(AI_Impact_on_Jobs_20303[[#This Row],[Risk_Category]]="Medium", AI_Impact_on_Jobs_20303[[#This Row],[Automation_Probability_2030]], 0)</f>
        <v>57</v>
      </c>
      <c r="N731">
        <f>IF(AI_Impact_on_Jobs_20303[[#This Row],[Risk_Category]]="High", AI_Impact_on_Jobs_20303[[#This Row],[Automation_Probability_2030]], 0)</f>
        <v>0</v>
      </c>
      <c r="O731">
        <f>AVERAGE(AI_Impact_on_Jobs_20303[[#This Row],[Skill_1]:[Skill_10]])</f>
        <v>48.6</v>
      </c>
      <c r="P731">
        <v>94</v>
      </c>
      <c r="Q731">
        <v>82</v>
      </c>
      <c r="R731">
        <v>4</v>
      </c>
      <c r="S731">
        <v>47</v>
      </c>
      <c r="T731">
        <v>4</v>
      </c>
      <c r="U731">
        <v>31</v>
      </c>
      <c r="V731">
        <v>45</v>
      </c>
      <c r="W731">
        <v>38</v>
      </c>
      <c r="X731">
        <v>43</v>
      </c>
      <c r="Y731">
        <v>98</v>
      </c>
    </row>
    <row r="732" spans="1:25" x14ac:dyDescent="0.35">
      <c r="A732">
        <v>731</v>
      </c>
      <c r="B732" t="s">
        <v>33</v>
      </c>
      <c r="C732">
        <v>72628</v>
      </c>
      <c r="D732">
        <f>ROUND(AI_Impact_on_Jobs_20303[[#This Row],[Salary]]/1000, 1)</f>
        <v>72.599999999999994</v>
      </c>
      <c r="E732">
        <v>8</v>
      </c>
      <c r="F7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32" t="s">
        <v>19</v>
      </c>
      <c r="H732">
        <v>92</v>
      </c>
      <c r="I732">
        <v>98</v>
      </c>
      <c r="J732">
        <v>86</v>
      </c>
      <c r="K732" t="s">
        <v>20</v>
      </c>
      <c r="L732">
        <f>IF(AI_Impact_on_Jobs_20303[[#This Row],[Risk_Category]] = "Low", AI_Impact_on_Jobs_20303[[#This Row],[Automation_Probability_2030]], 0)</f>
        <v>0</v>
      </c>
      <c r="M732">
        <f>IF(AI_Impact_on_Jobs_20303[[#This Row],[Risk_Category]]="Medium", AI_Impact_on_Jobs_20303[[#This Row],[Automation_Probability_2030]], 0)</f>
        <v>0</v>
      </c>
      <c r="N732">
        <f>IF(AI_Impact_on_Jobs_20303[[#This Row],[Risk_Category]]="High", AI_Impact_on_Jobs_20303[[#This Row],[Automation_Probability_2030]], 0)</f>
        <v>86</v>
      </c>
      <c r="O732">
        <f>AVERAGE(AI_Impact_on_Jobs_20303[[#This Row],[Skill_1]:[Skill_10]])</f>
        <v>48.1</v>
      </c>
      <c r="P732">
        <v>83</v>
      </c>
      <c r="Q732">
        <v>36</v>
      </c>
      <c r="R732">
        <v>43</v>
      </c>
      <c r="S732">
        <v>41</v>
      </c>
      <c r="T732">
        <v>37</v>
      </c>
      <c r="U732">
        <v>93</v>
      </c>
      <c r="V732">
        <v>83</v>
      </c>
      <c r="W732">
        <v>11</v>
      </c>
      <c r="X732">
        <v>11</v>
      </c>
      <c r="Y732">
        <v>43</v>
      </c>
    </row>
    <row r="733" spans="1:25" x14ac:dyDescent="0.35">
      <c r="A733">
        <v>732</v>
      </c>
      <c r="B733" t="s">
        <v>21</v>
      </c>
      <c r="C733">
        <v>135494</v>
      </c>
      <c r="D733">
        <f>ROUND(AI_Impact_on_Jobs_20303[[#This Row],[Salary]]/1000, 1)</f>
        <v>135.5</v>
      </c>
      <c r="E733">
        <v>19</v>
      </c>
      <c r="F7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33" t="s">
        <v>25</v>
      </c>
      <c r="H733">
        <v>62</v>
      </c>
      <c r="I733">
        <v>64</v>
      </c>
      <c r="J733">
        <v>18</v>
      </c>
      <c r="K733" t="s">
        <v>23</v>
      </c>
      <c r="L733">
        <f>IF(AI_Impact_on_Jobs_20303[[#This Row],[Risk_Category]] = "Low", AI_Impact_on_Jobs_20303[[#This Row],[Automation_Probability_2030]], 0)</f>
        <v>18</v>
      </c>
      <c r="M733">
        <f>IF(AI_Impact_on_Jobs_20303[[#This Row],[Risk_Category]]="Medium", AI_Impact_on_Jobs_20303[[#This Row],[Automation_Probability_2030]], 0)</f>
        <v>0</v>
      </c>
      <c r="N733">
        <f>IF(AI_Impact_on_Jobs_20303[[#This Row],[Risk_Category]]="High", AI_Impact_on_Jobs_20303[[#This Row],[Automation_Probability_2030]], 0)</f>
        <v>0</v>
      </c>
      <c r="O733">
        <f>AVERAGE(AI_Impact_on_Jobs_20303[[#This Row],[Skill_1]:[Skill_10]])</f>
        <v>55.1</v>
      </c>
      <c r="P733">
        <v>1</v>
      </c>
      <c r="Q733">
        <v>32</v>
      </c>
      <c r="R733">
        <v>68</v>
      </c>
      <c r="S733">
        <v>48</v>
      </c>
      <c r="T733">
        <v>98</v>
      </c>
      <c r="U733">
        <v>87</v>
      </c>
      <c r="V733">
        <v>36</v>
      </c>
      <c r="W733">
        <v>5</v>
      </c>
      <c r="X733">
        <v>85</v>
      </c>
      <c r="Y733">
        <v>91</v>
      </c>
    </row>
    <row r="734" spans="1:25" x14ac:dyDescent="0.35">
      <c r="A734">
        <v>733</v>
      </c>
      <c r="B734" t="s">
        <v>30</v>
      </c>
      <c r="C734">
        <v>71751</v>
      </c>
      <c r="D734">
        <f>ROUND(AI_Impact_on_Jobs_20303[[#This Row],[Salary]]/1000, 1)</f>
        <v>71.8</v>
      </c>
      <c r="E734">
        <v>2</v>
      </c>
      <c r="F7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34" t="s">
        <v>25</v>
      </c>
      <c r="H734">
        <v>37</v>
      </c>
      <c r="I734">
        <v>58</v>
      </c>
      <c r="J734">
        <v>59</v>
      </c>
      <c r="K734" t="s">
        <v>27</v>
      </c>
      <c r="L734">
        <f>IF(AI_Impact_on_Jobs_20303[[#This Row],[Risk_Category]] = "Low", AI_Impact_on_Jobs_20303[[#This Row],[Automation_Probability_2030]], 0)</f>
        <v>0</v>
      </c>
      <c r="M734">
        <f>IF(AI_Impact_on_Jobs_20303[[#This Row],[Risk_Category]]="Medium", AI_Impact_on_Jobs_20303[[#This Row],[Automation_Probability_2030]], 0)</f>
        <v>59</v>
      </c>
      <c r="N734">
        <f>IF(AI_Impact_on_Jobs_20303[[#This Row],[Risk_Category]]="High", AI_Impact_on_Jobs_20303[[#This Row],[Automation_Probability_2030]], 0)</f>
        <v>0</v>
      </c>
      <c r="O734">
        <f>AVERAGE(AI_Impact_on_Jobs_20303[[#This Row],[Skill_1]:[Skill_10]])</f>
        <v>35.799999999999997</v>
      </c>
      <c r="P734">
        <v>0</v>
      </c>
      <c r="Q734">
        <v>5</v>
      </c>
      <c r="R734">
        <v>0</v>
      </c>
      <c r="S734">
        <v>65</v>
      </c>
      <c r="T734">
        <v>42</v>
      </c>
      <c r="U734">
        <v>3</v>
      </c>
      <c r="V734">
        <v>91</v>
      </c>
      <c r="W734">
        <v>19</v>
      </c>
      <c r="X734">
        <v>39</v>
      </c>
      <c r="Y734">
        <v>94</v>
      </c>
    </row>
    <row r="735" spans="1:25" x14ac:dyDescent="0.35">
      <c r="A735">
        <v>734</v>
      </c>
      <c r="B735" t="s">
        <v>41</v>
      </c>
      <c r="C735">
        <v>86087</v>
      </c>
      <c r="D735">
        <f>ROUND(AI_Impact_on_Jobs_20303[[#This Row],[Salary]]/1000, 1)</f>
        <v>86.1</v>
      </c>
      <c r="E735">
        <v>1</v>
      </c>
      <c r="F7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35" t="s">
        <v>25</v>
      </c>
      <c r="H735">
        <v>55</v>
      </c>
      <c r="I735">
        <v>58</v>
      </c>
      <c r="J735">
        <v>9</v>
      </c>
      <c r="K735" t="s">
        <v>20</v>
      </c>
      <c r="L735">
        <f>IF(AI_Impact_on_Jobs_20303[[#This Row],[Risk_Category]] = "Low", AI_Impact_on_Jobs_20303[[#This Row],[Automation_Probability_2030]], 0)</f>
        <v>0</v>
      </c>
      <c r="M735">
        <f>IF(AI_Impact_on_Jobs_20303[[#This Row],[Risk_Category]]="Medium", AI_Impact_on_Jobs_20303[[#This Row],[Automation_Probability_2030]], 0)</f>
        <v>0</v>
      </c>
      <c r="N735">
        <f>IF(AI_Impact_on_Jobs_20303[[#This Row],[Risk_Category]]="High", AI_Impact_on_Jobs_20303[[#This Row],[Automation_Probability_2030]], 0)</f>
        <v>9</v>
      </c>
      <c r="O735">
        <f>AVERAGE(AI_Impact_on_Jobs_20303[[#This Row],[Skill_1]:[Skill_10]])</f>
        <v>43.8</v>
      </c>
      <c r="P735">
        <v>42</v>
      </c>
      <c r="Q735">
        <v>8</v>
      </c>
      <c r="R735">
        <v>25</v>
      </c>
      <c r="S735">
        <v>42</v>
      </c>
      <c r="T735">
        <v>79</v>
      </c>
      <c r="U735">
        <v>97</v>
      </c>
      <c r="V735">
        <v>6</v>
      </c>
      <c r="W735">
        <v>81</v>
      </c>
      <c r="X735">
        <v>3</v>
      </c>
      <c r="Y735">
        <v>55</v>
      </c>
    </row>
    <row r="736" spans="1:25" x14ac:dyDescent="0.35">
      <c r="A736">
        <v>735</v>
      </c>
      <c r="B736" t="s">
        <v>43</v>
      </c>
      <c r="C736">
        <v>127425</v>
      </c>
      <c r="D736">
        <f>ROUND(AI_Impact_on_Jobs_20303[[#This Row],[Salary]]/1000, 1)</f>
        <v>127.4</v>
      </c>
      <c r="E736">
        <v>29</v>
      </c>
      <c r="F7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36" t="s">
        <v>25</v>
      </c>
      <c r="H736">
        <v>61</v>
      </c>
      <c r="I736">
        <v>85</v>
      </c>
      <c r="J736">
        <v>13</v>
      </c>
      <c r="K736" t="s">
        <v>23</v>
      </c>
      <c r="L736">
        <f>IF(AI_Impact_on_Jobs_20303[[#This Row],[Risk_Category]] = "Low", AI_Impact_on_Jobs_20303[[#This Row],[Automation_Probability_2030]], 0)</f>
        <v>13</v>
      </c>
      <c r="M736">
        <f>IF(AI_Impact_on_Jobs_20303[[#This Row],[Risk_Category]]="Medium", AI_Impact_on_Jobs_20303[[#This Row],[Automation_Probability_2030]], 0)</f>
        <v>0</v>
      </c>
      <c r="N736">
        <f>IF(AI_Impact_on_Jobs_20303[[#This Row],[Risk_Category]]="High", AI_Impact_on_Jobs_20303[[#This Row],[Automation_Probability_2030]], 0)</f>
        <v>0</v>
      </c>
      <c r="O736">
        <f>AVERAGE(AI_Impact_on_Jobs_20303[[#This Row],[Skill_1]:[Skill_10]])</f>
        <v>44.9</v>
      </c>
      <c r="P736">
        <v>4</v>
      </c>
      <c r="Q736">
        <v>15</v>
      </c>
      <c r="R736">
        <v>92</v>
      </c>
      <c r="S736">
        <v>10</v>
      </c>
      <c r="T736">
        <v>78</v>
      </c>
      <c r="U736">
        <v>29</v>
      </c>
      <c r="V736">
        <v>4</v>
      </c>
      <c r="W736">
        <v>74</v>
      </c>
      <c r="X736">
        <v>97</v>
      </c>
      <c r="Y736">
        <v>46</v>
      </c>
    </row>
    <row r="737" spans="1:25" x14ac:dyDescent="0.35">
      <c r="A737">
        <v>736</v>
      </c>
      <c r="B737" t="s">
        <v>36</v>
      </c>
      <c r="C737">
        <v>133587</v>
      </c>
      <c r="D737">
        <f>ROUND(AI_Impact_on_Jobs_20303[[#This Row],[Salary]]/1000, 1)</f>
        <v>133.6</v>
      </c>
      <c r="E737">
        <v>16</v>
      </c>
      <c r="F7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37" t="s">
        <v>38</v>
      </c>
      <c r="H737">
        <v>43</v>
      </c>
      <c r="I737">
        <v>99</v>
      </c>
      <c r="J737">
        <v>67</v>
      </c>
      <c r="K737" t="s">
        <v>27</v>
      </c>
      <c r="L737">
        <f>IF(AI_Impact_on_Jobs_20303[[#This Row],[Risk_Category]] = "Low", AI_Impact_on_Jobs_20303[[#This Row],[Automation_Probability_2030]], 0)</f>
        <v>0</v>
      </c>
      <c r="M737">
        <f>IF(AI_Impact_on_Jobs_20303[[#This Row],[Risk_Category]]="Medium", AI_Impact_on_Jobs_20303[[#This Row],[Automation_Probability_2030]], 0)</f>
        <v>67</v>
      </c>
      <c r="N737">
        <f>IF(AI_Impact_on_Jobs_20303[[#This Row],[Risk_Category]]="High", AI_Impact_on_Jobs_20303[[#This Row],[Automation_Probability_2030]], 0)</f>
        <v>0</v>
      </c>
      <c r="O737">
        <f>AVERAGE(AI_Impact_on_Jobs_20303[[#This Row],[Skill_1]:[Skill_10]])</f>
        <v>48.9</v>
      </c>
      <c r="P737">
        <v>52</v>
      </c>
      <c r="Q737">
        <v>49</v>
      </c>
      <c r="R737">
        <v>58</v>
      </c>
      <c r="S737">
        <v>69</v>
      </c>
      <c r="T737">
        <v>11</v>
      </c>
      <c r="U737">
        <v>82</v>
      </c>
      <c r="V737">
        <v>44</v>
      </c>
      <c r="W737">
        <v>7</v>
      </c>
      <c r="X737">
        <v>79</v>
      </c>
      <c r="Y737">
        <v>38</v>
      </c>
    </row>
    <row r="738" spans="1:25" x14ac:dyDescent="0.35">
      <c r="A738">
        <v>737</v>
      </c>
      <c r="B738" t="s">
        <v>18</v>
      </c>
      <c r="C738">
        <v>140373</v>
      </c>
      <c r="D738">
        <f>ROUND(AI_Impact_on_Jobs_20303[[#This Row],[Salary]]/1000, 1)</f>
        <v>140.4</v>
      </c>
      <c r="E738">
        <v>5</v>
      </c>
      <c r="F7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38" t="s">
        <v>19</v>
      </c>
      <c r="H738">
        <v>63</v>
      </c>
      <c r="I738">
        <v>138</v>
      </c>
      <c r="J738">
        <v>92</v>
      </c>
      <c r="K738" t="s">
        <v>20</v>
      </c>
      <c r="L738">
        <f>IF(AI_Impact_on_Jobs_20303[[#This Row],[Risk_Category]] = "Low", AI_Impact_on_Jobs_20303[[#This Row],[Automation_Probability_2030]], 0)</f>
        <v>0</v>
      </c>
      <c r="M738">
        <f>IF(AI_Impact_on_Jobs_20303[[#This Row],[Risk_Category]]="Medium", AI_Impact_on_Jobs_20303[[#This Row],[Automation_Probability_2030]], 0)</f>
        <v>0</v>
      </c>
      <c r="N738">
        <f>IF(AI_Impact_on_Jobs_20303[[#This Row],[Risk_Category]]="High", AI_Impact_on_Jobs_20303[[#This Row],[Automation_Probability_2030]], 0)</f>
        <v>92</v>
      </c>
      <c r="O738">
        <f>AVERAGE(AI_Impact_on_Jobs_20303[[#This Row],[Skill_1]:[Skill_10]])</f>
        <v>45.3</v>
      </c>
      <c r="P738">
        <v>96</v>
      </c>
      <c r="Q738">
        <v>87</v>
      </c>
      <c r="R738">
        <v>0</v>
      </c>
      <c r="S738">
        <v>38</v>
      </c>
      <c r="T738">
        <v>82</v>
      </c>
      <c r="U738">
        <v>37</v>
      </c>
      <c r="V738">
        <v>6</v>
      </c>
      <c r="W738">
        <v>61</v>
      </c>
      <c r="X738">
        <v>37</v>
      </c>
      <c r="Y738">
        <v>9</v>
      </c>
    </row>
    <row r="739" spans="1:25" x14ac:dyDescent="0.35">
      <c r="A739">
        <v>738</v>
      </c>
      <c r="B739" t="s">
        <v>29</v>
      </c>
      <c r="C739">
        <v>133080</v>
      </c>
      <c r="D739">
        <f>ROUND(AI_Impact_on_Jobs_20303[[#This Row],[Salary]]/1000, 1)</f>
        <v>133.1</v>
      </c>
      <c r="E739">
        <v>14</v>
      </c>
      <c r="F7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39" t="s">
        <v>38</v>
      </c>
      <c r="H739">
        <v>13</v>
      </c>
      <c r="I739">
        <v>109</v>
      </c>
      <c r="J739">
        <v>21</v>
      </c>
      <c r="K739" t="s">
        <v>23</v>
      </c>
      <c r="L739">
        <f>IF(AI_Impact_on_Jobs_20303[[#This Row],[Risk_Category]] = "Low", AI_Impact_on_Jobs_20303[[#This Row],[Automation_Probability_2030]], 0)</f>
        <v>21</v>
      </c>
      <c r="M739">
        <f>IF(AI_Impact_on_Jobs_20303[[#This Row],[Risk_Category]]="Medium", AI_Impact_on_Jobs_20303[[#This Row],[Automation_Probability_2030]], 0)</f>
        <v>0</v>
      </c>
      <c r="N739">
        <f>IF(AI_Impact_on_Jobs_20303[[#This Row],[Risk_Category]]="High", AI_Impact_on_Jobs_20303[[#This Row],[Automation_Probability_2030]], 0)</f>
        <v>0</v>
      </c>
      <c r="O739">
        <f>AVERAGE(AI_Impact_on_Jobs_20303[[#This Row],[Skill_1]:[Skill_10]])</f>
        <v>35.700000000000003</v>
      </c>
      <c r="P739">
        <v>5</v>
      </c>
      <c r="Q739">
        <v>24</v>
      </c>
      <c r="R739">
        <v>8</v>
      </c>
      <c r="S739">
        <v>5</v>
      </c>
      <c r="T739">
        <v>86</v>
      </c>
      <c r="U739">
        <v>66</v>
      </c>
      <c r="V739">
        <v>43</v>
      </c>
      <c r="W739">
        <v>35</v>
      </c>
      <c r="X739">
        <v>2</v>
      </c>
      <c r="Y739">
        <v>83</v>
      </c>
    </row>
    <row r="740" spans="1:25" x14ac:dyDescent="0.35">
      <c r="A740">
        <v>739</v>
      </c>
      <c r="B740" t="s">
        <v>42</v>
      </c>
      <c r="C740">
        <v>123012</v>
      </c>
      <c r="D740">
        <f>ROUND(AI_Impact_on_Jobs_20303[[#This Row],[Salary]]/1000, 1)</f>
        <v>123</v>
      </c>
      <c r="E740">
        <v>20</v>
      </c>
      <c r="F7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40" t="s">
        <v>22</v>
      </c>
      <c r="H740">
        <v>31</v>
      </c>
      <c r="I740">
        <v>107</v>
      </c>
      <c r="J740">
        <v>4</v>
      </c>
      <c r="K740" t="s">
        <v>27</v>
      </c>
      <c r="L740">
        <f>IF(AI_Impact_on_Jobs_20303[[#This Row],[Risk_Category]] = "Low", AI_Impact_on_Jobs_20303[[#This Row],[Automation_Probability_2030]], 0)</f>
        <v>0</v>
      </c>
      <c r="M740">
        <f>IF(AI_Impact_on_Jobs_20303[[#This Row],[Risk_Category]]="Medium", AI_Impact_on_Jobs_20303[[#This Row],[Automation_Probability_2030]], 0)</f>
        <v>4</v>
      </c>
      <c r="N740">
        <f>IF(AI_Impact_on_Jobs_20303[[#This Row],[Risk_Category]]="High", AI_Impact_on_Jobs_20303[[#This Row],[Automation_Probability_2030]], 0)</f>
        <v>0</v>
      </c>
      <c r="O740">
        <f>AVERAGE(AI_Impact_on_Jobs_20303[[#This Row],[Skill_1]:[Skill_10]])</f>
        <v>48.4</v>
      </c>
      <c r="P740">
        <v>5</v>
      </c>
      <c r="Q740">
        <v>81</v>
      </c>
      <c r="R740">
        <v>47</v>
      </c>
      <c r="S740">
        <v>95</v>
      </c>
      <c r="T740">
        <v>85</v>
      </c>
      <c r="U740">
        <v>33</v>
      </c>
      <c r="V740">
        <v>4</v>
      </c>
      <c r="W740">
        <v>42</v>
      </c>
      <c r="X740">
        <v>63</v>
      </c>
      <c r="Y740">
        <v>29</v>
      </c>
    </row>
    <row r="741" spans="1:25" x14ac:dyDescent="0.35">
      <c r="A741">
        <v>740</v>
      </c>
      <c r="B741" t="s">
        <v>28</v>
      </c>
      <c r="C741">
        <v>76629</v>
      </c>
      <c r="D741">
        <f>ROUND(AI_Impact_on_Jobs_20303[[#This Row],[Salary]]/1000, 1)</f>
        <v>76.599999999999994</v>
      </c>
      <c r="E741">
        <v>11</v>
      </c>
      <c r="F7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41" t="s">
        <v>19</v>
      </c>
      <c r="H741">
        <v>61</v>
      </c>
      <c r="I741">
        <v>9</v>
      </c>
      <c r="J741">
        <v>56</v>
      </c>
      <c r="K741" t="s">
        <v>27</v>
      </c>
      <c r="L741">
        <f>IF(AI_Impact_on_Jobs_20303[[#This Row],[Risk_Category]] = "Low", AI_Impact_on_Jobs_20303[[#This Row],[Automation_Probability_2030]], 0)</f>
        <v>0</v>
      </c>
      <c r="M741">
        <f>IF(AI_Impact_on_Jobs_20303[[#This Row],[Risk_Category]]="Medium", AI_Impact_on_Jobs_20303[[#This Row],[Automation_Probability_2030]], 0)</f>
        <v>56</v>
      </c>
      <c r="N741">
        <f>IF(AI_Impact_on_Jobs_20303[[#This Row],[Risk_Category]]="High", AI_Impact_on_Jobs_20303[[#This Row],[Automation_Probability_2030]], 0)</f>
        <v>0</v>
      </c>
      <c r="O741">
        <f>AVERAGE(AI_Impact_on_Jobs_20303[[#This Row],[Skill_1]:[Skill_10]])</f>
        <v>41.2</v>
      </c>
      <c r="P741">
        <v>4</v>
      </c>
      <c r="Q741">
        <v>82</v>
      </c>
      <c r="R741">
        <v>57</v>
      </c>
      <c r="S741">
        <v>4</v>
      </c>
      <c r="T741">
        <v>18</v>
      </c>
      <c r="U741">
        <v>86</v>
      </c>
      <c r="V741">
        <v>56</v>
      </c>
      <c r="W741">
        <v>95</v>
      </c>
      <c r="X741">
        <v>7</v>
      </c>
      <c r="Y741">
        <v>3</v>
      </c>
    </row>
    <row r="742" spans="1:25" x14ac:dyDescent="0.35">
      <c r="A742">
        <v>741</v>
      </c>
      <c r="B742" t="s">
        <v>28</v>
      </c>
      <c r="C742">
        <v>33811</v>
      </c>
      <c r="D742">
        <f>ROUND(AI_Impact_on_Jobs_20303[[#This Row],[Salary]]/1000, 1)</f>
        <v>33.799999999999997</v>
      </c>
      <c r="E742">
        <v>3</v>
      </c>
      <c r="F7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42" t="s">
        <v>22</v>
      </c>
      <c r="H742">
        <v>55</v>
      </c>
      <c r="I742">
        <v>88</v>
      </c>
      <c r="J742">
        <v>36</v>
      </c>
      <c r="K742" t="s">
        <v>27</v>
      </c>
      <c r="L742">
        <f>IF(AI_Impact_on_Jobs_20303[[#This Row],[Risk_Category]] = "Low", AI_Impact_on_Jobs_20303[[#This Row],[Automation_Probability_2030]], 0)</f>
        <v>0</v>
      </c>
      <c r="M742">
        <f>IF(AI_Impact_on_Jobs_20303[[#This Row],[Risk_Category]]="Medium", AI_Impact_on_Jobs_20303[[#This Row],[Automation_Probability_2030]], 0)</f>
        <v>36</v>
      </c>
      <c r="N742">
        <f>IF(AI_Impact_on_Jobs_20303[[#This Row],[Risk_Category]]="High", AI_Impact_on_Jobs_20303[[#This Row],[Automation_Probability_2030]], 0)</f>
        <v>0</v>
      </c>
      <c r="O742">
        <f>AVERAGE(AI_Impact_on_Jobs_20303[[#This Row],[Skill_1]:[Skill_10]])</f>
        <v>51.3</v>
      </c>
      <c r="P742">
        <v>64</v>
      </c>
      <c r="Q742">
        <v>54</v>
      </c>
      <c r="R742">
        <v>27</v>
      </c>
      <c r="S742">
        <v>48</v>
      </c>
      <c r="T742">
        <v>75</v>
      </c>
      <c r="U742">
        <v>21</v>
      </c>
      <c r="V742">
        <v>29</v>
      </c>
      <c r="W742">
        <v>35</v>
      </c>
      <c r="X742">
        <v>75</v>
      </c>
      <c r="Y742">
        <v>85</v>
      </c>
    </row>
    <row r="743" spans="1:25" x14ac:dyDescent="0.35">
      <c r="A743">
        <v>742</v>
      </c>
      <c r="B743" t="s">
        <v>31</v>
      </c>
      <c r="C743">
        <v>95283</v>
      </c>
      <c r="D743">
        <f>ROUND(AI_Impact_on_Jobs_20303[[#This Row],[Salary]]/1000, 1)</f>
        <v>95.3</v>
      </c>
      <c r="E743">
        <v>4</v>
      </c>
      <c r="F7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43" t="s">
        <v>25</v>
      </c>
      <c r="H743">
        <v>3</v>
      </c>
      <c r="I743">
        <v>139</v>
      </c>
      <c r="J743">
        <v>3</v>
      </c>
      <c r="K743" t="s">
        <v>23</v>
      </c>
      <c r="L743">
        <f>IF(AI_Impact_on_Jobs_20303[[#This Row],[Risk_Category]] = "Low", AI_Impact_on_Jobs_20303[[#This Row],[Automation_Probability_2030]], 0)</f>
        <v>3</v>
      </c>
      <c r="M743">
        <f>IF(AI_Impact_on_Jobs_20303[[#This Row],[Risk_Category]]="Medium", AI_Impact_on_Jobs_20303[[#This Row],[Automation_Probability_2030]], 0)</f>
        <v>0</v>
      </c>
      <c r="N743">
        <f>IF(AI_Impact_on_Jobs_20303[[#This Row],[Risk_Category]]="High", AI_Impact_on_Jobs_20303[[#This Row],[Automation_Probability_2030]], 0)</f>
        <v>0</v>
      </c>
      <c r="O743">
        <f>AVERAGE(AI_Impact_on_Jobs_20303[[#This Row],[Skill_1]:[Skill_10]])</f>
        <v>63.8</v>
      </c>
      <c r="P743">
        <v>67</v>
      </c>
      <c r="Q743">
        <v>99</v>
      </c>
      <c r="R743">
        <v>66</v>
      </c>
      <c r="S743">
        <v>73</v>
      </c>
      <c r="T743">
        <v>39</v>
      </c>
      <c r="U743">
        <v>43</v>
      </c>
      <c r="V743">
        <v>14</v>
      </c>
      <c r="W743">
        <v>82</v>
      </c>
      <c r="X743">
        <v>93</v>
      </c>
      <c r="Y743">
        <v>62</v>
      </c>
    </row>
    <row r="744" spans="1:25" x14ac:dyDescent="0.35">
      <c r="A744">
        <v>743</v>
      </c>
      <c r="B744" t="s">
        <v>43</v>
      </c>
      <c r="C744">
        <v>113205</v>
      </c>
      <c r="D744">
        <f>ROUND(AI_Impact_on_Jobs_20303[[#This Row],[Salary]]/1000, 1)</f>
        <v>113.2</v>
      </c>
      <c r="E744">
        <v>1</v>
      </c>
      <c r="F7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44" t="s">
        <v>25</v>
      </c>
      <c r="H744">
        <v>15</v>
      </c>
      <c r="I744">
        <v>77</v>
      </c>
      <c r="J744">
        <v>11</v>
      </c>
      <c r="K744" t="s">
        <v>23</v>
      </c>
      <c r="L744">
        <f>IF(AI_Impact_on_Jobs_20303[[#This Row],[Risk_Category]] = "Low", AI_Impact_on_Jobs_20303[[#This Row],[Automation_Probability_2030]], 0)</f>
        <v>11</v>
      </c>
      <c r="M744">
        <f>IF(AI_Impact_on_Jobs_20303[[#This Row],[Risk_Category]]="Medium", AI_Impact_on_Jobs_20303[[#This Row],[Automation_Probability_2030]], 0)</f>
        <v>0</v>
      </c>
      <c r="N744">
        <f>IF(AI_Impact_on_Jobs_20303[[#This Row],[Risk_Category]]="High", AI_Impact_on_Jobs_20303[[#This Row],[Automation_Probability_2030]], 0)</f>
        <v>0</v>
      </c>
      <c r="O744">
        <f>AVERAGE(AI_Impact_on_Jobs_20303[[#This Row],[Skill_1]:[Skill_10]])</f>
        <v>37.200000000000003</v>
      </c>
      <c r="P744">
        <v>61</v>
      </c>
      <c r="Q744">
        <v>95</v>
      </c>
      <c r="R744">
        <v>5</v>
      </c>
      <c r="S744">
        <v>0</v>
      </c>
      <c r="T744">
        <v>6</v>
      </c>
      <c r="U744">
        <v>28</v>
      </c>
      <c r="V744">
        <v>88</v>
      </c>
      <c r="W744">
        <v>33</v>
      </c>
      <c r="X744">
        <v>29</v>
      </c>
      <c r="Y744">
        <v>27</v>
      </c>
    </row>
    <row r="745" spans="1:25" x14ac:dyDescent="0.35">
      <c r="A745">
        <v>744</v>
      </c>
      <c r="B745" t="s">
        <v>32</v>
      </c>
      <c r="C745">
        <v>100453</v>
      </c>
      <c r="D745">
        <f>ROUND(AI_Impact_on_Jobs_20303[[#This Row],[Salary]]/1000, 1)</f>
        <v>100.5</v>
      </c>
      <c r="E745">
        <v>28</v>
      </c>
      <c r="F7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45" t="s">
        <v>38</v>
      </c>
      <c r="H745">
        <v>58</v>
      </c>
      <c r="I745">
        <v>67</v>
      </c>
      <c r="J745">
        <v>47</v>
      </c>
      <c r="K745" t="s">
        <v>27</v>
      </c>
      <c r="L745">
        <f>IF(AI_Impact_on_Jobs_20303[[#This Row],[Risk_Category]] = "Low", AI_Impact_on_Jobs_20303[[#This Row],[Automation_Probability_2030]], 0)</f>
        <v>0</v>
      </c>
      <c r="M745">
        <f>IF(AI_Impact_on_Jobs_20303[[#This Row],[Risk_Category]]="Medium", AI_Impact_on_Jobs_20303[[#This Row],[Automation_Probability_2030]], 0)</f>
        <v>47</v>
      </c>
      <c r="N745">
        <f>IF(AI_Impact_on_Jobs_20303[[#This Row],[Risk_Category]]="High", AI_Impact_on_Jobs_20303[[#This Row],[Automation_Probability_2030]], 0)</f>
        <v>0</v>
      </c>
      <c r="O745">
        <f>AVERAGE(AI_Impact_on_Jobs_20303[[#This Row],[Skill_1]:[Skill_10]])</f>
        <v>27.1</v>
      </c>
      <c r="P745">
        <v>46</v>
      </c>
      <c r="Q745">
        <v>2</v>
      </c>
      <c r="R745">
        <v>2</v>
      </c>
      <c r="S745">
        <v>52</v>
      </c>
      <c r="T745">
        <v>7</v>
      </c>
      <c r="U745">
        <v>94</v>
      </c>
      <c r="V745">
        <v>18</v>
      </c>
      <c r="W745">
        <v>1</v>
      </c>
      <c r="X745">
        <v>5</v>
      </c>
      <c r="Y745">
        <v>44</v>
      </c>
    </row>
    <row r="746" spans="1:25" x14ac:dyDescent="0.35">
      <c r="A746">
        <v>745</v>
      </c>
      <c r="B746" t="s">
        <v>43</v>
      </c>
      <c r="C746">
        <v>68397</v>
      </c>
      <c r="D746">
        <f>ROUND(AI_Impact_on_Jobs_20303[[#This Row],[Salary]]/1000, 1)</f>
        <v>68.400000000000006</v>
      </c>
      <c r="E746">
        <v>14</v>
      </c>
      <c r="F7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46" t="s">
        <v>19</v>
      </c>
      <c r="H746">
        <v>84</v>
      </c>
      <c r="I746">
        <v>118</v>
      </c>
      <c r="J746">
        <v>1</v>
      </c>
      <c r="K746" t="s">
        <v>23</v>
      </c>
      <c r="L746">
        <f>IF(AI_Impact_on_Jobs_20303[[#This Row],[Risk_Category]] = "Low", AI_Impact_on_Jobs_20303[[#This Row],[Automation_Probability_2030]], 0)</f>
        <v>1</v>
      </c>
      <c r="M746">
        <f>IF(AI_Impact_on_Jobs_20303[[#This Row],[Risk_Category]]="Medium", AI_Impact_on_Jobs_20303[[#This Row],[Automation_Probability_2030]], 0)</f>
        <v>0</v>
      </c>
      <c r="N746">
        <f>IF(AI_Impact_on_Jobs_20303[[#This Row],[Risk_Category]]="High", AI_Impact_on_Jobs_20303[[#This Row],[Automation_Probability_2030]], 0)</f>
        <v>0</v>
      </c>
      <c r="O746">
        <f>AVERAGE(AI_Impact_on_Jobs_20303[[#This Row],[Skill_1]:[Skill_10]])</f>
        <v>49.3</v>
      </c>
      <c r="P746">
        <v>46</v>
      </c>
      <c r="Q746">
        <v>91</v>
      </c>
      <c r="R746">
        <v>33</v>
      </c>
      <c r="S746">
        <v>5</v>
      </c>
      <c r="T746">
        <v>96</v>
      </c>
      <c r="U746">
        <v>73</v>
      </c>
      <c r="V746">
        <v>75</v>
      </c>
      <c r="W746">
        <v>25</v>
      </c>
      <c r="X746">
        <v>41</v>
      </c>
      <c r="Y746">
        <v>8</v>
      </c>
    </row>
    <row r="747" spans="1:25" x14ac:dyDescent="0.35">
      <c r="A747">
        <v>746</v>
      </c>
      <c r="B747" t="s">
        <v>35</v>
      </c>
      <c r="C747">
        <v>113824</v>
      </c>
      <c r="D747">
        <f>ROUND(AI_Impact_on_Jobs_20303[[#This Row],[Salary]]/1000, 1)</f>
        <v>113.8</v>
      </c>
      <c r="E747">
        <v>10</v>
      </c>
      <c r="F7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47" t="s">
        <v>38</v>
      </c>
      <c r="H747">
        <v>1</v>
      </c>
      <c r="I747">
        <v>134</v>
      </c>
      <c r="J747">
        <v>63</v>
      </c>
      <c r="K747" t="s">
        <v>27</v>
      </c>
      <c r="L747">
        <f>IF(AI_Impact_on_Jobs_20303[[#This Row],[Risk_Category]] = "Low", AI_Impact_on_Jobs_20303[[#This Row],[Automation_Probability_2030]], 0)</f>
        <v>0</v>
      </c>
      <c r="M747">
        <f>IF(AI_Impact_on_Jobs_20303[[#This Row],[Risk_Category]]="Medium", AI_Impact_on_Jobs_20303[[#This Row],[Automation_Probability_2030]], 0)</f>
        <v>63</v>
      </c>
      <c r="N747">
        <f>IF(AI_Impact_on_Jobs_20303[[#This Row],[Risk_Category]]="High", AI_Impact_on_Jobs_20303[[#This Row],[Automation_Probability_2030]], 0)</f>
        <v>0</v>
      </c>
      <c r="O747">
        <f>AVERAGE(AI_Impact_on_Jobs_20303[[#This Row],[Skill_1]:[Skill_10]])</f>
        <v>33</v>
      </c>
      <c r="P747">
        <v>53</v>
      </c>
      <c r="Q747">
        <v>14</v>
      </c>
      <c r="R747">
        <v>3</v>
      </c>
      <c r="S747">
        <v>8</v>
      </c>
      <c r="T747">
        <v>6</v>
      </c>
      <c r="U747">
        <v>71</v>
      </c>
      <c r="V747">
        <v>3</v>
      </c>
      <c r="W747">
        <v>51</v>
      </c>
      <c r="X747">
        <v>75</v>
      </c>
      <c r="Y747">
        <v>46</v>
      </c>
    </row>
    <row r="748" spans="1:25" x14ac:dyDescent="0.35">
      <c r="A748">
        <v>747</v>
      </c>
      <c r="B748" t="s">
        <v>36</v>
      </c>
      <c r="C748">
        <v>50758</v>
      </c>
      <c r="D748">
        <f>ROUND(AI_Impact_on_Jobs_20303[[#This Row],[Salary]]/1000, 1)</f>
        <v>50.8</v>
      </c>
      <c r="E748">
        <v>26</v>
      </c>
      <c r="F7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48" t="s">
        <v>38</v>
      </c>
      <c r="H748">
        <v>79</v>
      </c>
      <c r="I748">
        <v>72</v>
      </c>
      <c r="J748">
        <v>33</v>
      </c>
      <c r="K748" t="s">
        <v>27</v>
      </c>
      <c r="L748">
        <f>IF(AI_Impact_on_Jobs_20303[[#This Row],[Risk_Category]] = "Low", AI_Impact_on_Jobs_20303[[#This Row],[Automation_Probability_2030]], 0)</f>
        <v>0</v>
      </c>
      <c r="M748">
        <f>IF(AI_Impact_on_Jobs_20303[[#This Row],[Risk_Category]]="Medium", AI_Impact_on_Jobs_20303[[#This Row],[Automation_Probability_2030]], 0)</f>
        <v>33</v>
      </c>
      <c r="N748">
        <f>IF(AI_Impact_on_Jobs_20303[[#This Row],[Risk_Category]]="High", AI_Impact_on_Jobs_20303[[#This Row],[Automation_Probability_2030]], 0)</f>
        <v>0</v>
      </c>
      <c r="O748">
        <f>AVERAGE(AI_Impact_on_Jobs_20303[[#This Row],[Skill_1]:[Skill_10]])</f>
        <v>49</v>
      </c>
      <c r="P748">
        <v>53</v>
      </c>
      <c r="Q748">
        <v>6</v>
      </c>
      <c r="R748">
        <v>77</v>
      </c>
      <c r="S748">
        <v>72</v>
      </c>
      <c r="T748">
        <v>88</v>
      </c>
      <c r="U748">
        <v>64</v>
      </c>
      <c r="V748">
        <v>7</v>
      </c>
      <c r="W748">
        <v>25</v>
      </c>
      <c r="X748">
        <v>81</v>
      </c>
      <c r="Y748">
        <v>17</v>
      </c>
    </row>
    <row r="749" spans="1:25" x14ac:dyDescent="0.35">
      <c r="A749">
        <v>748</v>
      </c>
      <c r="B749" t="s">
        <v>30</v>
      </c>
      <c r="C749">
        <v>135900</v>
      </c>
      <c r="D749">
        <f>ROUND(AI_Impact_on_Jobs_20303[[#This Row],[Salary]]/1000, 1)</f>
        <v>135.9</v>
      </c>
      <c r="E749">
        <v>8</v>
      </c>
      <c r="F7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49" t="s">
        <v>19</v>
      </c>
      <c r="H749">
        <v>78</v>
      </c>
      <c r="I749">
        <v>83</v>
      </c>
      <c r="J749">
        <v>43</v>
      </c>
      <c r="K749" t="s">
        <v>27</v>
      </c>
      <c r="L749">
        <f>IF(AI_Impact_on_Jobs_20303[[#This Row],[Risk_Category]] = "Low", AI_Impact_on_Jobs_20303[[#This Row],[Automation_Probability_2030]], 0)</f>
        <v>0</v>
      </c>
      <c r="M749">
        <f>IF(AI_Impact_on_Jobs_20303[[#This Row],[Risk_Category]]="Medium", AI_Impact_on_Jobs_20303[[#This Row],[Automation_Probability_2030]], 0)</f>
        <v>43</v>
      </c>
      <c r="N749">
        <f>IF(AI_Impact_on_Jobs_20303[[#This Row],[Risk_Category]]="High", AI_Impact_on_Jobs_20303[[#This Row],[Automation_Probability_2030]], 0)</f>
        <v>0</v>
      </c>
      <c r="O749">
        <f>AVERAGE(AI_Impact_on_Jobs_20303[[#This Row],[Skill_1]:[Skill_10]])</f>
        <v>55.4</v>
      </c>
      <c r="P749">
        <v>56</v>
      </c>
      <c r="Q749">
        <v>86</v>
      </c>
      <c r="R749">
        <v>22</v>
      </c>
      <c r="S749">
        <v>94</v>
      </c>
      <c r="T749">
        <v>6</v>
      </c>
      <c r="U749">
        <v>99</v>
      </c>
      <c r="V749">
        <v>9</v>
      </c>
      <c r="W749">
        <v>13</v>
      </c>
      <c r="X749">
        <v>83</v>
      </c>
      <c r="Y749">
        <v>86</v>
      </c>
    </row>
    <row r="750" spans="1:25" x14ac:dyDescent="0.35">
      <c r="A750">
        <v>749</v>
      </c>
      <c r="B750" t="s">
        <v>29</v>
      </c>
      <c r="C750">
        <v>133613</v>
      </c>
      <c r="D750">
        <f>ROUND(AI_Impact_on_Jobs_20303[[#This Row],[Salary]]/1000, 1)</f>
        <v>133.6</v>
      </c>
      <c r="E750">
        <v>11</v>
      </c>
      <c r="F7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50" t="s">
        <v>22</v>
      </c>
      <c r="H750">
        <v>71</v>
      </c>
      <c r="I750">
        <v>137</v>
      </c>
      <c r="J750">
        <v>6</v>
      </c>
      <c r="K750" t="s">
        <v>23</v>
      </c>
      <c r="L750">
        <f>IF(AI_Impact_on_Jobs_20303[[#This Row],[Risk_Category]] = "Low", AI_Impact_on_Jobs_20303[[#This Row],[Automation_Probability_2030]], 0)</f>
        <v>6</v>
      </c>
      <c r="M750">
        <f>IF(AI_Impact_on_Jobs_20303[[#This Row],[Risk_Category]]="Medium", AI_Impact_on_Jobs_20303[[#This Row],[Automation_Probability_2030]], 0)</f>
        <v>0</v>
      </c>
      <c r="N750">
        <f>IF(AI_Impact_on_Jobs_20303[[#This Row],[Risk_Category]]="High", AI_Impact_on_Jobs_20303[[#This Row],[Automation_Probability_2030]], 0)</f>
        <v>0</v>
      </c>
      <c r="O750">
        <f>AVERAGE(AI_Impact_on_Jobs_20303[[#This Row],[Skill_1]:[Skill_10]])</f>
        <v>42.8</v>
      </c>
      <c r="P750">
        <v>57</v>
      </c>
      <c r="Q750">
        <v>85</v>
      </c>
      <c r="R750">
        <v>4</v>
      </c>
      <c r="S750">
        <v>3</v>
      </c>
      <c r="T750">
        <v>8</v>
      </c>
      <c r="U750">
        <v>34</v>
      </c>
      <c r="V750">
        <v>0</v>
      </c>
      <c r="W750">
        <v>96</v>
      </c>
      <c r="X750">
        <v>59</v>
      </c>
      <c r="Y750">
        <v>82</v>
      </c>
    </row>
    <row r="751" spans="1:25" x14ac:dyDescent="0.35">
      <c r="A751">
        <v>750</v>
      </c>
      <c r="B751" t="s">
        <v>32</v>
      </c>
      <c r="C751">
        <v>93115</v>
      </c>
      <c r="D751">
        <f>ROUND(AI_Impact_on_Jobs_20303[[#This Row],[Salary]]/1000, 1)</f>
        <v>93.1</v>
      </c>
      <c r="E751">
        <v>10</v>
      </c>
      <c r="F7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51" t="s">
        <v>25</v>
      </c>
      <c r="H751">
        <v>7</v>
      </c>
      <c r="I751">
        <v>67</v>
      </c>
      <c r="J751">
        <v>42</v>
      </c>
      <c r="K751" t="s">
        <v>27</v>
      </c>
      <c r="L751">
        <f>IF(AI_Impact_on_Jobs_20303[[#This Row],[Risk_Category]] = "Low", AI_Impact_on_Jobs_20303[[#This Row],[Automation_Probability_2030]], 0)</f>
        <v>0</v>
      </c>
      <c r="M751">
        <f>IF(AI_Impact_on_Jobs_20303[[#This Row],[Risk_Category]]="Medium", AI_Impact_on_Jobs_20303[[#This Row],[Automation_Probability_2030]], 0)</f>
        <v>42</v>
      </c>
      <c r="N751">
        <f>IF(AI_Impact_on_Jobs_20303[[#This Row],[Risk_Category]]="High", AI_Impact_on_Jobs_20303[[#This Row],[Automation_Probability_2030]], 0)</f>
        <v>0</v>
      </c>
      <c r="O751">
        <f>AVERAGE(AI_Impact_on_Jobs_20303[[#This Row],[Skill_1]:[Skill_10]])</f>
        <v>44.7</v>
      </c>
      <c r="P751">
        <v>32</v>
      </c>
      <c r="Q751">
        <v>66</v>
      </c>
      <c r="R751">
        <v>62</v>
      </c>
      <c r="S751">
        <v>49</v>
      </c>
      <c r="T751">
        <v>21</v>
      </c>
      <c r="U751">
        <v>38</v>
      </c>
      <c r="V751">
        <v>54</v>
      </c>
      <c r="W751">
        <v>47</v>
      </c>
      <c r="X751">
        <v>13</v>
      </c>
      <c r="Y751">
        <v>65</v>
      </c>
    </row>
    <row r="752" spans="1:25" x14ac:dyDescent="0.35">
      <c r="A752">
        <v>751</v>
      </c>
      <c r="B752" t="s">
        <v>21</v>
      </c>
      <c r="C752">
        <v>129683</v>
      </c>
      <c r="D752">
        <f>ROUND(AI_Impact_on_Jobs_20303[[#This Row],[Salary]]/1000, 1)</f>
        <v>129.69999999999999</v>
      </c>
      <c r="E752">
        <v>11</v>
      </c>
      <c r="F7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52" t="s">
        <v>19</v>
      </c>
      <c r="H752">
        <v>38</v>
      </c>
      <c r="I752">
        <v>121</v>
      </c>
      <c r="J752">
        <v>6</v>
      </c>
      <c r="K752" t="s">
        <v>23</v>
      </c>
      <c r="L752">
        <f>IF(AI_Impact_on_Jobs_20303[[#This Row],[Risk_Category]] = "Low", AI_Impact_on_Jobs_20303[[#This Row],[Automation_Probability_2030]], 0)</f>
        <v>6</v>
      </c>
      <c r="M752">
        <f>IF(AI_Impact_on_Jobs_20303[[#This Row],[Risk_Category]]="Medium", AI_Impact_on_Jobs_20303[[#This Row],[Automation_Probability_2030]], 0)</f>
        <v>0</v>
      </c>
      <c r="N752">
        <f>IF(AI_Impact_on_Jobs_20303[[#This Row],[Risk_Category]]="High", AI_Impact_on_Jobs_20303[[#This Row],[Automation_Probability_2030]], 0)</f>
        <v>0</v>
      </c>
      <c r="O752">
        <f>AVERAGE(AI_Impact_on_Jobs_20303[[#This Row],[Skill_1]:[Skill_10]])</f>
        <v>41.1</v>
      </c>
      <c r="P752">
        <v>57</v>
      </c>
      <c r="Q752">
        <v>33</v>
      </c>
      <c r="R752">
        <v>1</v>
      </c>
      <c r="S752">
        <v>19</v>
      </c>
      <c r="T752">
        <v>94</v>
      </c>
      <c r="U752">
        <v>52</v>
      </c>
      <c r="V752">
        <v>10</v>
      </c>
      <c r="W752">
        <v>52</v>
      </c>
      <c r="X752">
        <v>54</v>
      </c>
      <c r="Y752">
        <v>39</v>
      </c>
    </row>
    <row r="753" spans="1:25" x14ac:dyDescent="0.35">
      <c r="A753">
        <v>752</v>
      </c>
      <c r="B753" t="s">
        <v>44</v>
      </c>
      <c r="C753">
        <v>83013</v>
      </c>
      <c r="D753">
        <f>ROUND(AI_Impact_on_Jobs_20303[[#This Row],[Salary]]/1000, 1)</f>
        <v>83</v>
      </c>
      <c r="E753">
        <v>15</v>
      </c>
      <c r="F7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53" t="s">
        <v>38</v>
      </c>
      <c r="H753">
        <v>25</v>
      </c>
      <c r="I753">
        <v>84</v>
      </c>
      <c r="J753">
        <v>48</v>
      </c>
      <c r="K753" t="s">
        <v>27</v>
      </c>
      <c r="L753">
        <f>IF(AI_Impact_on_Jobs_20303[[#This Row],[Risk_Category]] = "Low", AI_Impact_on_Jobs_20303[[#This Row],[Automation_Probability_2030]], 0)</f>
        <v>0</v>
      </c>
      <c r="M753">
        <f>IF(AI_Impact_on_Jobs_20303[[#This Row],[Risk_Category]]="Medium", AI_Impact_on_Jobs_20303[[#This Row],[Automation_Probability_2030]], 0)</f>
        <v>48</v>
      </c>
      <c r="N753">
        <f>IF(AI_Impact_on_Jobs_20303[[#This Row],[Risk_Category]]="High", AI_Impact_on_Jobs_20303[[#This Row],[Automation_Probability_2030]], 0)</f>
        <v>0</v>
      </c>
      <c r="O753">
        <f>AVERAGE(AI_Impact_on_Jobs_20303[[#This Row],[Skill_1]:[Skill_10]])</f>
        <v>43.8</v>
      </c>
      <c r="P753">
        <v>19</v>
      </c>
      <c r="Q753">
        <v>22</v>
      </c>
      <c r="R753">
        <v>27</v>
      </c>
      <c r="S753">
        <v>45</v>
      </c>
      <c r="T753">
        <v>65</v>
      </c>
      <c r="U753">
        <v>86</v>
      </c>
      <c r="V753">
        <v>29</v>
      </c>
      <c r="W753">
        <v>18</v>
      </c>
      <c r="X753">
        <v>38</v>
      </c>
      <c r="Y753">
        <v>89</v>
      </c>
    </row>
    <row r="754" spans="1:25" x14ac:dyDescent="0.35">
      <c r="A754">
        <v>753</v>
      </c>
      <c r="B754" t="s">
        <v>31</v>
      </c>
      <c r="C754">
        <v>45233</v>
      </c>
      <c r="D754">
        <f>ROUND(AI_Impact_on_Jobs_20303[[#This Row],[Salary]]/1000, 1)</f>
        <v>45.2</v>
      </c>
      <c r="E754">
        <v>16</v>
      </c>
      <c r="F7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54" t="s">
        <v>25</v>
      </c>
      <c r="H754">
        <v>68</v>
      </c>
      <c r="I754">
        <v>98</v>
      </c>
      <c r="J754">
        <v>9</v>
      </c>
      <c r="K754" t="s">
        <v>23</v>
      </c>
      <c r="L754">
        <f>IF(AI_Impact_on_Jobs_20303[[#This Row],[Risk_Category]] = "Low", AI_Impact_on_Jobs_20303[[#This Row],[Automation_Probability_2030]], 0)</f>
        <v>9</v>
      </c>
      <c r="M754">
        <f>IF(AI_Impact_on_Jobs_20303[[#This Row],[Risk_Category]]="Medium", AI_Impact_on_Jobs_20303[[#This Row],[Automation_Probability_2030]], 0)</f>
        <v>0</v>
      </c>
      <c r="N754">
        <f>IF(AI_Impact_on_Jobs_20303[[#This Row],[Risk_Category]]="High", AI_Impact_on_Jobs_20303[[#This Row],[Automation_Probability_2030]], 0)</f>
        <v>0</v>
      </c>
      <c r="O754">
        <f>AVERAGE(AI_Impact_on_Jobs_20303[[#This Row],[Skill_1]:[Skill_10]])</f>
        <v>40.9</v>
      </c>
      <c r="P754">
        <v>32</v>
      </c>
      <c r="Q754">
        <v>22</v>
      </c>
      <c r="R754">
        <v>88</v>
      </c>
      <c r="S754">
        <v>48</v>
      </c>
      <c r="T754">
        <v>56</v>
      </c>
      <c r="U754">
        <v>59</v>
      </c>
      <c r="V754">
        <v>64</v>
      </c>
      <c r="W754">
        <v>5</v>
      </c>
      <c r="X754">
        <v>2</v>
      </c>
      <c r="Y754">
        <v>33</v>
      </c>
    </row>
    <row r="755" spans="1:25" x14ac:dyDescent="0.35">
      <c r="A755">
        <v>754</v>
      </c>
      <c r="B755" t="s">
        <v>43</v>
      </c>
      <c r="C755">
        <v>50765</v>
      </c>
      <c r="D755">
        <f>ROUND(AI_Impact_on_Jobs_20303[[#This Row],[Salary]]/1000, 1)</f>
        <v>50.8</v>
      </c>
      <c r="E755">
        <v>19</v>
      </c>
      <c r="F7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55" t="s">
        <v>22</v>
      </c>
      <c r="H755">
        <v>68</v>
      </c>
      <c r="I755">
        <v>56</v>
      </c>
      <c r="J755">
        <v>19</v>
      </c>
      <c r="K755" t="s">
        <v>23</v>
      </c>
      <c r="L755">
        <f>IF(AI_Impact_on_Jobs_20303[[#This Row],[Risk_Category]] = "Low", AI_Impact_on_Jobs_20303[[#This Row],[Automation_Probability_2030]], 0)</f>
        <v>19</v>
      </c>
      <c r="M755">
        <f>IF(AI_Impact_on_Jobs_20303[[#This Row],[Risk_Category]]="Medium", AI_Impact_on_Jobs_20303[[#This Row],[Automation_Probability_2030]], 0)</f>
        <v>0</v>
      </c>
      <c r="N755">
        <f>IF(AI_Impact_on_Jobs_20303[[#This Row],[Risk_Category]]="High", AI_Impact_on_Jobs_20303[[#This Row],[Automation_Probability_2030]], 0)</f>
        <v>0</v>
      </c>
      <c r="O755">
        <f>AVERAGE(AI_Impact_on_Jobs_20303[[#This Row],[Skill_1]:[Skill_10]])</f>
        <v>51.3</v>
      </c>
      <c r="P755">
        <v>21</v>
      </c>
      <c r="Q755">
        <v>95</v>
      </c>
      <c r="R755">
        <v>34</v>
      </c>
      <c r="S755">
        <v>33</v>
      </c>
      <c r="T755">
        <v>92</v>
      </c>
      <c r="U755">
        <v>42</v>
      </c>
      <c r="V755">
        <v>96</v>
      </c>
      <c r="W755">
        <v>2</v>
      </c>
      <c r="X755">
        <v>31</v>
      </c>
      <c r="Y755">
        <v>67</v>
      </c>
    </row>
    <row r="756" spans="1:25" x14ac:dyDescent="0.35">
      <c r="A756">
        <v>755</v>
      </c>
      <c r="B756" t="s">
        <v>39</v>
      </c>
      <c r="C756">
        <v>108766</v>
      </c>
      <c r="D756">
        <f>ROUND(AI_Impact_on_Jobs_20303[[#This Row],[Salary]]/1000, 1)</f>
        <v>108.8</v>
      </c>
      <c r="E756">
        <v>18</v>
      </c>
      <c r="F7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56" t="s">
        <v>38</v>
      </c>
      <c r="H756">
        <v>14</v>
      </c>
      <c r="I756">
        <v>85</v>
      </c>
      <c r="J756">
        <v>8</v>
      </c>
      <c r="K756" t="s">
        <v>20</v>
      </c>
      <c r="L756">
        <f>IF(AI_Impact_on_Jobs_20303[[#This Row],[Risk_Category]] = "Low", AI_Impact_on_Jobs_20303[[#This Row],[Automation_Probability_2030]], 0)</f>
        <v>0</v>
      </c>
      <c r="M756">
        <f>IF(AI_Impact_on_Jobs_20303[[#This Row],[Risk_Category]]="Medium", AI_Impact_on_Jobs_20303[[#This Row],[Automation_Probability_2030]], 0)</f>
        <v>0</v>
      </c>
      <c r="N756">
        <f>IF(AI_Impact_on_Jobs_20303[[#This Row],[Risk_Category]]="High", AI_Impact_on_Jobs_20303[[#This Row],[Automation_Probability_2030]], 0)</f>
        <v>8</v>
      </c>
      <c r="O756">
        <f>AVERAGE(AI_Impact_on_Jobs_20303[[#This Row],[Skill_1]:[Skill_10]])</f>
        <v>49.2</v>
      </c>
      <c r="P756">
        <v>51</v>
      </c>
      <c r="Q756">
        <v>93</v>
      </c>
      <c r="R756">
        <v>87</v>
      </c>
      <c r="S756">
        <v>13</v>
      </c>
      <c r="T756">
        <v>17</v>
      </c>
      <c r="U756">
        <v>36</v>
      </c>
      <c r="V756">
        <v>29</v>
      </c>
      <c r="W756">
        <v>61</v>
      </c>
      <c r="X756">
        <v>9</v>
      </c>
      <c r="Y756">
        <v>96</v>
      </c>
    </row>
    <row r="757" spans="1:25" x14ac:dyDescent="0.35">
      <c r="A757">
        <v>756</v>
      </c>
      <c r="B757" t="s">
        <v>41</v>
      </c>
      <c r="C757">
        <v>64297</v>
      </c>
      <c r="D757">
        <f>ROUND(AI_Impact_on_Jobs_20303[[#This Row],[Salary]]/1000, 1)</f>
        <v>64.3</v>
      </c>
      <c r="E757">
        <v>16</v>
      </c>
      <c r="F7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57" t="s">
        <v>25</v>
      </c>
      <c r="H757">
        <v>84</v>
      </c>
      <c r="I757">
        <v>103</v>
      </c>
      <c r="J757">
        <v>75</v>
      </c>
      <c r="K757" t="s">
        <v>20</v>
      </c>
      <c r="L757">
        <f>IF(AI_Impact_on_Jobs_20303[[#This Row],[Risk_Category]] = "Low", AI_Impact_on_Jobs_20303[[#This Row],[Automation_Probability_2030]], 0)</f>
        <v>0</v>
      </c>
      <c r="M757">
        <f>IF(AI_Impact_on_Jobs_20303[[#This Row],[Risk_Category]]="Medium", AI_Impact_on_Jobs_20303[[#This Row],[Automation_Probability_2030]], 0)</f>
        <v>0</v>
      </c>
      <c r="N757">
        <f>IF(AI_Impact_on_Jobs_20303[[#This Row],[Risk_Category]]="High", AI_Impact_on_Jobs_20303[[#This Row],[Automation_Probability_2030]], 0)</f>
        <v>75</v>
      </c>
      <c r="O757">
        <f>AVERAGE(AI_Impact_on_Jobs_20303[[#This Row],[Skill_1]:[Skill_10]])</f>
        <v>56.8</v>
      </c>
      <c r="P757">
        <v>52</v>
      </c>
      <c r="Q757">
        <v>56</v>
      </c>
      <c r="R757">
        <v>74</v>
      </c>
      <c r="S757">
        <v>22</v>
      </c>
      <c r="T757">
        <v>37</v>
      </c>
      <c r="U757">
        <v>36</v>
      </c>
      <c r="V757">
        <v>96</v>
      </c>
      <c r="W757">
        <v>44</v>
      </c>
      <c r="X757">
        <v>76</v>
      </c>
      <c r="Y757">
        <v>75</v>
      </c>
    </row>
    <row r="758" spans="1:25" x14ac:dyDescent="0.35">
      <c r="A758">
        <v>757</v>
      </c>
      <c r="B758" t="s">
        <v>32</v>
      </c>
      <c r="C758">
        <v>76126</v>
      </c>
      <c r="D758">
        <f>ROUND(AI_Impact_on_Jobs_20303[[#This Row],[Salary]]/1000, 1)</f>
        <v>76.099999999999994</v>
      </c>
      <c r="E758">
        <v>10</v>
      </c>
      <c r="F7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58" t="s">
        <v>25</v>
      </c>
      <c r="H758">
        <v>57</v>
      </c>
      <c r="I758">
        <v>139</v>
      </c>
      <c r="J758">
        <v>49</v>
      </c>
      <c r="K758" t="s">
        <v>27</v>
      </c>
      <c r="L758">
        <f>IF(AI_Impact_on_Jobs_20303[[#This Row],[Risk_Category]] = "Low", AI_Impact_on_Jobs_20303[[#This Row],[Automation_Probability_2030]], 0)</f>
        <v>0</v>
      </c>
      <c r="M758">
        <f>IF(AI_Impact_on_Jobs_20303[[#This Row],[Risk_Category]]="Medium", AI_Impact_on_Jobs_20303[[#This Row],[Automation_Probability_2030]], 0)</f>
        <v>49</v>
      </c>
      <c r="N758">
        <f>IF(AI_Impact_on_Jobs_20303[[#This Row],[Risk_Category]]="High", AI_Impact_on_Jobs_20303[[#This Row],[Automation_Probability_2030]], 0)</f>
        <v>0</v>
      </c>
      <c r="O758">
        <f>AVERAGE(AI_Impact_on_Jobs_20303[[#This Row],[Skill_1]:[Skill_10]])</f>
        <v>72.5</v>
      </c>
      <c r="P758">
        <v>95</v>
      </c>
      <c r="Q758">
        <v>21</v>
      </c>
      <c r="R758">
        <v>7</v>
      </c>
      <c r="S758">
        <v>89</v>
      </c>
      <c r="T758">
        <v>85</v>
      </c>
      <c r="U758">
        <v>99</v>
      </c>
      <c r="V758">
        <v>68</v>
      </c>
      <c r="W758">
        <v>94</v>
      </c>
      <c r="X758">
        <v>83</v>
      </c>
      <c r="Y758">
        <v>84</v>
      </c>
    </row>
    <row r="759" spans="1:25" x14ac:dyDescent="0.35">
      <c r="A759">
        <v>758</v>
      </c>
      <c r="B759" t="s">
        <v>31</v>
      </c>
      <c r="C759">
        <v>112694</v>
      </c>
      <c r="D759">
        <f>ROUND(AI_Impact_on_Jobs_20303[[#This Row],[Salary]]/1000, 1)</f>
        <v>112.7</v>
      </c>
      <c r="E759">
        <v>27</v>
      </c>
      <c r="F7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59" t="s">
        <v>19</v>
      </c>
      <c r="H759">
        <v>38</v>
      </c>
      <c r="I759">
        <v>143</v>
      </c>
      <c r="J759">
        <v>16</v>
      </c>
      <c r="K759" t="s">
        <v>23</v>
      </c>
      <c r="L759">
        <f>IF(AI_Impact_on_Jobs_20303[[#This Row],[Risk_Category]] = "Low", AI_Impact_on_Jobs_20303[[#This Row],[Automation_Probability_2030]], 0)</f>
        <v>16</v>
      </c>
      <c r="M759">
        <f>IF(AI_Impact_on_Jobs_20303[[#This Row],[Risk_Category]]="Medium", AI_Impact_on_Jobs_20303[[#This Row],[Automation_Probability_2030]], 0)</f>
        <v>0</v>
      </c>
      <c r="N759">
        <f>IF(AI_Impact_on_Jobs_20303[[#This Row],[Risk_Category]]="High", AI_Impact_on_Jobs_20303[[#This Row],[Automation_Probability_2030]], 0)</f>
        <v>0</v>
      </c>
      <c r="O759">
        <f>AVERAGE(AI_Impact_on_Jobs_20303[[#This Row],[Skill_1]:[Skill_10]])</f>
        <v>41.2</v>
      </c>
      <c r="P759">
        <v>54</v>
      </c>
      <c r="Q759">
        <v>45</v>
      </c>
      <c r="R759">
        <v>56</v>
      </c>
      <c r="S759">
        <v>47</v>
      </c>
      <c r="T759">
        <v>5</v>
      </c>
      <c r="U759">
        <v>88</v>
      </c>
      <c r="V759">
        <v>44</v>
      </c>
      <c r="W759">
        <v>59</v>
      </c>
      <c r="X759">
        <v>14</v>
      </c>
      <c r="Y759">
        <v>0</v>
      </c>
    </row>
    <row r="760" spans="1:25" x14ac:dyDescent="0.35">
      <c r="A760">
        <v>759</v>
      </c>
      <c r="B760" t="s">
        <v>40</v>
      </c>
      <c r="C760">
        <v>117287</v>
      </c>
      <c r="D760">
        <f>ROUND(AI_Impact_on_Jobs_20303[[#This Row],[Salary]]/1000, 1)</f>
        <v>117.3</v>
      </c>
      <c r="E760">
        <v>21</v>
      </c>
      <c r="F7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60" t="s">
        <v>25</v>
      </c>
      <c r="H760">
        <v>7</v>
      </c>
      <c r="I760">
        <v>6</v>
      </c>
      <c r="J760">
        <v>28</v>
      </c>
      <c r="K760" t="s">
        <v>23</v>
      </c>
      <c r="L760">
        <f>IF(AI_Impact_on_Jobs_20303[[#This Row],[Risk_Category]] = "Low", AI_Impact_on_Jobs_20303[[#This Row],[Automation_Probability_2030]], 0)</f>
        <v>28</v>
      </c>
      <c r="M760">
        <f>IF(AI_Impact_on_Jobs_20303[[#This Row],[Risk_Category]]="Medium", AI_Impact_on_Jobs_20303[[#This Row],[Automation_Probability_2030]], 0)</f>
        <v>0</v>
      </c>
      <c r="N760">
        <f>IF(AI_Impact_on_Jobs_20303[[#This Row],[Risk_Category]]="High", AI_Impact_on_Jobs_20303[[#This Row],[Automation_Probability_2030]], 0)</f>
        <v>0</v>
      </c>
      <c r="O760">
        <f>AVERAGE(AI_Impact_on_Jobs_20303[[#This Row],[Skill_1]:[Skill_10]])</f>
        <v>36.5</v>
      </c>
      <c r="P760">
        <v>22</v>
      </c>
      <c r="Q760">
        <v>2</v>
      </c>
      <c r="R760">
        <v>18</v>
      </c>
      <c r="S760">
        <v>1</v>
      </c>
      <c r="T760">
        <v>77</v>
      </c>
      <c r="U760">
        <v>88</v>
      </c>
      <c r="V760">
        <v>61</v>
      </c>
      <c r="W760">
        <v>19</v>
      </c>
      <c r="X760">
        <v>29</v>
      </c>
      <c r="Y760">
        <v>48</v>
      </c>
    </row>
    <row r="761" spans="1:25" x14ac:dyDescent="0.35">
      <c r="A761">
        <v>760</v>
      </c>
      <c r="B761" t="s">
        <v>43</v>
      </c>
      <c r="C761">
        <v>31082</v>
      </c>
      <c r="D761">
        <f>ROUND(AI_Impact_on_Jobs_20303[[#This Row],[Salary]]/1000, 1)</f>
        <v>31.1</v>
      </c>
      <c r="E761">
        <v>12</v>
      </c>
      <c r="F7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61" t="s">
        <v>38</v>
      </c>
      <c r="H761">
        <v>25</v>
      </c>
      <c r="I761">
        <v>123</v>
      </c>
      <c r="J761">
        <v>16</v>
      </c>
      <c r="K761" t="s">
        <v>23</v>
      </c>
      <c r="L761">
        <f>IF(AI_Impact_on_Jobs_20303[[#This Row],[Risk_Category]] = "Low", AI_Impact_on_Jobs_20303[[#This Row],[Automation_Probability_2030]], 0)</f>
        <v>16</v>
      </c>
      <c r="M761">
        <f>IF(AI_Impact_on_Jobs_20303[[#This Row],[Risk_Category]]="Medium", AI_Impact_on_Jobs_20303[[#This Row],[Automation_Probability_2030]], 0)</f>
        <v>0</v>
      </c>
      <c r="N761">
        <f>IF(AI_Impact_on_Jobs_20303[[#This Row],[Risk_Category]]="High", AI_Impact_on_Jobs_20303[[#This Row],[Automation_Probability_2030]], 0)</f>
        <v>0</v>
      </c>
      <c r="O761">
        <f>AVERAGE(AI_Impact_on_Jobs_20303[[#This Row],[Skill_1]:[Skill_10]])</f>
        <v>37.1</v>
      </c>
      <c r="P761">
        <v>3</v>
      </c>
      <c r="Q761">
        <v>46</v>
      </c>
      <c r="R761">
        <v>7</v>
      </c>
      <c r="S761">
        <v>8</v>
      </c>
      <c r="T761">
        <v>24</v>
      </c>
      <c r="U761">
        <v>73</v>
      </c>
      <c r="V761">
        <v>7</v>
      </c>
      <c r="W761">
        <v>96</v>
      </c>
      <c r="X761">
        <v>19</v>
      </c>
      <c r="Y761">
        <v>88</v>
      </c>
    </row>
    <row r="762" spans="1:25" x14ac:dyDescent="0.35">
      <c r="A762">
        <v>761</v>
      </c>
      <c r="B762" t="s">
        <v>18</v>
      </c>
      <c r="C762">
        <v>137252</v>
      </c>
      <c r="D762">
        <f>ROUND(AI_Impact_on_Jobs_20303[[#This Row],[Salary]]/1000, 1)</f>
        <v>137.30000000000001</v>
      </c>
      <c r="E762">
        <v>23</v>
      </c>
      <c r="F7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62" t="s">
        <v>38</v>
      </c>
      <c r="H762">
        <v>97</v>
      </c>
      <c r="I762">
        <v>98</v>
      </c>
      <c r="J762">
        <v>88</v>
      </c>
      <c r="K762" t="s">
        <v>20</v>
      </c>
      <c r="L762">
        <f>IF(AI_Impact_on_Jobs_20303[[#This Row],[Risk_Category]] = "Low", AI_Impact_on_Jobs_20303[[#This Row],[Automation_Probability_2030]], 0)</f>
        <v>0</v>
      </c>
      <c r="M762">
        <f>IF(AI_Impact_on_Jobs_20303[[#This Row],[Risk_Category]]="Medium", AI_Impact_on_Jobs_20303[[#This Row],[Automation_Probability_2030]], 0)</f>
        <v>0</v>
      </c>
      <c r="N762">
        <f>IF(AI_Impact_on_Jobs_20303[[#This Row],[Risk_Category]]="High", AI_Impact_on_Jobs_20303[[#This Row],[Automation_Probability_2030]], 0)</f>
        <v>88</v>
      </c>
      <c r="O762">
        <f>AVERAGE(AI_Impact_on_Jobs_20303[[#This Row],[Skill_1]:[Skill_10]])</f>
        <v>45.7</v>
      </c>
      <c r="P762">
        <v>37</v>
      </c>
      <c r="Q762">
        <v>18</v>
      </c>
      <c r="R762">
        <v>44</v>
      </c>
      <c r="S762">
        <v>17</v>
      </c>
      <c r="T762">
        <v>98</v>
      </c>
      <c r="U762">
        <v>1</v>
      </c>
      <c r="V762">
        <v>59</v>
      </c>
      <c r="W762">
        <v>63</v>
      </c>
      <c r="X762">
        <v>54</v>
      </c>
      <c r="Y762">
        <v>66</v>
      </c>
    </row>
    <row r="763" spans="1:25" x14ac:dyDescent="0.35">
      <c r="A763">
        <v>762</v>
      </c>
      <c r="B763" t="s">
        <v>28</v>
      </c>
      <c r="C763">
        <v>31511</v>
      </c>
      <c r="D763">
        <f>ROUND(AI_Impact_on_Jobs_20303[[#This Row],[Salary]]/1000, 1)</f>
        <v>31.5</v>
      </c>
      <c r="E763">
        <v>17</v>
      </c>
      <c r="F7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63" t="s">
        <v>38</v>
      </c>
      <c r="H763">
        <v>56</v>
      </c>
      <c r="I763">
        <v>79</v>
      </c>
      <c r="J763">
        <v>68</v>
      </c>
      <c r="K763" t="s">
        <v>27</v>
      </c>
      <c r="L763">
        <f>IF(AI_Impact_on_Jobs_20303[[#This Row],[Risk_Category]] = "Low", AI_Impact_on_Jobs_20303[[#This Row],[Automation_Probability_2030]], 0)</f>
        <v>0</v>
      </c>
      <c r="M763">
        <f>IF(AI_Impact_on_Jobs_20303[[#This Row],[Risk_Category]]="Medium", AI_Impact_on_Jobs_20303[[#This Row],[Automation_Probability_2030]], 0)</f>
        <v>68</v>
      </c>
      <c r="N763">
        <f>IF(AI_Impact_on_Jobs_20303[[#This Row],[Risk_Category]]="High", AI_Impact_on_Jobs_20303[[#This Row],[Automation_Probability_2030]], 0)</f>
        <v>0</v>
      </c>
      <c r="O763">
        <f>AVERAGE(AI_Impact_on_Jobs_20303[[#This Row],[Skill_1]:[Skill_10]])</f>
        <v>37.5</v>
      </c>
      <c r="P763">
        <v>76</v>
      </c>
      <c r="Q763">
        <v>97</v>
      </c>
      <c r="R763">
        <v>4</v>
      </c>
      <c r="S763">
        <v>29</v>
      </c>
      <c r="T763">
        <v>2</v>
      </c>
      <c r="U763">
        <v>1</v>
      </c>
      <c r="V763">
        <v>24</v>
      </c>
      <c r="W763">
        <v>68</v>
      </c>
      <c r="X763">
        <v>23</v>
      </c>
      <c r="Y763">
        <v>51</v>
      </c>
    </row>
    <row r="764" spans="1:25" x14ac:dyDescent="0.35">
      <c r="A764">
        <v>763</v>
      </c>
      <c r="B764" t="s">
        <v>41</v>
      </c>
      <c r="C764">
        <v>33145</v>
      </c>
      <c r="D764">
        <f>ROUND(AI_Impact_on_Jobs_20303[[#This Row],[Salary]]/1000, 1)</f>
        <v>33.1</v>
      </c>
      <c r="E764">
        <v>9</v>
      </c>
      <c r="F7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64" t="s">
        <v>19</v>
      </c>
      <c r="H764">
        <v>69</v>
      </c>
      <c r="I764">
        <v>89</v>
      </c>
      <c r="J764">
        <v>79</v>
      </c>
      <c r="K764" t="s">
        <v>20</v>
      </c>
      <c r="L764">
        <f>IF(AI_Impact_on_Jobs_20303[[#This Row],[Risk_Category]] = "Low", AI_Impact_on_Jobs_20303[[#This Row],[Automation_Probability_2030]], 0)</f>
        <v>0</v>
      </c>
      <c r="M764">
        <f>IF(AI_Impact_on_Jobs_20303[[#This Row],[Risk_Category]]="Medium", AI_Impact_on_Jobs_20303[[#This Row],[Automation_Probability_2030]], 0)</f>
        <v>0</v>
      </c>
      <c r="N764">
        <f>IF(AI_Impact_on_Jobs_20303[[#This Row],[Risk_Category]]="High", AI_Impact_on_Jobs_20303[[#This Row],[Automation_Probability_2030]], 0)</f>
        <v>79</v>
      </c>
      <c r="O764">
        <f>AVERAGE(AI_Impact_on_Jobs_20303[[#This Row],[Skill_1]:[Skill_10]])</f>
        <v>52</v>
      </c>
      <c r="P764">
        <v>46</v>
      </c>
      <c r="Q764">
        <v>18</v>
      </c>
      <c r="R764">
        <v>63</v>
      </c>
      <c r="S764">
        <v>36</v>
      </c>
      <c r="T764">
        <v>85</v>
      </c>
      <c r="U764">
        <v>76</v>
      </c>
      <c r="V764">
        <v>61</v>
      </c>
      <c r="W764">
        <v>36</v>
      </c>
      <c r="X764">
        <v>21</v>
      </c>
      <c r="Y764">
        <v>78</v>
      </c>
    </row>
    <row r="765" spans="1:25" x14ac:dyDescent="0.35">
      <c r="A765">
        <v>764</v>
      </c>
      <c r="B765" t="s">
        <v>26</v>
      </c>
      <c r="C765">
        <v>115642</v>
      </c>
      <c r="D765">
        <f>ROUND(AI_Impact_on_Jobs_20303[[#This Row],[Salary]]/1000, 1)</f>
        <v>115.6</v>
      </c>
      <c r="E765">
        <v>19</v>
      </c>
      <c r="F7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65" t="s">
        <v>22</v>
      </c>
      <c r="H765">
        <v>22</v>
      </c>
      <c r="I765">
        <v>7</v>
      </c>
      <c r="J765">
        <v>37</v>
      </c>
      <c r="K765" t="s">
        <v>27</v>
      </c>
      <c r="L765">
        <f>IF(AI_Impact_on_Jobs_20303[[#This Row],[Risk_Category]] = "Low", AI_Impact_on_Jobs_20303[[#This Row],[Automation_Probability_2030]], 0)</f>
        <v>0</v>
      </c>
      <c r="M765">
        <f>IF(AI_Impact_on_Jobs_20303[[#This Row],[Risk_Category]]="Medium", AI_Impact_on_Jobs_20303[[#This Row],[Automation_Probability_2030]], 0)</f>
        <v>37</v>
      </c>
      <c r="N765">
        <f>IF(AI_Impact_on_Jobs_20303[[#This Row],[Risk_Category]]="High", AI_Impact_on_Jobs_20303[[#This Row],[Automation_Probability_2030]], 0)</f>
        <v>0</v>
      </c>
      <c r="O765">
        <f>AVERAGE(AI_Impact_on_Jobs_20303[[#This Row],[Skill_1]:[Skill_10]])</f>
        <v>52.2</v>
      </c>
      <c r="P765">
        <v>78</v>
      </c>
      <c r="Q765">
        <v>23</v>
      </c>
      <c r="R765">
        <v>53</v>
      </c>
      <c r="S765">
        <v>45</v>
      </c>
      <c r="T765">
        <v>58</v>
      </c>
      <c r="U765">
        <v>88</v>
      </c>
      <c r="V765">
        <v>87</v>
      </c>
      <c r="W765">
        <v>45</v>
      </c>
      <c r="X765">
        <v>2</v>
      </c>
      <c r="Y765">
        <v>43</v>
      </c>
    </row>
    <row r="766" spans="1:25" x14ac:dyDescent="0.35">
      <c r="A766">
        <v>765</v>
      </c>
      <c r="B766" t="s">
        <v>40</v>
      </c>
      <c r="C766">
        <v>128303</v>
      </c>
      <c r="D766">
        <f>ROUND(AI_Impact_on_Jobs_20303[[#This Row],[Salary]]/1000, 1)</f>
        <v>128.30000000000001</v>
      </c>
      <c r="E766">
        <v>9</v>
      </c>
      <c r="F7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66" t="s">
        <v>38</v>
      </c>
      <c r="H766">
        <v>56</v>
      </c>
      <c r="I766">
        <v>115</v>
      </c>
      <c r="J766">
        <v>9</v>
      </c>
      <c r="K766" t="s">
        <v>23</v>
      </c>
      <c r="L766">
        <f>IF(AI_Impact_on_Jobs_20303[[#This Row],[Risk_Category]] = "Low", AI_Impact_on_Jobs_20303[[#This Row],[Automation_Probability_2030]], 0)</f>
        <v>9</v>
      </c>
      <c r="M766">
        <f>IF(AI_Impact_on_Jobs_20303[[#This Row],[Risk_Category]]="Medium", AI_Impact_on_Jobs_20303[[#This Row],[Automation_Probability_2030]], 0)</f>
        <v>0</v>
      </c>
      <c r="N766">
        <f>IF(AI_Impact_on_Jobs_20303[[#This Row],[Risk_Category]]="High", AI_Impact_on_Jobs_20303[[#This Row],[Automation_Probability_2030]], 0)</f>
        <v>0</v>
      </c>
      <c r="O766">
        <f>AVERAGE(AI_Impact_on_Jobs_20303[[#This Row],[Skill_1]:[Skill_10]])</f>
        <v>41.1</v>
      </c>
      <c r="P766">
        <v>65</v>
      </c>
      <c r="Q766">
        <v>18</v>
      </c>
      <c r="R766">
        <v>75</v>
      </c>
      <c r="S766">
        <v>34</v>
      </c>
      <c r="T766">
        <v>71</v>
      </c>
      <c r="U766">
        <v>5</v>
      </c>
      <c r="V766">
        <v>41</v>
      </c>
      <c r="W766">
        <v>71</v>
      </c>
      <c r="X766">
        <v>23</v>
      </c>
      <c r="Y766">
        <v>8</v>
      </c>
    </row>
    <row r="767" spans="1:25" x14ac:dyDescent="0.35">
      <c r="A767">
        <v>766</v>
      </c>
      <c r="B767" t="s">
        <v>24</v>
      </c>
      <c r="C767">
        <v>81142</v>
      </c>
      <c r="D767">
        <f>ROUND(AI_Impact_on_Jobs_20303[[#This Row],[Salary]]/1000, 1)</f>
        <v>81.099999999999994</v>
      </c>
      <c r="E767">
        <v>16</v>
      </c>
      <c r="F7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67" t="s">
        <v>38</v>
      </c>
      <c r="H767">
        <v>59</v>
      </c>
      <c r="I767">
        <v>85</v>
      </c>
      <c r="J767">
        <v>82</v>
      </c>
      <c r="K767" t="s">
        <v>20</v>
      </c>
      <c r="L767">
        <f>IF(AI_Impact_on_Jobs_20303[[#This Row],[Risk_Category]] = "Low", AI_Impact_on_Jobs_20303[[#This Row],[Automation_Probability_2030]], 0)</f>
        <v>0</v>
      </c>
      <c r="M767">
        <f>IF(AI_Impact_on_Jobs_20303[[#This Row],[Risk_Category]]="Medium", AI_Impact_on_Jobs_20303[[#This Row],[Automation_Probability_2030]], 0)</f>
        <v>0</v>
      </c>
      <c r="N767">
        <f>IF(AI_Impact_on_Jobs_20303[[#This Row],[Risk_Category]]="High", AI_Impact_on_Jobs_20303[[#This Row],[Automation_Probability_2030]], 0)</f>
        <v>82</v>
      </c>
      <c r="O767">
        <f>AVERAGE(AI_Impact_on_Jobs_20303[[#This Row],[Skill_1]:[Skill_10]])</f>
        <v>28.4</v>
      </c>
      <c r="P767">
        <v>6</v>
      </c>
      <c r="Q767">
        <v>47</v>
      </c>
      <c r="R767">
        <v>7</v>
      </c>
      <c r="S767">
        <v>43</v>
      </c>
      <c r="T767">
        <v>2</v>
      </c>
      <c r="U767">
        <v>21</v>
      </c>
      <c r="V767">
        <v>1</v>
      </c>
      <c r="W767">
        <v>3</v>
      </c>
      <c r="X767">
        <v>75</v>
      </c>
      <c r="Y767">
        <v>79</v>
      </c>
    </row>
    <row r="768" spans="1:25" x14ac:dyDescent="0.35">
      <c r="A768">
        <v>767</v>
      </c>
      <c r="B768" t="s">
        <v>21</v>
      </c>
      <c r="C768">
        <v>89817</v>
      </c>
      <c r="D768">
        <f>ROUND(AI_Impact_on_Jobs_20303[[#This Row],[Salary]]/1000, 1)</f>
        <v>89.8</v>
      </c>
      <c r="E768">
        <v>13</v>
      </c>
      <c r="F7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68" t="s">
        <v>22</v>
      </c>
      <c r="H768">
        <v>96</v>
      </c>
      <c r="I768">
        <v>10</v>
      </c>
      <c r="J768">
        <v>28</v>
      </c>
      <c r="K768" t="s">
        <v>23</v>
      </c>
      <c r="L768">
        <f>IF(AI_Impact_on_Jobs_20303[[#This Row],[Risk_Category]] = "Low", AI_Impact_on_Jobs_20303[[#This Row],[Automation_Probability_2030]], 0)</f>
        <v>28</v>
      </c>
      <c r="M768">
        <f>IF(AI_Impact_on_Jobs_20303[[#This Row],[Risk_Category]]="Medium", AI_Impact_on_Jobs_20303[[#This Row],[Automation_Probability_2030]], 0)</f>
        <v>0</v>
      </c>
      <c r="N768">
        <f>IF(AI_Impact_on_Jobs_20303[[#This Row],[Risk_Category]]="High", AI_Impact_on_Jobs_20303[[#This Row],[Automation_Probability_2030]], 0)</f>
        <v>0</v>
      </c>
      <c r="O768">
        <f>AVERAGE(AI_Impact_on_Jobs_20303[[#This Row],[Skill_1]:[Skill_10]])</f>
        <v>47.6</v>
      </c>
      <c r="P768">
        <v>71</v>
      </c>
      <c r="Q768">
        <v>72</v>
      </c>
      <c r="R768">
        <v>9</v>
      </c>
      <c r="S768">
        <v>22</v>
      </c>
      <c r="T768">
        <v>1</v>
      </c>
      <c r="U768">
        <v>72</v>
      </c>
      <c r="V768">
        <v>34</v>
      </c>
      <c r="W768">
        <v>79</v>
      </c>
      <c r="X768">
        <v>34</v>
      </c>
      <c r="Y768">
        <v>82</v>
      </c>
    </row>
    <row r="769" spans="1:25" x14ac:dyDescent="0.35">
      <c r="A769">
        <v>768</v>
      </c>
      <c r="B769" t="s">
        <v>35</v>
      </c>
      <c r="C769">
        <v>124410</v>
      </c>
      <c r="D769">
        <f>ROUND(AI_Impact_on_Jobs_20303[[#This Row],[Salary]]/1000, 1)</f>
        <v>124.4</v>
      </c>
      <c r="E769">
        <v>0</v>
      </c>
      <c r="F7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69" t="s">
        <v>19</v>
      </c>
      <c r="H769">
        <v>17</v>
      </c>
      <c r="I769">
        <v>84</v>
      </c>
      <c r="J769">
        <v>46</v>
      </c>
      <c r="K769" t="s">
        <v>27</v>
      </c>
      <c r="L769">
        <f>IF(AI_Impact_on_Jobs_20303[[#This Row],[Risk_Category]] = "Low", AI_Impact_on_Jobs_20303[[#This Row],[Automation_Probability_2030]], 0)</f>
        <v>0</v>
      </c>
      <c r="M769">
        <f>IF(AI_Impact_on_Jobs_20303[[#This Row],[Risk_Category]]="Medium", AI_Impact_on_Jobs_20303[[#This Row],[Automation_Probability_2030]], 0)</f>
        <v>46</v>
      </c>
      <c r="N769">
        <f>IF(AI_Impact_on_Jobs_20303[[#This Row],[Risk_Category]]="High", AI_Impact_on_Jobs_20303[[#This Row],[Automation_Probability_2030]], 0)</f>
        <v>0</v>
      </c>
      <c r="O769">
        <f>AVERAGE(AI_Impact_on_Jobs_20303[[#This Row],[Skill_1]:[Skill_10]])</f>
        <v>46.9</v>
      </c>
      <c r="P769">
        <v>35</v>
      </c>
      <c r="Q769">
        <v>76</v>
      </c>
      <c r="R769">
        <v>1</v>
      </c>
      <c r="S769">
        <v>35</v>
      </c>
      <c r="T769">
        <v>84</v>
      </c>
      <c r="U769">
        <v>7</v>
      </c>
      <c r="V769">
        <v>94</v>
      </c>
      <c r="W769">
        <v>99</v>
      </c>
      <c r="X769">
        <v>9</v>
      </c>
      <c r="Y769">
        <v>29</v>
      </c>
    </row>
    <row r="770" spans="1:25" x14ac:dyDescent="0.35">
      <c r="A770">
        <v>769</v>
      </c>
      <c r="B770" t="s">
        <v>42</v>
      </c>
      <c r="C770">
        <v>138139</v>
      </c>
      <c r="D770">
        <f>ROUND(AI_Impact_on_Jobs_20303[[#This Row],[Salary]]/1000, 1)</f>
        <v>138.1</v>
      </c>
      <c r="E770">
        <v>15</v>
      </c>
      <c r="F7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70" t="s">
        <v>38</v>
      </c>
      <c r="H770">
        <v>78</v>
      </c>
      <c r="I770">
        <v>11</v>
      </c>
      <c r="J770">
        <v>56</v>
      </c>
      <c r="K770" t="s">
        <v>27</v>
      </c>
      <c r="L770">
        <f>IF(AI_Impact_on_Jobs_20303[[#This Row],[Risk_Category]] = "Low", AI_Impact_on_Jobs_20303[[#This Row],[Automation_Probability_2030]], 0)</f>
        <v>0</v>
      </c>
      <c r="M770">
        <f>IF(AI_Impact_on_Jobs_20303[[#This Row],[Risk_Category]]="Medium", AI_Impact_on_Jobs_20303[[#This Row],[Automation_Probability_2030]], 0)</f>
        <v>56</v>
      </c>
      <c r="N770">
        <f>IF(AI_Impact_on_Jobs_20303[[#This Row],[Risk_Category]]="High", AI_Impact_on_Jobs_20303[[#This Row],[Automation_Probability_2030]], 0)</f>
        <v>0</v>
      </c>
      <c r="O770">
        <f>AVERAGE(AI_Impact_on_Jobs_20303[[#This Row],[Skill_1]:[Skill_10]])</f>
        <v>49</v>
      </c>
      <c r="P770">
        <v>76</v>
      </c>
      <c r="Q770">
        <v>12</v>
      </c>
      <c r="R770">
        <v>83</v>
      </c>
      <c r="S770">
        <v>71</v>
      </c>
      <c r="T770">
        <v>58</v>
      </c>
      <c r="U770">
        <v>89</v>
      </c>
      <c r="V770">
        <v>7</v>
      </c>
      <c r="W770">
        <v>2</v>
      </c>
      <c r="X770">
        <v>43</v>
      </c>
      <c r="Y770">
        <v>49</v>
      </c>
    </row>
    <row r="771" spans="1:25" x14ac:dyDescent="0.35">
      <c r="A771">
        <v>770</v>
      </c>
      <c r="B771" t="s">
        <v>21</v>
      </c>
      <c r="C771">
        <v>78657</v>
      </c>
      <c r="D771">
        <f>ROUND(AI_Impact_on_Jobs_20303[[#This Row],[Salary]]/1000, 1)</f>
        <v>78.7</v>
      </c>
      <c r="E771">
        <v>18</v>
      </c>
      <c r="F7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71" t="s">
        <v>22</v>
      </c>
      <c r="H771">
        <v>95</v>
      </c>
      <c r="I771">
        <v>63</v>
      </c>
      <c r="J771">
        <v>22</v>
      </c>
      <c r="K771" t="s">
        <v>23</v>
      </c>
      <c r="L771">
        <f>IF(AI_Impact_on_Jobs_20303[[#This Row],[Risk_Category]] = "Low", AI_Impact_on_Jobs_20303[[#This Row],[Automation_Probability_2030]], 0)</f>
        <v>22</v>
      </c>
      <c r="M771">
        <f>IF(AI_Impact_on_Jobs_20303[[#This Row],[Risk_Category]]="Medium", AI_Impact_on_Jobs_20303[[#This Row],[Automation_Probability_2030]], 0)</f>
        <v>0</v>
      </c>
      <c r="N771">
        <f>IF(AI_Impact_on_Jobs_20303[[#This Row],[Risk_Category]]="High", AI_Impact_on_Jobs_20303[[#This Row],[Automation_Probability_2030]], 0)</f>
        <v>0</v>
      </c>
      <c r="O771">
        <f>AVERAGE(AI_Impact_on_Jobs_20303[[#This Row],[Skill_1]:[Skill_10]])</f>
        <v>43.1</v>
      </c>
      <c r="P771">
        <v>51</v>
      </c>
      <c r="Q771">
        <v>3</v>
      </c>
      <c r="R771">
        <v>92</v>
      </c>
      <c r="S771">
        <v>85</v>
      </c>
      <c r="T771">
        <v>52</v>
      </c>
      <c r="U771">
        <v>23</v>
      </c>
      <c r="V771">
        <v>12</v>
      </c>
      <c r="W771">
        <v>36</v>
      </c>
      <c r="X771">
        <v>26</v>
      </c>
      <c r="Y771">
        <v>51</v>
      </c>
    </row>
    <row r="772" spans="1:25" x14ac:dyDescent="0.35">
      <c r="A772">
        <v>771</v>
      </c>
      <c r="B772" t="s">
        <v>41</v>
      </c>
      <c r="C772">
        <v>69309</v>
      </c>
      <c r="D772">
        <f>ROUND(AI_Impact_on_Jobs_20303[[#This Row],[Salary]]/1000, 1)</f>
        <v>69.3</v>
      </c>
      <c r="E772">
        <v>8</v>
      </c>
      <c r="F7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72" t="s">
        <v>22</v>
      </c>
      <c r="H772">
        <v>57</v>
      </c>
      <c r="I772">
        <v>139</v>
      </c>
      <c r="J772">
        <v>86</v>
      </c>
      <c r="K772" t="s">
        <v>20</v>
      </c>
      <c r="L772">
        <f>IF(AI_Impact_on_Jobs_20303[[#This Row],[Risk_Category]] = "Low", AI_Impact_on_Jobs_20303[[#This Row],[Automation_Probability_2030]], 0)</f>
        <v>0</v>
      </c>
      <c r="M772">
        <f>IF(AI_Impact_on_Jobs_20303[[#This Row],[Risk_Category]]="Medium", AI_Impact_on_Jobs_20303[[#This Row],[Automation_Probability_2030]], 0)</f>
        <v>0</v>
      </c>
      <c r="N772">
        <f>IF(AI_Impact_on_Jobs_20303[[#This Row],[Risk_Category]]="High", AI_Impact_on_Jobs_20303[[#This Row],[Automation_Probability_2030]], 0)</f>
        <v>86</v>
      </c>
      <c r="O772">
        <f>AVERAGE(AI_Impact_on_Jobs_20303[[#This Row],[Skill_1]:[Skill_10]])</f>
        <v>63.7</v>
      </c>
      <c r="P772">
        <v>48</v>
      </c>
      <c r="Q772">
        <v>85</v>
      </c>
      <c r="R772">
        <v>47</v>
      </c>
      <c r="S772">
        <v>87</v>
      </c>
      <c r="T772">
        <v>29</v>
      </c>
      <c r="U772">
        <v>13</v>
      </c>
      <c r="V772">
        <v>86</v>
      </c>
      <c r="W772">
        <v>59</v>
      </c>
      <c r="X772">
        <v>89</v>
      </c>
      <c r="Y772">
        <v>94</v>
      </c>
    </row>
    <row r="773" spans="1:25" x14ac:dyDescent="0.35">
      <c r="A773">
        <v>772</v>
      </c>
      <c r="B773" t="s">
        <v>34</v>
      </c>
      <c r="C773">
        <v>68669</v>
      </c>
      <c r="D773">
        <f>ROUND(AI_Impact_on_Jobs_20303[[#This Row],[Salary]]/1000, 1)</f>
        <v>68.7</v>
      </c>
      <c r="E773">
        <v>17</v>
      </c>
      <c r="F7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73" t="s">
        <v>19</v>
      </c>
      <c r="H773">
        <v>49</v>
      </c>
      <c r="I773">
        <v>136</v>
      </c>
      <c r="J773">
        <v>34</v>
      </c>
      <c r="K773" t="s">
        <v>27</v>
      </c>
      <c r="L773">
        <f>IF(AI_Impact_on_Jobs_20303[[#This Row],[Risk_Category]] = "Low", AI_Impact_on_Jobs_20303[[#This Row],[Automation_Probability_2030]], 0)</f>
        <v>0</v>
      </c>
      <c r="M773">
        <f>IF(AI_Impact_on_Jobs_20303[[#This Row],[Risk_Category]]="Medium", AI_Impact_on_Jobs_20303[[#This Row],[Automation_Probability_2030]], 0)</f>
        <v>34</v>
      </c>
      <c r="N773">
        <f>IF(AI_Impact_on_Jobs_20303[[#This Row],[Risk_Category]]="High", AI_Impact_on_Jobs_20303[[#This Row],[Automation_Probability_2030]], 0)</f>
        <v>0</v>
      </c>
      <c r="O773">
        <f>AVERAGE(AI_Impact_on_Jobs_20303[[#This Row],[Skill_1]:[Skill_10]])</f>
        <v>42.4</v>
      </c>
      <c r="P773">
        <v>45</v>
      </c>
      <c r="Q773">
        <v>29</v>
      </c>
      <c r="R773">
        <v>1</v>
      </c>
      <c r="S773">
        <v>76</v>
      </c>
      <c r="T773">
        <v>51</v>
      </c>
      <c r="U773">
        <v>56</v>
      </c>
      <c r="V773">
        <v>41</v>
      </c>
      <c r="W773">
        <v>46</v>
      </c>
      <c r="X773">
        <v>12</v>
      </c>
      <c r="Y773">
        <v>67</v>
      </c>
    </row>
    <row r="774" spans="1:25" x14ac:dyDescent="0.35">
      <c r="A774">
        <v>773</v>
      </c>
      <c r="B774" t="s">
        <v>41</v>
      </c>
      <c r="C774">
        <v>87033</v>
      </c>
      <c r="D774">
        <f>ROUND(AI_Impact_on_Jobs_20303[[#This Row],[Salary]]/1000, 1)</f>
        <v>87</v>
      </c>
      <c r="E774">
        <v>27</v>
      </c>
      <c r="F7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74" t="s">
        <v>22</v>
      </c>
      <c r="H774">
        <v>82</v>
      </c>
      <c r="I774">
        <v>7</v>
      </c>
      <c r="J774">
        <v>75</v>
      </c>
      <c r="K774" t="s">
        <v>20</v>
      </c>
      <c r="L774">
        <f>IF(AI_Impact_on_Jobs_20303[[#This Row],[Risk_Category]] = "Low", AI_Impact_on_Jobs_20303[[#This Row],[Automation_Probability_2030]], 0)</f>
        <v>0</v>
      </c>
      <c r="M774">
        <f>IF(AI_Impact_on_Jobs_20303[[#This Row],[Risk_Category]]="Medium", AI_Impact_on_Jobs_20303[[#This Row],[Automation_Probability_2030]], 0)</f>
        <v>0</v>
      </c>
      <c r="N774">
        <f>IF(AI_Impact_on_Jobs_20303[[#This Row],[Risk_Category]]="High", AI_Impact_on_Jobs_20303[[#This Row],[Automation_Probability_2030]], 0)</f>
        <v>75</v>
      </c>
      <c r="O774">
        <f>AVERAGE(AI_Impact_on_Jobs_20303[[#This Row],[Skill_1]:[Skill_10]])</f>
        <v>63.5</v>
      </c>
      <c r="P774">
        <v>65</v>
      </c>
      <c r="Q774">
        <v>85</v>
      </c>
      <c r="R774">
        <v>47</v>
      </c>
      <c r="S774">
        <v>73</v>
      </c>
      <c r="T774">
        <v>10</v>
      </c>
      <c r="U774">
        <v>99</v>
      </c>
      <c r="V774">
        <v>74</v>
      </c>
      <c r="W774">
        <v>74</v>
      </c>
      <c r="X774">
        <v>25</v>
      </c>
      <c r="Y774">
        <v>83</v>
      </c>
    </row>
    <row r="775" spans="1:25" x14ac:dyDescent="0.35">
      <c r="A775">
        <v>774</v>
      </c>
      <c r="B775" t="s">
        <v>31</v>
      </c>
      <c r="C775">
        <v>80658</v>
      </c>
      <c r="D775">
        <f>ROUND(AI_Impact_on_Jobs_20303[[#This Row],[Salary]]/1000, 1)</f>
        <v>80.7</v>
      </c>
      <c r="E775">
        <v>5</v>
      </c>
      <c r="F7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75" t="s">
        <v>22</v>
      </c>
      <c r="H775">
        <v>96</v>
      </c>
      <c r="I775">
        <v>58</v>
      </c>
      <c r="J775">
        <v>16</v>
      </c>
      <c r="K775" t="s">
        <v>23</v>
      </c>
      <c r="L775">
        <f>IF(AI_Impact_on_Jobs_20303[[#This Row],[Risk_Category]] = "Low", AI_Impact_on_Jobs_20303[[#This Row],[Automation_Probability_2030]], 0)</f>
        <v>16</v>
      </c>
      <c r="M775">
        <f>IF(AI_Impact_on_Jobs_20303[[#This Row],[Risk_Category]]="Medium", AI_Impact_on_Jobs_20303[[#This Row],[Automation_Probability_2030]], 0)</f>
        <v>0</v>
      </c>
      <c r="N775">
        <f>IF(AI_Impact_on_Jobs_20303[[#This Row],[Risk_Category]]="High", AI_Impact_on_Jobs_20303[[#This Row],[Automation_Probability_2030]], 0)</f>
        <v>0</v>
      </c>
      <c r="O775">
        <f>AVERAGE(AI_Impact_on_Jobs_20303[[#This Row],[Skill_1]:[Skill_10]])</f>
        <v>45.7</v>
      </c>
      <c r="P775">
        <v>56</v>
      </c>
      <c r="Q775">
        <v>41</v>
      </c>
      <c r="R775">
        <v>21</v>
      </c>
      <c r="S775">
        <v>59</v>
      </c>
      <c r="T775">
        <v>76</v>
      </c>
      <c r="U775">
        <v>64</v>
      </c>
      <c r="V775">
        <v>23</v>
      </c>
      <c r="W775">
        <v>73</v>
      </c>
      <c r="X775">
        <v>26</v>
      </c>
      <c r="Y775">
        <v>18</v>
      </c>
    </row>
    <row r="776" spans="1:25" x14ac:dyDescent="0.35">
      <c r="A776">
        <v>775</v>
      </c>
      <c r="B776" t="s">
        <v>26</v>
      </c>
      <c r="C776">
        <v>136081</v>
      </c>
      <c r="D776">
        <f>ROUND(AI_Impact_on_Jobs_20303[[#This Row],[Salary]]/1000, 1)</f>
        <v>136.1</v>
      </c>
      <c r="E776">
        <v>29</v>
      </c>
      <c r="F7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76" t="s">
        <v>25</v>
      </c>
      <c r="H776">
        <v>84</v>
      </c>
      <c r="I776">
        <v>98</v>
      </c>
      <c r="J776">
        <v>51</v>
      </c>
      <c r="K776" t="s">
        <v>27</v>
      </c>
      <c r="L776">
        <f>IF(AI_Impact_on_Jobs_20303[[#This Row],[Risk_Category]] = "Low", AI_Impact_on_Jobs_20303[[#This Row],[Automation_Probability_2030]], 0)</f>
        <v>0</v>
      </c>
      <c r="M776">
        <f>IF(AI_Impact_on_Jobs_20303[[#This Row],[Risk_Category]]="Medium", AI_Impact_on_Jobs_20303[[#This Row],[Automation_Probability_2030]], 0)</f>
        <v>51</v>
      </c>
      <c r="N776">
        <f>IF(AI_Impact_on_Jobs_20303[[#This Row],[Risk_Category]]="High", AI_Impact_on_Jobs_20303[[#This Row],[Automation_Probability_2030]], 0)</f>
        <v>0</v>
      </c>
      <c r="O776">
        <f>AVERAGE(AI_Impact_on_Jobs_20303[[#This Row],[Skill_1]:[Skill_10]])</f>
        <v>42.1</v>
      </c>
      <c r="P776">
        <v>3</v>
      </c>
      <c r="Q776">
        <v>49</v>
      </c>
      <c r="R776">
        <v>13</v>
      </c>
      <c r="S776">
        <v>96</v>
      </c>
      <c r="T776">
        <v>8</v>
      </c>
      <c r="U776">
        <v>67</v>
      </c>
      <c r="V776">
        <v>54</v>
      </c>
      <c r="W776">
        <v>79</v>
      </c>
      <c r="X776">
        <v>49</v>
      </c>
      <c r="Y776">
        <v>3</v>
      </c>
    </row>
    <row r="777" spans="1:25" x14ac:dyDescent="0.35">
      <c r="A777">
        <v>776</v>
      </c>
      <c r="B777" t="s">
        <v>26</v>
      </c>
      <c r="C777">
        <v>48728</v>
      </c>
      <c r="D777">
        <f>ROUND(AI_Impact_on_Jobs_20303[[#This Row],[Salary]]/1000, 1)</f>
        <v>48.7</v>
      </c>
      <c r="E777">
        <v>11</v>
      </c>
      <c r="F7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77" t="s">
        <v>38</v>
      </c>
      <c r="H777">
        <v>65</v>
      </c>
      <c r="I777">
        <v>143</v>
      </c>
      <c r="J777">
        <v>36</v>
      </c>
      <c r="K777" t="s">
        <v>27</v>
      </c>
      <c r="L777">
        <f>IF(AI_Impact_on_Jobs_20303[[#This Row],[Risk_Category]] = "Low", AI_Impact_on_Jobs_20303[[#This Row],[Automation_Probability_2030]], 0)</f>
        <v>0</v>
      </c>
      <c r="M777">
        <f>IF(AI_Impact_on_Jobs_20303[[#This Row],[Risk_Category]]="Medium", AI_Impact_on_Jobs_20303[[#This Row],[Automation_Probability_2030]], 0)</f>
        <v>36</v>
      </c>
      <c r="N777">
        <f>IF(AI_Impact_on_Jobs_20303[[#This Row],[Risk_Category]]="High", AI_Impact_on_Jobs_20303[[#This Row],[Automation_Probability_2030]], 0)</f>
        <v>0</v>
      </c>
      <c r="O777">
        <f>AVERAGE(AI_Impact_on_Jobs_20303[[#This Row],[Skill_1]:[Skill_10]])</f>
        <v>39</v>
      </c>
      <c r="P777">
        <v>18</v>
      </c>
      <c r="Q777">
        <v>43</v>
      </c>
      <c r="R777">
        <v>81</v>
      </c>
      <c r="S777">
        <v>29</v>
      </c>
      <c r="T777">
        <v>25</v>
      </c>
      <c r="U777">
        <v>62</v>
      </c>
      <c r="V777">
        <v>54</v>
      </c>
      <c r="W777">
        <v>6</v>
      </c>
      <c r="X777">
        <v>8</v>
      </c>
      <c r="Y777">
        <v>64</v>
      </c>
    </row>
    <row r="778" spans="1:25" x14ac:dyDescent="0.35">
      <c r="A778">
        <v>777</v>
      </c>
      <c r="B778" t="s">
        <v>32</v>
      </c>
      <c r="C778">
        <v>52286</v>
      </c>
      <c r="D778">
        <f>ROUND(AI_Impact_on_Jobs_20303[[#This Row],[Salary]]/1000, 1)</f>
        <v>52.3</v>
      </c>
      <c r="E778">
        <v>15</v>
      </c>
      <c r="F7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78" t="s">
        <v>25</v>
      </c>
      <c r="H778">
        <v>97</v>
      </c>
      <c r="I778">
        <v>118</v>
      </c>
      <c r="J778">
        <v>3</v>
      </c>
      <c r="K778" t="s">
        <v>23</v>
      </c>
      <c r="L778">
        <f>IF(AI_Impact_on_Jobs_20303[[#This Row],[Risk_Category]] = "Low", AI_Impact_on_Jobs_20303[[#This Row],[Automation_Probability_2030]], 0)</f>
        <v>3</v>
      </c>
      <c r="M778">
        <f>IF(AI_Impact_on_Jobs_20303[[#This Row],[Risk_Category]]="Medium", AI_Impact_on_Jobs_20303[[#This Row],[Automation_Probability_2030]], 0)</f>
        <v>0</v>
      </c>
      <c r="N778">
        <f>IF(AI_Impact_on_Jobs_20303[[#This Row],[Risk_Category]]="High", AI_Impact_on_Jobs_20303[[#This Row],[Automation_Probability_2030]], 0)</f>
        <v>0</v>
      </c>
      <c r="O778">
        <f>AVERAGE(AI_Impact_on_Jobs_20303[[#This Row],[Skill_1]:[Skill_10]])</f>
        <v>38.6</v>
      </c>
      <c r="P778">
        <v>48</v>
      </c>
      <c r="Q778">
        <v>41</v>
      </c>
      <c r="R778">
        <v>11</v>
      </c>
      <c r="S778">
        <v>92</v>
      </c>
      <c r="T778">
        <v>81</v>
      </c>
      <c r="U778">
        <v>23</v>
      </c>
      <c r="V778">
        <v>26</v>
      </c>
      <c r="W778">
        <v>3</v>
      </c>
      <c r="X778">
        <v>3</v>
      </c>
      <c r="Y778">
        <v>58</v>
      </c>
    </row>
    <row r="779" spans="1:25" x14ac:dyDescent="0.35">
      <c r="A779">
        <v>778</v>
      </c>
      <c r="B779" t="s">
        <v>28</v>
      </c>
      <c r="C779">
        <v>55727</v>
      </c>
      <c r="D779">
        <f>ROUND(AI_Impact_on_Jobs_20303[[#This Row],[Salary]]/1000, 1)</f>
        <v>55.7</v>
      </c>
      <c r="E779">
        <v>28</v>
      </c>
      <c r="F7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79" t="s">
        <v>22</v>
      </c>
      <c r="H779">
        <v>19</v>
      </c>
      <c r="I779">
        <v>14</v>
      </c>
      <c r="J779">
        <v>38</v>
      </c>
      <c r="K779" t="s">
        <v>27</v>
      </c>
      <c r="L779">
        <f>IF(AI_Impact_on_Jobs_20303[[#This Row],[Risk_Category]] = "Low", AI_Impact_on_Jobs_20303[[#This Row],[Automation_Probability_2030]], 0)</f>
        <v>0</v>
      </c>
      <c r="M779">
        <f>IF(AI_Impact_on_Jobs_20303[[#This Row],[Risk_Category]]="Medium", AI_Impact_on_Jobs_20303[[#This Row],[Automation_Probability_2030]], 0)</f>
        <v>38</v>
      </c>
      <c r="N779">
        <f>IF(AI_Impact_on_Jobs_20303[[#This Row],[Risk_Category]]="High", AI_Impact_on_Jobs_20303[[#This Row],[Automation_Probability_2030]], 0)</f>
        <v>0</v>
      </c>
      <c r="O779">
        <f>AVERAGE(AI_Impact_on_Jobs_20303[[#This Row],[Skill_1]:[Skill_10]])</f>
        <v>39.700000000000003</v>
      </c>
      <c r="P779">
        <v>3</v>
      </c>
      <c r="Q779">
        <v>2</v>
      </c>
      <c r="R779">
        <v>62</v>
      </c>
      <c r="S779">
        <v>66</v>
      </c>
      <c r="T779">
        <v>31</v>
      </c>
      <c r="U779">
        <v>32</v>
      </c>
      <c r="V779">
        <v>34</v>
      </c>
      <c r="W779">
        <v>68</v>
      </c>
      <c r="X779">
        <v>6</v>
      </c>
      <c r="Y779">
        <v>93</v>
      </c>
    </row>
    <row r="780" spans="1:25" x14ac:dyDescent="0.35">
      <c r="A780">
        <v>779</v>
      </c>
      <c r="B780" t="s">
        <v>44</v>
      </c>
      <c r="C780">
        <v>104638</v>
      </c>
      <c r="D780">
        <f>ROUND(AI_Impact_on_Jobs_20303[[#This Row],[Salary]]/1000, 1)</f>
        <v>104.6</v>
      </c>
      <c r="E780">
        <v>10</v>
      </c>
      <c r="F7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80" t="s">
        <v>19</v>
      </c>
      <c r="H780">
        <v>10</v>
      </c>
      <c r="I780">
        <v>67</v>
      </c>
      <c r="J780">
        <v>61</v>
      </c>
      <c r="K780" t="s">
        <v>27</v>
      </c>
      <c r="L780">
        <f>IF(AI_Impact_on_Jobs_20303[[#This Row],[Risk_Category]] = "Low", AI_Impact_on_Jobs_20303[[#This Row],[Automation_Probability_2030]], 0)</f>
        <v>0</v>
      </c>
      <c r="M780">
        <f>IF(AI_Impact_on_Jobs_20303[[#This Row],[Risk_Category]]="Medium", AI_Impact_on_Jobs_20303[[#This Row],[Automation_Probability_2030]], 0)</f>
        <v>61</v>
      </c>
      <c r="N780">
        <f>IF(AI_Impact_on_Jobs_20303[[#This Row],[Risk_Category]]="High", AI_Impact_on_Jobs_20303[[#This Row],[Automation_Probability_2030]], 0)</f>
        <v>0</v>
      </c>
      <c r="O780">
        <f>AVERAGE(AI_Impact_on_Jobs_20303[[#This Row],[Skill_1]:[Skill_10]])</f>
        <v>43.9</v>
      </c>
      <c r="P780">
        <v>22</v>
      </c>
      <c r="Q780">
        <v>8</v>
      </c>
      <c r="R780">
        <v>87</v>
      </c>
      <c r="S780">
        <v>86</v>
      </c>
      <c r="T780">
        <v>4</v>
      </c>
      <c r="U780">
        <v>7</v>
      </c>
      <c r="V780">
        <v>56</v>
      </c>
      <c r="W780">
        <v>85</v>
      </c>
      <c r="X780">
        <v>32</v>
      </c>
      <c r="Y780">
        <v>52</v>
      </c>
    </row>
    <row r="781" spans="1:25" x14ac:dyDescent="0.35">
      <c r="A781">
        <v>780</v>
      </c>
      <c r="B781" t="s">
        <v>36</v>
      </c>
      <c r="C781">
        <v>119363</v>
      </c>
      <c r="D781">
        <f>ROUND(AI_Impact_on_Jobs_20303[[#This Row],[Salary]]/1000, 1)</f>
        <v>119.4</v>
      </c>
      <c r="E781">
        <v>1</v>
      </c>
      <c r="F7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81" t="s">
        <v>22</v>
      </c>
      <c r="H781">
        <v>35</v>
      </c>
      <c r="I781">
        <v>139</v>
      </c>
      <c r="J781">
        <v>37</v>
      </c>
      <c r="K781" t="s">
        <v>27</v>
      </c>
      <c r="L781">
        <f>IF(AI_Impact_on_Jobs_20303[[#This Row],[Risk_Category]] = "Low", AI_Impact_on_Jobs_20303[[#This Row],[Automation_Probability_2030]], 0)</f>
        <v>0</v>
      </c>
      <c r="M781">
        <f>IF(AI_Impact_on_Jobs_20303[[#This Row],[Risk_Category]]="Medium", AI_Impact_on_Jobs_20303[[#This Row],[Automation_Probability_2030]], 0)</f>
        <v>37</v>
      </c>
      <c r="N781">
        <f>IF(AI_Impact_on_Jobs_20303[[#This Row],[Risk_Category]]="High", AI_Impact_on_Jobs_20303[[#This Row],[Automation_Probability_2030]], 0)</f>
        <v>0</v>
      </c>
      <c r="O781">
        <f>AVERAGE(AI_Impact_on_Jobs_20303[[#This Row],[Skill_1]:[Skill_10]])</f>
        <v>50.3</v>
      </c>
      <c r="P781">
        <v>15</v>
      </c>
      <c r="Q781">
        <v>58</v>
      </c>
      <c r="R781">
        <v>66</v>
      </c>
      <c r="S781">
        <v>19</v>
      </c>
      <c r="T781">
        <v>39</v>
      </c>
      <c r="U781">
        <v>95</v>
      </c>
      <c r="V781">
        <v>25</v>
      </c>
      <c r="W781">
        <v>67</v>
      </c>
      <c r="X781">
        <v>74</v>
      </c>
      <c r="Y781">
        <v>45</v>
      </c>
    </row>
    <row r="782" spans="1:25" x14ac:dyDescent="0.35">
      <c r="A782">
        <v>781</v>
      </c>
      <c r="B782" t="s">
        <v>24</v>
      </c>
      <c r="C782">
        <v>141597</v>
      </c>
      <c r="D782">
        <f>ROUND(AI_Impact_on_Jobs_20303[[#This Row],[Salary]]/1000, 1)</f>
        <v>141.6</v>
      </c>
      <c r="E782">
        <v>26</v>
      </c>
      <c r="F7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82" t="s">
        <v>38</v>
      </c>
      <c r="H782">
        <v>74</v>
      </c>
      <c r="I782">
        <v>96</v>
      </c>
      <c r="J782">
        <v>84</v>
      </c>
      <c r="K782" t="s">
        <v>20</v>
      </c>
      <c r="L782">
        <f>IF(AI_Impact_on_Jobs_20303[[#This Row],[Risk_Category]] = "Low", AI_Impact_on_Jobs_20303[[#This Row],[Automation_Probability_2030]], 0)</f>
        <v>0</v>
      </c>
      <c r="M782">
        <f>IF(AI_Impact_on_Jobs_20303[[#This Row],[Risk_Category]]="Medium", AI_Impact_on_Jobs_20303[[#This Row],[Automation_Probability_2030]], 0)</f>
        <v>0</v>
      </c>
      <c r="N782">
        <f>IF(AI_Impact_on_Jobs_20303[[#This Row],[Risk_Category]]="High", AI_Impact_on_Jobs_20303[[#This Row],[Automation_Probability_2030]], 0)</f>
        <v>84</v>
      </c>
      <c r="O782">
        <f>AVERAGE(AI_Impact_on_Jobs_20303[[#This Row],[Skill_1]:[Skill_10]])</f>
        <v>43.9</v>
      </c>
      <c r="P782">
        <v>69</v>
      </c>
      <c r="Q782">
        <v>59</v>
      </c>
      <c r="R782">
        <v>88</v>
      </c>
      <c r="S782">
        <v>36</v>
      </c>
      <c r="T782">
        <v>3</v>
      </c>
      <c r="U782">
        <v>21</v>
      </c>
      <c r="V782">
        <v>4</v>
      </c>
      <c r="W782">
        <v>4</v>
      </c>
      <c r="X782">
        <v>87</v>
      </c>
      <c r="Y782">
        <v>68</v>
      </c>
    </row>
    <row r="783" spans="1:25" x14ac:dyDescent="0.35">
      <c r="A783">
        <v>782</v>
      </c>
      <c r="B783" t="s">
        <v>44</v>
      </c>
      <c r="C783">
        <v>72756</v>
      </c>
      <c r="D783">
        <f>ROUND(AI_Impact_on_Jobs_20303[[#This Row],[Salary]]/1000, 1)</f>
        <v>72.8</v>
      </c>
      <c r="E783">
        <v>18</v>
      </c>
      <c r="F7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83" t="s">
        <v>22</v>
      </c>
      <c r="H783">
        <v>61</v>
      </c>
      <c r="I783">
        <v>135</v>
      </c>
      <c r="J783">
        <v>49</v>
      </c>
      <c r="K783" t="s">
        <v>27</v>
      </c>
      <c r="L783">
        <f>IF(AI_Impact_on_Jobs_20303[[#This Row],[Risk_Category]] = "Low", AI_Impact_on_Jobs_20303[[#This Row],[Automation_Probability_2030]], 0)</f>
        <v>0</v>
      </c>
      <c r="M783">
        <f>IF(AI_Impact_on_Jobs_20303[[#This Row],[Risk_Category]]="Medium", AI_Impact_on_Jobs_20303[[#This Row],[Automation_Probability_2030]], 0)</f>
        <v>49</v>
      </c>
      <c r="N783">
        <f>IF(AI_Impact_on_Jobs_20303[[#This Row],[Risk_Category]]="High", AI_Impact_on_Jobs_20303[[#This Row],[Automation_Probability_2030]], 0)</f>
        <v>0</v>
      </c>
      <c r="O783">
        <f>AVERAGE(AI_Impact_on_Jobs_20303[[#This Row],[Skill_1]:[Skill_10]])</f>
        <v>46.2</v>
      </c>
      <c r="P783">
        <v>87</v>
      </c>
      <c r="Q783">
        <v>36</v>
      </c>
      <c r="R783">
        <v>93</v>
      </c>
      <c r="S783">
        <v>7</v>
      </c>
      <c r="T783">
        <v>26</v>
      </c>
      <c r="U783">
        <v>56</v>
      </c>
      <c r="V783">
        <v>53</v>
      </c>
      <c r="W783">
        <v>14</v>
      </c>
      <c r="X783">
        <v>59</v>
      </c>
      <c r="Y783">
        <v>31</v>
      </c>
    </row>
    <row r="784" spans="1:25" x14ac:dyDescent="0.35">
      <c r="A784">
        <v>783</v>
      </c>
      <c r="B784" t="s">
        <v>21</v>
      </c>
      <c r="C784">
        <v>77774</v>
      </c>
      <c r="D784">
        <f>ROUND(AI_Impact_on_Jobs_20303[[#This Row],[Salary]]/1000, 1)</f>
        <v>77.8</v>
      </c>
      <c r="E784">
        <v>10</v>
      </c>
      <c r="F7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84" t="s">
        <v>25</v>
      </c>
      <c r="H784">
        <v>95</v>
      </c>
      <c r="I784">
        <v>114</v>
      </c>
      <c r="J784">
        <v>27</v>
      </c>
      <c r="K784" t="s">
        <v>23</v>
      </c>
      <c r="L784">
        <f>IF(AI_Impact_on_Jobs_20303[[#This Row],[Risk_Category]] = "Low", AI_Impact_on_Jobs_20303[[#This Row],[Automation_Probability_2030]], 0)</f>
        <v>27</v>
      </c>
      <c r="M784">
        <f>IF(AI_Impact_on_Jobs_20303[[#This Row],[Risk_Category]]="Medium", AI_Impact_on_Jobs_20303[[#This Row],[Automation_Probability_2030]], 0)</f>
        <v>0</v>
      </c>
      <c r="N784">
        <f>IF(AI_Impact_on_Jobs_20303[[#This Row],[Risk_Category]]="High", AI_Impact_on_Jobs_20303[[#This Row],[Automation_Probability_2030]], 0)</f>
        <v>0</v>
      </c>
      <c r="O784">
        <f>AVERAGE(AI_Impact_on_Jobs_20303[[#This Row],[Skill_1]:[Skill_10]])</f>
        <v>68.3</v>
      </c>
      <c r="P784">
        <v>68</v>
      </c>
      <c r="Q784">
        <v>36</v>
      </c>
      <c r="R784">
        <v>51</v>
      </c>
      <c r="S784">
        <v>68</v>
      </c>
      <c r="T784">
        <v>96</v>
      </c>
      <c r="U784">
        <v>25</v>
      </c>
      <c r="V784">
        <v>87</v>
      </c>
      <c r="W784">
        <v>92</v>
      </c>
      <c r="X784">
        <v>67</v>
      </c>
      <c r="Y784">
        <v>93</v>
      </c>
    </row>
    <row r="785" spans="1:25" x14ac:dyDescent="0.35">
      <c r="A785">
        <v>784</v>
      </c>
      <c r="B785" t="s">
        <v>39</v>
      </c>
      <c r="C785">
        <v>119865</v>
      </c>
      <c r="D785">
        <f>ROUND(AI_Impact_on_Jobs_20303[[#This Row],[Salary]]/1000, 1)</f>
        <v>119.9</v>
      </c>
      <c r="E785">
        <v>12</v>
      </c>
      <c r="F7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85" t="s">
        <v>19</v>
      </c>
      <c r="H785">
        <v>95</v>
      </c>
      <c r="I785">
        <v>12</v>
      </c>
      <c r="J785">
        <v>71</v>
      </c>
      <c r="K785" t="s">
        <v>20</v>
      </c>
      <c r="L785">
        <f>IF(AI_Impact_on_Jobs_20303[[#This Row],[Risk_Category]] = "Low", AI_Impact_on_Jobs_20303[[#This Row],[Automation_Probability_2030]], 0)</f>
        <v>0</v>
      </c>
      <c r="M785">
        <f>IF(AI_Impact_on_Jobs_20303[[#This Row],[Risk_Category]]="Medium", AI_Impact_on_Jobs_20303[[#This Row],[Automation_Probability_2030]], 0)</f>
        <v>0</v>
      </c>
      <c r="N785">
        <f>IF(AI_Impact_on_Jobs_20303[[#This Row],[Risk_Category]]="High", AI_Impact_on_Jobs_20303[[#This Row],[Automation_Probability_2030]], 0)</f>
        <v>71</v>
      </c>
      <c r="O785">
        <f>AVERAGE(AI_Impact_on_Jobs_20303[[#This Row],[Skill_1]:[Skill_10]])</f>
        <v>41.6</v>
      </c>
      <c r="P785">
        <v>91</v>
      </c>
      <c r="Q785">
        <v>48</v>
      </c>
      <c r="R785">
        <v>46</v>
      </c>
      <c r="S785">
        <v>57</v>
      </c>
      <c r="T785">
        <v>15</v>
      </c>
      <c r="U785">
        <v>47</v>
      </c>
      <c r="V785">
        <v>83</v>
      </c>
      <c r="W785">
        <v>2</v>
      </c>
      <c r="X785">
        <v>27</v>
      </c>
      <c r="Y785">
        <v>0</v>
      </c>
    </row>
    <row r="786" spans="1:25" x14ac:dyDescent="0.35">
      <c r="A786">
        <v>785</v>
      </c>
      <c r="B786" t="s">
        <v>29</v>
      </c>
      <c r="C786">
        <v>33692</v>
      </c>
      <c r="D786">
        <f>ROUND(AI_Impact_on_Jobs_20303[[#This Row],[Salary]]/1000, 1)</f>
        <v>33.700000000000003</v>
      </c>
      <c r="E786">
        <v>25</v>
      </c>
      <c r="F7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86" t="s">
        <v>25</v>
      </c>
      <c r="H786">
        <v>73</v>
      </c>
      <c r="I786">
        <v>13</v>
      </c>
      <c r="J786">
        <v>29</v>
      </c>
      <c r="K786" t="s">
        <v>23</v>
      </c>
      <c r="L786">
        <f>IF(AI_Impact_on_Jobs_20303[[#This Row],[Risk_Category]] = "Low", AI_Impact_on_Jobs_20303[[#This Row],[Automation_Probability_2030]], 0)</f>
        <v>29</v>
      </c>
      <c r="M786">
        <f>IF(AI_Impact_on_Jobs_20303[[#This Row],[Risk_Category]]="Medium", AI_Impact_on_Jobs_20303[[#This Row],[Automation_Probability_2030]], 0)</f>
        <v>0</v>
      </c>
      <c r="N786">
        <f>IF(AI_Impact_on_Jobs_20303[[#This Row],[Risk_Category]]="High", AI_Impact_on_Jobs_20303[[#This Row],[Automation_Probability_2030]], 0)</f>
        <v>0</v>
      </c>
      <c r="O786">
        <f>AVERAGE(AI_Impact_on_Jobs_20303[[#This Row],[Skill_1]:[Skill_10]])</f>
        <v>59.1</v>
      </c>
      <c r="P786">
        <v>61</v>
      </c>
      <c r="Q786">
        <v>25</v>
      </c>
      <c r="R786">
        <v>92</v>
      </c>
      <c r="S786">
        <v>78</v>
      </c>
      <c r="T786">
        <v>57</v>
      </c>
      <c r="U786">
        <v>7</v>
      </c>
      <c r="V786">
        <v>92</v>
      </c>
      <c r="W786">
        <v>71</v>
      </c>
      <c r="X786">
        <v>37</v>
      </c>
      <c r="Y786">
        <v>71</v>
      </c>
    </row>
    <row r="787" spans="1:25" x14ac:dyDescent="0.35">
      <c r="A787">
        <v>786</v>
      </c>
      <c r="B787" t="s">
        <v>21</v>
      </c>
      <c r="C787">
        <v>139419</v>
      </c>
      <c r="D787">
        <f>ROUND(AI_Impact_on_Jobs_20303[[#This Row],[Salary]]/1000, 1)</f>
        <v>139.4</v>
      </c>
      <c r="E787">
        <v>4</v>
      </c>
      <c r="F7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87" t="s">
        <v>22</v>
      </c>
      <c r="H787">
        <v>39</v>
      </c>
      <c r="I787">
        <v>91</v>
      </c>
      <c r="J787">
        <v>9</v>
      </c>
      <c r="K787" t="s">
        <v>23</v>
      </c>
      <c r="L787">
        <f>IF(AI_Impact_on_Jobs_20303[[#This Row],[Risk_Category]] = "Low", AI_Impact_on_Jobs_20303[[#This Row],[Automation_Probability_2030]], 0)</f>
        <v>9</v>
      </c>
      <c r="M787">
        <f>IF(AI_Impact_on_Jobs_20303[[#This Row],[Risk_Category]]="Medium", AI_Impact_on_Jobs_20303[[#This Row],[Automation_Probability_2030]], 0)</f>
        <v>0</v>
      </c>
      <c r="N787">
        <f>IF(AI_Impact_on_Jobs_20303[[#This Row],[Risk_Category]]="High", AI_Impact_on_Jobs_20303[[#This Row],[Automation_Probability_2030]], 0)</f>
        <v>0</v>
      </c>
      <c r="O787">
        <f>AVERAGE(AI_Impact_on_Jobs_20303[[#This Row],[Skill_1]:[Skill_10]])</f>
        <v>41.1</v>
      </c>
      <c r="P787">
        <v>2</v>
      </c>
      <c r="Q787">
        <v>13</v>
      </c>
      <c r="R787">
        <v>65</v>
      </c>
      <c r="S787">
        <v>8</v>
      </c>
      <c r="T787">
        <v>99</v>
      </c>
      <c r="U787">
        <v>35</v>
      </c>
      <c r="V787">
        <v>6</v>
      </c>
      <c r="W787">
        <v>94</v>
      </c>
      <c r="X787">
        <v>17</v>
      </c>
      <c r="Y787">
        <v>72</v>
      </c>
    </row>
    <row r="788" spans="1:25" x14ac:dyDescent="0.35">
      <c r="A788">
        <v>787</v>
      </c>
      <c r="B788" t="s">
        <v>41</v>
      </c>
      <c r="C788">
        <v>48782</v>
      </c>
      <c r="D788">
        <f>ROUND(AI_Impact_on_Jobs_20303[[#This Row],[Salary]]/1000, 1)</f>
        <v>48.8</v>
      </c>
      <c r="E788">
        <v>6</v>
      </c>
      <c r="F7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88" t="s">
        <v>38</v>
      </c>
      <c r="H788">
        <v>9</v>
      </c>
      <c r="I788">
        <v>136</v>
      </c>
      <c r="J788">
        <v>9</v>
      </c>
      <c r="K788" t="s">
        <v>20</v>
      </c>
      <c r="L788">
        <f>IF(AI_Impact_on_Jobs_20303[[#This Row],[Risk_Category]] = "Low", AI_Impact_on_Jobs_20303[[#This Row],[Automation_Probability_2030]], 0)</f>
        <v>0</v>
      </c>
      <c r="M788">
        <f>IF(AI_Impact_on_Jobs_20303[[#This Row],[Risk_Category]]="Medium", AI_Impact_on_Jobs_20303[[#This Row],[Automation_Probability_2030]], 0)</f>
        <v>0</v>
      </c>
      <c r="N788">
        <f>IF(AI_Impact_on_Jobs_20303[[#This Row],[Risk_Category]]="High", AI_Impact_on_Jobs_20303[[#This Row],[Automation_Probability_2030]], 0)</f>
        <v>9</v>
      </c>
      <c r="O788">
        <f>AVERAGE(AI_Impact_on_Jobs_20303[[#This Row],[Skill_1]:[Skill_10]])</f>
        <v>31.4</v>
      </c>
      <c r="P788">
        <v>3</v>
      </c>
      <c r="Q788">
        <v>9</v>
      </c>
      <c r="R788">
        <v>5</v>
      </c>
      <c r="S788">
        <v>33</v>
      </c>
      <c r="T788">
        <v>51</v>
      </c>
      <c r="U788">
        <v>53</v>
      </c>
      <c r="V788">
        <v>27</v>
      </c>
      <c r="W788">
        <v>91</v>
      </c>
      <c r="X788">
        <v>37</v>
      </c>
      <c r="Y788">
        <v>5</v>
      </c>
    </row>
    <row r="789" spans="1:25" x14ac:dyDescent="0.35">
      <c r="A789">
        <v>788</v>
      </c>
      <c r="B789" t="s">
        <v>39</v>
      </c>
      <c r="C789">
        <v>140349</v>
      </c>
      <c r="D789">
        <f>ROUND(AI_Impact_on_Jobs_20303[[#This Row],[Salary]]/1000, 1)</f>
        <v>140.30000000000001</v>
      </c>
      <c r="E789">
        <v>14</v>
      </c>
      <c r="F7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89" t="s">
        <v>19</v>
      </c>
      <c r="H789">
        <v>53</v>
      </c>
      <c r="I789">
        <v>91</v>
      </c>
      <c r="J789">
        <v>77</v>
      </c>
      <c r="K789" t="s">
        <v>20</v>
      </c>
      <c r="L789">
        <f>IF(AI_Impact_on_Jobs_20303[[#This Row],[Risk_Category]] = "Low", AI_Impact_on_Jobs_20303[[#This Row],[Automation_Probability_2030]], 0)</f>
        <v>0</v>
      </c>
      <c r="M789">
        <f>IF(AI_Impact_on_Jobs_20303[[#This Row],[Risk_Category]]="Medium", AI_Impact_on_Jobs_20303[[#This Row],[Automation_Probability_2030]], 0)</f>
        <v>0</v>
      </c>
      <c r="N789">
        <f>IF(AI_Impact_on_Jobs_20303[[#This Row],[Risk_Category]]="High", AI_Impact_on_Jobs_20303[[#This Row],[Automation_Probability_2030]], 0)</f>
        <v>77</v>
      </c>
      <c r="O789">
        <f>AVERAGE(AI_Impact_on_Jobs_20303[[#This Row],[Skill_1]:[Skill_10]])</f>
        <v>41.4</v>
      </c>
      <c r="P789">
        <v>13</v>
      </c>
      <c r="Q789">
        <v>82</v>
      </c>
      <c r="R789">
        <v>10</v>
      </c>
      <c r="S789">
        <v>33</v>
      </c>
      <c r="T789">
        <v>38</v>
      </c>
      <c r="U789">
        <v>62</v>
      </c>
      <c r="V789">
        <v>72</v>
      </c>
      <c r="W789">
        <v>39</v>
      </c>
      <c r="X789">
        <v>9</v>
      </c>
      <c r="Y789">
        <v>56</v>
      </c>
    </row>
    <row r="790" spans="1:25" x14ac:dyDescent="0.35">
      <c r="A790">
        <v>789</v>
      </c>
      <c r="B790" t="s">
        <v>26</v>
      </c>
      <c r="C790">
        <v>80075</v>
      </c>
      <c r="D790">
        <f>ROUND(AI_Impact_on_Jobs_20303[[#This Row],[Salary]]/1000, 1)</f>
        <v>80.099999999999994</v>
      </c>
      <c r="E790">
        <v>22</v>
      </c>
      <c r="F7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90" t="s">
        <v>38</v>
      </c>
      <c r="H790">
        <v>65</v>
      </c>
      <c r="I790">
        <v>145</v>
      </c>
      <c r="J790">
        <v>62</v>
      </c>
      <c r="K790" t="s">
        <v>27</v>
      </c>
      <c r="L790">
        <f>IF(AI_Impact_on_Jobs_20303[[#This Row],[Risk_Category]] = "Low", AI_Impact_on_Jobs_20303[[#This Row],[Automation_Probability_2030]], 0)</f>
        <v>0</v>
      </c>
      <c r="M790">
        <f>IF(AI_Impact_on_Jobs_20303[[#This Row],[Risk_Category]]="Medium", AI_Impact_on_Jobs_20303[[#This Row],[Automation_Probability_2030]], 0)</f>
        <v>62</v>
      </c>
      <c r="N790">
        <f>IF(AI_Impact_on_Jobs_20303[[#This Row],[Risk_Category]]="High", AI_Impact_on_Jobs_20303[[#This Row],[Automation_Probability_2030]], 0)</f>
        <v>0</v>
      </c>
      <c r="O790">
        <f>AVERAGE(AI_Impact_on_Jobs_20303[[#This Row],[Skill_1]:[Skill_10]])</f>
        <v>49.1</v>
      </c>
      <c r="P790">
        <v>4</v>
      </c>
      <c r="Q790">
        <v>33</v>
      </c>
      <c r="R790">
        <v>47</v>
      </c>
      <c r="S790">
        <v>31</v>
      </c>
      <c r="T790">
        <v>7</v>
      </c>
      <c r="U790">
        <v>83</v>
      </c>
      <c r="V790">
        <v>73</v>
      </c>
      <c r="W790">
        <v>99</v>
      </c>
      <c r="X790">
        <v>27</v>
      </c>
      <c r="Y790">
        <v>87</v>
      </c>
    </row>
    <row r="791" spans="1:25" x14ac:dyDescent="0.35">
      <c r="A791">
        <v>790</v>
      </c>
      <c r="B791" t="s">
        <v>30</v>
      </c>
      <c r="C791">
        <v>120629</v>
      </c>
      <c r="D791">
        <f>ROUND(AI_Impact_on_Jobs_20303[[#This Row],[Salary]]/1000, 1)</f>
        <v>120.6</v>
      </c>
      <c r="E791">
        <v>22</v>
      </c>
      <c r="F7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91" t="s">
        <v>38</v>
      </c>
      <c r="H791">
        <v>36</v>
      </c>
      <c r="I791">
        <v>123</v>
      </c>
      <c r="J791">
        <v>34</v>
      </c>
      <c r="K791" t="s">
        <v>27</v>
      </c>
      <c r="L791">
        <f>IF(AI_Impact_on_Jobs_20303[[#This Row],[Risk_Category]] = "Low", AI_Impact_on_Jobs_20303[[#This Row],[Automation_Probability_2030]], 0)</f>
        <v>0</v>
      </c>
      <c r="M791">
        <f>IF(AI_Impact_on_Jobs_20303[[#This Row],[Risk_Category]]="Medium", AI_Impact_on_Jobs_20303[[#This Row],[Automation_Probability_2030]], 0)</f>
        <v>34</v>
      </c>
      <c r="N791">
        <f>IF(AI_Impact_on_Jobs_20303[[#This Row],[Risk_Category]]="High", AI_Impact_on_Jobs_20303[[#This Row],[Automation_Probability_2030]], 0)</f>
        <v>0</v>
      </c>
      <c r="O791">
        <f>AVERAGE(AI_Impact_on_Jobs_20303[[#This Row],[Skill_1]:[Skill_10]])</f>
        <v>50.3</v>
      </c>
      <c r="P791">
        <v>79</v>
      </c>
      <c r="Q791">
        <v>53</v>
      </c>
      <c r="R791">
        <v>29</v>
      </c>
      <c r="S791">
        <v>66</v>
      </c>
      <c r="T791">
        <v>64</v>
      </c>
      <c r="U791">
        <v>21</v>
      </c>
      <c r="V791">
        <v>3</v>
      </c>
      <c r="W791">
        <v>43</v>
      </c>
      <c r="X791">
        <v>57</v>
      </c>
      <c r="Y791">
        <v>88</v>
      </c>
    </row>
    <row r="792" spans="1:25" x14ac:dyDescent="0.35">
      <c r="A792">
        <v>791</v>
      </c>
      <c r="B792" t="s">
        <v>29</v>
      </c>
      <c r="C792">
        <v>135899</v>
      </c>
      <c r="D792">
        <f>ROUND(AI_Impact_on_Jobs_20303[[#This Row],[Salary]]/1000, 1)</f>
        <v>135.9</v>
      </c>
      <c r="E792">
        <v>24</v>
      </c>
      <c r="F7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92" t="s">
        <v>38</v>
      </c>
      <c r="H792">
        <v>53</v>
      </c>
      <c r="I792">
        <v>125</v>
      </c>
      <c r="J792">
        <v>16</v>
      </c>
      <c r="K792" t="s">
        <v>23</v>
      </c>
      <c r="L792">
        <f>IF(AI_Impact_on_Jobs_20303[[#This Row],[Risk_Category]] = "Low", AI_Impact_on_Jobs_20303[[#This Row],[Automation_Probability_2030]], 0)</f>
        <v>16</v>
      </c>
      <c r="M792">
        <f>IF(AI_Impact_on_Jobs_20303[[#This Row],[Risk_Category]]="Medium", AI_Impact_on_Jobs_20303[[#This Row],[Automation_Probability_2030]], 0)</f>
        <v>0</v>
      </c>
      <c r="N792">
        <f>IF(AI_Impact_on_Jobs_20303[[#This Row],[Risk_Category]]="High", AI_Impact_on_Jobs_20303[[#This Row],[Automation_Probability_2030]], 0)</f>
        <v>0</v>
      </c>
      <c r="O792">
        <f>AVERAGE(AI_Impact_on_Jobs_20303[[#This Row],[Skill_1]:[Skill_10]])</f>
        <v>46.9</v>
      </c>
      <c r="P792">
        <v>75</v>
      </c>
      <c r="Q792">
        <v>2</v>
      </c>
      <c r="R792">
        <v>37</v>
      </c>
      <c r="S792">
        <v>63</v>
      </c>
      <c r="T792">
        <v>2</v>
      </c>
      <c r="U792">
        <v>72</v>
      </c>
      <c r="V792">
        <v>84</v>
      </c>
      <c r="W792">
        <v>4</v>
      </c>
      <c r="X792">
        <v>45</v>
      </c>
      <c r="Y792">
        <v>85</v>
      </c>
    </row>
    <row r="793" spans="1:25" x14ac:dyDescent="0.35">
      <c r="A793">
        <v>792</v>
      </c>
      <c r="B793" t="s">
        <v>44</v>
      </c>
      <c r="C793">
        <v>115333</v>
      </c>
      <c r="D793">
        <f>ROUND(AI_Impact_on_Jobs_20303[[#This Row],[Salary]]/1000, 1)</f>
        <v>115.3</v>
      </c>
      <c r="E793">
        <v>1</v>
      </c>
      <c r="F7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93" t="s">
        <v>19</v>
      </c>
      <c r="H793">
        <v>29</v>
      </c>
      <c r="I793">
        <v>82</v>
      </c>
      <c r="J793">
        <v>57</v>
      </c>
      <c r="K793" t="s">
        <v>27</v>
      </c>
      <c r="L793">
        <f>IF(AI_Impact_on_Jobs_20303[[#This Row],[Risk_Category]] = "Low", AI_Impact_on_Jobs_20303[[#This Row],[Automation_Probability_2030]], 0)</f>
        <v>0</v>
      </c>
      <c r="M793">
        <f>IF(AI_Impact_on_Jobs_20303[[#This Row],[Risk_Category]]="Medium", AI_Impact_on_Jobs_20303[[#This Row],[Automation_Probability_2030]], 0)</f>
        <v>57</v>
      </c>
      <c r="N793">
        <f>IF(AI_Impact_on_Jobs_20303[[#This Row],[Risk_Category]]="High", AI_Impact_on_Jobs_20303[[#This Row],[Automation_Probability_2030]], 0)</f>
        <v>0</v>
      </c>
      <c r="O793">
        <f>AVERAGE(AI_Impact_on_Jobs_20303[[#This Row],[Skill_1]:[Skill_10]])</f>
        <v>55</v>
      </c>
      <c r="P793">
        <v>56</v>
      </c>
      <c r="Q793">
        <v>16</v>
      </c>
      <c r="R793">
        <v>31</v>
      </c>
      <c r="S793">
        <v>9</v>
      </c>
      <c r="T793">
        <v>69</v>
      </c>
      <c r="U793">
        <v>99</v>
      </c>
      <c r="V793">
        <v>77</v>
      </c>
      <c r="W793">
        <v>94</v>
      </c>
      <c r="X793">
        <v>22</v>
      </c>
      <c r="Y793">
        <v>77</v>
      </c>
    </row>
    <row r="794" spans="1:25" x14ac:dyDescent="0.35">
      <c r="A794">
        <v>793</v>
      </c>
      <c r="B794" t="s">
        <v>30</v>
      </c>
      <c r="C794">
        <v>93908</v>
      </c>
      <c r="D794">
        <f>ROUND(AI_Impact_on_Jobs_20303[[#This Row],[Salary]]/1000, 1)</f>
        <v>93.9</v>
      </c>
      <c r="E794">
        <v>22</v>
      </c>
      <c r="F7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794" t="s">
        <v>19</v>
      </c>
      <c r="H794">
        <v>67</v>
      </c>
      <c r="I794">
        <v>97</v>
      </c>
      <c r="J794">
        <v>44</v>
      </c>
      <c r="K794" t="s">
        <v>27</v>
      </c>
      <c r="L794">
        <f>IF(AI_Impact_on_Jobs_20303[[#This Row],[Risk_Category]] = "Low", AI_Impact_on_Jobs_20303[[#This Row],[Automation_Probability_2030]], 0)</f>
        <v>0</v>
      </c>
      <c r="M794">
        <f>IF(AI_Impact_on_Jobs_20303[[#This Row],[Risk_Category]]="Medium", AI_Impact_on_Jobs_20303[[#This Row],[Automation_Probability_2030]], 0)</f>
        <v>44</v>
      </c>
      <c r="N794">
        <f>IF(AI_Impact_on_Jobs_20303[[#This Row],[Risk_Category]]="High", AI_Impact_on_Jobs_20303[[#This Row],[Automation_Probability_2030]], 0)</f>
        <v>0</v>
      </c>
      <c r="O794">
        <f>AVERAGE(AI_Impact_on_Jobs_20303[[#This Row],[Skill_1]:[Skill_10]])</f>
        <v>53.9</v>
      </c>
      <c r="P794">
        <v>86</v>
      </c>
      <c r="Q794">
        <v>85</v>
      </c>
      <c r="R794">
        <v>2</v>
      </c>
      <c r="S794">
        <v>61</v>
      </c>
      <c r="T794">
        <v>37</v>
      </c>
      <c r="U794">
        <v>42</v>
      </c>
      <c r="V794">
        <v>83</v>
      </c>
      <c r="W794">
        <v>31</v>
      </c>
      <c r="X794">
        <v>94</v>
      </c>
      <c r="Y794">
        <v>18</v>
      </c>
    </row>
    <row r="795" spans="1:25" x14ac:dyDescent="0.35">
      <c r="A795">
        <v>794</v>
      </c>
      <c r="B795" t="s">
        <v>39</v>
      </c>
      <c r="C795">
        <v>41564</v>
      </c>
      <c r="D795">
        <f>ROUND(AI_Impact_on_Jobs_20303[[#This Row],[Salary]]/1000, 1)</f>
        <v>41.6</v>
      </c>
      <c r="E795">
        <v>3</v>
      </c>
      <c r="F7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795" t="s">
        <v>19</v>
      </c>
      <c r="H795">
        <v>67</v>
      </c>
      <c r="I795">
        <v>75</v>
      </c>
      <c r="J795">
        <v>78</v>
      </c>
      <c r="K795" t="s">
        <v>20</v>
      </c>
      <c r="L795">
        <f>IF(AI_Impact_on_Jobs_20303[[#This Row],[Risk_Category]] = "Low", AI_Impact_on_Jobs_20303[[#This Row],[Automation_Probability_2030]], 0)</f>
        <v>0</v>
      </c>
      <c r="M795">
        <f>IF(AI_Impact_on_Jobs_20303[[#This Row],[Risk_Category]]="Medium", AI_Impact_on_Jobs_20303[[#This Row],[Automation_Probability_2030]], 0)</f>
        <v>0</v>
      </c>
      <c r="N795">
        <f>IF(AI_Impact_on_Jobs_20303[[#This Row],[Risk_Category]]="High", AI_Impact_on_Jobs_20303[[#This Row],[Automation_Probability_2030]], 0)</f>
        <v>78</v>
      </c>
      <c r="O795">
        <f>AVERAGE(AI_Impact_on_Jobs_20303[[#This Row],[Skill_1]:[Skill_10]])</f>
        <v>48.6</v>
      </c>
      <c r="P795">
        <v>83</v>
      </c>
      <c r="Q795">
        <v>76</v>
      </c>
      <c r="R795">
        <v>33</v>
      </c>
      <c r="S795">
        <v>53</v>
      </c>
      <c r="T795">
        <v>6</v>
      </c>
      <c r="U795">
        <v>21</v>
      </c>
      <c r="V795">
        <v>49</v>
      </c>
      <c r="W795">
        <v>9</v>
      </c>
      <c r="X795">
        <v>84</v>
      </c>
      <c r="Y795">
        <v>72</v>
      </c>
    </row>
    <row r="796" spans="1:25" x14ac:dyDescent="0.35">
      <c r="A796">
        <v>795</v>
      </c>
      <c r="B796" t="s">
        <v>41</v>
      </c>
      <c r="C796">
        <v>144507</v>
      </c>
      <c r="D796">
        <f>ROUND(AI_Impact_on_Jobs_20303[[#This Row],[Salary]]/1000, 1)</f>
        <v>144.5</v>
      </c>
      <c r="E796">
        <v>9</v>
      </c>
      <c r="F7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96" t="s">
        <v>25</v>
      </c>
      <c r="H796">
        <v>56</v>
      </c>
      <c r="I796">
        <v>109</v>
      </c>
      <c r="J796">
        <v>79</v>
      </c>
      <c r="K796" t="s">
        <v>20</v>
      </c>
      <c r="L796">
        <f>IF(AI_Impact_on_Jobs_20303[[#This Row],[Risk_Category]] = "Low", AI_Impact_on_Jobs_20303[[#This Row],[Automation_Probability_2030]], 0)</f>
        <v>0</v>
      </c>
      <c r="M796">
        <f>IF(AI_Impact_on_Jobs_20303[[#This Row],[Risk_Category]]="Medium", AI_Impact_on_Jobs_20303[[#This Row],[Automation_Probability_2030]], 0)</f>
        <v>0</v>
      </c>
      <c r="N796">
        <f>IF(AI_Impact_on_Jobs_20303[[#This Row],[Risk_Category]]="High", AI_Impact_on_Jobs_20303[[#This Row],[Automation_Probability_2030]], 0)</f>
        <v>79</v>
      </c>
      <c r="O796">
        <f>AVERAGE(AI_Impact_on_Jobs_20303[[#This Row],[Skill_1]:[Skill_10]])</f>
        <v>32.200000000000003</v>
      </c>
      <c r="P796">
        <v>28</v>
      </c>
      <c r="Q796">
        <v>27</v>
      </c>
      <c r="R796">
        <v>17</v>
      </c>
      <c r="S796">
        <v>33</v>
      </c>
      <c r="T796">
        <v>2</v>
      </c>
      <c r="U796">
        <v>63</v>
      </c>
      <c r="V796">
        <v>57</v>
      </c>
      <c r="W796">
        <v>38</v>
      </c>
      <c r="X796">
        <v>33</v>
      </c>
      <c r="Y796">
        <v>24</v>
      </c>
    </row>
    <row r="797" spans="1:25" x14ac:dyDescent="0.35">
      <c r="A797">
        <v>796</v>
      </c>
      <c r="B797" t="s">
        <v>37</v>
      </c>
      <c r="C797">
        <v>147679</v>
      </c>
      <c r="D797">
        <f>ROUND(AI_Impact_on_Jobs_20303[[#This Row],[Salary]]/1000, 1)</f>
        <v>147.69999999999999</v>
      </c>
      <c r="E797">
        <v>29</v>
      </c>
      <c r="F7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97" t="s">
        <v>19</v>
      </c>
      <c r="H797">
        <v>92</v>
      </c>
      <c r="I797">
        <v>119</v>
      </c>
      <c r="J797">
        <v>6</v>
      </c>
      <c r="K797" t="s">
        <v>27</v>
      </c>
      <c r="L797">
        <f>IF(AI_Impact_on_Jobs_20303[[#This Row],[Risk_Category]] = "Low", AI_Impact_on_Jobs_20303[[#This Row],[Automation_Probability_2030]], 0)</f>
        <v>0</v>
      </c>
      <c r="M797">
        <f>IF(AI_Impact_on_Jobs_20303[[#This Row],[Risk_Category]]="Medium", AI_Impact_on_Jobs_20303[[#This Row],[Automation_Probability_2030]], 0)</f>
        <v>6</v>
      </c>
      <c r="N797">
        <f>IF(AI_Impact_on_Jobs_20303[[#This Row],[Risk_Category]]="High", AI_Impact_on_Jobs_20303[[#This Row],[Automation_Probability_2030]], 0)</f>
        <v>0</v>
      </c>
      <c r="O797">
        <f>AVERAGE(AI_Impact_on_Jobs_20303[[#This Row],[Skill_1]:[Skill_10]])</f>
        <v>46.8</v>
      </c>
      <c r="P797">
        <v>83</v>
      </c>
      <c r="Q797">
        <v>35</v>
      </c>
      <c r="R797">
        <v>6</v>
      </c>
      <c r="S797">
        <v>62</v>
      </c>
      <c r="T797">
        <v>19</v>
      </c>
      <c r="U797">
        <v>57</v>
      </c>
      <c r="V797">
        <v>74</v>
      </c>
      <c r="W797">
        <v>78</v>
      </c>
      <c r="X797">
        <v>3</v>
      </c>
      <c r="Y797">
        <v>51</v>
      </c>
    </row>
    <row r="798" spans="1:25" x14ac:dyDescent="0.35">
      <c r="A798">
        <v>797</v>
      </c>
      <c r="B798" t="s">
        <v>21</v>
      </c>
      <c r="C798">
        <v>132811</v>
      </c>
      <c r="D798">
        <f>ROUND(AI_Impact_on_Jobs_20303[[#This Row],[Salary]]/1000, 1)</f>
        <v>132.80000000000001</v>
      </c>
      <c r="E798">
        <v>12</v>
      </c>
      <c r="F7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798" t="s">
        <v>19</v>
      </c>
      <c r="H798">
        <v>82</v>
      </c>
      <c r="I798">
        <v>126</v>
      </c>
      <c r="J798">
        <v>3</v>
      </c>
      <c r="K798" t="s">
        <v>23</v>
      </c>
      <c r="L798">
        <f>IF(AI_Impact_on_Jobs_20303[[#This Row],[Risk_Category]] = "Low", AI_Impact_on_Jobs_20303[[#This Row],[Automation_Probability_2030]], 0)</f>
        <v>3</v>
      </c>
      <c r="M798">
        <f>IF(AI_Impact_on_Jobs_20303[[#This Row],[Risk_Category]]="Medium", AI_Impact_on_Jobs_20303[[#This Row],[Automation_Probability_2030]], 0)</f>
        <v>0</v>
      </c>
      <c r="N798">
        <f>IF(AI_Impact_on_Jobs_20303[[#This Row],[Risk_Category]]="High", AI_Impact_on_Jobs_20303[[#This Row],[Automation_Probability_2030]], 0)</f>
        <v>0</v>
      </c>
      <c r="O798">
        <f>AVERAGE(AI_Impact_on_Jobs_20303[[#This Row],[Skill_1]:[Skill_10]])</f>
        <v>31.7</v>
      </c>
      <c r="P798">
        <v>1</v>
      </c>
      <c r="Q798">
        <v>44</v>
      </c>
      <c r="R798">
        <v>26</v>
      </c>
      <c r="S798">
        <v>12</v>
      </c>
      <c r="T798">
        <v>91</v>
      </c>
      <c r="U798">
        <v>10</v>
      </c>
      <c r="V798">
        <v>18</v>
      </c>
      <c r="W798">
        <v>4</v>
      </c>
      <c r="X798">
        <v>28</v>
      </c>
      <c r="Y798">
        <v>83</v>
      </c>
    </row>
    <row r="799" spans="1:25" x14ac:dyDescent="0.35">
      <c r="A799">
        <v>798</v>
      </c>
      <c r="B799" t="s">
        <v>34</v>
      </c>
      <c r="C799">
        <v>54940</v>
      </c>
      <c r="D799">
        <f>ROUND(AI_Impact_on_Jobs_20303[[#This Row],[Salary]]/1000, 1)</f>
        <v>54.9</v>
      </c>
      <c r="E799">
        <v>26</v>
      </c>
      <c r="F7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799" t="s">
        <v>19</v>
      </c>
      <c r="H799">
        <v>6</v>
      </c>
      <c r="I799">
        <v>55</v>
      </c>
      <c r="J799">
        <v>47</v>
      </c>
      <c r="K799" t="s">
        <v>27</v>
      </c>
      <c r="L799">
        <f>IF(AI_Impact_on_Jobs_20303[[#This Row],[Risk_Category]] = "Low", AI_Impact_on_Jobs_20303[[#This Row],[Automation_Probability_2030]], 0)</f>
        <v>0</v>
      </c>
      <c r="M799">
        <f>IF(AI_Impact_on_Jobs_20303[[#This Row],[Risk_Category]]="Medium", AI_Impact_on_Jobs_20303[[#This Row],[Automation_Probability_2030]], 0)</f>
        <v>47</v>
      </c>
      <c r="N799">
        <f>IF(AI_Impact_on_Jobs_20303[[#This Row],[Risk_Category]]="High", AI_Impact_on_Jobs_20303[[#This Row],[Automation_Probability_2030]], 0)</f>
        <v>0</v>
      </c>
      <c r="O799">
        <f>AVERAGE(AI_Impact_on_Jobs_20303[[#This Row],[Skill_1]:[Skill_10]])</f>
        <v>33.700000000000003</v>
      </c>
      <c r="P799">
        <v>93</v>
      </c>
      <c r="Q799">
        <v>29</v>
      </c>
      <c r="R799">
        <v>43</v>
      </c>
      <c r="S799">
        <v>1</v>
      </c>
      <c r="T799">
        <v>49</v>
      </c>
      <c r="U799">
        <v>7</v>
      </c>
      <c r="V799">
        <v>27</v>
      </c>
      <c r="W799">
        <v>3</v>
      </c>
      <c r="X799">
        <v>84</v>
      </c>
      <c r="Y799">
        <v>1</v>
      </c>
    </row>
    <row r="800" spans="1:25" x14ac:dyDescent="0.35">
      <c r="A800">
        <v>799</v>
      </c>
      <c r="B800" t="s">
        <v>26</v>
      </c>
      <c r="C800">
        <v>144326</v>
      </c>
      <c r="D800">
        <f>ROUND(AI_Impact_on_Jobs_20303[[#This Row],[Salary]]/1000, 1)</f>
        <v>144.30000000000001</v>
      </c>
      <c r="E800">
        <v>14</v>
      </c>
      <c r="F8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00" t="s">
        <v>22</v>
      </c>
      <c r="H800">
        <v>39</v>
      </c>
      <c r="I800">
        <v>8</v>
      </c>
      <c r="J800">
        <v>56</v>
      </c>
      <c r="K800" t="s">
        <v>27</v>
      </c>
      <c r="L800">
        <f>IF(AI_Impact_on_Jobs_20303[[#This Row],[Risk_Category]] = "Low", AI_Impact_on_Jobs_20303[[#This Row],[Automation_Probability_2030]], 0)</f>
        <v>0</v>
      </c>
      <c r="M800">
        <f>IF(AI_Impact_on_Jobs_20303[[#This Row],[Risk_Category]]="Medium", AI_Impact_on_Jobs_20303[[#This Row],[Automation_Probability_2030]], 0)</f>
        <v>56</v>
      </c>
      <c r="N800">
        <f>IF(AI_Impact_on_Jobs_20303[[#This Row],[Risk_Category]]="High", AI_Impact_on_Jobs_20303[[#This Row],[Automation_Probability_2030]], 0)</f>
        <v>0</v>
      </c>
      <c r="O800">
        <f>AVERAGE(AI_Impact_on_Jobs_20303[[#This Row],[Skill_1]:[Skill_10]])</f>
        <v>42.1</v>
      </c>
      <c r="P800">
        <v>83</v>
      </c>
      <c r="Q800">
        <v>56</v>
      </c>
      <c r="R800">
        <v>3</v>
      </c>
      <c r="S800">
        <v>46</v>
      </c>
      <c r="T800">
        <v>46</v>
      </c>
      <c r="U800">
        <v>54</v>
      </c>
      <c r="V800">
        <v>67</v>
      </c>
      <c r="W800">
        <v>2</v>
      </c>
      <c r="X800">
        <v>5</v>
      </c>
      <c r="Y800">
        <v>59</v>
      </c>
    </row>
    <row r="801" spans="1:25" x14ac:dyDescent="0.35">
      <c r="A801">
        <v>800</v>
      </c>
      <c r="B801" t="s">
        <v>43</v>
      </c>
      <c r="C801">
        <v>30511</v>
      </c>
      <c r="D801">
        <f>ROUND(AI_Impact_on_Jobs_20303[[#This Row],[Salary]]/1000, 1)</f>
        <v>30.5</v>
      </c>
      <c r="E801">
        <v>18</v>
      </c>
      <c r="F8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01" t="s">
        <v>19</v>
      </c>
      <c r="H801">
        <v>67</v>
      </c>
      <c r="I801">
        <v>73</v>
      </c>
      <c r="J801">
        <v>13</v>
      </c>
      <c r="K801" t="s">
        <v>23</v>
      </c>
      <c r="L801">
        <f>IF(AI_Impact_on_Jobs_20303[[#This Row],[Risk_Category]] = "Low", AI_Impact_on_Jobs_20303[[#This Row],[Automation_Probability_2030]], 0)</f>
        <v>13</v>
      </c>
      <c r="M801">
        <f>IF(AI_Impact_on_Jobs_20303[[#This Row],[Risk_Category]]="Medium", AI_Impact_on_Jobs_20303[[#This Row],[Automation_Probability_2030]], 0)</f>
        <v>0</v>
      </c>
      <c r="N801">
        <f>IF(AI_Impact_on_Jobs_20303[[#This Row],[Risk_Category]]="High", AI_Impact_on_Jobs_20303[[#This Row],[Automation_Probability_2030]], 0)</f>
        <v>0</v>
      </c>
      <c r="O801">
        <f>AVERAGE(AI_Impact_on_Jobs_20303[[#This Row],[Skill_1]:[Skill_10]])</f>
        <v>49.1</v>
      </c>
      <c r="P801">
        <v>96</v>
      </c>
      <c r="Q801">
        <v>35</v>
      </c>
      <c r="R801">
        <v>35</v>
      </c>
      <c r="S801">
        <v>6</v>
      </c>
      <c r="T801">
        <v>97</v>
      </c>
      <c r="U801">
        <v>98</v>
      </c>
      <c r="V801">
        <v>58</v>
      </c>
      <c r="W801">
        <v>0</v>
      </c>
      <c r="X801">
        <v>9</v>
      </c>
      <c r="Y801">
        <v>57</v>
      </c>
    </row>
    <row r="802" spans="1:25" x14ac:dyDescent="0.35">
      <c r="A802">
        <v>801</v>
      </c>
      <c r="B802" t="s">
        <v>26</v>
      </c>
      <c r="C802">
        <v>49359</v>
      </c>
      <c r="D802">
        <f>ROUND(AI_Impact_on_Jobs_20303[[#This Row],[Salary]]/1000, 1)</f>
        <v>49.4</v>
      </c>
      <c r="E802">
        <v>26</v>
      </c>
      <c r="F8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02" t="s">
        <v>38</v>
      </c>
      <c r="H802">
        <v>9</v>
      </c>
      <c r="I802">
        <v>77</v>
      </c>
      <c r="J802">
        <v>41</v>
      </c>
      <c r="K802" t="s">
        <v>27</v>
      </c>
      <c r="L802">
        <f>IF(AI_Impact_on_Jobs_20303[[#This Row],[Risk_Category]] = "Low", AI_Impact_on_Jobs_20303[[#This Row],[Automation_Probability_2030]], 0)</f>
        <v>0</v>
      </c>
      <c r="M802">
        <f>IF(AI_Impact_on_Jobs_20303[[#This Row],[Risk_Category]]="Medium", AI_Impact_on_Jobs_20303[[#This Row],[Automation_Probability_2030]], 0)</f>
        <v>41</v>
      </c>
      <c r="N802">
        <f>IF(AI_Impact_on_Jobs_20303[[#This Row],[Risk_Category]]="High", AI_Impact_on_Jobs_20303[[#This Row],[Automation_Probability_2030]], 0)</f>
        <v>0</v>
      </c>
      <c r="O802">
        <f>AVERAGE(AI_Impact_on_Jobs_20303[[#This Row],[Skill_1]:[Skill_10]])</f>
        <v>47.3</v>
      </c>
      <c r="P802">
        <v>3</v>
      </c>
      <c r="Q802">
        <v>61</v>
      </c>
      <c r="R802">
        <v>44</v>
      </c>
      <c r="S802">
        <v>73</v>
      </c>
      <c r="T802">
        <v>89</v>
      </c>
      <c r="U802">
        <v>67</v>
      </c>
      <c r="V802">
        <v>2</v>
      </c>
      <c r="W802">
        <v>93</v>
      </c>
      <c r="X802">
        <v>26</v>
      </c>
      <c r="Y802">
        <v>15</v>
      </c>
    </row>
    <row r="803" spans="1:25" x14ac:dyDescent="0.35">
      <c r="A803">
        <v>802</v>
      </c>
      <c r="B803" t="s">
        <v>30</v>
      </c>
      <c r="C803">
        <v>36265</v>
      </c>
      <c r="D803">
        <f>ROUND(AI_Impact_on_Jobs_20303[[#This Row],[Salary]]/1000, 1)</f>
        <v>36.299999999999997</v>
      </c>
      <c r="E803">
        <v>15</v>
      </c>
      <c r="F8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03" t="s">
        <v>25</v>
      </c>
      <c r="H803">
        <v>56</v>
      </c>
      <c r="I803">
        <v>61</v>
      </c>
      <c r="J803">
        <v>36</v>
      </c>
      <c r="K803" t="s">
        <v>27</v>
      </c>
      <c r="L803">
        <f>IF(AI_Impact_on_Jobs_20303[[#This Row],[Risk_Category]] = "Low", AI_Impact_on_Jobs_20303[[#This Row],[Automation_Probability_2030]], 0)</f>
        <v>0</v>
      </c>
      <c r="M803">
        <f>IF(AI_Impact_on_Jobs_20303[[#This Row],[Risk_Category]]="Medium", AI_Impact_on_Jobs_20303[[#This Row],[Automation_Probability_2030]], 0)</f>
        <v>36</v>
      </c>
      <c r="N803">
        <f>IF(AI_Impact_on_Jobs_20303[[#This Row],[Risk_Category]]="High", AI_Impact_on_Jobs_20303[[#This Row],[Automation_Probability_2030]], 0)</f>
        <v>0</v>
      </c>
      <c r="O803">
        <f>AVERAGE(AI_Impact_on_Jobs_20303[[#This Row],[Skill_1]:[Skill_10]])</f>
        <v>43.2</v>
      </c>
      <c r="P803">
        <v>3</v>
      </c>
      <c r="Q803">
        <v>28</v>
      </c>
      <c r="R803">
        <v>6</v>
      </c>
      <c r="S803">
        <v>82</v>
      </c>
      <c r="T803">
        <v>76</v>
      </c>
      <c r="U803">
        <v>26</v>
      </c>
      <c r="V803">
        <v>25</v>
      </c>
      <c r="W803">
        <v>97</v>
      </c>
      <c r="X803">
        <v>1</v>
      </c>
      <c r="Y803">
        <v>88</v>
      </c>
    </row>
    <row r="804" spans="1:25" x14ac:dyDescent="0.35">
      <c r="A804">
        <v>803</v>
      </c>
      <c r="B804" t="s">
        <v>35</v>
      </c>
      <c r="C804">
        <v>122313</v>
      </c>
      <c r="D804">
        <f>ROUND(AI_Impact_on_Jobs_20303[[#This Row],[Salary]]/1000, 1)</f>
        <v>122.3</v>
      </c>
      <c r="E804">
        <v>25</v>
      </c>
      <c r="F8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04" t="s">
        <v>19</v>
      </c>
      <c r="H804">
        <v>95</v>
      </c>
      <c r="I804">
        <v>84</v>
      </c>
      <c r="J804">
        <v>48</v>
      </c>
      <c r="K804" t="s">
        <v>27</v>
      </c>
      <c r="L804">
        <f>IF(AI_Impact_on_Jobs_20303[[#This Row],[Risk_Category]] = "Low", AI_Impact_on_Jobs_20303[[#This Row],[Automation_Probability_2030]], 0)</f>
        <v>0</v>
      </c>
      <c r="M804">
        <f>IF(AI_Impact_on_Jobs_20303[[#This Row],[Risk_Category]]="Medium", AI_Impact_on_Jobs_20303[[#This Row],[Automation_Probability_2030]], 0)</f>
        <v>48</v>
      </c>
      <c r="N804">
        <f>IF(AI_Impact_on_Jobs_20303[[#This Row],[Risk_Category]]="High", AI_Impact_on_Jobs_20303[[#This Row],[Automation_Probability_2030]], 0)</f>
        <v>0</v>
      </c>
      <c r="O804">
        <f>AVERAGE(AI_Impact_on_Jobs_20303[[#This Row],[Skill_1]:[Skill_10]])</f>
        <v>42</v>
      </c>
      <c r="P804">
        <v>71</v>
      </c>
      <c r="Q804">
        <v>59</v>
      </c>
      <c r="R804">
        <v>32</v>
      </c>
      <c r="S804">
        <v>55</v>
      </c>
      <c r="T804">
        <v>73</v>
      </c>
      <c r="U804">
        <v>4</v>
      </c>
      <c r="V804">
        <v>1</v>
      </c>
      <c r="W804">
        <v>46</v>
      </c>
      <c r="X804">
        <v>13</v>
      </c>
      <c r="Y804">
        <v>66</v>
      </c>
    </row>
    <row r="805" spans="1:25" x14ac:dyDescent="0.35">
      <c r="A805">
        <v>804</v>
      </c>
      <c r="B805" t="s">
        <v>42</v>
      </c>
      <c r="C805">
        <v>39280</v>
      </c>
      <c r="D805">
        <f>ROUND(AI_Impact_on_Jobs_20303[[#This Row],[Salary]]/1000, 1)</f>
        <v>39.299999999999997</v>
      </c>
      <c r="E805">
        <v>1</v>
      </c>
      <c r="F8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05" t="s">
        <v>22</v>
      </c>
      <c r="H805">
        <v>43</v>
      </c>
      <c r="I805">
        <v>7</v>
      </c>
      <c r="J805">
        <v>52</v>
      </c>
      <c r="K805" t="s">
        <v>27</v>
      </c>
      <c r="L805">
        <f>IF(AI_Impact_on_Jobs_20303[[#This Row],[Risk_Category]] = "Low", AI_Impact_on_Jobs_20303[[#This Row],[Automation_Probability_2030]], 0)</f>
        <v>0</v>
      </c>
      <c r="M805">
        <f>IF(AI_Impact_on_Jobs_20303[[#This Row],[Risk_Category]]="Medium", AI_Impact_on_Jobs_20303[[#This Row],[Automation_Probability_2030]], 0)</f>
        <v>52</v>
      </c>
      <c r="N805">
        <f>IF(AI_Impact_on_Jobs_20303[[#This Row],[Risk_Category]]="High", AI_Impact_on_Jobs_20303[[#This Row],[Automation_Probability_2030]], 0)</f>
        <v>0</v>
      </c>
      <c r="O805">
        <f>AVERAGE(AI_Impact_on_Jobs_20303[[#This Row],[Skill_1]:[Skill_10]])</f>
        <v>31.4</v>
      </c>
      <c r="P805">
        <v>12</v>
      </c>
      <c r="Q805">
        <v>2</v>
      </c>
      <c r="R805">
        <v>5</v>
      </c>
      <c r="S805">
        <v>95</v>
      </c>
      <c r="T805">
        <v>14</v>
      </c>
      <c r="U805">
        <v>71</v>
      </c>
      <c r="V805">
        <v>7</v>
      </c>
      <c r="W805">
        <v>11</v>
      </c>
      <c r="X805">
        <v>51</v>
      </c>
      <c r="Y805">
        <v>46</v>
      </c>
    </row>
    <row r="806" spans="1:25" x14ac:dyDescent="0.35">
      <c r="A806">
        <v>805</v>
      </c>
      <c r="B806" t="s">
        <v>24</v>
      </c>
      <c r="C806">
        <v>80281</v>
      </c>
      <c r="D806">
        <f>ROUND(AI_Impact_on_Jobs_20303[[#This Row],[Salary]]/1000, 1)</f>
        <v>80.3</v>
      </c>
      <c r="E806">
        <v>26</v>
      </c>
      <c r="F8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06" t="s">
        <v>38</v>
      </c>
      <c r="H806">
        <v>94</v>
      </c>
      <c r="I806">
        <v>128</v>
      </c>
      <c r="J806">
        <v>85</v>
      </c>
      <c r="K806" t="s">
        <v>20</v>
      </c>
      <c r="L806">
        <f>IF(AI_Impact_on_Jobs_20303[[#This Row],[Risk_Category]] = "Low", AI_Impact_on_Jobs_20303[[#This Row],[Automation_Probability_2030]], 0)</f>
        <v>0</v>
      </c>
      <c r="M806">
        <f>IF(AI_Impact_on_Jobs_20303[[#This Row],[Risk_Category]]="Medium", AI_Impact_on_Jobs_20303[[#This Row],[Automation_Probability_2030]], 0)</f>
        <v>0</v>
      </c>
      <c r="N806">
        <f>IF(AI_Impact_on_Jobs_20303[[#This Row],[Risk_Category]]="High", AI_Impact_on_Jobs_20303[[#This Row],[Automation_Probability_2030]], 0)</f>
        <v>85</v>
      </c>
      <c r="O806">
        <f>AVERAGE(AI_Impact_on_Jobs_20303[[#This Row],[Skill_1]:[Skill_10]])</f>
        <v>43.8</v>
      </c>
      <c r="P806">
        <v>45</v>
      </c>
      <c r="Q806">
        <v>36</v>
      </c>
      <c r="R806">
        <v>95</v>
      </c>
      <c r="S806">
        <v>6</v>
      </c>
      <c r="T806">
        <v>58</v>
      </c>
      <c r="U806">
        <v>23</v>
      </c>
      <c r="V806">
        <v>5</v>
      </c>
      <c r="W806">
        <v>95</v>
      </c>
      <c r="X806">
        <v>31</v>
      </c>
      <c r="Y806">
        <v>44</v>
      </c>
    </row>
    <row r="807" spans="1:25" x14ac:dyDescent="0.35">
      <c r="A807">
        <v>806</v>
      </c>
      <c r="B807" t="s">
        <v>34</v>
      </c>
      <c r="C807">
        <v>98354</v>
      </c>
      <c r="D807">
        <f>ROUND(AI_Impact_on_Jobs_20303[[#This Row],[Salary]]/1000, 1)</f>
        <v>98.4</v>
      </c>
      <c r="E807">
        <v>16</v>
      </c>
      <c r="F8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07" t="s">
        <v>25</v>
      </c>
      <c r="H807">
        <v>84</v>
      </c>
      <c r="I807">
        <v>53</v>
      </c>
      <c r="J807">
        <v>63</v>
      </c>
      <c r="K807" t="s">
        <v>27</v>
      </c>
      <c r="L807">
        <f>IF(AI_Impact_on_Jobs_20303[[#This Row],[Risk_Category]] = "Low", AI_Impact_on_Jobs_20303[[#This Row],[Automation_Probability_2030]], 0)</f>
        <v>0</v>
      </c>
      <c r="M807">
        <f>IF(AI_Impact_on_Jobs_20303[[#This Row],[Risk_Category]]="Medium", AI_Impact_on_Jobs_20303[[#This Row],[Automation_Probability_2030]], 0)</f>
        <v>63</v>
      </c>
      <c r="N807">
        <f>IF(AI_Impact_on_Jobs_20303[[#This Row],[Risk_Category]]="High", AI_Impact_on_Jobs_20303[[#This Row],[Automation_Probability_2030]], 0)</f>
        <v>0</v>
      </c>
      <c r="O807">
        <f>AVERAGE(AI_Impact_on_Jobs_20303[[#This Row],[Skill_1]:[Skill_10]])</f>
        <v>39.200000000000003</v>
      </c>
      <c r="P807">
        <v>14</v>
      </c>
      <c r="Q807">
        <v>89</v>
      </c>
      <c r="R807">
        <v>73</v>
      </c>
      <c r="S807">
        <v>16</v>
      </c>
      <c r="T807">
        <v>57</v>
      </c>
      <c r="U807">
        <v>31</v>
      </c>
      <c r="V807">
        <v>18</v>
      </c>
      <c r="W807">
        <v>86</v>
      </c>
      <c r="X807">
        <v>4</v>
      </c>
      <c r="Y807">
        <v>4</v>
      </c>
    </row>
    <row r="808" spans="1:25" x14ac:dyDescent="0.35">
      <c r="A808">
        <v>807</v>
      </c>
      <c r="B808" t="s">
        <v>28</v>
      </c>
      <c r="C808">
        <v>140951</v>
      </c>
      <c r="D808">
        <f>ROUND(AI_Impact_on_Jobs_20303[[#This Row],[Salary]]/1000, 1)</f>
        <v>141</v>
      </c>
      <c r="E808">
        <v>11</v>
      </c>
      <c r="F8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08" t="s">
        <v>25</v>
      </c>
      <c r="H808">
        <v>38</v>
      </c>
      <c r="I808">
        <v>137</v>
      </c>
      <c r="J808">
        <v>45</v>
      </c>
      <c r="K808" t="s">
        <v>27</v>
      </c>
      <c r="L808">
        <f>IF(AI_Impact_on_Jobs_20303[[#This Row],[Risk_Category]] = "Low", AI_Impact_on_Jobs_20303[[#This Row],[Automation_Probability_2030]], 0)</f>
        <v>0</v>
      </c>
      <c r="M808">
        <f>IF(AI_Impact_on_Jobs_20303[[#This Row],[Risk_Category]]="Medium", AI_Impact_on_Jobs_20303[[#This Row],[Automation_Probability_2030]], 0)</f>
        <v>45</v>
      </c>
      <c r="N808">
        <f>IF(AI_Impact_on_Jobs_20303[[#This Row],[Risk_Category]]="High", AI_Impact_on_Jobs_20303[[#This Row],[Automation_Probability_2030]], 0)</f>
        <v>0</v>
      </c>
      <c r="O808">
        <f>AVERAGE(AI_Impact_on_Jobs_20303[[#This Row],[Skill_1]:[Skill_10]])</f>
        <v>38.799999999999997</v>
      </c>
      <c r="P808">
        <v>95</v>
      </c>
      <c r="Q808">
        <v>95</v>
      </c>
      <c r="R808">
        <v>14</v>
      </c>
      <c r="S808">
        <v>18</v>
      </c>
      <c r="T808">
        <v>86</v>
      </c>
      <c r="U808">
        <v>39</v>
      </c>
      <c r="V808">
        <v>0</v>
      </c>
      <c r="W808">
        <v>27</v>
      </c>
      <c r="X808">
        <v>6</v>
      </c>
      <c r="Y808">
        <v>8</v>
      </c>
    </row>
    <row r="809" spans="1:25" x14ac:dyDescent="0.35">
      <c r="A809">
        <v>808</v>
      </c>
      <c r="B809" t="s">
        <v>39</v>
      </c>
      <c r="C809">
        <v>145131</v>
      </c>
      <c r="D809">
        <f>ROUND(AI_Impact_on_Jobs_20303[[#This Row],[Salary]]/1000, 1)</f>
        <v>145.1</v>
      </c>
      <c r="E809">
        <v>22</v>
      </c>
      <c r="F8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09" t="s">
        <v>19</v>
      </c>
      <c r="H809">
        <v>11</v>
      </c>
      <c r="I809">
        <v>142</v>
      </c>
      <c r="J809">
        <v>89</v>
      </c>
      <c r="K809" t="s">
        <v>20</v>
      </c>
      <c r="L809">
        <f>IF(AI_Impact_on_Jobs_20303[[#This Row],[Risk_Category]] = "Low", AI_Impact_on_Jobs_20303[[#This Row],[Automation_Probability_2030]], 0)</f>
        <v>0</v>
      </c>
      <c r="M809">
        <f>IF(AI_Impact_on_Jobs_20303[[#This Row],[Risk_Category]]="Medium", AI_Impact_on_Jobs_20303[[#This Row],[Automation_Probability_2030]], 0)</f>
        <v>0</v>
      </c>
      <c r="N809">
        <f>IF(AI_Impact_on_Jobs_20303[[#This Row],[Risk_Category]]="High", AI_Impact_on_Jobs_20303[[#This Row],[Automation_Probability_2030]], 0)</f>
        <v>89</v>
      </c>
      <c r="O809">
        <f>AVERAGE(AI_Impact_on_Jobs_20303[[#This Row],[Skill_1]:[Skill_10]])</f>
        <v>56.4</v>
      </c>
      <c r="P809">
        <v>59</v>
      </c>
      <c r="Q809">
        <v>77</v>
      </c>
      <c r="R809">
        <v>43</v>
      </c>
      <c r="S809">
        <v>76</v>
      </c>
      <c r="T809">
        <v>37</v>
      </c>
      <c r="U809">
        <v>24</v>
      </c>
      <c r="V809">
        <v>73</v>
      </c>
      <c r="W809">
        <v>42</v>
      </c>
      <c r="X809">
        <v>98</v>
      </c>
      <c r="Y809">
        <v>35</v>
      </c>
    </row>
    <row r="810" spans="1:25" x14ac:dyDescent="0.35">
      <c r="A810">
        <v>809</v>
      </c>
      <c r="B810" t="s">
        <v>43</v>
      </c>
      <c r="C810">
        <v>51529</v>
      </c>
      <c r="D810">
        <f>ROUND(AI_Impact_on_Jobs_20303[[#This Row],[Salary]]/1000, 1)</f>
        <v>51.5</v>
      </c>
      <c r="E810">
        <v>7</v>
      </c>
      <c r="F8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10" t="s">
        <v>38</v>
      </c>
      <c r="H810">
        <v>93</v>
      </c>
      <c r="I810">
        <v>74</v>
      </c>
      <c r="J810">
        <v>25</v>
      </c>
      <c r="K810" t="s">
        <v>23</v>
      </c>
      <c r="L810">
        <f>IF(AI_Impact_on_Jobs_20303[[#This Row],[Risk_Category]] = "Low", AI_Impact_on_Jobs_20303[[#This Row],[Automation_Probability_2030]], 0)</f>
        <v>25</v>
      </c>
      <c r="M810">
        <f>IF(AI_Impact_on_Jobs_20303[[#This Row],[Risk_Category]]="Medium", AI_Impact_on_Jobs_20303[[#This Row],[Automation_Probability_2030]], 0)</f>
        <v>0</v>
      </c>
      <c r="N810">
        <f>IF(AI_Impact_on_Jobs_20303[[#This Row],[Risk_Category]]="High", AI_Impact_on_Jobs_20303[[#This Row],[Automation_Probability_2030]], 0)</f>
        <v>0</v>
      </c>
      <c r="O810">
        <f>AVERAGE(AI_Impact_on_Jobs_20303[[#This Row],[Skill_1]:[Skill_10]])</f>
        <v>50.6</v>
      </c>
      <c r="P810">
        <v>43</v>
      </c>
      <c r="Q810">
        <v>92</v>
      </c>
      <c r="R810">
        <v>45</v>
      </c>
      <c r="S810">
        <v>74</v>
      </c>
      <c r="T810">
        <v>47</v>
      </c>
      <c r="U810">
        <v>23</v>
      </c>
      <c r="V810">
        <v>2</v>
      </c>
      <c r="W810">
        <v>43</v>
      </c>
      <c r="X810">
        <v>76</v>
      </c>
      <c r="Y810">
        <v>61</v>
      </c>
    </row>
    <row r="811" spans="1:25" x14ac:dyDescent="0.35">
      <c r="A811">
        <v>810</v>
      </c>
      <c r="B811" t="s">
        <v>39</v>
      </c>
      <c r="C811">
        <v>30594</v>
      </c>
      <c r="D811">
        <f>ROUND(AI_Impact_on_Jobs_20303[[#This Row],[Salary]]/1000, 1)</f>
        <v>30.6</v>
      </c>
      <c r="E811">
        <v>25</v>
      </c>
      <c r="F8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11" t="s">
        <v>19</v>
      </c>
      <c r="H811">
        <v>28</v>
      </c>
      <c r="I811">
        <v>98</v>
      </c>
      <c r="J811">
        <v>71</v>
      </c>
      <c r="K811" t="s">
        <v>20</v>
      </c>
      <c r="L811">
        <f>IF(AI_Impact_on_Jobs_20303[[#This Row],[Risk_Category]] = "Low", AI_Impact_on_Jobs_20303[[#This Row],[Automation_Probability_2030]], 0)</f>
        <v>0</v>
      </c>
      <c r="M811">
        <f>IF(AI_Impact_on_Jobs_20303[[#This Row],[Risk_Category]]="Medium", AI_Impact_on_Jobs_20303[[#This Row],[Automation_Probability_2030]], 0)</f>
        <v>0</v>
      </c>
      <c r="N811">
        <f>IF(AI_Impact_on_Jobs_20303[[#This Row],[Risk_Category]]="High", AI_Impact_on_Jobs_20303[[#This Row],[Automation_Probability_2030]], 0)</f>
        <v>71</v>
      </c>
      <c r="O811">
        <f>AVERAGE(AI_Impact_on_Jobs_20303[[#This Row],[Skill_1]:[Skill_10]])</f>
        <v>54.6</v>
      </c>
      <c r="P811">
        <v>82</v>
      </c>
      <c r="Q811">
        <v>99</v>
      </c>
      <c r="R811">
        <v>41</v>
      </c>
      <c r="S811">
        <v>1</v>
      </c>
      <c r="T811">
        <v>17</v>
      </c>
      <c r="U811">
        <v>65</v>
      </c>
      <c r="V811">
        <v>61</v>
      </c>
      <c r="W811">
        <v>79</v>
      </c>
      <c r="X811">
        <v>25</v>
      </c>
      <c r="Y811">
        <v>76</v>
      </c>
    </row>
    <row r="812" spans="1:25" x14ac:dyDescent="0.35">
      <c r="A812">
        <v>811</v>
      </c>
      <c r="B812" t="s">
        <v>39</v>
      </c>
      <c r="C812">
        <v>142770</v>
      </c>
      <c r="D812">
        <f>ROUND(AI_Impact_on_Jobs_20303[[#This Row],[Salary]]/1000, 1)</f>
        <v>142.80000000000001</v>
      </c>
      <c r="E812">
        <v>22</v>
      </c>
      <c r="F8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12" t="s">
        <v>19</v>
      </c>
      <c r="H812">
        <v>32</v>
      </c>
      <c r="I812">
        <v>105</v>
      </c>
      <c r="J812">
        <v>74</v>
      </c>
      <c r="K812" t="s">
        <v>20</v>
      </c>
      <c r="L812">
        <f>IF(AI_Impact_on_Jobs_20303[[#This Row],[Risk_Category]] = "Low", AI_Impact_on_Jobs_20303[[#This Row],[Automation_Probability_2030]], 0)</f>
        <v>0</v>
      </c>
      <c r="M812">
        <f>IF(AI_Impact_on_Jobs_20303[[#This Row],[Risk_Category]]="Medium", AI_Impact_on_Jobs_20303[[#This Row],[Automation_Probability_2030]], 0)</f>
        <v>0</v>
      </c>
      <c r="N812">
        <f>IF(AI_Impact_on_Jobs_20303[[#This Row],[Risk_Category]]="High", AI_Impact_on_Jobs_20303[[#This Row],[Automation_Probability_2030]], 0)</f>
        <v>74</v>
      </c>
      <c r="O812">
        <f>AVERAGE(AI_Impact_on_Jobs_20303[[#This Row],[Skill_1]:[Skill_10]])</f>
        <v>46.2</v>
      </c>
      <c r="P812">
        <v>45</v>
      </c>
      <c r="Q812">
        <v>88</v>
      </c>
      <c r="R812">
        <v>42</v>
      </c>
      <c r="S812">
        <v>84</v>
      </c>
      <c r="T812">
        <v>59</v>
      </c>
      <c r="U812">
        <v>19</v>
      </c>
      <c r="V812">
        <v>58</v>
      </c>
      <c r="W812">
        <v>51</v>
      </c>
      <c r="X812">
        <v>4</v>
      </c>
      <c r="Y812">
        <v>12</v>
      </c>
    </row>
    <row r="813" spans="1:25" x14ac:dyDescent="0.35">
      <c r="A813">
        <v>812</v>
      </c>
      <c r="B813" t="s">
        <v>44</v>
      </c>
      <c r="C813">
        <v>122995</v>
      </c>
      <c r="D813">
        <f>ROUND(AI_Impact_on_Jobs_20303[[#This Row],[Salary]]/1000, 1)</f>
        <v>123</v>
      </c>
      <c r="E813">
        <v>5</v>
      </c>
      <c r="F8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13" t="s">
        <v>25</v>
      </c>
      <c r="H813">
        <v>7</v>
      </c>
      <c r="I813">
        <v>6</v>
      </c>
      <c r="J813">
        <v>47</v>
      </c>
      <c r="K813" t="s">
        <v>27</v>
      </c>
      <c r="L813">
        <f>IF(AI_Impact_on_Jobs_20303[[#This Row],[Risk_Category]] = "Low", AI_Impact_on_Jobs_20303[[#This Row],[Automation_Probability_2030]], 0)</f>
        <v>0</v>
      </c>
      <c r="M813">
        <f>IF(AI_Impact_on_Jobs_20303[[#This Row],[Risk_Category]]="Medium", AI_Impact_on_Jobs_20303[[#This Row],[Automation_Probability_2030]], 0)</f>
        <v>47</v>
      </c>
      <c r="N813">
        <f>IF(AI_Impact_on_Jobs_20303[[#This Row],[Risk_Category]]="High", AI_Impact_on_Jobs_20303[[#This Row],[Automation_Probability_2030]], 0)</f>
        <v>0</v>
      </c>
      <c r="O813">
        <f>AVERAGE(AI_Impact_on_Jobs_20303[[#This Row],[Skill_1]:[Skill_10]])</f>
        <v>55.4</v>
      </c>
      <c r="P813">
        <v>31</v>
      </c>
      <c r="Q813">
        <v>93</v>
      </c>
      <c r="R813">
        <v>38</v>
      </c>
      <c r="S813">
        <v>76</v>
      </c>
      <c r="T813">
        <v>53</v>
      </c>
      <c r="U813">
        <v>7</v>
      </c>
      <c r="V813">
        <v>26</v>
      </c>
      <c r="W813">
        <v>94</v>
      </c>
      <c r="X813">
        <v>53</v>
      </c>
      <c r="Y813">
        <v>83</v>
      </c>
    </row>
    <row r="814" spans="1:25" x14ac:dyDescent="0.35">
      <c r="A814">
        <v>813</v>
      </c>
      <c r="B814" t="s">
        <v>21</v>
      </c>
      <c r="C814">
        <v>137126</v>
      </c>
      <c r="D814">
        <f>ROUND(AI_Impact_on_Jobs_20303[[#This Row],[Salary]]/1000, 1)</f>
        <v>137.1</v>
      </c>
      <c r="E814">
        <v>7</v>
      </c>
      <c r="F8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14" t="s">
        <v>19</v>
      </c>
      <c r="H814">
        <v>1</v>
      </c>
      <c r="I814">
        <v>117</v>
      </c>
      <c r="J814">
        <v>5</v>
      </c>
      <c r="K814" t="s">
        <v>23</v>
      </c>
      <c r="L814">
        <f>IF(AI_Impact_on_Jobs_20303[[#This Row],[Risk_Category]] = "Low", AI_Impact_on_Jobs_20303[[#This Row],[Automation_Probability_2030]], 0)</f>
        <v>5</v>
      </c>
      <c r="M814">
        <f>IF(AI_Impact_on_Jobs_20303[[#This Row],[Risk_Category]]="Medium", AI_Impact_on_Jobs_20303[[#This Row],[Automation_Probability_2030]], 0)</f>
        <v>0</v>
      </c>
      <c r="N814">
        <f>IF(AI_Impact_on_Jobs_20303[[#This Row],[Risk_Category]]="High", AI_Impact_on_Jobs_20303[[#This Row],[Automation_Probability_2030]], 0)</f>
        <v>0</v>
      </c>
      <c r="O814">
        <f>AVERAGE(AI_Impact_on_Jobs_20303[[#This Row],[Skill_1]:[Skill_10]])</f>
        <v>59.4</v>
      </c>
      <c r="P814">
        <v>48</v>
      </c>
      <c r="Q814">
        <v>19</v>
      </c>
      <c r="R814">
        <v>63</v>
      </c>
      <c r="S814">
        <v>98</v>
      </c>
      <c r="T814">
        <v>46</v>
      </c>
      <c r="U814">
        <v>82</v>
      </c>
      <c r="V814">
        <v>51</v>
      </c>
      <c r="W814">
        <v>5</v>
      </c>
      <c r="X814">
        <v>93</v>
      </c>
      <c r="Y814">
        <v>89</v>
      </c>
    </row>
    <row r="815" spans="1:25" x14ac:dyDescent="0.35">
      <c r="A815">
        <v>814</v>
      </c>
      <c r="B815" t="s">
        <v>33</v>
      </c>
      <c r="C815">
        <v>44372</v>
      </c>
      <c r="D815">
        <f>ROUND(AI_Impact_on_Jobs_20303[[#This Row],[Salary]]/1000, 1)</f>
        <v>44.4</v>
      </c>
      <c r="E815">
        <v>26</v>
      </c>
      <c r="F8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15" t="s">
        <v>38</v>
      </c>
      <c r="H815">
        <v>12</v>
      </c>
      <c r="I815">
        <v>8</v>
      </c>
      <c r="J815">
        <v>94</v>
      </c>
      <c r="K815" t="s">
        <v>20</v>
      </c>
      <c r="L815">
        <f>IF(AI_Impact_on_Jobs_20303[[#This Row],[Risk_Category]] = "Low", AI_Impact_on_Jobs_20303[[#This Row],[Automation_Probability_2030]], 0)</f>
        <v>0</v>
      </c>
      <c r="M815">
        <f>IF(AI_Impact_on_Jobs_20303[[#This Row],[Risk_Category]]="Medium", AI_Impact_on_Jobs_20303[[#This Row],[Automation_Probability_2030]], 0)</f>
        <v>0</v>
      </c>
      <c r="N815">
        <f>IF(AI_Impact_on_Jobs_20303[[#This Row],[Risk_Category]]="High", AI_Impact_on_Jobs_20303[[#This Row],[Automation_Probability_2030]], 0)</f>
        <v>94</v>
      </c>
      <c r="O815">
        <f>AVERAGE(AI_Impact_on_Jobs_20303[[#This Row],[Skill_1]:[Skill_10]])</f>
        <v>53.6</v>
      </c>
      <c r="P815">
        <v>63</v>
      </c>
      <c r="Q815">
        <v>55</v>
      </c>
      <c r="R815">
        <v>71</v>
      </c>
      <c r="S815">
        <v>42</v>
      </c>
      <c r="T815">
        <v>76</v>
      </c>
      <c r="U815">
        <v>39</v>
      </c>
      <c r="V815">
        <v>83</v>
      </c>
      <c r="W815">
        <v>27</v>
      </c>
      <c r="X815">
        <v>28</v>
      </c>
      <c r="Y815">
        <v>52</v>
      </c>
    </row>
    <row r="816" spans="1:25" x14ac:dyDescent="0.35">
      <c r="A816">
        <v>815</v>
      </c>
      <c r="B816" t="s">
        <v>43</v>
      </c>
      <c r="C816">
        <v>53795</v>
      </c>
      <c r="D816">
        <f>ROUND(AI_Impact_on_Jobs_20303[[#This Row],[Salary]]/1000, 1)</f>
        <v>53.8</v>
      </c>
      <c r="E816">
        <v>7</v>
      </c>
      <c r="F8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16" t="s">
        <v>19</v>
      </c>
      <c r="H816">
        <v>65</v>
      </c>
      <c r="I816">
        <v>86</v>
      </c>
      <c r="J816">
        <v>11</v>
      </c>
      <c r="K816" t="s">
        <v>23</v>
      </c>
      <c r="L816">
        <f>IF(AI_Impact_on_Jobs_20303[[#This Row],[Risk_Category]] = "Low", AI_Impact_on_Jobs_20303[[#This Row],[Automation_Probability_2030]], 0)</f>
        <v>11</v>
      </c>
      <c r="M816">
        <f>IF(AI_Impact_on_Jobs_20303[[#This Row],[Risk_Category]]="Medium", AI_Impact_on_Jobs_20303[[#This Row],[Automation_Probability_2030]], 0)</f>
        <v>0</v>
      </c>
      <c r="N816">
        <f>IF(AI_Impact_on_Jobs_20303[[#This Row],[Risk_Category]]="High", AI_Impact_on_Jobs_20303[[#This Row],[Automation_Probability_2030]], 0)</f>
        <v>0</v>
      </c>
      <c r="O816">
        <f>AVERAGE(AI_Impact_on_Jobs_20303[[#This Row],[Skill_1]:[Skill_10]])</f>
        <v>45.9</v>
      </c>
      <c r="P816">
        <v>47</v>
      </c>
      <c r="Q816">
        <v>56</v>
      </c>
      <c r="R816">
        <v>14</v>
      </c>
      <c r="S816">
        <v>56</v>
      </c>
      <c r="T816">
        <v>32</v>
      </c>
      <c r="U816">
        <v>39</v>
      </c>
      <c r="V816">
        <v>28</v>
      </c>
      <c r="W816">
        <v>93</v>
      </c>
      <c r="X816">
        <v>68</v>
      </c>
      <c r="Y816">
        <v>26</v>
      </c>
    </row>
    <row r="817" spans="1:25" x14ac:dyDescent="0.35">
      <c r="A817">
        <v>816</v>
      </c>
      <c r="B817" t="s">
        <v>18</v>
      </c>
      <c r="C817">
        <v>80697</v>
      </c>
      <c r="D817">
        <f>ROUND(AI_Impact_on_Jobs_20303[[#This Row],[Salary]]/1000, 1)</f>
        <v>80.7</v>
      </c>
      <c r="E817">
        <v>15</v>
      </c>
      <c r="F8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17" t="s">
        <v>38</v>
      </c>
      <c r="H817">
        <v>85</v>
      </c>
      <c r="I817">
        <v>9</v>
      </c>
      <c r="J817">
        <v>91</v>
      </c>
      <c r="K817" t="s">
        <v>20</v>
      </c>
      <c r="L817">
        <f>IF(AI_Impact_on_Jobs_20303[[#This Row],[Risk_Category]] = "Low", AI_Impact_on_Jobs_20303[[#This Row],[Automation_Probability_2030]], 0)</f>
        <v>0</v>
      </c>
      <c r="M817">
        <f>IF(AI_Impact_on_Jobs_20303[[#This Row],[Risk_Category]]="Medium", AI_Impact_on_Jobs_20303[[#This Row],[Automation_Probability_2030]], 0)</f>
        <v>0</v>
      </c>
      <c r="N817">
        <f>IF(AI_Impact_on_Jobs_20303[[#This Row],[Risk_Category]]="High", AI_Impact_on_Jobs_20303[[#This Row],[Automation_Probability_2030]], 0)</f>
        <v>91</v>
      </c>
      <c r="O817">
        <f>AVERAGE(AI_Impact_on_Jobs_20303[[#This Row],[Skill_1]:[Skill_10]])</f>
        <v>50.3</v>
      </c>
      <c r="P817">
        <v>15</v>
      </c>
      <c r="Q817">
        <v>82</v>
      </c>
      <c r="R817">
        <v>54</v>
      </c>
      <c r="S817">
        <v>22</v>
      </c>
      <c r="T817">
        <v>41</v>
      </c>
      <c r="U817">
        <v>99</v>
      </c>
      <c r="V817">
        <v>78</v>
      </c>
      <c r="W817">
        <v>58</v>
      </c>
      <c r="X817">
        <v>12</v>
      </c>
      <c r="Y817">
        <v>42</v>
      </c>
    </row>
    <row r="818" spans="1:25" x14ac:dyDescent="0.35">
      <c r="A818">
        <v>817</v>
      </c>
      <c r="B818" t="s">
        <v>37</v>
      </c>
      <c r="C818">
        <v>118078</v>
      </c>
      <c r="D818">
        <f>ROUND(AI_Impact_on_Jobs_20303[[#This Row],[Salary]]/1000, 1)</f>
        <v>118.1</v>
      </c>
      <c r="E818">
        <v>13</v>
      </c>
      <c r="F8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18" t="s">
        <v>22</v>
      </c>
      <c r="H818">
        <v>7</v>
      </c>
      <c r="I818">
        <v>104</v>
      </c>
      <c r="J818">
        <v>66</v>
      </c>
      <c r="K818" t="s">
        <v>27</v>
      </c>
      <c r="L818">
        <f>IF(AI_Impact_on_Jobs_20303[[#This Row],[Risk_Category]] = "Low", AI_Impact_on_Jobs_20303[[#This Row],[Automation_Probability_2030]], 0)</f>
        <v>0</v>
      </c>
      <c r="M818">
        <f>IF(AI_Impact_on_Jobs_20303[[#This Row],[Risk_Category]]="Medium", AI_Impact_on_Jobs_20303[[#This Row],[Automation_Probability_2030]], 0)</f>
        <v>66</v>
      </c>
      <c r="N818">
        <f>IF(AI_Impact_on_Jobs_20303[[#This Row],[Risk_Category]]="High", AI_Impact_on_Jobs_20303[[#This Row],[Automation_Probability_2030]], 0)</f>
        <v>0</v>
      </c>
      <c r="O818">
        <f>AVERAGE(AI_Impact_on_Jobs_20303[[#This Row],[Skill_1]:[Skill_10]])</f>
        <v>53.9</v>
      </c>
      <c r="P818">
        <v>68</v>
      </c>
      <c r="Q818">
        <v>25</v>
      </c>
      <c r="R818">
        <v>57</v>
      </c>
      <c r="S818">
        <v>94</v>
      </c>
      <c r="T818">
        <v>72</v>
      </c>
      <c r="U818">
        <v>69</v>
      </c>
      <c r="V818">
        <v>97</v>
      </c>
      <c r="W818">
        <v>8</v>
      </c>
      <c r="X818">
        <v>14</v>
      </c>
      <c r="Y818">
        <v>35</v>
      </c>
    </row>
    <row r="819" spans="1:25" x14ac:dyDescent="0.35">
      <c r="A819">
        <v>818</v>
      </c>
      <c r="B819" t="s">
        <v>43</v>
      </c>
      <c r="C819">
        <v>125773</v>
      </c>
      <c r="D819">
        <f>ROUND(AI_Impact_on_Jobs_20303[[#This Row],[Salary]]/1000, 1)</f>
        <v>125.8</v>
      </c>
      <c r="E819">
        <v>28</v>
      </c>
      <c r="F8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19" t="s">
        <v>19</v>
      </c>
      <c r="H819">
        <v>49</v>
      </c>
      <c r="I819">
        <v>61</v>
      </c>
      <c r="J819">
        <v>16</v>
      </c>
      <c r="K819" t="s">
        <v>23</v>
      </c>
      <c r="L819">
        <f>IF(AI_Impact_on_Jobs_20303[[#This Row],[Risk_Category]] = "Low", AI_Impact_on_Jobs_20303[[#This Row],[Automation_Probability_2030]], 0)</f>
        <v>16</v>
      </c>
      <c r="M819">
        <f>IF(AI_Impact_on_Jobs_20303[[#This Row],[Risk_Category]]="Medium", AI_Impact_on_Jobs_20303[[#This Row],[Automation_Probability_2030]], 0)</f>
        <v>0</v>
      </c>
      <c r="N819">
        <f>IF(AI_Impact_on_Jobs_20303[[#This Row],[Risk_Category]]="High", AI_Impact_on_Jobs_20303[[#This Row],[Automation_Probability_2030]], 0)</f>
        <v>0</v>
      </c>
      <c r="O819">
        <f>AVERAGE(AI_Impact_on_Jobs_20303[[#This Row],[Skill_1]:[Skill_10]])</f>
        <v>38.4</v>
      </c>
      <c r="P819">
        <v>7</v>
      </c>
      <c r="Q819">
        <v>10</v>
      </c>
      <c r="R819">
        <v>32</v>
      </c>
      <c r="S819">
        <v>51</v>
      </c>
      <c r="T819">
        <v>88</v>
      </c>
      <c r="U819">
        <v>36</v>
      </c>
      <c r="V819">
        <v>11</v>
      </c>
      <c r="W819">
        <v>95</v>
      </c>
      <c r="X819">
        <v>49</v>
      </c>
      <c r="Y819">
        <v>5</v>
      </c>
    </row>
    <row r="820" spans="1:25" x14ac:dyDescent="0.35">
      <c r="A820">
        <v>819</v>
      </c>
      <c r="B820" t="s">
        <v>36</v>
      </c>
      <c r="C820">
        <v>93766</v>
      </c>
      <c r="D820">
        <f>ROUND(AI_Impact_on_Jobs_20303[[#This Row],[Salary]]/1000, 1)</f>
        <v>93.8</v>
      </c>
      <c r="E820">
        <v>10</v>
      </c>
      <c r="F8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20" t="s">
        <v>22</v>
      </c>
      <c r="H820">
        <v>0</v>
      </c>
      <c r="I820">
        <v>143</v>
      </c>
      <c r="J820">
        <v>44</v>
      </c>
      <c r="K820" t="s">
        <v>27</v>
      </c>
      <c r="L820">
        <f>IF(AI_Impact_on_Jobs_20303[[#This Row],[Risk_Category]] = "Low", AI_Impact_on_Jobs_20303[[#This Row],[Automation_Probability_2030]], 0)</f>
        <v>0</v>
      </c>
      <c r="M820">
        <f>IF(AI_Impact_on_Jobs_20303[[#This Row],[Risk_Category]]="Medium", AI_Impact_on_Jobs_20303[[#This Row],[Automation_Probability_2030]], 0)</f>
        <v>44</v>
      </c>
      <c r="N820">
        <f>IF(AI_Impact_on_Jobs_20303[[#This Row],[Risk_Category]]="High", AI_Impact_on_Jobs_20303[[#This Row],[Automation_Probability_2030]], 0)</f>
        <v>0</v>
      </c>
      <c r="O820">
        <f>AVERAGE(AI_Impact_on_Jobs_20303[[#This Row],[Skill_1]:[Skill_10]])</f>
        <v>30.3</v>
      </c>
      <c r="P820">
        <v>4</v>
      </c>
      <c r="Q820">
        <v>17</v>
      </c>
      <c r="R820">
        <v>38</v>
      </c>
      <c r="S820">
        <v>8</v>
      </c>
      <c r="T820">
        <v>8</v>
      </c>
      <c r="U820">
        <v>94</v>
      </c>
      <c r="V820">
        <v>4</v>
      </c>
      <c r="W820">
        <v>71</v>
      </c>
      <c r="X820">
        <v>51</v>
      </c>
      <c r="Y820">
        <v>8</v>
      </c>
    </row>
    <row r="821" spans="1:25" x14ac:dyDescent="0.35">
      <c r="A821">
        <v>820</v>
      </c>
      <c r="B821" t="s">
        <v>41</v>
      </c>
      <c r="C821">
        <v>105569</v>
      </c>
      <c r="D821">
        <f>ROUND(AI_Impact_on_Jobs_20303[[#This Row],[Salary]]/1000, 1)</f>
        <v>105.6</v>
      </c>
      <c r="E821">
        <v>0</v>
      </c>
      <c r="F8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21" t="s">
        <v>38</v>
      </c>
      <c r="H821">
        <v>37</v>
      </c>
      <c r="I821">
        <v>84</v>
      </c>
      <c r="J821">
        <v>76</v>
      </c>
      <c r="K821" t="s">
        <v>20</v>
      </c>
      <c r="L821">
        <f>IF(AI_Impact_on_Jobs_20303[[#This Row],[Risk_Category]] = "Low", AI_Impact_on_Jobs_20303[[#This Row],[Automation_Probability_2030]], 0)</f>
        <v>0</v>
      </c>
      <c r="M821">
        <f>IF(AI_Impact_on_Jobs_20303[[#This Row],[Risk_Category]]="Medium", AI_Impact_on_Jobs_20303[[#This Row],[Automation_Probability_2030]], 0)</f>
        <v>0</v>
      </c>
      <c r="N821">
        <f>IF(AI_Impact_on_Jobs_20303[[#This Row],[Risk_Category]]="High", AI_Impact_on_Jobs_20303[[#This Row],[Automation_Probability_2030]], 0)</f>
        <v>76</v>
      </c>
      <c r="O821">
        <f>AVERAGE(AI_Impact_on_Jobs_20303[[#This Row],[Skill_1]:[Skill_10]])</f>
        <v>40.4</v>
      </c>
      <c r="P821">
        <v>58</v>
      </c>
      <c r="Q821">
        <v>96</v>
      </c>
      <c r="R821">
        <v>2</v>
      </c>
      <c r="S821">
        <v>1</v>
      </c>
      <c r="T821">
        <v>12</v>
      </c>
      <c r="U821">
        <v>78</v>
      </c>
      <c r="V821">
        <v>35</v>
      </c>
      <c r="W821">
        <v>22</v>
      </c>
      <c r="X821">
        <v>35</v>
      </c>
      <c r="Y821">
        <v>65</v>
      </c>
    </row>
    <row r="822" spans="1:25" x14ac:dyDescent="0.35">
      <c r="A822">
        <v>821</v>
      </c>
      <c r="B822" t="s">
        <v>31</v>
      </c>
      <c r="C822">
        <v>45782</v>
      </c>
      <c r="D822">
        <f>ROUND(AI_Impact_on_Jobs_20303[[#This Row],[Salary]]/1000, 1)</f>
        <v>45.8</v>
      </c>
      <c r="E822">
        <v>19</v>
      </c>
      <c r="F8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22" t="s">
        <v>38</v>
      </c>
      <c r="H822">
        <v>74</v>
      </c>
      <c r="I822">
        <v>84</v>
      </c>
      <c r="J822">
        <v>16</v>
      </c>
      <c r="K822" t="s">
        <v>23</v>
      </c>
      <c r="L822">
        <f>IF(AI_Impact_on_Jobs_20303[[#This Row],[Risk_Category]] = "Low", AI_Impact_on_Jobs_20303[[#This Row],[Automation_Probability_2030]], 0)</f>
        <v>16</v>
      </c>
      <c r="M822">
        <f>IF(AI_Impact_on_Jobs_20303[[#This Row],[Risk_Category]]="Medium", AI_Impact_on_Jobs_20303[[#This Row],[Automation_Probability_2030]], 0)</f>
        <v>0</v>
      </c>
      <c r="N822">
        <f>IF(AI_Impact_on_Jobs_20303[[#This Row],[Risk_Category]]="High", AI_Impact_on_Jobs_20303[[#This Row],[Automation_Probability_2030]], 0)</f>
        <v>0</v>
      </c>
      <c r="O822">
        <f>AVERAGE(AI_Impact_on_Jobs_20303[[#This Row],[Skill_1]:[Skill_10]])</f>
        <v>34.9</v>
      </c>
      <c r="P822">
        <v>1</v>
      </c>
      <c r="Q822">
        <v>7</v>
      </c>
      <c r="R822">
        <v>46</v>
      </c>
      <c r="S822">
        <v>3</v>
      </c>
      <c r="T822">
        <v>61</v>
      </c>
      <c r="U822">
        <v>4</v>
      </c>
      <c r="V822">
        <v>12</v>
      </c>
      <c r="W822">
        <v>87</v>
      </c>
      <c r="X822">
        <v>57</v>
      </c>
      <c r="Y822">
        <v>71</v>
      </c>
    </row>
    <row r="823" spans="1:25" x14ac:dyDescent="0.35">
      <c r="A823">
        <v>822</v>
      </c>
      <c r="B823" t="s">
        <v>24</v>
      </c>
      <c r="C823">
        <v>127288</v>
      </c>
      <c r="D823">
        <f>ROUND(AI_Impact_on_Jobs_20303[[#This Row],[Salary]]/1000, 1)</f>
        <v>127.3</v>
      </c>
      <c r="E823">
        <v>12</v>
      </c>
      <c r="F8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23" t="s">
        <v>25</v>
      </c>
      <c r="H823">
        <v>46</v>
      </c>
      <c r="I823">
        <v>126</v>
      </c>
      <c r="J823">
        <v>83</v>
      </c>
      <c r="K823" t="s">
        <v>20</v>
      </c>
      <c r="L823">
        <f>IF(AI_Impact_on_Jobs_20303[[#This Row],[Risk_Category]] = "Low", AI_Impact_on_Jobs_20303[[#This Row],[Automation_Probability_2030]], 0)</f>
        <v>0</v>
      </c>
      <c r="M823">
        <f>IF(AI_Impact_on_Jobs_20303[[#This Row],[Risk_Category]]="Medium", AI_Impact_on_Jobs_20303[[#This Row],[Automation_Probability_2030]], 0)</f>
        <v>0</v>
      </c>
      <c r="N823">
        <f>IF(AI_Impact_on_Jobs_20303[[#This Row],[Risk_Category]]="High", AI_Impact_on_Jobs_20303[[#This Row],[Automation_Probability_2030]], 0)</f>
        <v>83</v>
      </c>
      <c r="O823">
        <f>AVERAGE(AI_Impact_on_Jobs_20303[[#This Row],[Skill_1]:[Skill_10]])</f>
        <v>24.1</v>
      </c>
      <c r="P823">
        <v>22</v>
      </c>
      <c r="Q823">
        <v>34</v>
      </c>
      <c r="R823">
        <v>49</v>
      </c>
      <c r="S823">
        <v>32</v>
      </c>
      <c r="T823">
        <v>34</v>
      </c>
      <c r="U823">
        <v>34</v>
      </c>
      <c r="V823">
        <v>12</v>
      </c>
      <c r="W823">
        <v>8</v>
      </c>
      <c r="X823">
        <v>5</v>
      </c>
      <c r="Y823">
        <v>11</v>
      </c>
    </row>
    <row r="824" spans="1:25" x14ac:dyDescent="0.35">
      <c r="A824">
        <v>823</v>
      </c>
      <c r="B824" t="s">
        <v>18</v>
      </c>
      <c r="C824">
        <v>107865</v>
      </c>
      <c r="D824">
        <f>ROUND(AI_Impact_on_Jobs_20303[[#This Row],[Salary]]/1000, 1)</f>
        <v>107.9</v>
      </c>
      <c r="E824">
        <v>2</v>
      </c>
      <c r="F8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24" t="s">
        <v>19</v>
      </c>
      <c r="H824">
        <v>59</v>
      </c>
      <c r="I824">
        <v>69</v>
      </c>
      <c r="J824">
        <v>92</v>
      </c>
      <c r="K824" t="s">
        <v>20</v>
      </c>
      <c r="L824">
        <f>IF(AI_Impact_on_Jobs_20303[[#This Row],[Risk_Category]] = "Low", AI_Impact_on_Jobs_20303[[#This Row],[Automation_Probability_2030]], 0)</f>
        <v>0</v>
      </c>
      <c r="M824">
        <f>IF(AI_Impact_on_Jobs_20303[[#This Row],[Risk_Category]]="Medium", AI_Impact_on_Jobs_20303[[#This Row],[Automation_Probability_2030]], 0)</f>
        <v>0</v>
      </c>
      <c r="N824">
        <f>IF(AI_Impact_on_Jobs_20303[[#This Row],[Risk_Category]]="High", AI_Impact_on_Jobs_20303[[#This Row],[Automation_Probability_2030]], 0)</f>
        <v>92</v>
      </c>
      <c r="O824">
        <f>AVERAGE(AI_Impact_on_Jobs_20303[[#This Row],[Skill_1]:[Skill_10]])</f>
        <v>45.1</v>
      </c>
      <c r="P824">
        <v>81</v>
      </c>
      <c r="Q824">
        <v>52</v>
      </c>
      <c r="R824">
        <v>72</v>
      </c>
      <c r="S824">
        <v>37</v>
      </c>
      <c r="T824">
        <v>4</v>
      </c>
      <c r="U824">
        <v>9</v>
      </c>
      <c r="V824">
        <v>13</v>
      </c>
      <c r="W824">
        <v>95</v>
      </c>
      <c r="X824">
        <v>57</v>
      </c>
      <c r="Y824">
        <v>31</v>
      </c>
    </row>
    <row r="825" spans="1:25" x14ac:dyDescent="0.35">
      <c r="A825">
        <v>824</v>
      </c>
      <c r="B825" t="s">
        <v>29</v>
      </c>
      <c r="C825">
        <v>75986</v>
      </c>
      <c r="D825">
        <f>ROUND(AI_Impact_on_Jobs_20303[[#This Row],[Salary]]/1000, 1)</f>
        <v>76</v>
      </c>
      <c r="E825">
        <v>27</v>
      </c>
      <c r="F8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25" t="s">
        <v>22</v>
      </c>
      <c r="H825">
        <v>5</v>
      </c>
      <c r="I825">
        <v>52</v>
      </c>
      <c r="J825">
        <v>14</v>
      </c>
      <c r="K825" t="s">
        <v>23</v>
      </c>
      <c r="L825">
        <f>IF(AI_Impact_on_Jobs_20303[[#This Row],[Risk_Category]] = "Low", AI_Impact_on_Jobs_20303[[#This Row],[Automation_Probability_2030]], 0)</f>
        <v>14</v>
      </c>
      <c r="M825">
        <f>IF(AI_Impact_on_Jobs_20303[[#This Row],[Risk_Category]]="Medium", AI_Impact_on_Jobs_20303[[#This Row],[Automation_Probability_2030]], 0)</f>
        <v>0</v>
      </c>
      <c r="N825">
        <f>IF(AI_Impact_on_Jobs_20303[[#This Row],[Risk_Category]]="High", AI_Impact_on_Jobs_20303[[#This Row],[Automation_Probability_2030]], 0)</f>
        <v>0</v>
      </c>
      <c r="O825">
        <f>AVERAGE(AI_Impact_on_Jobs_20303[[#This Row],[Skill_1]:[Skill_10]])</f>
        <v>55.1</v>
      </c>
      <c r="P825">
        <v>74</v>
      </c>
      <c r="Q825">
        <v>51</v>
      </c>
      <c r="R825">
        <v>24</v>
      </c>
      <c r="S825">
        <v>34</v>
      </c>
      <c r="T825">
        <v>86</v>
      </c>
      <c r="U825">
        <v>53</v>
      </c>
      <c r="V825">
        <v>53</v>
      </c>
      <c r="W825">
        <v>96</v>
      </c>
      <c r="X825">
        <v>32</v>
      </c>
      <c r="Y825">
        <v>48</v>
      </c>
    </row>
    <row r="826" spans="1:25" x14ac:dyDescent="0.35">
      <c r="A826">
        <v>825</v>
      </c>
      <c r="B826" t="s">
        <v>32</v>
      </c>
      <c r="C826">
        <v>60276</v>
      </c>
      <c r="D826">
        <f>ROUND(AI_Impact_on_Jobs_20303[[#This Row],[Salary]]/1000, 1)</f>
        <v>60.3</v>
      </c>
      <c r="E826">
        <v>19</v>
      </c>
      <c r="F8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26" t="s">
        <v>19</v>
      </c>
      <c r="H826">
        <v>76</v>
      </c>
      <c r="I826">
        <v>77</v>
      </c>
      <c r="J826">
        <v>36</v>
      </c>
      <c r="K826" t="s">
        <v>27</v>
      </c>
      <c r="L826">
        <f>IF(AI_Impact_on_Jobs_20303[[#This Row],[Risk_Category]] = "Low", AI_Impact_on_Jobs_20303[[#This Row],[Automation_Probability_2030]], 0)</f>
        <v>0</v>
      </c>
      <c r="M826">
        <f>IF(AI_Impact_on_Jobs_20303[[#This Row],[Risk_Category]]="Medium", AI_Impact_on_Jobs_20303[[#This Row],[Automation_Probability_2030]], 0)</f>
        <v>36</v>
      </c>
      <c r="N826">
        <f>IF(AI_Impact_on_Jobs_20303[[#This Row],[Risk_Category]]="High", AI_Impact_on_Jobs_20303[[#This Row],[Automation_Probability_2030]], 0)</f>
        <v>0</v>
      </c>
      <c r="O826">
        <f>AVERAGE(AI_Impact_on_Jobs_20303[[#This Row],[Skill_1]:[Skill_10]])</f>
        <v>42.9</v>
      </c>
      <c r="P826">
        <v>7</v>
      </c>
      <c r="Q826">
        <v>26</v>
      </c>
      <c r="R826">
        <v>92</v>
      </c>
      <c r="S826">
        <v>13</v>
      </c>
      <c r="T826">
        <v>32</v>
      </c>
      <c r="U826">
        <v>5</v>
      </c>
      <c r="V826">
        <v>7</v>
      </c>
      <c r="W826">
        <v>89</v>
      </c>
      <c r="X826">
        <v>64</v>
      </c>
      <c r="Y826">
        <v>94</v>
      </c>
    </row>
    <row r="827" spans="1:25" x14ac:dyDescent="0.35">
      <c r="A827">
        <v>826</v>
      </c>
      <c r="B827" t="s">
        <v>28</v>
      </c>
      <c r="C827">
        <v>137294</v>
      </c>
      <c r="D827">
        <f>ROUND(AI_Impact_on_Jobs_20303[[#This Row],[Salary]]/1000, 1)</f>
        <v>137.30000000000001</v>
      </c>
      <c r="E827">
        <v>2</v>
      </c>
      <c r="F8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27" t="s">
        <v>25</v>
      </c>
      <c r="H827">
        <v>9</v>
      </c>
      <c r="I827">
        <v>134</v>
      </c>
      <c r="J827">
        <v>64</v>
      </c>
      <c r="K827" t="s">
        <v>27</v>
      </c>
      <c r="L827">
        <f>IF(AI_Impact_on_Jobs_20303[[#This Row],[Risk_Category]] = "Low", AI_Impact_on_Jobs_20303[[#This Row],[Automation_Probability_2030]], 0)</f>
        <v>0</v>
      </c>
      <c r="M827">
        <f>IF(AI_Impact_on_Jobs_20303[[#This Row],[Risk_Category]]="Medium", AI_Impact_on_Jobs_20303[[#This Row],[Automation_Probability_2030]], 0)</f>
        <v>64</v>
      </c>
      <c r="N827">
        <f>IF(AI_Impact_on_Jobs_20303[[#This Row],[Risk_Category]]="High", AI_Impact_on_Jobs_20303[[#This Row],[Automation_Probability_2030]], 0)</f>
        <v>0</v>
      </c>
      <c r="O827">
        <f>AVERAGE(AI_Impact_on_Jobs_20303[[#This Row],[Skill_1]:[Skill_10]])</f>
        <v>39.5</v>
      </c>
      <c r="P827">
        <v>83</v>
      </c>
      <c r="Q827">
        <v>8</v>
      </c>
      <c r="R827">
        <v>36</v>
      </c>
      <c r="S827">
        <v>22</v>
      </c>
      <c r="T827">
        <v>93</v>
      </c>
      <c r="U827">
        <v>31</v>
      </c>
      <c r="V827">
        <v>4</v>
      </c>
      <c r="W827">
        <v>7</v>
      </c>
      <c r="X827">
        <v>29</v>
      </c>
      <c r="Y827">
        <v>82</v>
      </c>
    </row>
    <row r="828" spans="1:25" x14ac:dyDescent="0.35">
      <c r="A828">
        <v>827</v>
      </c>
      <c r="B828" t="s">
        <v>37</v>
      </c>
      <c r="C828">
        <v>147272</v>
      </c>
      <c r="D828">
        <f>ROUND(AI_Impact_on_Jobs_20303[[#This Row],[Salary]]/1000, 1)</f>
        <v>147.30000000000001</v>
      </c>
      <c r="E828">
        <v>3</v>
      </c>
      <c r="F8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28" t="s">
        <v>22</v>
      </c>
      <c r="H828">
        <v>79</v>
      </c>
      <c r="I828">
        <v>11</v>
      </c>
      <c r="J828">
        <v>53</v>
      </c>
      <c r="K828" t="s">
        <v>27</v>
      </c>
      <c r="L828">
        <f>IF(AI_Impact_on_Jobs_20303[[#This Row],[Risk_Category]] = "Low", AI_Impact_on_Jobs_20303[[#This Row],[Automation_Probability_2030]], 0)</f>
        <v>0</v>
      </c>
      <c r="M828">
        <f>IF(AI_Impact_on_Jobs_20303[[#This Row],[Risk_Category]]="Medium", AI_Impact_on_Jobs_20303[[#This Row],[Automation_Probability_2030]], 0)</f>
        <v>53</v>
      </c>
      <c r="N828">
        <f>IF(AI_Impact_on_Jobs_20303[[#This Row],[Risk_Category]]="High", AI_Impact_on_Jobs_20303[[#This Row],[Automation_Probability_2030]], 0)</f>
        <v>0</v>
      </c>
      <c r="O828">
        <f>AVERAGE(AI_Impact_on_Jobs_20303[[#This Row],[Skill_1]:[Skill_10]])</f>
        <v>28.3</v>
      </c>
      <c r="P828">
        <v>46</v>
      </c>
      <c r="Q828">
        <v>28</v>
      </c>
      <c r="R828">
        <v>46</v>
      </c>
      <c r="S828">
        <v>45</v>
      </c>
      <c r="T828">
        <v>58</v>
      </c>
      <c r="U828">
        <v>28</v>
      </c>
      <c r="V828">
        <v>8</v>
      </c>
      <c r="W828">
        <v>15</v>
      </c>
      <c r="X828">
        <v>7</v>
      </c>
      <c r="Y828">
        <v>2</v>
      </c>
    </row>
    <row r="829" spans="1:25" x14ac:dyDescent="0.35">
      <c r="A829">
        <v>828</v>
      </c>
      <c r="B829" t="s">
        <v>30</v>
      </c>
      <c r="C829">
        <v>45819</v>
      </c>
      <c r="D829">
        <f>ROUND(AI_Impact_on_Jobs_20303[[#This Row],[Salary]]/1000, 1)</f>
        <v>45.8</v>
      </c>
      <c r="E829">
        <v>24</v>
      </c>
      <c r="F8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29" t="s">
        <v>22</v>
      </c>
      <c r="H829">
        <v>62</v>
      </c>
      <c r="I829">
        <v>98</v>
      </c>
      <c r="J829">
        <v>46</v>
      </c>
      <c r="K829" t="s">
        <v>27</v>
      </c>
      <c r="L829">
        <f>IF(AI_Impact_on_Jobs_20303[[#This Row],[Risk_Category]] = "Low", AI_Impact_on_Jobs_20303[[#This Row],[Automation_Probability_2030]], 0)</f>
        <v>0</v>
      </c>
      <c r="M829">
        <f>IF(AI_Impact_on_Jobs_20303[[#This Row],[Risk_Category]]="Medium", AI_Impact_on_Jobs_20303[[#This Row],[Automation_Probability_2030]], 0)</f>
        <v>46</v>
      </c>
      <c r="N829">
        <f>IF(AI_Impact_on_Jobs_20303[[#This Row],[Risk_Category]]="High", AI_Impact_on_Jobs_20303[[#This Row],[Automation_Probability_2030]], 0)</f>
        <v>0</v>
      </c>
      <c r="O829">
        <f>AVERAGE(AI_Impact_on_Jobs_20303[[#This Row],[Skill_1]:[Skill_10]])</f>
        <v>44.7</v>
      </c>
      <c r="P829">
        <v>99</v>
      </c>
      <c r="Q829">
        <v>82</v>
      </c>
      <c r="R829">
        <v>43</v>
      </c>
      <c r="S829">
        <v>73</v>
      </c>
      <c r="T829">
        <v>27</v>
      </c>
      <c r="U829">
        <v>1</v>
      </c>
      <c r="V829">
        <v>35</v>
      </c>
      <c r="W829">
        <v>4</v>
      </c>
      <c r="X829">
        <v>2</v>
      </c>
      <c r="Y829">
        <v>81</v>
      </c>
    </row>
    <row r="830" spans="1:25" x14ac:dyDescent="0.35">
      <c r="A830">
        <v>829</v>
      </c>
      <c r="B830" t="s">
        <v>29</v>
      </c>
      <c r="C830">
        <v>36473</v>
      </c>
      <c r="D830">
        <f>ROUND(AI_Impact_on_Jobs_20303[[#This Row],[Salary]]/1000, 1)</f>
        <v>36.5</v>
      </c>
      <c r="E830">
        <v>18</v>
      </c>
      <c r="F8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30" t="s">
        <v>38</v>
      </c>
      <c r="H830">
        <v>58</v>
      </c>
      <c r="I830">
        <v>57</v>
      </c>
      <c r="J830">
        <v>9</v>
      </c>
      <c r="K830" t="s">
        <v>23</v>
      </c>
      <c r="L830">
        <f>IF(AI_Impact_on_Jobs_20303[[#This Row],[Risk_Category]] = "Low", AI_Impact_on_Jobs_20303[[#This Row],[Automation_Probability_2030]], 0)</f>
        <v>9</v>
      </c>
      <c r="M830">
        <f>IF(AI_Impact_on_Jobs_20303[[#This Row],[Risk_Category]]="Medium", AI_Impact_on_Jobs_20303[[#This Row],[Automation_Probability_2030]], 0)</f>
        <v>0</v>
      </c>
      <c r="N830">
        <f>IF(AI_Impact_on_Jobs_20303[[#This Row],[Risk_Category]]="High", AI_Impact_on_Jobs_20303[[#This Row],[Automation_Probability_2030]], 0)</f>
        <v>0</v>
      </c>
      <c r="O830">
        <f>AVERAGE(AI_Impact_on_Jobs_20303[[#This Row],[Skill_1]:[Skill_10]])</f>
        <v>46.2</v>
      </c>
      <c r="P830">
        <v>89</v>
      </c>
      <c r="Q830">
        <v>61</v>
      </c>
      <c r="R830">
        <v>95</v>
      </c>
      <c r="S830">
        <v>10</v>
      </c>
      <c r="T830">
        <v>37</v>
      </c>
      <c r="U830">
        <v>3</v>
      </c>
      <c r="V830">
        <v>86</v>
      </c>
      <c r="W830">
        <v>10</v>
      </c>
      <c r="X830">
        <v>63</v>
      </c>
      <c r="Y830">
        <v>8</v>
      </c>
    </row>
    <row r="831" spans="1:25" x14ac:dyDescent="0.35">
      <c r="A831">
        <v>830</v>
      </c>
      <c r="B831" t="s">
        <v>39</v>
      </c>
      <c r="C831">
        <v>62556</v>
      </c>
      <c r="D831">
        <f>ROUND(AI_Impact_on_Jobs_20303[[#This Row],[Salary]]/1000, 1)</f>
        <v>62.6</v>
      </c>
      <c r="E831">
        <v>27</v>
      </c>
      <c r="F8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31" t="s">
        <v>19</v>
      </c>
      <c r="H831">
        <v>36</v>
      </c>
      <c r="I831">
        <v>107</v>
      </c>
      <c r="J831">
        <v>91</v>
      </c>
      <c r="K831" t="s">
        <v>20</v>
      </c>
      <c r="L831">
        <f>IF(AI_Impact_on_Jobs_20303[[#This Row],[Risk_Category]] = "Low", AI_Impact_on_Jobs_20303[[#This Row],[Automation_Probability_2030]], 0)</f>
        <v>0</v>
      </c>
      <c r="M831">
        <f>IF(AI_Impact_on_Jobs_20303[[#This Row],[Risk_Category]]="Medium", AI_Impact_on_Jobs_20303[[#This Row],[Automation_Probability_2030]], 0)</f>
        <v>0</v>
      </c>
      <c r="N831">
        <f>IF(AI_Impact_on_Jobs_20303[[#This Row],[Risk_Category]]="High", AI_Impact_on_Jobs_20303[[#This Row],[Automation_Probability_2030]], 0)</f>
        <v>91</v>
      </c>
      <c r="O831">
        <f>AVERAGE(AI_Impact_on_Jobs_20303[[#This Row],[Skill_1]:[Skill_10]])</f>
        <v>35.200000000000003</v>
      </c>
      <c r="P831">
        <v>69</v>
      </c>
      <c r="Q831">
        <v>2</v>
      </c>
      <c r="R831">
        <v>34</v>
      </c>
      <c r="S831">
        <v>14</v>
      </c>
      <c r="T831">
        <v>23</v>
      </c>
      <c r="U831">
        <v>91</v>
      </c>
      <c r="V831">
        <v>4</v>
      </c>
      <c r="W831">
        <v>22</v>
      </c>
      <c r="X831">
        <v>31</v>
      </c>
      <c r="Y831">
        <v>62</v>
      </c>
    </row>
    <row r="832" spans="1:25" x14ac:dyDescent="0.35">
      <c r="A832">
        <v>831</v>
      </c>
      <c r="B832" t="s">
        <v>21</v>
      </c>
      <c r="C832">
        <v>88209</v>
      </c>
      <c r="D832">
        <f>ROUND(AI_Impact_on_Jobs_20303[[#This Row],[Salary]]/1000, 1)</f>
        <v>88.2</v>
      </c>
      <c r="E832">
        <v>7</v>
      </c>
      <c r="F8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32" t="s">
        <v>38</v>
      </c>
      <c r="H832">
        <v>22</v>
      </c>
      <c r="I832">
        <v>66</v>
      </c>
      <c r="J832">
        <v>11</v>
      </c>
      <c r="K832" t="s">
        <v>23</v>
      </c>
      <c r="L832">
        <f>IF(AI_Impact_on_Jobs_20303[[#This Row],[Risk_Category]] = "Low", AI_Impact_on_Jobs_20303[[#This Row],[Automation_Probability_2030]], 0)</f>
        <v>11</v>
      </c>
      <c r="M832">
        <f>IF(AI_Impact_on_Jobs_20303[[#This Row],[Risk_Category]]="Medium", AI_Impact_on_Jobs_20303[[#This Row],[Automation_Probability_2030]], 0)</f>
        <v>0</v>
      </c>
      <c r="N832">
        <f>IF(AI_Impact_on_Jobs_20303[[#This Row],[Risk_Category]]="High", AI_Impact_on_Jobs_20303[[#This Row],[Automation_Probability_2030]], 0)</f>
        <v>0</v>
      </c>
      <c r="O832">
        <f>AVERAGE(AI_Impact_on_Jobs_20303[[#This Row],[Skill_1]:[Skill_10]])</f>
        <v>43.5</v>
      </c>
      <c r="P832">
        <v>5</v>
      </c>
      <c r="Q832">
        <v>27</v>
      </c>
      <c r="R832">
        <v>95</v>
      </c>
      <c r="S832">
        <v>46</v>
      </c>
      <c r="T832">
        <v>6</v>
      </c>
      <c r="U832">
        <v>73</v>
      </c>
      <c r="V832">
        <v>33</v>
      </c>
      <c r="W832">
        <v>65</v>
      </c>
      <c r="X832">
        <v>28</v>
      </c>
      <c r="Y832">
        <v>57</v>
      </c>
    </row>
    <row r="833" spans="1:25" x14ac:dyDescent="0.35">
      <c r="A833">
        <v>832</v>
      </c>
      <c r="B833" t="s">
        <v>35</v>
      </c>
      <c r="C833">
        <v>147067</v>
      </c>
      <c r="D833">
        <f>ROUND(AI_Impact_on_Jobs_20303[[#This Row],[Salary]]/1000, 1)</f>
        <v>147.1</v>
      </c>
      <c r="E833">
        <v>23</v>
      </c>
      <c r="F8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33" t="s">
        <v>22</v>
      </c>
      <c r="H833">
        <v>93</v>
      </c>
      <c r="I833">
        <v>76</v>
      </c>
      <c r="J833">
        <v>43</v>
      </c>
      <c r="K833" t="s">
        <v>27</v>
      </c>
      <c r="L833">
        <f>IF(AI_Impact_on_Jobs_20303[[#This Row],[Risk_Category]] = "Low", AI_Impact_on_Jobs_20303[[#This Row],[Automation_Probability_2030]], 0)</f>
        <v>0</v>
      </c>
      <c r="M833">
        <f>IF(AI_Impact_on_Jobs_20303[[#This Row],[Risk_Category]]="Medium", AI_Impact_on_Jobs_20303[[#This Row],[Automation_Probability_2030]], 0)</f>
        <v>43</v>
      </c>
      <c r="N833">
        <f>IF(AI_Impact_on_Jobs_20303[[#This Row],[Risk_Category]]="High", AI_Impact_on_Jobs_20303[[#This Row],[Automation_Probability_2030]], 0)</f>
        <v>0</v>
      </c>
      <c r="O833">
        <f>AVERAGE(AI_Impact_on_Jobs_20303[[#This Row],[Skill_1]:[Skill_10]])</f>
        <v>30</v>
      </c>
      <c r="P833">
        <v>46</v>
      </c>
      <c r="Q833">
        <v>93</v>
      </c>
      <c r="R833">
        <v>9</v>
      </c>
      <c r="S833">
        <v>9</v>
      </c>
      <c r="T833">
        <v>13</v>
      </c>
      <c r="U833">
        <v>5</v>
      </c>
      <c r="V833">
        <v>11</v>
      </c>
      <c r="W833">
        <v>35</v>
      </c>
      <c r="X833">
        <v>15</v>
      </c>
      <c r="Y833">
        <v>64</v>
      </c>
    </row>
    <row r="834" spans="1:25" x14ac:dyDescent="0.35">
      <c r="A834">
        <v>833</v>
      </c>
      <c r="B834" t="s">
        <v>35</v>
      </c>
      <c r="C834">
        <v>38699</v>
      </c>
      <c r="D834">
        <f>ROUND(AI_Impact_on_Jobs_20303[[#This Row],[Salary]]/1000, 1)</f>
        <v>38.700000000000003</v>
      </c>
      <c r="E834">
        <v>3</v>
      </c>
      <c r="F8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34" t="s">
        <v>25</v>
      </c>
      <c r="H834">
        <v>10</v>
      </c>
      <c r="I834">
        <v>88</v>
      </c>
      <c r="J834">
        <v>54</v>
      </c>
      <c r="K834" t="s">
        <v>27</v>
      </c>
      <c r="L834">
        <f>IF(AI_Impact_on_Jobs_20303[[#This Row],[Risk_Category]] = "Low", AI_Impact_on_Jobs_20303[[#This Row],[Automation_Probability_2030]], 0)</f>
        <v>0</v>
      </c>
      <c r="M834">
        <f>IF(AI_Impact_on_Jobs_20303[[#This Row],[Risk_Category]]="Medium", AI_Impact_on_Jobs_20303[[#This Row],[Automation_Probability_2030]], 0)</f>
        <v>54</v>
      </c>
      <c r="N834">
        <f>IF(AI_Impact_on_Jobs_20303[[#This Row],[Risk_Category]]="High", AI_Impact_on_Jobs_20303[[#This Row],[Automation_Probability_2030]], 0)</f>
        <v>0</v>
      </c>
      <c r="O834">
        <f>AVERAGE(AI_Impact_on_Jobs_20303[[#This Row],[Skill_1]:[Skill_10]])</f>
        <v>30.4</v>
      </c>
      <c r="P834">
        <v>86</v>
      </c>
      <c r="Q834">
        <v>12</v>
      </c>
      <c r="R834">
        <v>69</v>
      </c>
      <c r="S834">
        <v>41</v>
      </c>
      <c r="T834">
        <v>21</v>
      </c>
      <c r="U834">
        <v>4</v>
      </c>
      <c r="V834">
        <v>8</v>
      </c>
      <c r="W834">
        <v>7</v>
      </c>
      <c r="X834">
        <v>25</v>
      </c>
      <c r="Y834">
        <v>31</v>
      </c>
    </row>
    <row r="835" spans="1:25" x14ac:dyDescent="0.35">
      <c r="A835">
        <v>834</v>
      </c>
      <c r="B835" t="s">
        <v>36</v>
      </c>
      <c r="C835">
        <v>107593</v>
      </c>
      <c r="D835">
        <f>ROUND(AI_Impact_on_Jobs_20303[[#This Row],[Salary]]/1000, 1)</f>
        <v>107.6</v>
      </c>
      <c r="E835">
        <v>25</v>
      </c>
      <c r="F8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35" t="s">
        <v>19</v>
      </c>
      <c r="H835">
        <v>86</v>
      </c>
      <c r="I835">
        <v>99</v>
      </c>
      <c r="J835">
        <v>53</v>
      </c>
      <c r="K835" t="s">
        <v>27</v>
      </c>
      <c r="L835">
        <f>IF(AI_Impact_on_Jobs_20303[[#This Row],[Risk_Category]] = "Low", AI_Impact_on_Jobs_20303[[#This Row],[Automation_Probability_2030]], 0)</f>
        <v>0</v>
      </c>
      <c r="M835">
        <f>IF(AI_Impact_on_Jobs_20303[[#This Row],[Risk_Category]]="Medium", AI_Impact_on_Jobs_20303[[#This Row],[Automation_Probability_2030]], 0)</f>
        <v>53</v>
      </c>
      <c r="N835">
        <f>IF(AI_Impact_on_Jobs_20303[[#This Row],[Risk_Category]]="High", AI_Impact_on_Jobs_20303[[#This Row],[Automation_Probability_2030]], 0)</f>
        <v>0</v>
      </c>
      <c r="O835">
        <f>AVERAGE(AI_Impact_on_Jobs_20303[[#This Row],[Skill_1]:[Skill_10]])</f>
        <v>37.700000000000003</v>
      </c>
      <c r="P835">
        <v>57</v>
      </c>
      <c r="Q835">
        <v>41</v>
      </c>
      <c r="R835">
        <v>19</v>
      </c>
      <c r="S835">
        <v>75</v>
      </c>
      <c r="T835">
        <v>13</v>
      </c>
      <c r="U835">
        <v>1</v>
      </c>
      <c r="V835">
        <v>71</v>
      </c>
      <c r="W835">
        <v>21</v>
      </c>
      <c r="X835">
        <v>31</v>
      </c>
      <c r="Y835">
        <v>48</v>
      </c>
    </row>
    <row r="836" spans="1:25" x14ac:dyDescent="0.35">
      <c r="A836">
        <v>835</v>
      </c>
      <c r="B836" t="s">
        <v>18</v>
      </c>
      <c r="C836">
        <v>75076</v>
      </c>
      <c r="D836">
        <f>ROUND(AI_Impact_on_Jobs_20303[[#This Row],[Salary]]/1000, 1)</f>
        <v>75.099999999999994</v>
      </c>
      <c r="E836">
        <v>18</v>
      </c>
      <c r="F8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36" t="s">
        <v>22</v>
      </c>
      <c r="H836">
        <v>71</v>
      </c>
      <c r="I836">
        <v>112</v>
      </c>
      <c r="J836">
        <v>86</v>
      </c>
      <c r="K836" t="s">
        <v>20</v>
      </c>
      <c r="L836">
        <f>IF(AI_Impact_on_Jobs_20303[[#This Row],[Risk_Category]] = "Low", AI_Impact_on_Jobs_20303[[#This Row],[Automation_Probability_2030]], 0)</f>
        <v>0</v>
      </c>
      <c r="M836">
        <f>IF(AI_Impact_on_Jobs_20303[[#This Row],[Risk_Category]]="Medium", AI_Impact_on_Jobs_20303[[#This Row],[Automation_Probability_2030]], 0)</f>
        <v>0</v>
      </c>
      <c r="N836">
        <f>IF(AI_Impact_on_Jobs_20303[[#This Row],[Risk_Category]]="High", AI_Impact_on_Jobs_20303[[#This Row],[Automation_Probability_2030]], 0)</f>
        <v>86</v>
      </c>
      <c r="O836">
        <f>AVERAGE(AI_Impact_on_Jobs_20303[[#This Row],[Skill_1]:[Skill_10]])</f>
        <v>40.700000000000003</v>
      </c>
      <c r="P836">
        <v>71</v>
      </c>
      <c r="Q836">
        <v>29</v>
      </c>
      <c r="R836">
        <v>32</v>
      </c>
      <c r="S836">
        <v>44</v>
      </c>
      <c r="T836">
        <v>31</v>
      </c>
      <c r="U836">
        <v>98</v>
      </c>
      <c r="V836">
        <v>81</v>
      </c>
      <c r="W836">
        <v>16</v>
      </c>
      <c r="X836">
        <v>1</v>
      </c>
      <c r="Y836">
        <v>4</v>
      </c>
    </row>
    <row r="837" spans="1:25" x14ac:dyDescent="0.35">
      <c r="A837">
        <v>836</v>
      </c>
      <c r="B837" t="s">
        <v>26</v>
      </c>
      <c r="C837">
        <v>91743</v>
      </c>
      <c r="D837">
        <f>ROUND(AI_Impact_on_Jobs_20303[[#This Row],[Salary]]/1000, 1)</f>
        <v>91.7</v>
      </c>
      <c r="E837">
        <v>6</v>
      </c>
      <c r="F8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37" t="s">
        <v>38</v>
      </c>
      <c r="H837">
        <v>11</v>
      </c>
      <c r="I837">
        <v>103</v>
      </c>
      <c r="J837">
        <v>64</v>
      </c>
      <c r="K837" t="s">
        <v>27</v>
      </c>
      <c r="L837">
        <f>IF(AI_Impact_on_Jobs_20303[[#This Row],[Risk_Category]] = "Low", AI_Impact_on_Jobs_20303[[#This Row],[Automation_Probability_2030]], 0)</f>
        <v>0</v>
      </c>
      <c r="M837">
        <f>IF(AI_Impact_on_Jobs_20303[[#This Row],[Risk_Category]]="Medium", AI_Impact_on_Jobs_20303[[#This Row],[Automation_Probability_2030]], 0)</f>
        <v>64</v>
      </c>
      <c r="N837">
        <f>IF(AI_Impact_on_Jobs_20303[[#This Row],[Risk_Category]]="High", AI_Impact_on_Jobs_20303[[#This Row],[Automation_Probability_2030]], 0)</f>
        <v>0</v>
      </c>
      <c r="O837">
        <f>AVERAGE(AI_Impact_on_Jobs_20303[[#This Row],[Skill_1]:[Skill_10]])</f>
        <v>53.8</v>
      </c>
      <c r="P837">
        <v>74</v>
      </c>
      <c r="Q837">
        <v>22</v>
      </c>
      <c r="R837">
        <v>4</v>
      </c>
      <c r="S837">
        <v>51</v>
      </c>
      <c r="T837">
        <v>81</v>
      </c>
      <c r="U837">
        <v>84</v>
      </c>
      <c r="V837">
        <v>91</v>
      </c>
      <c r="W837">
        <v>51</v>
      </c>
      <c r="X837">
        <v>69</v>
      </c>
      <c r="Y837">
        <v>11</v>
      </c>
    </row>
    <row r="838" spans="1:25" x14ac:dyDescent="0.35">
      <c r="A838">
        <v>837</v>
      </c>
      <c r="B838" t="s">
        <v>37</v>
      </c>
      <c r="C838">
        <v>80924</v>
      </c>
      <c r="D838">
        <f>ROUND(AI_Impact_on_Jobs_20303[[#This Row],[Salary]]/1000, 1)</f>
        <v>80.900000000000006</v>
      </c>
      <c r="E838">
        <v>10</v>
      </c>
      <c r="F8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38" t="s">
        <v>22</v>
      </c>
      <c r="H838">
        <v>25</v>
      </c>
      <c r="I838">
        <v>93</v>
      </c>
      <c r="J838">
        <v>55</v>
      </c>
      <c r="K838" t="s">
        <v>27</v>
      </c>
      <c r="L838">
        <f>IF(AI_Impact_on_Jobs_20303[[#This Row],[Risk_Category]] = "Low", AI_Impact_on_Jobs_20303[[#This Row],[Automation_Probability_2030]], 0)</f>
        <v>0</v>
      </c>
      <c r="M838">
        <f>IF(AI_Impact_on_Jobs_20303[[#This Row],[Risk_Category]]="Medium", AI_Impact_on_Jobs_20303[[#This Row],[Automation_Probability_2030]], 0)</f>
        <v>55</v>
      </c>
      <c r="N838">
        <f>IF(AI_Impact_on_Jobs_20303[[#This Row],[Risk_Category]]="High", AI_Impact_on_Jobs_20303[[#This Row],[Automation_Probability_2030]], 0)</f>
        <v>0</v>
      </c>
      <c r="O838">
        <f>AVERAGE(AI_Impact_on_Jobs_20303[[#This Row],[Skill_1]:[Skill_10]])</f>
        <v>22.2</v>
      </c>
      <c r="P838">
        <v>26</v>
      </c>
      <c r="Q838">
        <v>5</v>
      </c>
      <c r="R838">
        <v>1</v>
      </c>
      <c r="S838">
        <v>2</v>
      </c>
      <c r="T838">
        <v>1</v>
      </c>
      <c r="U838">
        <v>11</v>
      </c>
      <c r="V838">
        <v>24</v>
      </c>
      <c r="W838">
        <v>22</v>
      </c>
      <c r="X838">
        <v>99</v>
      </c>
      <c r="Y838">
        <v>31</v>
      </c>
    </row>
    <row r="839" spans="1:25" x14ac:dyDescent="0.35">
      <c r="A839">
        <v>838</v>
      </c>
      <c r="B839" t="s">
        <v>21</v>
      </c>
      <c r="C839">
        <v>72500</v>
      </c>
      <c r="D839">
        <f>ROUND(AI_Impact_on_Jobs_20303[[#This Row],[Salary]]/1000, 1)</f>
        <v>72.5</v>
      </c>
      <c r="E839">
        <v>19</v>
      </c>
      <c r="F8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39" t="s">
        <v>22</v>
      </c>
      <c r="H839">
        <v>55</v>
      </c>
      <c r="I839">
        <v>136</v>
      </c>
      <c r="J839">
        <v>22</v>
      </c>
      <c r="K839" t="s">
        <v>23</v>
      </c>
      <c r="L839">
        <f>IF(AI_Impact_on_Jobs_20303[[#This Row],[Risk_Category]] = "Low", AI_Impact_on_Jobs_20303[[#This Row],[Automation_Probability_2030]], 0)</f>
        <v>22</v>
      </c>
      <c r="M839">
        <f>IF(AI_Impact_on_Jobs_20303[[#This Row],[Risk_Category]]="Medium", AI_Impact_on_Jobs_20303[[#This Row],[Automation_Probability_2030]], 0)</f>
        <v>0</v>
      </c>
      <c r="N839">
        <f>IF(AI_Impact_on_Jobs_20303[[#This Row],[Risk_Category]]="High", AI_Impact_on_Jobs_20303[[#This Row],[Automation_Probability_2030]], 0)</f>
        <v>0</v>
      </c>
      <c r="O839">
        <f>AVERAGE(AI_Impact_on_Jobs_20303[[#This Row],[Skill_1]:[Skill_10]])</f>
        <v>60.9</v>
      </c>
      <c r="P839">
        <v>3</v>
      </c>
      <c r="Q839">
        <v>56</v>
      </c>
      <c r="R839">
        <v>71</v>
      </c>
      <c r="S839">
        <v>73</v>
      </c>
      <c r="T839">
        <v>67</v>
      </c>
      <c r="U839">
        <v>87</v>
      </c>
      <c r="V839">
        <v>87</v>
      </c>
      <c r="W839">
        <v>58</v>
      </c>
      <c r="X839">
        <v>43</v>
      </c>
      <c r="Y839">
        <v>64</v>
      </c>
    </row>
    <row r="840" spans="1:25" x14ac:dyDescent="0.35">
      <c r="A840">
        <v>839</v>
      </c>
      <c r="B840" t="s">
        <v>36</v>
      </c>
      <c r="C840">
        <v>52380</v>
      </c>
      <c r="D840">
        <f>ROUND(AI_Impact_on_Jobs_20303[[#This Row],[Salary]]/1000, 1)</f>
        <v>52.4</v>
      </c>
      <c r="E840">
        <v>16</v>
      </c>
      <c r="F8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40" t="s">
        <v>22</v>
      </c>
      <c r="H840">
        <v>1</v>
      </c>
      <c r="I840">
        <v>149</v>
      </c>
      <c r="J840">
        <v>37</v>
      </c>
      <c r="K840" t="s">
        <v>27</v>
      </c>
      <c r="L840">
        <f>IF(AI_Impact_on_Jobs_20303[[#This Row],[Risk_Category]] = "Low", AI_Impact_on_Jobs_20303[[#This Row],[Automation_Probability_2030]], 0)</f>
        <v>0</v>
      </c>
      <c r="M840">
        <f>IF(AI_Impact_on_Jobs_20303[[#This Row],[Risk_Category]]="Medium", AI_Impact_on_Jobs_20303[[#This Row],[Automation_Probability_2030]], 0)</f>
        <v>37</v>
      </c>
      <c r="N840">
        <f>IF(AI_Impact_on_Jobs_20303[[#This Row],[Risk_Category]]="High", AI_Impact_on_Jobs_20303[[#This Row],[Automation_Probability_2030]], 0)</f>
        <v>0</v>
      </c>
      <c r="O840">
        <f>AVERAGE(AI_Impact_on_Jobs_20303[[#This Row],[Skill_1]:[Skill_10]])</f>
        <v>41.2</v>
      </c>
      <c r="P840">
        <v>47</v>
      </c>
      <c r="Q840">
        <v>87</v>
      </c>
      <c r="R840">
        <v>23</v>
      </c>
      <c r="S840">
        <v>48</v>
      </c>
      <c r="T840">
        <v>13</v>
      </c>
      <c r="U840">
        <v>4</v>
      </c>
      <c r="V840">
        <v>18</v>
      </c>
      <c r="W840">
        <v>36</v>
      </c>
      <c r="X840">
        <v>37</v>
      </c>
      <c r="Y840">
        <v>99</v>
      </c>
    </row>
    <row r="841" spans="1:25" x14ac:dyDescent="0.35">
      <c r="A841">
        <v>840</v>
      </c>
      <c r="B841" t="s">
        <v>37</v>
      </c>
      <c r="C841">
        <v>34355</v>
      </c>
      <c r="D841">
        <f>ROUND(AI_Impact_on_Jobs_20303[[#This Row],[Salary]]/1000, 1)</f>
        <v>34.4</v>
      </c>
      <c r="E841">
        <v>5</v>
      </c>
      <c r="F8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41" t="s">
        <v>38</v>
      </c>
      <c r="H841">
        <v>11</v>
      </c>
      <c r="I841">
        <v>123</v>
      </c>
      <c r="J841">
        <v>32</v>
      </c>
      <c r="K841" t="s">
        <v>27</v>
      </c>
      <c r="L841">
        <f>IF(AI_Impact_on_Jobs_20303[[#This Row],[Risk_Category]] = "Low", AI_Impact_on_Jobs_20303[[#This Row],[Automation_Probability_2030]], 0)</f>
        <v>0</v>
      </c>
      <c r="M841">
        <f>IF(AI_Impact_on_Jobs_20303[[#This Row],[Risk_Category]]="Medium", AI_Impact_on_Jobs_20303[[#This Row],[Automation_Probability_2030]], 0)</f>
        <v>32</v>
      </c>
      <c r="N841">
        <f>IF(AI_Impact_on_Jobs_20303[[#This Row],[Risk_Category]]="High", AI_Impact_on_Jobs_20303[[#This Row],[Automation_Probability_2030]], 0)</f>
        <v>0</v>
      </c>
      <c r="O841">
        <f>AVERAGE(AI_Impact_on_Jobs_20303[[#This Row],[Skill_1]:[Skill_10]])</f>
        <v>39.5</v>
      </c>
      <c r="P841">
        <v>3</v>
      </c>
      <c r="Q841">
        <v>11</v>
      </c>
      <c r="R841">
        <v>97</v>
      </c>
      <c r="S841">
        <v>94</v>
      </c>
      <c r="T841">
        <v>19</v>
      </c>
      <c r="U841">
        <v>16</v>
      </c>
      <c r="V841">
        <v>24</v>
      </c>
      <c r="W841">
        <v>52</v>
      </c>
      <c r="X841">
        <v>57</v>
      </c>
      <c r="Y841">
        <v>22</v>
      </c>
    </row>
    <row r="842" spans="1:25" x14ac:dyDescent="0.35">
      <c r="A842">
        <v>841</v>
      </c>
      <c r="B842" t="s">
        <v>34</v>
      </c>
      <c r="C842">
        <v>32035</v>
      </c>
      <c r="D842">
        <f>ROUND(AI_Impact_on_Jobs_20303[[#This Row],[Salary]]/1000, 1)</f>
        <v>32</v>
      </c>
      <c r="E842">
        <v>15</v>
      </c>
      <c r="F8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42" t="s">
        <v>19</v>
      </c>
      <c r="H842">
        <v>31</v>
      </c>
      <c r="I842">
        <v>142</v>
      </c>
      <c r="J842">
        <v>56</v>
      </c>
      <c r="K842" t="s">
        <v>27</v>
      </c>
      <c r="L842">
        <f>IF(AI_Impact_on_Jobs_20303[[#This Row],[Risk_Category]] = "Low", AI_Impact_on_Jobs_20303[[#This Row],[Automation_Probability_2030]], 0)</f>
        <v>0</v>
      </c>
      <c r="M842">
        <f>IF(AI_Impact_on_Jobs_20303[[#This Row],[Risk_Category]]="Medium", AI_Impact_on_Jobs_20303[[#This Row],[Automation_Probability_2030]], 0)</f>
        <v>56</v>
      </c>
      <c r="N842">
        <f>IF(AI_Impact_on_Jobs_20303[[#This Row],[Risk_Category]]="High", AI_Impact_on_Jobs_20303[[#This Row],[Automation_Probability_2030]], 0)</f>
        <v>0</v>
      </c>
      <c r="O842">
        <f>AVERAGE(AI_Impact_on_Jobs_20303[[#This Row],[Skill_1]:[Skill_10]])</f>
        <v>43.5</v>
      </c>
      <c r="P842">
        <v>44</v>
      </c>
      <c r="Q842">
        <v>79</v>
      </c>
      <c r="R842">
        <v>82</v>
      </c>
      <c r="S842">
        <v>29</v>
      </c>
      <c r="T842">
        <v>34</v>
      </c>
      <c r="U842">
        <v>94</v>
      </c>
      <c r="V842">
        <v>16</v>
      </c>
      <c r="W842">
        <v>4</v>
      </c>
      <c r="X842">
        <v>45</v>
      </c>
      <c r="Y842">
        <v>8</v>
      </c>
    </row>
    <row r="843" spans="1:25" x14ac:dyDescent="0.35">
      <c r="A843">
        <v>842</v>
      </c>
      <c r="B843" t="s">
        <v>32</v>
      </c>
      <c r="C843">
        <v>32665</v>
      </c>
      <c r="D843">
        <f>ROUND(AI_Impact_on_Jobs_20303[[#This Row],[Salary]]/1000, 1)</f>
        <v>32.700000000000003</v>
      </c>
      <c r="E843">
        <v>17</v>
      </c>
      <c r="F8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43" t="s">
        <v>22</v>
      </c>
      <c r="H843">
        <v>92</v>
      </c>
      <c r="I843">
        <v>103</v>
      </c>
      <c r="J843">
        <v>34</v>
      </c>
      <c r="K843" t="s">
        <v>27</v>
      </c>
      <c r="L843">
        <f>IF(AI_Impact_on_Jobs_20303[[#This Row],[Risk_Category]] = "Low", AI_Impact_on_Jobs_20303[[#This Row],[Automation_Probability_2030]], 0)</f>
        <v>0</v>
      </c>
      <c r="M843">
        <f>IF(AI_Impact_on_Jobs_20303[[#This Row],[Risk_Category]]="Medium", AI_Impact_on_Jobs_20303[[#This Row],[Automation_Probability_2030]], 0)</f>
        <v>34</v>
      </c>
      <c r="N843">
        <f>IF(AI_Impact_on_Jobs_20303[[#This Row],[Risk_Category]]="High", AI_Impact_on_Jobs_20303[[#This Row],[Automation_Probability_2030]], 0)</f>
        <v>0</v>
      </c>
      <c r="O843">
        <f>AVERAGE(AI_Impact_on_Jobs_20303[[#This Row],[Skill_1]:[Skill_10]])</f>
        <v>48.3</v>
      </c>
      <c r="P843">
        <v>59</v>
      </c>
      <c r="Q843">
        <v>78</v>
      </c>
      <c r="R843">
        <v>9</v>
      </c>
      <c r="S843">
        <v>17</v>
      </c>
      <c r="T843">
        <v>1</v>
      </c>
      <c r="U843">
        <v>59</v>
      </c>
      <c r="V843">
        <v>89</v>
      </c>
      <c r="W843">
        <v>67</v>
      </c>
      <c r="X843">
        <v>98</v>
      </c>
      <c r="Y843">
        <v>6</v>
      </c>
    </row>
    <row r="844" spans="1:25" x14ac:dyDescent="0.35">
      <c r="A844">
        <v>843</v>
      </c>
      <c r="B844" t="s">
        <v>28</v>
      </c>
      <c r="C844">
        <v>100739</v>
      </c>
      <c r="D844">
        <f>ROUND(AI_Impact_on_Jobs_20303[[#This Row],[Salary]]/1000, 1)</f>
        <v>100.7</v>
      </c>
      <c r="E844">
        <v>14</v>
      </c>
      <c r="F8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44" t="s">
        <v>38</v>
      </c>
      <c r="H844">
        <v>81</v>
      </c>
      <c r="I844">
        <v>81</v>
      </c>
      <c r="J844">
        <v>69</v>
      </c>
      <c r="K844" t="s">
        <v>27</v>
      </c>
      <c r="L844">
        <f>IF(AI_Impact_on_Jobs_20303[[#This Row],[Risk_Category]] = "Low", AI_Impact_on_Jobs_20303[[#This Row],[Automation_Probability_2030]], 0)</f>
        <v>0</v>
      </c>
      <c r="M844">
        <f>IF(AI_Impact_on_Jobs_20303[[#This Row],[Risk_Category]]="Medium", AI_Impact_on_Jobs_20303[[#This Row],[Automation_Probability_2030]], 0)</f>
        <v>69</v>
      </c>
      <c r="N844">
        <f>IF(AI_Impact_on_Jobs_20303[[#This Row],[Risk_Category]]="High", AI_Impact_on_Jobs_20303[[#This Row],[Automation_Probability_2030]], 0)</f>
        <v>0</v>
      </c>
      <c r="O844">
        <f>AVERAGE(AI_Impact_on_Jobs_20303[[#This Row],[Skill_1]:[Skill_10]])</f>
        <v>59.4</v>
      </c>
      <c r="P844">
        <v>29</v>
      </c>
      <c r="Q844">
        <v>89</v>
      </c>
      <c r="R844">
        <v>88</v>
      </c>
      <c r="S844">
        <v>76</v>
      </c>
      <c r="T844">
        <v>56</v>
      </c>
      <c r="U844">
        <v>12</v>
      </c>
      <c r="V844">
        <v>53</v>
      </c>
      <c r="W844">
        <v>36</v>
      </c>
      <c r="X844">
        <v>79</v>
      </c>
      <c r="Y844">
        <v>76</v>
      </c>
    </row>
    <row r="845" spans="1:25" x14ac:dyDescent="0.35">
      <c r="A845">
        <v>844</v>
      </c>
      <c r="B845" t="s">
        <v>40</v>
      </c>
      <c r="C845">
        <v>128560</v>
      </c>
      <c r="D845">
        <f>ROUND(AI_Impact_on_Jobs_20303[[#This Row],[Salary]]/1000, 1)</f>
        <v>128.6</v>
      </c>
      <c r="E845">
        <v>24</v>
      </c>
      <c r="F8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45" t="s">
        <v>19</v>
      </c>
      <c r="H845">
        <v>71</v>
      </c>
      <c r="I845">
        <v>98</v>
      </c>
      <c r="J845">
        <v>2</v>
      </c>
      <c r="K845" t="s">
        <v>23</v>
      </c>
      <c r="L845">
        <f>IF(AI_Impact_on_Jobs_20303[[#This Row],[Risk_Category]] = "Low", AI_Impact_on_Jobs_20303[[#This Row],[Automation_Probability_2030]], 0)</f>
        <v>2</v>
      </c>
      <c r="M845">
        <f>IF(AI_Impact_on_Jobs_20303[[#This Row],[Risk_Category]]="Medium", AI_Impact_on_Jobs_20303[[#This Row],[Automation_Probability_2030]], 0)</f>
        <v>0</v>
      </c>
      <c r="N845">
        <f>IF(AI_Impact_on_Jobs_20303[[#This Row],[Risk_Category]]="High", AI_Impact_on_Jobs_20303[[#This Row],[Automation_Probability_2030]], 0)</f>
        <v>0</v>
      </c>
      <c r="O845">
        <f>AVERAGE(AI_Impact_on_Jobs_20303[[#This Row],[Skill_1]:[Skill_10]])</f>
        <v>47.8</v>
      </c>
      <c r="P845">
        <v>99</v>
      </c>
      <c r="Q845">
        <v>6</v>
      </c>
      <c r="R845">
        <v>79</v>
      </c>
      <c r="S845">
        <v>73</v>
      </c>
      <c r="T845">
        <v>7</v>
      </c>
      <c r="U845">
        <v>72</v>
      </c>
      <c r="V845">
        <v>45</v>
      </c>
      <c r="W845">
        <v>47</v>
      </c>
      <c r="X845">
        <v>47</v>
      </c>
      <c r="Y845">
        <v>3</v>
      </c>
    </row>
    <row r="846" spans="1:25" x14ac:dyDescent="0.35">
      <c r="A846">
        <v>845</v>
      </c>
      <c r="B846" t="s">
        <v>36</v>
      </c>
      <c r="C846">
        <v>59974</v>
      </c>
      <c r="D846">
        <f>ROUND(AI_Impact_on_Jobs_20303[[#This Row],[Salary]]/1000, 1)</f>
        <v>60</v>
      </c>
      <c r="E846">
        <v>11</v>
      </c>
      <c r="F8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46" t="s">
        <v>19</v>
      </c>
      <c r="H846">
        <v>15</v>
      </c>
      <c r="I846">
        <v>139</v>
      </c>
      <c r="J846">
        <v>41</v>
      </c>
      <c r="K846" t="s">
        <v>27</v>
      </c>
      <c r="L846">
        <f>IF(AI_Impact_on_Jobs_20303[[#This Row],[Risk_Category]] = "Low", AI_Impact_on_Jobs_20303[[#This Row],[Automation_Probability_2030]], 0)</f>
        <v>0</v>
      </c>
      <c r="M846">
        <f>IF(AI_Impact_on_Jobs_20303[[#This Row],[Risk_Category]]="Medium", AI_Impact_on_Jobs_20303[[#This Row],[Automation_Probability_2030]], 0)</f>
        <v>41</v>
      </c>
      <c r="N846">
        <f>IF(AI_Impact_on_Jobs_20303[[#This Row],[Risk_Category]]="High", AI_Impact_on_Jobs_20303[[#This Row],[Automation_Probability_2030]], 0)</f>
        <v>0</v>
      </c>
      <c r="O846">
        <f>AVERAGE(AI_Impact_on_Jobs_20303[[#This Row],[Skill_1]:[Skill_10]])</f>
        <v>41.4</v>
      </c>
      <c r="P846">
        <v>14</v>
      </c>
      <c r="Q846">
        <v>12</v>
      </c>
      <c r="R846">
        <v>7</v>
      </c>
      <c r="S846">
        <v>1</v>
      </c>
      <c r="T846">
        <v>47</v>
      </c>
      <c r="U846">
        <v>12</v>
      </c>
      <c r="V846">
        <v>85</v>
      </c>
      <c r="W846">
        <v>96</v>
      </c>
      <c r="X846">
        <v>96</v>
      </c>
      <c r="Y846">
        <v>44</v>
      </c>
    </row>
    <row r="847" spans="1:25" x14ac:dyDescent="0.35">
      <c r="A847">
        <v>846</v>
      </c>
      <c r="B847" t="s">
        <v>31</v>
      </c>
      <c r="C847">
        <v>90521</v>
      </c>
      <c r="D847">
        <f>ROUND(AI_Impact_on_Jobs_20303[[#This Row],[Salary]]/1000, 1)</f>
        <v>90.5</v>
      </c>
      <c r="E847">
        <v>1</v>
      </c>
      <c r="F8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47" t="s">
        <v>25</v>
      </c>
      <c r="H847">
        <v>6</v>
      </c>
      <c r="I847">
        <v>85</v>
      </c>
      <c r="J847">
        <v>16</v>
      </c>
      <c r="K847" t="s">
        <v>23</v>
      </c>
      <c r="L847">
        <f>IF(AI_Impact_on_Jobs_20303[[#This Row],[Risk_Category]] = "Low", AI_Impact_on_Jobs_20303[[#This Row],[Automation_Probability_2030]], 0)</f>
        <v>16</v>
      </c>
      <c r="M847">
        <f>IF(AI_Impact_on_Jobs_20303[[#This Row],[Risk_Category]]="Medium", AI_Impact_on_Jobs_20303[[#This Row],[Automation_Probability_2030]], 0)</f>
        <v>0</v>
      </c>
      <c r="N847">
        <f>IF(AI_Impact_on_Jobs_20303[[#This Row],[Risk_Category]]="High", AI_Impact_on_Jobs_20303[[#This Row],[Automation_Probability_2030]], 0)</f>
        <v>0</v>
      </c>
      <c r="O847">
        <f>AVERAGE(AI_Impact_on_Jobs_20303[[#This Row],[Skill_1]:[Skill_10]])</f>
        <v>45.8</v>
      </c>
      <c r="P847">
        <v>6</v>
      </c>
      <c r="Q847">
        <v>8</v>
      </c>
      <c r="R847">
        <v>24</v>
      </c>
      <c r="S847">
        <v>46</v>
      </c>
      <c r="T847">
        <v>48</v>
      </c>
      <c r="U847">
        <v>56</v>
      </c>
      <c r="V847">
        <v>82</v>
      </c>
      <c r="W847">
        <v>69</v>
      </c>
      <c r="X847">
        <v>66</v>
      </c>
      <c r="Y847">
        <v>53</v>
      </c>
    </row>
    <row r="848" spans="1:25" x14ac:dyDescent="0.35">
      <c r="A848">
        <v>847</v>
      </c>
      <c r="B848" t="s">
        <v>26</v>
      </c>
      <c r="C848">
        <v>66476</v>
      </c>
      <c r="D848">
        <f>ROUND(AI_Impact_on_Jobs_20303[[#This Row],[Salary]]/1000, 1)</f>
        <v>66.5</v>
      </c>
      <c r="E848">
        <v>11</v>
      </c>
      <c r="F8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48" t="s">
        <v>19</v>
      </c>
      <c r="H848">
        <v>4</v>
      </c>
      <c r="I848">
        <v>146</v>
      </c>
      <c r="J848">
        <v>7</v>
      </c>
      <c r="K848" t="s">
        <v>27</v>
      </c>
      <c r="L848">
        <f>IF(AI_Impact_on_Jobs_20303[[#This Row],[Risk_Category]] = "Low", AI_Impact_on_Jobs_20303[[#This Row],[Automation_Probability_2030]], 0)</f>
        <v>0</v>
      </c>
      <c r="M848">
        <f>IF(AI_Impact_on_Jobs_20303[[#This Row],[Risk_Category]]="Medium", AI_Impact_on_Jobs_20303[[#This Row],[Automation_Probability_2030]], 0)</f>
        <v>7</v>
      </c>
      <c r="N848">
        <f>IF(AI_Impact_on_Jobs_20303[[#This Row],[Risk_Category]]="High", AI_Impact_on_Jobs_20303[[#This Row],[Automation_Probability_2030]], 0)</f>
        <v>0</v>
      </c>
      <c r="O848">
        <f>AVERAGE(AI_Impact_on_Jobs_20303[[#This Row],[Skill_1]:[Skill_10]])</f>
        <v>47</v>
      </c>
      <c r="P848">
        <v>73</v>
      </c>
      <c r="Q848">
        <v>23</v>
      </c>
      <c r="R848">
        <v>1</v>
      </c>
      <c r="S848">
        <v>41</v>
      </c>
      <c r="T848">
        <v>86</v>
      </c>
      <c r="U848">
        <v>72</v>
      </c>
      <c r="V848">
        <v>88</v>
      </c>
      <c r="W848">
        <v>62</v>
      </c>
      <c r="X848">
        <v>13</v>
      </c>
      <c r="Y848">
        <v>11</v>
      </c>
    </row>
    <row r="849" spans="1:25" x14ac:dyDescent="0.35">
      <c r="A849">
        <v>848</v>
      </c>
      <c r="B849" t="s">
        <v>26</v>
      </c>
      <c r="C849">
        <v>82271</v>
      </c>
      <c r="D849">
        <f>ROUND(AI_Impact_on_Jobs_20303[[#This Row],[Salary]]/1000, 1)</f>
        <v>82.3</v>
      </c>
      <c r="E849">
        <v>11</v>
      </c>
      <c r="F8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49" t="s">
        <v>22</v>
      </c>
      <c r="H849">
        <v>24</v>
      </c>
      <c r="I849">
        <v>123</v>
      </c>
      <c r="J849">
        <v>57</v>
      </c>
      <c r="K849" t="s">
        <v>27</v>
      </c>
      <c r="L849">
        <f>IF(AI_Impact_on_Jobs_20303[[#This Row],[Risk_Category]] = "Low", AI_Impact_on_Jobs_20303[[#This Row],[Automation_Probability_2030]], 0)</f>
        <v>0</v>
      </c>
      <c r="M849">
        <f>IF(AI_Impact_on_Jobs_20303[[#This Row],[Risk_Category]]="Medium", AI_Impact_on_Jobs_20303[[#This Row],[Automation_Probability_2030]], 0)</f>
        <v>57</v>
      </c>
      <c r="N849">
        <f>IF(AI_Impact_on_Jobs_20303[[#This Row],[Risk_Category]]="High", AI_Impact_on_Jobs_20303[[#This Row],[Automation_Probability_2030]], 0)</f>
        <v>0</v>
      </c>
      <c r="O849">
        <f>AVERAGE(AI_Impact_on_Jobs_20303[[#This Row],[Skill_1]:[Skill_10]])</f>
        <v>47.3</v>
      </c>
      <c r="P849">
        <v>32</v>
      </c>
      <c r="Q849">
        <v>18</v>
      </c>
      <c r="R849">
        <v>1</v>
      </c>
      <c r="S849">
        <v>74</v>
      </c>
      <c r="T849">
        <v>45</v>
      </c>
      <c r="U849">
        <v>32</v>
      </c>
      <c r="V849">
        <v>86</v>
      </c>
      <c r="W849">
        <v>59</v>
      </c>
      <c r="X849">
        <v>52</v>
      </c>
      <c r="Y849">
        <v>74</v>
      </c>
    </row>
    <row r="850" spans="1:25" x14ac:dyDescent="0.35">
      <c r="A850">
        <v>849</v>
      </c>
      <c r="B850" t="s">
        <v>42</v>
      </c>
      <c r="C850">
        <v>33743</v>
      </c>
      <c r="D850">
        <f>ROUND(AI_Impact_on_Jobs_20303[[#This Row],[Salary]]/1000, 1)</f>
        <v>33.700000000000003</v>
      </c>
      <c r="E850">
        <v>23</v>
      </c>
      <c r="F8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50" t="s">
        <v>19</v>
      </c>
      <c r="H850">
        <v>69</v>
      </c>
      <c r="I850">
        <v>94</v>
      </c>
      <c r="J850">
        <v>45</v>
      </c>
      <c r="K850" t="s">
        <v>27</v>
      </c>
      <c r="L850">
        <f>IF(AI_Impact_on_Jobs_20303[[#This Row],[Risk_Category]] = "Low", AI_Impact_on_Jobs_20303[[#This Row],[Automation_Probability_2030]], 0)</f>
        <v>0</v>
      </c>
      <c r="M850">
        <f>IF(AI_Impact_on_Jobs_20303[[#This Row],[Risk_Category]]="Medium", AI_Impact_on_Jobs_20303[[#This Row],[Automation_Probability_2030]], 0)</f>
        <v>45</v>
      </c>
      <c r="N850">
        <f>IF(AI_Impact_on_Jobs_20303[[#This Row],[Risk_Category]]="High", AI_Impact_on_Jobs_20303[[#This Row],[Automation_Probability_2030]], 0)</f>
        <v>0</v>
      </c>
      <c r="O850">
        <f>AVERAGE(AI_Impact_on_Jobs_20303[[#This Row],[Skill_1]:[Skill_10]])</f>
        <v>50.2</v>
      </c>
      <c r="P850">
        <v>77</v>
      </c>
      <c r="Q850">
        <v>52</v>
      </c>
      <c r="R850">
        <v>7</v>
      </c>
      <c r="S850">
        <v>89</v>
      </c>
      <c r="T850">
        <v>92</v>
      </c>
      <c r="U850">
        <v>28</v>
      </c>
      <c r="V850">
        <v>19</v>
      </c>
      <c r="W850">
        <v>26</v>
      </c>
      <c r="X850">
        <v>75</v>
      </c>
      <c r="Y850">
        <v>37</v>
      </c>
    </row>
    <row r="851" spans="1:25" x14ac:dyDescent="0.35">
      <c r="A851">
        <v>850</v>
      </c>
      <c r="B851" t="s">
        <v>44</v>
      </c>
      <c r="C851">
        <v>111256</v>
      </c>
      <c r="D851">
        <f>ROUND(AI_Impact_on_Jobs_20303[[#This Row],[Salary]]/1000, 1)</f>
        <v>111.3</v>
      </c>
      <c r="E851">
        <v>7</v>
      </c>
      <c r="F8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51" t="s">
        <v>22</v>
      </c>
      <c r="H851">
        <v>1</v>
      </c>
      <c r="I851">
        <v>83</v>
      </c>
      <c r="J851">
        <v>35</v>
      </c>
      <c r="K851" t="s">
        <v>27</v>
      </c>
      <c r="L851">
        <f>IF(AI_Impact_on_Jobs_20303[[#This Row],[Risk_Category]] = "Low", AI_Impact_on_Jobs_20303[[#This Row],[Automation_Probability_2030]], 0)</f>
        <v>0</v>
      </c>
      <c r="M851">
        <f>IF(AI_Impact_on_Jobs_20303[[#This Row],[Risk_Category]]="Medium", AI_Impact_on_Jobs_20303[[#This Row],[Automation_Probability_2030]], 0)</f>
        <v>35</v>
      </c>
      <c r="N851">
        <f>IF(AI_Impact_on_Jobs_20303[[#This Row],[Risk_Category]]="High", AI_Impact_on_Jobs_20303[[#This Row],[Automation_Probability_2030]], 0)</f>
        <v>0</v>
      </c>
      <c r="O851">
        <f>AVERAGE(AI_Impact_on_Jobs_20303[[#This Row],[Skill_1]:[Skill_10]])</f>
        <v>35.1</v>
      </c>
      <c r="P851">
        <v>16</v>
      </c>
      <c r="Q851">
        <v>68</v>
      </c>
      <c r="R851">
        <v>2</v>
      </c>
      <c r="S851">
        <v>12</v>
      </c>
      <c r="T851">
        <v>84</v>
      </c>
      <c r="U851">
        <v>84</v>
      </c>
      <c r="V851">
        <v>33</v>
      </c>
      <c r="W851">
        <v>9</v>
      </c>
      <c r="X851">
        <v>7</v>
      </c>
      <c r="Y851">
        <v>36</v>
      </c>
    </row>
    <row r="852" spans="1:25" x14ac:dyDescent="0.35">
      <c r="A852">
        <v>851</v>
      </c>
      <c r="B852" t="s">
        <v>26</v>
      </c>
      <c r="C852">
        <v>132859</v>
      </c>
      <c r="D852">
        <f>ROUND(AI_Impact_on_Jobs_20303[[#This Row],[Salary]]/1000, 1)</f>
        <v>132.9</v>
      </c>
      <c r="E852">
        <v>26</v>
      </c>
      <c r="F8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52" t="s">
        <v>19</v>
      </c>
      <c r="H852">
        <v>16</v>
      </c>
      <c r="I852">
        <v>64</v>
      </c>
      <c r="J852">
        <v>54</v>
      </c>
      <c r="K852" t="s">
        <v>27</v>
      </c>
      <c r="L852">
        <f>IF(AI_Impact_on_Jobs_20303[[#This Row],[Risk_Category]] = "Low", AI_Impact_on_Jobs_20303[[#This Row],[Automation_Probability_2030]], 0)</f>
        <v>0</v>
      </c>
      <c r="M852">
        <f>IF(AI_Impact_on_Jobs_20303[[#This Row],[Risk_Category]]="Medium", AI_Impact_on_Jobs_20303[[#This Row],[Automation_Probability_2030]], 0)</f>
        <v>54</v>
      </c>
      <c r="N852">
        <f>IF(AI_Impact_on_Jobs_20303[[#This Row],[Risk_Category]]="High", AI_Impact_on_Jobs_20303[[#This Row],[Automation_Probability_2030]], 0)</f>
        <v>0</v>
      </c>
      <c r="O852">
        <f>AVERAGE(AI_Impact_on_Jobs_20303[[#This Row],[Skill_1]:[Skill_10]])</f>
        <v>50.8</v>
      </c>
      <c r="P852">
        <v>9</v>
      </c>
      <c r="Q852">
        <v>79</v>
      </c>
      <c r="R852">
        <v>55</v>
      </c>
      <c r="S852">
        <v>42</v>
      </c>
      <c r="T852">
        <v>62</v>
      </c>
      <c r="U852">
        <v>44</v>
      </c>
      <c r="V852">
        <v>25</v>
      </c>
      <c r="W852">
        <v>68</v>
      </c>
      <c r="X852">
        <v>87</v>
      </c>
      <c r="Y852">
        <v>37</v>
      </c>
    </row>
    <row r="853" spans="1:25" x14ac:dyDescent="0.35">
      <c r="A853">
        <v>852</v>
      </c>
      <c r="B853" t="s">
        <v>29</v>
      </c>
      <c r="C853">
        <v>99810</v>
      </c>
      <c r="D853">
        <f>ROUND(AI_Impact_on_Jobs_20303[[#This Row],[Salary]]/1000, 1)</f>
        <v>99.8</v>
      </c>
      <c r="E853">
        <v>10</v>
      </c>
      <c r="F8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53" t="s">
        <v>25</v>
      </c>
      <c r="H853">
        <v>43</v>
      </c>
      <c r="I853">
        <v>9</v>
      </c>
      <c r="J853">
        <v>6</v>
      </c>
      <c r="K853" t="s">
        <v>23</v>
      </c>
      <c r="L853">
        <f>IF(AI_Impact_on_Jobs_20303[[#This Row],[Risk_Category]] = "Low", AI_Impact_on_Jobs_20303[[#This Row],[Automation_Probability_2030]], 0)</f>
        <v>6</v>
      </c>
      <c r="M853">
        <f>IF(AI_Impact_on_Jobs_20303[[#This Row],[Risk_Category]]="Medium", AI_Impact_on_Jobs_20303[[#This Row],[Automation_Probability_2030]], 0)</f>
        <v>0</v>
      </c>
      <c r="N853">
        <f>IF(AI_Impact_on_Jobs_20303[[#This Row],[Risk_Category]]="High", AI_Impact_on_Jobs_20303[[#This Row],[Automation_Probability_2030]], 0)</f>
        <v>0</v>
      </c>
      <c r="O853">
        <f>AVERAGE(AI_Impact_on_Jobs_20303[[#This Row],[Skill_1]:[Skill_10]])</f>
        <v>44.3</v>
      </c>
      <c r="P853">
        <v>7</v>
      </c>
      <c r="Q853">
        <v>81</v>
      </c>
      <c r="R853">
        <v>66</v>
      </c>
      <c r="S853">
        <v>15</v>
      </c>
      <c r="T853">
        <v>1</v>
      </c>
      <c r="U853">
        <v>57</v>
      </c>
      <c r="V853">
        <v>4</v>
      </c>
      <c r="W853">
        <v>43</v>
      </c>
      <c r="X853">
        <v>97</v>
      </c>
      <c r="Y853">
        <v>72</v>
      </c>
    </row>
    <row r="854" spans="1:25" x14ac:dyDescent="0.35">
      <c r="A854">
        <v>853</v>
      </c>
      <c r="B854" t="s">
        <v>34</v>
      </c>
      <c r="C854">
        <v>90360</v>
      </c>
      <c r="D854">
        <f>ROUND(AI_Impact_on_Jobs_20303[[#This Row],[Salary]]/1000, 1)</f>
        <v>90.4</v>
      </c>
      <c r="E854">
        <v>6</v>
      </c>
      <c r="F8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54" t="s">
        <v>19</v>
      </c>
      <c r="H854">
        <v>2</v>
      </c>
      <c r="I854">
        <v>53</v>
      </c>
      <c r="J854">
        <v>57</v>
      </c>
      <c r="K854" t="s">
        <v>27</v>
      </c>
      <c r="L854">
        <f>IF(AI_Impact_on_Jobs_20303[[#This Row],[Risk_Category]] = "Low", AI_Impact_on_Jobs_20303[[#This Row],[Automation_Probability_2030]], 0)</f>
        <v>0</v>
      </c>
      <c r="M854">
        <f>IF(AI_Impact_on_Jobs_20303[[#This Row],[Risk_Category]]="Medium", AI_Impact_on_Jobs_20303[[#This Row],[Automation_Probability_2030]], 0)</f>
        <v>57</v>
      </c>
      <c r="N854">
        <f>IF(AI_Impact_on_Jobs_20303[[#This Row],[Risk_Category]]="High", AI_Impact_on_Jobs_20303[[#This Row],[Automation_Probability_2030]], 0)</f>
        <v>0</v>
      </c>
      <c r="O854">
        <f>AVERAGE(AI_Impact_on_Jobs_20303[[#This Row],[Skill_1]:[Skill_10]])</f>
        <v>60</v>
      </c>
      <c r="P854">
        <v>84</v>
      </c>
      <c r="Q854">
        <v>71</v>
      </c>
      <c r="R854">
        <v>41</v>
      </c>
      <c r="S854">
        <v>3</v>
      </c>
      <c r="T854">
        <v>97</v>
      </c>
      <c r="U854">
        <v>99</v>
      </c>
      <c r="V854">
        <v>55</v>
      </c>
      <c r="W854">
        <v>7</v>
      </c>
      <c r="X854">
        <v>54</v>
      </c>
      <c r="Y854">
        <v>89</v>
      </c>
    </row>
    <row r="855" spans="1:25" x14ac:dyDescent="0.35">
      <c r="A855">
        <v>854</v>
      </c>
      <c r="B855" t="s">
        <v>29</v>
      </c>
      <c r="C855">
        <v>130290</v>
      </c>
      <c r="D855">
        <f>ROUND(AI_Impact_on_Jobs_20303[[#This Row],[Salary]]/1000, 1)</f>
        <v>130.30000000000001</v>
      </c>
      <c r="E855">
        <v>4</v>
      </c>
      <c r="F8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55" t="s">
        <v>25</v>
      </c>
      <c r="H855">
        <v>72</v>
      </c>
      <c r="I855">
        <v>58</v>
      </c>
      <c r="J855">
        <v>8</v>
      </c>
      <c r="K855" t="s">
        <v>23</v>
      </c>
      <c r="L855">
        <f>IF(AI_Impact_on_Jobs_20303[[#This Row],[Risk_Category]] = "Low", AI_Impact_on_Jobs_20303[[#This Row],[Automation_Probability_2030]], 0)</f>
        <v>8</v>
      </c>
      <c r="M855">
        <f>IF(AI_Impact_on_Jobs_20303[[#This Row],[Risk_Category]]="Medium", AI_Impact_on_Jobs_20303[[#This Row],[Automation_Probability_2030]], 0)</f>
        <v>0</v>
      </c>
      <c r="N855">
        <f>IF(AI_Impact_on_Jobs_20303[[#This Row],[Risk_Category]]="High", AI_Impact_on_Jobs_20303[[#This Row],[Automation_Probability_2030]], 0)</f>
        <v>0</v>
      </c>
      <c r="O855">
        <f>AVERAGE(AI_Impact_on_Jobs_20303[[#This Row],[Skill_1]:[Skill_10]])</f>
        <v>47.6</v>
      </c>
      <c r="P855">
        <v>13</v>
      </c>
      <c r="Q855">
        <v>9</v>
      </c>
      <c r="R855">
        <v>53</v>
      </c>
      <c r="S855">
        <v>79</v>
      </c>
      <c r="T855">
        <v>12</v>
      </c>
      <c r="U855">
        <v>93</v>
      </c>
      <c r="V855">
        <v>82</v>
      </c>
      <c r="W855">
        <v>22</v>
      </c>
      <c r="X855">
        <v>87</v>
      </c>
      <c r="Y855">
        <v>26</v>
      </c>
    </row>
    <row r="856" spans="1:25" x14ac:dyDescent="0.35">
      <c r="A856">
        <v>855</v>
      </c>
      <c r="B856" t="s">
        <v>33</v>
      </c>
      <c r="C856">
        <v>105656</v>
      </c>
      <c r="D856">
        <f>ROUND(AI_Impact_on_Jobs_20303[[#This Row],[Salary]]/1000, 1)</f>
        <v>105.7</v>
      </c>
      <c r="E856">
        <v>22</v>
      </c>
      <c r="F8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56" t="s">
        <v>38</v>
      </c>
      <c r="H856">
        <v>84</v>
      </c>
      <c r="I856">
        <v>67</v>
      </c>
      <c r="J856">
        <v>72</v>
      </c>
      <c r="K856" t="s">
        <v>20</v>
      </c>
      <c r="L856">
        <f>IF(AI_Impact_on_Jobs_20303[[#This Row],[Risk_Category]] = "Low", AI_Impact_on_Jobs_20303[[#This Row],[Automation_Probability_2030]], 0)</f>
        <v>0</v>
      </c>
      <c r="M856">
        <f>IF(AI_Impact_on_Jobs_20303[[#This Row],[Risk_Category]]="Medium", AI_Impact_on_Jobs_20303[[#This Row],[Automation_Probability_2030]], 0)</f>
        <v>0</v>
      </c>
      <c r="N856">
        <f>IF(AI_Impact_on_Jobs_20303[[#This Row],[Risk_Category]]="High", AI_Impact_on_Jobs_20303[[#This Row],[Automation_Probability_2030]], 0)</f>
        <v>72</v>
      </c>
      <c r="O856">
        <f>AVERAGE(AI_Impact_on_Jobs_20303[[#This Row],[Skill_1]:[Skill_10]])</f>
        <v>50.2</v>
      </c>
      <c r="P856">
        <v>4</v>
      </c>
      <c r="Q856">
        <v>58</v>
      </c>
      <c r="R856">
        <v>85</v>
      </c>
      <c r="S856">
        <v>97</v>
      </c>
      <c r="T856">
        <v>44</v>
      </c>
      <c r="U856">
        <v>6</v>
      </c>
      <c r="V856">
        <v>75</v>
      </c>
      <c r="W856">
        <v>57</v>
      </c>
      <c r="X856">
        <v>45</v>
      </c>
      <c r="Y856">
        <v>31</v>
      </c>
    </row>
    <row r="857" spans="1:25" x14ac:dyDescent="0.35">
      <c r="A857">
        <v>856</v>
      </c>
      <c r="B857" t="s">
        <v>40</v>
      </c>
      <c r="C857">
        <v>107982</v>
      </c>
      <c r="D857">
        <f>ROUND(AI_Impact_on_Jobs_20303[[#This Row],[Salary]]/1000, 1)</f>
        <v>108</v>
      </c>
      <c r="E857">
        <v>0</v>
      </c>
      <c r="F8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57" t="s">
        <v>19</v>
      </c>
      <c r="H857">
        <v>34</v>
      </c>
      <c r="I857">
        <v>126</v>
      </c>
      <c r="J857">
        <v>19</v>
      </c>
      <c r="K857" t="s">
        <v>23</v>
      </c>
      <c r="L857">
        <f>IF(AI_Impact_on_Jobs_20303[[#This Row],[Risk_Category]] = "Low", AI_Impact_on_Jobs_20303[[#This Row],[Automation_Probability_2030]], 0)</f>
        <v>19</v>
      </c>
      <c r="M857">
        <f>IF(AI_Impact_on_Jobs_20303[[#This Row],[Risk_Category]]="Medium", AI_Impact_on_Jobs_20303[[#This Row],[Automation_Probability_2030]], 0)</f>
        <v>0</v>
      </c>
      <c r="N857">
        <f>IF(AI_Impact_on_Jobs_20303[[#This Row],[Risk_Category]]="High", AI_Impact_on_Jobs_20303[[#This Row],[Automation_Probability_2030]], 0)</f>
        <v>0</v>
      </c>
      <c r="O857">
        <f>AVERAGE(AI_Impact_on_Jobs_20303[[#This Row],[Skill_1]:[Skill_10]])</f>
        <v>55.5</v>
      </c>
      <c r="P857">
        <v>88</v>
      </c>
      <c r="Q857">
        <v>54</v>
      </c>
      <c r="R857">
        <v>24</v>
      </c>
      <c r="S857">
        <v>85</v>
      </c>
      <c r="T857">
        <v>56</v>
      </c>
      <c r="U857">
        <v>21</v>
      </c>
      <c r="V857">
        <v>62</v>
      </c>
      <c r="W857">
        <v>36</v>
      </c>
      <c r="X857">
        <v>84</v>
      </c>
      <c r="Y857">
        <v>45</v>
      </c>
    </row>
    <row r="858" spans="1:25" x14ac:dyDescent="0.35">
      <c r="A858">
        <v>857</v>
      </c>
      <c r="B858" t="s">
        <v>44</v>
      </c>
      <c r="C858">
        <v>33970</v>
      </c>
      <c r="D858">
        <f>ROUND(AI_Impact_on_Jobs_20303[[#This Row],[Salary]]/1000, 1)</f>
        <v>34</v>
      </c>
      <c r="E858">
        <v>13</v>
      </c>
      <c r="F8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58" t="s">
        <v>22</v>
      </c>
      <c r="H858">
        <v>1</v>
      </c>
      <c r="I858">
        <v>9</v>
      </c>
      <c r="J858">
        <v>69</v>
      </c>
      <c r="K858" t="s">
        <v>27</v>
      </c>
      <c r="L858">
        <f>IF(AI_Impact_on_Jobs_20303[[#This Row],[Risk_Category]] = "Low", AI_Impact_on_Jobs_20303[[#This Row],[Automation_Probability_2030]], 0)</f>
        <v>0</v>
      </c>
      <c r="M858">
        <f>IF(AI_Impact_on_Jobs_20303[[#This Row],[Risk_Category]]="Medium", AI_Impact_on_Jobs_20303[[#This Row],[Automation_Probability_2030]], 0)</f>
        <v>69</v>
      </c>
      <c r="N858">
        <f>IF(AI_Impact_on_Jobs_20303[[#This Row],[Risk_Category]]="High", AI_Impact_on_Jobs_20303[[#This Row],[Automation_Probability_2030]], 0)</f>
        <v>0</v>
      </c>
      <c r="O858">
        <f>AVERAGE(AI_Impact_on_Jobs_20303[[#This Row],[Skill_1]:[Skill_10]])</f>
        <v>55</v>
      </c>
      <c r="P858">
        <v>81</v>
      </c>
      <c r="Q858">
        <v>16</v>
      </c>
      <c r="R858">
        <v>28</v>
      </c>
      <c r="S858">
        <v>33</v>
      </c>
      <c r="T858">
        <v>65</v>
      </c>
      <c r="U858">
        <v>76</v>
      </c>
      <c r="V858">
        <v>75</v>
      </c>
      <c r="W858">
        <v>51</v>
      </c>
      <c r="X858">
        <v>81</v>
      </c>
      <c r="Y858">
        <v>44</v>
      </c>
    </row>
    <row r="859" spans="1:25" x14ac:dyDescent="0.35">
      <c r="A859">
        <v>858</v>
      </c>
      <c r="B859" t="s">
        <v>41</v>
      </c>
      <c r="C859">
        <v>71753</v>
      </c>
      <c r="D859">
        <f>ROUND(AI_Impact_on_Jobs_20303[[#This Row],[Salary]]/1000, 1)</f>
        <v>71.8</v>
      </c>
      <c r="E859">
        <v>26</v>
      </c>
      <c r="F8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59" t="s">
        <v>22</v>
      </c>
      <c r="H859">
        <v>56</v>
      </c>
      <c r="I859">
        <v>145</v>
      </c>
      <c r="J859">
        <v>9</v>
      </c>
      <c r="K859" t="s">
        <v>20</v>
      </c>
      <c r="L859">
        <f>IF(AI_Impact_on_Jobs_20303[[#This Row],[Risk_Category]] = "Low", AI_Impact_on_Jobs_20303[[#This Row],[Automation_Probability_2030]], 0)</f>
        <v>0</v>
      </c>
      <c r="M859">
        <f>IF(AI_Impact_on_Jobs_20303[[#This Row],[Risk_Category]]="Medium", AI_Impact_on_Jobs_20303[[#This Row],[Automation_Probability_2030]], 0)</f>
        <v>0</v>
      </c>
      <c r="N859">
        <f>IF(AI_Impact_on_Jobs_20303[[#This Row],[Risk_Category]]="High", AI_Impact_on_Jobs_20303[[#This Row],[Automation_Probability_2030]], 0)</f>
        <v>9</v>
      </c>
      <c r="O859">
        <f>AVERAGE(AI_Impact_on_Jobs_20303[[#This Row],[Skill_1]:[Skill_10]])</f>
        <v>59.6</v>
      </c>
      <c r="P859">
        <v>58</v>
      </c>
      <c r="Q859">
        <v>65</v>
      </c>
      <c r="R859">
        <v>93</v>
      </c>
      <c r="S859">
        <v>43</v>
      </c>
      <c r="T859">
        <v>33</v>
      </c>
      <c r="U859">
        <v>98</v>
      </c>
      <c r="V859">
        <v>86</v>
      </c>
      <c r="W859">
        <v>32</v>
      </c>
      <c r="X859">
        <v>46</v>
      </c>
      <c r="Y859">
        <v>42</v>
      </c>
    </row>
    <row r="860" spans="1:25" x14ac:dyDescent="0.35">
      <c r="A860">
        <v>859</v>
      </c>
      <c r="B860" t="s">
        <v>37</v>
      </c>
      <c r="C860">
        <v>104354</v>
      </c>
      <c r="D860">
        <f>ROUND(AI_Impact_on_Jobs_20303[[#This Row],[Salary]]/1000, 1)</f>
        <v>104.4</v>
      </c>
      <c r="E860">
        <v>6</v>
      </c>
      <c r="F8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60" t="s">
        <v>19</v>
      </c>
      <c r="H860">
        <v>96</v>
      </c>
      <c r="I860">
        <v>9</v>
      </c>
      <c r="J860">
        <v>65</v>
      </c>
      <c r="K860" t="s">
        <v>27</v>
      </c>
      <c r="L860">
        <f>IF(AI_Impact_on_Jobs_20303[[#This Row],[Risk_Category]] = "Low", AI_Impact_on_Jobs_20303[[#This Row],[Automation_Probability_2030]], 0)</f>
        <v>0</v>
      </c>
      <c r="M860">
        <f>IF(AI_Impact_on_Jobs_20303[[#This Row],[Risk_Category]]="Medium", AI_Impact_on_Jobs_20303[[#This Row],[Automation_Probability_2030]], 0)</f>
        <v>65</v>
      </c>
      <c r="N860">
        <f>IF(AI_Impact_on_Jobs_20303[[#This Row],[Risk_Category]]="High", AI_Impact_on_Jobs_20303[[#This Row],[Automation_Probability_2030]], 0)</f>
        <v>0</v>
      </c>
      <c r="O860">
        <f>AVERAGE(AI_Impact_on_Jobs_20303[[#This Row],[Skill_1]:[Skill_10]])</f>
        <v>33.5</v>
      </c>
      <c r="P860">
        <v>19</v>
      </c>
      <c r="Q860">
        <v>55</v>
      </c>
      <c r="R860">
        <v>2</v>
      </c>
      <c r="S860">
        <v>76</v>
      </c>
      <c r="T860">
        <v>58</v>
      </c>
      <c r="U860">
        <v>63</v>
      </c>
      <c r="V860">
        <v>5</v>
      </c>
      <c r="W860">
        <v>21</v>
      </c>
      <c r="X860">
        <v>7</v>
      </c>
      <c r="Y860">
        <v>29</v>
      </c>
    </row>
    <row r="861" spans="1:25" x14ac:dyDescent="0.35">
      <c r="A861">
        <v>860</v>
      </c>
      <c r="B861" t="s">
        <v>24</v>
      </c>
      <c r="C861">
        <v>35280</v>
      </c>
      <c r="D861">
        <f>ROUND(AI_Impact_on_Jobs_20303[[#This Row],[Salary]]/1000, 1)</f>
        <v>35.299999999999997</v>
      </c>
      <c r="E861">
        <v>20</v>
      </c>
      <c r="F8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61" t="s">
        <v>38</v>
      </c>
      <c r="H861">
        <v>44</v>
      </c>
      <c r="I861">
        <v>75</v>
      </c>
      <c r="J861">
        <v>89</v>
      </c>
      <c r="K861" t="s">
        <v>20</v>
      </c>
      <c r="L861">
        <f>IF(AI_Impact_on_Jobs_20303[[#This Row],[Risk_Category]] = "Low", AI_Impact_on_Jobs_20303[[#This Row],[Automation_Probability_2030]], 0)</f>
        <v>0</v>
      </c>
      <c r="M861">
        <f>IF(AI_Impact_on_Jobs_20303[[#This Row],[Risk_Category]]="Medium", AI_Impact_on_Jobs_20303[[#This Row],[Automation_Probability_2030]], 0)</f>
        <v>0</v>
      </c>
      <c r="N861">
        <f>IF(AI_Impact_on_Jobs_20303[[#This Row],[Risk_Category]]="High", AI_Impact_on_Jobs_20303[[#This Row],[Automation_Probability_2030]], 0)</f>
        <v>89</v>
      </c>
      <c r="O861">
        <f>AVERAGE(AI_Impact_on_Jobs_20303[[#This Row],[Skill_1]:[Skill_10]])</f>
        <v>45</v>
      </c>
      <c r="P861">
        <v>63</v>
      </c>
      <c r="Q861">
        <v>77</v>
      </c>
      <c r="R861">
        <v>32</v>
      </c>
      <c r="S861">
        <v>74</v>
      </c>
      <c r="T861">
        <v>86</v>
      </c>
      <c r="U861">
        <v>35</v>
      </c>
      <c r="V861">
        <v>34</v>
      </c>
      <c r="W861">
        <v>9</v>
      </c>
      <c r="X861">
        <v>5</v>
      </c>
      <c r="Y861">
        <v>35</v>
      </c>
    </row>
    <row r="862" spans="1:25" x14ac:dyDescent="0.35">
      <c r="A862">
        <v>861</v>
      </c>
      <c r="B862" t="s">
        <v>21</v>
      </c>
      <c r="C862">
        <v>116545</v>
      </c>
      <c r="D862">
        <f>ROUND(AI_Impact_on_Jobs_20303[[#This Row],[Salary]]/1000, 1)</f>
        <v>116.5</v>
      </c>
      <c r="E862">
        <v>27</v>
      </c>
      <c r="F8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62" t="s">
        <v>38</v>
      </c>
      <c r="H862">
        <v>3</v>
      </c>
      <c r="I862">
        <v>61</v>
      </c>
      <c r="J862">
        <v>16</v>
      </c>
      <c r="K862" t="s">
        <v>23</v>
      </c>
      <c r="L862">
        <f>IF(AI_Impact_on_Jobs_20303[[#This Row],[Risk_Category]] = "Low", AI_Impact_on_Jobs_20303[[#This Row],[Automation_Probability_2030]], 0)</f>
        <v>16</v>
      </c>
      <c r="M862">
        <f>IF(AI_Impact_on_Jobs_20303[[#This Row],[Risk_Category]]="Medium", AI_Impact_on_Jobs_20303[[#This Row],[Automation_Probability_2030]], 0)</f>
        <v>0</v>
      </c>
      <c r="N862">
        <f>IF(AI_Impact_on_Jobs_20303[[#This Row],[Risk_Category]]="High", AI_Impact_on_Jobs_20303[[#This Row],[Automation_Probability_2030]], 0)</f>
        <v>0</v>
      </c>
      <c r="O862">
        <f>AVERAGE(AI_Impact_on_Jobs_20303[[#This Row],[Skill_1]:[Skill_10]])</f>
        <v>66.900000000000006</v>
      </c>
      <c r="P862">
        <v>69</v>
      </c>
      <c r="Q862">
        <v>29</v>
      </c>
      <c r="R862">
        <v>85</v>
      </c>
      <c r="S862">
        <v>44</v>
      </c>
      <c r="T862">
        <v>97</v>
      </c>
      <c r="U862">
        <v>95</v>
      </c>
      <c r="V862">
        <v>77</v>
      </c>
      <c r="W862">
        <v>93</v>
      </c>
      <c r="X862">
        <v>71</v>
      </c>
      <c r="Y862">
        <v>9</v>
      </c>
    </row>
    <row r="863" spans="1:25" x14ac:dyDescent="0.35">
      <c r="A863">
        <v>862</v>
      </c>
      <c r="B863" t="s">
        <v>29</v>
      </c>
      <c r="C863">
        <v>131041</v>
      </c>
      <c r="D863">
        <f>ROUND(AI_Impact_on_Jobs_20303[[#This Row],[Salary]]/1000, 1)</f>
        <v>131</v>
      </c>
      <c r="E863">
        <v>12</v>
      </c>
      <c r="F8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63" t="s">
        <v>38</v>
      </c>
      <c r="H863">
        <v>35</v>
      </c>
      <c r="I863">
        <v>125</v>
      </c>
      <c r="J863">
        <v>16</v>
      </c>
      <c r="K863" t="s">
        <v>23</v>
      </c>
      <c r="L863">
        <f>IF(AI_Impact_on_Jobs_20303[[#This Row],[Risk_Category]] = "Low", AI_Impact_on_Jobs_20303[[#This Row],[Automation_Probability_2030]], 0)</f>
        <v>16</v>
      </c>
      <c r="M863">
        <f>IF(AI_Impact_on_Jobs_20303[[#This Row],[Risk_Category]]="Medium", AI_Impact_on_Jobs_20303[[#This Row],[Automation_Probability_2030]], 0)</f>
        <v>0</v>
      </c>
      <c r="N863">
        <f>IF(AI_Impact_on_Jobs_20303[[#This Row],[Risk_Category]]="High", AI_Impact_on_Jobs_20303[[#This Row],[Automation_Probability_2030]], 0)</f>
        <v>0</v>
      </c>
      <c r="O863">
        <f>AVERAGE(AI_Impact_on_Jobs_20303[[#This Row],[Skill_1]:[Skill_10]])</f>
        <v>49.6</v>
      </c>
      <c r="P863">
        <v>84</v>
      </c>
      <c r="Q863">
        <v>88</v>
      </c>
      <c r="R863">
        <v>3</v>
      </c>
      <c r="S863">
        <v>82</v>
      </c>
      <c r="T863">
        <v>15</v>
      </c>
      <c r="U863">
        <v>33</v>
      </c>
      <c r="V863">
        <v>52</v>
      </c>
      <c r="W863">
        <v>23</v>
      </c>
      <c r="X863">
        <v>58</v>
      </c>
      <c r="Y863">
        <v>58</v>
      </c>
    </row>
    <row r="864" spans="1:25" x14ac:dyDescent="0.35">
      <c r="A864">
        <v>863</v>
      </c>
      <c r="B864" t="s">
        <v>26</v>
      </c>
      <c r="C864">
        <v>134087</v>
      </c>
      <c r="D864">
        <f>ROUND(AI_Impact_on_Jobs_20303[[#This Row],[Salary]]/1000, 1)</f>
        <v>134.1</v>
      </c>
      <c r="E864">
        <v>23</v>
      </c>
      <c r="F8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64" t="s">
        <v>38</v>
      </c>
      <c r="H864">
        <v>8</v>
      </c>
      <c r="I864">
        <v>113</v>
      </c>
      <c r="J864">
        <v>43</v>
      </c>
      <c r="K864" t="s">
        <v>27</v>
      </c>
      <c r="L864">
        <f>IF(AI_Impact_on_Jobs_20303[[#This Row],[Risk_Category]] = "Low", AI_Impact_on_Jobs_20303[[#This Row],[Automation_Probability_2030]], 0)</f>
        <v>0</v>
      </c>
      <c r="M864">
        <f>IF(AI_Impact_on_Jobs_20303[[#This Row],[Risk_Category]]="Medium", AI_Impact_on_Jobs_20303[[#This Row],[Automation_Probability_2030]], 0)</f>
        <v>43</v>
      </c>
      <c r="N864">
        <f>IF(AI_Impact_on_Jobs_20303[[#This Row],[Risk_Category]]="High", AI_Impact_on_Jobs_20303[[#This Row],[Automation_Probability_2030]], 0)</f>
        <v>0</v>
      </c>
      <c r="O864">
        <f>AVERAGE(AI_Impact_on_Jobs_20303[[#This Row],[Skill_1]:[Skill_10]])</f>
        <v>39.700000000000003</v>
      </c>
      <c r="P864">
        <v>23</v>
      </c>
      <c r="Q864">
        <v>88</v>
      </c>
      <c r="R864">
        <v>84</v>
      </c>
      <c r="S864">
        <v>23</v>
      </c>
      <c r="T864">
        <v>4</v>
      </c>
      <c r="U864">
        <v>8</v>
      </c>
      <c r="V864">
        <v>62</v>
      </c>
      <c r="W864">
        <v>1</v>
      </c>
      <c r="X864">
        <v>59</v>
      </c>
      <c r="Y864">
        <v>45</v>
      </c>
    </row>
    <row r="865" spans="1:25" x14ac:dyDescent="0.35">
      <c r="A865">
        <v>864</v>
      </c>
      <c r="B865" t="s">
        <v>29</v>
      </c>
      <c r="C865">
        <v>90985</v>
      </c>
      <c r="D865">
        <f>ROUND(AI_Impact_on_Jobs_20303[[#This Row],[Salary]]/1000, 1)</f>
        <v>91</v>
      </c>
      <c r="E865">
        <v>20</v>
      </c>
      <c r="F8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65" t="s">
        <v>22</v>
      </c>
      <c r="H865">
        <v>21</v>
      </c>
      <c r="I865">
        <v>95</v>
      </c>
      <c r="J865">
        <v>9</v>
      </c>
      <c r="K865" t="s">
        <v>23</v>
      </c>
      <c r="L865">
        <f>IF(AI_Impact_on_Jobs_20303[[#This Row],[Risk_Category]] = "Low", AI_Impact_on_Jobs_20303[[#This Row],[Automation_Probability_2030]], 0)</f>
        <v>9</v>
      </c>
      <c r="M865">
        <f>IF(AI_Impact_on_Jobs_20303[[#This Row],[Risk_Category]]="Medium", AI_Impact_on_Jobs_20303[[#This Row],[Automation_Probability_2030]], 0)</f>
        <v>0</v>
      </c>
      <c r="N865">
        <f>IF(AI_Impact_on_Jobs_20303[[#This Row],[Risk_Category]]="High", AI_Impact_on_Jobs_20303[[#This Row],[Automation_Probability_2030]], 0)</f>
        <v>0</v>
      </c>
      <c r="O865">
        <f>AVERAGE(AI_Impact_on_Jobs_20303[[#This Row],[Skill_1]:[Skill_10]])</f>
        <v>52</v>
      </c>
      <c r="P865">
        <v>96</v>
      </c>
      <c r="Q865">
        <v>78</v>
      </c>
      <c r="R865">
        <v>74</v>
      </c>
      <c r="S865">
        <v>69</v>
      </c>
      <c r="T865">
        <v>42</v>
      </c>
      <c r="U865">
        <v>92</v>
      </c>
      <c r="V865">
        <v>7</v>
      </c>
      <c r="W865">
        <v>8</v>
      </c>
      <c r="X865">
        <v>22</v>
      </c>
      <c r="Y865">
        <v>32</v>
      </c>
    </row>
    <row r="866" spans="1:25" x14ac:dyDescent="0.35">
      <c r="A866">
        <v>865</v>
      </c>
      <c r="B866" t="s">
        <v>41</v>
      </c>
      <c r="C866">
        <v>118257</v>
      </c>
      <c r="D866">
        <f>ROUND(AI_Impact_on_Jobs_20303[[#This Row],[Salary]]/1000, 1)</f>
        <v>118.3</v>
      </c>
      <c r="E866">
        <v>6</v>
      </c>
      <c r="F8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66" t="s">
        <v>38</v>
      </c>
      <c r="H866">
        <v>78</v>
      </c>
      <c r="I866">
        <v>134</v>
      </c>
      <c r="J866">
        <v>85</v>
      </c>
      <c r="K866" t="s">
        <v>20</v>
      </c>
      <c r="L866">
        <f>IF(AI_Impact_on_Jobs_20303[[#This Row],[Risk_Category]] = "Low", AI_Impact_on_Jobs_20303[[#This Row],[Automation_Probability_2030]], 0)</f>
        <v>0</v>
      </c>
      <c r="M866">
        <f>IF(AI_Impact_on_Jobs_20303[[#This Row],[Risk_Category]]="Medium", AI_Impact_on_Jobs_20303[[#This Row],[Automation_Probability_2030]], 0)</f>
        <v>0</v>
      </c>
      <c r="N866">
        <f>IF(AI_Impact_on_Jobs_20303[[#This Row],[Risk_Category]]="High", AI_Impact_on_Jobs_20303[[#This Row],[Automation_Probability_2030]], 0)</f>
        <v>85</v>
      </c>
      <c r="O866">
        <f>AVERAGE(AI_Impact_on_Jobs_20303[[#This Row],[Skill_1]:[Skill_10]])</f>
        <v>30.5</v>
      </c>
      <c r="P866">
        <v>4</v>
      </c>
      <c r="Q866">
        <v>95</v>
      </c>
      <c r="R866">
        <v>25</v>
      </c>
      <c r="S866">
        <v>8</v>
      </c>
      <c r="T866">
        <v>61</v>
      </c>
      <c r="U866">
        <v>38</v>
      </c>
      <c r="V866">
        <v>0</v>
      </c>
      <c r="W866">
        <v>45</v>
      </c>
      <c r="X866">
        <v>28</v>
      </c>
      <c r="Y866">
        <v>1</v>
      </c>
    </row>
    <row r="867" spans="1:25" x14ac:dyDescent="0.35">
      <c r="A867">
        <v>866</v>
      </c>
      <c r="B867" t="s">
        <v>31</v>
      </c>
      <c r="C867">
        <v>134294</v>
      </c>
      <c r="D867">
        <f>ROUND(AI_Impact_on_Jobs_20303[[#This Row],[Salary]]/1000, 1)</f>
        <v>134.30000000000001</v>
      </c>
      <c r="E867">
        <v>23</v>
      </c>
      <c r="F8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67" t="s">
        <v>38</v>
      </c>
      <c r="H867">
        <v>35</v>
      </c>
      <c r="I867">
        <v>111</v>
      </c>
      <c r="J867">
        <v>26</v>
      </c>
      <c r="K867" t="s">
        <v>23</v>
      </c>
      <c r="L867">
        <f>IF(AI_Impact_on_Jobs_20303[[#This Row],[Risk_Category]] = "Low", AI_Impact_on_Jobs_20303[[#This Row],[Automation_Probability_2030]], 0)</f>
        <v>26</v>
      </c>
      <c r="M867">
        <f>IF(AI_Impact_on_Jobs_20303[[#This Row],[Risk_Category]]="Medium", AI_Impact_on_Jobs_20303[[#This Row],[Automation_Probability_2030]], 0)</f>
        <v>0</v>
      </c>
      <c r="N867">
        <f>IF(AI_Impact_on_Jobs_20303[[#This Row],[Risk_Category]]="High", AI_Impact_on_Jobs_20303[[#This Row],[Automation_Probability_2030]], 0)</f>
        <v>0</v>
      </c>
      <c r="O867">
        <f>AVERAGE(AI_Impact_on_Jobs_20303[[#This Row],[Skill_1]:[Skill_10]])</f>
        <v>47.3</v>
      </c>
      <c r="P867">
        <v>18</v>
      </c>
      <c r="Q867">
        <v>42</v>
      </c>
      <c r="R867">
        <v>39</v>
      </c>
      <c r="S867">
        <v>51</v>
      </c>
      <c r="T867">
        <v>81</v>
      </c>
      <c r="U867">
        <v>55</v>
      </c>
      <c r="V867">
        <v>85</v>
      </c>
      <c r="W867">
        <v>52</v>
      </c>
      <c r="X867">
        <v>6</v>
      </c>
      <c r="Y867">
        <v>44</v>
      </c>
    </row>
    <row r="868" spans="1:25" x14ac:dyDescent="0.35">
      <c r="A868">
        <v>867</v>
      </c>
      <c r="B868" t="s">
        <v>35</v>
      </c>
      <c r="C868">
        <v>55666</v>
      </c>
      <c r="D868">
        <f>ROUND(AI_Impact_on_Jobs_20303[[#This Row],[Salary]]/1000, 1)</f>
        <v>55.7</v>
      </c>
      <c r="E868">
        <v>18</v>
      </c>
      <c r="F8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68" t="s">
        <v>38</v>
      </c>
      <c r="H868">
        <v>92</v>
      </c>
      <c r="I868">
        <v>114</v>
      </c>
      <c r="J868">
        <v>63</v>
      </c>
      <c r="K868" t="s">
        <v>27</v>
      </c>
      <c r="L868">
        <f>IF(AI_Impact_on_Jobs_20303[[#This Row],[Risk_Category]] = "Low", AI_Impact_on_Jobs_20303[[#This Row],[Automation_Probability_2030]], 0)</f>
        <v>0</v>
      </c>
      <c r="M868">
        <f>IF(AI_Impact_on_Jobs_20303[[#This Row],[Risk_Category]]="Medium", AI_Impact_on_Jobs_20303[[#This Row],[Automation_Probability_2030]], 0)</f>
        <v>63</v>
      </c>
      <c r="N868">
        <f>IF(AI_Impact_on_Jobs_20303[[#This Row],[Risk_Category]]="High", AI_Impact_on_Jobs_20303[[#This Row],[Automation_Probability_2030]], 0)</f>
        <v>0</v>
      </c>
      <c r="O868">
        <f>AVERAGE(AI_Impact_on_Jobs_20303[[#This Row],[Skill_1]:[Skill_10]])</f>
        <v>55.3</v>
      </c>
      <c r="P868">
        <v>6</v>
      </c>
      <c r="Q868">
        <v>91</v>
      </c>
      <c r="R868">
        <v>19</v>
      </c>
      <c r="S868">
        <v>26</v>
      </c>
      <c r="T868">
        <v>5</v>
      </c>
      <c r="U868">
        <v>97</v>
      </c>
      <c r="V868">
        <v>85</v>
      </c>
      <c r="W868">
        <v>91</v>
      </c>
      <c r="X868">
        <v>85</v>
      </c>
      <c r="Y868">
        <v>48</v>
      </c>
    </row>
    <row r="869" spans="1:25" x14ac:dyDescent="0.35">
      <c r="A869">
        <v>868</v>
      </c>
      <c r="B869" t="s">
        <v>18</v>
      </c>
      <c r="C869">
        <v>71516</v>
      </c>
      <c r="D869">
        <f>ROUND(AI_Impact_on_Jobs_20303[[#This Row],[Salary]]/1000, 1)</f>
        <v>71.5</v>
      </c>
      <c r="E869">
        <v>25</v>
      </c>
      <c r="F8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69" t="s">
        <v>25</v>
      </c>
      <c r="H869">
        <v>97</v>
      </c>
      <c r="I869">
        <v>10</v>
      </c>
      <c r="J869">
        <v>74</v>
      </c>
      <c r="K869" t="s">
        <v>20</v>
      </c>
      <c r="L869">
        <f>IF(AI_Impact_on_Jobs_20303[[#This Row],[Risk_Category]] = "Low", AI_Impact_on_Jobs_20303[[#This Row],[Automation_Probability_2030]], 0)</f>
        <v>0</v>
      </c>
      <c r="M869">
        <f>IF(AI_Impact_on_Jobs_20303[[#This Row],[Risk_Category]]="Medium", AI_Impact_on_Jobs_20303[[#This Row],[Automation_Probability_2030]], 0)</f>
        <v>0</v>
      </c>
      <c r="N869">
        <f>IF(AI_Impact_on_Jobs_20303[[#This Row],[Risk_Category]]="High", AI_Impact_on_Jobs_20303[[#This Row],[Automation_Probability_2030]], 0)</f>
        <v>74</v>
      </c>
      <c r="O869">
        <f>AVERAGE(AI_Impact_on_Jobs_20303[[#This Row],[Skill_1]:[Skill_10]])</f>
        <v>75.7</v>
      </c>
      <c r="P869">
        <v>66</v>
      </c>
      <c r="Q869">
        <v>98</v>
      </c>
      <c r="R869">
        <v>87</v>
      </c>
      <c r="S869">
        <v>86</v>
      </c>
      <c r="T869">
        <v>93</v>
      </c>
      <c r="U869">
        <v>89</v>
      </c>
      <c r="V869">
        <v>78</v>
      </c>
      <c r="W869">
        <v>72</v>
      </c>
      <c r="X869">
        <v>26</v>
      </c>
      <c r="Y869">
        <v>62</v>
      </c>
    </row>
    <row r="870" spans="1:25" x14ac:dyDescent="0.35">
      <c r="A870">
        <v>869</v>
      </c>
      <c r="B870" t="s">
        <v>43</v>
      </c>
      <c r="C870">
        <v>48226</v>
      </c>
      <c r="D870">
        <f>ROUND(AI_Impact_on_Jobs_20303[[#This Row],[Salary]]/1000, 1)</f>
        <v>48.2</v>
      </c>
      <c r="E870">
        <v>18</v>
      </c>
      <c r="F8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70" t="s">
        <v>38</v>
      </c>
      <c r="H870">
        <v>86</v>
      </c>
      <c r="I870">
        <v>99</v>
      </c>
      <c r="J870">
        <v>8</v>
      </c>
      <c r="K870" t="s">
        <v>23</v>
      </c>
      <c r="L870">
        <f>IF(AI_Impact_on_Jobs_20303[[#This Row],[Risk_Category]] = "Low", AI_Impact_on_Jobs_20303[[#This Row],[Automation_Probability_2030]], 0)</f>
        <v>8</v>
      </c>
      <c r="M870">
        <f>IF(AI_Impact_on_Jobs_20303[[#This Row],[Risk_Category]]="Medium", AI_Impact_on_Jobs_20303[[#This Row],[Automation_Probability_2030]], 0)</f>
        <v>0</v>
      </c>
      <c r="N870">
        <f>IF(AI_Impact_on_Jobs_20303[[#This Row],[Risk_Category]]="High", AI_Impact_on_Jobs_20303[[#This Row],[Automation_Probability_2030]], 0)</f>
        <v>0</v>
      </c>
      <c r="O870">
        <f>AVERAGE(AI_Impact_on_Jobs_20303[[#This Row],[Skill_1]:[Skill_10]])</f>
        <v>34</v>
      </c>
      <c r="P870">
        <v>0</v>
      </c>
      <c r="Q870">
        <v>68</v>
      </c>
      <c r="R870">
        <v>55</v>
      </c>
      <c r="S870">
        <v>33</v>
      </c>
      <c r="T870">
        <v>17</v>
      </c>
      <c r="U870">
        <v>47</v>
      </c>
      <c r="V870">
        <v>1</v>
      </c>
      <c r="W870">
        <v>34</v>
      </c>
      <c r="X870">
        <v>38</v>
      </c>
      <c r="Y870">
        <v>47</v>
      </c>
    </row>
    <row r="871" spans="1:25" x14ac:dyDescent="0.35">
      <c r="A871">
        <v>870</v>
      </c>
      <c r="B871" t="s">
        <v>29</v>
      </c>
      <c r="C871">
        <v>60011</v>
      </c>
      <c r="D871">
        <f>ROUND(AI_Impact_on_Jobs_20303[[#This Row],[Salary]]/1000, 1)</f>
        <v>60</v>
      </c>
      <c r="E871">
        <v>16</v>
      </c>
      <c r="F8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71" t="s">
        <v>19</v>
      </c>
      <c r="H871">
        <v>26</v>
      </c>
      <c r="I871">
        <v>135</v>
      </c>
      <c r="J871">
        <v>14</v>
      </c>
      <c r="K871" t="s">
        <v>23</v>
      </c>
      <c r="L871">
        <f>IF(AI_Impact_on_Jobs_20303[[#This Row],[Risk_Category]] = "Low", AI_Impact_on_Jobs_20303[[#This Row],[Automation_Probability_2030]], 0)</f>
        <v>14</v>
      </c>
      <c r="M871">
        <f>IF(AI_Impact_on_Jobs_20303[[#This Row],[Risk_Category]]="Medium", AI_Impact_on_Jobs_20303[[#This Row],[Automation_Probability_2030]], 0)</f>
        <v>0</v>
      </c>
      <c r="N871">
        <f>IF(AI_Impact_on_Jobs_20303[[#This Row],[Risk_Category]]="High", AI_Impact_on_Jobs_20303[[#This Row],[Automation_Probability_2030]], 0)</f>
        <v>0</v>
      </c>
      <c r="O871">
        <f>AVERAGE(AI_Impact_on_Jobs_20303[[#This Row],[Skill_1]:[Skill_10]])</f>
        <v>33.9</v>
      </c>
      <c r="P871">
        <v>23</v>
      </c>
      <c r="Q871">
        <v>18</v>
      </c>
      <c r="R871">
        <v>32</v>
      </c>
      <c r="S871">
        <v>7</v>
      </c>
      <c r="T871">
        <v>3</v>
      </c>
      <c r="U871">
        <v>61</v>
      </c>
      <c r="V871">
        <v>62</v>
      </c>
      <c r="W871">
        <v>53</v>
      </c>
      <c r="X871">
        <v>76</v>
      </c>
      <c r="Y871">
        <v>4</v>
      </c>
    </row>
    <row r="872" spans="1:25" x14ac:dyDescent="0.35">
      <c r="A872">
        <v>871</v>
      </c>
      <c r="B872" t="s">
        <v>42</v>
      </c>
      <c r="C872">
        <v>136979</v>
      </c>
      <c r="D872">
        <f>ROUND(AI_Impact_on_Jobs_20303[[#This Row],[Salary]]/1000, 1)</f>
        <v>137</v>
      </c>
      <c r="E872">
        <v>15</v>
      </c>
      <c r="F8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72" t="s">
        <v>19</v>
      </c>
      <c r="H872">
        <v>86</v>
      </c>
      <c r="I872">
        <v>143</v>
      </c>
      <c r="J872">
        <v>34</v>
      </c>
      <c r="K872" t="s">
        <v>27</v>
      </c>
      <c r="L872">
        <f>IF(AI_Impact_on_Jobs_20303[[#This Row],[Risk_Category]] = "Low", AI_Impact_on_Jobs_20303[[#This Row],[Automation_Probability_2030]], 0)</f>
        <v>0</v>
      </c>
      <c r="M872">
        <f>IF(AI_Impact_on_Jobs_20303[[#This Row],[Risk_Category]]="Medium", AI_Impact_on_Jobs_20303[[#This Row],[Automation_Probability_2030]], 0)</f>
        <v>34</v>
      </c>
      <c r="N872">
        <f>IF(AI_Impact_on_Jobs_20303[[#This Row],[Risk_Category]]="High", AI_Impact_on_Jobs_20303[[#This Row],[Automation_Probability_2030]], 0)</f>
        <v>0</v>
      </c>
      <c r="O872">
        <f>AVERAGE(AI_Impact_on_Jobs_20303[[#This Row],[Skill_1]:[Skill_10]])</f>
        <v>41.8</v>
      </c>
      <c r="P872">
        <v>11</v>
      </c>
      <c r="Q872">
        <v>3</v>
      </c>
      <c r="R872">
        <v>1</v>
      </c>
      <c r="S872">
        <v>21</v>
      </c>
      <c r="T872">
        <v>97</v>
      </c>
      <c r="U872">
        <v>67</v>
      </c>
      <c r="V872">
        <v>78</v>
      </c>
      <c r="W872">
        <v>78</v>
      </c>
      <c r="X872">
        <v>54</v>
      </c>
      <c r="Y872">
        <v>8</v>
      </c>
    </row>
    <row r="873" spans="1:25" x14ac:dyDescent="0.35">
      <c r="A873">
        <v>872</v>
      </c>
      <c r="B873" t="s">
        <v>24</v>
      </c>
      <c r="C873">
        <v>85215</v>
      </c>
      <c r="D873">
        <f>ROUND(AI_Impact_on_Jobs_20303[[#This Row],[Salary]]/1000, 1)</f>
        <v>85.2</v>
      </c>
      <c r="E873">
        <v>21</v>
      </c>
      <c r="F8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73" t="s">
        <v>38</v>
      </c>
      <c r="H873">
        <v>31</v>
      </c>
      <c r="I873">
        <v>106</v>
      </c>
      <c r="J873">
        <v>83</v>
      </c>
      <c r="K873" t="s">
        <v>20</v>
      </c>
      <c r="L873">
        <f>IF(AI_Impact_on_Jobs_20303[[#This Row],[Risk_Category]] = "Low", AI_Impact_on_Jobs_20303[[#This Row],[Automation_Probability_2030]], 0)</f>
        <v>0</v>
      </c>
      <c r="M873">
        <f>IF(AI_Impact_on_Jobs_20303[[#This Row],[Risk_Category]]="Medium", AI_Impact_on_Jobs_20303[[#This Row],[Automation_Probability_2030]], 0)</f>
        <v>0</v>
      </c>
      <c r="N873">
        <f>IF(AI_Impact_on_Jobs_20303[[#This Row],[Risk_Category]]="High", AI_Impact_on_Jobs_20303[[#This Row],[Automation_Probability_2030]], 0)</f>
        <v>83</v>
      </c>
      <c r="O873">
        <f>AVERAGE(AI_Impact_on_Jobs_20303[[#This Row],[Skill_1]:[Skill_10]])</f>
        <v>51.4</v>
      </c>
      <c r="P873">
        <v>82</v>
      </c>
      <c r="Q873">
        <v>98</v>
      </c>
      <c r="R873">
        <v>41</v>
      </c>
      <c r="S873">
        <v>76</v>
      </c>
      <c r="T873">
        <v>1</v>
      </c>
      <c r="U873">
        <v>78</v>
      </c>
      <c r="V873">
        <v>37</v>
      </c>
      <c r="W873">
        <v>4</v>
      </c>
      <c r="X873">
        <v>36</v>
      </c>
      <c r="Y873">
        <v>61</v>
      </c>
    </row>
    <row r="874" spans="1:25" x14ac:dyDescent="0.35">
      <c r="A874">
        <v>873</v>
      </c>
      <c r="B874" t="s">
        <v>26</v>
      </c>
      <c r="C874">
        <v>107255</v>
      </c>
      <c r="D874">
        <f>ROUND(AI_Impact_on_Jobs_20303[[#This Row],[Salary]]/1000, 1)</f>
        <v>107.3</v>
      </c>
      <c r="E874">
        <v>21</v>
      </c>
      <c r="F8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74" t="s">
        <v>38</v>
      </c>
      <c r="H874">
        <v>92</v>
      </c>
      <c r="I874">
        <v>58</v>
      </c>
      <c r="J874">
        <v>67</v>
      </c>
      <c r="K874" t="s">
        <v>27</v>
      </c>
      <c r="L874">
        <f>IF(AI_Impact_on_Jobs_20303[[#This Row],[Risk_Category]] = "Low", AI_Impact_on_Jobs_20303[[#This Row],[Automation_Probability_2030]], 0)</f>
        <v>0</v>
      </c>
      <c r="M874">
        <f>IF(AI_Impact_on_Jobs_20303[[#This Row],[Risk_Category]]="Medium", AI_Impact_on_Jobs_20303[[#This Row],[Automation_Probability_2030]], 0)</f>
        <v>67</v>
      </c>
      <c r="N874">
        <f>IF(AI_Impact_on_Jobs_20303[[#This Row],[Risk_Category]]="High", AI_Impact_on_Jobs_20303[[#This Row],[Automation_Probability_2030]], 0)</f>
        <v>0</v>
      </c>
      <c r="O874">
        <f>AVERAGE(AI_Impact_on_Jobs_20303[[#This Row],[Skill_1]:[Skill_10]])</f>
        <v>49.8</v>
      </c>
      <c r="P874">
        <v>71</v>
      </c>
      <c r="Q874">
        <v>33</v>
      </c>
      <c r="R874">
        <v>39</v>
      </c>
      <c r="S874">
        <v>74</v>
      </c>
      <c r="T874">
        <v>6</v>
      </c>
      <c r="U874">
        <v>67</v>
      </c>
      <c r="V874">
        <v>39</v>
      </c>
      <c r="W874">
        <v>49</v>
      </c>
      <c r="X874">
        <v>99</v>
      </c>
      <c r="Y874">
        <v>21</v>
      </c>
    </row>
    <row r="875" spans="1:25" x14ac:dyDescent="0.35">
      <c r="A875">
        <v>874</v>
      </c>
      <c r="B875" t="s">
        <v>39</v>
      </c>
      <c r="C875">
        <v>70821</v>
      </c>
      <c r="D875">
        <f>ROUND(AI_Impact_on_Jobs_20303[[#This Row],[Salary]]/1000, 1)</f>
        <v>70.8</v>
      </c>
      <c r="E875">
        <v>27</v>
      </c>
      <c r="F8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75" t="s">
        <v>25</v>
      </c>
      <c r="H875">
        <v>29</v>
      </c>
      <c r="I875">
        <v>127</v>
      </c>
      <c r="J875">
        <v>89</v>
      </c>
      <c r="K875" t="s">
        <v>20</v>
      </c>
      <c r="L875">
        <f>IF(AI_Impact_on_Jobs_20303[[#This Row],[Risk_Category]] = "Low", AI_Impact_on_Jobs_20303[[#This Row],[Automation_Probability_2030]], 0)</f>
        <v>0</v>
      </c>
      <c r="M875">
        <f>IF(AI_Impact_on_Jobs_20303[[#This Row],[Risk_Category]]="Medium", AI_Impact_on_Jobs_20303[[#This Row],[Automation_Probability_2030]], 0)</f>
        <v>0</v>
      </c>
      <c r="N875">
        <f>IF(AI_Impact_on_Jobs_20303[[#This Row],[Risk_Category]]="High", AI_Impact_on_Jobs_20303[[#This Row],[Automation_Probability_2030]], 0)</f>
        <v>89</v>
      </c>
      <c r="O875">
        <f>AVERAGE(AI_Impact_on_Jobs_20303[[#This Row],[Skill_1]:[Skill_10]])</f>
        <v>43.2</v>
      </c>
      <c r="P875">
        <v>29</v>
      </c>
      <c r="Q875">
        <v>8</v>
      </c>
      <c r="R875">
        <v>1</v>
      </c>
      <c r="S875">
        <v>43</v>
      </c>
      <c r="T875">
        <v>41</v>
      </c>
      <c r="U875">
        <v>99</v>
      </c>
      <c r="V875">
        <v>47</v>
      </c>
      <c r="W875">
        <v>26</v>
      </c>
      <c r="X875">
        <v>89</v>
      </c>
      <c r="Y875">
        <v>49</v>
      </c>
    </row>
    <row r="876" spans="1:25" x14ac:dyDescent="0.35">
      <c r="A876">
        <v>875</v>
      </c>
      <c r="B876" t="s">
        <v>33</v>
      </c>
      <c r="C876">
        <v>133185</v>
      </c>
      <c r="D876">
        <f>ROUND(AI_Impact_on_Jobs_20303[[#This Row],[Salary]]/1000, 1)</f>
        <v>133.19999999999999</v>
      </c>
      <c r="E876">
        <v>18</v>
      </c>
      <c r="F8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76" t="s">
        <v>19</v>
      </c>
      <c r="H876">
        <v>1</v>
      </c>
      <c r="I876">
        <v>88</v>
      </c>
      <c r="J876">
        <v>94</v>
      </c>
      <c r="K876" t="s">
        <v>20</v>
      </c>
      <c r="L876">
        <f>IF(AI_Impact_on_Jobs_20303[[#This Row],[Risk_Category]] = "Low", AI_Impact_on_Jobs_20303[[#This Row],[Automation_Probability_2030]], 0)</f>
        <v>0</v>
      </c>
      <c r="M876">
        <f>IF(AI_Impact_on_Jobs_20303[[#This Row],[Risk_Category]]="Medium", AI_Impact_on_Jobs_20303[[#This Row],[Automation_Probability_2030]], 0)</f>
        <v>0</v>
      </c>
      <c r="N876">
        <f>IF(AI_Impact_on_Jobs_20303[[#This Row],[Risk_Category]]="High", AI_Impact_on_Jobs_20303[[#This Row],[Automation_Probability_2030]], 0)</f>
        <v>94</v>
      </c>
      <c r="O876">
        <f>AVERAGE(AI_Impact_on_Jobs_20303[[#This Row],[Skill_1]:[Skill_10]])</f>
        <v>57.1</v>
      </c>
      <c r="P876">
        <v>59</v>
      </c>
      <c r="Q876">
        <v>34</v>
      </c>
      <c r="R876">
        <v>63</v>
      </c>
      <c r="S876">
        <v>91</v>
      </c>
      <c r="T876">
        <v>27</v>
      </c>
      <c r="U876">
        <v>51</v>
      </c>
      <c r="V876">
        <v>96</v>
      </c>
      <c r="W876">
        <v>17</v>
      </c>
      <c r="X876">
        <v>72</v>
      </c>
      <c r="Y876">
        <v>61</v>
      </c>
    </row>
    <row r="877" spans="1:25" x14ac:dyDescent="0.35">
      <c r="A877">
        <v>876</v>
      </c>
      <c r="B877" t="s">
        <v>24</v>
      </c>
      <c r="C877">
        <v>107929</v>
      </c>
      <c r="D877">
        <f>ROUND(AI_Impact_on_Jobs_20303[[#This Row],[Salary]]/1000, 1)</f>
        <v>107.9</v>
      </c>
      <c r="E877">
        <v>6</v>
      </c>
      <c r="F8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77" t="s">
        <v>19</v>
      </c>
      <c r="H877">
        <v>35</v>
      </c>
      <c r="I877">
        <v>81</v>
      </c>
      <c r="J877">
        <v>87</v>
      </c>
      <c r="K877" t="s">
        <v>20</v>
      </c>
      <c r="L877">
        <f>IF(AI_Impact_on_Jobs_20303[[#This Row],[Risk_Category]] = "Low", AI_Impact_on_Jobs_20303[[#This Row],[Automation_Probability_2030]], 0)</f>
        <v>0</v>
      </c>
      <c r="M877">
        <f>IF(AI_Impact_on_Jobs_20303[[#This Row],[Risk_Category]]="Medium", AI_Impact_on_Jobs_20303[[#This Row],[Automation_Probability_2030]], 0)</f>
        <v>0</v>
      </c>
      <c r="N877">
        <f>IF(AI_Impact_on_Jobs_20303[[#This Row],[Risk_Category]]="High", AI_Impact_on_Jobs_20303[[#This Row],[Automation_Probability_2030]], 0)</f>
        <v>87</v>
      </c>
      <c r="O877">
        <f>AVERAGE(AI_Impact_on_Jobs_20303[[#This Row],[Skill_1]:[Skill_10]])</f>
        <v>39.6</v>
      </c>
      <c r="P877">
        <v>22</v>
      </c>
      <c r="Q877">
        <v>42</v>
      </c>
      <c r="R877">
        <v>19</v>
      </c>
      <c r="S877">
        <v>1</v>
      </c>
      <c r="T877">
        <v>97</v>
      </c>
      <c r="U877">
        <v>43</v>
      </c>
      <c r="V877">
        <v>97</v>
      </c>
      <c r="W877">
        <v>14</v>
      </c>
      <c r="X877">
        <v>59</v>
      </c>
      <c r="Y877">
        <v>2</v>
      </c>
    </row>
    <row r="878" spans="1:25" x14ac:dyDescent="0.35">
      <c r="A878">
        <v>877</v>
      </c>
      <c r="B878" t="s">
        <v>18</v>
      </c>
      <c r="C878">
        <v>49523</v>
      </c>
      <c r="D878">
        <f>ROUND(AI_Impact_on_Jobs_20303[[#This Row],[Salary]]/1000, 1)</f>
        <v>49.5</v>
      </c>
      <c r="E878">
        <v>29</v>
      </c>
      <c r="F8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78" t="s">
        <v>19</v>
      </c>
      <c r="H878">
        <v>58</v>
      </c>
      <c r="I878">
        <v>12</v>
      </c>
      <c r="J878">
        <v>86</v>
      </c>
      <c r="K878" t="s">
        <v>20</v>
      </c>
      <c r="L878">
        <f>IF(AI_Impact_on_Jobs_20303[[#This Row],[Risk_Category]] = "Low", AI_Impact_on_Jobs_20303[[#This Row],[Automation_Probability_2030]], 0)</f>
        <v>0</v>
      </c>
      <c r="M878">
        <f>IF(AI_Impact_on_Jobs_20303[[#This Row],[Risk_Category]]="Medium", AI_Impact_on_Jobs_20303[[#This Row],[Automation_Probability_2030]], 0)</f>
        <v>0</v>
      </c>
      <c r="N878">
        <f>IF(AI_Impact_on_Jobs_20303[[#This Row],[Risk_Category]]="High", AI_Impact_on_Jobs_20303[[#This Row],[Automation_Probability_2030]], 0)</f>
        <v>86</v>
      </c>
      <c r="O878">
        <f>AVERAGE(AI_Impact_on_Jobs_20303[[#This Row],[Skill_1]:[Skill_10]])</f>
        <v>31</v>
      </c>
      <c r="P878">
        <v>5</v>
      </c>
      <c r="Q878">
        <v>1</v>
      </c>
      <c r="R878">
        <v>13</v>
      </c>
      <c r="S878">
        <v>9</v>
      </c>
      <c r="T878">
        <v>18</v>
      </c>
      <c r="U878">
        <v>69</v>
      </c>
      <c r="V878">
        <v>83</v>
      </c>
      <c r="W878">
        <v>41</v>
      </c>
      <c r="X878">
        <v>69</v>
      </c>
      <c r="Y878">
        <v>2</v>
      </c>
    </row>
    <row r="879" spans="1:25" x14ac:dyDescent="0.35">
      <c r="A879">
        <v>878</v>
      </c>
      <c r="B879" t="s">
        <v>24</v>
      </c>
      <c r="C879">
        <v>88188</v>
      </c>
      <c r="D879">
        <f>ROUND(AI_Impact_on_Jobs_20303[[#This Row],[Salary]]/1000, 1)</f>
        <v>88.2</v>
      </c>
      <c r="E879">
        <v>24</v>
      </c>
      <c r="F8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79" t="s">
        <v>25</v>
      </c>
      <c r="H879">
        <v>35</v>
      </c>
      <c r="I879">
        <v>135</v>
      </c>
      <c r="J879">
        <v>94</v>
      </c>
      <c r="K879" t="s">
        <v>20</v>
      </c>
      <c r="L879">
        <f>IF(AI_Impact_on_Jobs_20303[[#This Row],[Risk_Category]] = "Low", AI_Impact_on_Jobs_20303[[#This Row],[Automation_Probability_2030]], 0)</f>
        <v>0</v>
      </c>
      <c r="M879">
        <f>IF(AI_Impact_on_Jobs_20303[[#This Row],[Risk_Category]]="Medium", AI_Impact_on_Jobs_20303[[#This Row],[Automation_Probability_2030]], 0)</f>
        <v>0</v>
      </c>
      <c r="N879">
        <f>IF(AI_Impact_on_Jobs_20303[[#This Row],[Risk_Category]]="High", AI_Impact_on_Jobs_20303[[#This Row],[Automation_Probability_2030]], 0)</f>
        <v>94</v>
      </c>
      <c r="O879">
        <f>AVERAGE(AI_Impact_on_Jobs_20303[[#This Row],[Skill_1]:[Skill_10]])</f>
        <v>43.7</v>
      </c>
      <c r="P879">
        <v>86</v>
      </c>
      <c r="Q879">
        <v>7</v>
      </c>
      <c r="R879">
        <v>65</v>
      </c>
      <c r="S879">
        <v>12</v>
      </c>
      <c r="T879">
        <v>1</v>
      </c>
      <c r="U879">
        <v>5</v>
      </c>
      <c r="V879">
        <v>92</v>
      </c>
      <c r="W879">
        <v>91</v>
      </c>
      <c r="X879">
        <v>23</v>
      </c>
      <c r="Y879">
        <v>55</v>
      </c>
    </row>
    <row r="880" spans="1:25" x14ac:dyDescent="0.35">
      <c r="A880">
        <v>879</v>
      </c>
      <c r="B880" t="s">
        <v>40</v>
      </c>
      <c r="C880">
        <v>77969</v>
      </c>
      <c r="D880">
        <f>ROUND(AI_Impact_on_Jobs_20303[[#This Row],[Salary]]/1000, 1)</f>
        <v>78</v>
      </c>
      <c r="E880">
        <v>6</v>
      </c>
      <c r="F8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80" t="s">
        <v>38</v>
      </c>
      <c r="H880">
        <v>5</v>
      </c>
      <c r="I880">
        <v>89</v>
      </c>
      <c r="J880">
        <v>17</v>
      </c>
      <c r="K880" t="s">
        <v>23</v>
      </c>
      <c r="L880">
        <f>IF(AI_Impact_on_Jobs_20303[[#This Row],[Risk_Category]] = "Low", AI_Impact_on_Jobs_20303[[#This Row],[Automation_Probability_2030]], 0)</f>
        <v>17</v>
      </c>
      <c r="M880">
        <f>IF(AI_Impact_on_Jobs_20303[[#This Row],[Risk_Category]]="Medium", AI_Impact_on_Jobs_20303[[#This Row],[Automation_Probability_2030]], 0)</f>
        <v>0</v>
      </c>
      <c r="N880">
        <f>IF(AI_Impact_on_Jobs_20303[[#This Row],[Risk_Category]]="High", AI_Impact_on_Jobs_20303[[#This Row],[Automation_Probability_2030]], 0)</f>
        <v>0</v>
      </c>
      <c r="O880">
        <f>AVERAGE(AI_Impact_on_Jobs_20303[[#This Row],[Skill_1]:[Skill_10]])</f>
        <v>41.5</v>
      </c>
      <c r="P880">
        <v>79</v>
      </c>
      <c r="Q880">
        <v>48</v>
      </c>
      <c r="R880">
        <v>78</v>
      </c>
      <c r="S880">
        <v>43</v>
      </c>
      <c r="T880">
        <v>25</v>
      </c>
      <c r="U880">
        <v>33</v>
      </c>
      <c r="V880">
        <v>8</v>
      </c>
      <c r="W880">
        <v>5</v>
      </c>
      <c r="X880">
        <v>15</v>
      </c>
      <c r="Y880">
        <v>81</v>
      </c>
    </row>
    <row r="881" spans="1:25" x14ac:dyDescent="0.35">
      <c r="A881">
        <v>880</v>
      </c>
      <c r="B881" t="s">
        <v>35</v>
      </c>
      <c r="C881">
        <v>149528</v>
      </c>
      <c r="D881">
        <f>ROUND(AI_Impact_on_Jobs_20303[[#This Row],[Salary]]/1000, 1)</f>
        <v>149.5</v>
      </c>
      <c r="E881">
        <v>12</v>
      </c>
      <c r="F8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81" t="s">
        <v>19</v>
      </c>
      <c r="H881">
        <v>77</v>
      </c>
      <c r="I881">
        <v>145</v>
      </c>
      <c r="J881">
        <v>64</v>
      </c>
      <c r="K881" t="s">
        <v>27</v>
      </c>
      <c r="L881">
        <f>IF(AI_Impact_on_Jobs_20303[[#This Row],[Risk_Category]] = "Low", AI_Impact_on_Jobs_20303[[#This Row],[Automation_Probability_2030]], 0)</f>
        <v>0</v>
      </c>
      <c r="M881">
        <f>IF(AI_Impact_on_Jobs_20303[[#This Row],[Risk_Category]]="Medium", AI_Impact_on_Jobs_20303[[#This Row],[Automation_Probability_2030]], 0)</f>
        <v>64</v>
      </c>
      <c r="N881">
        <f>IF(AI_Impact_on_Jobs_20303[[#This Row],[Risk_Category]]="High", AI_Impact_on_Jobs_20303[[#This Row],[Automation_Probability_2030]], 0)</f>
        <v>0</v>
      </c>
      <c r="O881">
        <f>AVERAGE(AI_Impact_on_Jobs_20303[[#This Row],[Skill_1]:[Skill_10]])</f>
        <v>64.3</v>
      </c>
      <c r="P881">
        <v>95</v>
      </c>
      <c r="Q881">
        <v>57</v>
      </c>
      <c r="R881">
        <v>17</v>
      </c>
      <c r="S881">
        <v>94</v>
      </c>
      <c r="T881">
        <v>87</v>
      </c>
      <c r="U881">
        <v>86</v>
      </c>
      <c r="V881">
        <v>69</v>
      </c>
      <c r="W881">
        <v>62</v>
      </c>
      <c r="X881">
        <v>1</v>
      </c>
      <c r="Y881">
        <v>75</v>
      </c>
    </row>
    <row r="882" spans="1:25" x14ac:dyDescent="0.35">
      <c r="A882">
        <v>881</v>
      </c>
      <c r="B882" t="s">
        <v>35</v>
      </c>
      <c r="C882">
        <v>85416</v>
      </c>
      <c r="D882">
        <f>ROUND(AI_Impact_on_Jobs_20303[[#This Row],[Salary]]/1000, 1)</f>
        <v>85.4</v>
      </c>
      <c r="E882">
        <v>27</v>
      </c>
      <c r="F8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82" t="s">
        <v>25</v>
      </c>
      <c r="H882">
        <v>26</v>
      </c>
      <c r="I882">
        <v>105</v>
      </c>
      <c r="J882">
        <v>48</v>
      </c>
      <c r="K882" t="s">
        <v>27</v>
      </c>
      <c r="L882">
        <f>IF(AI_Impact_on_Jobs_20303[[#This Row],[Risk_Category]] = "Low", AI_Impact_on_Jobs_20303[[#This Row],[Automation_Probability_2030]], 0)</f>
        <v>0</v>
      </c>
      <c r="M882">
        <f>IF(AI_Impact_on_Jobs_20303[[#This Row],[Risk_Category]]="Medium", AI_Impact_on_Jobs_20303[[#This Row],[Automation_Probability_2030]], 0)</f>
        <v>48</v>
      </c>
      <c r="N882">
        <f>IF(AI_Impact_on_Jobs_20303[[#This Row],[Risk_Category]]="High", AI_Impact_on_Jobs_20303[[#This Row],[Automation_Probability_2030]], 0)</f>
        <v>0</v>
      </c>
      <c r="O882">
        <f>AVERAGE(AI_Impact_on_Jobs_20303[[#This Row],[Skill_1]:[Skill_10]])</f>
        <v>52.7</v>
      </c>
      <c r="P882">
        <v>2</v>
      </c>
      <c r="Q882">
        <v>82</v>
      </c>
      <c r="R882">
        <v>88</v>
      </c>
      <c r="S882">
        <v>68</v>
      </c>
      <c r="T882">
        <v>54</v>
      </c>
      <c r="U882">
        <v>96</v>
      </c>
      <c r="V882">
        <v>12</v>
      </c>
      <c r="W882">
        <v>74</v>
      </c>
      <c r="X882">
        <v>13</v>
      </c>
      <c r="Y882">
        <v>38</v>
      </c>
    </row>
    <row r="883" spans="1:25" x14ac:dyDescent="0.35">
      <c r="A883">
        <v>882</v>
      </c>
      <c r="B883" t="s">
        <v>29</v>
      </c>
      <c r="C883">
        <v>50491</v>
      </c>
      <c r="D883">
        <f>ROUND(AI_Impact_on_Jobs_20303[[#This Row],[Salary]]/1000, 1)</f>
        <v>50.5</v>
      </c>
      <c r="E883">
        <v>14</v>
      </c>
      <c r="F8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83" t="s">
        <v>25</v>
      </c>
      <c r="H883">
        <v>74</v>
      </c>
      <c r="I883">
        <v>5</v>
      </c>
      <c r="J883">
        <v>12</v>
      </c>
      <c r="K883" t="s">
        <v>23</v>
      </c>
      <c r="L883">
        <f>IF(AI_Impact_on_Jobs_20303[[#This Row],[Risk_Category]] = "Low", AI_Impact_on_Jobs_20303[[#This Row],[Automation_Probability_2030]], 0)</f>
        <v>12</v>
      </c>
      <c r="M883">
        <f>IF(AI_Impact_on_Jobs_20303[[#This Row],[Risk_Category]]="Medium", AI_Impact_on_Jobs_20303[[#This Row],[Automation_Probability_2030]], 0)</f>
        <v>0</v>
      </c>
      <c r="N883">
        <f>IF(AI_Impact_on_Jobs_20303[[#This Row],[Risk_Category]]="High", AI_Impact_on_Jobs_20303[[#This Row],[Automation_Probability_2030]], 0)</f>
        <v>0</v>
      </c>
      <c r="O883">
        <f>AVERAGE(AI_Impact_on_Jobs_20303[[#This Row],[Skill_1]:[Skill_10]])</f>
        <v>40.5</v>
      </c>
      <c r="P883">
        <v>54</v>
      </c>
      <c r="Q883">
        <v>53</v>
      </c>
      <c r="R883">
        <v>64</v>
      </c>
      <c r="S883">
        <v>3</v>
      </c>
      <c r="T883">
        <v>54</v>
      </c>
      <c r="U883">
        <v>19</v>
      </c>
      <c r="V883">
        <v>19</v>
      </c>
      <c r="W883">
        <v>58</v>
      </c>
      <c r="X883">
        <v>69</v>
      </c>
      <c r="Y883">
        <v>12</v>
      </c>
    </row>
    <row r="884" spans="1:25" x14ac:dyDescent="0.35">
      <c r="A884">
        <v>883</v>
      </c>
      <c r="B884" t="s">
        <v>32</v>
      </c>
      <c r="C884">
        <v>105955</v>
      </c>
      <c r="D884">
        <f>ROUND(AI_Impact_on_Jobs_20303[[#This Row],[Salary]]/1000, 1)</f>
        <v>106</v>
      </c>
      <c r="E884">
        <v>11</v>
      </c>
      <c r="F8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84" t="s">
        <v>38</v>
      </c>
      <c r="H884">
        <v>57</v>
      </c>
      <c r="I884">
        <v>77</v>
      </c>
      <c r="J884">
        <v>46</v>
      </c>
      <c r="K884" t="s">
        <v>27</v>
      </c>
      <c r="L884">
        <f>IF(AI_Impact_on_Jobs_20303[[#This Row],[Risk_Category]] = "Low", AI_Impact_on_Jobs_20303[[#This Row],[Automation_Probability_2030]], 0)</f>
        <v>0</v>
      </c>
      <c r="M884">
        <f>IF(AI_Impact_on_Jobs_20303[[#This Row],[Risk_Category]]="Medium", AI_Impact_on_Jobs_20303[[#This Row],[Automation_Probability_2030]], 0)</f>
        <v>46</v>
      </c>
      <c r="N884">
        <f>IF(AI_Impact_on_Jobs_20303[[#This Row],[Risk_Category]]="High", AI_Impact_on_Jobs_20303[[#This Row],[Automation_Probability_2030]], 0)</f>
        <v>0</v>
      </c>
      <c r="O884">
        <f>AVERAGE(AI_Impact_on_Jobs_20303[[#This Row],[Skill_1]:[Skill_10]])</f>
        <v>47.1</v>
      </c>
      <c r="P884">
        <v>4</v>
      </c>
      <c r="Q884">
        <v>18</v>
      </c>
      <c r="R884">
        <v>0</v>
      </c>
      <c r="S884">
        <v>85</v>
      </c>
      <c r="T884">
        <v>72</v>
      </c>
      <c r="U884">
        <v>69</v>
      </c>
      <c r="V884">
        <v>55</v>
      </c>
      <c r="W884">
        <v>7</v>
      </c>
      <c r="X884">
        <v>94</v>
      </c>
      <c r="Y884">
        <v>67</v>
      </c>
    </row>
    <row r="885" spans="1:25" x14ac:dyDescent="0.35">
      <c r="A885">
        <v>884</v>
      </c>
      <c r="B885" t="s">
        <v>32</v>
      </c>
      <c r="C885">
        <v>97519</v>
      </c>
      <c r="D885">
        <f>ROUND(AI_Impact_on_Jobs_20303[[#This Row],[Salary]]/1000, 1)</f>
        <v>97.5</v>
      </c>
      <c r="E885">
        <v>26</v>
      </c>
      <c r="F8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85" t="s">
        <v>25</v>
      </c>
      <c r="H885">
        <v>57</v>
      </c>
      <c r="I885">
        <v>94</v>
      </c>
      <c r="J885">
        <v>52</v>
      </c>
      <c r="K885" t="s">
        <v>27</v>
      </c>
      <c r="L885">
        <f>IF(AI_Impact_on_Jobs_20303[[#This Row],[Risk_Category]] = "Low", AI_Impact_on_Jobs_20303[[#This Row],[Automation_Probability_2030]], 0)</f>
        <v>0</v>
      </c>
      <c r="M885">
        <f>IF(AI_Impact_on_Jobs_20303[[#This Row],[Risk_Category]]="Medium", AI_Impact_on_Jobs_20303[[#This Row],[Automation_Probability_2030]], 0)</f>
        <v>52</v>
      </c>
      <c r="N885">
        <f>IF(AI_Impact_on_Jobs_20303[[#This Row],[Risk_Category]]="High", AI_Impact_on_Jobs_20303[[#This Row],[Automation_Probability_2030]], 0)</f>
        <v>0</v>
      </c>
      <c r="O885">
        <f>AVERAGE(AI_Impact_on_Jobs_20303[[#This Row],[Skill_1]:[Skill_10]])</f>
        <v>37.9</v>
      </c>
      <c r="P885">
        <v>52</v>
      </c>
      <c r="Q885">
        <v>86</v>
      </c>
      <c r="R885">
        <v>65</v>
      </c>
      <c r="S885">
        <v>19</v>
      </c>
      <c r="T885">
        <v>6</v>
      </c>
      <c r="U885">
        <v>42</v>
      </c>
      <c r="V885">
        <v>2</v>
      </c>
      <c r="W885">
        <v>32</v>
      </c>
      <c r="X885">
        <v>37</v>
      </c>
      <c r="Y885">
        <v>38</v>
      </c>
    </row>
    <row r="886" spans="1:25" x14ac:dyDescent="0.35">
      <c r="A886">
        <v>885</v>
      </c>
      <c r="B886" t="s">
        <v>36</v>
      </c>
      <c r="C886">
        <v>74775</v>
      </c>
      <c r="D886">
        <f>ROUND(AI_Impact_on_Jobs_20303[[#This Row],[Salary]]/1000, 1)</f>
        <v>74.8</v>
      </c>
      <c r="E886">
        <v>17</v>
      </c>
      <c r="F8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86" t="s">
        <v>22</v>
      </c>
      <c r="H886">
        <v>3</v>
      </c>
      <c r="I886">
        <v>77</v>
      </c>
      <c r="J886">
        <v>35</v>
      </c>
      <c r="K886" t="s">
        <v>27</v>
      </c>
      <c r="L886">
        <f>IF(AI_Impact_on_Jobs_20303[[#This Row],[Risk_Category]] = "Low", AI_Impact_on_Jobs_20303[[#This Row],[Automation_Probability_2030]], 0)</f>
        <v>0</v>
      </c>
      <c r="M886">
        <f>IF(AI_Impact_on_Jobs_20303[[#This Row],[Risk_Category]]="Medium", AI_Impact_on_Jobs_20303[[#This Row],[Automation_Probability_2030]], 0)</f>
        <v>35</v>
      </c>
      <c r="N886">
        <f>IF(AI_Impact_on_Jobs_20303[[#This Row],[Risk_Category]]="High", AI_Impact_on_Jobs_20303[[#This Row],[Automation_Probability_2030]], 0)</f>
        <v>0</v>
      </c>
      <c r="O886">
        <f>AVERAGE(AI_Impact_on_Jobs_20303[[#This Row],[Skill_1]:[Skill_10]])</f>
        <v>45.6</v>
      </c>
      <c r="P886">
        <v>51</v>
      </c>
      <c r="Q886">
        <v>15</v>
      </c>
      <c r="R886">
        <v>62</v>
      </c>
      <c r="S886">
        <v>16</v>
      </c>
      <c r="T886">
        <v>58</v>
      </c>
      <c r="U886">
        <v>83</v>
      </c>
      <c r="V886">
        <v>4</v>
      </c>
      <c r="W886">
        <v>42</v>
      </c>
      <c r="X886">
        <v>46</v>
      </c>
      <c r="Y886">
        <v>79</v>
      </c>
    </row>
    <row r="887" spans="1:25" x14ac:dyDescent="0.35">
      <c r="A887">
        <v>886</v>
      </c>
      <c r="B887" t="s">
        <v>40</v>
      </c>
      <c r="C887">
        <v>116437</v>
      </c>
      <c r="D887">
        <f>ROUND(AI_Impact_on_Jobs_20303[[#This Row],[Salary]]/1000, 1)</f>
        <v>116.4</v>
      </c>
      <c r="E887">
        <v>21</v>
      </c>
      <c r="F8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87" t="s">
        <v>22</v>
      </c>
      <c r="H887">
        <v>57</v>
      </c>
      <c r="I887">
        <v>129</v>
      </c>
      <c r="J887">
        <v>19</v>
      </c>
      <c r="K887" t="s">
        <v>23</v>
      </c>
      <c r="L887">
        <f>IF(AI_Impact_on_Jobs_20303[[#This Row],[Risk_Category]] = "Low", AI_Impact_on_Jobs_20303[[#This Row],[Automation_Probability_2030]], 0)</f>
        <v>19</v>
      </c>
      <c r="M887">
        <f>IF(AI_Impact_on_Jobs_20303[[#This Row],[Risk_Category]]="Medium", AI_Impact_on_Jobs_20303[[#This Row],[Automation_Probability_2030]], 0)</f>
        <v>0</v>
      </c>
      <c r="N887">
        <f>IF(AI_Impact_on_Jobs_20303[[#This Row],[Risk_Category]]="High", AI_Impact_on_Jobs_20303[[#This Row],[Automation_Probability_2030]], 0)</f>
        <v>0</v>
      </c>
      <c r="O887">
        <f>AVERAGE(AI_Impact_on_Jobs_20303[[#This Row],[Skill_1]:[Skill_10]])</f>
        <v>58.8</v>
      </c>
      <c r="P887">
        <v>36</v>
      </c>
      <c r="Q887">
        <v>9</v>
      </c>
      <c r="R887">
        <v>73</v>
      </c>
      <c r="S887">
        <v>87</v>
      </c>
      <c r="T887">
        <v>97</v>
      </c>
      <c r="U887">
        <v>93</v>
      </c>
      <c r="V887">
        <v>8</v>
      </c>
      <c r="W887">
        <v>64</v>
      </c>
      <c r="X887">
        <v>78</v>
      </c>
      <c r="Y887">
        <v>43</v>
      </c>
    </row>
    <row r="888" spans="1:25" x14ac:dyDescent="0.35">
      <c r="A888">
        <v>887</v>
      </c>
      <c r="B888" t="s">
        <v>29</v>
      </c>
      <c r="C888">
        <v>112201</v>
      </c>
      <c r="D888">
        <f>ROUND(AI_Impact_on_Jobs_20303[[#This Row],[Salary]]/1000, 1)</f>
        <v>112.2</v>
      </c>
      <c r="E888">
        <v>21</v>
      </c>
      <c r="F8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88" t="s">
        <v>38</v>
      </c>
      <c r="H888">
        <v>35</v>
      </c>
      <c r="I888">
        <v>83</v>
      </c>
      <c r="J888">
        <v>24</v>
      </c>
      <c r="K888" t="s">
        <v>23</v>
      </c>
      <c r="L888">
        <f>IF(AI_Impact_on_Jobs_20303[[#This Row],[Risk_Category]] = "Low", AI_Impact_on_Jobs_20303[[#This Row],[Automation_Probability_2030]], 0)</f>
        <v>24</v>
      </c>
      <c r="M888">
        <f>IF(AI_Impact_on_Jobs_20303[[#This Row],[Risk_Category]]="Medium", AI_Impact_on_Jobs_20303[[#This Row],[Automation_Probability_2030]], 0)</f>
        <v>0</v>
      </c>
      <c r="N888">
        <f>IF(AI_Impact_on_Jobs_20303[[#This Row],[Risk_Category]]="High", AI_Impact_on_Jobs_20303[[#This Row],[Automation_Probability_2030]], 0)</f>
        <v>0</v>
      </c>
      <c r="O888">
        <f>AVERAGE(AI_Impact_on_Jobs_20303[[#This Row],[Skill_1]:[Skill_10]])</f>
        <v>37.5</v>
      </c>
      <c r="P888">
        <v>45</v>
      </c>
      <c r="Q888">
        <v>21</v>
      </c>
      <c r="R888">
        <v>2</v>
      </c>
      <c r="S888">
        <v>86</v>
      </c>
      <c r="T888">
        <v>68</v>
      </c>
      <c r="U888">
        <v>55</v>
      </c>
      <c r="V888">
        <v>4</v>
      </c>
      <c r="W888">
        <v>43</v>
      </c>
      <c r="X888">
        <v>6</v>
      </c>
      <c r="Y888">
        <v>45</v>
      </c>
    </row>
    <row r="889" spans="1:25" x14ac:dyDescent="0.35">
      <c r="A889">
        <v>888</v>
      </c>
      <c r="B889" t="s">
        <v>43</v>
      </c>
      <c r="C889">
        <v>91134</v>
      </c>
      <c r="D889">
        <f>ROUND(AI_Impact_on_Jobs_20303[[#This Row],[Salary]]/1000, 1)</f>
        <v>91.1</v>
      </c>
      <c r="E889">
        <v>17</v>
      </c>
      <c r="F8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89" t="s">
        <v>38</v>
      </c>
      <c r="H889">
        <v>39</v>
      </c>
      <c r="I889">
        <v>88</v>
      </c>
      <c r="J889">
        <v>5</v>
      </c>
      <c r="K889" t="s">
        <v>23</v>
      </c>
      <c r="L889">
        <f>IF(AI_Impact_on_Jobs_20303[[#This Row],[Risk_Category]] = "Low", AI_Impact_on_Jobs_20303[[#This Row],[Automation_Probability_2030]], 0)</f>
        <v>5</v>
      </c>
      <c r="M889">
        <f>IF(AI_Impact_on_Jobs_20303[[#This Row],[Risk_Category]]="Medium", AI_Impact_on_Jobs_20303[[#This Row],[Automation_Probability_2030]], 0)</f>
        <v>0</v>
      </c>
      <c r="N889">
        <f>IF(AI_Impact_on_Jobs_20303[[#This Row],[Risk_Category]]="High", AI_Impact_on_Jobs_20303[[#This Row],[Automation_Probability_2030]], 0)</f>
        <v>0</v>
      </c>
      <c r="O889">
        <f>AVERAGE(AI_Impact_on_Jobs_20303[[#This Row],[Skill_1]:[Skill_10]])</f>
        <v>39.9</v>
      </c>
      <c r="P889">
        <v>46</v>
      </c>
      <c r="Q889">
        <v>3</v>
      </c>
      <c r="R889">
        <v>57</v>
      </c>
      <c r="S889">
        <v>51</v>
      </c>
      <c r="T889">
        <v>84</v>
      </c>
      <c r="U889">
        <v>58</v>
      </c>
      <c r="V889">
        <v>32</v>
      </c>
      <c r="W889">
        <v>52</v>
      </c>
      <c r="X889">
        <v>7</v>
      </c>
      <c r="Y889">
        <v>9</v>
      </c>
    </row>
    <row r="890" spans="1:25" x14ac:dyDescent="0.35">
      <c r="A890">
        <v>889</v>
      </c>
      <c r="B890" t="s">
        <v>36</v>
      </c>
      <c r="C890">
        <v>76647</v>
      </c>
      <c r="D890">
        <f>ROUND(AI_Impact_on_Jobs_20303[[#This Row],[Salary]]/1000, 1)</f>
        <v>76.599999999999994</v>
      </c>
      <c r="E890">
        <v>22</v>
      </c>
      <c r="F8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90" t="s">
        <v>22</v>
      </c>
      <c r="H890">
        <v>92</v>
      </c>
      <c r="I890">
        <v>8</v>
      </c>
      <c r="J890">
        <v>55</v>
      </c>
      <c r="K890" t="s">
        <v>27</v>
      </c>
      <c r="L890">
        <f>IF(AI_Impact_on_Jobs_20303[[#This Row],[Risk_Category]] = "Low", AI_Impact_on_Jobs_20303[[#This Row],[Automation_Probability_2030]], 0)</f>
        <v>0</v>
      </c>
      <c r="M890">
        <f>IF(AI_Impact_on_Jobs_20303[[#This Row],[Risk_Category]]="Medium", AI_Impact_on_Jobs_20303[[#This Row],[Automation_Probability_2030]], 0)</f>
        <v>55</v>
      </c>
      <c r="N890">
        <f>IF(AI_Impact_on_Jobs_20303[[#This Row],[Risk_Category]]="High", AI_Impact_on_Jobs_20303[[#This Row],[Automation_Probability_2030]], 0)</f>
        <v>0</v>
      </c>
      <c r="O890">
        <f>AVERAGE(AI_Impact_on_Jobs_20303[[#This Row],[Skill_1]:[Skill_10]])</f>
        <v>56.8</v>
      </c>
      <c r="P890">
        <v>82</v>
      </c>
      <c r="Q890">
        <v>51</v>
      </c>
      <c r="R890">
        <v>72</v>
      </c>
      <c r="S890">
        <v>31</v>
      </c>
      <c r="T890">
        <v>31</v>
      </c>
      <c r="U890">
        <v>67</v>
      </c>
      <c r="V890">
        <v>71</v>
      </c>
      <c r="W890">
        <v>94</v>
      </c>
      <c r="X890">
        <v>22</v>
      </c>
      <c r="Y890">
        <v>47</v>
      </c>
    </row>
    <row r="891" spans="1:25" x14ac:dyDescent="0.35">
      <c r="A891">
        <v>890</v>
      </c>
      <c r="B891" t="s">
        <v>29</v>
      </c>
      <c r="C891">
        <v>138197</v>
      </c>
      <c r="D891">
        <f>ROUND(AI_Impact_on_Jobs_20303[[#This Row],[Salary]]/1000, 1)</f>
        <v>138.19999999999999</v>
      </c>
      <c r="E891">
        <v>12</v>
      </c>
      <c r="F8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891" t="s">
        <v>38</v>
      </c>
      <c r="H891">
        <v>8</v>
      </c>
      <c r="I891">
        <v>9</v>
      </c>
      <c r="J891">
        <v>14</v>
      </c>
      <c r="K891" t="s">
        <v>23</v>
      </c>
      <c r="L891">
        <f>IF(AI_Impact_on_Jobs_20303[[#This Row],[Risk_Category]] = "Low", AI_Impact_on_Jobs_20303[[#This Row],[Automation_Probability_2030]], 0)</f>
        <v>14</v>
      </c>
      <c r="M891">
        <f>IF(AI_Impact_on_Jobs_20303[[#This Row],[Risk_Category]]="Medium", AI_Impact_on_Jobs_20303[[#This Row],[Automation_Probability_2030]], 0)</f>
        <v>0</v>
      </c>
      <c r="N891">
        <f>IF(AI_Impact_on_Jobs_20303[[#This Row],[Risk_Category]]="High", AI_Impact_on_Jobs_20303[[#This Row],[Automation_Probability_2030]], 0)</f>
        <v>0</v>
      </c>
      <c r="O891">
        <f>AVERAGE(AI_Impact_on_Jobs_20303[[#This Row],[Skill_1]:[Skill_10]])</f>
        <v>52.3</v>
      </c>
      <c r="P891">
        <v>27</v>
      </c>
      <c r="Q891">
        <v>3</v>
      </c>
      <c r="R891">
        <v>36</v>
      </c>
      <c r="S891">
        <v>99</v>
      </c>
      <c r="T891">
        <v>78</v>
      </c>
      <c r="U891">
        <v>7</v>
      </c>
      <c r="V891">
        <v>87</v>
      </c>
      <c r="W891">
        <v>63</v>
      </c>
      <c r="X891">
        <v>89</v>
      </c>
      <c r="Y891">
        <v>34</v>
      </c>
    </row>
    <row r="892" spans="1:25" x14ac:dyDescent="0.35">
      <c r="A892">
        <v>891</v>
      </c>
      <c r="B892" t="s">
        <v>35</v>
      </c>
      <c r="C892">
        <v>76413</v>
      </c>
      <c r="D892">
        <f>ROUND(AI_Impact_on_Jobs_20303[[#This Row],[Salary]]/1000, 1)</f>
        <v>76.400000000000006</v>
      </c>
      <c r="E892">
        <v>18</v>
      </c>
      <c r="F8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92" t="s">
        <v>38</v>
      </c>
      <c r="H892">
        <v>9</v>
      </c>
      <c r="I892">
        <v>77</v>
      </c>
      <c r="J892">
        <v>67</v>
      </c>
      <c r="K892" t="s">
        <v>27</v>
      </c>
      <c r="L892">
        <f>IF(AI_Impact_on_Jobs_20303[[#This Row],[Risk_Category]] = "Low", AI_Impact_on_Jobs_20303[[#This Row],[Automation_Probability_2030]], 0)</f>
        <v>0</v>
      </c>
      <c r="M892">
        <f>IF(AI_Impact_on_Jobs_20303[[#This Row],[Risk_Category]]="Medium", AI_Impact_on_Jobs_20303[[#This Row],[Automation_Probability_2030]], 0)</f>
        <v>67</v>
      </c>
      <c r="N892">
        <f>IF(AI_Impact_on_Jobs_20303[[#This Row],[Risk_Category]]="High", AI_Impact_on_Jobs_20303[[#This Row],[Automation_Probability_2030]], 0)</f>
        <v>0</v>
      </c>
      <c r="O892">
        <f>AVERAGE(AI_Impact_on_Jobs_20303[[#This Row],[Skill_1]:[Skill_10]])</f>
        <v>46.3</v>
      </c>
      <c r="P892">
        <v>83</v>
      </c>
      <c r="Q892">
        <v>98</v>
      </c>
      <c r="R892">
        <v>32</v>
      </c>
      <c r="S892">
        <v>24</v>
      </c>
      <c r="T892">
        <v>33</v>
      </c>
      <c r="U892">
        <v>95</v>
      </c>
      <c r="V892">
        <v>33</v>
      </c>
      <c r="W892">
        <v>57</v>
      </c>
      <c r="X892">
        <v>4</v>
      </c>
      <c r="Y892">
        <v>4</v>
      </c>
    </row>
    <row r="893" spans="1:25" x14ac:dyDescent="0.35">
      <c r="A893">
        <v>892</v>
      </c>
      <c r="B893" t="s">
        <v>29</v>
      </c>
      <c r="C893">
        <v>112604</v>
      </c>
      <c r="D893">
        <f>ROUND(AI_Impact_on_Jobs_20303[[#This Row],[Salary]]/1000, 1)</f>
        <v>112.6</v>
      </c>
      <c r="E893">
        <v>20</v>
      </c>
      <c r="F8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93" t="s">
        <v>38</v>
      </c>
      <c r="H893">
        <v>54</v>
      </c>
      <c r="I893">
        <v>135</v>
      </c>
      <c r="J893">
        <v>6</v>
      </c>
      <c r="K893" t="s">
        <v>23</v>
      </c>
      <c r="L893">
        <f>IF(AI_Impact_on_Jobs_20303[[#This Row],[Risk_Category]] = "Low", AI_Impact_on_Jobs_20303[[#This Row],[Automation_Probability_2030]], 0)</f>
        <v>6</v>
      </c>
      <c r="M893">
        <f>IF(AI_Impact_on_Jobs_20303[[#This Row],[Risk_Category]]="Medium", AI_Impact_on_Jobs_20303[[#This Row],[Automation_Probability_2030]], 0)</f>
        <v>0</v>
      </c>
      <c r="N893">
        <f>IF(AI_Impact_on_Jobs_20303[[#This Row],[Risk_Category]]="High", AI_Impact_on_Jobs_20303[[#This Row],[Automation_Probability_2030]], 0)</f>
        <v>0</v>
      </c>
      <c r="O893">
        <f>AVERAGE(AI_Impact_on_Jobs_20303[[#This Row],[Skill_1]:[Skill_10]])</f>
        <v>41.4</v>
      </c>
      <c r="P893">
        <v>89</v>
      </c>
      <c r="Q893">
        <v>67</v>
      </c>
      <c r="R893">
        <v>62</v>
      </c>
      <c r="S893">
        <v>63</v>
      </c>
      <c r="T893">
        <v>3</v>
      </c>
      <c r="U893">
        <v>42</v>
      </c>
      <c r="V893">
        <v>8</v>
      </c>
      <c r="W893">
        <v>31</v>
      </c>
      <c r="X893">
        <v>47</v>
      </c>
      <c r="Y893">
        <v>2</v>
      </c>
    </row>
    <row r="894" spans="1:25" x14ac:dyDescent="0.35">
      <c r="A894">
        <v>893</v>
      </c>
      <c r="B894" t="s">
        <v>29</v>
      </c>
      <c r="C894">
        <v>61478</v>
      </c>
      <c r="D894">
        <f>ROUND(AI_Impact_on_Jobs_20303[[#This Row],[Salary]]/1000, 1)</f>
        <v>61.5</v>
      </c>
      <c r="E894">
        <v>7</v>
      </c>
      <c r="F8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894" t="s">
        <v>38</v>
      </c>
      <c r="H894">
        <v>42</v>
      </c>
      <c r="I894">
        <v>103</v>
      </c>
      <c r="J894">
        <v>8</v>
      </c>
      <c r="K894" t="s">
        <v>23</v>
      </c>
      <c r="L894">
        <f>IF(AI_Impact_on_Jobs_20303[[#This Row],[Risk_Category]] = "Low", AI_Impact_on_Jobs_20303[[#This Row],[Automation_Probability_2030]], 0)</f>
        <v>8</v>
      </c>
      <c r="M894">
        <f>IF(AI_Impact_on_Jobs_20303[[#This Row],[Risk_Category]]="Medium", AI_Impact_on_Jobs_20303[[#This Row],[Automation_Probability_2030]], 0)</f>
        <v>0</v>
      </c>
      <c r="N894">
        <f>IF(AI_Impact_on_Jobs_20303[[#This Row],[Risk_Category]]="High", AI_Impact_on_Jobs_20303[[#This Row],[Automation_Probability_2030]], 0)</f>
        <v>0</v>
      </c>
      <c r="O894">
        <f>AVERAGE(AI_Impact_on_Jobs_20303[[#This Row],[Skill_1]:[Skill_10]])</f>
        <v>55.3</v>
      </c>
      <c r="P894">
        <v>99</v>
      </c>
      <c r="Q894">
        <v>3</v>
      </c>
      <c r="R894">
        <v>63</v>
      </c>
      <c r="S894">
        <v>58</v>
      </c>
      <c r="T894">
        <v>79</v>
      </c>
      <c r="U894">
        <v>29</v>
      </c>
      <c r="V894">
        <v>76</v>
      </c>
      <c r="W894">
        <v>38</v>
      </c>
      <c r="X894">
        <v>41</v>
      </c>
      <c r="Y894">
        <v>67</v>
      </c>
    </row>
    <row r="895" spans="1:25" x14ac:dyDescent="0.35">
      <c r="A895">
        <v>894</v>
      </c>
      <c r="B895" t="s">
        <v>18</v>
      </c>
      <c r="C895">
        <v>92402</v>
      </c>
      <c r="D895">
        <f>ROUND(AI_Impact_on_Jobs_20303[[#This Row],[Salary]]/1000, 1)</f>
        <v>92.4</v>
      </c>
      <c r="E895">
        <v>27</v>
      </c>
      <c r="F8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95" t="s">
        <v>25</v>
      </c>
      <c r="H895">
        <v>67</v>
      </c>
      <c r="I895">
        <v>14</v>
      </c>
      <c r="J895">
        <v>77</v>
      </c>
      <c r="K895" t="s">
        <v>20</v>
      </c>
      <c r="L895">
        <f>IF(AI_Impact_on_Jobs_20303[[#This Row],[Risk_Category]] = "Low", AI_Impact_on_Jobs_20303[[#This Row],[Automation_Probability_2030]], 0)</f>
        <v>0</v>
      </c>
      <c r="M895">
        <f>IF(AI_Impact_on_Jobs_20303[[#This Row],[Risk_Category]]="Medium", AI_Impact_on_Jobs_20303[[#This Row],[Automation_Probability_2030]], 0)</f>
        <v>0</v>
      </c>
      <c r="N895">
        <f>IF(AI_Impact_on_Jobs_20303[[#This Row],[Risk_Category]]="High", AI_Impact_on_Jobs_20303[[#This Row],[Automation_Probability_2030]], 0)</f>
        <v>77</v>
      </c>
      <c r="O895">
        <f>AVERAGE(AI_Impact_on_Jobs_20303[[#This Row],[Skill_1]:[Skill_10]])</f>
        <v>28.2</v>
      </c>
      <c r="P895">
        <v>9</v>
      </c>
      <c r="Q895">
        <v>13</v>
      </c>
      <c r="R895">
        <v>66</v>
      </c>
      <c r="S895">
        <v>55</v>
      </c>
      <c r="T895">
        <v>49</v>
      </c>
      <c r="U895">
        <v>31</v>
      </c>
      <c r="V895">
        <v>5</v>
      </c>
      <c r="W895">
        <v>16</v>
      </c>
      <c r="X895">
        <v>37</v>
      </c>
      <c r="Y895">
        <v>1</v>
      </c>
    </row>
    <row r="896" spans="1:25" x14ac:dyDescent="0.35">
      <c r="A896">
        <v>895</v>
      </c>
      <c r="B896" t="s">
        <v>32</v>
      </c>
      <c r="C896">
        <v>65319</v>
      </c>
      <c r="D896">
        <f>ROUND(AI_Impact_on_Jobs_20303[[#This Row],[Salary]]/1000, 1)</f>
        <v>65.3</v>
      </c>
      <c r="E896">
        <v>18</v>
      </c>
      <c r="F8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96" t="s">
        <v>25</v>
      </c>
      <c r="H896">
        <v>1</v>
      </c>
      <c r="I896">
        <v>66</v>
      </c>
      <c r="J896">
        <v>33</v>
      </c>
      <c r="K896" t="s">
        <v>27</v>
      </c>
      <c r="L896">
        <f>IF(AI_Impact_on_Jobs_20303[[#This Row],[Risk_Category]] = "Low", AI_Impact_on_Jobs_20303[[#This Row],[Automation_Probability_2030]], 0)</f>
        <v>0</v>
      </c>
      <c r="M896">
        <f>IF(AI_Impact_on_Jobs_20303[[#This Row],[Risk_Category]]="Medium", AI_Impact_on_Jobs_20303[[#This Row],[Automation_Probability_2030]], 0)</f>
        <v>33</v>
      </c>
      <c r="N896">
        <f>IF(AI_Impact_on_Jobs_20303[[#This Row],[Risk_Category]]="High", AI_Impact_on_Jobs_20303[[#This Row],[Automation_Probability_2030]], 0)</f>
        <v>0</v>
      </c>
      <c r="O896">
        <f>AVERAGE(AI_Impact_on_Jobs_20303[[#This Row],[Skill_1]:[Skill_10]])</f>
        <v>54.3</v>
      </c>
      <c r="P896">
        <v>38</v>
      </c>
      <c r="Q896">
        <v>84</v>
      </c>
      <c r="R896">
        <v>91</v>
      </c>
      <c r="S896">
        <v>7</v>
      </c>
      <c r="T896">
        <v>63</v>
      </c>
      <c r="U896">
        <v>68</v>
      </c>
      <c r="V896">
        <v>53</v>
      </c>
      <c r="W896">
        <v>67</v>
      </c>
      <c r="X896">
        <v>23</v>
      </c>
      <c r="Y896">
        <v>49</v>
      </c>
    </row>
    <row r="897" spans="1:25" x14ac:dyDescent="0.35">
      <c r="A897">
        <v>896</v>
      </c>
      <c r="B897" t="s">
        <v>39</v>
      </c>
      <c r="C897">
        <v>58830</v>
      </c>
      <c r="D897">
        <f>ROUND(AI_Impact_on_Jobs_20303[[#This Row],[Salary]]/1000, 1)</f>
        <v>58.8</v>
      </c>
      <c r="E897">
        <v>28</v>
      </c>
      <c r="F8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897" t="s">
        <v>22</v>
      </c>
      <c r="H897">
        <v>9</v>
      </c>
      <c r="I897">
        <v>113</v>
      </c>
      <c r="J897">
        <v>82</v>
      </c>
      <c r="K897" t="s">
        <v>20</v>
      </c>
      <c r="L897">
        <f>IF(AI_Impact_on_Jobs_20303[[#This Row],[Risk_Category]] = "Low", AI_Impact_on_Jobs_20303[[#This Row],[Automation_Probability_2030]], 0)</f>
        <v>0</v>
      </c>
      <c r="M897">
        <f>IF(AI_Impact_on_Jobs_20303[[#This Row],[Risk_Category]]="Medium", AI_Impact_on_Jobs_20303[[#This Row],[Automation_Probability_2030]], 0)</f>
        <v>0</v>
      </c>
      <c r="N897">
        <f>IF(AI_Impact_on_Jobs_20303[[#This Row],[Risk_Category]]="High", AI_Impact_on_Jobs_20303[[#This Row],[Automation_Probability_2030]], 0)</f>
        <v>82</v>
      </c>
      <c r="O897">
        <f>AVERAGE(AI_Impact_on_Jobs_20303[[#This Row],[Skill_1]:[Skill_10]])</f>
        <v>42.2</v>
      </c>
      <c r="P897">
        <v>28</v>
      </c>
      <c r="Q897">
        <v>47</v>
      </c>
      <c r="R897">
        <v>78</v>
      </c>
      <c r="S897">
        <v>8</v>
      </c>
      <c r="T897">
        <v>65</v>
      </c>
      <c r="U897">
        <v>47</v>
      </c>
      <c r="V897">
        <v>58</v>
      </c>
      <c r="W897">
        <v>39</v>
      </c>
      <c r="X897">
        <v>13</v>
      </c>
      <c r="Y897">
        <v>39</v>
      </c>
    </row>
    <row r="898" spans="1:25" x14ac:dyDescent="0.35">
      <c r="A898">
        <v>897</v>
      </c>
      <c r="B898" t="s">
        <v>29</v>
      </c>
      <c r="C898">
        <v>59328</v>
      </c>
      <c r="D898">
        <f>ROUND(AI_Impact_on_Jobs_20303[[#This Row],[Salary]]/1000, 1)</f>
        <v>59.3</v>
      </c>
      <c r="E898">
        <v>16</v>
      </c>
      <c r="F8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98" t="s">
        <v>38</v>
      </c>
      <c r="H898">
        <v>9</v>
      </c>
      <c r="I898">
        <v>137</v>
      </c>
      <c r="J898">
        <v>27</v>
      </c>
      <c r="K898" t="s">
        <v>23</v>
      </c>
      <c r="L898">
        <f>IF(AI_Impact_on_Jobs_20303[[#This Row],[Risk_Category]] = "Low", AI_Impact_on_Jobs_20303[[#This Row],[Automation_Probability_2030]], 0)</f>
        <v>27</v>
      </c>
      <c r="M898">
        <f>IF(AI_Impact_on_Jobs_20303[[#This Row],[Risk_Category]]="Medium", AI_Impact_on_Jobs_20303[[#This Row],[Automation_Probability_2030]], 0)</f>
        <v>0</v>
      </c>
      <c r="N898">
        <f>IF(AI_Impact_on_Jobs_20303[[#This Row],[Risk_Category]]="High", AI_Impact_on_Jobs_20303[[#This Row],[Automation_Probability_2030]], 0)</f>
        <v>0</v>
      </c>
      <c r="O898">
        <f>AVERAGE(AI_Impact_on_Jobs_20303[[#This Row],[Skill_1]:[Skill_10]])</f>
        <v>34.1</v>
      </c>
      <c r="P898">
        <v>27</v>
      </c>
      <c r="Q898">
        <v>3</v>
      </c>
      <c r="R898">
        <v>26</v>
      </c>
      <c r="S898">
        <v>28</v>
      </c>
      <c r="T898">
        <v>91</v>
      </c>
      <c r="U898">
        <v>65</v>
      </c>
      <c r="V898">
        <v>8</v>
      </c>
      <c r="W898">
        <v>14</v>
      </c>
      <c r="X898">
        <v>16</v>
      </c>
      <c r="Y898">
        <v>63</v>
      </c>
    </row>
    <row r="899" spans="1:25" x14ac:dyDescent="0.35">
      <c r="A899">
        <v>898</v>
      </c>
      <c r="B899" t="s">
        <v>31</v>
      </c>
      <c r="C899">
        <v>36123</v>
      </c>
      <c r="D899">
        <f>ROUND(AI_Impact_on_Jobs_20303[[#This Row],[Salary]]/1000, 1)</f>
        <v>36.1</v>
      </c>
      <c r="E899">
        <v>21</v>
      </c>
      <c r="F8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899" t="s">
        <v>25</v>
      </c>
      <c r="H899">
        <v>86</v>
      </c>
      <c r="I899">
        <v>144</v>
      </c>
      <c r="J899">
        <v>1</v>
      </c>
      <c r="K899" t="s">
        <v>23</v>
      </c>
      <c r="L899">
        <f>IF(AI_Impact_on_Jobs_20303[[#This Row],[Risk_Category]] = "Low", AI_Impact_on_Jobs_20303[[#This Row],[Automation_Probability_2030]], 0)</f>
        <v>1</v>
      </c>
      <c r="M899">
        <f>IF(AI_Impact_on_Jobs_20303[[#This Row],[Risk_Category]]="Medium", AI_Impact_on_Jobs_20303[[#This Row],[Automation_Probability_2030]], 0)</f>
        <v>0</v>
      </c>
      <c r="N899">
        <f>IF(AI_Impact_on_Jobs_20303[[#This Row],[Risk_Category]]="High", AI_Impact_on_Jobs_20303[[#This Row],[Automation_Probability_2030]], 0)</f>
        <v>0</v>
      </c>
      <c r="O899">
        <f>AVERAGE(AI_Impact_on_Jobs_20303[[#This Row],[Skill_1]:[Skill_10]])</f>
        <v>42.6</v>
      </c>
      <c r="P899">
        <v>31</v>
      </c>
      <c r="Q899">
        <v>24</v>
      </c>
      <c r="R899">
        <v>36</v>
      </c>
      <c r="S899">
        <v>91</v>
      </c>
      <c r="T899">
        <v>58</v>
      </c>
      <c r="U899">
        <v>74</v>
      </c>
      <c r="V899">
        <v>49</v>
      </c>
      <c r="W899">
        <v>3</v>
      </c>
      <c r="X899">
        <v>6</v>
      </c>
      <c r="Y899">
        <v>54</v>
      </c>
    </row>
    <row r="900" spans="1:25" x14ac:dyDescent="0.35">
      <c r="A900">
        <v>899</v>
      </c>
      <c r="B900" t="s">
        <v>37</v>
      </c>
      <c r="C900">
        <v>66587</v>
      </c>
      <c r="D900">
        <f>ROUND(AI_Impact_on_Jobs_20303[[#This Row],[Salary]]/1000, 1)</f>
        <v>66.599999999999994</v>
      </c>
      <c r="E900">
        <v>4</v>
      </c>
      <c r="F9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00" t="s">
        <v>25</v>
      </c>
      <c r="H900">
        <v>22</v>
      </c>
      <c r="I900">
        <v>122</v>
      </c>
      <c r="J900">
        <v>62</v>
      </c>
      <c r="K900" t="s">
        <v>27</v>
      </c>
      <c r="L900">
        <f>IF(AI_Impact_on_Jobs_20303[[#This Row],[Risk_Category]] = "Low", AI_Impact_on_Jobs_20303[[#This Row],[Automation_Probability_2030]], 0)</f>
        <v>0</v>
      </c>
      <c r="M900">
        <f>IF(AI_Impact_on_Jobs_20303[[#This Row],[Risk_Category]]="Medium", AI_Impact_on_Jobs_20303[[#This Row],[Automation_Probability_2030]], 0)</f>
        <v>62</v>
      </c>
      <c r="N900">
        <f>IF(AI_Impact_on_Jobs_20303[[#This Row],[Risk_Category]]="High", AI_Impact_on_Jobs_20303[[#This Row],[Automation_Probability_2030]], 0)</f>
        <v>0</v>
      </c>
      <c r="O900">
        <f>AVERAGE(AI_Impact_on_Jobs_20303[[#This Row],[Skill_1]:[Skill_10]])</f>
        <v>45.8</v>
      </c>
      <c r="P900">
        <v>41</v>
      </c>
      <c r="Q900">
        <v>75</v>
      </c>
      <c r="R900">
        <v>4</v>
      </c>
      <c r="S900">
        <v>68</v>
      </c>
      <c r="T900">
        <v>76</v>
      </c>
      <c r="U900">
        <v>99</v>
      </c>
      <c r="V900">
        <v>35</v>
      </c>
      <c r="W900">
        <v>41</v>
      </c>
      <c r="X900">
        <v>17</v>
      </c>
      <c r="Y900">
        <v>2</v>
      </c>
    </row>
    <row r="901" spans="1:25" x14ac:dyDescent="0.35">
      <c r="A901">
        <v>900</v>
      </c>
      <c r="B901" t="s">
        <v>36</v>
      </c>
      <c r="C901">
        <v>51951</v>
      </c>
      <c r="D901">
        <f>ROUND(AI_Impact_on_Jobs_20303[[#This Row],[Salary]]/1000, 1)</f>
        <v>52</v>
      </c>
      <c r="E901">
        <v>7</v>
      </c>
      <c r="F9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01" t="s">
        <v>38</v>
      </c>
      <c r="H901">
        <v>58</v>
      </c>
      <c r="I901">
        <v>57</v>
      </c>
      <c r="J901">
        <v>32</v>
      </c>
      <c r="K901" t="s">
        <v>27</v>
      </c>
      <c r="L901">
        <f>IF(AI_Impact_on_Jobs_20303[[#This Row],[Risk_Category]] = "Low", AI_Impact_on_Jobs_20303[[#This Row],[Automation_Probability_2030]], 0)</f>
        <v>0</v>
      </c>
      <c r="M901">
        <f>IF(AI_Impact_on_Jobs_20303[[#This Row],[Risk_Category]]="Medium", AI_Impact_on_Jobs_20303[[#This Row],[Automation_Probability_2030]], 0)</f>
        <v>32</v>
      </c>
      <c r="N901">
        <f>IF(AI_Impact_on_Jobs_20303[[#This Row],[Risk_Category]]="High", AI_Impact_on_Jobs_20303[[#This Row],[Automation_Probability_2030]], 0)</f>
        <v>0</v>
      </c>
      <c r="O901">
        <f>AVERAGE(AI_Impact_on_Jobs_20303[[#This Row],[Skill_1]:[Skill_10]])</f>
        <v>60.1</v>
      </c>
      <c r="P901">
        <v>6</v>
      </c>
      <c r="Q901">
        <v>94</v>
      </c>
      <c r="R901">
        <v>85</v>
      </c>
      <c r="S901">
        <v>84</v>
      </c>
      <c r="T901">
        <v>92</v>
      </c>
      <c r="U901">
        <v>51</v>
      </c>
      <c r="V901">
        <v>25</v>
      </c>
      <c r="W901">
        <v>4</v>
      </c>
      <c r="X901">
        <v>72</v>
      </c>
      <c r="Y901">
        <v>88</v>
      </c>
    </row>
    <row r="902" spans="1:25" x14ac:dyDescent="0.35">
      <c r="A902">
        <v>901</v>
      </c>
      <c r="B902" t="s">
        <v>39</v>
      </c>
      <c r="C902">
        <v>37804</v>
      </c>
      <c r="D902">
        <f>ROUND(AI_Impact_on_Jobs_20303[[#This Row],[Salary]]/1000, 1)</f>
        <v>37.799999999999997</v>
      </c>
      <c r="E902">
        <v>10</v>
      </c>
      <c r="F9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02" t="s">
        <v>38</v>
      </c>
      <c r="H902">
        <v>45</v>
      </c>
      <c r="I902">
        <v>85</v>
      </c>
      <c r="J902">
        <v>91</v>
      </c>
      <c r="K902" t="s">
        <v>20</v>
      </c>
      <c r="L902">
        <f>IF(AI_Impact_on_Jobs_20303[[#This Row],[Risk_Category]] = "Low", AI_Impact_on_Jobs_20303[[#This Row],[Automation_Probability_2030]], 0)</f>
        <v>0</v>
      </c>
      <c r="M902">
        <f>IF(AI_Impact_on_Jobs_20303[[#This Row],[Risk_Category]]="Medium", AI_Impact_on_Jobs_20303[[#This Row],[Automation_Probability_2030]], 0)</f>
        <v>0</v>
      </c>
      <c r="N902">
        <f>IF(AI_Impact_on_Jobs_20303[[#This Row],[Risk_Category]]="High", AI_Impact_on_Jobs_20303[[#This Row],[Automation_Probability_2030]], 0)</f>
        <v>91</v>
      </c>
      <c r="O902">
        <f>AVERAGE(AI_Impact_on_Jobs_20303[[#This Row],[Skill_1]:[Skill_10]])</f>
        <v>32.6</v>
      </c>
      <c r="P902">
        <v>76</v>
      </c>
      <c r="Q902">
        <v>32</v>
      </c>
      <c r="R902">
        <v>1</v>
      </c>
      <c r="S902">
        <v>7</v>
      </c>
      <c r="T902">
        <v>9</v>
      </c>
      <c r="U902">
        <v>58</v>
      </c>
      <c r="V902">
        <v>5</v>
      </c>
      <c r="W902">
        <v>34</v>
      </c>
      <c r="X902">
        <v>75</v>
      </c>
      <c r="Y902">
        <v>29</v>
      </c>
    </row>
    <row r="903" spans="1:25" x14ac:dyDescent="0.35">
      <c r="A903">
        <v>902</v>
      </c>
      <c r="B903" t="s">
        <v>18</v>
      </c>
      <c r="C903">
        <v>40349</v>
      </c>
      <c r="D903">
        <f>ROUND(AI_Impact_on_Jobs_20303[[#This Row],[Salary]]/1000, 1)</f>
        <v>40.299999999999997</v>
      </c>
      <c r="E903">
        <v>7</v>
      </c>
      <c r="F9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03" t="s">
        <v>25</v>
      </c>
      <c r="H903">
        <v>75</v>
      </c>
      <c r="I903">
        <v>75</v>
      </c>
      <c r="J903">
        <v>88</v>
      </c>
      <c r="K903" t="s">
        <v>20</v>
      </c>
      <c r="L903">
        <f>IF(AI_Impact_on_Jobs_20303[[#This Row],[Risk_Category]] = "Low", AI_Impact_on_Jobs_20303[[#This Row],[Automation_Probability_2030]], 0)</f>
        <v>0</v>
      </c>
      <c r="M903">
        <f>IF(AI_Impact_on_Jobs_20303[[#This Row],[Risk_Category]]="Medium", AI_Impact_on_Jobs_20303[[#This Row],[Automation_Probability_2030]], 0)</f>
        <v>0</v>
      </c>
      <c r="N903">
        <f>IF(AI_Impact_on_Jobs_20303[[#This Row],[Risk_Category]]="High", AI_Impact_on_Jobs_20303[[#This Row],[Automation_Probability_2030]], 0)</f>
        <v>88</v>
      </c>
      <c r="O903">
        <f>AVERAGE(AI_Impact_on_Jobs_20303[[#This Row],[Skill_1]:[Skill_10]])</f>
        <v>49.5</v>
      </c>
      <c r="P903">
        <v>75</v>
      </c>
      <c r="Q903">
        <v>4</v>
      </c>
      <c r="R903">
        <v>21</v>
      </c>
      <c r="S903">
        <v>52</v>
      </c>
      <c r="T903">
        <v>92</v>
      </c>
      <c r="U903">
        <v>64</v>
      </c>
      <c r="V903">
        <v>17</v>
      </c>
      <c r="W903">
        <v>68</v>
      </c>
      <c r="X903">
        <v>43</v>
      </c>
      <c r="Y903">
        <v>59</v>
      </c>
    </row>
    <row r="904" spans="1:25" x14ac:dyDescent="0.35">
      <c r="A904">
        <v>903</v>
      </c>
      <c r="B904" t="s">
        <v>36</v>
      </c>
      <c r="C904">
        <v>136203</v>
      </c>
      <c r="D904">
        <f>ROUND(AI_Impact_on_Jobs_20303[[#This Row],[Salary]]/1000, 1)</f>
        <v>136.19999999999999</v>
      </c>
      <c r="E904">
        <v>9</v>
      </c>
      <c r="F9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04" t="s">
        <v>22</v>
      </c>
      <c r="H904">
        <v>51</v>
      </c>
      <c r="I904">
        <v>131</v>
      </c>
      <c r="J904">
        <v>59</v>
      </c>
      <c r="K904" t="s">
        <v>27</v>
      </c>
      <c r="L904">
        <f>IF(AI_Impact_on_Jobs_20303[[#This Row],[Risk_Category]] = "Low", AI_Impact_on_Jobs_20303[[#This Row],[Automation_Probability_2030]], 0)</f>
        <v>0</v>
      </c>
      <c r="M904">
        <f>IF(AI_Impact_on_Jobs_20303[[#This Row],[Risk_Category]]="Medium", AI_Impact_on_Jobs_20303[[#This Row],[Automation_Probability_2030]], 0)</f>
        <v>59</v>
      </c>
      <c r="N904">
        <f>IF(AI_Impact_on_Jobs_20303[[#This Row],[Risk_Category]]="High", AI_Impact_on_Jobs_20303[[#This Row],[Automation_Probability_2030]], 0)</f>
        <v>0</v>
      </c>
      <c r="O904">
        <f>AVERAGE(AI_Impact_on_Jobs_20303[[#This Row],[Skill_1]:[Skill_10]])</f>
        <v>50.5</v>
      </c>
      <c r="P904">
        <v>62</v>
      </c>
      <c r="Q904">
        <v>15</v>
      </c>
      <c r="R904">
        <v>84</v>
      </c>
      <c r="S904">
        <v>94</v>
      </c>
      <c r="T904">
        <v>14</v>
      </c>
      <c r="U904">
        <v>49</v>
      </c>
      <c r="V904">
        <v>26</v>
      </c>
      <c r="W904">
        <v>75</v>
      </c>
      <c r="X904">
        <v>72</v>
      </c>
      <c r="Y904">
        <v>14</v>
      </c>
    </row>
    <row r="905" spans="1:25" x14ac:dyDescent="0.35">
      <c r="A905">
        <v>904</v>
      </c>
      <c r="B905" t="s">
        <v>30</v>
      </c>
      <c r="C905">
        <v>86317</v>
      </c>
      <c r="D905">
        <f>ROUND(AI_Impact_on_Jobs_20303[[#This Row],[Salary]]/1000, 1)</f>
        <v>86.3</v>
      </c>
      <c r="E905">
        <v>10</v>
      </c>
      <c r="F9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05" t="s">
        <v>38</v>
      </c>
      <c r="H905">
        <v>18</v>
      </c>
      <c r="I905">
        <v>13</v>
      </c>
      <c r="J905">
        <v>48</v>
      </c>
      <c r="K905" t="s">
        <v>27</v>
      </c>
      <c r="L905">
        <f>IF(AI_Impact_on_Jobs_20303[[#This Row],[Risk_Category]] = "Low", AI_Impact_on_Jobs_20303[[#This Row],[Automation_Probability_2030]], 0)</f>
        <v>0</v>
      </c>
      <c r="M905">
        <f>IF(AI_Impact_on_Jobs_20303[[#This Row],[Risk_Category]]="Medium", AI_Impact_on_Jobs_20303[[#This Row],[Automation_Probability_2030]], 0)</f>
        <v>48</v>
      </c>
      <c r="N905">
        <f>IF(AI_Impact_on_Jobs_20303[[#This Row],[Risk_Category]]="High", AI_Impact_on_Jobs_20303[[#This Row],[Automation_Probability_2030]], 0)</f>
        <v>0</v>
      </c>
      <c r="O905">
        <f>AVERAGE(AI_Impact_on_Jobs_20303[[#This Row],[Skill_1]:[Skill_10]])</f>
        <v>36.200000000000003</v>
      </c>
      <c r="P905">
        <v>33</v>
      </c>
      <c r="Q905">
        <v>16</v>
      </c>
      <c r="R905">
        <v>17</v>
      </c>
      <c r="S905">
        <v>66</v>
      </c>
      <c r="T905">
        <v>55</v>
      </c>
      <c r="U905">
        <v>12</v>
      </c>
      <c r="V905">
        <v>11</v>
      </c>
      <c r="W905">
        <v>7</v>
      </c>
      <c r="X905">
        <v>74</v>
      </c>
      <c r="Y905">
        <v>71</v>
      </c>
    </row>
    <row r="906" spans="1:25" x14ac:dyDescent="0.35">
      <c r="A906">
        <v>905</v>
      </c>
      <c r="B906" t="s">
        <v>43</v>
      </c>
      <c r="C906">
        <v>117385</v>
      </c>
      <c r="D906">
        <f>ROUND(AI_Impact_on_Jobs_20303[[#This Row],[Salary]]/1000, 1)</f>
        <v>117.4</v>
      </c>
      <c r="E906">
        <v>11</v>
      </c>
      <c r="F9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06" t="s">
        <v>25</v>
      </c>
      <c r="H906">
        <v>56</v>
      </c>
      <c r="I906">
        <v>58</v>
      </c>
      <c r="J906">
        <v>28</v>
      </c>
      <c r="K906" t="s">
        <v>23</v>
      </c>
      <c r="L906">
        <f>IF(AI_Impact_on_Jobs_20303[[#This Row],[Risk_Category]] = "Low", AI_Impact_on_Jobs_20303[[#This Row],[Automation_Probability_2030]], 0)</f>
        <v>28</v>
      </c>
      <c r="M906">
        <f>IF(AI_Impact_on_Jobs_20303[[#This Row],[Risk_Category]]="Medium", AI_Impact_on_Jobs_20303[[#This Row],[Automation_Probability_2030]], 0)</f>
        <v>0</v>
      </c>
      <c r="N906">
        <f>IF(AI_Impact_on_Jobs_20303[[#This Row],[Risk_Category]]="High", AI_Impact_on_Jobs_20303[[#This Row],[Automation_Probability_2030]], 0)</f>
        <v>0</v>
      </c>
      <c r="O906">
        <f>AVERAGE(AI_Impact_on_Jobs_20303[[#This Row],[Skill_1]:[Skill_10]])</f>
        <v>56.1</v>
      </c>
      <c r="P906">
        <v>91</v>
      </c>
      <c r="Q906">
        <v>7</v>
      </c>
      <c r="R906">
        <v>93</v>
      </c>
      <c r="S906">
        <v>81</v>
      </c>
      <c r="T906">
        <v>83</v>
      </c>
      <c r="U906">
        <v>57</v>
      </c>
      <c r="V906">
        <v>31</v>
      </c>
      <c r="W906">
        <v>22</v>
      </c>
      <c r="X906">
        <v>33</v>
      </c>
      <c r="Y906">
        <v>63</v>
      </c>
    </row>
    <row r="907" spans="1:25" x14ac:dyDescent="0.35">
      <c r="A907">
        <v>906</v>
      </c>
      <c r="B907" t="s">
        <v>35</v>
      </c>
      <c r="C907">
        <v>109841</v>
      </c>
      <c r="D907">
        <f>ROUND(AI_Impact_on_Jobs_20303[[#This Row],[Salary]]/1000, 1)</f>
        <v>109.8</v>
      </c>
      <c r="E907">
        <v>8</v>
      </c>
      <c r="F9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07" t="s">
        <v>22</v>
      </c>
      <c r="H907">
        <v>26</v>
      </c>
      <c r="I907">
        <v>97</v>
      </c>
      <c r="J907">
        <v>39</v>
      </c>
      <c r="K907" t="s">
        <v>27</v>
      </c>
      <c r="L907">
        <f>IF(AI_Impact_on_Jobs_20303[[#This Row],[Risk_Category]] = "Low", AI_Impact_on_Jobs_20303[[#This Row],[Automation_Probability_2030]], 0)</f>
        <v>0</v>
      </c>
      <c r="M907">
        <f>IF(AI_Impact_on_Jobs_20303[[#This Row],[Risk_Category]]="Medium", AI_Impact_on_Jobs_20303[[#This Row],[Automation_Probability_2030]], 0)</f>
        <v>39</v>
      </c>
      <c r="N907">
        <f>IF(AI_Impact_on_Jobs_20303[[#This Row],[Risk_Category]]="High", AI_Impact_on_Jobs_20303[[#This Row],[Automation_Probability_2030]], 0)</f>
        <v>0</v>
      </c>
      <c r="O907">
        <f>AVERAGE(AI_Impact_on_Jobs_20303[[#This Row],[Skill_1]:[Skill_10]])</f>
        <v>54.2</v>
      </c>
      <c r="P907">
        <v>59</v>
      </c>
      <c r="Q907">
        <v>92</v>
      </c>
      <c r="R907">
        <v>75</v>
      </c>
      <c r="S907">
        <v>67</v>
      </c>
      <c r="T907">
        <v>58</v>
      </c>
      <c r="U907">
        <v>49</v>
      </c>
      <c r="V907">
        <v>19</v>
      </c>
      <c r="W907">
        <v>89</v>
      </c>
      <c r="X907">
        <v>25</v>
      </c>
      <c r="Y907">
        <v>9</v>
      </c>
    </row>
    <row r="908" spans="1:25" x14ac:dyDescent="0.35">
      <c r="A908">
        <v>907</v>
      </c>
      <c r="B908" t="s">
        <v>43</v>
      </c>
      <c r="C908">
        <v>95197</v>
      </c>
      <c r="D908">
        <f>ROUND(AI_Impact_on_Jobs_20303[[#This Row],[Salary]]/1000, 1)</f>
        <v>95.2</v>
      </c>
      <c r="E908">
        <v>6</v>
      </c>
      <c r="F9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08" t="s">
        <v>25</v>
      </c>
      <c r="H908">
        <v>18</v>
      </c>
      <c r="I908">
        <v>87</v>
      </c>
      <c r="J908">
        <v>6</v>
      </c>
      <c r="K908" t="s">
        <v>23</v>
      </c>
      <c r="L908">
        <f>IF(AI_Impact_on_Jobs_20303[[#This Row],[Risk_Category]] = "Low", AI_Impact_on_Jobs_20303[[#This Row],[Automation_Probability_2030]], 0)</f>
        <v>6</v>
      </c>
      <c r="M908">
        <f>IF(AI_Impact_on_Jobs_20303[[#This Row],[Risk_Category]]="Medium", AI_Impact_on_Jobs_20303[[#This Row],[Automation_Probability_2030]], 0)</f>
        <v>0</v>
      </c>
      <c r="N908">
        <f>IF(AI_Impact_on_Jobs_20303[[#This Row],[Risk_Category]]="High", AI_Impact_on_Jobs_20303[[#This Row],[Automation_Probability_2030]], 0)</f>
        <v>0</v>
      </c>
      <c r="O908">
        <f>AVERAGE(AI_Impact_on_Jobs_20303[[#This Row],[Skill_1]:[Skill_10]])</f>
        <v>37.9</v>
      </c>
      <c r="P908">
        <v>14</v>
      </c>
      <c r="Q908">
        <v>17</v>
      </c>
      <c r="R908">
        <v>5</v>
      </c>
      <c r="S908">
        <v>66</v>
      </c>
      <c r="T908">
        <v>84</v>
      </c>
      <c r="U908">
        <v>37</v>
      </c>
      <c r="V908">
        <v>87</v>
      </c>
      <c r="W908">
        <v>21</v>
      </c>
      <c r="X908">
        <v>33</v>
      </c>
      <c r="Y908">
        <v>15</v>
      </c>
    </row>
    <row r="909" spans="1:25" x14ac:dyDescent="0.35">
      <c r="A909">
        <v>908</v>
      </c>
      <c r="B909" t="s">
        <v>32</v>
      </c>
      <c r="C909">
        <v>93410</v>
      </c>
      <c r="D909">
        <f>ROUND(AI_Impact_on_Jobs_20303[[#This Row],[Salary]]/1000, 1)</f>
        <v>93.4</v>
      </c>
      <c r="E909">
        <v>4</v>
      </c>
      <c r="F9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09" t="s">
        <v>19</v>
      </c>
      <c r="H909">
        <v>42</v>
      </c>
      <c r="I909">
        <v>111</v>
      </c>
      <c r="J909">
        <v>6</v>
      </c>
      <c r="K909" t="s">
        <v>27</v>
      </c>
      <c r="L909">
        <f>IF(AI_Impact_on_Jobs_20303[[#This Row],[Risk_Category]] = "Low", AI_Impact_on_Jobs_20303[[#This Row],[Automation_Probability_2030]], 0)</f>
        <v>0</v>
      </c>
      <c r="M909">
        <f>IF(AI_Impact_on_Jobs_20303[[#This Row],[Risk_Category]]="Medium", AI_Impact_on_Jobs_20303[[#This Row],[Automation_Probability_2030]], 0)</f>
        <v>6</v>
      </c>
      <c r="N909">
        <f>IF(AI_Impact_on_Jobs_20303[[#This Row],[Risk_Category]]="High", AI_Impact_on_Jobs_20303[[#This Row],[Automation_Probability_2030]], 0)</f>
        <v>0</v>
      </c>
      <c r="O909">
        <f>AVERAGE(AI_Impact_on_Jobs_20303[[#This Row],[Skill_1]:[Skill_10]])</f>
        <v>48.7</v>
      </c>
      <c r="P909">
        <v>55</v>
      </c>
      <c r="Q909">
        <v>63</v>
      </c>
      <c r="R909">
        <v>94</v>
      </c>
      <c r="S909">
        <v>3</v>
      </c>
      <c r="T909">
        <v>36</v>
      </c>
      <c r="U909">
        <v>72</v>
      </c>
      <c r="V909">
        <v>61</v>
      </c>
      <c r="W909">
        <v>18</v>
      </c>
      <c r="X909">
        <v>38</v>
      </c>
      <c r="Y909">
        <v>47</v>
      </c>
    </row>
    <row r="910" spans="1:25" x14ac:dyDescent="0.35">
      <c r="A910">
        <v>909</v>
      </c>
      <c r="B910" t="s">
        <v>42</v>
      </c>
      <c r="C910">
        <v>104225</v>
      </c>
      <c r="D910">
        <f>ROUND(AI_Impact_on_Jobs_20303[[#This Row],[Salary]]/1000, 1)</f>
        <v>104.2</v>
      </c>
      <c r="E910">
        <v>17</v>
      </c>
      <c r="F9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10" t="s">
        <v>25</v>
      </c>
      <c r="H910">
        <v>18</v>
      </c>
      <c r="I910">
        <v>142</v>
      </c>
      <c r="J910">
        <v>6</v>
      </c>
      <c r="K910" t="s">
        <v>27</v>
      </c>
      <c r="L910">
        <f>IF(AI_Impact_on_Jobs_20303[[#This Row],[Risk_Category]] = "Low", AI_Impact_on_Jobs_20303[[#This Row],[Automation_Probability_2030]], 0)</f>
        <v>0</v>
      </c>
      <c r="M910">
        <f>IF(AI_Impact_on_Jobs_20303[[#This Row],[Risk_Category]]="Medium", AI_Impact_on_Jobs_20303[[#This Row],[Automation_Probability_2030]], 0)</f>
        <v>6</v>
      </c>
      <c r="N910">
        <f>IF(AI_Impact_on_Jobs_20303[[#This Row],[Risk_Category]]="High", AI_Impact_on_Jobs_20303[[#This Row],[Automation_Probability_2030]], 0)</f>
        <v>0</v>
      </c>
      <c r="O910">
        <f>AVERAGE(AI_Impact_on_Jobs_20303[[#This Row],[Skill_1]:[Skill_10]])</f>
        <v>37.299999999999997</v>
      </c>
      <c r="P910">
        <v>48</v>
      </c>
      <c r="Q910">
        <v>68</v>
      </c>
      <c r="R910">
        <v>9</v>
      </c>
      <c r="S910">
        <v>14</v>
      </c>
      <c r="T910">
        <v>25</v>
      </c>
      <c r="U910">
        <v>54</v>
      </c>
      <c r="V910">
        <v>8</v>
      </c>
      <c r="W910">
        <v>4</v>
      </c>
      <c r="X910">
        <v>98</v>
      </c>
      <c r="Y910">
        <v>45</v>
      </c>
    </row>
    <row r="911" spans="1:25" x14ac:dyDescent="0.35">
      <c r="A911">
        <v>910</v>
      </c>
      <c r="B911" t="s">
        <v>29</v>
      </c>
      <c r="C911">
        <v>67499</v>
      </c>
      <c r="D911">
        <f>ROUND(AI_Impact_on_Jobs_20303[[#This Row],[Salary]]/1000, 1)</f>
        <v>67.5</v>
      </c>
      <c r="E911">
        <v>1</v>
      </c>
      <c r="F9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11" t="s">
        <v>19</v>
      </c>
      <c r="H911">
        <v>29</v>
      </c>
      <c r="I911">
        <v>67</v>
      </c>
      <c r="J911">
        <v>25</v>
      </c>
      <c r="K911" t="s">
        <v>23</v>
      </c>
      <c r="L911">
        <f>IF(AI_Impact_on_Jobs_20303[[#This Row],[Risk_Category]] = "Low", AI_Impact_on_Jobs_20303[[#This Row],[Automation_Probability_2030]], 0)</f>
        <v>25</v>
      </c>
      <c r="M911">
        <f>IF(AI_Impact_on_Jobs_20303[[#This Row],[Risk_Category]]="Medium", AI_Impact_on_Jobs_20303[[#This Row],[Automation_Probability_2030]], 0)</f>
        <v>0</v>
      </c>
      <c r="N911">
        <f>IF(AI_Impact_on_Jobs_20303[[#This Row],[Risk_Category]]="High", AI_Impact_on_Jobs_20303[[#This Row],[Automation_Probability_2030]], 0)</f>
        <v>0</v>
      </c>
      <c r="O911">
        <f>AVERAGE(AI_Impact_on_Jobs_20303[[#This Row],[Skill_1]:[Skill_10]])</f>
        <v>54.1</v>
      </c>
      <c r="P911">
        <v>96</v>
      </c>
      <c r="Q911">
        <v>41</v>
      </c>
      <c r="R911">
        <v>95</v>
      </c>
      <c r="S911">
        <v>82</v>
      </c>
      <c r="T911">
        <v>48</v>
      </c>
      <c r="U911">
        <v>67</v>
      </c>
      <c r="V911">
        <v>43</v>
      </c>
      <c r="W911">
        <v>56</v>
      </c>
      <c r="X911">
        <v>6</v>
      </c>
      <c r="Y911">
        <v>7</v>
      </c>
    </row>
    <row r="912" spans="1:25" x14ac:dyDescent="0.35">
      <c r="A912">
        <v>911</v>
      </c>
      <c r="B912" t="s">
        <v>30</v>
      </c>
      <c r="C912">
        <v>130537</v>
      </c>
      <c r="D912">
        <f>ROUND(AI_Impact_on_Jobs_20303[[#This Row],[Salary]]/1000, 1)</f>
        <v>130.5</v>
      </c>
      <c r="E912">
        <v>23</v>
      </c>
      <c r="F9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12" t="s">
        <v>38</v>
      </c>
      <c r="H912">
        <v>16</v>
      </c>
      <c r="I912">
        <v>109</v>
      </c>
      <c r="J912">
        <v>66</v>
      </c>
      <c r="K912" t="s">
        <v>27</v>
      </c>
      <c r="L912">
        <f>IF(AI_Impact_on_Jobs_20303[[#This Row],[Risk_Category]] = "Low", AI_Impact_on_Jobs_20303[[#This Row],[Automation_Probability_2030]], 0)</f>
        <v>0</v>
      </c>
      <c r="M912">
        <f>IF(AI_Impact_on_Jobs_20303[[#This Row],[Risk_Category]]="Medium", AI_Impact_on_Jobs_20303[[#This Row],[Automation_Probability_2030]], 0)</f>
        <v>66</v>
      </c>
      <c r="N912">
        <f>IF(AI_Impact_on_Jobs_20303[[#This Row],[Risk_Category]]="High", AI_Impact_on_Jobs_20303[[#This Row],[Automation_Probability_2030]], 0)</f>
        <v>0</v>
      </c>
      <c r="O912">
        <f>AVERAGE(AI_Impact_on_Jobs_20303[[#This Row],[Skill_1]:[Skill_10]])</f>
        <v>37.6</v>
      </c>
      <c r="P912">
        <v>11</v>
      </c>
      <c r="Q912">
        <v>47</v>
      </c>
      <c r="R912">
        <v>75</v>
      </c>
      <c r="S912">
        <v>61</v>
      </c>
      <c r="T912">
        <v>1</v>
      </c>
      <c r="U912">
        <v>4</v>
      </c>
      <c r="V912">
        <v>51</v>
      </c>
      <c r="W912">
        <v>10</v>
      </c>
      <c r="X912">
        <v>18</v>
      </c>
      <c r="Y912">
        <v>98</v>
      </c>
    </row>
    <row r="913" spans="1:25" x14ac:dyDescent="0.35">
      <c r="A913">
        <v>912</v>
      </c>
      <c r="B913" t="s">
        <v>39</v>
      </c>
      <c r="C913">
        <v>118627</v>
      </c>
      <c r="D913">
        <f>ROUND(AI_Impact_on_Jobs_20303[[#This Row],[Salary]]/1000, 1)</f>
        <v>118.6</v>
      </c>
      <c r="E913">
        <v>16</v>
      </c>
      <c r="F9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13" t="s">
        <v>25</v>
      </c>
      <c r="H913">
        <v>2</v>
      </c>
      <c r="I913">
        <v>91</v>
      </c>
      <c r="J913">
        <v>85</v>
      </c>
      <c r="K913" t="s">
        <v>20</v>
      </c>
      <c r="L913">
        <f>IF(AI_Impact_on_Jobs_20303[[#This Row],[Risk_Category]] = "Low", AI_Impact_on_Jobs_20303[[#This Row],[Automation_Probability_2030]], 0)</f>
        <v>0</v>
      </c>
      <c r="M913">
        <f>IF(AI_Impact_on_Jobs_20303[[#This Row],[Risk_Category]]="Medium", AI_Impact_on_Jobs_20303[[#This Row],[Automation_Probability_2030]], 0)</f>
        <v>0</v>
      </c>
      <c r="N913">
        <f>IF(AI_Impact_on_Jobs_20303[[#This Row],[Risk_Category]]="High", AI_Impact_on_Jobs_20303[[#This Row],[Automation_Probability_2030]], 0)</f>
        <v>85</v>
      </c>
      <c r="O913">
        <f>AVERAGE(AI_Impact_on_Jobs_20303[[#This Row],[Skill_1]:[Skill_10]])</f>
        <v>37.299999999999997</v>
      </c>
      <c r="P913">
        <v>21</v>
      </c>
      <c r="Q913">
        <v>29</v>
      </c>
      <c r="R913">
        <v>85</v>
      </c>
      <c r="S913">
        <v>10</v>
      </c>
      <c r="T913">
        <v>32</v>
      </c>
      <c r="U913">
        <v>15</v>
      </c>
      <c r="V913">
        <v>79</v>
      </c>
      <c r="W913">
        <v>6</v>
      </c>
      <c r="X913">
        <v>1</v>
      </c>
      <c r="Y913">
        <v>95</v>
      </c>
    </row>
    <row r="914" spans="1:25" x14ac:dyDescent="0.35">
      <c r="A914">
        <v>913</v>
      </c>
      <c r="B914" t="s">
        <v>26</v>
      </c>
      <c r="C914">
        <v>99074</v>
      </c>
      <c r="D914">
        <f>ROUND(AI_Impact_on_Jobs_20303[[#This Row],[Salary]]/1000, 1)</f>
        <v>99.1</v>
      </c>
      <c r="E914">
        <v>21</v>
      </c>
      <c r="F9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14" t="s">
        <v>19</v>
      </c>
      <c r="H914">
        <v>63</v>
      </c>
      <c r="I914">
        <v>92</v>
      </c>
      <c r="J914">
        <v>52</v>
      </c>
      <c r="K914" t="s">
        <v>27</v>
      </c>
      <c r="L914">
        <f>IF(AI_Impact_on_Jobs_20303[[#This Row],[Risk_Category]] = "Low", AI_Impact_on_Jobs_20303[[#This Row],[Automation_Probability_2030]], 0)</f>
        <v>0</v>
      </c>
      <c r="M914">
        <f>IF(AI_Impact_on_Jobs_20303[[#This Row],[Risk_Category]]="Medium", AI_Impact_on_Jobs_20303[[#This Row],[Automation_Probability_2030]], 0)</f>
        <v>52</v>
      </c>
      <c r="N914">
        <f>IF(AI_Impact_on_Jobs_20303[[#This Row],[Risk_Category]]="High", AI_Impact_on_Jobs_20303[[#This Row],[Automation_Probability_2030]], 0)</f>
        <v>0</v>
      </c>
      <c r="O914">
        <f>AVERAGE(AI_Impact_on_Jobs_20303[[#This Row],[Skill_1]:[Skill_10]])</f>
        <v>62.7</v>
      </c>
      <c r="P914">
        <v>21</v>
      </c>
      <c r="Q914">
        <v>69</v>
      </c>
      <c r="R914">
        <v>96</v>
      </c>
      <c r="S914">
        <v>46</v>
      </c>
      <c r="T914">
        <v>52</v>
      </c>
      <c r="U914">
        <v>24</v>
      </c>
      <c r="V914">
        <v>89</v>
      </c>
      <c r="W914">
        <v>97</v>
      </c>
      <c r="X914">
        <v>79</v>
      </c>
      <c r="Y914">
        <v>54</v>
      </c>
    </row>
    <row r="915" spans="1:25" x14ac:dyDescent="0.35">
      <c r="A915">
        <v>914</v>
      </c>
      <c r="B915" t="s">
        <v>32</v>
      </c>
      <c r="C915">
        <v>71716</v>
      </c>
      <c r="D915">
        <f>ROUND(AI_Impact_on_Jobs_20303[[#This Row],[Salary]]/1000, 1)</f>
        <v>71.7</v>
      </c>
      <c r="E915">
        <v>0</v>
      </c>
      <c r="F9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15" t="s">
        <v>38</v>
      </c>
      <c r="H915">
        <v>15</v>
      </c>
      <c r="I915">
        <v>98</v>
      </c>
      <c r="J915">
        <v>52</v>
      </c>
      <c r="K915" t="s">
        <v>27</v>
      </c>
      <c r="L915">
        <f>IF(AI_Impact_on_Jobs_20303[[#This Row],[Risk_Category]] = "Low", AI_Impact_on_Jobs_20303[[#This Row],[Automation_Probability_2030]], 0)</f>
        <v>0</v>
      </c>
      <c r="M915">
        <f>IF(AI_Impact_on_Jobs_20303[[#This Row],[Risk_Category]]="Medium", AI_Impact_on_Jobs_20303[[#This Row],[Automation_Probability_2030]], 0)</f>
        <v>52</v>
      </c>
      <c r="N915">
        <f>IF(AI_Impact_on_Jobs_20303[[#This Row],[Risk_Category]]="High", AI_Impact_on_Jobs_20303[[#This Row],[Automation_Probability_2030]], 0)</f>
        <v>0</v>
      </c>
      <c r="O915">
        <f>AVERAGE(AI_Impact_on_Jobs_20303[[#This Row],[Skill_1]:[Skill_10]])</f>
        <v>36.9</v>
      </c>
      <c r="P915">
        <v>49</v>
      </c>
      <c r="Q915">
        <v>8</v>
      </c>
      <c r="R915">
        <v>67</v>
      </c>
      <c r="S915">
        <v>13</v>
      </c>
      <c r="T915">
        <v>35</v>
      </c>
      <c r="U915">
        <v>34</v>
      </c>
      <c r="V915">
        <v>57</v>
      </c>
      <c r="W915">
        <v>29</v>
      </c>
      <c r="X915">
        <v>12</v>
      </c>
      <c r="Y915">
        <v>65</v>
      </c>
    </row>
    <row r="916" spans="1:25" x14ac:dyDescent="0.35">
      <c r="A916">
        <v>915</v>
      </c>
      <c r="B916" t="s">
        <v>31</v>
      </c>
      <c r="C916">
        <v>132033</v>
      </c>
      <c r="D916">
        <f>ROUND(AI_Impact_on_Jobs_20303[[#This Row],[Salary]]/1000, 1)</f>
        <v>132</v>
      </c>
      <c r="E916">
        <v>21</v>
      </c>
      <c r="F9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16" t="s">
        <v>22</v>
      </c>
      <c r="H916">
        <v>93</v>
      </c>
      <c r="I916">
        <v>147</v>
      </c>
      <c r="J916">
        <v>25</v>
      </c>
      <c r="K916" t="s">
        <v>23</v>
      </c>
      <c r="L916">
        <f>IF(AI_Impact_on_Jobs_20303[[#This Row],[Risk_Category]] = "Low", AI_Impact_on_Jobs_20303[[#This Row],[Automation_Probability_2030]], 0)</f>
        <v>25</v>
      </c>
      <c r="M916">
        <f>IF(AI_Impact_on_Jobs_20303[[#This Row],[Risk_Category]]="Medium", AI_Impact_on_Jobs_20303[[#This Row],[Automation_Probability_2030]], 0)</f>
        <v>0</v>
      </c>
      <c r="N916">
        <f>IF(AI_Impact_on_Jobs_20303[[#This Row],[Risk_Category]]="High", AI_Impact_on_Jobs_20303[[#This Row],[Automation_Probability_2030]], 0)</f>
        <v>0</v>
      </c>
      <c r="O916">
        <f>AVERAGE(AI_Impact_on_Jobs_20303[[#This Row],[Skill_1]:[Skill_10]])</f>
        <v>43.4</v>
      </c>
      <c r="P916">
        <v>14</v>
      </c>
      <c r="Q916">
        <v>85</v>
      </c>
      <c r="R916">
        <v>4</v>
      </c>
      <c r="S916">
        <v>73</v>
      </c>
      <c r="T916">
        <v>53</v>
      </c>
      <c r="U916">
        <v>83</v>
      </c>
      <c r="V916">
        <v>43</v>
      </c>
      <c r="W916">
        <v>6</v>
      </c>
      <c r="X916">
        <v>56</v>
      </c>
      <c r="Y916">
        <v>17</v>
      </c>
    </row>
    <row r="917" spans="1:25" x14ac:dyDescent="0.35">
      <c r="A917">
        <v>916</v>
      </c>
      <c r="B917" t="s">
        <v>40</v>
      </c>
      <c r="C917">
        <v>40715</v>
      </c>
      <c r="D917">
        <f>ROUND(AI_Impact_on_Jobs_20303[[#This Row],[Salary]]/1000, 1)</f>
        <v>40.700000000000003</v>
      </c>
      <c r="E917">
        <v>11</v>
      </c>
      <c r="F9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17" t="s">
        <v>19</v>
      </c>
      <c r="H917">
        <v>53</v>
      </c>
      <c r="I917">
        <v>105</v>
      </c>
      <c r="J917">
        <v>28</v>
      </c>
      <c r="K917" t="s">
        <v>23</v>
      </c>
      <c r="L917">
        <f>IF(AI_Impact_on_Jobs_20303[[#This Row],[Risk_Category]] = "Low", AI_Impact_on_Jobs_20303[[#This Row],[Automation_Probability_2030]], 0)</f>
        <v>28</v>
      </c>
      <c r="M917">
        <f>IF(AI_Impact_on_Jobs_20303[[#This Row],[Risk_Category]]="Medium", AI_Impact_on_Jobs_20303[[#This Row],[Automation_Probability_2030]], 0)</f>
        <v>0</v>
      </c>
      <c r="N917">
        <f>IF(AI_Impact_on_Jobs_20303[[#This Row],[Risk_Category]]="High", AI_Impact_on_Jobs_20303[[#This Row],[Automation_Probability_2030]], 0)</f>
        <v>0</v>
      </c>
      <c r="O917">
        <f>AVERAGE(AI_Impact_on_Jobs_20303[[#This Row],[Skill_1]:[Skill_10]])</f>
        <v>37.700000000000003</v>
      </c>
      <c r="P917">
        <v>62</v>
      </c>
      <c r="Q917">
        <v>3</v>
      </c>
      <c r="R917">
        <v>3</v>
      </c>
      <c r="S917">
        <v>5</v>
      </c>
      <c r="T917">
        <v>87</v>
      </c>
      <c r="U917">
        <v>79</v>
      </c>
      <c r="V917">
        <v>96</v>
      </c>
      <c r="W917">
        <v>7</v>
      </c>
      <c r="X917">
        <v>27</v>
      </c>
      <c r="Y917">
        <v>8</v>
      </c>
    </row>
    <row r="918" spans="1:25" x14ac:dyDescent="0.35">
      <c r="A918">
        <v>917</v>
      </c>
      <c r="B918" t="s">
        <v>21</v>
      </c>
      <c r="C918">
        <v>77553</v>
      </c>
      <c r="D918">
        <f>ROUND(AI_Impact_on_Jobs_20303[[#This Row],[Salary]]/1000, 1)</f>
        <v>77.599999999999994</v>
      </c>
      <c r="E918">
        <v>23</v>
      </c>
      <c r="F9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18" t="s">
        <v>22</v>
      </c>
      <c r="H918">
        <v>14</v>
      </c>
      <c r="I918">
        <v>6</v>
      </c>
      <c r="J918">
        <v>19</v>
      </c>
      <c r="K918" t="s">
        <v>23</v>
      </c>
      <c r="L918">
        <f>IF(AI_Impact_on_Jobs_20303[[#This Row],[Risk_Category]] = "Low", AI_Impact_on_Jobs_20303[[#This Row],[Automation_Probability_2030]], 0)</f>
        <v>19</v>
      </c>
      <c r="M918">
        <f>IF(AI_Impact_on_Jobs_20303[[#This Row],[Risk_Category]]="Medium", AI_Impact_on_Jobs_20303[[#This Row],[Automation_Probability_2030]], 0)</f>
        <v>0</v>
      </c>
      <c r="N918">
        <f>IF(AI_Impact_on_Jobs_20303[[#This Row],[Risk_Category]]="High", AI_Impact_on_Jobs_20303[[#This Row],[Automation_Probability_2030]], 0)</f>
        <v>0</v>
      </c>
      <c r="O918">
        <f>AVERAGE(AI_Impact_on_Jobs_20303[[#This Row],[Skill_1]:[Skill_10]])</f>
        <v>40.799999999999997</v>
      </c>
      <c r="P918">
        <v>41</v>
      </c>
      <c r="Q918">
        <v>72</v>
      </c>
      <c r="R918">
        <v>49</v>
      </c>
      <c r="S918">
        <v>43</v>
      </c>
      <c r="T918">
        <v>43</v>
      </c>
      <c r="U918">
        <v>87</v>
      </c>
      <c r="V918">
        <v>4</v>
      </c>
      <c r="W918">
        <v>33</v>
      </c>
      <c r="X918">
        <v>34</v>
      </c>
      <c r="Y918">
        <v>2</v>
      </c>
    </row>
    <row r="919" spans="1:25" x14ac:dyDescent="0.35">
      <c r="A919">
        <v>918</v>
      </c>
      <c r="B919" t="s">
        <v>28</v>
      </c>
      <c r="C919">
        <v>36861</v>
      </c>
      <c r="D919">
        <f>ROUND(AI_Impact_on_Jobs_20303[[#This Row],[Salary]]/1000, 1)</f>
        <v>36.9</v>
      </c>
      <c r="E919">
        <v>14</v>
      </c>
      <c r="F9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19" t="s">
        <v>19</v>
      </c>
      <c r="H919">
        <v>15</v>
      </c>
      <c r="I919">
        <v>141</v>
      </c>
      <c r="J919">
        <v>41</v>
      </c>
      <c r="K919" t="s">
        <v>27</v>
      </c>
      <c r="L919">
        <f>IF(AI_Impact_on_Jobs_20303[[#This Row],[Risk_Category]] = "Low", AI_Impact_on_Jobs_20303[[#This Row],[Automation_Probability_2030]], 0)</f>
        <v>0</v>
      </c>
      <c r="M919">
        <f>IF(AI_Impact_on_Jobs_20303[[#This Row],[Risk_Category]]="Medium", AI_Impact_on_Jobs_20303[[#This Row],[Automation_Probability_2030]], 0)</f>
        <v>41</v>
      </c>
      <c r="N919">
        <f>IF(AI_Impact_on_Jobs_20303[[#This Row],[Risk_Category]]="High", AI_Impact_on_Jobs_20303[[#This Row],[Automation_Probability_2030]], 0)</f>
        <v>0</v>
      </c>
      <c r="O919">
        <f>AVERAGE(AI_Impact_on_Jobs_20303[[#This Row],[Skill_1]:[Skill_10]])</f>
        <v>43.6</v>
      </c>
      <c r="P919">
        <v>9</v>
      </c>
      <c r="Q919">
        <v>79</v>
      </c>
      <c r="R919">
        <v>58</v>
      </c>
      <c r="S919">
        <v>67</v>
      </c>
      <c r="T919">
        <v>33</v>
      </c>
      <c r="U919">
        <v>57</v>
      </c>
      <c r="V919">
        <v>29</v>
      </c>
      <c r="W919">
        <v>4</v>
      </c>
      <c r="X919">
        <v>76</v>
      </c>
      <c r="Y919">
        <v>24</v>
      </c>
    </row>
    <row r="920" spans="1:25" x14ac:dyDescent="0.35">
      <c r="A920">
        <v>919</v>
      </c>
      <c r="B920" t="s">
        <v>26</v>
      </c>
      <c r="C920">
        <v>70154</v>
      </c>
      <c r="D920">
        <f>ROUND(AI_Impact_on_Jobs_20303[[#This Row],[Salary]]/1000, 1)</f>
        <v>70.2</v>
      </c>
      <c r="E920">
        <v>27</v>
      </c>
      <c r="F9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20" t="s">
        <v>22</v>
      </c>
      <c r="H920">
        <v>38</v>
      </c>
      <c r="I920">
        <v>103</v>
      </c>
      <c r="J920">
        <v>68</v>
      </c>
      <c r="K920" t="s">
        <v>27</v>
      </c>
      <c r="L920">
        <f>IF(AI_Impact_on_Jobs_20303[[#This Row],[Risk_Category]] = "Low", AI_Impact_on_Jobs_20303[[#This Row],[Automation_Probability_2030]], 0)</f>
        <v>0</v>
      </c>
      <c r="M920">
        <f>IF(AI_Impact_on_Jobs_20303[[#This Row],[Risk_Category]]="Medium", AI_Impact_on_Jobs_20303[[#This Row],[Automation_Probability_2030]], 0)</f>
        <v>68</v>
      </c>
      <c r="N920">
        <f>IF(AI_Impact_on_Jobs_20303[[#This Row],[Risk_Category]]="High", AI_Impact_on_Jobs_20303[[#This Row],[Automation_Probability_2030]], 0)</f>
        <v>0</v>
      </c>
      <c r="O920">
        <f>AVERAGE(AI_Impact_on_Jobs_20303[[#This Row],[Skill_1]:[Skill_10]])</f>
        <v>43.2</v>
      </c>
      <c r="P920">
        <v>68</v>
      </c>
      <c r="Q920">
        <v>65</v>
      </c>
      <c r="R920">
        <v>71</v>
      </c>
      <c r="S920">
        <v>92</v>
      </c>
      <c r="T920">
        <v>25</v>
      </c>
      <c r="U920">
        <v>61</v>
      </c>
      <c r="V920">
        <v>4</v>
      </c>
      <c r="W920">
        <v>1</v>
      </c>
      <c r="X920">
        <v>13</v>
      </c>
      <c r="Y920">
        <v>32</v>
      </c>
    </row>
    <row r="921" spans="1:25" x14ac:dyDescent="0.35">
      <c r="A921">
        <v>920</v>
      </c>
      <c r="B921" t="s">
        <v>24</v>
      </c>
      <c r="C921">
        <v>93576</v>
      </c>
      <c r="D921">
        <f>ROUND(AI_Impact_on_Jobs_20303[[#This Row],[Salary]]/1000, 1)</f>
        <v>93.6</v>
      </c>
      <c r="E921">
        <v>13</v>
      </c>
      <c r="F9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21" t="s">
        <v>25</v>
      </c>
      <c r="H921">
        <v>82</v>
      </c>
      <c r="I921">
        <v>103</v>
      </c>
      <c r="J921">
        <v>78</v>
      </c>
      <c r="K921" t="s">
        <v>20</v>
      </c>
      <c r="L921">
        <f>IF(AI_Impact_on_Jobs_20303[[#This Row],[Risk_Category]] = "Low", AI_Impact_on_Jobs_20303[[#This Row],[Automation_Probability_2030]], 0)</f>
        <v>0</v>
      </c>
      <c r="M921">
        <f>IF(AI_Impact_on_Jobs_20303[[#This Row],[Risk_Category]]="Medium", AI_Impact_on_Jobs_20303[[#This Row],[Automation_Probability_2030]], 0)</f>
        <v>0</v>
      </c>
      <c r="N921">
        <f>IF(AI_Impact_on_Jobs_20303[[#This Row],[Risk_Category]]="High", AI_Impact_on_Jobs_20303[[#This Row],[Automation_Probability_2030]], 0)</f>
        <v>78</v>
      </c>
      <c r="O921">
        <f>AVERAGE(AI_Impact_on_Jobs_20303[[#This Row],[Skill_1]:[Skill_10]])</f>
        <v>41.9</v>
      </c>
      <c r="P921">
        <v>66</v>
      </c>
      <c r="Q921">
        <v>72</v>
      </c>
      <c r="R921">
        <v>56</v>
      </c>
      <c r="S921">
        <v>6</v>
      </c>
      <c r="T921">
        <v>17</v>
      </c>
      <c r="U921">
        <v>29</v>
      </c>
      <c r="V921">
        <v>28</v>
      </c>
      <c r="W921">
        <v>67</v>
      </c>
      <c r="X921">
        <v>2</v>
      </c>
      <c r="Y921">
        <v>76</v>
      </c>
    </row>
    <row r="922" spans="1:25" x14ac:dyDescent="0.35">
      <c r="A922">
        <v>921</v>
      </c>
      <c r="B922" t="s">
        <v>31</v>
      </c>
      <c r="C922">
        <v>127294</v>
      </c>
      <c r="D922">
        <f>ROUND(AI_Impact_on_Jobs_20303[[#This Row],[Salary]]/1000, 1)</f>
        <v>127.3</v>
      </c>
      <c r="E922">
        <v>11</v>
      </c>
      <c r="F9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22" t="s">
        <v>22</v>
      </c>
      <c r="H922">
        <v>31</v>
      </c>
      <c r="I922">
        <v>103</v>
      </c>
      <c r="J922">
        <v>1</v>
      </c>
      <c r="K922" t="s">
        <v>23</v>
      </c>
      <c r="L922">
        <f>IF(AI_Impact_on_Jobs_20303[[#This Row],[Risk_Category]] = "Low", AI_Impact_on_Jobs_20303[[#This Row],[Automation_Probability_2030]], 0)</f>
        <v>1</v>
      </c>
      <c r="M922">
        <f>IF(AI_Impact_on_Jobs_20303[[#This Row],[Risk_Category]]="Medium", AI_Impact_on_Jobs_20303[[#This Row],[Automation_Probability_2030]], 0)</f>
        <v>0</v>
      </c>
      <c r="N922">
        <f>IF(AI_Impact_on_Jobs_20303[[#This Row],[Risk_Category]]="High", AI_Impact_on_Jobs_20303[[#This Row],[Automation_Probability_2030]], 0)</f>
        <v>0</v>
      </c>
      <c r="O922">
        <f>AVERAGE(AI_Impact_on_Jobs_20303[[#This Row],[Skill_1]:[Skill_10]])</f>
        <v>61.6</v>
      </c>
      <c r="P922">
        <v>88</v>
      </c>
      <c r="Q922">
        <v>9</v>
      </c>
      <c r="R922">
        <v>44</v>
      </c>
      <c r="S922">
        <v>85</v>
      </c>
      <c r="T922">
        <v>62</v>
      </c>
      <c r="U922">
        <v>29</v>
      </c>
      <c r="V922">
        <v>42</v>
      </c>
      <c r="W922">
        <v>71</v>
      </c>
      <c r="X922">
        <v>97</v>
      </c>
      <c r="Y922">
        <v>89</v>
      </c>
    </row>
    <row r="923" spans="1:25" x14ac:dyDescent="0.35">
      <c r="A923">
        <v>922</v>
      </c>
      <c r="B923" t="s">
        <v>35</v>
      </c>
      <c r="C923">
        <v>139875</v>
      </c>
      <c r="D923">
        <f>ROUND(AI_Impact_on_Jobs_20303[[#This Row],[Salary]]/1000, 1)</f>
        <v>139.9</v>
      </c>
      <c r="E923">
        <v>5</v>
      </c>
      <c r="F9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23" t="s">
        <v>38</v>
      </c>
      <c r="H923">
        <v>10</v>
      </c>
      <c r="I923">
        <v>5</v>
      </c>
      <c r="J923">
        <v>31</v>
      </c>
      <c r="K923" t="s">
        <v>27</v>
      </c>
      <c r="L923">
        <f>IF(AI_Impact_on_Jobs_20303[[#This Row],[Risk_Category]] = "Low", AI_Impact_on_Jobs_20303[[#This Row],[Automation_Probability_2030]], 0)</f>
        <v>0</v>
      </c>
      <c r="M923">
        <f>IF(AI_Impact_on_Jobs_20303[[#This Row],[Risk_Category]]="Medium", AI_Impact_on_Jobs_20303[[#This Row],[Automation_Probability_2030]], 0)</f>
        <v>31</v>
      </c>
      <c r="N923">
        <f>IF(AI_Impact_on_Jobs_20303[[#This Row],[Risk_Category]]="High", AI_Impact_on_Jobs_20303[[#This Row],[Automation_Probability_2030]], 0)</f>
        <v>0</v>
      </c>
      <c r="O923">
        <f>AVERAGE(AI_Impact_on_Jobs_20303[[#This Row],[Skill_1]:[Skill_10]])</f>
        <v>41.4</v>
      </c>
      <c r="P923">
        <v>82</v>
      </c>
      <c r="Q923">
        <v>2</v>
      </c>
      <c r="R923">
        <v>6</v>
      </c>
      <c r="S923">
        <v>24</v>
      </c>
      <c r="T923">
        <v>43</v>
      </c>
      <c r="U923">
        <v>73</v>
      </c>
      <c r="V923">
        <v>62</v>
      </c>
      <c r="W923">
        <v>24</v>
      </c>
      <c r="X923">
        <v>5</v>
      </c>
      <c r="Y923">
        <v>93</v>
      </c>
    </row>
    <row r="924" spans="1:25" x14ac:dyDescent="0.35">
      <c r="A924">
        <v>923</v>
      </c>
      <c r="B924" t="s">
        <v>18</v>
      </c>
      <c r="C924">
        <v>52925</v>
      </c>
      <c r="D924">
        <f>ROUND(AI_Impact_on_Jobs_20303[[#This Row],[Salary]]/1000, 1)</f>
        <v>52.9</v>
      </c>
      <c r="E924">
        <v>15</v>
      </c>
      <c r="F9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24" t="s">
        <v>25</v>
      </c>
      <c r="H924">
        <v>32</v>
      </c>
      <c r="I924">
        <v>148</v>
      </c>
      <c r="J924">
        <v>88</v>
      </c>
      <c r="K924" t="s">
        <v>20</v>
      </c>
      <c r="L924">
        <f>IF(AI_Impact_on_Jobs_20303[[#This Row],[Risk_Category]] = "Low", AI_Impact_on_Jobs_20303[[#This Row],[Automation_Probability_2030]], 0)</f>
        <v>0</v>
      </c>
      <c r="M924">
        <f>IF(AI_Impact_on_Jobs_20303[[#This Row],[Risk_Category]]="Medium", AI_Impact_on_Jobs_20303[[#This Row],[Automation_Probability_2030]], 0)</f>
        <v>0</v>
      </c>
      <c r="N924">
        <f>IF(AI_Impact_on_Jobs_20303[[#This Row],[Risk_Category]]="High", AI_Impact_on_Jobs_20303[[#This Row],[Automation_Probability_2030]], 0)</f>
        <v>88</v>
      </c>
      <c r="O924">
        <f>AVERAGE(AI_Impact_on_Jobs_20303[[#This Row],[Skill_1]:[Skill_10]])</f>
        <v>39.5</v>
      </c>
      <c r="P924">
        <v>6</v>
      </c>
      <c r="Q924">
        <v>4</v>
      </c>
      <c r="R924">
        <v>17</v>
      </c>
      <c r="S924">
        <v>73</v>
      </c>
      <c r="T924">
        <v>18</v>
      </c>
      <c r="U924">
        <v>51</v>
      </c>
      <c r="V924">
        <v>9</v>
      </c>
      <c r="W924">
        <v>92</v>
      </c>
      <c r="X924">
        <v>34</v>
      </c>
      <c r="Y924">
        <v>91</v>
      </c>
    </row>
    <row r="925" spans="1:25" x14ac:dyDescent="0.35">
      <c r="A925">
        <v>924</v>
      </c>
      <c r="B925" t="s">
        <v>31</v>
      </c>
      <c r="C925">
        <v>119779</v>
      </c>
      <c r="D925">
        <f>ROUND(AI_Impact_on_Jobs_20303[[#This Row],[Salary]]/1000, 1)</f>
        <v>119.8</v>
      </c>
      <c r="E925">
        <v>1</v>
      </c>
      <c r="F9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25" t="s">
        <v>38</v>
      </c>
      <c r="H925">
        <v>1</v>
      </c>
      <c r="I925">
        <v>96</v>
      </c>
      <c r="J925">
        <v>6</v>
      </c>
      <c r="K925" t="s">
        <v>23</v>
      </c>
      <c r="L925">
        <f>IF(AI_Impact_on_Jobs_20303[[#This Row],[Risk_Category]] = "Low", AI_Impact_on_Jobs_20303[[#This Row],[Automation_Probability_2030]], 0)</f>
        <v>6</v>
      </c>
      <c r="M925">
        <f>IF(AI_Impact_on_Jobs_20303[[#This Row],[Risk_Category]]="Medium", AI_Impact_on_Jobs_20303[[#This Row],[Automation_Probability_2030]], 0)</f>
        <v>0</v>
      </c>
      <c r="N925">
        <f>IF(AI_Impact_on_Jobs_20303[[#This Row],[Risk_Category]]="High", AI_Impact_on_Jobs_20303[[#This Row],[Automation_Probability_2030]], 0)</f>
        <v>0</v>
      </c>
      <c r="O925">
        <f>AVERAGE(AI_Impact_on_Jobs_20303[[#This Row],[Skill_1]:[Skill_10]])</f>
        <v>49</v>
      </c>
      <c r="P925">
        <v>91</v>
      </c>
      <c r="Q925">
        <v>52</v>
      </c>
      <c r="R925">
        <v>7</v>
      </c>
      <c r="S925">
        <v>11</v>
      </c>
      <c r="T925">
        <v>38</v>
      </c>
      <c r="U925">
        <v>94</v>
      </c>
      <c r="V925">
        <v>69</v>
      </c>
      <c r="W925">
        <v>87</v>
      </c>
      <c r="X925">
        <v>37</v>
      </c>
      <c r="Y925">
        <v>4</v>
      </c>
    </row>
    <row r="926" spans="1:25" x14ac:dyDescent="0.35">
      <c r="A926">
        <v>925</v>
      </c>
      <c r="B926" t="s">
        <v>31</v>
      </c>
      <c r="C926">
        <v>87702</v>
      </c>
      <c r="D926">
        <f>ROUND(AI_Impact_on_Jobs_20303[[#This Row],[Salary]]/1000, 1)</f>
        <v>87.7</v>
      </c>
      <c r="E926">
        <v>15</v>
      </c>
      <c r="F9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26" t="s">
        <v>22</v>
      </c>
      <c r="H926">
        <v>2</v>
      </c>
      <c r="I926">
        <v>145</v>
      </c>
      <c r="J926">
        <v>14</v>
      </c>
      <c r="K926" t="s">
        <v>23</v>
      </c>
      <c r="L926">
        <f>IF(AI_Impact_on_Jobs_20303[[#This Row],[Risk_Category]] = "Low", AI_Impact_on_Jobs_20303[[#This Row],[Automation_Probability_2030]], 0)</f>
        <v>14</v>
      </c>
      <c r="M926">
        <f>IF(AI_Impact_on_Jobs_20303[[#This Row],[Risk_Category]]="Medium", AI_Impact_on_Jobs_20303[[#This Row],[Automation_Probability_2030]], 0)</f>
        <v>0</v>
      </c>
      <c r="N926">
        <f>IF(AI_Impact_on_Jobs_20303[[#This Row],[Risk_Category]]="High", AI_Impact_on_Jobs_20303[[#This Row],[Automation_Probability_2030]], 0)</f>
        <v>0</v>
      </c>
      <c r="O926">
        <f>AVERAGE(AI_Impact_on_Jobs_20303[[#This Row],[Skill_1]:[Skill_10]])</f>
        <v>51.2</v>
      </c>
      <c r="P926">
        <v>1</v>
      </c>
      <c r="Q926">
        <v>69</v>
      </c>
      <c r="R926">
        <v>98</v>
      </c>
      <c r="S926">
        <v>97</v>
      </c>
      <c r="T926">
        <v>16</v>
      </c>
      <c r="U926">
        <v>18</v>
      </c>
      <c r="V926">
        <v>57</v>
      </c>
      <c r="W926">
        <v>64</v>
      </c>
      <c r="X926">
        <v>74</v>
      </c>
      <c r="Y926">
        <v>18</v>
      </c>
    </row>
    <row r="927" spans="1:25" x14ac:dyDescent="0.35">
      <c r="A927">
        <v>926</v>
      </c>
      <c r="B927" t="s">
        <v>36</v>
      </c>
      <c r="C927">
        <v>127556</v>
      </c>
      <c r="D927">
        <f>ROUND(AI_Impact_on_Jobs_20303[[#This Row],[Salary]]/1000, 1)</f>
        <v>127.6</v>
      </c>
      <c r="E927">
        <v>8</v>
      </c>
      <c r="F9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27" t="s">
        <v>25</v>
      </c>
      <c r="H927">
        <v>64</v>
      </c>
      <c r="I927">
        <v>135</v>
      </c>
      <c r="J927">
        <v>52</v>
      </c>
      <c r="K927" t="s">
        <v>27</v>
      </c>
      <c r="L927">
        <f>IF(AI_Impact_on_Jobs_20303[[#This Row],[Risk_Category]] = "Low", AI_Impact_on_Jobs_20303[[#This Row],[Automation_Probability_2030]], 0)</f>
        <v>0</v>
      </c>
      <c r="M927">
        <f>IF(AI_Impact_on_Jobs_20303[[#This Row],[Risk_Category]]="Medium", AI_Impact_on_Jobs_20303[[#This Row],[Automation_Probability_2030]], 0)</f>
        <v>52</v>
      </c>
      <c r="N927">
        <f>IF(AI_Impact_on_Jobs_20303[[#This Row],[Risk_Category]]="High", AI_Impact_on_Jobs_20303[[#This Row],[Automation_Probability_2030]], 0)</f>
        <v>0</v>
      </c>
      <c r="O927">
        <f>AVERAGE(AI_Impact_on_Jobs_20303[[#This Row],[Skill_1]:[Skill_10]])</f>
        <v>50.8</v>
      </c>
      <c r="P927">
        <v>41</v>
      </c>
      <c r="Q927">
        <v>98</v>
      </c>
      <c r="R927">
        <v>58</v>
      </c>
      <c r="S927">
        <v>87</v>
      </c>
      <c r="T927">
        <v>95</v>
      </c>
      <c r="U927">
        <v>68</v>
      </c>
      <c r="V927">
        <v>55</v>
      </c>
      <c r="W927">
        <v>0</v>
      </c>
      <c r="X927">
        <v>4</v>
      </c>
      <c r="Y927">
        <v>2</v>
      </c>
    </row>
    <row r="928" spans="1:25" x14ac:dyDescent="0.35">
      <c r="A928">
        <v>927</v>
      </c>
      <c r="B928" t="s">
        <v>21</v>
      </c>
      <c r="C928">
        <v>46289</v>
      </c>
      <c r="D928">
        <f>ROUND(AI_Impact_on_Jobs_20303[[#This Row],[Salary]]/1000, 1)</f>
        <v>46.3</v>
      </c>
      <c r="E928">
        <v>22</v>
      </c>
      <c r="F9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28" t="s">
        <v>19</v>
      </c>
      <c r="H928">
        <v>25</v>
      </c>
      <c r="I928">
        <v>8</v>
      </c>
      <c r="J928">
        <v>14</v>
      </c>
      <c r="K928" t="s">
        <v>23</v>
      </c>
      <c r="L928">
        <f>IF(AI_Impact_on_Jobs_20303[[#This Row],[Risk_Category]] = "Low", AI_Impact_on_Jobs_20303[[#This Row],[Automation_Probability_2030]], 0)</f>
        <v>14</v>
      </c>
      <c r="M928">
        <f>IF(AI_Impact_on_Jobs_20303[[#This Row],[Risk_Category]]="Medium", AI_Impact_on_Jobs_20303[[#This Row],[Automation_Probability_2030]], 0)</f>
        <v>0</v>
      </c>
      <c r="N928">
        <f>IF(AI_Impact_on_Jobs_20303[[#This Row],[Risk_Category]]="High", AI_Impact_on_Jobs_20303[[#This Row],[Automation_Probability_2030]], 0)</f>
        <v>0</v>
      </c>
      <c r="O928">
        <f>AVERAGE(AI_Impact_on_Jobs_20303[[#This Row],[Skill_1]:[Skill_10]])</f>
        <v>46.5</v>
      </c>
      <c r="P928">
        <v>42</v>
      </c>
      <c r="Q928">
        <v>1</v>
      </c>
      <c r="R928">
        <v>4</v>
      </c>
      <c r="S928">
        <v>67</v>
      </c>
      <c r="T928">
        <v>54</v>
      </c>
      <c r="U928">
        <v>44</v>
      </c>
      <c r="V928">
        <v>63</v>
      </c>
      <c r="W928">
        <v>83</v>
      </c>
      <c r="X928">
        <v>43</v>
      </c>
      <c r="Y928">
        <v>64</v>
      </c>
    </row>
    <row r="929" spans="1:25" x14ac:dyDescent="0.35">
      <c r="A929">
        <v>928</v>
      </c>
      <c r="B929" t="s">
        <v>39</v>
      </c>
      <c r="C929">
        <v>115823</v>
      </c>
      <c r="D929">
        <f>ROUND(AI_Impact_on_Jobs_20303[[#This Row],[Salary]]/1000, 1)</f>
        <v>115.8</v>
      </c>
      <c r="E929">
        <v>29</v>
      </c>
      <c r="F9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29" t="s">
        <v>19</v>
      </c>
      <c r="H929">
        <v>84</v>
      </c>
      <c r="I929">
        <v>93</v>
      </c>
      <c r="J929">
        <v>86</v>
      </c>
      <c r="K929" t="s">
        <v>20</v>
      </c>
      <c r="L929">
        <f>IF(AI_Impact_on_Jobs_20303[[#This Row],[Risk_Category]] = "Low", AI_Impact_on_Jobs_20303[[#This Row],[Automation_Probability_2030]], 0)</f>
        <v>0</v>
      </c>
      <c r="M929">
        <f>IF(AI_Impact_on_Jobs_20303[[#This Row],[Risk_Category]]="Medium", AI_Impact_on_Jobs_20303[[#This Row],[Automation_Probability_2030]], 0)</f>
        <v>0</v>
      </c>
      <c r="N929">
        <f>IF(AI_Impact_on_Jobs_20303[[#This Row],[Risk_Category]]="High", AI_Impact_on_Jobs_20303[[#This Row],[Automation_Probability_2030]], 0)</f>
        <v>86</v>
      </c>
      <c r="O929">
        <f>AVERAGE(AI_Impact_on_Jobs_20303[[#This Row],[Skill_1]:[Skill_10]])</f>
        <v>48.9</v>
      </c>
      <c r="P929">
        <v>18</v>
      </c>
      <c r="Q929">
        <v>56</v>
      </c>
      <c r="R929">
        <v>98</v>
      </c>
      <c r="S929">
        <v>52</v>
      </c>
      <c r="T929">
        <v>93</v>
      </c>
      <c r="U929">
        <v>41</v>
      </c>
      <c r="V929">
        <v>10</v>
      </c>
      <c r="W929">
        <v>58</v>
      </c>
      <c r="X929">
        <v>4</v>
      </c>
      <c r="Y929">
        <v>59</v>
      </c>
    </row>
    <row r="930" spans="1:25" x14ac:dyDescent="0.35">
      <c r="A930">
        <v>929</v>
      </c>
      <c r="B930" t="s">
        <v>24</v>
      </c>
      <c r="C930">
        <v>55966</v>
      </c>
      <c r="D930">
        <f>ROUND(AI_Impact_on_Jobs_20303[[#This Row],[Salary]]/1000, 1)</f>
        <v>56</v>
      </c>
      <c r="E930">
        <v>27</v>
      </c>
      <c r="F9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30" t="s">
        <v>22</v>
      </c>
      <c r="H930">
        <v>3</v>
      </c>
      <c r="I930">
        <v>132</v>
      </c>
      <c r="J930">
        <v>77</v>
      </c>
      <c r="K930" t="s">
        <v>20</v>
      </c>
      <c r="L930">
        <f>IF(AI_Impact_on_Jobs_20303[[#This Row],[Risk_Category]] = "Low", AI_Impact_on_Jobs_20303[[#This Row],[Automation_Probability_2030]], 0)</f>
        <v>0</v>
      </c>
      <c r="M930">
        <f>IF(AI_Impact_on_Jobs_20303[[#This Row],[Risk_Category]]="Medium", AI_Impact_on_Jobs_20303[[#This Row],[Automation_Probability_2030]], 0)</f>
        <v>0</v>
      </c>
      <c r="N930">
        <f>IF(AI_Impact_on_Jobs_20303[[#This Row],[Risk_Category]]="High", AI_Impact_on_Jobs_20303[[#This Row],[Automation_Probability_2030]], 0)</f>
        <v>77</v>
      </c>
      <c r="O930">
        <f>AVERAGE(AI_Impact_on_Jobs_20303[[#This Row],[Skill_1]:[Skill_10]])</f>
        <v>47</v>
      </c>
      <c r="P930">
        <v>8</v>
      </c>
      <c r="Q930">
        <v>29</v>
      </c>
      <c r="R930">
        <v>19</v>
      </c>
      <c r="S930">
        <v>97</v>
      </c>
      <c r="T930">
        <v>36</v>
      </c>
      <c r="U930">
        <v>6</v>
      </c>
      <c r="V930">
        <v>61</v>
      </c>
      <c r="W930">
        <v>56</v>
      </c>
      <c r="X930">
        <v>91</v>
      </c>
      <c r="Y930">
        <v>67</v>
      </c>
    </row>
    <row r="931" spans="1:25" x14ac:dyDescent="0.35">
      <c r="A931">
        <v>930</v>
      </c>
      <c r="B931" t="s">
        <v>32</v>
      </c>
      <c r="C931">
        <v>98560</v>
      </c>
      <c r="D931">
        <f>ROUND(AI_Impact_on_Jobs_20303[[#This Row],[Salary]]/1000, 1)</f>
        <v>98.6</v>
      </c>
      <c r="E931">
        <v>23</v>
      </c>
      <c r="F9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31" t="s">
        <v>38</v>
      </c>
      <c r="H931">
        <v>86</v>
      </c>
      <c r="I931">
        <v>68</v>
      </c>
      <c r="J931">
        <v>52</v>
      </c>
      <c r="K931" t="s">
        <v>27</v>
      </c>
      <c r="L931">
        <f>IF(AI_Impact_on_Jobs_20303[[#This Row],[Risk_Category]] = "Low", AI_Impact_on_Jobs_20303[[#This Row],[Automation_Probability_2030]], 0)</f>
        <v>0</v>
      </c>
      <c r="M931">
        <f>IF(AI_Impact_on_Jobs_20303[[#This Row],[Risk_Category]]="Medium", AI_Impact_on_Jobs_20303[[#This Row],[Automation_Probability_2030]], 0)</f>
        <v>52</v>
      </c>
      <c r="N931">
        <f>IF(AI_Impact_on_Jobs_20303[[#This Row],[Risk_Category]]="High", AI_Impact_on_Jobs_20303[[#This Row],[Automation_Probability_2030]], 0)</f>
        <v>0</v>
      </c>
      <c r="O931">
        <f>AVERAGE(AI_Impact_on_Jobs_20303[[#This Row],[Skill_1]:[Skill_10]])</f>
        <v>58.2</v>
      </c>
      <c r="P931">
        <v>95</v>
      </c>
      <c r="Q931">
        <v>63</v>
      </c>
      <c r="R931">
        <v>82</v>
      </c>
      <c r="S931">
        <v>65</v>
      </c>
      <c r="T931">
        <v>84</v>
      </c>
      <c r="U931">
        <v>94</v>
      </c>
      <c r="V931">
        <v>27</v>
      </c>
      <c r="W931">
        <v>17</v>
      </c>
      <c r="X931">
        <v>48</v>
      </c>
      <c r="Y931">
        <v>7</v>
      </c>
    </row>
    <row r="932" spans="1:25" x14ac:dyDescent="0.35">
      <c r="A932">
        <v>931</v>
      </c>
      <c r="B932" t="s">
        <v>24</v>
      </c>
      <c r="C932">
        <v>109023</v>
      </c>
      <c r="D932">
        <f>ROUND(AI_Impact_on_Jobs_20303[[#This Row],[Salary]]/1000, 1)</f>
        <v>109</v>
      </c>
      <c r="E932">
        <v>28</v>
      </c>
      <c r="F9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32" t="s">
        <v>38</v>
      </c>
      <c r="H932">
        <v>0</v>
      </c>
      <c r="I932">
        <v>84</v>
      </c>
      <c r="J932">
        <v>94</v>
      </c>
      <c r="K932" t="s">
        <v>20</v>
      </c>
      <c r="L932">
        <f>IF(AI_Impact_on_Jobs_20303[[#This Row],[Risk_Category]] = "Low", AI_Impact_on_Jobs_20303[[#This Row],[Automation_Probability_2030]], 0)</f>
        <v>0</v>
      </c>
      <c r="M932">
        <f>IF(AI_Impact_on_Jobs_20303[[#This Row],[Risk_Category]]="Medium", AI_Impact_on_Jobs_20303[[#This Row],[Automation_Probability_2030]], 0)</f>
        <v>0</v>
      </c>
      <c r="N932">
        <f>IF(AI_Impact_on_Jobs_20303[[#This Row],[Risk_Category]]="High", AI_Impact_on_Jobs_20303[[#This Row],[Automation_Probability_2030]], 0)</f>
        <v>94</v>
      </c>
      <c r="O932">
        <f>AVERAGE(AI_Impact_on_Jobs_20303[[#This Row],[Skill_1]:[Skill_10]])</f>
        <v>27.8</v>
      </c>
      <c r="P932">
        <v>69</v>
      </c>
      <c r="Q932">
        <v>4</v>
      </c>
      <c r="R932">
        <v>19</v>
      </c>
      <c r="S932">
        <v>36</v>
      </c>
      <c r="T932">
        <v>17</v>
      </c>
      <c r="U932">
        <v>11</v>
      </c>
      <c r="V932">
        <v>91</v>
      </c>
      <c r="W932">
        <v>10</v>
      </c>
      <c r="X932">
        <v>16</v>
      </c>
      <c r="Y932">
        <v>5</v>
      </c>
    </row>
    <row r="933" spans="1:25" x14ac:dyDescent="0.35">
      <c r="A933">
        <v>932</v>
      </c>
      <c r="B933" t="s">
        <v>30</v>
      </c>
      <c r="C933">
        <v>112455</v>
      </c>
      <c r="D933">
        <f>ROUND(AI_Impact_on_Jobs_20303[[#This Row],[Salary]]/1000, 1)</f>
        <v>112.5</v>
      </c>
      <c r="E933">
        <v>28</v>
      </c>
      <c r="F9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33" t="s">
        <v>22</v>
      </c>
      <c r="H933">
        <v>46</v>
      </c>
      <c r="I933">
        <v>7</v>
      </c>
      <c r="J933">
        <v>42</v>
      </c>
      <c r="K933" t="s">
        <v>27</v>
      </c>
      <c r="L933">
        <f>IF(AI_Impact_on_Jobs_20303[[#This Row],[Risk_Category]] = "Low", AI_Impact_on_Jobs_20303[[#This Row],[Automation_Probability_2030]], 0)</f>
        <v>0</v>
      </c>
      <c r="M933">
        <f>IF(AI_Impact_on_Jobs_20303[[#This Row],[Risk_Category]]="Medium", AI_Impact_on_Jobs_20303[[#This Row],[Automation_Probability_2030]], 0)</f>
        <v>42</v>
      </c>
      <c r="N933">
        <f>IF(AI_Impact_on_Jobs_20303[[#This Row],[Risk_Category]]="High", AI_Impact_on_Jobs_20303[[#This Row],[Automation_Probability_2030]], 0)</f>
        <v>0</v>
      </c>
      <c r="O933">
        <f>AVERAGE(AI_Impact_on_Jobs_20303[[#This Row],[Skill_1]:[Skill_10]])</f>
        <v>53.2</v>
      </c>
      <c r="P933">
        <v>2</v>
      </c>
      <c r="Q933">
        <v>77</v>
      </c>
      <c r="R933">
        <v>71</v>
      </c>
      <c r="S933">
        <v>63</v>
      </c>
      <c r="T933">
        <v>39</v>
      </c>
      <c r="U933">
        <v>91</v>
      </c>
      <c r="V933">
        <v>97</v>
      </c>
      <c r="W933">
        <v>17</v>
      </c>
      <c r="X933">
        <v>22</v>
      </c>
      <c r="Y933">
        <v>53</v>
      </c>
    </row>
    <row r="934" spans="1:25" x14ac:dyDescent="0.35">
      <c r="A934">
        <v>933</v>
      </c>
      <c r="B934" t="s">
        <v>18</v>
      </c>
      <c r="C934">
        <v>42930</v>
      </c>
      <c r="D934">
        <f>ROUND(AI_Impact_on_Jobs_20303[[#This Row],[Salary]]/1000, 1)</f>
        <v>42.9</v>
      </c>
      <c r="E934">
        <v>13</v>
      </c>
      <c r="F9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34" t="s">
        <v>38</v>
      </c>
      <c r="H934">
        <v>44</v>
      </c>
      <c r="I934">
        <v>108</v>
      </c>
      <c r="J934">
        <v>83</v>
      </c>
      <c r="K934" t="s">
        <v>20</v>
      </c>
      <c r="L934">
        <f>IF(AI_Impact_on_Jobs_20303[[#This Row],[Risk_Category]] = "Low", AI_Impact_on_Jobs_20303[[#This Row],[Automation_Probability_2030]], 0)</f>
        <v>0</v>
      </c>
      <c r="M934">
        <f>IF(AI_Impact_on_Jobs_20303[[#This Row],[Risk_Category]]="Medium", AI_Impact_on_Jobs_20303[[#This Row],[Automation_Probability_2030]], 0)</f>
        <v>0</v>
      </c>
      <c r="N934">
        <f>IF(AI_Impact_on_Jobs_20303[[#This Row],[Risk_Category]]="High", AI_Impact_on_Jobs_20303[[#This Row],[Automation_Probability_2030]], 0)</f>
        <v>83</v>
      </c>
      <c r="O934">
        <f>AVERAGE(AI_Impact_on_Jobs_20303[[#This Row],[Skill_1]:[Skill_10]])</f>
        <v>33.799999999999997</v>
      </c>
      <c r="P934">
        <v>33</v>
      </c>
      <c r="Q934">
        <v>54</v>
      </c>
      <c r="R934">
        <v>96</v>
      </c>
      <c r="S934">
        <v>21</v>
      </c>
      <c r="T934">
        <v>65</v>
      </c>
      <c r="U934">
        <v>4</v>
      </c>
      <c r="V934">
        <v>7</v>
      </c>
      <c r="W934">
        <v>55</v>
      </c>
      <c r="X934">
        <v>1</v>
      </c>
      <c r="Y934">
        <v>2</v>
      </c>
    </row>
    <row r="935" spans="1:25" x14ac:dyDescent="0.35">
      <c r="A935">
        <v>934</v>
      </c>
      <c r="B935" t="s">
        <v>35</v>
      </c>
      <c r="C935">
        <v>48065</v>
      </c>
      <c r="D935">
        <f>ROUND(AI_Impact_on_Jobs_20303[[#This Row],[Salary]]/1000, 1)</f>
        <v>48.1</v>
      </c>
      <c r="E935">
        <v>14</v>
      </c>
      <c r="F9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35" t="s">
        <v>22</v>
      </c>
      <c r="H935">
        <v>56</v>
      </c>
      <c r="I935">
        <v>12</v>
      </c>
      <c r="J935">
        <v>38</v>
      </c>
      <c r="K935" t="s">
        <v>27</v>
      </c>
      <c r="L935">
        <f>IF(AI_Impact_on_Jobs_20303[[#This Row],[Risk_Category]] = "Low", AI_Impact_on_Jobs_20303[[#This Row],[Automation_Probability_2030]], 0)</f>
        <v>0</v>
      </c>
      <c r="M935">
        <f>IF(AI_Impact_on_Jobs_20303[[#This Row],[Risk_Category]]="Medium", AI_Impact_on_Jobs_20303[[#This Row],[Automation_Probability_2030]], 0)</f>
        <v>38</v>
      </c>
      <c r="N935">
        <f>IF(AI_Impact_on_Jobs_20303[[#This Row],[Risk_Category]]="High", AI_Impact_on_Jobs_20303[[#This Row],[Automation_Probability_2030]], 0)</f>
        <v>0</v>
      </c>
      <c r="O935">
        <f>AVERAGE(AI_Impact_on_Jobs_20303[[#This Row],[Skill_1]:[Skill_10]])</f>
        <v>45.2</v>
      </c>
      <c r="P935">
        <v>67</v>
      </c>
      <c r="Q935">
        <v>18</v>
      </c>
      <c r="R935">
        <v>61</v>
      </c>
      <c r="S935">
        <v>41</v>
      </c>
      <c r="T935">
        <v>65</v>
      </c>
      <c r="U935">
        <v>10</v>
      </c>
      <c r="V935">
        <v>94</v>
      </c>
      <c r="W935">
        <v>0</v>
      </c>
      <c r="X935">
        <v>89</v>
      </c>
      <c r="Y935">
        <v>7</v>
      </c>
    </row>
    <row r="936" spans="1:25" x14ac:dyDescent="0.35">
      <c r="A936">
        <v>935</v>
      </c>
      <c r="B936" t="s">
        <v>30</v>
      </c>
      <c r="C936">
        <v>86422</v>
      </c>
      <c r="D936">
        <f>ROUND(AI_Impact_on_Jobs_20303[[#This Row],[Salary]]/1000, 1)</f>
        <v>86.4</v>
      </c>
      <c r="E936">
        <v>12</v>
      </c>
      <c r="F9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36" t="s">
        <v>38</v>
      </c>
      <c r="H936">
        <v>28</v>
      </c>
      <c r="I936">
        <v>88</v>
      </c>
      <c r="J936">
        <v>34</v>
      </c>
      <c r="K936" t="s">
        <v>27</v>
      </c>
      <c r="L936">
        <f>IF(AI_Impact_on_Jobs_20303[[#This Row],[Risk_Category]] = "Low", AI_Impact_on_Jobs_20303[[#This Row],[Automation_Probability_2030]], 0)</f>
        <v>0</v>
      </c>
      <c r="M936">
        <f>IF(AI_Impact_on_Jobs_20303[[#This Row],[Risk_Category]]="Medium", AI_Impact_on_Jobs_20303[[#This Row],[Automation_Probability_2030]], 0)</f>
        <v>34</v>
      </c>
      <c r="N936">
        <f>IF(AI_Impact_on_Jobs_20303[[#This Row],[Risk_Category]]="High", AI_Impact_on_Jobs_20303[[#This Row],[Automation_Probability_2030]], 0)</f>
        <v>0</v>
      </c>
      <c r="O936">
        <f>AVERAGE(AI_Impact_on_Jobs_20303[[#This Row],[Skill_1]:[Skill_10]])</f>
        <v>45.3</v>
      </c>
      <c r="P936">
        <v>11</v>
      </c>
      <c r="Q936">
        <v>73</v>
      </c>
      <c r="R936">
        <v>94</v>
      </c>
      <c r="S936">
        <v>61</v>
      </c>
      <c r="T936">
        <v>72</v>
      </c>
      <c r="U936">
        <v>76</v>
      </c>
      <c r="V936">
        <v>26</v>
      </c>
      <c r="W936">
        <v>5</v>
      </c>
      <c r="X936">
        <v>0</v>
      </c>
      <c r="Y936">
        <v>35</v>
      </c>
    </row>
    <row r="937" spans="1:25" x14ac:dyDescent="0.35">
      <c r="A937">
        <v>936</v>
      </c>
      <c r="B937" t="s">
        <v>31</v>
      </c>
      <c r="C937">
        <v>69305</v>
      </c>
      <c r="D937">
        <f>ROUND(AI_Impact_on_Jobs_20303[[#This Row],[Salary]]/1000, 1)</f>
        <v>69.3</v>
      </c>
      <c r="E937">
        <v>21</v>
      </c>
      <c r="F9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37" t="s">
        <v>22</v>
      </c>
      <c r="H937">
        <v>6</v>
      </c>
      <c r="I937">
        <v>68</v>
      </c>
      <c r="J937">
        <v>8</v>
      </c>
      <c r="K937" t="s">
        <v>23</v>
      </c>
      <c r="L937">
        <f>IF(AI_Impact_on_Jobs_20303[[#This Row],[Risk_Category]] = "Low", AI_Impact_on_Jobs_20303[[#This Row],[Automation_Probability_2030]], 0)</f>
        <v>8</v>
      </c>
      <c r="M937">
        <f>IF(AI_Impact_on_Jobs_20303[[#This Row],[Risk_Category]]="Medium", AI_Impact_on_Jobs_20303[[#This Row],[Automation_Probability_2030]], 0)</f>
        <v>0</v>
      </c>
      <c r="N937">
        <f>IF(AI_Impact_on_Jobs_20303[[#This Row],[Risk_Category]]="High", AI_Impact_on_Jobs_20303[[#This Row],[Automation_Probability_2030]], 0)</f>
        <v>0</v>
      </c>
      <c r="O937">
        <f>AVERAGE(AI_Impact_on_Jobs_20303[[#This Row],[Skill_1]:[Skill_10]])</f>
        <v>33.299999999999997</v>
      </c>
      <c r="P937">
        <v>91</v>
      </c>
      <c r="Q937">
        <v>14</v>
      </c>
      <c r="R937">
        <v>54</v>
      </c>
      <c r="S937">
        <v>59</v>
      </c>
      <c r="T937">
        <v>54</v>
      </c>
      <c r="U937">
        <v>1</v>
      </c>
      <c r="V937">
        <v>32</v>
      </c>
      <c r="W937">
        <v>5</v>
      </c>
      <c r="X937">
        <v>4</v>
      </c>
      <c r="Y937">
        <v>19</v>
      </c>
    </row>
    <row r="938" spans="1:25" x14ac:dyDescent="0.35">
      <c r="A938">
        <v>937</v>
      </c>
      <c r="B938" t="s">
        <v>33</v>
      </c>
      <c r="C938">
        <v>105355</v>
      </c>
      <c r="D938">
        <f>ROUND(AI_Impact_on_Jobs_20303[[#This Row],[Salary]]/1000, 1)</f>
        <v>105.4</v>
      </c>
      <c r="E938">
        <v>9</v>
      </c>
      <c r="F9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38" t="s">
        <v>25</v>
      </c>
      <c r="H938">
        <v>69</v>
      </c>
      <c r="I938">
        <v>103</v>
      </c>
      <c r="J938">
        <v>81</v>
      </c>
      <c r="K938" t="s">
        <v>20</v>
      </c>
      <c r="L938">
        <f>IF(AI_Impact_on_Jobs_20303[[#This Row],[Risk_Category]] = "Low", AI_Impact_on_Jobs_20303[[#This Row],[Automation_Probability_2030]], 0)</f>
        <v>0</v>
      </c>
      <c r="M938">
        <f>IF(AI_Impact_on_Jobs_20303[[#This Row],[Risk_Category]]="Medium", AI_Impact_on_Jobs_20303[[#This Row],[Automation_Probability_2030]], 0)</f>
        <v>0</v>
      </c>
      <c r="N938">
        <f>IF(AI_Impact_on_Jobs_20303[[#This Row],[Risk_Category]]="High", AI_Impact_on_Jobs_20303[[#This Row],[Automation_Probability_2030]], 0)</f>
        <v>81</v>
      </c>
      <c r="O938">
        <f>AVERAGE(AI_Impact_on_Jobs_20303[[#This Row],[Skill_1]:[Skill_10]])</f>
        <v>40</v>
      </c>
      <c r="P938">
        <v>39</v>
      </c>
      <c r="Q938">
        <v>84</v>
      </c>
      <c r="R938">
        <v>22</v>
      </c>
      <c r="S938">
        <v>73</v>
      </c>
      <c r="T938">
        <v>76</v>
      </c>
      <c r="U938">
        <v>42</v>
      </c>
      <c r="V938">
        <v>3</v>
      </c>
      <c r="W938">
        <v>47</v>
      </c>
      <c r="X938">
        <v>9</v>
      </c>
      <c r="Y938">
        <v>5</v>
      </c>
    </row>
    <row r="939" spans="1:25" x14ac:dyDescent="0.35">
      <c r="A939">
        <v>938</v>
      </c>
      <c r="B939" t="s">
        <v>18</v>
      </c>
      <c r="C939">
        <v>31776</v>
      </c>
      <c r="D939">
        <f>ROUND(AI_Impact_on_Jobs_20303[[#This Row],[Salary]]/1000, 1)</f>
        <v>31.8</v>
      </c>
      <c r="E939">
        <v>7</v>
      </c>
      <c r="F9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39" t="s">
        <v>38</v>
      </c>
      <c r="H939">
        <v>19</v>
      </c>
      <c r="I939">
        <v>10</v>
      </c>
      <c r="J939">
        <v>91</v>
      </c>
      <c r="K939" t="s">
        <v>20</v>
      </c>
      <c r="L939">
        <f>IF(AI_Impact_on_Jobs_20303[[#This Row],[Risk_Category]] = "Low", AI_Impact_on_Jobs_20303[[#This Row],[Automation_Probability_2030]], 0)</f>
        <v>0</v>
      </c>
      <c r="M939">
        <f>IF(AI_Impact_on_Jobs_20303[[#This Row],[Risk_Category]]="Medium", AI_Impact_on_Jobs_20303[[#This Row],[Automation_Probability_2030]], 0)</f>
        <v>0</v>
      </c>
      <c r="N939">
        <f>IF(AI_Impact_on_Jobs_20303[[#This Row],[Risk_Category]]="High", AI_Impact_on_Jobs_20303[[#This Row],[Automation_Probability_2030]], 0)</f>
        <v>91</v>
      </c>
      <c r="O939">
        <f>AVERAGE(AI_Impact_on_Jobs_20303[[#This Row],[Skill_1]:[Skill_10]])</f>
        <v>63.4</v>
      </c>
      <c r="P939">
        <v>24</v>
      </c>
      <c r="Q939">
        <v>94</v>
      </c>
      <c r="R939">
        <v>95</v>
      </c>
      <c r="S939">
        <v>96</v>
      </c>
      <c r="T939">
        <v>84</v>
      </c>
      <c r="U939">
        <v>36</v>
      </c>
      <c r="V939">
        <v>7</v>
      </c>
      <c r="W939">
        <v>57</v>
      </c>
      <c r="X939">
        <v>56</v>
      </c>
      <c r="Y939">
        <v>85</v>
      </c>
    </row>
    <row r="940" spans="1:25" x14ac:dyDescent="0.35">
      <c r="A940">
        <v>939</v>
      </c>
      <c r="B940" t="s">
        <v>42</v>
      </c>
      <c r="C940">
        <v>113187</v>
      </c>
      <c r="D940">
        <f>ROUND(AI_Impact_on_Jobs_20303[[#This Row],[Salary]]/1000, 1)</f>
        <v>113.2</v>
      </c>
      <c r="E940">
        <v>14</v>
      </c>
      <c r="F9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40" t="s">
        <v>38</v>
      </c>
      <c r="H940">
        <v>51</v>
      </c>
      <c r="I940">
        <v>85</v>
      </c>
      <c r="J940">
        <v>37</v>
      </c>
      <c r="K940" t="s">
        <v>27</v>
      </c>
      <c r="L940">
        <f>IF(AI_Impact_on_Jobs_20303[[#This Row],[Risk_Category]] = "Low", AI_Impact_on_Jobs_20303[[#This Row],[Automation_Probability_2030]], 0)</f>
        <v>0</v>
      </c>
      <c r="M940">
        <f>IF(AI_Impact_on_Jobs_20303[[#This Row],[Risk_Category]]="Medium", AI_Impact_on_Jobs_20303[[#This Row],[Automation_Probability_2030]], 0)</f>
        <v>37</v>
      </c>
      <c r="N940">
        <f>IF(AI_Impact_on_Jobs_20303[[#This Row],[Risk_Category]]="High", AI_Impact_on_Jobs_20303[[#This Row],[Automation_Probability_2030]], 0)</f>
        <v>0</v>
      </c>
      <c r="O940">
        <f>AVERAGE(AI_Impact_on_Jobs_20303[[#This Row],[Skill_1]:[Skill_10]])</f>
        <v>53.4</v>
      </c>
      <c r="P940">
        <v>0</v>
      </c>
      <c r="Q940">
        <v>51</v>
      </c>
      <c r="R940">
        <v>56</v>
      </c>
      <c r="S940">
        <v>82</v>
      </c>
      <c r="T940">
        <v>5</v>
      </c>
      <c r="U940">
        <v>92</v>
      </c>
      <c r="V940">
        <v>63</v>
      </c>
      <c r="W940">
        <v>84</v>
      </c>
      <c r="X940">
        <v>15</v>
      </c>
      <c r="Y940">
        <v>86</v>
      </c>
    </row>
    <row r="941" spans="1:25" x14ac:dyDescent="0.35">
      <c r="A941">
        <v>940</v>
      </c>
      <c r="B941" t="s">
        <v>18</v>
      </c>
      <c r="C941">
        <v>44937</v>
      </c>
      <c r="D941">
        <f>ROUND(AI_Impact_on_Jobs_20303[[#This Row],[Salary]]/1000, 1)</f>
        <v>44.9</v>
      </c>
      <c r="E941">
        <v>26</v>
      </c>
      <c r="F9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41" t="s">
        <v>38</v>
      </c>
      <c r="H941">
        <v>17</v>
      </c>
      <c r="I941">
        <v>69</v>
      </c>
      <c r="J941">
        <v>93</v>
      </c>
      <c r="K941" t="s">
        <v>20</v>
      </c>
      <c r="L941">
        <f>IF(AI_Impact_on_Jobs_20303[[#This Row],[Risk_Category]] = "Low", AI_Impact_on_Jobs_20303[[#This Row],[Automation_Probability_2030]], 0)</f>
        <v>0</v>
      </c>
      <c r="M941">
        <f>IF(AI_Impact_on_Jobs_20303[[#This Row],[Risk_Category]]="Medium", AI_Impact_on_Jobs_20303[[#This Row],[Automation_Probability_2030]], 0)</f>
        <v>0</v>
      </c>
      <c r="N941">
        <f>IF(AI_Impact_on_Jobs_20303[[#This Row],[Risk_Category]]="High", AI_Impact_on_Jobs_20303[[#This Row],[Automation_Probability_2030]], 0)</f>
        <v>93</v>
      </c>
      <c r="O941">
        <f>AVERAGE(AI_Impact_on_Jobs_20303[[#This Row],[Skill_1]:[Skill_10]])</f>
        <v>49.5</v>
      </c>
      <c r="P941">
        <v>3</v>
      </c>
      <c r="Q941">
        <v>46</v>
      </c>
      <c r="R941">
        <v>31</v>
      </c>
      <c r="S941">
        <v>67</v>
      </c>
      <c r="T941">
        <v>84</v>
      </c>
      <c r="U941">
        <v>36</v>
      </c>
      <c r="V941">
        <v>43</v>
      </c>
      <c r="W941">
        <v>98</v>
      </c>
      <c r="X941">
        <v>78</v>
      </c>
      <c r="Y941">
        <v>9</v>
      </c>
    </row>
    <row r="942" spans="1:25" x14ac:dyDescent="0.35">
      <c r="A942">
        <v>941</v>
      </c>
      <c r="B942" t="s">
        <v>39</v>
      </c>
      <c r="C942">
        <v>77259</v>
      </c>
      <c r="D942">
        <f>ROUND(AI_Impact_on_Jobs_20303[[#This Row],[Salary]]/1000, 1)</f>
        <v>77.3</v>
      </c>
      <c r="E942">
        <v>23</v>
      </c>
      <c r="F9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42" t="s">
        <v>19</v>
      </c>
      <c r="H942">
        <v>23</v>
      </c>
      <c r="I942">
        <v>91</v>
      </c>
      <c r="J942">
        <v>88</v>
      </c>
      <c r="K942" t="s">
        <v>20</v>
      </c>
      <c r="L942">
        <f>IF(AI_Impact_on_Jobs_20303[[#This Row],[Risk_Category]] = "Low", AI_Impact_on_Jobs_20303[[#This Row],[Automation_Probability_2030]], 0)</f>
        <v>0</v>
      </c>
      <c r="M942">
        <f>IF(AI_Impact_on_Jobs_20303[[#This Row],[Risk_Category]]="Medium", AI_Impact_on_Jobs_20303[[#This Row],[Automation_Probability_2030]], 0)</f>
        <v>0</v>
      </c>
      <c r="N942">
        <f>IF(AI_Impact_on_Jobs_20303[[#This Row],[Risk_Category]]="High", AI_Impact_on_Jobs_20303[[#This Row],[Automation_Probability_2030]], 0)</f>
        <v>88</v>
      </c>
      <c r="O942">
        <f>AVERAGE(AI_Impact_on_Jobs_20303[[#This Row],[Skill_1]:[Skill_10]])</f>
        <v>42.5</v>
      </c>
      <c r="P942">
        <v>11</v>
      </c>
      <c r="Q942">
        <v>27</v>
      </c>
      <c r="R942">
        <v>5</v>
      </c>
      <c r="S942">
        <v>43</v>
      </c>
      <c r="T942">
        <v>83</v>
      </c>
      <c r="U942">
        <v>2</v>
      </c>
      <c r="V942">
        <v>68</v>
      </c>
      <c r="W942">
        <v>93</v>
      </c>
      <c r="X942">
        <v>24</v>
      </c>
      <c r="Y942">
        <v>69</v>
      </c>
    </row>
    <row r="943" spans="1:25" x14ac:dyDescent="0.35">
      <c r="A943">
        <v>942</v>
      </c>
      <c r="B943" t="s">
        <v>26</v>
      </c>
      <c r="C943">
        <v>48225</v>
      </c>
      <c r="D943">
        <f>ROUND(AI_Impact_on_Jobs_20303[[#This Row],[Salary]]/1000, 1)</f>
        <v>48.2</v>
      </c>
      <c r="E943">
        <v>11</v>
      </c>
      <c r="F9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43" t="s">
        <v>25</v>
      </c>
      <c r="H943">
        <v>96</v>
      </c>
      <c r="I943">
        <v>73</v>
      </c>
      <c r="J943">
        <v>34</v>
      </c>
      <c r="K943" t="s">
        <v>27</v>
      </c>
      <c r="L943">
        <f>IF(AI_Impact_on_Jobs_20303[[#This Row],[Risk_Category]] = "Low", AI_Impact_on_Jobs_20303[[#This Row],[Automation_Probability_2030]], 0)</f>
        <v>0</v>
      </c>
      <c r="M943">
        <f>IF(AI_Impact_on_Jobs_20303[[#This Row],[Risk_Category]]="Medium", AI_Impact_on_Jobs_20303[[#This Row],[Automation_Probability_2030]], 0)</f>
        <v>34</v>
      </c>
      <c r="N943">
        <f>IF(AI_Impact_on_Jobs_20303[[#This Row],[Risk_Category]]="High", AI_Impact_on_Jobs_20303[[#This Row],[Automation_Probability_2030]], 0)</f>
        <v>0</v>
      </c>
      <c r="O943">
        <f>AVERAGE(AI_Impact_on_Jobs_20303[[#This Row],[Skill_1]:[Skill_10]])</f>
        <v>43.6</v>
      </c>
      <c r="P943">
        <v>15</v>
      </c>
      <c r="Q943">
        <v>7</v>
      </c>
      <c r="R943">
        <v>73</v>
      </c>
      <c r="S943">
        <v>67</v>
      </c>
      <c r="T943">
        <v>34</v>
      </c>
      <c r="U943">
        <v>17</v>
      </c>
      <c r="V943">
        <v>58</v>
      </c>
      <c r="W943">
        <v>48</v>
      </c>
      <c r="X943">
        <v>73</v>
      </c>
      <c r="Y943">
        <v>44</v>
      </c>
    </row>
    <row r="944" spans="1:25" x14ac:dyDescent="0.35">
      <c r="A944">
        <v>943</v>
      </c>
      <c r="B944" t="s">
        <v>43</v>
      </c>
      <c r="C944">
        <v>101519</v>
      </c>
      <c r="D944">
        <f>ROUND(AI_Impact_on_Jobs_20303[[#This Row],[Salary]]/1000, 1)</f>
        <v>101.5</v>
      </c>
      <c r="E944">
        <v>10</v>
      </c>
      <c r="F9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44" t="s">
        <v>25</v>
      </c>
      <c r="H944">
        <v>29</v>
      </c>
      <c r="I944">
        <v>71</v>
      </c>
      <c r="J944">
        <v>12</v>
      </c>
      <c r="K944" t="s">
        <v>23</v>
      </c>
      <c r="L944">
        <f>IF(AI_Impact_on_Jobs_20303[[#This Row],[Risk_Category]] = "Low", AI_Impact_on_Jobs_20303[[#This Row],[Automation_Probability_2030]], 0)</f>
        <v>12</v>
      </c>
      <c r="M944">
        <f>IF(AI_Impact_on_Jobs_20303[[#This Row],[Risk_Category]]="Medium", AI_Impact_on_Jobs_20303[[#This Row],[Automation_Probability_2030]], 0)</f>
        <v>0</v>
      </c>
      <c r="N944">
        <f>IF(AI_Impact_on_Jobs_20303[[#This Row],[Risk_Category]]="High", AI_Impact_on_Jobs_20303[[#This Row],[Automation_Probability_2030]], 0)</f>
        <v>0</v>
      </c>
      <c r="O944">
        <f>AVERAGE(AI_Impact_on_Jobs_20303[[#This Row],[Skill_1]:[Skill_10]])</f>
        <v>46.8</v>
      </c>
      <c r="P944">
        <v>9</v>
      </c>
      <c r="Q944">
        <v>35</v>
      </c>
      <c r="R944">
        <v>4</v>
      </c>
      <c r="S944">
        <v>19</v>
      </c>
      <c r="T944">
        <v>75</v>
      </c>
      <c r="U944">
        <v>33</v>
      </c>
      <c r="V944">
        <v>67</v>
      </c>
      <c r="W944">
        <v>72</v>
      </c>
      <c r="X944">
        <v>58</v>
      </c>
      <c r="Y944">
        <v>96</v>
      </c>
    </row>
    <row r="945" spans="1:25" x14ac:dyDescent="0.35">
      <c r="A945">
        <v>944</v>
      </c>
      <c r="B945" t="s">
        <v>37</v>
      </c>
      <c r="C945">
        <v>100994</v>
      </c>
      <c r="D945">
        <f>ROUND(AI_Impact_on_Jobs_20303[[#This Row],[Salary]]/1000, 1)</f>
        <v>101</v>
      </c>
      <c r="E945">
        <v>10</v>
      </c>
      <c r="F9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45" t="s">
        <v>19</v>
      </c>
      <c r="H945">
        <v>74</v>
      </c>
      <c r="I945">
        <v>146</v>
      </c>
      <c r="J945">
        <v>64</v>
      </c>
      <c r="K945" t="s">
        <v>27</v>
      </c>
      <c r="L945">
        <f>IF(AI_Impact_on_Jobs_20303[[#This Row],[Risk_Category]] = "Low", AI_Impact_on_Jobs_20303[[#This Row],[Automation_Probability_2030]], 0)</f>
        <v>0</v>
      </c>
      <c r="M945">
        <f>IF(AI_Impact_on_Jobs_20303[[#This Row],[Risk_Category]]="Medium", AI_Impact_on_Jobs_20303[[#This Row],[Automation_Probability_2030]], 0)</f>
        <v>64</v>
      </c>
      <c r="N945">
        <f>IF(AI_Impact_on_Jobs_20303[[#This Row],[Risk_Category]]="High", AI_Impact_on_Jobs_20303[[#This Row],[Automation_Probability_2030]], 0)</f>
        <v>0</v>
      </c>
      <c r="O945">
        <f>AVERAGE(AI_Impact_on_Jobs_20303[[#This Row],[Skill_1]:[Skill_10]])</f>
        <v>42.6</v>
      </c>
      <c r="P945">
        <v>17</v>
      </c>
      <c r="Q945">
        <v>33</v>
      </c>
      <c r="R945">
        <v>17</v>
      </c>
      <c r="S945">
        <v>6</v>
      </c>
      <c r="T945">
        <v>71</v>
      </c>
      <c r="U945">
        <v>32</v>
      </c>
      <c r="V945">
        <v>54</v>
      </c>
      <c r="W945">
        <v>69</v>
      </c>
      <c r="X945">
        <v>42</v>
      </c>
      <c r="Y945">
        <v>85</v>
      </c>
    </row>
    <row r="946" spans="1:25" x14ac:dyDescent="0.35">
      <c r="A946">
        <v>945</v>
      </c>
      <c r="B946" t="s">
        <v>33</v>
      </c>
      <c r="C946">
        <v>49450</v>
      </c>
      <c r="D946">
        <f>ROUND(AI_Impact_on_Jobs_20303[[#This Row],[Salary]]/1000, 1)</f>
        <v>49.5</v>
      </c>
      <c r="E946">
        <v>20</v>
      </c>
      <c r="F9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46" t="s">
        <v>22</v>
      </c>
      <c r="H946">
        <v>6</v>
      </c>
      <c r="I946">
        <v>112</v>
      </c>
      <c r="J946">
        <v>76</v>
      </c>
      <c r="K946" t="s">
        <v>20</v>
      </c>
      <c r="L946">
        <f>IF(AI_Impact_on_Jobs_20303[[#This Row],[Risk_Category]] = "Low", AI_Impact_on_Jobs_20303[[#This Row],[Automation_Probability_2030]], 0)</f>
        <v>0</v>
      </c>
      <c r="M946">
        <f>IF(AI_Impact_on_Jobs_20303[[#This Row],[Risk_Category]]="Medium", AI_Impact_on_Jobs_20303[[#This Row],[Automation_Probability_2030]], 0)</f>
        <v>0</v>
      </c>
      <c r="N946">
        <f>IF(AI_Impact_on_Jobs_20303[[#This Row],[Risk_Category]]="High", AI_Impact_on_Jobs_20303[[#This Row],[Automation_Probability_2030]], 0)</f>
        <v>76</v>
      </c>
      <c r="O946">
        <f>AVERAGE(AI_Impact_on_Jobs_20303[[#This Row],[Skill_1]:[Skill_10]])</f>
        <v>41.5</v>
      </c>
      <c r="P946">
        <v>56</v>
      </c>
      <c r="Q946">
        <v>96</v>
      </c>
      <c r="R946">
        <v>88</v>
      </c>
      <c r="S946">
        <v>4</v>
      </c>
      <c r="T946">
        <v>29</v>
      </c>
      <c r="U946">
        <v>23</v>
      </c>
      <c r="V946">
        <v>53</v>
      </c>
      <c r="W946">
        <v>11</v>
      </c>
      <c r="X946">
        <v>55</v>
      </c>
      <c r="Y946">
        <v>0</v>
      </c>
    </row>
    <row r="947" spans="1:25" x14ac:dyDescent="0.35">
      <c r="A947">
        <v>946</v>
      </c>
      <c r="B947" t="s">
        <v>37</v>
      </c>
      <c r="C947">
        <v>148585</v>
      </c>
      <c r="D947">
        <f>ROUND(AI_Impact_on_Jobs_20303[[#This Row],[Salary]]/1000, 1)</f>
        <v>148.6</v>
      </c>
      <c r="E947">
        <v>8</v>
      </c>
      <c r="F9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47" t="s">
        <v>38</v>
      </c>
      <c r="H947">
        <v>22</v>
      </c>
      <c r="I947">
        <v>147</v>
      </c>
      <c r="J947">
        <v>59</v>
      </c>
      <c r="K947" t="s">
        <v>27</v>
      </c>
      <c r="L947">
        <f>IF(AI_Impact_on_Jobs_20303[[#This Row],[Risk_Category]] = "Low", AI_Impact_on_Jobs_20303[[#This Row],[Automation_Probability_2030]], 0)</f>
        <v>0</v>
      </c>
      <c r="M947">
        <f>IF(AI_Impact_on_Jobs_20303[[#This Row],[Risk_Category]]="Medium", AI_Impact_on_Jobs_20303[[#This Row],[Automation_Probability_2030]], 0)</f>
        <v>59</v>
      </c>
      <c r="N947">
        <f>IF(AI_Impact_on_Jobs_20303[[#This Row],[Risk_Category]]="High", AI_Impact_on_Jobs_20303[[#This Row],[Automation_Probability_2030]], 0)</f>
        <v>0</v>
      </c>
      <c r="O947">
        <f>AVERAGE(AI_Impact_on_Jobs_20303[[#This Row],[Skill_1]:[Skill_10]])</f>
        <v>52.7</v>
      </c>
      <c r="P947">
        <v>35</v>
      </c>
      <c r="Q947">
        <v>9</v>
      </c>
      <c r="R947">
        <v>52</v>
      </c>
      <c r="S947">
        <v>21</v>
      </c>
      <c r="T947">
        <v>54</v>
      </c>
      <c r="U947">
        <v>84</v>
      </c>
      <c r="V947">
        <v>62</v>
      </c>
      <c r="W947">
        <v>63</v>
      </c>
      <c r="X947">
        <v>54</v>
      </c>
      <c r="Y947">
        <v>93</v>
      </c>
    </row>
    <row r="948" spans="1:25" x14ac:dyDescent="0.35">
      <c r="A948">
        <v>947</v>
      </c>
      <c r="B948" t="s">
        <v>33</v>
      </c>
      <c r="C948">
        <v>106970</v>
      </c>
      <c r="D948">
        <f>ROUND(AI_Impact_on_Jobs_20303[[#This Row],[Salary]]/1000, 1)</f>
        <v>107</v>
      </c>
      <c r="E948">
        <v>29</v>
      </c>
      <c r="F9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48" t="s">
        <v>22</v>
      </c>
      <c r="H948">
        <v>51</v>
      </c>
      <c r="I948">
        <v>81</v>
      </c>
      <c r="J948">
        <v>81</v>
      </c>
      <c r="K948" t="s">
        <v>20</v>
      </c>
      <c r="L948">
        <f>IF(AI_Impact_on_Jobs_20303[[#This Row],[Risk_Category]] = "Low", AI_Impact_on_Jobs_20303[[#This Row],[Automation_Probability_2030]], 0)</f>
        <v>0</v>
      </c>
      <c r="M948">
        <f>IF(AI_Impact_on_Jobs_20303[[#This Row],[Risk_Category]]="Medium", AI_Impact_on_Jobs_20303[[#This Row],[Automation_Probability_2030]], 0)</f>
        <v>0</v>
      </c>
      <c r="N948">
        <f>IF(AI_Impact_on_Jobs_20303[[#This Row],[Risk_Category]]="High", AI_Impact_on_Jobs_20303[[#This Row],[Automation_Probability_2030]], 0)</f>
        <v>81</v>
      </c>
      <c r="O948">
        <f>AVERAGE(AI_Impact_on_Jobs_20303[[#This Row],[Skill_1]:[Skill_10]])</f>
        <v>38.700000000000003</v>
      </c>
      <c r="P948">
        <v>19</v>
      </c>
      <c r="Q948">
        <v>64</v>
      </c>
      <c r="R948">
        <v>5</v>
      </c>
      <c r="S948">
        <v>1</v>
      </c>
      <c r="T948">
        <v>2</v>
      </c>
      <c r="U948">
        <v>48</v>
      </c>
      <c r="V948">
        <v>89</v>
      </c>
      <c r="W948">
        <v>57</v>
      </c>
      <c r="X948">
        <v>68</v>
      </c>
      <c r="Y948">
        <v>34</v>
      </c>
    </row>
    <row r="949" spans="1:25" x14ac:dyDescent="0.35">
      <c r="A949">
        <v>948</v>
      </c>
      <c r="B949" t="s">
        <v>33</v>
      </c>
      <c r="C949">
        <v>31112</v>
      </c>
      <c r="D949">
        <f>ROUND(AI_Impact_on_Jobs_20303[[#This Row],[Salary]]/1000, 1)</f>
        <v>31.1</v>
      </c>
      <c r="E949">
        <v>25</v>
      </c>
      <c r="F9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49" t="s">
        <v>25</v>
      </c>
      <c r="H949">
        <v>45</v>
      </c>
      <c r="I949">
        <v>116</v>
      </c>
      <c r="J949">
        <v>71</v>
      </c>
      <c r="K949" t="s">
        <v>20</v>
      </c>
      <c r="L949">
        <f>IF(AI_Impact_on_Jobs_20303[[#This Row],[Risk_Category]] = "Low", AI_Impact_on_Jobs_20303[[#This Row],[Automation_Probability_2030]], 0)</f>
        <v>0</v>
      </c>
      <c r="M949">
        <f>IF(AI_Impact_on_Jobs_20303[[#This Row],[Risk_Category]]="Medium", AI_Impact_on_Jobs_20303[[#This Row],[Automation_Probability_2030]], 0)</f>
        <v>0</v>
      </c>
      <c r="N949">
        <f>IF(AI_Impact_on_Jobs_20303[[#This Row],[Risk_Category]]="High", AI_Impact_on_Jobs_20303[[#This Row],[Automation_Probability_2030]], 0)</f>
        <v>71</v>
      </c>
      <c r="O949">
        <f>AVERAGE(AI_Impact_on_Jobs_20303[[#This Row],[Skill_1]:[Skill_10]])</f>
        <v>48.3</v>
      </c>
      <c r="P949">
        <v>49</v>
      </c>
      <c r="Q949">
        <v>3</v>
      </c>
      <c r="R949">
        <v>33</v>
      </c>
      <c r="S949">
        <v>96</v>
      </c>
      <c r="T949">
        <v>18</v>
      </c>
      <c r="U949">
        <v>31</v>
      </c>
      <c r="V949">
        <v>51</v>
      </c>
      <c r="W949">
        <v>86</v>
      </c>
      <c r="X949">
        <v>42</v>
      </c>
      <c r="Y949">
        <v>74</v>
      </c>
    </row>
    <row r="950" spans="1:25" x14ac:dyDescent="0.35">
      <c r="A950">
        <v>949</v>
      </c>
      <c r="B950" t="s">
        <v>21</v>
      </c>
      <c r="C950">
        <v>117351</v>
      </c>
      <c r="D950">
        <f>ROUND(AI_Impact_on_Jobs_20303[[#This Row],[Salary]]/1000, 1)</f>
        <v>117.4</v>
      </c>
      <c r="E950">
        <v>15</v>
      </c>
      <c r="F9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50" t="s">
        <v>19</v>
      </c>
      <c r="H950">
        <v>31</v>
      </c>
      <c r="I950">
        <v>89</v>
      </c>
      <c r="J950">
        <v>14</v>
      </c>
      <c r="K950" t="s">
        <v>23</v>
      </c>
      <c r="L950">
        <f>IF(AI_Impact_on_Jobs_20303[[#This Row],[Risk_Category]] = "Low", AI_Impact_on_Jobs_20303[[#This Row],[Automation_Probability_2030]], 0)</f>
        <v>14</v>
      </c>
      <c r="M950">
        <f>IF(AI_Impact_on_Jobs_20303[[#This Row],[Risk_Category]]="Medium", AI_Impact_on_Jobs_20303[[#This Row],[Automation_Probability_2030]], 0)</f>
        <v>0</v>
      </c>
      <c r="N950">
        <f>IF(AI_Impact_on_Jobs_20303[[#This Row],[Risk_Category]]="High", AI_Impact_on_Jobs_20303[[#This Row],[Automation_Probability_2030]], 0)</f>
        <v>0</v>
      </c>
      <c r="O950">
        <f>AVERAGE(AI_Impact_on_Jobs_20303[[#This Row],[Skill_1]:[Skill_10]])</f>
        <v>39.1</v>
      </c>
      <c r="P950">
        <v>83</v>
      </c>
      <c r="Q950">
        <v>4</v>
      </c>
      <c r="R950">
        <v>31</v>
      </c>
      <c r="S950">
        <v>68</v>
      </c>
      <c r="T950">
        <v>57</v>
      </c>
      <c r="U950">
        <v>44</v>
      </c>
      <c r="V950">
        <v>54</v>
      </c>
      <c r="W950">
        <v>2</v>
      </c>
      <c r="X950">
        <v>43</v>
      </c>
      <c r="Y950">
        <v>5</v>
      </c>
    </row>
    <row r="951" spans="1:25" x14ac:dyDescent="0.35">
      <c r="A951">
        <v>950</v>
      </c>
      <c r="B951" t="s">
        <v>29</v>
      </c>
      <c r="C951">
        <v>51661</v>
      </c>
      <c r="D951">
        <f>ROUND(AI_Impact_on_Jobs_20303[[#This Row],[Salary]]/1000, 1)</f>
        <v>51.7</v>
      </c>
      <c r="E951">
        <v>1</v>
      </c>
      <c r="F9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51" t="s">
        <v>38</v>
      </c>
      <c r="H951">
        <v>26</v>
      </c>
      <c r="I951">
        <v>137</v>
      </c>
      <c r="J951">
        <v>21</v>
      </c>
      <c r="K951" t="s">
        <v>23</v>
      </c>
      <c r="L951">
        <f>IF(AI_Impact_on_Jobs_20303[[#This Row],[Risk_Category]] = "Low", AI_Impact_on_Jobs_20303[[#This Row],[Automation_Probability_2030]], 0)</f>
        <v>21</v>
      </c>
      <c r="M951">
        <f>IF(AI_Impact_on_Jobs_20303[[#This Row],[Risk_Category]]="Medium", AI_Impact_on_Jobs_20303[[#This Row],[Automation_Probability_2030]], 0)</f>
        <v>0</v>
      </c>
      <c r="N951">
        <f>IF(AI_Impact_on_Jobs_20303[[#This Row],[Risk_Category]]="High", AI_Impact_on_Jobs_20303[[#This Row],[Automation_Probability_2030]], 0)</f>
        <v>0</v>
      </c>
      <c r="O951">
        <f>AVERAGE(AI_Impact_on_Jobs_20303[[#This Row],[Skill_1]:[Skill_10]])</f>
        <v>31.5</v>
      </c>
      <c r="P951">
        <v>2</v>
      </c>
      <c r="Q951">
        <v>72</v>
      </c>
      <c r="R951">
        <v>4</v>
      </c>
      <c r="S951">
        <v>10</v>
      </c>
      <c r="T951">
        <v>87</v>
      </c>
      <c r="U951">
        <v>3</v>
      </c>
      <c r="V951">
        <v>26</v>
      </c>
      <c r="W951">
        <v>38</v>
      </c>
      <c r="X951">
        <v>36</v>
      </c>
      <c r="Y951">
        <v>37</v>
      </c>
    </row>
    <row r="952" spans="1:25" x14ac:dyDescent="0.35">
      <c r="A952">
        <v>951</v>
      </c>
      <c r="B952" t="s">
        <v>37</v>
      </c>
      <c r="C952">
        <v>67443</v>
      </c>
      <c r="D952">
        <f>ROUND(AI_Impact_on_Jobs_20303[[#This Row],[Salary]]/1000, 1)</f>
        <v>67.400000000000006</v>
      </c>
      <c r="E952">
        <v>12</v>
      </c>
      <c r="F9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52" t="s">
        <v>22</v>
      </c>
      <c r="H952">
        <v>65</v>
      </c>
      <c r="I952">
        <v>124</v>
      </c>
      <c r="J952">
        <v>3</v>
      </c>
      <c r="K952" t="s">
        <v>23</v>
      </c>
      <c r="L952">
        <f>IF(AI_Impact_on_Jobs_20303[[#This Row],[Risk_Category]] = "Low", AI_Impact_on_Jobs_20303[[#This Row],[Automation_Probability_2030]], 0)</f>
        <v>3</v>
      </c>
      <c r="M952">
        <f>IF(AI_Impact_on_Jobs_20303[[#This Row],[Risk_Category]]="Medium", AI_Impact_on_Jobs_20303[[#This Row],[Automation_Probability_2030]], 0)</f>
        <v>0</v>
      </c>
      <c r="N952">
        <f>IF(AI_Impact_on_Jobs_20303[[#This Row],[Risk_Category]]="High", AI_Impact_on_Jobs_20303[[#This Row],[Automation_Probability_2030]], 0)</f>
        <v>0</v>
      </c>
      <c r="O952">
        <f>AVERAGE(AI_Impact_on_Jobs_20303[[#This Row],[Skill_1]:[Skill_10]])</f>
        <v>60</v>
      </c>
      <c r="P952">
        <v>63</v>
      </c>
      <c r="Q952">
        <v>59</v>
      </c>
      <c r="R952">
        <v>54</v>
      </c>
      <c r="S952">
        <v>79</v>
      </c>
      <c r="T952">
        <v>56</v>
      </c>
      <c r="U952">
        <v>86</v>
      </c>
      <c r="V952">
        <v>23</v>
      </c>
      <c r="W952">
        <v>81</v>
      </c>
      <c r="X952">
        <v>18</v>
      </c>
      <c r="Y952">
        <v>81</v>
      </c>
    </row>
    <row r="953" spans="1:25" x14ac:dyDescent="0.35">
      <c r="A953">
        <v>952</v>
      </c>
      <c r="B953" t="s">
        <v>34</v>
      </c>
      <c r="C953">
        <v>44234</v>
      </c>
      <c r="D953">
        <f>ROUND(AI_Impact_on_Jobs_20303[[#This Row],[Salary]]/1000, 1)</f>
        <v>44.2</v>
      </c>
      <c r="E953">
        <v>4</v>
      </c>
      <c r="F9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53" t="s">
        <v>38</v>
      </c>
      <c r="H953">
        <v>34</v>
      </c>
      <c r="I953">
        <v>103</v>
      </c>
      <c r="J953">
        <v>56</v>
      </c>
      <c r="K953" t="s">
        <v>27</v>
      </c>
      <c r="L953">
        <f>IF(AI_Impact_on_Jobs_20303[[#This Row],[Risk_Category]] = "Low", AI_Impact_on_Jobs_20303[[#This Row],[Automation_Probability_2030]], 0)</f>
        <v>0</v>
      </c>
      <c r="M953">
        <f>IF(AI_Impact_on_Jobs_20303[[#This Row],[Risk_Category]]="Medium", AI_Impact_on_Jobs_20303[[#This Row],[Automation_Probability_2030]], 0)</f>
        <v>56</v>
      </c>
      <c r="N953">
        <f>IF(AI_Impact_on_Jobs_20303[[#This Row],[Risk_Category]]="High", AI_Impact_on_Jobs_20303[[#This Row],[Automation_Probability_2030]], 0)</f>
        <v>0</v>
      </c>
      <c r="O953">
        <f>AVERAGE(AI_Impact_on_Jobs_20303[[#This Row],[Skill_1]:[Skill_10]])</f>
        <v>45.5</v>
      </c>
      <c r="P953">
        <v>8</v>
      </c>
      <c r="Q953">
        <v>49</v>
      </c>
      <c r="R953">
        <v>36</v>
      </c>
      <c r="S953">
        <v>87</v>
      </c>
      <c r="T953">
        <v>88</v>
      </c>
      <c r="U953">
        <v>7</v>
      </c>
      <c r="V953">
        <v>66</v>
      </c>
      <c r="W953">
        <v>73</v>
      </c>
      <c r="X953">
        <v>37</v>
      </c>
      <c r="Y953">
        <v>4</v>
      </c>
    </row>
    <row r="954" spans="1:25" x14ac:dyDescent="0.35">
      <c r="A954">
        <v>953</v>
      </c>
      <c r="B954" t="s">
        <v>26</v>
      </c>
      <c r="C954">
        <v>134383</v>
      </c>
      <c r="D954">
        <f>ROUND(AI_Impact_on_Jobs_20303[[#This Row],[Salary]]/1000, 1)</f>
        <v>134.4</v>
      </c>
      <c r="E954">
        <v>0</v>
      </c>
      <c r="F9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54" t="s">
        <v>25</v>
      </c>
      <c r="H954">
        <v>94</v>
      </c>
      <c r="I954">
        <v>122</v>
      </c>
      <c r="J954">
        <v>52</v>
      </c>
      <c r="K954" t="s">
        <v>27</v>
      </c>
      <c r="L954">
        <f>IF(AI_Impact_on_Jobs_20303[[#This Row],[Risk_Category]] = "Low", AI_Impact_on_Jobs_20303[[#This Row],[Automation_Probability_2030]], 0)</f>
        <v>0</v>
      </c>
      <c r="M954">
        <f>IF(AI_Impact_on_Jobs_20303[[#This Row],[Risk_Category]]="Medium", AI_Impact_on_Jobs_20303[[#This Row],[Automation_Probability_2030]], 0)</f>
        <v>52</v>
      </c>
      <c r="N954">
        <f>IF(AI_Impact_on_Jobs_20303[[#This Row],[Risk_Category]]="High", AI_Impact_on_Jobs_20303[[#This Row],[Automation_Probability_2030]], 0)</f>
        <v>0</v>
      </c>
      <c r="O954">
        <f>AVERAGE(AI_Impact_on_Jobs_20303[[#This Row],[Skill_1]:[Skill_10]])</f>
        <v>55.8</v>
      </c>
      <c r="P954">
        <v>77</v>
      </c>
      <c r="Q954">
        <v>37</v>
      </c>
      <c r="R954">
        <v>73</v>
      </c>
      <c r="S954">
        <v>41</v>
      </c>
      <c r="T954">
        <v>28</v>
      </c>
      <c r="U954">
        <v>61</v>
      </c>
      <c r="V954">
        <v>69</v>
      </c>
      <c r="W954">
        <v>46</v>
      </c>
      <c r="X954">
        <v>57</v>
      </c>
      <c r="Y954">
        <v>69</v>
      </c>
    </row>
    <row r="955" spans="1:25" x14ac:dyDescent="0.35">
      <c r="A955">
        <v>954</v>
      </c>
      <c r="B955" t="s">
        <v>18</v>
      </c>
      <c r="C955">
        <v>72320</v>
      </c>
      <c r="D955">
        <f>ROUND(AI_Impact_on_Jobs_20303[[#This Row],[Salary]]/1000, 1)</f>
        <v>72.3</v>
      </c>
      <c r="E955">
        <v>6</v>
      </c>
      <c r="F9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55" t="s">
        <v>25</v>
      </c>
      <c r="H955">
        <v>9</v>
      </c>
      <c r="I955">
        <v>85</v>
      </c>
      <c r="J955">
        <v>94</v>
      </c>
      <c r="K955" t="s">
        <v>20</v>
      </c>
      <c r="L955">
        <f>IF(AI_Impact_on_Jobs_20303[[#This Row],[Risk_Category]] = "Low", AI_Impact_on_Jobs_20303[[#This Row],[Automation_Probability_2030]], 0)</f>
        <v>0</v>
      </c>
      <c r="M955">
        <f>IF(AI_Impact_on_Jobs_20303[[#This Row],[Risk_Category]]="Medium", AI_Impact_on_Jobs_20303[[#This Row],[Automation_Probability_2030]], 0)</f>
        <v>0</v>
      </c>
      <c r="N955">
        <f>IF(AI_Impact_on_Jobs_20303[[#This Row],[Risk_Category]]="High", AI_Impact_on_Jobs_20303[[#This Row],[Automation_Probability_2030]], 0)</f>
        <v>94</v>
      </c>
      <c r="O955">
        <f>AVERAGE(AI_Impact_on_Jobs_20303[[#This Row],[Skill_1]:[Skill_10]])</f>
        <v>38.799999999999997</v>
      </c>
      <c r="P955">
        <v>64</v>
      </c>
      <c r="Q955">
        <v>79</v>
      </c>
      <c r="R955">
        <v>7</v>
      </c>
      <c r="S955">
        <v>21</v>
      </c>
      <c r="T955">
        <v>7</v>
      </c>
      <c r="U955">
        <v>73</v>
      </c>
      <c r="V955">
        <v>51</v>
      </c>
      <c r="W955">
        <v>7</v>
      </c>
      <c r="X955">
        <v>48</v>
      </c>
      <c r="Y955">
        <v>31</v>
      </c>
    </row>
    <row r="956" spans="1:25" x14ac:dyDescent="0.35">
      <c r="A956">
        <v>955</v>
      </c>
      <c r="B956" t="s">
        <v>33</v>
      </c>
      <c r="C956">
        <v>91196</v>
      </c>
      <c r="D956">
        <f>ROUND(AI_Impact_on_Jobs_20303[[#This Row],[Salary]]/1000, 1)</f>
        <v>91.2</v>
      </c>
      <c r="E956">
        <v>11</v>
      </c>
      <c r="F9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56" t="s">
        <v>38</v>
      </c>
      <c r="H956">
        <v>73</v>
      </c>
      <c r="I956">
        <v>78</v>
      </c>
      <c r="J956">
        <v>88</v>
      </c>
      <c r="K956" t="s">
        <v>20</v>
      </c>
      <c r="L956">
        <f>IF(AI_Impact_on_Jobs_20303[[#This Row],[Risk_Category]] = "Low", AI_Impact_on_Jobs_20303[[#This Row],[Automation_Probability_2030]], 0)</f>
        <v>0</v>
      </c>
      <c r="M956">
        <f>IF(AI_Impact_on_Jobs_20303[[#This Row],[Risk_Category]]="Medium", AI_Impact_on_Jobs_20303[[#This Row],[Automation_Probability_2030]], 0)</f>
        <v>0</v>
      </c>
      <c r="N956">
        <f>IF(AI_Impact_on_Jobs_20303[[#This Row],[Risk_Category]]="High", AI_Impact_on_Jobs_20303[[#This Row],[Automation_Probability_2030]], 0)</f>
        <v>88</v>
      </c>
      <c r="O956">
        <f>AVERAGE(AI_Impact_on_Jobs_20303[[#This Row],[Skill_1]:[Skill_10]])</f>
        <v>33.700000000000003</v>
      </c>
      <c r="P956">
        <v>38</v>
      </c>
      <c r="Q956">
        <v>77</v>
      </c>
      <c r="R956">
        <v>14</v>
      </c>
      <c r="S956">
        <v>2</v>
      </c>
      <c r="T956">
        <v>69</v>
      </c>
      <c r="U956">
        <v>56</v>
      </c>
      <c r="V956">
        <v>2</v>
      </c>
      <c r="W956">
        <v>9</v>
      </c>
      <c r="X956">
        <v>28</v>
      </c>
      <c r="Y956">
        <v>42</v>
      </c>
    </row>
    <row r="957" spans="1:25" x14ac:dyDescent="0.35">
      <c r="A957">
        <v>956</v>
      </c>
      <c r="B957" t="s">
        <v>18</v>
      </c>
      <c r="C957">
        <v>104861</v>
      </c>
      <c r="D957">
        <f>ROUND(AI_Impact_on_Jobs_20303[[#This Row],[Salary]]/1000, 1)</f>
        <v>104.9</v>
      </c>
      <c r="E957">
        <v>0</v>
      </c>
      <c r="F9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57" t="s">
        <v>38</v>
      </c>
      <c r="H957">
        <v>39</v>
      </c>
      <c r="I957">
        <v>99</v>
      </c>
      <c r="J957">
        <v>77</v>
      </c>
      <c r="K957" t="s">
        <v>20</v>
      </c>
      <c r="L957">
        <f>IF(AI_Impact_on_Jobs_20303[[#This Row],[Risk_Category]] = "Low", AI_Impact_on_Jobs_20303[[#This Row],[Automation_Probability_2030]], 0)</f>
        <v>0</v>
      </c>
      <c r="M957">
        <f>IF(AI_Impact_on_Jobs_20303[[#This Row],[Risk_Category]]="Medium", AI_Impact_on_Jobs_20303[[#This Row],[Automation_Probability_2030]], 0)</f>
        <v>0</v>
      </c>
      <c r="N957">
        <f>IF(AI_Impact_on_Jobs_20303[[#This Row],[Risk_Category]]="High", AI_Impact_on_Jobs_20303[[#This Row],[Automation_Probability_2030]], 0)</f>
        <v>77</v>
      </c>
      <c r="O957">
        <f>AVERAGE(AI_Impact_on_Jobs_20303[[#This Row],[Skill_1]:[Skill_10]])</f>
        <v>51.6</v>
      </c>
      <c r="P957">
        <v>77</v>
      </c>
      <c r="Q957">
        <v>39</v>
      </c>
      <c r="R957">
        <v>73</v>
      </c>
      <c r="S957">
        <v>21</v>
      </c>
      <c r="T957">
        <v>38</v>
      </c>
      <c r="U957">
        <v>1</v>
      </c>
      <c r="V957">
        <v>76</v>
      </c>
      <c r="W957">
        <v>63</v>
      </c>
      <c r="X957">
        <v>82</v>
      </c>
      <c r="Y957">
        <v>46</v>
      </c>
    </row>
    <row r="958" spans="1:25" x14ac:dyDescent="0.35">
      <c r="A958">
        <v>957</v>
      </c>
      <c r="B958" t="s">
        <v>32</v>
      </c>
      <c r="C958">
        <v>148169</v>
      </c>
      <c r="D958">
        <f>ROUND(AI_Impact_on_Jobs_20303[[#This Row],[Salary]]/1000, 1)</f>
        <v>148.19999999999999</v>
      </c>
      <c r="E958">
        <v>20</v>
      </c>
      <c r="F9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58" t="s">
        <v>22</v>
      </c>
      <c r="H958">
        <v>65</v>
      </c>
      <c r="I958">
        <v>5</v>
      </c>
      <c r="J958">
        <v>4</v>
      </c>
      <c r="K958" t="s">
        <v>27</v>
      </c>
      <c r="L958">
        <f>IF(AI_Impact_on_Jobs_20303[[#This Row],[Risk_Category]] = "Low", AI_Impact_on_Jobs_20303[[#This Row],[Automation_Probability_2030]], 0)</f>
        <v>0</v>
      </c>
      <c r="M958">
        <f>IF(AI_Impact_on_Jobs_20303[[#This Row],[Risk_Category]]="Medium", AI_Impact_on_Jobs_20303[[#This Row],[Automation_Probability_2030]], 0)</f>
        <v>4</v>
      </c>
      <c r="N958">
        <f>IF(AI_Impact_on_Jobs_20303[[#This Row],[Risk_Category]]="High", AI_Impact_on_Jobs_20303[[#This Row],[Automation_Probability_2030]], 0)</f>
        <v>0</v>
      </c>
      <c r="O958">
        <f>AVERAGE(AI_Impact_on_Jobs_20303[[#This Row],[Skill_1]:[Skill_10]])</f>
        <v>39.299999999999997</v>
      </c>
      <c r="P958">
        <v>49</v>
      </c>
      <c r="Q958">
        <v>62</v>
      </c>
      <c r="R958">
        <v>7</v>
      </c>
      <c r="S958">
        <v>71</v>
      </c>
      <c r="T958">
        <v>54</v>
      </c>
      <c r="U958">
        <v>53</v>
      </c>
      <c r="V958">
        <v>29</v>
      </c>
      <c r="W958">
        <v>59</v>
      </c>
      <c r="X958">
        <v>3</v>
      </c>
      <c r="Y958">
        <v>6</v>
      </c>
    </row>
    <row r="959" spans="1:25" x14ac:dyDescent="0.35">
      <c r="A959">
        <v>958</v>
      </c>
      <c r="B959" t="s">
        <v>42</v>
      </c>
      <c r="C959">
        <v>89630</v>
      </c>
      <c r="D959">
        <f>ROUND(AI_Impact_on_Jobs_20303[[#This Row],[Salary]]/1000, 1)</f>
        <v>89.6</v>
      </c>
      <c r="E959">
        <v>13</v>
      </c>
      <c r="F9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59" t="s">
        <v>25</v>
      </c>
      <c r="H959">
        <v>32</v>
      </c>
      <c r="I959">
        <v>85</v>
      </c>
      <c r="J959">
        <v>38</v>
      </c>
      <c r="K959" t="s">
        <v>27</v>
      </c>
      <c r="L959">
        <f>IF(AI_Impact_on_Jobs_20303[[#This Row],[Risk_Category]] = "Low", AI_Impact_on_Jobs_20303[[#This Row],[Automation_Probability_2030]], 0)</f>
        <v>0</v>
      </c>
      <c r="M959">
        <f>IF(AI_Impact_on_Jobs_20303[[#This Row],[Risk_Category]]="Medium", AI_Impact_on_Jobs_20303[[#This Row],[Automation_Probability_2030]], 0)</f>
        <v>38</v>
      </c>
      <c r="N959">
        <f>IF(AI_Impact_on_Jobs_20303[[#This Row],[Risk_Category]]="High", AI_Impact_on_Jobs_20303[[#This Row],[Automation_Probability_2030]], 0)</f>
        <v>0</v>
      </c>
      <c r="O959">
        <f>AVERAGE(AI_Impact_on_Jobs_20303[[#This Row],[Skill_1]:[Skill_10]])</f>
        <v>26.5</v>
      </c>
      <c r="P959">
        <v>45</v>
      </c>
      <c r="Q959">
        <v>5</v>
      </c>
      <c r="R959">
        <v>3</v>
      </c>
      <c r="S959">
        <v>53</v>
      </c>
      <c r="T959">
        <v>47</v>
      </c>
      <c r="U959">
        <v>10</v>
      </c>
      <c r="V959">
        <v>39</v>
      </c>
      <c r="W959">
        <v>39</v>
      </c>
      <c r="X959">
        <v>5</v>
      </c>
      <c r="Y959">
        <v>19</v>
      </c>
    </row>
    <row r="960" spans="1:25" x14ac:dyDescent="0.35">
      <c r="A960">
        <v>959</v>
      </c>
      <c r="B960" t="s">
        <v>30</v>
      </c>
      <c r="C960">
        <v>127435</v>
      </c>
      <c r="D960">
        <f>ROUND(AI_Impact_on_Jobs_20303[[#This Row],[Salary]]/1000, 1)</f>
        <v>127.4</v>
      </c>
      <c r="E960">
        <v>3</v>
      </c>
      <c r="F9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60" t="s">
        <v>22</v>
      </c>
      <c r="H960">
        <v>57</v>
      </c>
      <c r="I960">
        <v>69</v>
      </c>
      <c r="J960">
        <v>62</v>
      </c>
      <c r="K960" t="s">
        <v>27</v>
      </c>
      <c r="L960">
        <f>IF(AI_Impact_on_Jobs_20303[[#This Row],[Risk_Category]] = "Low", AI_Impact_on_Jobs_20303[[#This Row],[Automation_Probability_2030]], 0)</f>
        <v>0</v>
      </c>
      <c r="M960">
        <f>IF(AI_Impact_on_Jobs_20303[[#This Row],[Risk_Category]]="Medium", AI_Impact_on_Jobs_20303[[#This Row],[Automation_Probability_2030]], 0)</f>
        <v>62</v>
      </c>
      <c r="N960">
        <f>IF(AI_Impact_on_Jobs_20303[[#This Row],[Risk_Category]]="High", AI_Impact_on_Jobs_20303[[#This Row],[Automation_Probability_2030]], 0)</f>
        <v>0</v>
      </c>
      <c r="O960">
        <f>AVERAGE(AI_Impact_on_Jobs_20303[[#This Row],[Skill_1]:[Skill_10]])</f>
        <v>43</v>
      </c>
      <c r="P960">
        <v>3</v>
      </c>
      <c r="Q960">
        <v>98</v>
      </c>
      <c r="R960">
        <v>87</v>
      </c>
      <c r="S960">
        <v>58</v>
      </c>
      <c r="T960">
        <v>11</v>
      </c>
      <c r="U960">
        <v>22</v>
      </c>
      <c r="V960">
        <v>28</v>
      </c>
      <c r="W960">
        <v>24</v>
      </c>
      <c r="X960">
        <v>5</v>
      </c>
      <c r="Y960">
        <v>94</v>
      </c>
    </row>
    <row r="961" spans="1:25" x14ac:dyDescent="0.35">
      <c r="A961">
        <v>960</v>
      </c>
      <c r="B961" t="s">
        <v>30</v>
      </c>
      <c r="C961">
        <v>114845</v>
      </c>
      <c r="D961">
        <f>ROUND(AI_Impact_on_Jobs_20303[[#This Row],[Salary]]/1000, 1)</f>
        <v>114.8</v>
      </c>
      <c r="E961">
        <v>4</v>
      </c>
      <c r="F9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61" t="s">
        <v>38</v>
      </c>
      <c r="H961">
        <v>66</v>
      </c>
      <c r="I961">
        <v>119</v>
      </c>
      <c r="J961">
        <v>65</v>
      </c>
      <c r="K961" t="s">
        <v>27</v>
      </c>
      <c r="L961">
        <f>IF(AI_Impact_on_Jobs_20303[[#This Row],[Risk_Category]] = "Low", AI_Impact_on_Jobs_20303[[#This Row],[Automation_Probability_2030]], 0)</f>
        <v>0</v>
      </c>
      <c r="M961">
        <f>IF(AI_Impact_on_Jobs_20303[[#This Row],[Risk_Category]]="Medium", AI_Impact_on_Jobs_20303[[#This Row],[Automation_Probability_2030]], 0)</f>
        <v>65</v>
      </c>
      <c r="N961">
        <f>IF(AI_Impact_on_Jobs_20303[[#This Row],[Risk_Category]]="High", AI_Impact_on_Jobs_20303[[#This Row],[Automation_Probability_2030]], 0)</f>
        <v>0</v>
      </c>
      <c r="O961">
        <f>AVERAGE(AI_Impact_on_Jobs_20303[[#This Row],[Skill_1]:[Skill_10]])</f>
        <v>41</v>
      </c>
      <c r="P961">
        <v>3</v>
      </c>
      <c r="Q961">
        <v>4</v>
      </c>
      <c r="R961">
        <v>78</v>
      </c>
      <c r="S961">
        <v>81</v>
      </c>
      <c r="T961">
        <v>93</v>
      </c>
      <c r="U961">
        <v>7</v>
      </c>
      <c r="V961">
        <v>25</v>
      </c>
      <c r="W961">
        <v>51</v>
      </c>
      <c r="X961">
        <v>3</v>
      </c>
      <c r="Y961">
        <v>65</v>
      </c>
    </row>
    <row r="962" spans="1:25" x14ac:dyDescent="0.35">
      <c r="A962">
        <v>961</v>
      </c>
      <c r="B962" t="s">
        <v>32</v>
      </c>
      <c r="C962">
        <v>49053</v>
      </c>
      <c r="D962">
        <f>ROUND(AI_Impact_on_Jobs_20303[[#This Row],[Salary]]/1000, 1)</f>
        <v>49.1</v>
      </c>
      <c r="E962">
        <v>28</v>
      </c>
      <c r="F9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62" t="s">
        <v>38</v>
      </c>
      <c r="H962">
        <v>67</v>
      </c>
      <c r="I962">
        <v>143</v>
      </c>
      <c r="J962">
        <v>57</v>
      </c>
      <c r="K962" t="s">
        <v>27</v>
      </c>
      <c r="L962">
        <f>IF(AI_Impact_on_Jobs_20303[[#This Row],[Risk_Category]] = "Low", AI_Impact_on_Jobs_20303[[#This Row],[Automation_Probability_2030]], 0)</f>
        <v>0</v>
      </c>
      <c r="M962">
        <f>IF(AI_Impact_on_Jobs_20303[[#This Row],[Risk_Category]]="Medium", AI_Impact_on_Jobs_20303[[#This Row],[Automation_Probability_2030]], 0)</f>
        <v>57</v>
      </c>
      <c r="N962">
        <f>IF(AI_Impact_on_Jobs_20303[[#This Row],[Risk_Category]]="High", AI_Impact_on_Jobs_20303[[#This Row],[Automation_Probability_2030]], 0)</f>
        <v>0</v>
      </c>
      <c r="O962">
        <f>AVERAGE(AI_Impact_on_Jobs_20303[[#This Row],[Skill_1]:[Skill_10]])</f>
        <v>42.9</v>
      </c>
      <c r="P962">
        <v>32</v>
      </c>
      <c r="Q962">
        <v>2</v>
      </c>
      <c r="R962">
        <v>85</v>
      </c>
      <c r="S962">
        <v>19</v>
      </c>
      <c r="T962">
        <v>16</v>
      </c>
      <c r="U962">
        <v>21</v>
      </c>
      <c r="V962">
        <v>51</v>
      </c>
      <c r="W962">
        <v>12</v>
      </c>
      <c r="X962">
        <v>94</v>
      </c>
      <c r="Y962">
        <v>97</v>
      </c>
    </row>
    <row r="963" spans="1:25" x14ac:dyDescent="0.35">
      <c r="A963">
        <v>962</v>
      </c>
      <c r="B963" t="s">
        <v>43</v>
      </c>
      <c r="C963">
        <v>100683</v>
      </c>
      <c r="D963">
        <f>ROUND(AI_Impact_on_Jobs_20303[[#This Row],[Salary]]/1000, 1)</f>
        <v>100.7</v>
      </c>
      <c r="E963">
        <v>3</v>
      </c>
      <c r="F9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63" t="s">
        <v>19</v>
      </c>
      <c r="H963">
        <v>41</v>
      </c>
      <c r="I963">
        <v>74</v>
      </c>
      <c r="J963">
        <v>8</v>
      </c>
      <c r="K963" t="s">
        <v>23</v>
      </c>
      <c r="L963">
        <f>IF(AI_Impact_on_Jobs_20303[[#This Row],[Risk_Category]] = "Low", AI_Impact_on_Jobs_20303[[#This Row],[Automation_Probability_2030]], 0)</f>
        <v>8</v>
      </c>
      <c r="M963">
        <f>IF(AI_Impact_on_Jobs_20303[[#This Row],[Risk_Category]]="Medium", AI_Impact_on_Jobs_20303[[#This Row],[Automation_Probability_2030]], 0)</f>
        <v>0</v>
      </c>
      <c r="N963">
        <f>IF(AI_Impact_on_Jobs_20303[[#This Row],[Risk_Category]]="High", AI_Impact_on_Jobs_20303[[#This Row],[Automation_Probability_2030]], 0)</f>
        <v>0</v>
      </c>
      <c r="O963">
        <f>AVERAGE(AI_Impact_on_Jobs_20303[[#This Row],[Skill_1]:[Skill_10]])</f>
        <v>53.7</v>
      </c>
      <c r="P963">
        <v>86</v>
      </c>
      <c r="Q963">
        <v>56</v>
      </c>
      <c r="R963">
        <v>86</v>
      </c>
      <c r="S963">
        <v>83</v>
      </c>
      <c r="T963">
        <v>28</v>
      </c>
      <c r="U963">
        <v>55</v>
      </c>
      <c r="V963">
        <v>8</v>
      </c>
      <c r="W963">
        <v>92</v>
      </c>
      <c r="X963">
        <v>4</v>
      </c>
      <c r="Y963">
        <v>39</v>
      </c>
    </row>
    <row r="964" spans="1:25" x14ac:dyDescent="0.35">
      <c r="A964">
        <v>963</v>
      </c>
      <c r="B964" t="s">
        <v>24</v>
      </c>
      <c r="C964">
        <v>120153</v>
      </c>
      <c r="D964">
        <f>ROUND(AI_Impact_on_Jobs_20303[[#This Row],[Salary]]/1000, 1)</f>
        <v>120.2</v>
      </c>
      <c r="E964">
        <v>20</v>
      </c>
      <c r="F9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64" t="s">
        <v>38</v>
      </c>
      <c r="H964">
        <v>46</v>
      </c>
      <c r="I964">
        <v>75</v>
      </c>
      <c r="J964">
        <v>79</v>
      </c>
      <c r="K964" t="s">
        <v>20</v>
      </c>
      <c r="L964">
        <f>IF(AI_Impact_on_Jobs_20303[[#This Row],[Risk_Category]] = "Low", AI_Impact_on_Jobs_20303[[#This Row],[Automation_Probability_2030]], 0)</f>
        <v>0</v>
      </c>
      <c r="M964">
        <f>IF(AI_Impact_on_Jobs_20303[[#This Row],[Risk_Category]]="Medium", AI_Impact_on_Jobs_20303[[#This Row],[Automation_Probability_2030]], 0)</f>
        <v>0</v>
      </c>
      <c r="N964">
        <f>IF(AI_Impact_on_Jobs_20303[[#This Row],[Risk_Category]]="High", AI_Impact_on_Jobs_20303[[#This Row],[Automation_Probability_2030]], 0)</f>
        <v>79</v>
      </c>
      <c r="O964">
        <f>AVERAGE(AI_Impact_on_Jobs_20303[[#This Row],[Skill_1]:[Skill_10]])</f>
        <v>47</v>
      </c>
      <c r="P964">
        <v>8</v>
      </c>
      <c r="Q964">
        <v>83</v>
      </c>
      <c r="R964">
        <v>3</v>
      </c>
      <c r="S964">
        <v>47</v>
      </c>
      <c r="T964">
        <v>87</v>
      </c>
      <c r="U964">
        <v>5</v>
      </c>
      <c r="V964">
        <v>89</v>
      </c>
      <c r="W964">
        <v>22</v>
      </c>
      <c r="X964">
        <v>68</v>
      </c>
      <c r="Y964">
        <v>58</v>
      </c>
    </row>
    <row r="965" spans="1:25" x14ac:dyDescent="0.35">
      <c r="A965">
        <v>964</v>
      </c>
      <c r="B965" t="s">
        <v>44</v>
      </c>
      <c r="C965">
        <v>129926</v>
      </c>
      <c r="D965">
        <f>ROUND(AI_Impact_on_Jobs_20303[[#This Row],[Salary]]/1000, 1)</f>
        <v>129.9</v>
      </c>
      <c r="E965">
        <v>0</v>
      </c>
      <c r="F9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65" t="s">
        <v>25</v>
      </c>
      <c r="H965">
        <v>86</v>
      </c>
      <c r="I965">
        <v>6</v>
      </c>
      <c r="J965">
        <v>44</v>
      </c>
      <c r="K965" t="s">
        <v>27</v>
      </c>
      <c r="L965">
        <f>IF(AI_Impact_on_Jobs_20303[[#This Row],[Risk_Category]] = "Low", AI_Impact_on_Jobs_20303[[#This Row],[Automation_Probability_2030]], 0)</f>
        <v>0</v>
      </c>
      <c r="M965">
        <f>IF(AI_Impact_on_Jobs_20303[[#This Row],[Risk_Category]]="Medium", AI_Impact_on_Jobs_20303[[#This Row],[Automation_Probability_2030]], 0)</f>
        <v>44</v>
      </c>
      <c r="N965">
        <f>IF(AI_Impact_on_Jobs_20303[[#This Row],[Risk_Category]]="High", AI_Impact_on_Jobs_20303[[#This Row],[Automation_Probability_2030]], 0)</f>
        <v>0</v>
      </c>
      <c r="O965">
        <f>AVERAGE(AI_Impact_on_Jobs_20303[[#This Row],[Skill_1]:[Skill_10]])</f>
        <v>33</v>
      </c>
      <c r="P965">
        <v>54</v>
      </c>
      <c r="Q965">
        <v>81</v>
      </c>
      <c r="R965">
        <v>22</v>
      </c>
      <c r="S965">
        <v>8</v>
      </c>
      <c r="T965">
        <v>4</v>
      </c>
      <c r="U965">
        <v>19</v>
      </c>
      <c r="V965">
        <v>76</v>
      </c>
      <c r="W965">
        <v>9</v>
      </c>
      <c r="X965">
        <v>51</v>
      </c>
      <c r="Y965">
        <v>6</v>
      </c>
    </row>
    <row r="966" spans="1:25" x14ac:dyDescent="0.35">
      <c r="A966">
        <v>965</v>
      </c>
      <c r="B966" t="s">
        <v>39</v>
      </c>
      <c r="C966">
        <v>43140</v>
      </c>
      <c r="D966">
        <f>ROUND(AI_Impact_on_Jobs_20303[[#This Row],[Salary]]/1000, 1)</f>
        <v>43.1</v>
      </c>
      <c r="E966">
        <v>13</v>
      </c>
      <c r="F9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66" t="s">
        <v>22</v>
      </c>
      <c r="H966">
        <v>6</v>
      </c>
      <c r="I966">
        <v>106</v>
      </c>
      <c r="J966">
        <v>8</v>
      </c>
      <c r="K966" t="s">
        <v>20</v>
      </c>
      <c r="L966">
        <f>IF(AI_Impact_on_Jobs_20303[[#This Row],[Risk_Category]] = "Low", AI_Impact_on_Jobs_20303[[#This Row],[Automation_Probability_2030]], 0)</f>
        <v>0</v>
      </c>
      <c r="M966">
        <f>IF(AI_Impact_on_Jobs_20303[[#This Row],[Risk_Category]]="Medium", AI_Impact_on_Jobs_20303[[#This Row],[Automation_Probability_2030]], 0)</f>
        <v>0</v>
      </c>
      <c r="N966">
        <f>IF(AI_Impact_on_Jobs_20303[[#This Row],[Risk_Category]]="High", AI_Impact_on_Jobs_20303[[#This Row],[Automation_Probability_2030]], 0)</f>
        <v>8</v>
      </c>
      <c r="O966">
        <f>AVERAGE(AI_Impact_on_Jobs_20303[[#This Row],[Skill_1]:[Skill_10]])</f>
        <v>51</v>
      </c>
      <c r="P966">
        <v>43</v>
      </c>
      <c r="Q966">
        <v>23</v>
      </c>
      <c r="R966">
        <v>46</v>
      </c>
      <c r="S966">
        <v>95</v>
      </c>
      <c r="T966">
        <v>85</v>
      </c>
      <c r="U966">
        <v>15</v>
      </c>
      <c r="V966">
        <v>3</v>
      </c>
      <c r="W966">
        <v>93</v>
      </c>
      <c r="X966">
        <v>53</v>
      </c>
      <c r="Y966">
        <v>54</v>
      </c>
    </row>
    <row r="967" spans="1:25" x14ac:dyDescent="0.35">
      <c r="A967">
        <v>966</v>
      </c>
      <c r="B967" t="s">
        <v>36</v>
      </c>
      <c r="C967">
        <v>104362</v>
      </c>
      <c r="D967">
        <f>ROUND(AI_Impact_on_Jobs_20303[[#This Row],[Salary]]/1000, 1)</f>
        <v>104.4</v>
      </c>
      <c r="E967">
        <v>11</v>
      </c>
      <c r="F9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67" t="s">
        <v>22</v>
      </c>
      <c r="H967">
        <v>31</v>
      </c>
      <c r="I967">
        <v>98</v>
      </c>
      <c r="J967">
        <v>69</v>
      </c>
      <c r="K967" t="s">
        <v>27</v>
      </c>
      <c r="L967">
        <f>IF(AI_Impact_on_Jobs_20303[[#This Row],[Risk_Category]] = "Low", AI_Impact_on_Jobs_20303[[#This Row],[Automation_Probability_2030]], 0)</f>
        <v>0</v>
      </c>
      <c r="M967">
        <f>IF(AI_Impact_on_Jobs_20303[[#This Row],[Risk_Category]]="Medium", AI_Impact_on_Jobs_20303[[#This Row],[Automation_Probability_2030]], 0)</f>
        <v>69</v>
      </c>
      <c r="N967">
        <f>IF(AI_Impact_on_Jobs_20303[[#This Row],[Risk_Category]]="High", AI_Impact_on_Jobs_20303[[#This Row],[Automation_Probability_2030]], 0)</f>
        <v>0</v>
      </c>
      <c r="O967">
        <f>AVERAGE(AI_Impact_on_Jobs_20303[[#This Row],[Skill_1]:[Skill_10]])</f>
        <v>29.1</v>
      </c>
      <c r="P967">
        <v>67</v>
      </c>
      <c r="Q967">
        <v>15</v>
      </c>
      <c r="R967">
        <v>13</v>
      </c>
      <c r="S967">
        <v>2</v>
      </c>
      <c r="T967">
        <v>77</v>
      </c>
      <c r="U967">
        <v>3</v>
      </c>
      <c r="V967">
        <v>2</v>
      </c>
      <c r="W967">
        <v>94</v>
      </c>
      <c r="X967">
        <v>17</v>
      </c>
      <c r="Y967">
        <v>1</v>
      </c>
    </row>
    <row r="968" spans="1:25" x14ac:dyDescent="0.35">
      <c r="A968">
        <v>967</v>
      </c>
      <c r="B968" t="s">
        <v>28</v>
      </c>
      <c r="C968">
        <v>73030</v>
      </c>
      <c r="D968">
        <f>ROUND(AI_Impact_on_Jobs_20303[[#This Row],[Salary]]/1000, 1)</f>
        <v>73</v>
      </c>
      <c r="E968">
        <v>5</v>
      </c>
      <c r="F9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68" t="s">
        <v>22</v>
      </c>
      <c r="H968">
        <v>24</v>
      </c>
      <c r="I968">
        <v>92</v>
      </c>
      <c r="J968">
        <v>67</v>
      </c>
      <c r="K968" t="s">
        <v>27</v>
      </c>
      <c r="L968">
        <f>IF(AI_Impact_on_Jobs_20303[[#This Row],[Risk_Category]] = "Low", AI_Impact_on_Jobs_20303[[#This Row],[Automation_Probability_2030]], 0)</f>
        <v>0</v>
      </c>
      <c r="M968">
        <f>IF(AI_Impact_on_Jobs_20303[[#This Row],[Risk_Category]]="Medium", AI_Impact_on_Jobs_20303[[#This Row],[Automation_Probability_2030]], 0)</f>
        <v>67</v>
      </c>
      <c r="N968">
        <f>IF(AI_Impact_on_Jobs_20303[[#This Row],[Risk_Category]]="High", AI_Impact_on_Jobs_20303[[#This Row],[Automation_Probability_2030]], 0)</f>
        <v>0</v>
      </c>
      <c r="O968">
        <f>AVERAGE(AI_Impact_on_Jobs_20303[[#This Row],[Skill_1]:[Skill_10]])</f>
        <v>42.2</v>
      </c>
      <c r="P968">
        <v>88</v>
      </c>
      <c r="Q968">
        <v>46</v>
      </c>
      <c r="R968">
        <v>41</v>
      </c>
      <c r="S968">
        <v>56</v>
      </c>
      <c r="T968">
        <v>24</v>
      </c>
      <c r="U968">
        <v>5</v>
      </c>
      <c r="V968">
        <v>94</v>
      </c>
      <c r="W968">
        <v>19</v>
      </c>
      <c r="X968">
        <v>2</v>
      </c>
      <c r="Y968">
        <v>47</v>
      </c>
    </row>
    <row r="969" spans="1:25" x14ac:dyDescent="0.35">
      <c r="A969">
        <v>968</v>
      </c>
      <c r="B969" t="s">
        <v>43</v>
      </c>
      <c r="C969">
        <v>54400</v>
      </c>
      <c r="D969">
        <f>ROUND(AI_Impact_on_Jobs_20303[[#This Row],[Salary]]/1000, 1)</f>
        <v>54.4</v>
      </c>
      <c r="E969">
        <v>18</v>
      </c>
      <c r="F9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69" t="s">
        <v>22</v>
      </c>
      <c r="H969">
        <v>2</v>
      </c>
      <c r="I969">
        <v>65</v>
      </c>
      <c r="J969">
        <v>14</v>
      </c>
      <c r="K969" t="s">
        <v>23</v>
      </c>
      <c r="L969">
        <f>IF(AI_Impact_on_Jobs_20303[[#This Row],[Risk_Category]] = "Low", AI_Impact_on_Jobs_20303[[#This Row],[Automation_Probability_2030]], 0)</f>
        <v>14</v>
      </c>
      <c r="M969">
        <f>IF(AI_Impact_on_Jobs_20303[[#This Row],[Risk_Category]]="Medium", AI_Impact_on_Jobs_20303[[#This Row],[Automation_Probability_2030]], 0)</f>
        <v>0</v>
      </c>
      <c r="N969">
        <f>IF(AI_Impact_on_Jobs_20303[[#This Row],[Risk_Category]]="High", AI_Impact_on_Jobs_20303[[#This Row],[Automation_Probability_2030]], 0)</f>
        <v>0</v>
      </c>
      <c r="O969">
        <f>AVERAGE(AI_Impact_on_Jobs_20303[[#This Row],[Skill_1]:[Skill_10]])</f>
        <v>45.9</v>
      </c>
      <c r="P969">
        <v>68</v>
      </c>
      <c r="Q969">
        <v>23</v>
      </c>
      <c r="R969">
        <v>42</v>
      </c>
      <c r="S969">
        <v>56</v>
      </c>
      <c r="T969">
        <v>89</v>
      </c>
      <c r="U969">
        <v>33</v>
      </c>
      <c r="V969">
        <v>13</v>
      </c>
      <c r="W969">
        <v>49</v>
      </c>
      <c r="X969">
        <v>75</v>
      </c>
      <c r="Y969">
        <v>11</v>
      </c>
    </row>
    <row r="970" spans="1:25" x14ac:dyDescent="0.35">
      <c r="A970">
        <v>969</v>
      </c>
      <c r="B970" t="s">
        <v>43</v>
      </c>
      <c r="C970">
        <v>33760</v>
      </c>
      <c r="D970">
        <f>ROUND(AI_Impact_on_Jobs_20303[[#This Row],[Salary]]/1000, 1)</f>
        <v>33.799999999999997</v>
      </c>
      <c r="E970">
        <v>20</v>
      </c>
      <c r="F9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70" t="s">
        <v>22</v>
      </c>
      <c r="H970">
        <v>2</v>
      </c>
      <c r="I970">
        <v>53</v>
      </c>
      <c r="J970">
        <v>17</v>
      </c>
      <c r="K970" t="s">
        <v>23</v>
      </c>
      <c r="L970">
        <f>IF(AI_Impact_on_Jobs_20303[[#This Row],[Risk_Category]] = "Low", AI_Impact_on_Jobs_20303[[#This Row],[Automation_Probability_2030]], 0)</f>
        <v>17</v>
      </c>
      <c r="M970">
        <f>IF(AI_Impact_on_Jobs_20303[[#This Row],[Risk_Category]]="Medium", AI_Impact_on_Jobs_20303[[#This Row],[Automation_Probability_2030]], 0)</f>
        <v>0</v>
      </c>
      <c r="N970">
        <f>IF(AI_Impact_on_Jobs_20303[[#This Row],[Risk_Category]]="High", AI_Impact_on_Jobs_20303[[#This Row],[Automation_Probability_2030]], 0)</f>
        <v>0</v>
      </c>
      <c r="O970">
        <f>AVERAGE(AI_Impact_on_Jobs_20303[[#This Row],[Skill_1]:[Skill_10]])</f>
        <v>30.6</v>
      </c>
      <c r="P970">
        <v>3</v>
      </c>
      <c r="Q970">
        <v>85</v>
      </c>
      <c r="R970">
        <v>6</v>
      </c>
      <c r="S970">
        <v>45</v>
      </c>
      <c r="T970">
        <v>41</v>
      </c>
      <c r="U970">
        <v>5</v>
      </c>
      <c r="V970">
        <v>4</v>
      </c>
      <c r="W970">
        <v>89</v>
      </c>
      <c r="X970">
        <v>10</v>
      </c>
      <c r="Y970">
        <v>18</v>
      </c>
    </row>
    <row r="971" spans="1:25" x14ac:dyDescent="0.35">
      <c r="A971">
        <v>970</v>
      </c>
      <c r="B971" t="s">
        <v>39</v>
      </c>
      <c r="C971">
        <v>122930</v>
      </c>
      <c r="D971">
        <f>ROUND(AI_Impact_on_Jobs_20303[[#This Row],[Salary]]/1000, 1)</f>
        <v>122.9</v>
      </c>
      <c r="E971">
        <v>21</v>
      </c>
      <c r="F9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71" t="s">
        <v>38</v>
      </c>
      <c r="H971">
        <v>14</v>
      </c>
      <c r="I971">
        <v>116</v>
      </c>
      <c r="J971">
        <v>87</v>
      </c>
      <c r="K971" t="s">
        <v>20</v>
      </c>
      <c r="L971">
        <f>IF(AI_Impact_on_Jobs_20303[[#This Row],[Risk_Category]] = "Low", AI_Impact_on_Jobs_20303[[#This Row],[Automation_Probability_2030]], 0)</f>
        <v>0</v>
      </c>
      <c r="M971">
        <f>IF(AI_Impact_on_Jobs_20303[[#This Row],[Risk_Category]]="Medium", AI_Impact_on_Jobs_20303[[#This Row],[Automation_Probability_2030]], 0)</f>
        <v>0</v>
      </c>
      <c r="N971">
        <f>IF(AI_Impact_on_Jobs_20303[[#This Row],[Risk_Category]]="High", AI_Impact_on_Jobs_20303[[#This Row],[Automation_Probability_2030]], 0)</f>
        <v>87</v>
      </c>
      <c r="O971">
        <f>AVERAGE(AI_Impact_on_Jobs_20303[[#This Row],[Skill_1]:[Skill_10]])</f>
        <v>61.9</v>
      </c>
      <c r="P971">
        <v>85</v>
      </c>
      <c r="Q971">
        <v>75</v>
      </c>
      <c r="R971">
        <v>45</v>
      </c>
      <c r="S971">
        <v>61</v>
      </c>
      <c r="T971">
        <v>69</v>
      </c>
      <c r="U971">
        <v>51</v>
      </c>
      <c r="V971">
        <v>48</v>
      </c>
      <c r="W971">
        <v>65</v>
      </c>
      <c r="X971">
        <v>56</v>
      </c>
      <c r="Y971">
        <v>64</v>
      </c>
    </row>
    <row r="972" spans="1:25" x14ac:dyDescent="0.35">
      <c r="A972">
        <v>971</v>
      </c>
      <c r="B972" t="s">
        <v>32</v>
      </c>
      <c r="C972">
        <v>33323</v>
      </c>
      <c r="D972">
        <f>ROUND(AI_Impact_on_Jobs_20303[[#This Row],[Salary]]/1000, 1)</f>
        <v>33.299999999999997</v>
      </c>
      <c r="E972">
        <v>29</v>
      </c>
      <c r="F9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72" t="s">
        <v>38</v>
      </c>
      <c r="H972">
        <v>72</v>
      </c>
      <c r="I972">
        <v>114</v>
      </c>
      <c r="J972">
        <v>51</v>
      </c>
      <c r="K972" t="s">
        <v>27</v>
      </c>
      <c r="L972">
        <f>IF(AI_Impact_on_Jobs_20303[[#This Row],[Risk_Category]] = "Low", AI_Impact_on_Jobs_20303[[#This Row],[Automation_Probability_2030]], 0)</f>
        <v>0</v>
      </c>
      <c r="M972">
        <f>IF(AI_Impact_on_Jobs_20303[[#This Row],[Risk_Category]]="Medium", AI_Impact_on_Jobs_20303[[#This Row],[Automation_Probability_2030]], 0)</f>
        <v>51</v>
      </c>
      <c r="N972">
        <f>IF(AI_Impact_on_Jobs_20303[[#This Row],[Risk_Category]]="High", AI_Impact_on_Jobs_20303[[#This Row],[Automation_Probability_2030]], 0)</f>
        <v>0</v>
      </c>
      <c r="O972">
        <f>AVERAGE(AI_Impact_on_Jobs_20303[[#This Row],[Skill_1]:[Skill_10]])</f>
        <v>42.6</v>
      </c>
      <c r="P972">
        <v>68</v>
      </c>
      <c r="Q972">
        <v>45</v>
      </c>
      <c r="R972">
        <v>24</v>
      </c>
      <c r="S972">
        <v>0</v>
      </c>
      <c r="T972">
        <v>56</v>
      </c>
      <c r="U972">
        <v>59</v>
      </c>
      <c r="V972">
        <v>97</v>
      </c>
      <c r="W972">
        <v>36</v>
      </c>
      <c r="X972">
        <v>39</v>
      </c>
      <c r="Y972">
        <v>2</v>
      </c>
    </row>
    <row r="973" spans="1:25" x14ac:dyDescent="0.35">
      <c r="A973">
        <v>972</v>
      </c>
      <c r="B973" t="s">
        <v>35</v>
      </c>
      <c r="C973">
        <v>65098</v>
      </c>
      <c r="D973">
        <f>ROUND(AI_Impact_on_Jobs_20303[[#This Row],[Salary]]/1000, 1)</f>
        <v>65.099999999999994</v>
      </c>
      <c r="E973">
        <v>10</v>
      </c>
      <c r="F9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73" t="s">
        <v>22</v>
      </c>
      <c r="H973">
        <v>22</v>
      </c>
      <c r="I973">
        <v>68</v>
      </c>
      <c r="J973">
        <v>31</v>
      </c>
      <c r="K973" t="s">
        <v>27</v>
      </c>
      <c r="L973">
        <f>IF(AI_Impact_on_Jobs_20303[[#This Row],[Risk_Category]] = "Low", AI_Impact_on_Jobs_20303[[#This Row],[Automation_Probability_2030]], 0)</f>
        <v>0</v>
      </c>
      <c r="M973">
        <f>IF(AI_Impact_on_Jobs_20303[[#This Row],[Risk_Category]]="Medium", AI_Impact_on_Jobs_20303[[#This Row],[Automation_Probability_2030]], 0)</f>
        <v>31</v>
      </c>
      <c r="N973">
        <f>IF(AI_Impact_on_Jobs_20303[[#This Row],[Risk_Category]]="High", AI_Impact_on_Jobs_20303[[#This Row],[Automation_Probability_2030]], 0)</f>
        <v>0</v>
      </c>
      <c r="O973">
        <f>AVERAGE(AI_Impact_on_Jobs_20303[[#This Row],[Skill_1]:[Skill_10]])</f>
        <v>42.1</v>
      </c>
      <c r="P973">
        <v>21</v>
      </c>
      <c r="Q973">
        <v>52</v>
      </c>
      <c r="R973">
        <v>54</v>
      </c>
      <c r="S973">
        <v>25</v>
      </c>
      <c r="T973">
        <v>7</v>
      </c>
      <c r="U973">
        <v>74</v>
      </c>
      <c r="V973">
        <v>76</v>
      </c>
      <c r="W973">
        <v>10</v>
      </c>
      <c r="X973">
        <v>9</v>
      </c>
      <c r="Y973">
        <v>93</v>
      </c>
    </row>
    <row r="974" spans="1:25" x14ac:dyDescent="0.35">
      <c r="A974">
        <v>973</v>
      </c>
      <c r="B974" t="s">
        <v>42</v>
      </c>
      <c r="C974">
        <v>101153</v>
      </c>
      <c r="D974">
        <f>ROUND(AI_Impact_on_Jobs_20303[[#This Row],[Salary]]/1000, 1)</f>
        <v>101.2</v>
      </c>
      <c r="E974">
        <v>11</v>
      </c>
      <c r="F9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74" t="s">
        <v>22</v>
      </c>
      <c r="H974">
        <v>62</v>
      </c>
      <c r="I974">
        <v>63</v>
      </c>
      <c r="J974">
        <v>55</v>
      </c>
      <c r="K974" t="s">
        <v>27</v>
      </c>
      <c r="L974">
        <f>IF(AI_Impact_on_Jobs_20303[[#This Row],[Risk_Category]] = "Low", AI_Impact_on_Jobs_20303[[#This Row],[Automation_Probability_2030]], 0)</f>
        <v>0</v>
      </c>
      <c r="M974">
        <f>IF(AI_Impact_on_Jobs_20303[[#This Row],[Risk_Category]]="Medium", AI_Impact_on_Jobs_20303[[#This Row],[Automation_Probability_2030]], 0)</f>
        <v>55</v>
      </c>
      <c r="N974">
        <f>IF(AI_Impact_on_Jobs_20303[[#This Row],[Risk_Category]]="High", AI_Impact_on_Jobs_20303[[#This Row],[Automation_Probability_2030]], 0)</f>
        <v>0</v>
      </c>
      <c r="O974">
        <f>AVERAGE(AI_Impact_on_Jobs_20303[[#This Row],[Skill_1]:[Skill_10]])</f>
        <v>27.8</v>
      </c>
      <c r="P974">
        <v>6</v>
      </c>
      <c r="Q974">
        <v>89</v>
      </c>
      <c r="R974">
        <v>48</v>
      </c>
      <c r="S974">
        <v>7</v>
      </c>
      <c r="T974">
        <v>5</v>
      </c>
      <c r="U974">
        <v>53</v>
      </c>
      <c r="V974">
        <v>3</v>
      </c>
      <c r="W974">
        <v>28</v>
      </c>
      <c r="X974">
        <v>39</v>
      </c>
      <c r="Y974">
        <v>0</v>
      </c>
    </row>
    <row r="975" spans="1:25" x14ac:dyDescent="0.35">
      <c r="A975">
        <v>974</v>
      </c>
      <c r="B975" t="s">
        <v>18</v>
      </c>
      <c r="C975">
        <v>101279</v>
      </c>
      <c r="D975">
        <f>ROUND(AI_Impact_on_Jobs_20303[[#This Row],[Salary]]/1000, 1)</f>
        <v>101.3</v>
      </c>
      <c r="E975">
        <v>14</v>
      </c>
      <c r="F9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75" t="s">
        <v>38</v>
      </c>
      <c r="H975">
        <v>49</v>
      </c>
      <c r="I975">
        <v>136</v>
      </c>
      <c r="J975">
        <v>81</v>
      </c>
      <c r="K975" t="s">
        <v>20</v>
      </c>
      <c r="L975">
        <f>IF(AI_Impact_on_Jobs_20303[[#This Row],[Risk_Category]] = "Low", AI_Impact_on_Jobs_20303[[#This Row],[Automation_Probability_2030]], 0)</f>
        <v>0</v>
      </c>
      <c r="M975">
        <f>IF(AI_Impact_on_Jobs_20303[[#This Row],[Risk_Category]]="Medium", AI_Impact_on_Jobs_20303[[#This Row],[Automation_Probability_2030]], 0)</f>
        <v>0</v>
      </c>
      <c r="N975">
        <f>IF(AI_Impact_on_Jobs_20303[[#This Row],[Risk_Category]]="High", AI_Impact_on_Jobs_20303[[#This Row],[Automation_Probability_2030]], 0)</f>
        <v>81</v>
      </c>
      <c r="O975">
        <f>AVERAGE(AI_Impact_on_Jobs_20303[[#This Row],[Skill_1]:[Skill_10]])</f>
        <v>48.1</v>
      </c>
      <c r="P975">
        <v>36</v>
      </c>
      <c r="Q975">
        <v>99</v>
      </c>
      <c r="R975">
        <v>57</v>
      </c>
      <c r="S975">
        <v>47</v>
      </c>
      <c r="T975">
        <v>5</v>
      </c>
      <c r="U975">
        <v>81</v>
      </c>
      <c r="V975">
        <v>34</v>
      </c>
      <c r="W975">
        <v>39</v>
      </c>
      <c r="X975">
        <v>76</v>
      </c>
      <c r="Y975">
        <v>7</v>
      </c>
    </row>
    <row r="976" spans="1:25" x14ac:dyDescent="0.35">
      <c r="A976">
        <v>975</v>
      </c>
      <c r="B976" t="s">
        <v>36</v>
      </c>
      <c r="C976">
        <v>143115</v>
      </c>
      <c r="D976">
        <f>ROUND(AI_Impact_on_Jobs_20303[[#This Row],[Salary]]/1000, 1)</f>
        <v>143.1</v>
      </c>
      <c r="E976">
        <v>0</v>
      </c>
      <c r="F9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76" t="s">
        <v>38</v>
      </c>
      <c r="H976">
        <v>43</v>
      </c>
      <c r="I976">
        <v>108</v>
      </c>
      <c r="J976">
        <v>6</v>
      </c>
      <c r="K976" t="s">
        <v>27</v>
      </c>
      <c r="L976">
        <f>IF(AI_Impact_on_Jobs_20303[[#This Row],[Risk_Category]] = "Low", AI_Impact_on_Jobs_20303[[#This Row],[Automation_Probability_2030]], 0)</f>
        <v>0</v>
      </c>
      <c r="M976">
        <f>IF(AI_Impact_on_Jobs_20303[[#This Row],[Risk_Category]]="Medium", AI_Impact_on_Jobs_20303[[#This Row],[Automation_Probability_2030]], 0)</f>
        <v>6</v>
      </c>
      <c r="N976">
        <f>IF(AI_Impact_on_Jobs_20303[[#This Row],[Risk_Category]]="High", AI_Impact_on_Jobs_20303[[#This Row],[Automation_Probability_2030]], 0)</f>
        <v>0</v>
      </c>
      <c r="O976">
        <f>AVERAGE(AI_Impact_on_Jobs_20303[[#This Row],[Skill_1]:[Skill_10]])</f>
        <v>53.1</v>
      </c>
      <c r="P976">
        <v>27</v>
      </c>
      <c r="Q976">
        <v>89</v>
      </c>
      <c r="R976">
        <v>98</v>
      </c>
      <c r="S976">
        <v>49</v>
      </c>
      <c r="T976">
        <v>94</v>
      </c>
      <c r="U976">
        <v>0</v>
      </c>
      <c r="V976">
        <v>89</v>
      </c>
      <c r="W976">
        <v>31</v>
      </c>
      <c r="X976">
        <v>31</v>
      </c>
      <c r="Y976">
        <v>23</v>
      </c>
    </row>
    <row r="977" spans="1:25" x14ac:dyDescent="0.35">
      <c r="A977">
        <v>976</v>
      </c>
      <c r="B977" t="s">
        <v>37</v>
      </c>
      <c r="C977">
        <v>149487</v>
      </c>
      <c r="D977">
        <f>ROUND(AI_Impact_on_Jobs_20303[[#This Row],[Salary]]/1000, 1)</f>
        <v>149.5</v>
      </c>
      <c r="E977">
        <v>7</v>
      </c>
      <c r="F9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77" t="s">
        <v>38</v>
      </c>
      <c r="H977">
        <v>21</v>
      </c>
      <c r="I977">
        <v>141</v>
      </c>
      <c r="J977">
        <v>66</v>
      </c>
      <c r="K977" t="s">
        <v>27</v>
      </c>
      <c r="L977">
        <f>IF(AI_Impact_on_Jobs_20303[[#This Row],[Risk_Category]] = "Low", AI_Impact_on_Jobs_20303[[#This Row],[Automation_Probability_2030]], 0)</f>
        <v>0</v>
      </c>
      <c r="M977">
        <f>IF(AI_Impact_on_Jobs_20303[[#This Row],[Risk_Category]]="Medium", AI_Impact_on_Jobs_20303[[#This Row],[Automation_Probability_2030]], 0)</f>
        <v>66</v>
      </c>
      <c r="N977">
        <f>IF(AI_Impact_on_Jobs_20303[[#This Row],[Risk_Category]]="High", AI_Impact_on_Jobs_20303[[#This Row],[Automation_Probability_2030]], 0)</f>
        <v>0</v>
      </c>
      <c r="O977">
        <f>AVERAGE(AI_Impact_on_Jobs_20303[[#This Row],[Skill_1]:[Skill_10]])</f>
        <v>37.200000000000003</v>
      </c>
      <c r="P977">
        <v>1</v>
      </c>
      <c r="Q977">
        <v>14</v>
      </c>
      <c r="R977">
        <v>86</v>
      </c>
      <c r="S977">
        <v>4</v>
      </c>
      <c r="T977">
        <v>17</v>
      </c>
      <c r="U977">
        <v>51</v>
      </c>
      <c r="V977">
        <v>42</v>
      </c>
      <c r="W977">
        <v>22</v>
      </c>
      <c r="X977">
        <v>72</v>
      </c>
      <c r="Y977">
        <v>63</v>
      </c>
    </row>
    <row r="978" spans="1:25" x14ac:dyDescent="0.35">
      <c r="A978">
        <v>977</v>
      </c>
      <c r="B978" t="s">
        <v>26</v>
      </c>
      <c r="C978">
        <v>123304</v>
      </c>
      <c r="D978">
        <f>ROUND(AI_Impact_on_Jobs_20303[[#This Row],[Salary]]/1000, 1)</f>
        <v>123.3</v>
      </c>
      <c r="E978">
        <v>23</v>
      </c>
      <c r="F9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78" t="s">
        <v>19</v>
      </c>
      <c r="H978">
        <v>93</v>
      </c>
      <c r="I978">
        <v>106</v>
      </c>
      <c r="J978">
        <v>4</v>
      </c>
      <c r="K978" t="s">
        <v>27</v>
      </c>
      <c r="L978">
        <f>IF(AI_Impact_on_Jobs_20303[[#This Row],[Risk_Category]] = "Low", AI_Impact_on_Jobs_20303[[#This Row],[Automation_Probability_2030]], 0)</f>
        <v>0</v>
      </c>
      <c r="M978">
        <f>IF(AI_Impact_on_Jobs_20303[[#This Row],[Risk_Category]]="Medium", AI_Impact_on_Jobs_20303[[#This Row],[Automation_Probability_2030]], 0)</f>
        <v>4</v>
      </c>
      <c r="N978">
        <f>IF(AI_Impact_on_Jobs_20303[[#This Row],[Risk_Category]]="High", AI_Impact_on_Jobs_20303[[#This Row],[Automation_Probability_2030]], 0)</f>
        <v>0</v>
      </c>
      <c r="O978">
        <f>AVERAGE(AI_Impact_on_Jobs_20303[[#This Row],[Skill_1]:[Skill_10]])</f>
        <v>41.6</v>
      </c>
      <c r="P978">
        <v>21</v>
      </c>
      <c r="Q978">
        <v>14</v>
      </c>
      <c r="R978">
        <v>42</v>
      </c>
      <c r="S978">
        <v>14</v>
      </c>
      <c r="T978">
        <v>42</v>
      </c>
      <c r="U978">
        <v>15</v>
      </c>
      <c r="V978">
        <v>66</v>
      </c>
      <c r="W978">
        <v>79</v>
      </c>
      <c r="X978">
        <v>55</v>
      </c>
      <c r="Y978">
        <v>68</v>
      </c>
    </row>
    <row r="979" spans="1:25" x14ac:dyDescent="0.35">
      <c r="A979">
        <v>978</v>
      </c>
      <c r="B979" t="s">
        <v>44</v>
      </c>
      <c r="C979">
        <v>134134</v>
      </c>
      <c r="D979">
        <f>ROUND(AI_Impact_on_Jobs_20303[[#This Row],[Salary]]/1000, 1)</f>
        <v>134.1</v>
      </c>
      <c r="E979">
        <v>6</v>
      </c>
      <c r="F9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79" t="s">
        <v>19</v>
      </c>
      <c r="H979">
        <v>32</v>
      </c>
      <c r="I979">
        <v>149</v>
      </c>
      <c r="J979">
        <v>57</v>
      </c>
      <c r="K979" t="s">
        <v>27</v>
      </c>
      <c r="L979">
        <f>IF(AI_Impact_on_Jobs_20303[[#This Row],[Risk_Category]] = "Low", AI_Impact_on_Jobs_20303[[#This Row],[Automation_Probability_2030]], 0)</f>
        <v>0</v>
      </c>
      <c r="M979">
        <f>IF(AI_Impact_on_Jobs_20303[[#This Row],[Risk_Category]]="Medium", AI_Impact_on_Jobs_20303[[#This Row],[Automation_Probability_2030]], 0)</f>
        <v>57</v>
      </c>
      <c r="N979">
        <f>IF(AI_Impact_on_Jobs_20303[[#This Row],[Risk_Category]]="High", AI_Impact_on_Jobs_20303[[#This Row],[Automation_Probability_2030]], 0)</f>
        <v>0</v>
      </c>
      <c r="O979">
        <f>AVERAGE(AI_Impact_on_Jobs_20303[[#This Row],[Skill_1]:[Skill_10]])</f>
        <v>36.9</v>
      </c>
      <c r="P979">
        <v>73</v>
      </c>
      <c r="Q979">
        <v>21</v>
      </c>
      <c r="R979">
        <v>8</v>
      </c>
      <c r="S979">
        <v>28</v>
      </c>
      <c r="T979">
        <v>25</v>
      </c>
      <c r="U979">
        <v>23</v>
      </c>
      <c r="V979">
        <v>19</v>
      </c>
      <c r="W979">
        <v>57</v>
      </c>
      <c r="X979">
        <v>33</v>
      </c>
      <c r="Y979">
        <v>82</v>
      </c>
    </row>
    <row r="980" spans="1:25" x14ac:dyDescent="0.35">
      <c r="A980">
        <v>979</v>
      </c>
      <c r="B980" t="s">
        <v>37</v>
      </c>
      <c r="C980">
        <v>107199</v>
      </c>
      <c r="D980">
        <f>ROUND(AI_Impact_on_Jobs_20303[[#This Row],[Salary]]/1000, 1)</f>
        <v>107.2</v>
      </c>
      <c r="E980">
        <v>25</v>
      </c>
      <c r="F9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80" t="s">
        <v>38</v>
      </c>
      <c r="H980">
        <v>46</v>
      </c>
      <c r="I980">
        <v>51</v>
      </c>
      <c r="J980">
        <v>49</v>
      </c>
      <c r="K980" t="s">
        <v>27</v>
      </c>
      <c r="L980">
        <f>IF(AI_Impact_on_Jobs_20303[[#This Row],[Risk_Category]] = "Low", AI_Impact_on_Jobs_20303[[#This Row],[Automation_Probability_2030]], 0)</f>
        <v>0</v>
      </c>
      <c r="M980">
        <f>IF(AI_Impact_on_Jobs_20303[[#This Row],[Risk_Category]]="Medium", AI_Impact_on_Jobs_20303[[#This Row],[Automation_Probability_2030]], 0)</f>
        <v>49</v>
      </c>
      <c r="N980">
        <f>IF(AI_Impact_on_Jobs_20303[[#This Row],[Risk_Category]]="High", AI_Impact_on_Jobs_20303[[#This Row],[Automation_Probability_2030]], 0)</f>
        <v>0</v>
      </c>
      <c r="O980">
        <f>AVERAGE(AI_Impact_on_Jobs_20303[[#This Row],[Skill_1]:[Skill_10]])</f>
        <v>53.3</v>
      </c>
      <c r="P980">
        <v>6</v>
      </c>
      <c r="Q980">
        <v>98</v>
      </c>
      <c r="R980">
        <v>79</v>
      </c>
      <c r="S980">
        <v>49</v>
      </c>
      <c r="T980">
        <v>9</v>
      </c>
      <c r="U980">
        <v>59</v>
      </c>
      <c r="V980">
        <v>76</v>
      </c>
      <c r="W980">
        <v>19</v>
      </c>
      <c r="X980">
        <v>57</v>
      </c>
      <c r="Y980">
        <v>81</v>
      </c>
    </row>
    <row r="981" spans="1:25" x14ac:dyDescent="0.35">
      <c r="A981">
        <v>980</v>
      </c>
      <c r="B981" t="s">
        <v>31</v>
      </c>
      <c r="C981">
        <v>132658</v>
      </c>
      <c r="D981">
        <f>ROUND(AI_Impact_on_Jobs_20303[[#This Row],[Salary]]/1000, 1)</f>
        <v>132.69999999999999</v>
      </c>
      <c r="E981">
        <v>11</v>
      </c>
      <c r="F9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81" t="s">
        <v>25</v>
      </c>
      <c r="H981">
        <v>24</v>
      </c>
      <c r="I981">
        <v>76</v>
      </c>
      <c r="J981">
        <v>13</v>
      </c>
      <c r="K981" t="s">
        <v>23</v>
      </c>
      <c r="L981">
        <f>IF(AI_Impact_on_Jobs_20303[[#This Row],[Risk_Category]] = "Low", AI_Impact_on_Jobs_20303[[#This Row],[Automation_Probability_2030]], 0)</f>
        <v>13</v>
      </c>
      <c r="M981">
        <f>IF(AI_Impact_on_Jobs_20303[[#This Row],[Risk_Category]]="Medium", AI_Impact_on_Jobs_20303[[#This Row],[Automation_Probability_2030]], 0)</f>
        <v>0</v>
      </c>
      <c r="N981">
        <f>IF(AI_Impact_on_Jobs_20303[[#This Row],[Risk_Category]]="High", AI_Impact_on_Jobs_20303[[#This Row],[Automation_Probability_2030]], 0)</f>
        <v>0</v>
      </c>
      <c r="O981">
        <f>AVERAGE(AI_Impact_on_Jobs_20303[[#This Row],[Skill_1]:[Skill_10]])</f>
        <v>38.5</v>
      </c>
      <c r="P981">
        <v>11</v>
      </c>
      <c r="Q981">
        <v>7</v>
      </c>
      <c r="R981">
        <v>21</v>
      </c>
      <c r="S981">
        <v>93</v>
      </c>
      <c r="T981">
        <v>22</v>
      </c>
      <c r="U981">
        <v>26</v>
      </c>
      <c r="V981">
        <v>3</v>
      </c>
      <c r="W981">
        <v>77</v>
      </c>
      <c r="X981">
        <v>43</v>
      </c>
      <c r="Y981">
        <v>82</v>
      </c>
    </row>
    <row r="982" spans="1:25" x14ac:dyDescent="0.35">
      <c r="A982">
        <v>981</v>
      </c>
      <c r="B982" t="s">
        <v>36</v>
      </c>
      <c r="C982">
        <v>41352</v>
      </c>
      <c r="D982">
        <f>ROUND(AI_Impact_on_Jobs_20303[[#This Row],[Salary]]/1000, 1)</f>
        <v>41.4</v>
      </c>
      <c r="E982">
        <v>4</v>
      </c>
      <c r="F9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82" t="s">
        <v>22</v>
      </c>
      <c r="H982">
        <v>93</v>
      </c>
      <c r="I982">
        <v>126</v>
      </c>
      <c r="J982">
        <v>32</v>
      </c>
      <c r="K982" t="s">
        <v>27</v>
      </c>
      <c r="L982">
        <f>IF(AI_Impact_on_Jobs_20303[[#This Row],[Risk_Category]] = "Low", AI_Impact_on_Jobs_20303[[#This Row],[Automation_Probability_2030]], 0)</f>
        <v>0</v>
      </c>
      <c r="M982">
        <f>IF(AI_Impact_on_Jobs_20303[[#This Row],[Risk_Category]]="Medium", AI_Impact_on_Jobs_20303[[#This Row],[Automation_Probability_2030]], 0)</f>
        <v>32</v>
      </c>
      <c r="N982">
        <f>IF(AI_Impact_on_Jobs_20303[[#This Row],[Risk_Category]]="High", AI_Impact_on_Jobs_20303[[#This Row],[Automation_Probability_2030]], 0)</f>
        <v>0</v>
      </c>
      <c r="O982">
        <f>AVERAGE(AI_Impact_on_Jobs_20303[[#This Row],[Skill_1]:[Skill_10]])</f>
        <v>61.1</v>
      </c>
      <c r="P982">
        <v>84</v>
      </c>
      <c r="Q982">
        <v>94</v>
      </c>
      <c r="R982">
        <v>99</v>
      </c>
      <c r="S982">
        <v>13</v>
      </c>
      <c r="T982">
        <v>61</v>
      </c>
      <c r="U982">
        <v>2</v>
      </c>
      <c r="V982">
        <v>26</v>
      </c>
      <c r="W982">
        <v>75</v>
      </c>
      <c r="X982">
        <v>98</v>
      </c>
      <c r="Y982">
        <v>59</v>
      </c>
    </row>
    <row r="983" spans="1:25" x14ac:dyDescent="0.35">
      <c r="A983">
        <v>982</v>
      </c>
      <c r="B983" t="s">
        <v>34</v>
      </c>
      <c r="C983">
        <v>43679</v>
      </c>
      <c r="D983">
        <f>ROUND(AI_Impact_on_Jobs_20303[[#This Row],[Salary]]/1000, 1)</f>
        <v>43.7</v>
      </c>
      <c r="E983">
        <v>21</v>
      </c>
      <c r="F9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83" t="s">
        <v>25</v>
      </c>
      <c r="H983">
        <v>4</v>
      </c>
      <c r="I983">
        <v>11</v>
      </c>
      <c r="J983">
        <v>46</v>
      </c>
      <c r="K983" t="s">
        <v>27</v>
      </c>
      <c r="L983">
        <f>IF(AI_Impact_on_Jobs_20303[[#This Row],[Risk_Category]] = "Low", AI_Impact_on_Jobs_20303[[#This Row],[Automation_Probability_2030]], 0)</f>
        <v>0</v>
      </c>
      <c r="M983">
        <f>IF(AI_Impact_on_Jobs_20303[[#This Row],[Risk_Category]]="Medium", AI_Impact_on_Jobs_20303[[#This Row],[Automation_Probability_2030]], 0)</f>
        <v>46</v>
      </c>
      <c r="N983">
        <f>IF(AI_Impact_on_Jobs_20303[[#This Row],[Risk_Category]]="High", AI_Impact_on_Jobs_20303[[#This Row],[Automation_Probability_2030]], 0)</f>
        <v>0</v>
      </c>
      <c r="O983">
        <f>AVERAGE(AI_Impact_on_Jobs_20303[[#This Row],[Skill_1]:[Skill_10]])</f>
        <v>51</v>
      </c>
      <c r="P983">
        <v>89</v>
      </c>
      <c r="Q983">
        <v>3</v>
      </c>
      <c r="R983">
        <v>43</v>
      </c>
      <c r="S983">
        <v>53</v>
      </c>
      <c r="T983">
        <v>27</v>
      </c>
      <c r="U983">
        <v>91</v>
      </c>
      <c r="V983">
        <v>46</v>
      </c>
      <c r="W983">
        <v>42</v>
      </c>
      <c r="X983">
        <v>85</v>
      </c>
      <c r="Y983">
        <v>31</v>
      </c>
    </row>
    <row r="984" spans="1:25" x14ac:dyDescent="0.35">
      <c r="A984">
        <v>983</v>
      </c>
      <c r="B984" t="s">
        <v>40</v>
      </c>
      <c r="C984">
        <v>122345</v>
      </c>
      <c r="D984">
        <f>ROUND(AI_Impact_on_Jobs_20303[[#This Row],[Salary]]/1000, 1)</f>
        <v>122.3</v>
      </c>
      <c r="E984">
        <v>27</v>
      </c>
      <c r="F9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84" t="s">
        <v>22</v>
      </c>
      <c r="H984">
        <v>12</v>
      </c>
      <c r="I984">
        <v>68</v>
      </c>
      <c r="J984">
        <v>29</v>
      </c>
      <c r="K984" t="s">
        <v>23</v>
      </c>
      <c r="L984">
        <f>IF(AI_Impact_on_Jobs_20303[[#This Row],[Risk_Category]] = "Low", AI_Impact_on_Jobs_20303[[#This Row],[Automation_Probability_2030]], 0)</f>
        <v>29</v>
      </c>
      <c r="M984">
        <f>IF(AI_Impact_on_Jobs_20303[[#This Row],[Risk_Category]]="Medium", AI_Impact_on_Jobs_20303[[#This Row],[Automation_Probability_2030]], 0)</f>
        <v>0</v>
      </c>
      <c r="N984">
        <f>IF(AI_Impact_on_Jobs_20303[[#This Row],[Risk_Category]]="High", AI_Impact_on_Jobs_20303[[#This Row],[Automation_Probability_2030]], 0)</f>
        <v>0</v>
      </c>
      <c r="O984">
        <f>AVERAGE(AI_Impact_on_Jobs_20303[[#This Row],[Skill_1]:[Skill_10]])</f>
        <v>48.4</v>
      </c>
      <c r="P984">
        <v>84</v>
      </c>
      <c r="Q984">
        <v>39</v>
      </c>
      <c r="R984">
        <v>64</v>
      </c>
      <c r="S984">
        <v>94</v>
      </c>
      <c r="T984">
        <v>21</v>
      </c>
      <c r="U984">
        <v>6</v>
      </c>
      <c r="V984">
        <v>54</v>
      </c>
      <c r="W984">
        <v>14</v>
      </c>
      <c r="X984">
        <v>19</v>
      </c>
      <c r="Y984">
        <v>89</v>
      </c>
    </row>
    <row r="985" spans="1:25" x14ac:dyDescent="0.35">
      <c r="A985">
        <v>984</v>
      </c>
      <c r="B985" t="s">
        <v>32</v>
      </c>
      <c r="C985">
        <v>108179</v>
      </c>
      <c r="D985">
        <f>ROUND(AI_Impact_on_Jobs_20303[[#This Row],[Salary]]/1000, 1)</f>
        <v>108.2</v>
      </c>
      <c r="E985">
        <v>29</v>
      </c>
      <c r="F9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85" t="s">
        <v>25</v>
      </c>
      <c r="H985">
        <v>82</v>
      </c>
      <c r="I985">
        <v>102</v>
      </c>
      <c r="J985">
        <v>52</v>
      </c>
      <c r="K985" t="s">
        <v>27</v>
      </c>
      <c r="L985">
        <f>IF(AI_Impact_on_Jobs_20303[[#This Row],[Risk_Category]] = "Low", AI_Impact_on_Jobs_20303[[#This Row],[Automation_Probability_2030]], 0)</f>
        <v>0</v>
      </c>
      <c r="M985">
        <f>IF(AI_Impact_on_Jobs_20303[[#This Row],[Risk_Category]]="Medium", AI_Impact_on_Jobs_20303[[#This Row],[Automation_Probability_2030]], 0)</f>
        <v>52</v>
      </c>
      <c r="N985">
        <f>IF(AI_Impact_on_Jobs_20303[[#This Row],[Risk_Category]]="High", AI_Impact_on_Jobs_20303[[#This Row],[Automation_Probability_2030]], 0)</f>
        <v>0</v>
      </c>
      <c r="O985">
        <f>AVERAGE(AI_Impact_on_Jobs_20303[[#This Row],[Skill_1]:[Skill_10]])</f>
        <v>45.7</v>
      </c>
      <c r="P985">
        <v>67</v>
      </c>
      <c r="Q985">
        <v>43</v>
      </c>
      <c r="R985">
        <v>12</v>
      </c>
      <c r="S985">
        <v>1</v>
      </c>
      <c r="T985">
        <v>75</v>
      </c>
      <c r="U985">
        <v>22</v>
      </c>
      <c r="V985">
        <v>3</v>
      </c>
      <c r="W985">
        <v>98</v>
      </c>
      <c r="X985">
        <v>98</v>
      </c>
      <c r="Y985">
        <v>38</v>
      </c>
    </row>
    <row r="986" spans="1:25" x14ac:dyDescent="0.35">
      <c r="A986">
        <v>985</v>
      </c>
      <c r="B986" t="s">
        <v>24</v>
      </c>
      <c r="C986">
        <v>77878</v>
      </c>
      <c r="D986">
        <f>ROUND(AI_Impact_on_Jobs_20303[[#This Row],[Salary]]/1000, 1)</f>
        <v>77.900000000000006</v>
      </c>
      <c r="E986">
        <v>18</v>
      </c>
      <c r="F9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86" t="s">
        <v>22</v>
      </c>
      <c r="H986">
        <v>73</v>
      </c>
      <c r="I986">
        <v>133</v>
      </c>
      <c r="J986">
        <v>73</v>
      </c>
      <c r="K986" t="s">
        <v>20</v>
      </c>
      <c r="L986">
        <f>IF(AI_Impact_on_Jobs_20303[[#This Row],[Risk_Category]] = "Low", AI_Impact_on_Jobs_20303[[#This Row],[Automation_Probability_2030]], 0)</f>
        <v>0</v>
      </c>
      <c r="M986">
        <f>IF(AI_Impact_on_Jobs_20303[[#This Row],[Risk_Category]]="Medium", AI_Impact_on_Jobs_20303[[#This Row],[Automation_Probability_2030]], 0)</f>
        <v>0</v>
      </c>
      <c r="N986">
        <f>IF(AI_Impact_on_Jobs_20303[[#This Row],[Risk_Category]]="High", AI_Impact_on_Jobs_20303[[#This Row],[Automation_Probability_2030]], 0)</f>
        <v>73</v>
      </c>
      <c r="O986">
        <f>AVERAGE(AI_Impact_on_Jobs_20303[[#This Row],[Skill_1]:[Skill_10]])</f>
        <v>38.1</v>
      </c>
      <c r="P986">
        <v>14</v>
      </c>
      <c r="Q986">
        <v>82</v>
      </c>
      <c r="R986">
        <v>92</v>
      </c>
      <c r="S986">
        <v>79</v>
      </c>
      <c r="T986">
        <v>2</v>
      </c>
      <c r="U986">
        <v>41</v>
      </c>
      <c r="V986">
        <v>6</v>
      </c>
      <c r="W986">
        <v>16</v>
      </c>
      <c r="X986">
        <v>21</v>
      </c>
      <c r="Y986">
        <v>28</v>
      </c>
    </row>
    <row r="987" spans="1:25" x14ac:dyDescent="0.35">
      <c r="A987">
        <v>986</v>
      </c>
      <c r="B987" t="s">
        <v>24</v>
      </c>
      <c r="C987">
        <v>125777</v>
      </c>
      <c r="D987">
        <f>ROUND(AI_Impact_on_Jobs_20303[[#This Row],[Salary]]/1000, 1)</f>
        <v>125.8</v>
      </c>
      <c r="E987">
        <v>29</v>
      </c>
      <c r="F9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87" t="s">
        <v>22</v>
      </c>
      <c r="H987">
        <v>51</v>
      </c>
      <c r="I987">
        <v>131</v>
      </c>
      <c r="J987">
        <v>89</v>
      </c>
      <c r="K987" t="s">
        <v>20</v>
      </c>
      <c r="L987">
        <f>IF(AI_Impact_on_Jobs_20303[[#This Row],[Risk_Category]] = "Low", AI_Impact_on_Jobs_20303[[#This Row],[Automation_Probability_2030]], 0)</f>
        <v>0</v>
      </c>
      <c r="M987">
        <f>IF(AI_Impact_on_Jobs_20303[[#This Row],[Risk_Category]]="Medium", AI_Impact_on_Jobs_20303[[#This Row],[Automation_Probability_2030]], 0)</f>
        <v>0</v>
      </c>
      <c r="N987">
        <f>IF(AI_Impact_on_Jobs_20303[[#This Row],[Risk_Category]]="High", AI_Impact_on_Jobs_20303[[#This Row],[Automation_Probability_2030]], 0)</f>
        <v>89</v>
      </c>
      <c r="O987">
        <f>AVERAGE(AI_Impact_on_Jobs_20303[[#This Row],[Skill_1]:[Skill_10]])</f>
        <v>34</v>
      </c>
      <c r="P987">
        <v>91</v>
      </c>
      <c r="Q987">
        <v>83</v>
      </c>
      <c r="R987">
        <v>25</v>
      </c>
      <c r="S987">
        <v>33</v>
      </c>
      <c r="T987">
        <v>5</v>
      </c>
      <c r="U987">
        <v>1</v>
      </c>
      <c r="V987">
        <v>9</v>
      </c>
      <c r="W987">
        <v>4</v>
      </c>
      <c r="X987">
        <v>32</v>
      </c>
      <c r="Y987">
        <v>57</v>
      </c>
    </row>
    <row r="988" spans="1:25" x14ac:dyDescent="0.35">
      <c r="A988">
        <v>987</v>
      </c>
      <c r="B988" t="s">
        <v>36</v>
      </c>
      <c r="C988">
        <v>112124</v>
      </c>
      <c r="D988">
        <f>ROUND(AI_Impact_on_Jobs_20303[[#This Row],[Salary]]/1000, 1)</f>
        <v>112.1</v>
      </c>
      <c r="E988">
        <v>0</v>
      </c>
      <c r="F9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88" t="s">
        <v>25</v>
      </c>
      <c r="H988">
        <v>65</v>
      </c>
      <c r="I988">
        <v>103</v>
      </c>
      <c r="J988">
        <v>39</v>
      </c>
      <c r="K988" t="s">
        <v>27</v>
      </c>
      <c r="L988">
        <f>IF(AI_Impact_on_Jobs_20303[[#This Row],[Risk_Category]] = "Low", AI_Impact_on_Jobs_20303[[#This Row],[Automation_Probability_2030]], 0)</f>
        <v>0</v>
      </c>
      <c r="M988">
        <f>IF(AI_Impact_on_Jobs_20303[[#This Row],[Risk_Category]]="Medium", AI_Impact_on_Jobs_20303[[#This Row],[Automation_Probability_2030]], 0)</f>
        <v>39</v>
      </c>
      <c r="N988">
        <f>IF(AI_Impact_on_Jobs_20303[[#This Row],[Risk_Category]]="High", AI_Impact_on_Jobs_20303[[#This Row],[Automation_Probability_2030]], 0)</f>
        <v>0</v>
      </c>
      <c r="O988">
        <f>AVERAGE(AI_Impact_on_Jobs_20303[[#This Row],[Skill_1]:[Skill_10]])</f>
        <v>47</v>
      </c>
      <c r="P988">
        <v>2</v>
      </c>
      <c r="Q988">
        <v>91</v>
      </c>
      <c r="R988">
        <v>26</v>
      </c>
      <c r="S988">
        <v>28</v>
      </c>
      <c r="T988">
        <v>41</v>
      </c>
      <c r="U988">
        <v>14</v>
      </c>
      <c r="V988">
        <v>51</v>
      </c>
      <c r="W988">
        <v>67</v>
      </c>
      <c r="X988">
        <v>79</v>
      </c>
      <c r="Y988">
        <v>71</v>
      </c>
    </row>
    <row r="989" spans="1:25" x14ac:dyDescent="0.35">
      <c r="A989">
        <v>988</v>
      </c>
      <c r="B989" t="s">
        <v>30</v>
      </c>
      <c r="C989">
        <v>126367</v>
      </c>
      <c r="D989">
        <f>ROUND(AI_Impact_on_Jobs_20303[[#This Row],[Salary]]/1000, 1)</f>
        <v>126.4</v>
      </c>
      <c r="E989">
        <v>11</v>
      </c>
      <c r="F9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89" t="s">
        <v>22</v>
      </c>
      <c r="H989">
        <v>46</v>
      </c>
      <c r="I989">
        <v>54</v>
      </c>
      <c r="J989">
        <v>31</v>
      </c>
      <c r="K989" t="s">
        <v>27</v>
      </c>
      <c r="L989">
        <f>IF(AI_Impact_on_Jobs_20303[[#This Row],[Risk_Category]] = "Low", AI_Impact_on_Jobs_20303[[#This Row],[Automation_Probability_2030]], 0)</f>
        <v>0</v>
      </c>
      <c r="M989">
        <f>IF(AI_Impact_on_Jobs_20303[[#This Row],[Risk_Category]]="Medium", AI_Impact_on_Jobs_20303[[#This Row],[Automation_Probability_2030]], 0)</f>
        <v>31</v>
      </c>
      <c r="N989">
        <f>IF(AI_Impact_on_Jobs_20303[[#This Row],[Risk_Category]]="High", AI_Impact_on_Jobs_20303[[#This Row],[Automation_Probability_2030]], 0)</f>
        <v>0</v>
      </c>
      <c r="O989">
        <f>AVERAGE(AI_Impact_on_Jobs_20303[[#This Row],[Skill_1]:[Skill_10]])</f>
        <v>40.200000000000003</v>
      </c>
      <c r="P989">
        <v>44</v>
      </c>
      <c r="Q989">
        <v>25</v>
      </c>
      <c r="R989">
        <v>68</v>
      </c>
      <c r="S989">
        <v>72</v>
      </c>
      <c r="T989">
        <v>9</v>
      </c>
      <c r="U989">
        <v>76</v>
      </c>
      <c r="V989">
        <v>5</v>
      </c>
      <c r="W989">
        <v>37</v>
      </c>
      <c r="X989">
        <v>27</v>
      </c>
      <c r="Y989">
        <v>39</v>
      </c>
    </row>
    <row r="990" spans="1:25" x14ac:dyDescent="0.35">
      <c r="A990">
        <v>989</v>
      </c>
      <c r="B990" t="s">
        <v>41</v>
      </c>
      <c r="C990">
        <v>77080</v>
      </c>
      <c r="D990">
        <f>ROUND(AI_Impact_on_Jobs_20303[[#This Row],[Salary]]/1000, 1)</f>
        <v>77.099999999999994</v>
      </c>
      <c r="E990">
        <v>11</v>
      </c>
      <c r="F9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90" t="s">
        <v>38</v>
      </c>
      <c r="H990">
        <v>1</v>
      </c>
      <c r="I990">
        <v>102</v>
      </c>
      <c r="J990">
        <v>88</v>
      </c>
      <c r="K990" t="s">
        <v>20</v>
      </c>
      <c r="L990">
        <f>IF(AI_Impact_on_Jobs_20303[[#This Row],[Risk_Category]] = "Low", AI_Impact_on_Jobs_20303[[#This Row],[Automation_Probability_2030]], 0)</f>
        <v>0</v>
      </c>
      <c r="M990">
        <f>IF(AI_Impact_on_Jobs_20303[[#This Row],[Risk_Category]]="Medium", AI_Impact_on_Jobs_20303[[#This Row],[Automation_Probability_2030]], 0)</f>
        <v>0</v>
      </c>
      <c r="N990">
        <f>IF(AI_Impact_on_Jobs_20303[[#This Row],[Risk_Category]]="High", AI_Impact_on_Jobs_20303[[#This Row],[Automation_Probability_2030]], 0)</f>
        <v>88</v>
      </c>
      <c r="O990">
        <f>AVERAGE(AI_Impact_on_Jobs_20303[[#This Row],[Skill_1]:[Skill_10]])</f>
        <v>36.6</v>
      </c>
      <c r="P990">
        <v>7</v>
      </c>
      <c r="Q990">
        <v>45</v>
      </c>
      <c r="R990">
        <v>52</v>
      </c>
      <c r="S990">
        <v>52</v>
      </c>
      <c r="T990">
        <v>69</v>
      </c>
      <c r="U990">
        <v>5</v>
      </c>
      <c r="V990">
        <v>71</v>
      </c>
      <c r="W990">
        <v>58</v>
      </c>
      <c r="X990">
        <v>2</v>
      </c>
      <c r="Y990">
        <v>5</v>
      </c>
    </row>
    <row r="991" spans="1:25" x14ac:dyDescent="0.35">
      <c r="A991">
        <v>990</v>
      </c>
      <c r="B991" t="s">
        <v>42</v>
      </c>
      <c r="C991">
        <v>61280</v>
      </c>
      <c r="D991">
        <f>ROUND(AI_Impact_on_Jobs_20303[[#This Row],[Salary]]/1000, 1)</f>
        <v>61.3</v>
      </c>
      <c r="E991">
        <v>2</v>
      </c>
      <c r="F9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91" t="s">
        <v>25</v>
      </c>
      <c r="H991">
        <v>52</v>
      </c>
      <c r="I991">
        <v>126</v>
      </c>
      <c r="J991">
        <v>43</v>
      </c>
      <c r="K991" t="s">
        <v>27</v>
      </c>
      <c r="L991">
        <f>IF(AI_Impact_on_Jobs_20303[[#This Row],[Risk_Category]] = "Low", AI_Impact_on_Jobs_20303[[#This Row],[Automation_Probability_2030]], 0)</f>
        <v>0</v>
      </c>
      <c r="M991">
        <f>IF(AI_Impact_on_Jobs_20303[[#This Row],[Risk_Category]]="Medium", AI_Impact_on_Jobs_20303[[#This Row],[Automation_Probability_2030]], 0)</f>
        <v>43</v>
      </c>
      <c r="N991">
        <f>IF(AI_Impact_on_Jobs_20303[[#This Row],[Risk_Category]]="High", AI_Impact_on_Jobs_20303[[#This Row],[Automation_Probability_2030]], 0)</f>
        <v>0</v>
      </c>
      <c r="O991">
        <f>AVERAGE(AI_Impact_on_Jobs_20303[[#This Row],[Skill_1]:[Skill_10]])</f>
        <v>53.6</v>
      </c>
      <c r="P991">
        <v>38</v>
      </c>
      <c r="Q991">
        <v>93</v>
      </c>
      <c r="R991">
        <v>21</v>
      </c>
      <c r="S991">
        <v>1</v>
      </c>
      <c r="T991">
        <v>34</v>
      </c>
      <c r="U991">
        <v>75</v>
      </c>
      <c r="V991">
        <v>63</v>
      </c>
      <c r="W991">
        <v>42</v>
      </c>
      <c r="X991">
        <v>96</v>
      </c>
      <c r="Y991">
        <v>73</v>
      </c>
    </row>
    <row r="992" spans="1:25" x14ac:dyDescent="0.35">
      <c r="A992">
        <v>991</v>
      </c>
      <c r="B992" t="s">
        <v>44</v>
      </c>
      <c r="C992">
        <v>39835</v>
      </c>
      <c r="D992">
        <f>ROUND(AI_Impact_on_Jobs_20303[[#This Row],[Salary]]/1000, 1)</f>
        <v>39.799999999999997</v>
      </c>
      <c r="E992">
        <v>27</v>
      </c>
      <c r="F9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92" t="s">
        <v>19</v>
      </c>
      <c r="H992">
        <v>74</v>
      </c>
      <c r="I992">
        <v>52</v>
      </c>
      <c r="J992">
        <v>56</v>
      </c>
      <c r="K992" t="s">
        <v>27</v>
      </c>
      <c r="L992">
        <f>IF(AI_Impact_on_Jobs_20303[[#This Row],[Risk_Category]] = "Low", AI_Impact_on_Jobs_20303[[#This Row],[Automation_Probability_2030]], 0)</f>
        <v>0</v>
      </c>
      <c r="M992">
        <f>IF(AI_Impact_on_Jobs_20303[[#This Row],[Risk_Category]]="Medium", AI_Impact_on_Jobs_20303[[#This Row],[Automation_Probability_2030]], 0)</f>
        <v>56</v>
      </c>
      <c r="N992">
        <f>IF(AI_Impact_on_Jobs_20303[[#This Row],[Risk_Category]]="High", AI_Impact_on_Jobs_20303[[#This Row],[Automation_Probability_2030]], 0)</f>
        <v>0</v>
      </c>
      <c r="O992">
        <f>AVERAGE(AI_Impact_on_Jobs_20303[[#This Row],[Skill_1]:[Skill_10]])</f>
        <v>46.5</v>
      </c>
      <c r="P992">
        <v>21</v>
      </c>
      <c r="Q992">
        <v>7</v>
      </c>
      <c r="R992">
        <v>31</v>
      </c>
      <c r="S992">
        <v>87</v>
      </c>
      <c r="T992">
        <v>34</v>
      </c>
      <c r="U992">
        <v>62</v>
      </c>
      <c r="V992">
        <v>29</v>
      </c>
      <c r="W992">
        <v>92</v>
      </c>
      <c r="X992">
        <v>78</v>
      </c>
      <c r="Y992">
        <v>24</v>
      </c>
    </row>
    <row r="993" spans="1:25" x14ac:dyDescent="0.35">
      <c r="A993">
        <v>992</v>
      </c>
      <c r="B993" t="s">
        <v>37</v>
      </c>
      <c r="C993">
        <v>52369</v>
      </c>
      <c r="D993">
        <f>ROUND(AI_Impact_on_Jobs_20303[[#This Row],[Salary]]/1000, 1)</f>
        <v>52.4</v>
      </c>
      <c r="E993">
        <v>10</v>
      </c>
      <c r="F9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93" t="s">
        <v>25</v>
      </c>
      <c r="H993">
        <v>36</v>
      </c>
      <c r="I993">
        <v>115</v>
      </c>
      <c r="J993">
        <v>6</v>
      </c>
      <c r="K993" t="s">
        <v>27</v>
      </c>
      <c r="L993">
        <f>IF(AI_Impact_on_Jobs_20303[[#This Row],[Risk_Category]] = "Low", AI_Impact_on_Jobs_20303[[#This Row],[Automation_Probability_2030]], 0)</f>
        <v>0</v>
      </c>
      <c r="M993">
        <f>IF(AI_Impact_on_Jobs_20303[[#This Row],[Risk_Category]]="Medium", AI_Impact_on_Jobs_20303[[#This Row],[Automation_Probability_2030]], 0)</f>
        <v>6</v>
      </c>
      <c r="N993">
        <f>IF(AI_Impact_on_Jobs_20303[[#This Row],[Risk_Category]]="High", AI_Impact_on_Jobs_20303[[#This Row],[Automation_Probability_2030]], 0)</f>
        <v>0</v>
      </c>
      <c r="O993">
        <f>AVERAGE(AI_Impact_on_Jobs_20303[[#This Row],[Skill_1]:[Skill_10]])</f>
        <v>34.299999999999997</v>
      </c>
      <c r="P993">
        <v>2</v>
      </c>
      <c r="Q993">
        <v>96</v>
      </c>
      <c r="R993">
        <v>34</v>
      </c>
      <c r="S993">
        <v>19</v>
      </c>
      <c r="T993">
        <v>85</v>
      </c>
      <c r="U993">
        <v>7</v>
      </c>
      <c r="V993">
        <v>9</v>
      </c>
      <c r="W993">
        <v>12</v>
      </c>
      <c r="X993">
        <v>72</v>
      </c>
      <c r="Y993">
        <v>7</v>
      </c>
    </row>
    <row r="994" spans="1:25" x14ac:dyDescent="0.35">
      <c r="A994">
        <v>993</v>
      </c>
      <c r="B994" t="s">
        <v>32</v>
      </c>
      <c r="C994">
        <v>30637</v>
      </c>
      <c r="D994">
        <f>ROUND(AI_Impact_on_Jobs_20303[[#This Row],[Salary]]/1000, 1)</f>
        <v>30.6</v>
      </c>
      <c r="E994">
        <v>8</v>
      </c>
      <c r="F9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94" t="s">
        <v>25</v>
      </c>
      <c r="H994">
        <v>74</v>
      </c>
      <c r="I994">
        <v>84</v>
      </c>
      <c r="J994">
        <v>45</v>
      </c>
      <c r="K994" t="s">
        <v>27</v>
      </c>
      <c r="L994">
        <f>IF(AI_Impact_on_Jobs_20303[[#This Row],[Risk_Category]] = "Low", AI_Impact_on_Jobs_20303[[#This Row],[Automation_Probability_2030]], 0)</f>
        <v>0</v>
      </c>
      <c r="M994">
        <f>IF(AI_Impact_on_Jobs_20303[[#This Row],[Risk_Category]]="Medium", AI_Impact_on_Jobs_20303[[#This Row],[Automation_Probability_2030]], 0)</f>
        <v>45</v>
      </c>
      <c r="N994">
        <f>IF(AI_Impact_on_Jobs_20303[[#This Row],[Risk_Category]]="High", AI_Impact_on_Jobs_20303[[#This Row],[Automation_Probability_2030]], 0)</f>
        <v>0</v>
      </c>
      <c r="O994">
        <f>AVERAGE(AI_Impact_on_Jobs_20303[[#This Row],[Skill_1]:[Skill_10]])</f>
        <v>59</v>
      </c>
      <c r="P994">
        <v>51</v>
      </c>
      <c r="Q994">
        <v>36</v>
      </c>
      <c r="R994">
        <v>78</v>
      </c>
      <c r="S994">
        <v>97</v>
      </c>
      <c r="T994">
        <v>58</v>
      </c>
      <c r="U994">
        <v>45</v>
      </c>
      <c r="V994">
        <v>22</v>
      </c>
      <c r="W994">
        <v>65</v>
      </c>
      <c r="X994">
        <v>69</v>
      </c>
      <c r="Y994">
        <v>69</v>
      </c>
    </row>
    <row r="995" spans="1:25" x14ac:dyDescent="0.35">
      <c r="A995">
        <v>994</v>
      </c>
      <c r="B995" t="s">
        <v>18</v>
      </c>
      <c r="C995">
        <v>62209</v>
      </c>
      <c r="D995">
        <f>ROUND(AI_Impact_on_Jobs_20303[[#This Row],[Salary]]/1000, 1)</f>
        <v>62.2</v>
      </c>
      <c r="E995">
        <v>27</v>
      </c>
      <c r="F9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995" t="s">
        <v>19</v>
      </c>
      <c r="H995">
        <v>9</v>
      </c>
      <c r="I995">
        <v>84</v>
      </c>
      <c r="J995">
        <v>89</v>
      </c>
      <c r="K995" t="s">
        <v>20</v>
      </c>
      <c r="L995">
        <f>IF(AI_Impact_on_Jobs_20303[[#This Row],[Risk_Category]] = "Low", AI_Impact_on_Jobs_20303[[#This Row],[Automation_Probability_2030]], 0)</f>
        <v>0</v>
      </c>
      <c r="M995">
        <f>IF(AI_Impact_on_Jobs_20303[[#This Row],[Risk_Category]]="Medium", AI_Impact_on_Jobs_20303[[#This Row],[Automation_Probability_2030]], 0)</f>
        <v>0</v>
      </c>
      <c r="N995">
        <f>IF(AI_Impact_on_Jobs_20303[[#This Row],[Risk_Category]]="High", AI_Impact_on_Jobs_20303[[#This Row],[Automation_Probability_2030]], 0)</f>
        <v>89</v>
      </c>
      <c r="O995">
        <f>AVERAGE(AI_Impact_on_Jobs_20303[[#This Row],[Skill_1]:[Skill_10]])</f>
        <v>41.1</v>
      </c>
      <c r="P995">
        <v>76</v>
      </c>
      <c r="Q995">
        <v>65</v>
      </c>
      <c r="R995">
        <v>39</v>
      </c>
      <c r="S995">
        <v>61</v>
      </c>
      <c r="T995">
        <v>4</v>
      </c>
      <c r="U995">
        <v>76</v>
      </c>
      <c r="V995">
        <v>1</v>
      </c>
      <c r="W995">
        <v>4</v>
      </c>
      <c r="X995">
        <v>1</v>
      </c>
      <c r="Y995">
        <v>84</v>
      </c>
    </row>
    <row r="996" spans="1:25" x14ac:dyDescent="0.35">
      <c r="A996">
        <v>995</v>
      </c>
      <c r="B996" t="s">
        <v>40</v>
      </c>
      <c r="C996">
        <v>70478</v>
      </c>
      <c r="D996">
        <f>ROUND(AI_Impact_on_Jobs_20303[[#This Row],[Salary]]/1000, 1)</f>
        <v>70.5</v>
      </c>
      <c r="E996">
        <v>1</v>
      </c>
      <c r="F9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96" t="s">
        <v>19</v>
      </c>
      <c r="H996">
        <v>69</v>
      </c>
      <c r="I996">
        <v>118</v>
      </c>
      <c r="J996">
        <v>26</v>
      </c>
      <c r="K996" t="s">
        <v>23</v>
      </c>
      <c r="L996">
        <f>IF(AI_Impact_on_Jobs_20303[[#This Row],[Risk_Category]] = "Low", AI_Impact_on_Jobs_20303[[#This Row],[Automation_Probability_2030]], 0)</f>
        <v>26</v>
      </c>
      <c r="M996">
        <f>IF(AI_Impact_on_Jobs_20303[[#This Row],[Risk_Category]]="Medium", AI_Impact_on_Jobs_20303[[#This Row],[Automation_Probability_2030]], 0)</f>
        <v>0</v>
      </c>
      <c r="N996">
        <f>IF(AI_Impact_on_Jobs_20303[[#This Row],[Risk_Category]]="High", AI_Impact_on_Jobs_20303[[#This Row],[Automation_Probability_2030]], 0)</f>
        <v>0</v>
      </c>
      <c r="O996">
        <f>AVERAGE(AI_Impact_on_Jobs_20303[[#This Row],[Skill_1]:[Skill_10]])</f>
        <v>26.9</v>
      </c>
      <c r="P996">
        <v>13</v>
      </c>
      <c r="Q996">
        <v>66</v>
      </c>
      <c r="R996">
        <v>58</v>
      </c>
      <c r="S996">
        <v>3</v>
      </c>
      <c r="T996">
        <v>2</v>
      </c>
      <c r="U996">
        <v>27</v>
      </c>
      <c r="V996">
        <v>7</v>
      </c>
      <c r="W996">
        <v>35</v>
      </c>
      <c r="X996">
        <v>3</v>
      </c>
      <c r="Y996">
        <v>55</v>
      </c>
    </row>
    <row r="997" spans="1:25" x14ac:dyDescent="0.35">
      <c r="A997">
        <v>996</v>
      </c>
      <c r="B997" t="s">
        <v>43</v>
      </c>
      <c r="C997">
        <v>90760</v>
      </c>
      <c r="D997">
        <f>ROUND(AI_Impact_on_Jobs_20303[[#This Row],[Salary]]/1000, 1)</f>
        <v>90.8</v>
      </c>
      <c r="E997">
        <v>9</v>
      </c>
      <c r="F9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997" t="s">
        <v>19</v>
      </c>
      <c r="H997">
        <v>29</v>
      </c>
      <c r="I997">
        <v>141</v>
      </c>
      <c r="J997">
        <v>18</v>
      </c>
      <c r="K997" t="s">
        <v>23</v>
      </c>
      <c r="L997">
        <f>IF(AI_Impact_on_Jobs_20303[[#This Row],[Risk_Category]] = "Low", AI_Impact_on_Jobs_20303[[#This Row],[Automation_Probability_2030]], 0)</f>
        <v>18</v>
      </c>
      <c r="M997">
        <f>IF(AI_Impact_on_Jobs_20303[[#This Row],[Risk_Category]]="Medium", AI_Impact_on_Jobs_20303[[#This Row],[Automation_Probability_2030]], 0)</f>
        <v>0</v>
      </c>
      <c r="N997">
        <f>IF(AI_Impact_on_Jobs_20303[[#This Row],[Risk_Category]]="High", AI_Impact_on_Jobs_20303[[#This Row],[Automation_Probability_2030]], 0)</f>
        <v>0</v>
      </c>
      <c r="O997">
        <f>AVERAGE(AI_Impact_on_Jobs_20303[[#This Row],[Skill_1]:[Skill_10]])</f>
        <v>41</v>
      </c>
      <c r="P997">
        <v>27</v>
      </c>
      <c r="Q997">
        <v>6</v>
      </c>
      <c r="R997">
        <v>2</v>
      </c>
      <c r="S997">
        <v>7</v>
      </c>
      <c r="T997">
        <v>2</v>
      </c>
      <c r="U997">
        <v>95</v>
      </c>
      <c r="V997">
        <v>72</v>
      </c>
      <c r="W997">
        <v>8</v>
      </c>
      <c r="X997">
        <v>98</v>
      </c>
      <c r="Y997">
        <v>93</v>
      </c>
    </row>
    <row r="998" spans="1:25" x14ac:dyDescent="0.35">
      <c r="A998">
        <v>997</v>
      </c>
      <c r="B998" t="s">
        <v>41</v>
      </c>
      <c r="C998">
        <v>52505</v>
      </c>
      <c r="D998">
        <f>ROUND(AI_Impact_on_Jobs_20303[[#This Row],[Salary]]/1000, 1)</f>
        <v>52.5</v>
      </c>
      <c r="E998">
        <v>0</v>
      </c>
      <c r="F9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998" t="s">
        <v>19</v>
      </c>
      <c r="H998">
        <v>69</v>
      </c>
      <c r="I998">
        <v>84</v>
      </c>
      <c r="J998">
        <v>73</v>
      </c>
      <c r="K998" t="s">
        <v>20</v>
      </c>
      <c r="L998">
        <f>IF(AI_Impact_on_Jobs_20303[[#This Row],[Risk_Category]] = "Low", AI_Impact_on_Jobs_20303[[#This Row],[Automation_Probability_2030]], 0)</f>
        <v>0</v>
      </c>
      <c r="M998">
        <f>IF(AI_Impact_on_Jobs_20303[[#This Row],[Risk_Category]]="Medium", AI_Impact_on_Jobs_20303[[#This Row],[Automation_Probability_2030]], 0)</f>
        <v>0</v>
      </c>
      <c r="N998">
        <f>IF(AI_Impact_on_Jobs_20303[[#This Row],[Risk_Category]]="High", AI_Impact_on_Jobs_20303[[#This Row],[Automation_Probability_2030]], 0)</f>
        <v>73</v>
      </c>
      <c r="O998">
        <f>AVERAGE(AI_Impact_on_Jobs_20303[[#This Row],[Skill_1]:[Skill_10]])</f>
        <v>56</v>
      </c>
      <c r="P998">
        <v>57</v>
      </c>
      <c r="Q998">
        <v>58</v>
      </c>
      <c r="R998">
        <v>95</v>
      </c>
      <c r="S998">
        <v>44</v>
      </c>
      <c r="T998">
        <v>69</v>
      </c>
      <c r="U998">
        <v>57</v>
      </c>
      <c r="V998">
        <v>18</v>
      </c>
      <c r="W998">
        <v>59</v>
      </c>
      <c r="X998">
        <v>54</v>
      </c>
      <c r="Y998">
        <v>49</v>
      </c>
    </row>
    <row r="999" spans="1:25" x14ac:dyDescent="0.35">
      <c r="A999">
        <v>998</v>
      </c>
      <c r="B999" t="s">
        <v>28</v>
      </c>
      <c r="C999">
        <v>140441</v>
      </c>
      <c r="D999">
        <f>ROUND(AI_Impact_on_Jobs_20303[[#This Row],[Salary]]/1000, 1)</f>
        <v>140.4</v>
      </c>
      <c r="E999">
        <v>22</v>
      </c>
      <c r="F9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999" t="s">
        <v>25</v>
      </c>
      <c r="H999">
        <v>16</v>
      </c>
      <c r="I999">
        <v>96</v>
      </c>
      <c r="J999">
        <v>54</v>
      </c>
      <c r="K999" t="s">
        <v>27</v>
      </c>
      <c r="L999">
        <f>IF(AI_Impact_on_Jobs_20303[[#This Row],[Risk_Category]] = "Low", AI_Impact_on_Jobs_20303[[#This Row],[Automation_Probability_2030]], 0)</f>
        <v>0</v>
      </c>
      <c r="M999">
        <f>IF(AI_Impact_on_Jobs_20303[[#This Row],[Risk_Category]]="Medium", AI_Impact_on_Jobs_20303[[#This Row],[Automation_Probability_2030]], 0)</f>
        <v>54</v>
      </c>
      <c r="N999">
        <f>IF(AI_Impact_on_Jobs_20303[[#This Row],[Risk_Category]]="High", AI_Impact_on_Jobs_20303[[#This Row],[Automation_Probability_2030]], 0)</f>
        <v>0</v>
      </c>
      <c r="O999">
        <f>AVERAGE(AI_Impact_on_Jobs_20303[[#This Row],[Skill_1]:[Skill_10]])</f>
        <v>36.200000000000003</v>
      </c>
      <c r="P999">
        <v>49</v>
      </c>
      <c r="Q999">
        <v>49</v>
      </c>
      <c r="R999">
        <v>8</v>
      </c>
      <c r="S999">
        <v>19</v>
      </c>
      <c r="T999">
        <v>32</v>
      </c>
      <c r="U999">
        <v>42</v>
      </c>
      <c r="V999">
        <v>59</v>
      </c>
      <c r="W999">
        <v>86</v>
      </c>
      <c r="X999">
        <v>16</v>
      </c>
      <c r="Y999">
        <v>2</v>
      </c>
    </row>
    <row r="1000" spans="1:25" x14ac:dyDescent="0.35">
      <c r="A1000">
        <v>999</v>
      </c>
      <c r="B1000" t="s">
        <v>21</v>
      </c>
      <c r="C1000">
        <v>108944</v>
      </c>
      <c r="D1000">
        <f>ROUND(AI_Impact_on_Jobs_20303[[#This Row],[Salary]]/1000, 1)</f>
        <v>108.9</v>
      </c>
      <c r="E1000">
        <v>24</v>
      </c>
      <c r="F10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00" t="s">
        <v>22</v>
      </c>
      <c r="H1000">
        <v>43</v>
      </c>
      <c r="I1000">
        <v>105</v>
      </c>
      <c r="J1000">
        <v>26</v>
      </c>
      <c r="K1000" t="s">
        <v>23</v>
      </c>
      <c r="L1000">
        <f>IF(AI_Impact_on_Jobs_20303[[#This Row],[Risk_Category]] = "Low", AI_Impact_on_Jobs_20303[[#This Row],[Automation_Probability_2030]], 0)</f>
        <v>26</v>
      </c>
      <c r="M1000">
        <f>IF(AI_Impact_on_Jobs_20303[[#This Row],[Risk_Category]]="Medium", AI_Impact_on_Jobs_20303[[#This Row],[Automation_Probability_2030]], 0)</f>
        <v>0</v>
      </c>
      <c r="N1000">
        <f>IF(AI_Impact_on_Jobs_20303[[#This Row],[Risk_Category]]="High", AI_Impact_on_Jobs_20303[[#This Row],[Automation_Probability_2030]], 0)</f>
        <v>0</v>
      </c>
      <c r="O1000">
        <f>AVERAGE(AI_Impact_on_Jobs_20303[[#This Row],[Skill_1]:[Skill_10]])</f>
        <v>42.6</v>
      </c>
      <c r="P1000">
        <v>8</v>
      </c>
      <c r="Q1000">
        <v>1</v>
      </c>
      <c r="R1000">
        <v>93</v>
      </c>
      <c r="S1000">
        <v>11</v>
      </c>
      <c r="T1000">
        <v>63</v>
      </c>
      <c r="U1000">
        <v>67</v>
      </c>
      <c r="V1000">
        <v>68</v>
      </c>
      <c r="W1000">
        <v>27</v>
      </c>
      <c r="X1000">
        <v>33</v>
      </c>
      <c r="Y1000">
        <v>55</v>
      </c>
    </row>
    <row r="1001" spans="1:25" x14ac:dyDescent="0.35">
      <c r="A1001">
        <v>1000</v>
      </c>
      <c r="B1001" t="s">
        <v>18</v>
      </c>
      <c r="C1001">
        <v>40886</v>
      </c>
      <c r="D1001">
        <f>ROUND(AI_Impact_on_Jobs_20303[[#This Row],[Salary]]/1000, 1)</f>
        <v>40.9</v>
      </c>
      <c r="E1001">
        <v>21</v>
      </c>
      <c r="F10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01" t="s">
        <v>19</v>
      </c>
      <c r="H1001">
        <v>85</v>
      </c>
      <c r="I1001">
        <v>99</v>
      </c>
      <c r="J1001">
        <v>91</v>
      </c>
      <c r="K1001" t="s">
        <v>20</v>
      </c>
      <c r="L1001">
        <f>IF(AI_Impact_on_Jobs_20303[[#This Row],[Risk_Category]] = "Low", AI_Impact_on_Jobs_20303[[#This Row],[Automation_Probability_2030]], 0)</f>
        <v>0</v>
      </c>
      <c r="M1001">
        <f>IF(AI_Impact_on_Jobs_20303[[#This Row],[Risk_Category]]="Medium", AI_Impact_on_Jobs_20303[[#This Row],[Automation_Probability_2030]], 0)</f>
        <v>0</v>
      </c>
      <c r="N1001">
        <f>IF(AI_Impact_on_Jobs_20303[[#This Row],[Risk_Category]]="High", AI_Impact_on_Jobs_20303[[#This Row],[Automation_Probability_2030]], 0)</f>
        <v>91</v>
      </c>
      <c r="O1001">
        <f>AVERAGE(AI_Impact_on_Jobs_20303[[#This Row],[Skill_1]:[Skill_10]])</f>
        <v>70.3</v>
      </c>
      <c r="P1001">
        <v>41</v>
      </c>
      <c r="Q1001">
        <v>98</v>
      </c>
      <c r="R1001">
        <v>77</v>
      </c>
      <c r="S1001">
        <v>97</v>
      </c>
      <c r="T1001">
        <v>51</v>
      </c>
      <c r="U1001">
        <v>47</v>
      </c>
      <c r="V1001">
        <v>76</v>
      </c>
      <c r="W1001">
        <v>88</v>
      </c>
      <c r="X1001">
        <v>96</v>
      </c>
      <c r="Y1001">
        <v>32</v>
      </c>
    </row>
    <row r="1002" spans="1:25" x14ac:dyDescent="0.35">
      <c r="A1002">
        <v>1001</v>
      </c>
      <c r="B1002" t="s">
        <v>33</v>
      </c>
      <c r="C1002">
        <v>85744</v>
      </c>
      <c r="D1002">
        <f>ROUND(AI_Impact_on_Jobs_20303[[#This Row],[Salary]]/1000, 1)</f>
        <v>85.7</v>
      </c>
      <c r="E1002">
        <v>21</v>
      </c>
      <c r="F10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02" t="s">
        <v>25</v>
      </c>
      <c r="H1002">
        <v>53</v>
      </c>
      <c r="I1002">
        <v>78</v>
      </c>
      <c r="J1002">
        <v>92</v>
      </c>
      <c r="K1002" t="s">
        <v>20</v>
      </c>
      <c r="L1002">
        <f>IF(AI_Impact_on_Jobs_20303[[#This Row],[Risk_Category]] = "Low", AI_Impact_on_Jobs_20303[[#This Row],[Automation_Probability_2030]], 0)</f>
        <v>0</v>
      </c>
      <c r="M1002">
        <f>IF(AI_Impact_on_Jobs_20303[[#This Row],[Risk_Category]]="Medium", AI_Impact_on_Jobs_20303[[#This Row],[Automation_Probability_2030]], 0)</f>
        <v>0</v>
      </c>
      <c r="N1002">
        <f>IF(AI_Impact_on_Jobs_20303[[#This Row],[Risk_Category]]="High", AI_Impact_on_Jobs_20303[[#This Row],[Automation_Probability_2030]], 0)</f>
        <v>92</v>
      </c>
      <c r="O1002">
        <f>AVERAGE(AI_Impact_on_Jobs_20303[[#This Row],[Skill_1]:[Skill_10]])</f>
        <v>43</v>
      </c>
      <c r="P1002">
        <v>61</v>
      </c>
      <c r="Q1002">
        <v>0</v>
      </c>
      <c r="R1002">
        <v>81</v>
      </c>
      <c r="S1002">
        <v>33</v>
      </c>
      <c r="T1002">
        <v>32</v>
      </c>
      <c r="U1002">
        <v>38</v>
      </c>
      <c r="V1002">
        <v>63</v>
      </c>
      <c r="W1002">
        <v>44</v>
      </c>
      <c r="X1002">
        <v>63</v>
      </c>
      <c r="Y1002">
        <v>15</v>
      </c>
    </row>
    <row r="1003" spans="1:25" x14ac:dyDescent="0.35">
      <c r="A1003">
        <v>1002</v>
      </c>
      <c r="B1003" t="s">
        <v>39</v>
      </c>
      <c r="C1003">
        <v>75778</v>
      </c>
      <c r="D1003">
        <f>ROUND(AI_Impact_on_Jobs_20303[[#This Row],[Salary]]/1000, 1)</f>
        <v>75.8</v>
      </c>
      <c r="E1003">
        <v>29</v>
      </c>
      <c r="F10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03" t="s">
        <v>19</v>
      </c>
      <c r="H1003">
        <v>73</v>
      </c>
      <c r="I1003">
        <v>75</v>
      </c>
      <c r="J1003">
        <v>88</v>
      </c>
      <c r="K1003" t="s">
        <v>20</v>
      </c>
      <c r="L1003">
        <f>IF(AI_Impact_on_Jobs_20303[[#This Row],[Risk_Category]] = "Low", AI_Impact_on_Jobs_20303[[#This Row],[Automation_Probability_2030]], 0)</f>
        <v>0</v>
      </c>
      <c r="M1003">
        <f>IF(AI_Impact_on_Jobs_20303[[#This Row],[Risk_Category]]="Medium", AI_Impact_on_Jobs_20303[[#This Row],[Automation_Probability_2030]], 0)</f>
        <v>0</v>
      </c>
      <c r="N1003">
        <f>IF(AI_Impact_on_Jobs_20303[[#This Row],[Risk_Category]]="High", AI_Impact_on_Jobs_20303[[#This Row],[Automation_Probability_2030]], 0)</f>
        <v>88</v>
      </c>
      <c r="O1003">
        <f>AVERAGE(AI_Impact_on_Jobs_20303[[#This Row],[Skill_1]:[Skill_10]])</f>
        <v>37.299999999999997</v>
      </c>
      <c r="P1003">
        <v>58</v>
      </c>
      <c r="Q1003">
        <v>11</v>
      </c>
      <c r="R1003">
        <v>18</v>
      </c>
      <c r="S1003">
        <v>4</v>
      </c>
      <c r="T1003">
        <v>81</v>
      </c>
      <c r="U1003">
        <v>55</v>
      </c>
      <c r="V1003">
        <v>32</v>
      </c>
      <c r="W1003">
        <v>13</v>
      </c>
      <c r="X1003">
        <v>48</v>
      </c>
      <c r="Y1003">
        <v>53</v>
      </c>
    </row>
    <row r="1004" spans="1:25" x14ac:dyDescent="0.35">
      <c r="A1004">
        <v>1003</v>
      </c>
      <c r="B1004" t="s">
        <v>32</v>
      </c>
      <c r="C1004">
        <v>88764</v>
      </c>
      <c r="D1004">
        <f>ROUND(AI_Impact_on_Jobs_20303[[#This Row],[Salary]]/1000, 1)</f>
        <v>88.8</v>
      </c>
      <c r="E1004">
        <v>7</v>
      </c>
      <c r="F10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04" t="s">
        <v>25</v>
      </c>
      <c r="H1004">
        <v>69</v>
      </c>
      <c r="I1004">
        <v>14</v>
      </c>
      <c r="J1004">
        <v>58</v>
      </c>
      <c r="K1004" t="s">
        <v>27</v>
      </c>
      <c r="L1004">
        <f>IF(AI_Impact_on_Jobs_20303[[#This Row],[Risk_Category]] = "Low", AI_Impact_on_Jobs_20303[[#This Row],[Automation_Probability_2030]], 0)</f>
        <v>0</v>
      </c>
      <c r="M1004">
        <f>IF(AI_Impact_on_Jobs_20303[[#This Row],[Risk_Category]]="Medium", AI_Impact_on_Jobs_20303[[#This Row],[Automation_Probability_2030]], 0)</f>
        <v>58</v>
      </c>
      <c r="N1004">
        <f>IF(AI_Impact_on_Jobs_20303[[#This Row],[Risk_Category]]="High", AI_Impact_on_Jobs_20303[[#This Row],[Automation_Probability_2030]], 0)</f>
        <v>0</v>
      </c>
      <c r="O1004">
        <f>AVERAGE(AI_Impact_on_Jobs_20303[[#This Row],[Skill_1]:[Skill_10]])</f>
        <v>44.4</v>
      </c>
      <c r="P1004">
        <v>74</v>
      </c>
      <c r="Q1004">
        <v>29</v>
      </c>
      <c r="R1004">
        <v>3</v>
      </c>
      <c r="S1004">
        <v>78</v>
      </c>
      <c r="T1004">
        <v>3</v>
      </c>
      <c r="U1004">
        <v>56</v>
      </c>
      <c r="V1004">
        <v>25</v>
      </c>
      <c r="W1004">
        <v>82</v>
      </c>
      <c r="X1004">
        <v>11</v>
      </c>
      <c r="Y1004">
        <v>83</v>
      </c>
    </row>
    <row r="1005" spans="1:25" x14ac:dyDescent="0.35">
      <c r="A1005">
        <v>1004</v>
      </c>
      <c r="B1005" t="s">
        <v>28</v>
      </c>
      <c r="C1005">
        <v>62795</v>
      </c>
      <c r="D1005">
        <f>ROUND(AI_Impact_on_Jobs_20303[[#This Row],[Salary]]/1000, 1)</f>
        <v>62.8</v>
      </c>
      <c r="E1005">
        <v>20</v>
      </c>
      <c r="F10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05" t="s">
        <v>38</v>
      </c>
      <c r="H1005">
        <v>19</v>
      </c>
      <c r="I1005">
        <v>104</v>
      </c>
      <c r="J1005">
        <v>41</v>
      </c>
      <c r="K1005" t="s">
        <v>27</v>
      </c>
      <c r="L1005">
        <f>IF(AI_Impact_on_Jobs_20303[[#This Row],[Risk_Category]] = "Low", AI_Impact_on_Jobs_20303[[#This Row],[Automation_Probability_2030]], 0)</f>
        <v>0</v>
      </c>
      <c r="M1005">
        <f>IF(AI_Impact_on_Jobs_20303[[#This Row],[Risk_Category]]="Medium", AI_Impact_on_Jobs_20303[[#This Row],[Automation_Probability_2030]], 0)</f>
        <v>41</v>
      </c>
      <c r="N1005">
        <f>IF(AI_Impact_on_Jobs_20303[[#This Row],[Risk_Category]]="High", AI_Impact_on_Jobs_20303[[#This Row],[Automation_Probability_2030]], 0)</f>
        <v>0</v>
      </c>
      <c r="O1005">
        <f>AVERAGE(AI_Impact_on_Jobs_20303[[#This Row],[Skill_1]:[Skill_10]])</f>
        <v>44.6</v>
      </c>
      <c r="P1005">
        <v>32</v>
      </c>
      <c r="Q1005">
        <v>35</v>
      </c>
      <c r="R1005">
        <v>6</v>
      </c>
      <c r="S1005">
        <v>99</v>
      </c>
      <c r="T1005">
        <v>3</v>
      </c>
      <c r="U1005">
        <v>66</v>
      </c>
      <c r="V1005">
        <v>37</v>
      </c>
      <c r="W1005">
        <v>65</v>
      </c>
      <c r="X1005">
        <v>36</v>
      </c>
      <c r="Y1005">
        <v>67</v>
      </c>
    </row>
    <row r="1006" spans="1:25" x14ac:dyDescent="0.35">
      <c r="A1006">
        <v>1005</v>
      </c>
      <c r="B1006" t="s">
        <v>44</v>
      </c>
      <c r="C1006">
        <v>107223</v>
      </c>
      <c r="D1006">
        <f>ROUND(AI_Impact_on_Jobs_20303[[#This Row],[Salary]]/1000, 1)</f>
        <v>107.2</v>
      </c>
      <c r="E1006">
        <v>6</v>
      </c>
      <c r="F10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06" t="s">
        <v>38</v>
      </c>
      <c r="H1006">
        <v>69</v>
      </c>
      <c r="I1006">
        <v>61</v>
      </c>
      <c r="J1006">
        <v>56</v>
      </c>
      <c r="K1006" t="s">
        <v>27</v>
      </c>
      <c r="L1006">
        <f>IF(AI_Impact_on_Jobs_20303[[#This Row],[Risk_Category]] = "Low", AI_Impact_on_Jobs_20303[[#This Row],[Automation_Probability_2030]], 0)</f>
        <v>0</v>
      </c>
      <c r="M1006">
        <f>IF(AI_Impact_on_Jobs_20303[[#This Row],[Risk_Category]]="Medium", AI_Impact_on_Jobs_20303[[#This Row],[Automation_Probability_2030]], 0)</f>
        <v>56</v>
      </c>
      <c r="N1006">
        <f>IF(AI_Impact_on_Jobs_20303[[#This Row],[Risk_Category]]="High", AI_Impact_on_Jobs_20303[[#This Row],[Automation_Probability_2030]], 0)</f>
        <v>0</v>
      </c>
      <c r="O1006">
        <f>AVERAGE(AI_Impact_on_Jobs_20303[[#This Row],[Skill_1]:[Skill_10]])</f>
        <v>30.7</v>
      </c>
      <c r="P1006">
        <v>28</v>
      </c>
      <c r="Q1006">
        <v>3</v>
      </c>
      <c r="R1006">
        <v>41</v>
      </c>
      <c r="S1006">
        <v>43</v>
      </c>
      <c r="T1006">
        <v>47</v>
      </c>
      <c r="U1006">
        <v>7</v>
      </c>
      <c r="V1006">
        <v>31</v>
      </c>
      <c r="W1006">
        <v>32</v>
      </c>
      <c r="X1006">
        <v>6</v>
      </c>
      <c r="Y1006">
        <v>69</v>
      </c>
    </row>
    <row r="1007" spans="1:25" x14ac:dyDescent="0.35">
      <c r="A1007">
        <v>1006</v>
      </c>
      <c r="B1007" t="s">
        <v>18</v>
      </c>
      <c r="C1007">
        <v>98835</v>
      </c>
      <c r="D1007">
        <f>ROUND(AI_Impact_on_Jobs_20303[[#This Row],[Salary]]/1000, 1)</f>
        <v>98.8</v>
      </c>
      <c r="E1007">
        <v>2</v>
      </c>
      <c r="F10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07" t="s">
        <v>25</v>
      </c>
      <c r="H1007">
        <v>35</v>
      </c>
      <c r="I1007">
        <v>121</v>
      </c>
      <c r="J1007">
        <v>83</v>
      </c>
      <c r="K1007" t="s">
        <v>20</v>
      </c>
      <c r="L1007">
        <f>IF(AI_Impact_on_Jobs_20303[[#This Row],[Risk_Category]] = "Low", AI_Impact_on_Jobs_20303[[#This Row],[Automation_Probability_2030]], 0)</f>
        <v>0</v>
      </c>
      <c r="M1007">
        <f>IF(AI_Impact_on_Jobs_20303[[#This Row],[Risk_Category]]="Medium", AI_Impact_on_Jobs_20303[[#This Row],[Automation_Probability_2030]], 0)</f>
        <v>0</v>
      </c>
      <c r="N1007">
        <f>IF(AI_Impact_on_Jobs_20303[[#This Row],[Risk_Category]]="High", AI_Impact_on_Jobs_20303[[#This Row],[Automation_Probability_2030]], 0)</f>
        <v>83</v>
      </c>
      <c r="O1007">
        <f>AVERAGE(AI_Impact_on_Jobs_20303[[#This Row],[Skill_1]:[Skill_10]])</f>
        <v>47.9</v>
      </c>
      <c r="P1007">
        <v>47</v>
      </c>
      <c r="Q1007">
        <v>51</v>
      </c>
      <c r="R1007">
        <v>64</v>
      </c>
      <c r="S1007">
        <v>66</v>
      </c>
      <c r="T1007">
        <v>29</v>
      </c>
      <c r="U1007">
        <v>14</v>
      </c>
      <c r="V1007">
        <v>16</v>
      </c>
      <c r="W1007">
        <v>64</v>
      </c>
      <c r="X1007">
        <v>87</v>
      </c>
      <c r="Y1007">
        <v>41</v>
      </c>
    </row>
    <row r="1008" spans="1:25" x14ac:dyDescent="0.35">
      <c r="A1008">
        <v>1007</v>
      </c>
      <c r="B1008" t="s">
        <v>29</v>
      </c>
      <c r="C1008">
        <v>139640</v>
      </c>
      <c r="D1008">
        <f>ROUND(AI_Impact_on_Jobs_20303[[#This Row],[Salary]]/1000, 1)</f>
        <v>139.6</v>
      </c>
      <c r="E1008">
        <v>22</v>
      </c>
      <c r="F10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08" t="s">
        <v>38</v>
      </c>
      <c r="H1008">
        <v>76</v>
      </c>
      <c r="I1008">
        <v>133</v>
      </c>
      <c r="J1008">
        <v>27</v>
      </c>
      <c r="K1008" t="s">
        <v>23</v>
      </c>
      <c r="L1008">
        <f>IF(AI_Impact_on_Jobs_20303[[#This Row],[Risk_Category]] = "Low", AI_Impact_on_Jobs_20303[[#This Row],[Automation_Probability_2030]], 0)</f>
        <v>27</v>
      </c>
      <c r="M1008">
        <f>IF(AI_Impact_on_Jobs_20303[[#This Row],[Risk_Category]]="Medium", AI_Impact_on_Jobs_20303[[#This Row],[Automation_Probability_2030]], 0)</f>
        <v>0</v>
      </c>
      <c r="N1008">
        <f>IF(AI_Impact_on_Jobs_20303[[#This Row],[Risk_Category]]="High", AI_Impact_on_Jobs_20303[[#This Row],[Automation_Probability_2030]], 0)</f>
        <v>0</v>
      </c>
      <c r="O1008">
        <f>AVERAGE(AI_Impact_on_Jobs_20303[[#This Row],[Skill_1]:[Skill_10]])</f>
        <v>33</v>
      </c>
      <c r="P1008">
        <v>61</v>
      </c>
      <c r="Q1008">
        <v>86</v>
      </c>
      <c r="R1008">
        <v>2</v>
      </c>
      <c r="S1008">
        <v>11</v>
      </c>
      <c r="T1008">
        <v>9</v>
      </c>
      <c r="U1008">
        <v>71</v>
      </c>
      <c r="V1008">
        <v>7</v>
      </c>
      <c r="W1008">
        <v>5</v>
      </c>
      <c r="X1008">
        <v>47</v>
      </c>
      <c r="Y1008">
        <v>31</v>
      </c>
    </row>
    <row r="1009" spans="1:25" x14ac:dyDescent="0.35">
      <c r="A1009">
        <v>1008</v>
      </c>
      <c r="B1009" t="s">
        <v>24</v>
      </c>
      <c r="C1009">
        <v>87225</v>
      </c>
      <c r="D1009">
        <f>ROUND(AI_Impact_on_Jobs_20303[[#This Row],[Salary]]/1000, 1)</f>
        <v>87.2</v>
      </c>
      <c r="E1009">
        <v>4</v>
      </c>
      <c r="F10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09" t="s">
        <v>22</v>
      </c>
      <c r="H1009">
        <v>17</v>
      </c>
      <c r="I1009">
        <v>85</v>
      </c>
      <c r="J1009">
        <v>89</v>
      </c>
      <c r="K1009" t="s">
        <v>20</v>
      </c>
      <c r="L1009">
        <f>IF(AI_Impact_on_Jobs_20303[[#This Row],[Risk_Category]] = "Low", AI_Impact_on_Jobs_20303[[#This Row],[Automation_Probability_2030]], 0)</f>
        <v>0</v>
      </c>
      <c r="M1009">
        <f>IF(AI_Impact_on_Jobs_20303[[#This Row],[Risk_Category]]="Medium", AI_Impact_on_Jobs_20303[[#This Row],[Automation_Probability_2030]], 0)</f>
        <v>0</v>
      </c>
      <c r="N1009">
        <f>IF(AI_Impact_on_Jobs_20303[[#This Row],[Risk_Category]]="High", AI_Impact_on_Jobs_20303[[#This Row],[Automation_Probability_2030]], 0)</f>
        <v>89</v>
      </c>
      <c r="O1009">
        <f>AVERAGE(AI_Impact_on_Jobs_20303[[#This Row],[Skill_1]:[Skill_10]])</f>
        <v>46.7</v>
      </c>
      <c r="P1009">
        <v>3</v>
      </c>
      <c r="Q1009">
        <v>67</v>
      </c>
      <c r="R1009">
        <v>82</v>
      </c>
      <c r="S1009">
        <v>93</v>
      </c>
      <c r="T1009">
        <v>88</v>
      </c>
      <c r="U1009">
        <v>32</v>
      </c>
      <c r="V1009">
        <v>59</v>
      </c>
      <c r="W1009">
        <v>8</v>
      </c>
      <c r="X1009">
        <v>26</v>
      </c>
      <c r="Y1009">
        <v>9</v>
      </c>
    </row>
    <row r="1010" spans="1:25" x14ac:dyDescent="0.35">
      <c r="A1010">
        <v>1009</v>
      </c>
      <c r="B1010" t="s">
        <v>39</v>
      </c>
      <c r="C1010">
        <v>37466</v>
      </c>
      <c r="D1010">
        <f>ROUND(AI_Impact_on_Jobs_20303[[#This Row],[Salary]]/1000, 1)</f>
        <v>37.5</v>
      </c>
      <c r="E1010">
        <v>7</v>
      </c>
      <c r="F10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10" t="s">
        <v>22</v>
      </c>
      <c r="H1010">
        <v>88</v>
      </c>
      <c r="I1010">
        <v>85</v>
      </c>
      <c r="J1010">
        <v>84</v>
      </c>
      <c r="K1010" t="s">
        <v>20</v>
      </c>
      <c r="L1010">
        <f>IF(AI_Impact_on_Jobs_20303[[#This Row],[Risk_Category]] = "Low", AI_Impact_on_Jobs_20303[[#This Row],[Automation_Probability_2030]], 0)</f>
        <v>0</v>
      </c>
      <c r="M1010">
        <f>IF(AI_Impact_on_Jobs_20303[[#This Row],[Risk_Category]]="Medium", AI_Impact_on_Jobs_20303[[#This Row],[Automation_Probability_2030]], 0)</f>
        <v>0</v>
      </c>
      <c r="N1010">
        <f>IF(AI_Impact_on_Jobs_20303[[#This Row],[Risk_Category]]="High", AI_Impact_on_Jobs_20303[[#This Row],[Automation_Probability_2030]], 0)</f>
        <v>84</v>
      </c>
      <c r="O1010">
        <f>AVERAGE(AI_Impact_on_Jobs_20303[[#This Row],[Skill_1]:[Skill_10]])</f>
        <v>43.1</v>
      </c>
      <c r="P1010">
        <v>43</v>
      </c>
      <c r="Q1010">
        <v>46</v>
      </c>
      <c r="R1010">
        <v>97</v>
      </c>
      <c r="S1010">
        <v>3</v>
      </c>
      <c r="T1010">
        <v>63</v>
      </c>
      <c r="U1010">
        <v>42</v>
      </c>
      <c r="V1010">
        <v>6</v>
      </c>
      <c r="W1010">
        <v>49</v>
      </c>
      <c r="X1010">
        <v>81</v>
      </c>
      <c r="Y1010">
        <v>1</v>
      </c>
    </row>
    <row r="1011" spans="1:25" x14ac:dyDescent="0.35">
      <c r="A1011">
        <v>1010</v>
      </c>
      <c r="B1011" t="s">
        <v>36</v>
      </c>
      <c r="C1011">
        <v>80530</v>
      </c>
      <c r="D1011">
        <f>ROUND(AI_Impact_on_Jobs_20303[[#This Row],[Salary]]/1000, 1)</f>
        <v>80.5</v>
      </c>
      <c r="E1011">
        <v>11</v>
      </c>
      <c r="F10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11" t="s">
        <v>22</v>
      </c>
      <c r="H1011">
        <v>15</v>
      </c>
      <c r="I1011">
        <v>126</v>
      </c>
      <c r="J1011">
        <v>59</v>
      </c>
      <c r="K1011" t="s">
        <v>27</v>
      </c>
      <c r="L1011">
        <f>IF(AI_Impact_on_Jobs_20303[[#This Row],[Risk_Category]] = "Low", AI_Impact_on_Jobs_20303[[#This Row],[Automation_Probability_2030]], 0)</f>
        <v>0</v>
      </c>
      <c r="M1011">
        <f>IF(AI_Impact_on_Jobs_20303[[#This Row],[Risk_Category]]="Medium", AI_Impact_on_Jobs_20303[[#This Row],[Automation_Probability_2030]], 0)</f>
        <v>59</v>
      </c>
      <c r="N1011">
        <f>IF(AI_Impact_on_Jobs_20303[[#This Row],[Risk_Category]]="High", AI_Impact_on_Jobs_20303[[#This Row],[Automation_Probability_2030]], 0)</f>
        <v>0</v>
      </c>
      <c r="O1011">
        <f>AVERAGE(AI_Impact_on_Jobs_20303[[#This Row],[Skill_1]:[Skill_10]])</f>
        <v>72.099999999999994</v>
      </c>
      <c r="P1011">
        <v>57</v>
      </c>
      <c r="Q1011">
        <v>47</v>
      </c>
      <c r="R1011">
        <v>89</v>
      </c>
      <c r="S1011">
        <v>77</v>
      </c>
      <c r="T1011">
        <v>81</v>
      </c>
      <c r="U1011">
        <v>81</v>
      </c>
      <c r="V1011">
        <v>64</v>
      </c>
      <c r="W1011">
        <v>46</v>
      </c>
      <c r="X1011">
        <v>86</v>
      </c>
      <c r="Y1011">
        <v>93</v>
      </c>
    </row>
    <row r="1012" spans="1:25" x14ac:dyDescent="0.35">
      <c r="A1012">
        <v>1011</v>
      </c>
      <c r="B1012" t="s">
        <v>42</v>
      </c>
      <c r="C1012">
        <v>40040</v>
      </c>
      <c r="D1012">
        <f>ROUND(AI_Impact_on_Jobs_20303[[#This Row],[Salary]]/1000, 1)</f>
        <v>40</v>
      </c>
      <c r="E1012">
        <v>29</v>
      </c>
      <c r="F10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12" t="s">
        <v>25</v>
      </c>
      <c r="H1012">
        <v>5</v>
      </c>
      <c r="I1012">
        <v>146</v>
      </c>
      <c r="J1012">
        <v>41</v>
      </c>
      <c r="K1012" t="s">
        <v>27</v>
      </c>
      <c r="L1012">
        <f>IF(AI_Impact_on_Jobs_20303[[#This Row],[Risk_Category]] = "Low", AI_Impact_on_Jobs_20303[[#This Row],[Automation_Probability_2030]], 0)</f>
        <v>0</v>
      </c>
      <c r="M1012">
        <f>IF(AI_Impact_on_Jobs_20303[[#This Row],[Risk_Category]]="Medium", AI_Impact_on_Jobs_20303[[#This Row],[Automation_Probability_2030]], 0)</f>
        <v>41</v>
      </c>
      <c r="N1012">
        <f>IF(AI_Impact_on_Jobs_20303[[#This Row],[Risk_Category]]="High", AI_Impact_on_Jobs_20303[[#This Row],[Automation_Probability_2030]], 0)</f>
        <v>0</v>
      </c>
      <c r="O1012">
        <f>AVERAGE(AI_Impact_on_Jobs_20303[[#This Row],[Skill_1]:[Skill_10]])</f>
        <v>38.6</v>
      </c>
      <c r="P1012">
        <v>87</v>
      </c>
      <c r="Q1012">
        <v>39</v>
      </c>
      <c r="R1012">
        <v>12</v>
      </c>
      <c r="S1012">
        <v>8</v>
      </c>
      <c r="T1012">
        <v>16</v>
      </c>
      <c r="U1012">
        <v>25</v>
      </c>
      <c r="V1012">
        <v>49</v>
      </c>
      <c r="W1012">
        <v>7</v>
      </c>
      <c r="X1012">
        <v>99</v>
      </c>
      <c r="Y1012">
        <v>44</v>
      </c>
    </row>
    <row r="1013" spans="1:25" x14ac:dyDescent="0.35">
      <c r="A1013">
        <v>1012</v>
      </c>
      <c r="B1013" t="s">
        <v>44</v>
      </c>
      <c r="C1013">
        <v>145874</v>
      </c>
      <c r="D1013">
        <f>ROUND(AI_Impact_on_Jobs_20303[[#This Row],[Salary]]/1000, 1)</f>
        <v>145.9</v>
      </c>
      <c r="E1013">
        <v>13</v>
      </c>
      <c r="F10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13" t="s">
        <v>22</v>
      </c>
      <c r="H1013">
        <v>52</v>
      </c>
      <c r="I1013">
        <v>104</v>
      </c>
      <c r="J1013">
        <v>51</v>
      </c>
      <c r="K1013" t="s">
        <v>27</v>
      </c>
      <c r="L1013">
        <f>IF(AI_Impact_on_Jobs_20303[[#This Row],[Risk_Category]] = "Low", AI_Impact_on_Jobs_20303[[#This Row],[Automation_Probability_2030]], 0)</f>
        <v>0</v>
      </c>
      <c r="M1013">
        <f>IF(AI_Impact_on_Jobs_20303[[#This Row],[Risk_Category]]="Medium", AI_Impact_on_Jobs_20303[[#This Row],[Automation_Probability_2030]], 0)</f>
        <v>51</v>
      </c>
      <c r="N1013">
        <f>IF(AI_Impact_on_Jobs_20303[[#This Row],[Risk_Category]]="High", AI_Impact_on_Jobs_20303[[#This Row],[Automation_Probability_2030]], 0)</f>
        <v>0</v>
      </c>
      <c r="O1013">
        <f>AVERAGE(AI_Impact_on_Jobs_20303[[#This Row],[Skill_1]:[Skill_10]])</f>
        <v>38.6</v>
      </c>
      <c r="P1013">
        <v>1</v>
      </c>
      <c r="Q1013">
        <v>0</v>
      </c>
      <c r="R1013">
        <v>1</v>
      </c>
      <c r="S1013">
        <v>1</v>
      </c>
      <c r="T1013">
        <v>7</v>
      </c>
      <c r="U1013">
        <v>2</v>
      </c>
      <c r="V1013">
        <v>89</v>
      </c>
      <c r="W1013">
        <v>93</v>
      </c>
      <c r="X1013">
        <v>98</v>
      </c>
      <c r="Y1013">
        <v>94</v>
      </c>
    </row>
    <row r="1014" spans="1:25" x14ac:dyDescent="0.35">
      <c r="A1014">
        <v>1013</v>
      </c>
      <c r="B1014" t="s">
        <v>37</v>
      </c>
      <c r="C1014">
        <v>60985</v>
      </c>
      <c r="D1014">
        <f>ROUND(AI_Impact_on_Jobs_20303[[#This Row],[Salary]]/1000, 1)</f>
        <v>61</v>
      </c>
      <c r="E1014">
        <v>26</v>
      </c>
      <c r="F10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14" t="s">
        <v>25</v>
      </c>
      <c r="H1014">
        <v>51</v>
      </c>
      <c r="I1014">
        <v>68</v>
      </c>
      <c r="J1014">
        <v>62</v>
      </c>
      <c r="K1014" t="s">
        <v>27</v>
      </c>
      <c r="L1014">
        <f>IF(AI_Impact_on_Jobs_20303[[#This Row],[Risk_Category]] = "Low", AI_Impact_on_Jobs_20303[[#This Row],[Automation_Probability_2030]], 0)</f>
        <v>0</v>
      </c>
      <c r="M1014">
        <f>IF(AI_Impact_on_Jobs_20303[[#This Row],[Risk_Category]]="Medium", AI_Impact_on_Jobs_20303[[#This Row],[Automation_Probability_2030]], 0)</f>
        <v>62</v>
      </c>
      <c r="N1014">
        <f>IF(AI_Impact_on_Jobs_20303[[#This Row],[Risk_Category]]="High", AI_Impact_on_Jobs_20303[[#This Row],[Automation_Probability_2030]], 0)</f>
        <v>0</v>
      </c>
      <c r="O1014">
        <f>AVERAGE(AI_Impact_on_Jobs_20303[[#This Row],[Skill_1]:[Skill_10]])</f>
        <v>42.7</v>
      </c>
      <c r="P1014">
        <v>89</v>
      </c>
      <c r="Q1014">
        <v>85</v>
      </c>
      <c r="R1014">
        <v>43</v>
      </c>
      <c r="S1014">
        <v>76</v>
      </c>
      <c r="T1014">
        <v>1</v>
      </c>
      <c r="U1014">
        <v>4</v>
      </c>
      <c r="V1014">
        <v>75</v>
      </c>
      <c r="W1014">
        <v>43</v>
      </c>
      <c r="X1014">
        <v>10</v>
      </c>
      <c r="Y1014">
        <v>1</v>
      </c>
    </row>
    <row r="1015" spans="1:25" x14ac:dyDescent="0.35">
      <c r="A1015">
        <v>1014</v>
      </c>
      <c r="B1015" t="s">
        <v>41</v>
      </c>
      <c r="C1015">
        <v>57262</v>
      </c>
      <c r="D1015">
        <f>ROUND(AI_Impact_on_Jobs_20303[[#This Row],[Salary]]/1000, 1)</f>
        <v>57.3</v>
      </c>
      <c r="E1015">
        <v>25</v>
      </c>
      <c r="F10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15" t="s">
        <v>25</v>
      </c>
      <c r="H1015">
        <v>48</v>
      </c>
      <c r="I1015">
        <v>133</v>
      </c>
      <c r="J1015">
        <v>9</v>
      </c>
      <c r="K1015" t="s">
        <v>20</v>
      </c>
      <c r="L1015">
        <f>IF(AI_Impact_on_Jobs_20303[[#This Row],[Risk_Category]] = "Low", AI_Impact_on_Jobs_20303[[#This Row],[Automation_Probability_2030]], 0)</f>
        <v>0</v>
      </c>
      <c r="M1015">
        <f>IF(AI_Impact_on_Jobs_20303[[#This Row],[Risk_Category]]="Medium", AI_Impact_on_Jobs_20303[[#This Row],[Automation_Probability_2030]], 0)</f>
        <v>0</v>
      </c>
      <c r="N1015">
        <f>IF(AI_Impact_on_Jobs_20303[[#This Row],[Risk_Category]]="High", AI_Impact_on_Jobs_20303[[#This Row],[Automation_Probability_2030]], 0)</f>
        <v>9</v>
      </c>
      <c r="O1015">
        <f>AVERAGE(AI_Impact_on_Jobs_20303[[#This Row],[Skill_1]:[Skill_10]])</f>
        <v>54.2</v>
      </c>
      <c r="P1015">
        <v>92</v>
      </c>
      <c r="Q1015">
        <v>3</v>
      </c>
      <c r="R1015">
        <v>95</v>
      </c>
      <c r="S1015">
        <v>15</v>
      </c>
      <c r="T1015">
        <v>8</v>
      </c>
      <c r="U1015">
        <v>43</v>
      </c>
      <c r="V1015">
        <v>83</v>
      </c>
      <c r="W1015">
        <v>47</v>
      </c>
      <c r="X1015">
        <v>83</v>
      </c>
      <c r="Y1015">
        <v>73</v>
      </c>
    </row>
    <row r="1016" spans="1:25" x14ac:dyDescent="0.35">
      <c r="A1016">
        <v>1015</v>
      </c>
      <c r="B1016" t="s">
        <v>29</v>
      </c>
      <c r="C1016">
        <v>102022</v>
      </c>
      <c r="D1016">
        <f>ROUND(AI_Impact_on_Jobs_20303[[#This Row],[Salary]]/1000, 1)</f>
        <v>102</v>
      </c>
      <c r="E1016">
        <v>26</v>
      </c>
      <c r="F10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16" t="s">
        <v>25</v>
      </c>
      <c r="H1016">
        <v>95</v>
      </c>
      <c r="I1016">
        <v>56</v>
      </c>
      <c r="J1016">
        <v>27</v>
      </c>
      <c r="K1016" t="s">
        <v>23</v>
      </c>
      <c r="L1016">
        <f>IF(AI_Impact_on_Jobs_20303[[#This Row],[Risk_Category]] = "Low", AI_Impact_on_Jobs_20303[[#This Row],[Automation_Probability_2030]], 0)</f>
        <v>27</v>
      </c>
      <c r="M1016">
        <f>IF(AI_Impact_on_Jobs_20303[[#This Row],[Risk_Category]]="Medium", AI_Impact_on_Jobs_20303[[#This Row],[Automation_Probability_2030]], 0)</f>
        <v>0</v>
      </c>
      <c r="N1016">
        <f>IF(AI_Impact_on_Jobs_20303[[#This Row],[Risk_Category]]="High", AI_Impact_on_Jobs_20303[[#This Row],[Automation_Probability_2030]], 0)</f>
        <v>0</v>
      </c>
      <c r="O1016">
        <f>AVERAGE(AI_Impact_on_Jobs_20303[[#This Row],[Skill_1]:[Skill_10]])</f>
        <v>20</v>
      </c>
      <c r="P1016">
        <v>3</v>
      </c>
      <c r="Q1016">
        <v>5</v>
      </c>
      <c r="R1016">
        <v>42</v>
      </c>
      <c r="S1016">
        <v>17</v>
      </c>
      <c r="T1016">
        <v>36</v>
      </c>
      <c r="U1016">
        <v>19</v>
      </c>
      <c r="V1016">
        <v>2</v>
      </c>
      <c r="W1016">
        <v>19</v>
      </c>
      <c r="X1016">
        <v>49</v>
      </c>
      <c r="Y1016">
        <v>8</v>
      </c>
    </row>
    <row r="1017" spans="1:25" x14ac:dyDescent="0.35">
      <c r="A1017">
        <v>1016</v>
      </c>
      <c r="B1017" t="s">
        <v>43</v>
      </c>
      <c r="C1017">
        <v>31320</v>
      </c>
      <c r="D1017">
        <f>ROUND(AI_Impact_on_Jobs_20303[[#This Row],[Salary]]/1000, 1)</f>
        <v>31.3</v>
      </c>
      <c r="E1017">
        <v>16</v>
      </c>
      <c r="F10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17" t="s">
        <v>19</v>
      </c>
      <c r="H1017">
        <v>89</v>
      </c>
      <c r="I1017">
        <v>114</v>
      </c>
      <c r="J1017">
        <v>22</v>
      </c>
      <c r="K1017" t="s">
        <v>23</v>
      </c>
      <c r="L1017">
        <f>IF(AI_Impact_on_Jobs_20303[[#This Row],[Risk_Category]] = "Low", AI_Impact_on_Jobs_20303[[#This Row],[Automation_Probability_2030]], 0)</f>
        <v>22</v>
      </c>
      <c r="M1017">
        <f>IF(AI_Impact_on_Jobs_20303[[#This Row],[Risk_Category]]="Medium", AI_Impact_on_Jobs_20303[[#This Row],[Automation_Probability_2030]], 0)</f>
        <v>0</v>
      </c>
      <c r="N1017">
        <f>IF(AI_Impact_on_Jobs_20303[[#This Row],[Risk_Category]]="High", AI_Impact_on_Jobs_20303[[#This Row],[Automation_Probability_2030]], 0)</f>
        <v>0</v>
      </c>
      <c r="O1017">
        <f>AVERAGE(AI_Impact_on_Jobs_20303[[#This Row],[Skill_1]:[Skill_10]])</f>
        <v>47.7</v>
      </c>
      <c r="P1017">
        <v>67</v>
      </c>
      <c r="Q1017">
        <v>45</v>
      </c>
      <c r="R1017">
        <v>69</v>
      </c>
      <c r="S1017">
        <v>7</v>
      </c>
      <c r="T1017">
        <v>86</v>
      </c>
      <c r="U1017">
        <v>78</v>
      </c>
      <c r="V1017">
        <v>25</v>
      </c>
      <c r="W1017">
        <v>77</v>
      </c>
      <c r="X1017">
        <v>1</v>
      </c>
      <c r="Y1017">
        <v>22</v>
      </c>
    </row>
    <row r="1018" spans="1:25" x14ac:dyDescent="0.35">
      <c r="A1018">
        <v>1017</v>
      </c>
      <c r="B1018" t="s">
        <v>18</v>
      </c>
      <c r="C1018">
        <v>84681</v>
      </c>
      <c r="D1018">
        <f>ROUND(AI_Impact_on_Jobs_20303[[#This Row],[Salary]]/1000, 1)</f>
        <v>84.7</v>
      </c>
      <c r="E1018">
        <v>0</v>
      </c>
      <c r="F10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18" t="s">
        <v>19</v>
      </c>
      <c r="H1018">
        <v>78</v>
      </c>
      <c r="I1018">
        <v>126</v>
      </c>
      <c r="J1018">
        <v>9</v>
      </c>
      <c r="K1018" t="s">
        <v>20</v>
      </c>
      <c r="L1018">
        <f>IF(AI_Impact_on_Jobs_20303[[#This Row],[Risk_Category]] = "Low", AI_Impact_on_Jobs_20303[[#This Row],[Automation_Probability_2030]], 0)</f>
        <v>0</v>
      </c>
      <c r="M1018">
        <f>IF(AI_Impact_on_Jobs_20303[[#This Row],[Risk_Category]]="Medium", AI_Impact_on_Jobs_20303[[#This Row],[Automation_Probability_2030]], 0)</f>
        <v>0</v>
      </c>
      <c r="N1018">
        <f>IF(AI_Impact_on_Jobs_20303[[#This Row],[Risk_Category]]="High", AI_Impact_on_Jobs_20303[[#This Row],[Automation_Probability_2030]], 0)</f>
        <v>9</v>
      </c>
      <c r="O1018">
        <f>AVERAGE(AI_Impact_on_Jobs_20303[[#This Row],[Skill_1]:[Skill_10]])</f>
        <v>24.7</v>
      </c>
      <c r="P1018">
        <v>0</v>
      </c>
      <c r="Q1018">
        <v>5</v>
      </c>
      <c r="R1018">
        <v>7</v>
      </c>
      <c r="S1018">
        <v>16</v>
      </c>
      <c r="T1018">
        <v>65</v>
      </c>
      <c r="U1018">
        <v>8</v>
      </c>
      <c r="V1018">
        <v>18</v>
      </c>
      <c r="W1018">
        <v>48</v>
      </c>
      <c r="X1018">
        <v>65</v>
      </c>
      <c r="Y1018">
        <v>15</v>
      </c>
    </row>
    <row r="1019" spans="1:25" x14ac:dyDescent="0.35">
      <c r="A1019">
        <v>1018</v>
      </c>
      <c r="B1019" t="s">
        <v>21</v>
      </c>
      <c r="C1019">
        <v>82167</v>
      </c>
      <c r="D1019">
        <f>ROUND(AI_Impact_on_Jobs_20303[[#This Row],[Salary]]/1000, 1)</f>
        <v>82.2</v>
      </c>
      <c r="E1019">
        <v>21</v>
      </c>
      <c r="F10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19" t="s">
        <v>22</v>
      </c>
      <c r="H1019">
        <v>2</v>
      </c>
      <c r="I1019">
        <v>74</v>
      </c>
      <c r="J1019">
        <v>11</v>
      </c>
      <c r="K1019" t="s">
        <v>23</v>
      </c>
      <c r="L1019">
        <f>IF(AI_Impact_on_Jobs_20303[[#This Row],[Risk_Category]] = "Low", AI_Impact_on_Jobs_20303[[#This Row],[Automation_Probability_2030]], 0)</f>
        <v>11</v>
      </c>
      <c r="M1019">
        <f>IF(AI_Impact_on_Jobs_20303[[#This Row],[Risk_Category]]="Medium", AI_Impact_on_Jobs_20303[[#This Row],[Automation_Probability_2030]], 0)</f>
        <v>0</v>
      </c>
      <c r="N1019">
        <f>IF(AI_Impact_on_Jobs_20303[[#This Row],[Risk_Category]]="High", AI_Impact_on_Jobs_20303[[#This Row],[Automation_Probability_2030]], 0)</f>
        <v>0</v>
      </c>
      <c r="O1019">
        <f>AVERAGE(AI_Impact_on_Jobs_20303[[#This Row],[Skill_1]:[Skill_10]])</f>
        <v>39.200000000000003</v>
      </c>
      <c r="P1019">
        <v>4</v>
      </c>
      <c r="Q1019">
        <v>65</v>
      </c>
      <c r="R1019">
        <v>44</v>
      </c>
      <c r="S1019">
        <v>78</v>
      </c>
      <c r="T1019">
        <v>72</v>
      </c>
      <c r="U1019">
        <v>13</v>
      </c>
      <c r="V1019">
        <v>5</v>
      </c>
      <c r="W1019">
        <v>88</v>
      </c>
      <c r="X1019">
        <v>8</v>
      </c>
      <c r="Y1019">
        <v>15</v>
      </c>
    </row>
    <row r="1020" spans="1:25" x14ac:dyDescent="0.35">
      <c r="A1020">
        <v>1019</v>
      </c>
      <c r="B1020" t="s">
        <v>26</v>
      </c>
      <c r="C1020">
        <v>64477</v>
      </c>
      <c r="D1020">
        <f>ROUND(AI_Impact_on_Jobs_20303[[#This Row],[Salary]]/1000, 1)</f>
        <v>64.5</v>
      </c>
      <c r="E1020">
        <v>20</v>
      </c>
      <c r="F10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20" t="s">
        <v>38</v>
      </c>
      <c r="H1020">
        <v>63</v>
      </c>
      <c r="I1020">
        <v>108</v>
      </c>
      <c r="J1020">
        <v>69</v>
      </c>
      <c r="K1020" t="s">
        <v>27</v>
      </c>
      <c r="L1020">
        <f>IF(AI_Impact_on_Jobs_20303[[#This Row],[Risk_Category]] = "Low", AI_Impact_on_Jobs_20303[[#This Row],[Automation_Probability_2030]], 0)</f>
        <v>0</v>
      </c>
      <c r="M1020">
        <f>IF(AI_Impact_on_Jobs_20303[[#This Row],[Risk_Category]]="Medium", AI_Impact_on_Jobs_20303[[#This Row],[Automation_Probability_2030]], 0)</f>
        <v>69</v>
      </c>
      <c r="N1020">
        <f>IF(AI_Impact_on_Jobs_20303[[#This Row],[Risk_Category]]="High", AI_Impact_on_Jobs_20303[[#This Row],[Automation_Probability_2030]], 0)</f>
        <v>0</v>
      </c>
      <c r="O1020">
        <f>AVERAGE(AI_Impact_on_Jobs_20303[[#This Row],[Skill_1]:[Skill_10]])</f>
        <v>27.8</v>
      </c>
      <c r="P1020">
        <v>89</v>
      </c>
      <c r="Q1020">
        <v>41</v>
      </c>
      <c r="R1020">
        <v>37</v>
      </c>
      <c r="S1020">
        <v>3</v>
      </c>
      <c r="T1020">
        <v>15</v>
      </c>
      <c r="U1020">
        <v>14</v>
      </c>
      <c r="V1020">
        <v>13</v>
      </c>
      <c r="W1020">
        <v>11</v>
      </c>
      <c r="X1020">
        <v>24</v>
      </c>
      <c r="Y1020">
        <v>31</v>
      </c>
    </row>
    <row r="1021" spans="1:25" x14ac:dyDescent="0.35">
      <c r="A1021">
        <v>1020</v>
      </c>
      <c r="B1021" t="s">
        <v>34</v>
      </c>
      <c r="C1021">
        <v>32565</v>
      </c>
      <c r="D1021">
        <f>ROUND(AI_Impact_on_Jobs_20303[[#This Row],[Salary]]/1000, 1)</f>
        <v>32.6</v>
      </c>
      <c r="E1021">
        <v>13</v>
      </c>
      <c r="F10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21" t="s">
        <v>25</v>
      </c>
      <c r="H1021">
        <v>58</v>
      </c>
      <c r="I1021">
        <v>149</v>
      </c>
      <c r="J1021">
        <v>45</v>
      </c>
      <c r="K1021" t="s">
        <v>27</v>
      </c>
      <c r="L1021">
        <f>IF(AI_Impact_on_Jobs_20303[[#This Row],[Risk_Category]] = "Low", AI_Impact_on_Jobs_20303[[#This Row],[Automation_Probability_2030]], 0)</f>
        <v>0</v>
      </c>
      <c r="M1021">
        <f>IF(AI_Impact_on_Jobs_20303[[#This Row],[Risk_Category]]="Medium", AI_Impact_on_Jobs_20303[[#This Row],[Automation_Probability_2030]], 0)</f>
        <v>45</v>
      </c>
      <c r="N1021">
        <f>IF(AI_Impact_on_Jobs_20303[[#This Row],[Risk_Category]]="High", AI_Impact_on_Jobs_20303[[#This Row],[Automation_Probability_2030]], 0)</f>
        <v>0</v>
      </c>
      <c r="O1021">
        <f>AVERAGE(AI_Impact_on_Jobs_20303[[#This Row],[Skill_1]:[Skill_10]])</f>
        <v>38.4</v>
      </c>
      <c r="P1021">
        <v>46</v>
      </c>
      <c r="Q1021">
        <v>32</v>
      </c>
      <c r="R1021">
        <v>18</v>
      </c>
      <c r="S1021">
        <v>14</v>
      </c>
      <c r="T1021">
        <v>95</v>
      </c>
      <c r="U1021">
        <v>99</v>
      </c>
      <c r="V1021">
        <v>4</v>
      </c>
      <c r="W1021">
        <v>15</v>
      </c>
      <c r="X1021">
        <v>42</v>
      </c>
      <c r="Y1021">
        <v>19</v>
      </c>
    </row>
    <row r="1022" spans="1:25" x14ac:dyDescent="0.35">
      <c r="A1022">
        <v>1021</v>
      </c>
      <c r="B1022" t="s">
        <v>18</v>
      </c>
      <c r="C1022">
        <v>112915</v>
      </c>
      <c r="D1022">
        <f>ROUND(AI_Impact_on_Jobs_20303[[#This Row],[Salary]]/1000, 1)</f>
        <v>112.9</v>
      </c>
      <c r="E1022">
        <v>15</v>
      </c>
      <c r="F10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22" t="s">
        <v>25</v>
      </c>
      <c r="H1022">
        <v>13</v>
      </c>
      <c r="I1022">
        <v>96</v>
      </c>
      <c r="J1022">
        <v>77</v>
      </c>
      <c r="K1022" t="s">
        <v>20</v>
      </c>
      <c r="L1022">
        <f>IF(AI_Impact_on_Jobs_20303[[#This Row],[Risk_Category]] = "Low", AI_Impact_on_Jobs_20303[[#This Row],[Automation_Probability_2030]], 0)</f>
        <v>0</v>
      </c>
      <c r="M1022">
        <f>IF(AI_Impact_on_Jobs_20303[[#This Row],[Risk_Category]]="Medium", AI_Impact_on_Jobs_20303[[#This Row],[Automation_Probability_2030]], 0)</f>
        <v>0</v>
      </c>
      <c r="N1022">
        <f>IF(AI_Impact_on_Jobs_20303[[#This Row],[Risk_Category]]="High", AI_Impact_on_Jobs_20303[[#This Row],[Automation_Probability_2030]], 0)</f>
        <v>77</v>
      </c>
      <c r="O1022">
        <f>AVERAGE(AI_Impact_on_Jobs_20303[[#This Row],[Skill_1]:[Skill_10]])</f>
        <v>63</v>
      </c>
      <c r="P1022">
        <v>35</v>
      </c>
      <c r="Q1022">
        <v>9</v>
      </c>
      <c r="R1022">
        <v>43</v>
      </c>
      <c r="S1022">
        <v>98</v>
      </c>
      <c r="T1022">
        <v>33</v>
      </c>
      <c r="U1022">
        <v>88</v>
      </c>
      <c r="V1022">
        <v>84</v>
      </c>
      <c r="W1022">
        <v>95</v>
      </c>
      <c r="X1022">
        <v>79</v>
      </c>
      <c r="Y1022">
        <v>66</v>
      </c>
    </row>
    <row r="1023" spans="1:25" x14ac:dyDescent="0.35">
      <c r="A1023">
        <v>1022</v>
      </c>
      <c r="B1023" t="s">
        <v>18</v>
      </c>
      <c r="C1023">
        <v>103251</v>
      </c>
      <c r="D1023">
        <f>ROUND(AI_Impact_on_Jobs_20303[[#This Row],[Salary]]/1000, 1)</f>
        <v>103.3</v>
      </c>
      <c r="E1023">
        <v>9</v>
      </c>
      <c r="F10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23" t="s">
        <v>22</v>
      </c>
      <c r="H1023">
        <v>8</v>
      </c>
      <c r="I1023">
        <v>96</v>
      </c>
      <c r="J1023">
        <v>95</v>
      </c>
      <c r="K1023" t="s">
        <v>20</v>
      </c>
      <c r="L1023">
        <f>IF(AI_Impact_on_Jobs_20303[[#This Row],[Risk_Category]] = "Low", AI_Impact_on_Jobs_20303[[#This Row],[Automation_Probability_2030]], 0)</f>
        <v>0</v>
      </c>
      <c r="M1023">
        <f>IF(AI_Impact_on_Jobs_20303[[#This Row],[Risk_Category]]="Medium", AI_Impact_on_Jobs_20303[[#This Row],[Automation_Probability_2030]], 0)</f>
        <v>0</v>
      </c>
      <c r="N1023">
        <f>IF(AI_Impact_on_Jobs_20303[[#This Row],[Risk_Category]]="High", AI_Impact_on_Jobs_20303[[#This Row],[Automation_Probability_2030]], 0)</f>
        <v>95</v>
      </c>
      <c r="O1023">
        <f>AVERAGE(AI_Impact_on_Jobs_20303[[#This Row],[Skill_1]:[Skill_10]])</f>
        <v>79.599999999999994</v>
      </c>
      <c r="P1023">
        <v>77</v>
      </c>
      <c r="Q1023">
        <v>96</v>
      </c>
      <c r="R1023">
        <v>78</v>
      </c>
      <c r="S1023">
        <v>87</v>
      </c>
      <c r="T1023">
        <v>71</v>
      </c>
      <c r="U1023">
        <v>76</v>
      </c>
      <c r="V1023">
        <v>52</v>
      </c>
      <c r="W1023">
        <v>92</v>
      </c>
      <c r="X1023">
        <v>83</v>
      </c>
      <c r="Y1023">
        <v>84</v>
      </c>
    </row>
    <row r="1024" spans="1:25" x14ac:dyDescent="0.35">
      <c r="A1024">
        <v>1023</v>
      </c>
      <c r="B1024" t="s">
        <v>37</v>
      </c>
      <c r="C1024">
        <v>51258</v>
      </c>
      <c r="D1024">
        <f>ROUND(AI_Impact_on_Jobs_20303[[#This Row],[Salary]]/1000, 1)</f>
        <v>51.3</v>
      </c>
      <c r="E1024">
        <v>26</v>
      </c>
      <c r="F10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24" t="s">
        <v>22</v>
      </c>
      <c r="H1024">
        <v>3</v>
      </c>
      <c r="I1024">
        <v>54</v>
      </c>
      <c r="J1024">
        <v>67</v>
      </c>
      <c r="K1024" t="s">
        <v>27</v>
      </c>
      <c r="L1024">
        <f>IF(AI_Impact_on_Jobs_20303[[#This Row],[Risk_Category]] = "Low", AI_Impact_on_Jobs_20303[[#This Row],[Automation_Probability_2030]], 0)</f>
        <v>0</v>
      </c>
      <c r="M1024">
        <f>IF(AI_Impact_on_Jobs_20303[[#This Row],[Risk_Category]]="Medium", AI_Impact_on_Jobs_20303[[#This Row],[Automation_Probability_2030]], 0)</f>
        <v>67</v>
      </c>
      <c r="N1024">
        <f>IF(AI_Impact_on_Jobs_20303[[#This Row],[Risk_Category]]="High", AI_Impact_on_Jobs_20303[[#This Row],[Automation_Probability_2030]], 0)</f>
        <v>0</v>
      </c>
      <c r="O1024">
        <f>AVERAGE(AI_Impact_on_Jobs_20303[[#This Row],[Skill_1]:[Skill_10]])</f>
        <v>43.1</v>
      </c>
      <c r="P1024">
        <v>59</v>
      </c>
      <c r="Q1024">
        <v>3</v>
      </c>
      <c r="R1024">
        <v>15</v>
      </c>
      <c r="S1024">
        <v>83</v>
      </c>
      <c r="T1024">
        <v>84</v>
      </c>
      <c r="U1024">
        <v>81</v>
      </c>
      <c r="V1024">
        <v>65</v>
      </c>
      <c r="W1024">
        <v>37</v>
      </c>
      <c r="X1024">
        <v>3</v>
      </c>
      <c r="Y1024">
        <v>1</v>
      </c>
    </row>
    <row r="1025" spans="1:25" x14ac:dyDescent="0.35">
      <c r="A1025">
        <v>1024</v>
      </c>
      <c r="B1025" t="s">
        <v>24</v>
      </c>
      <c r="C1025">
        <v>115535</v>
      </c>
      <c r="D1025">
        <f>ROUND(AI_Impact_on_Jobs_20303[[#This Row],[Salary]]/1000, 1)</f>
        <v>115.5</v>
      </c>
      <c r="E1025">
        <v>15</v>
      </c>
      <c r="F10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25" t="s">
        <v>38</v>
      </c>
      <c r="H1025">
        <v>9</v>
      </c>
      <c r="I1025">
        <v>113</v>
      </c>
      <c r="J1025">
        <v>83</v>
      </c>
      <c r="K1025" t="s">
        <v>20</v>
      </c>
      <c r="L1025">
        <f>IF(AI_Impact_on_Jobs_20303[[#This Row],[Risk_Category]] = "Low", AI_Impact_on_Jobs_20303[[#This Row],[Automation_Probability_2030]], 0)</f>
        <v>0</v>
      </c>
      <c r="M1025">
        <f>IF(AI_Impact_on_Jobs_20303[[#This Row],[Risk_Category]]="Medium", AI_Impact_on_Jobs_20303[[#This Row],[Automation_Probability_2030]], 0)</f>
        <v>0</v>
      </c>
      <c r="N1025">
        <f>IF(AI_Impact_on_Jobs_20303[[#This Row],[Risk_Category]]="High", AI_Impact_on_Jobs_20303[[#This Row],[Automation_Probability_2030]], 0)</f>
        <v>83</v>
      </c>
      <c r="O1025">
        <f>AVERAGE(AI_Impact_on_Jobs_20303[[#This Row],[Skill_1]:[Skill_10]])</f>
        <v>41.6</v>
      </c>
      <c r="P1025">
        <v>53</v>
      </c>
      <c r="Q1025">
        <v>93</v>
      </c>
      <c r="R1025">
        <v>3</v>
      </c>
      <c r="S1025">
        <v>77</v>
      </c>
      <c r="T1025">
        <v>5</v>
      </c>
      <c r="U1025">
        <v>4</v>
      </c>
      <c r="V1025">
        <v>43</v>
      </c>
      <c r="W1025">
        <v>6</v>
      </c>
      <c r="X1025">
        <v>79</v>
      </c>
      <c r="Y1025">
        <v>53</v>
      </c>
    </row>
    <row r="1026" spans="1:25" x14ac:dyDescent="0.35">
      <c r="A1026">
        <v>1025</v>
      </c>
      <c r="B1026" t="s">
        <v>37</v>
      </c>
      <c r="C1026">
        <v>101156</v>
      </c>
      <c r="D1026">
        <f>ROUND(AI_Impact_on_Jobs_20303[[#This Row],[Salary]]/1000, 1)</f>
        <v>101.2</v>
      </c>
      <c r="E1026">
        <v>10</v>
      </c>
      <c r="F10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26" t="s">
        <v>19</v>
      </c>
      <c r="H1026">
        <v>4</v>
      </c>
      <c r="I1026">
        <v>111</v>
      </c>
      <c r="J1026">
        <v>62</v>
      </c>
      <c r="K1026" t="s">
        <v>27</v>
      </c>
      <c r="L1026">
        <f>IF(AI_Impact_on_Jobs_20303[[#This Row],[Risk_Category]] = "Low", AI_Impact_on_Jobs_20303[[#This Row],[Automation_Probability_2030]], 0)</f>
        <v>0</v>
      </c>
      <c r="M1026">
        <f>IF(AI_Impact_on_Jobs_20303[[#This Row],[Risk_Category]]="Medium", AI_Impact_on_Jobs_20303[[#This Row],[Automation_Probability_2030]], 0)</f>
        <v>62</v>
      </c>
      <c r="N1026">
        <f>IF(AI_Impact_on_Jobs_20303[[#This Row],[Risk_Category]]="High", AI_Impact_on_Jobs_20303[[#This Row],[Automation_Probability_2030]], 0)</f>
        <v>0</v>
      </c>
      <c r="O1026">
        <f>AVERAGE(AI_Impact_on_Jobs_20303[[#This Row],[Skill_1]:[Skill_10]])</f>
        <v>54.6</v>
      </c>
      <c r="P1026">
        <v>44</v>
      </c>
      <c r="Q1026">
        <v>55</v>
      </c>
      <c r="R1026">
        <v>8</v>
      </c>
      <c r="S1026">
        <v>61</v>
      </c>
      <c r="T1026">
        <v>22</v>
      </c>
      <c r="U1026">
        <v>61</v>
      </c>
      <c r="V1026">
        <v>63</v>
      </c>
      <c r="W1026">
        <v>73</v>
      </c>
      <c r="X1026">
        <v>62</v>
      </c>
      <c r="Y1026">
        <v>97</v>
      </c>
    </row>
    <row r="1027" spans="1:25" x14ac:dyDescent="0.35">
      <c r="A1027">
        <v>1026</v>
      </c>
      <c r="B1027" t="s">
        <v>33</v>
      </c>
      <c r="C1027">
        <v>127417</v>
      </c>
      <c r="D1027">
        <f>ROUND(AI_Impact_on_Jobs_20303[[#This Row],[Salary]]/1000, 1)</f>
        <v>127.4</v>
      </c>
      <c r="E1027">
        <v>6</v>
      </c>
      <c r="F10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27" t="s">
        <v>22</v>
      </c>
      <c r="H1027">
        <v>95</v>
      </c>
      <c r="I1027">
        <v>104</v>
      </c>
      <c r="J1027">
        <v>87</v>
      </c>
      <c r="K1027" t="s">
        <v>20</v>
      </c>
      <c r="L1027">
        <f>IF(AI_Impact_on_Jobs_20303[[#This Row],[Risk_Category]] = "Low", AI_Impact_on_Jobs_20303[[#This Row],[Automation_Probability_2030]], 0)</f>
        <v>0</v>
      </c>
      <c r="M1027">
        <f>IF(AI_Impact_on_Jobs_20303[[#This Row],[Risk_Category]]="Medium", AI_Impact_on_Jobs_20303[[#This Row],[Automation_Probability_2030]], 0)</f>
        <v>0</v>
      </c>
      <c r="N1027">
        <f>IF(AI_Impact_on_Jobs_20303[[#This Row],[Risk_Category]]="High", AI_Impact_on_Jobs_20303[[#This Row],[Automation_Probability_2030]], 0)</f>
        <v>87</v>
      </c>
      <c r="O1027">
        <f>AVERAGE(AI_Impact_on_Jobs_20303[[#This Row],[Skill_1]:[Skill_10]])</f>
        <v>27.6</v>
      </c>
      <c r="P1027">
        <v>1</v>
      </c>
      <c r="Q1027">
        <v>38</v>
      </c>
      <c r="R1027">
        <v>77</v>
      </c>
      <c r="S1027">
        <v>71</v>
      </c>
      <c r="T1027">
        <v>4</v>
      </c>
      <c r="U1027">
        <v>55</v>
      </c>
      <c r="V1027">
        <v>9</v>
      </c>
      <c r="W1027">
        <v>10</v>
      </c>
      <c r="X1027">
        <v>9</v>
      </c>
      <c r="Y1027">
        <v>2</v>
      </c>
    </row>
    <row r="1028" spans="1:25" x14ac:dyDescent="0.35">
      <c r="A1028">
        <v>1027</v>
      </c>
      <c r="B1028" t="s">
        <v>37</v>
      </c>
      <c r="C1028">
        <v>60066</v>
      </c>
      <c r="D1028">
        <f>ROUND(AI_Impact_on_Jobs_20303[[#This Row],[Salary]]/1000, 1)</f>
        <v>60.1</v>
      </c>
      <c r="E1028">
        <v>13</v>
      </c>
      <c r="F10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28" t="s">
        <v>22</v>
      </c>
      <c r="H1028">
        <v>92</v>
      </c>
      <c r="I1028">
        <v>85</v>
      </c>
      <c r="J1028">
        <v>59</v>
      </c>
      <c r="K1028" t="s">
        <v>27</v>
      </c>
      <c r="L1028">
        <f>IF(AI_Impact_on_Jobs_20303[[#This Row],[Risk_Category]] = "Low", AI_Impact_on_Jobs_20303[[#This Row],[Automation_Probability_2030]], 0)</f>
        <v>0</v>
      </c>
      <c r="M1028">
        <f>IF(AI_Impact_on_Jobs_20303[[#This Row],[Risk_Category]]="Medium", AI_Impact_on_Jobs_20303[[#This Row],[Automation_Probability_2030]], 0)</f>
        <v>59</v>
      </c>
      <c r="N1028">
        <f>IF(AI_Impact_on_Jobs_20303[[#This Row],[Risk_Category]]="High", AI_Impact_on_Jobs_20303[[#This Row],[Automation_Probability_2030]], 0)</f>
        <v>0</v>
      </c>
      <c r="O1028">
        <f>AVERAGE(AI_Impact_on_Jobs_20303[[#This Row],[Skill_1]:[Skill_10]])</f>
        <v>44.4</v>
      </c>
      <c r="P1028">
        <v>44</v>
      </c>
      <c r="Q1028">
        <v>66</v>
      </c>
      <c r="R1028">
        <v>34</v>
      </c>
      <c r="S1028">
        <v>32</v>
      </c>
      <c r="T1028">
        <v>42</v>
      </c>
      <c r="U1028">
        <v>15</v>
      </c>
      <c r="V1028">
        <v>83</v>
      </c>
      <c r="W1028">
        <v>35</v>
      </c>
      <c r="X1028">
        <v>4</v>
      </c>
      <c r="Y1028">
        <v>89</v>
      </c>
    </row>
    <row r="1029" spans="1:25" x14ac:dyDescent="0.35">
      <c r="A1029">
        <v>1028</v>
      </c>
      <c r="B1029" t="s">
        <v>40</v>
      </c>
      <c r="C1029">
        <v>78359</v>
      </c>
      <c r="D1029">
        <f>ROUND(AI_Impact_on_Jobs_20303[[#This Row],[Salary]]/1000, 1)</f>
        <v>78.400000000000006</v>
      </c>
      <c r="E1029">
        <v>23</v>
      </c>
      <c r="F10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29" t="s">
        <v>38</v>
      </c>
      <c r="H1029">
        <v>54</v>
      </c>
      <c r="I1029">
        <v>146</v>
      </c>
      <c r="J1029">
        <v>27</v>
      </c>
      <c r="K1029" t="s">
        <v>23</v>
      </c>
      <c r="L1029">
        <f>IF(AI_Impact_on_Jobs_20303[[#This Row],[Risk_Category]] = "Low", AI_Impact_on_Jobs_20303[[#This Row],[Automation_Probability_2030]], 0)</f>
        <v>27</v>
      </c>
      <c r="M1029">
        <f>IF(AI_Impact_on_Jobs_20303[[#This Row],[Risk_Category]]="Medium", AI_Impact_on_Jobs_20303[[#This Row],[Automation_Probability_2030]], 0)</f>
        <v>0</v>
      </c>
      <c r="N1029">
        <f>IF(AI_Impact_on_Jobs_20303[[#This Row],[Risk_Category]]="High", AI_Impact_on_Jobs_20303[[#This Row],[Automation_Probability_2030]], 0)</f>
        <v>0</v>
      </c>
      <c r="O1029">
        <f>AVERAGE(AI_Impact_on_Jobs_20303[[#This Row],[Skill_1]:[Skill_10]])</f>
        <v>49.6</v>
      </c>
      <c r="P1029">
        <v>17</v>
      </c>
      <c r="Q1029">
        <v>47</v>
      </c>
      <c r="R1029">
        <v>97</v>
      </c>
      <c r="S1029">
        <v>37</v>
      </c>
      <c r="T1029">
        <v>37</v>
      </c>
      <c r="U1029">
        <v>2</v>
      </c>
      <c r="V1029">
        <v>11</v>
      </c>
      <c r="W1029">
        <v>74</v>
      </c>
      <c r="X1029">
        <v>77</v>
      </c>
      <c r="Y1029">
        <v>97</v>
      </c>
    </row>
    <row r="1030" spans="1:25" x14ac:dyDescent="0.35">
      <c r="A1030">
        <v>1029</v>
      </c>
      <c r="B1030" t="s">
        <v>37</v>
      </c>
      <c r="C1030">
        <v>78225</v>
      </c>
      <c r="D1030">
        <f>ROUND(AI_Impact_on_Jobs_20303[[#This Row],[Salary]]/1000, 1)</f>
        <v>78.2</v>
      </c>
      <c r="E1030">
        <v>8</v>
      </c>
      <c r="F10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30" t="s">
        <v>38</v>
      </c>
      <c r="H1030">
        <v>24</v>
      </c>
      <c r="I1030">
        <v>54</v>
      </c>
      <c r="J1030">
        <v>69</v>
      </c>
      <c r="K1030" t="s">
        <v>27</v>
      </c>
      <c r="L1030">
        <f>IF(AI_Impact_on_Jobs_20303[[#This Row],[Risk_Category]] = "Low", AI_Impact_on_Jobs_20303[[#This Row],[Automation_Probability_2030]], 0)</f>
        <v>0</v>
      </c>
      <c r="M1030">
        <f>IF(AI_Impact_on_Jobs_20303[[#This Row],[Risk_Category]]="Medium", AI_Impact_on_Jobs_20303[[#This Row],[Automation_Probability_2030]], 0)</f>
        <v>69</v>
      </c>
      <c r="N1030">
        <f>IF(AI_Impact_on_Jobs_20303[[#This Row],[Risk_Category]]="High", AI_Impact_on_Jobs_20303[[#This Row],[Automation_Probability_2030]], 0)</f>
        <v>0</v>
      </c>
      <c r="O1030">
        <f>AVERAGE(AI_Impact_on_Jobs_20303[[#This Row],[Skill_1]:[Skill_10]])</f>
        <v>55.8</v>
      </c>
      <c r="P1030">
        <v>34</v>
      </c>
      <c r="Q1030">
        <v>31</v>
      </c>
      <c r="R1030">
        <v>91</v>
      </c>
      <c r="S1030">
        <v>59</v>
      </c>
      <c r="T1030">
        <v>21</v>
      </c>
      <c r="U1030">
        <v>89</v>
      </c>
      <c r="V1030">
        <v>99</v>
      </c>
      <c r="W1030">
        <v>9</v>
      </c>
      <c r="X1030">
        <v>86</v>
      </c>
      <c r="Y1030">
        <v>39</v>
      </c>
    </row>
    <row r="1031" spans="1:25" x14ac:dyDescent="0.35">
      <c r="A1031">
        <v>1030</v>
      </c>
      <c r="B1031" t="s">
        <v>44</v>
      </c>
      <c r="C1031">
        <v>135633</v>
      </c>
      <c r="D1031">
        <f>ROUND(AI_Impact_on_Jobs_20303[[#This Row],[Salary]]/1000, 1)</f>
        <v>135.6</v>
      </c>
      <c r="E1031">
        <v>12</v>
      </c>
      <c r="F10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31" t="s">
        <v>38</v>
      </c>
      <c r="H1031">
        <v>91</v>
      </c>
      <c r="I1031">
        <v>147</v>
      </c>
      <c r="J1031">
        <v>4</v>
      </c>
      <c r="K1031" t="s">
        <v>27</v>
      </c>
      <c r="L1031">
        <f>IF(AI_Impact_on_Jobs_20303[[#This Row],[Risk_Category]] = "Low", AI_Impact_on_Jobs_20303[[#This Row],[Automation_Probability_2030]], 0)</f>
        <v>0</v>
      </c>
      <c r="M1031">
        <f>IF(AI_Impact_on_Jobs_20303[[#This Row],[Risk_Category]]="Medium", AI_Impact_on_Jobs_20303[[#This Row],[Automation_Probability_2030]], 0)</f>
        <v>4</v>
      </c>
      <c r="N1031">
        <f>IF(AI_Impact_on_Jobs_20303[[#This Row],[Risk_Category]]="High", AI_Impact_on_Jobs_20303[[#This Row],[Automation_Probability_2030]], 0)</f>
        <v>0</v>
      </c>
      <c r="O1031">
        <f>AVERAGE(AI_Impact_on_Jobs_20303[[#This Row],[Skill_1]:[Skill_10]])</f>
        <v>28.4</v>
      </c>
      <c r="P1031">
        <v>21</v>
      </c>
      <c r="Q1031">
        <v>8</v>
      </c>
      <c r="R1031">
        <v>56</v>
      </c>
      <c r="S1031">
        <v>1</v>
      </c>
      <c r="T1031">
        <v>41</v>
      </c>
      <c r="U1031">
        <v>7</v>
      </c>
      <c r="V1031">
        <v>41</v>
      </c>
      <c r="W1031">
        <v>4</v>
      </c>
      <c r="X1031">
        <v>84</v>
      </c>
      <c r="Y1031">
        <v>21</v>
      </c>
    </row>
    <row r="1032" spans="1:25" x14ac:dyDescent="0.35">
      <c r="A1032">
        <v>1031</v>
      </c>
      <c r="B1032" t="s">
        <v>26</v>
      </c>
      <c r="C1032">
        <v>32599</v>
      </c>
      <c r="D1032">
        <f>ROUND(AI_Impact_on_Jobs_20303[[#This Row],[Salary]]/1000, 1)</f>
        <v>32.6</v>
      </c>
      <c r="E1032">
        <v>20</v>
      </c>
      <c r="F10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32" t="s">
        <v>25</v>
      </c>
      <c r="H1032">
        <v>87</v>
      </c>
      <c r="I1032">
        <v>125</v>
      </c>
      <c r="J1032">
        <v>39</v>
      </c>
      <c r="K1032" t="s">
        <v>27</v>
      </c>
      <c r="L1032">
        <f>IF(AI_Impact_on_Jobs_20303[[#This Row],[Risk_Category]] = "Low", AI_Impact_on_Jobs_20303[[#This Row],[Automation_Probability_2030]], 0)</f>
        <v>0</v>
      </c>
      <c r="M1032">
        <f>IF(AI_Impact_on_Jobs_20303[[#This Row],[Risk_Category]]="Medium", AI_Impact_on_Jobs_20303[[#This Row],[Automation_Probability_2030]], 0)</f>
        <v>39</v>
      </c>
      <c r="N1032">
        <f>IF(AI_Impact_on_Jobs_20303[[#This Row],[Risk_Category]]="High", AI_Impact_on_Jobs_20303[[#This Row],[Automation_Probability_2030]], 0)</f>
        <v>0</v>
      </c>
      <c r="O1032">
        <f>AVERAGE(AI_Impact_on_Jobs_20303[[#This Row],[Skill_1]:[Skill_10]])</f>
        <v>40.9</v>
      </c>
      <c r="P1032">
        <v>7</v>
      </c>
      <c r="Q1032">
        <v>72</v>
      </c>
      <c r="R1032">
        <v>39</v>
      </c>
      <c r="S1032">
        <v>77</v>
      </c>
      <c r="T1032">
        <v>45</v>
      </c>
      <c r="U1032">
        <v>35</v>
      </c>
      <c r="V1032">
        <v>45</v>
      </c>
      <c r="W1032">
        <v>75</v>
      </c>
      <c r="X1032">
        <v>9</v>
      </c>
      <c r="Y1032">
        <v>5</v>
      </c>
    </row>
    <row r="1033" spans="1:25" x14ac:dyDescent="0.35">
      <c r="A1033">
        <v>1032</v>
      </c>
      <c r="B1033" t="s">
        <v>26</v>
      </c>
      <c r="C1033">
        <v>41394</v>
      </c>
      <c r="D1033">
        <f>ROUND(AI_Impact_on_Jobs_20303[[#This Row],[Salary]]/1000, 1)</f>
        <v>41.4</v>
      </c>
      <c r="E1033">
        <v>24</v>
      </c>
      <c r="F10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33" t="s">
        <v>38</v>
      </c>
      <c r="H1033">
        <v>69</v>
      </c>
      <c r="I1033">
        <v>141</v>
      </c>
      <c r="J1033">
        <v>68</v>
      </c>
      <c r="K1033" t="s">
        <v>27</v>
      </c>
      <c r="L1033">
        <f>IF(AI_Impact_on_Jobs_20303[[#This Row],[Risk_Category]] = "Low", AI_Impact_on_Jobs_20303[[#This Row],[Automation_Probability_2030]], 0)</f>
        <v>0</v>
      </c>
      <c r="M1033">
        <f>IF(AI_Impact_on_Jobs_20303[[#This Row],[Risk_Category]]="Medium", AI_Impact_on_Jobs_20303[[#This Row],[Automation_Probability_2030]], 0)</f>
        <v>68</v>
      </c>
      <c r="N1033">
        <f>IF(AI_Impact_on_Jobs_20303[[#This Row],[Risk_Category]]="High", AI_Impact_on_Jobs_20303[[#This Row],[Automation_Probability_2030]], 0)</f>
        <v>0</v>
      </c>
      <c r="O1033">
        <f>AVERAGE(AI_Impact_on_Jobs_20303[[#This Row],[Skill_1]:[Skill_10]])</f>
        <v>40.299999999999997</v>
      </c>
      <c r="P1033">
        <v>3</v>
      </c>
      <c r="Q1033">
        <v>99</v>
      </c>
      <c r="R1033">
        <v>32</v>
      </c>
      <c r="S1033">
        <v>84</v>
      </c>
      <c r="T1033">
        <v>18</v>
      </c>
      <c r="U1033">
        <v>6</v>
      </c>
      <c r="V1033">
        <v>38</v>
      </c>
      <c r="W1033">
        <v>86</v>
      </c>
      <c r="X1033">
        <v>22</v>
      </c>
      <c r="Y1033">
        <v>15</v>
      </c>
    </row>
    <row r="1034" spans="1:25" x14ac:dyDescent="0.35">
      <c r="A1034">
        <v>1033</v>
      </c>
      <c r="B1034" t="s">
        <v>33</v>
      </c>
      <c r="C1034">
        <v>91351</v>
      </c>
      <c r="D1034">
        <f>ROUND(AI_Impact_on_Jobs_20303[[#This Row],[Salary]]/1000, 1)</f>
        <v>91.4</v>
      </c>
      <c r="E1034">
        <v>4</v>
      </c>
      <c r="F10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34" t="s">
        <v>38</v>
      </c>
      <c r="H1034">
        <v>94</v>
      </c>
      <c r="I1034">
        <v>51</v>
      </c>
      <c r="J1034">
        <v>88</v>
      </c>
      <c r="K1034" t="s">
        <v>20</v>
      </c>
      <c r="L1034">
        <f>IF(AI_Impact_on_Jobs_20303[[#This Row],[Risk_Category]] = "Low", AI_Impact_on_Jobs_20303[[#This Row],[Automation_Probability_2030]], 0)</f>
        <v>0</v>
      </c>
      <c r="M1034">
        <f>IF(AI_Impact_on_Jobs_20303[[#This Row],[Risk_Category]]="Medium", AI_Impact_on_Jobs_20303[[#This Row],[Automation_Probability_2030]], 0)</f>
        <v>0</v>
      </c>
      <c r="N1034">
        <f>IF(AI_Impact_on_Jobs_20303[[#This Row],[Risk_Category]]="High", AI_Impact_on_Jobs_20303[[#This Row],[Automation_Probability_2030]], 0)</f>
        <v>88</v>
      </c>
      <c r="O1034">
        <f>AVERAGE(AI_Impact_on_Jobs_20303[[#This Row],[Skill_1]:[Skill_10]])</f>
        <v>43.7</v>
      </c>
      <c r="P1034">
        <v>31</v>
      </c>
      <c r="Q1034">
        <v>37</v>
      </c>
      <c r="R1034">
        <v>47</v>
      </c>
      <c r="S1034">
        <v>43</v>
      </c>
      <c r="T1034">
        <v>51</v>
      </c>
      <c r="U1034">
        <v>58</v>
      </c>
      <c r="V1034">
        <v>47</v>
      </c>
      <c r="W1034">
        <v>7</v>
      </c>
      <c r="X1034">
        <v>72</v>
      </c>
      <c r="Y1034">
        <v>44</v>
      </c>
    </row>
    <row r="1035" spans="1:25" x14ac:dyDescent="0.35">
      <c r="A1035">
        <v>1034</v>
      </c>
      <c r="B1035" t="s">
        <v>44</v>
      </c>
      <c r="C1035">
        <v>60480</v>
      </c>
      <c r="D1035">
        <f>ROUND(AI_Impact_on_Jobs_20303[[#This Row],[Salary]]/1000, 1)</f>
        <v>60.5</v>
      </c>
      <c r="E1035">
        <v>15</v>
      </c>
      <c r="F10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35" t="s">
        <v>22</v>
      </c>
      <c r="H1035">
        <v>64</v>
      </c>
      <c r="I1035">
        <v>127</v>
      </c>
      <c r="J1035">
        <v>56</v>
      </c>
      <c r="K1035" t="s">
        <v>27</v>
      </c>
      <c r="L1035">
        <f>IF(AI_Impact_on_Jobs_20303[[#This Row],[Risk_Category]] = "Low", AI_Impact_on_Jobs_20303[[#This Row],[Automation_Probability_2030]], 0)</f>
        <v>0</v>
      </c>
      <c r="M1035">
        <f>IF(AI_Impact_on_Jobs_20303[[#This Row],[Risk_Category]]="Medium", AI_Impact_on_Jobs_20303[[#This Row],[Automation_Probability_2030]], 0)</f>
        <v>56</v>
      </c>
      <c r="N1035">
        <f>IF(AI_Impact_on_Jobs_20303[[#This Row],[Risk_Category]]="High", AI_Impact_on_Jobs_20303[[#This Row],[Automation_Probability_2030]], 0)</f>
        <v>0</v>
      </c>
      <c r="O1035">
        <f>AVERAGE(AI_Impact_on_Jobs_20303[[#This Row],[Skill_1]:[Skill_10]])</f>
        <v>53.1</v>
      </c>
      <c r="P1035">
        <v>59</v>
      </c>
      <c r="Q1035">
        <v>23</v>
      </c>
      <c r="R1035">
        <v>65</v>
      </c>
      <c r="S1035">
        <v>33</v>
      </c>
      <c r="T1035">
        <v>92</v>
      </c>
      <c r="U1035">
        <v>65</v>
      </c>
      <c r="V1035">
        <v>28</v>
      </c>
      <c r="W1035">
        <v>47</v>
      </c>
      <c r="X1035">
        <v>85</v>
      </c>
      <c r="Y1035">
        <v>34</v>
      </c>
    </row>
    <row r="1036" spans="1:25" x14ac:dyDescent="0.35">
      <c r="A1036">
        <v>1035</v>
      </c>
      <c r="B1036" t="s">
        <v>41</v>
      </c>
      <c r="C1036">
        <v>113442</v>
      </c>
      <c r="D1036">
        <f>ROUND(AI_Impact_on_Jobs_20303[[#This Row],[Salary]]/1000, 1)</f>
        <v>113.4</v>
      </c>
      <c r="E1036">
        <v>4</v>
      </c>
      <c r="F10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36" t="s">
        <v>38</v>
      </c>
      <c r="H1036">
        <v>68</v>
      </c>
      <c r="I1036">
        <v>125</v>
      </c>
      <c r="J1036">
        <v>74</v>
      </c>
      <c r="K1036" t="s">
        <v>20</v>
      </c>
      <c r="L1036">
        <f>IF(AI_Impact_on_Jobs_20303[[#This Row],[Risk_Category]] = "Low", AI_Impact_on_Jobs_20303[[#This Row],[Automation_Probability_2030]], 0)</f>
        <v>0</v>
      </c>
      <c r="M1036">
        <f>IF(AI_Impact_on_Jobs_20303[[#This Row],[Risk_Category]]="Medium", AI_Impact_on_Jobs_20303[[#This Row],[Automation_Probability_2030]], 0)</f>
        <v>0</v>
      </c>
      <c r="N1036">
        <f>IF(AI_Impact_on_Jobs_20303[[#This Row],[Risk_Category]]="High", AI_Impact_on_Jobs_20303[[#This Row],[Automation_Probability_2030]], 0)</f>
        <v>74</v>
      </c>
      <c r="O1036">
        <f>AVERAGE(AI_Impact_on_Jobs_20303[[#This Row],[Skill_1]:[Skill_10]])</f>
        <v>58.1</v>
      </c>
      <c r="P1036">
        <v>57</v>
      </c>
      <c r="Q1036">
        <v>91</v>
      </c>
      <c r="R1036">
        <v>97</v>
      </c>
      <c r="S1036">
        <v>66</v>
      </c>
      <c r="T1036">
        <v>98</v>
      </c>
      <c r="U1036">
        <v>57</v>
      </c>
      <c r="V1036">
        <v>44</v>
      </c>
      <c r="W1036">
        <v>55</v>
      </c>
      <c r="X1036">
        <v>12</v>
      </c>
      <c r="Y1036">
        <v>4</v>
      </c>
    </row>
    <row r="1037" spans="1:25" x14ac:dyDescent="0.35">
      <c r="A1037">
        <v>1036</v>
      </c>
      <c r="B1037" t="s">
        <v>28</v>
      </c>
      <c r="C1037">
        <v>32199</v>
      </c>
      <c r="D1037">
        <f>ROUND(AI_Impact_on_Jobs_20303[[#This Row],[Salary]]/1000, 1)</f>
        <v>32.200000000000003</v>
      </c>
      <c r="E1037">
        <v>20</v>
      </c>
      <c r="F10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37" t="s">
        <v>22</v>
      </c>
      <c r="H1037">
        <v>85</v>
      </c>
      <c r="I1037">
        <v>126</v>
      </c>
      <c r="J1037">
        <v>54</v>
      </c>
      <c r="K1037" t="s">
        <v>27</v>
      </c>
      <c r="L1037">
        <f>IF(AI_Impact_on_Jobs_20303[[#This Row],[Risk_Category]] = "Low", AI_Impact_on_Jobs_20303[[#This Row],[Automation_Probability_2030]], 0)</f>
        <v>0</v>
      </c>
      <c r="M1037">
        <f>IF(AI_Impact_on_Jobs_20303[[#This Row],[Risk_Category]]="Medium", AI_Impact_on_Jobs_20303[[#This Row],[Automation_Probability_2030]], 0)</f>
        <v>54</v>
      </c>
      <c r="N1037">
        <f>IF(AI_Impact_on_Jobs_20303[[#This Row],[Risk_Category]]="High", AI_Impact_on_Jobs_20303[[#This Row],[Automation_Probability_2030]], 0)</f>
        <v>0</v>
      </c>
      <c r="O1037">
        <f>AVERAGE(AI_Impact_on_Jobs_20303[[#This Row],[Skill_1]:[Skill_10]])</f>
        <v>43.7</v>
      </c>
      <c r="P1037">
        <v>35</v>
      </c>
      <c r="Q1037">
        <v>19</v>
      </c>
      <c r="R1037">
        <v>35</v>
      </c>
      <c r="S1037">
        <v>68</v>
      </c>
      <c r="T1037">
        <v>26</v>
      </c>
      <c r="U1037">
        <v>43</v>
      </c>
      <c r="V1037">
        <v>39</v>
      </c>
      <c r="W1037">
        <v>77</v>
      </c>
      <c r="X1037">
        <v>88</v>
      </c>
      <c r="Y1037">
        <v>7</v>
      </c>
    </row>
    <row r="1038" spans="1:25" x14ac:dyDescent="0.35">
      <c r="A1038">
        <v>1037</v>
      </c>
      <c r="B1038" t="s">
        <v>40</v>
      </c>
      <c r="C1038">
        <v>111646</v>
      </c>
      <c r="D1038">
        <f>ROUND(AI_Impact_on_Jobs_20303[[#This Row],[Salary]]/1000, 1)</f>
        <v>111.6</v>
      </c>
      <c r="E1038">
        <v>27</v>
      </c>
      <c r="F10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38" t="s">
        <v>25</v>
      </c>
      <c r="H1038">
        <v>43</v>
      </c>
      <c r="I1038">
        <v>64</v>
      </c>
      <c r="J1038">
        <v>9</v>
      </c>
      <c r="K1038" t="s">
        <v>23</v>
      </c>
      <c r="L1038">
        <f>IF(AI_Impact_on_Jobs_20303[[#This Row],[Risk_Category]] = "Low", AI_Impact_on_Jobs_20303[[#This Row],[Automation_Probability_2030]], 0)</f>
        <v>9</v>
      </c>
      <c r="M1038">
        <f>IF(AI_Impact_on_Jobs_20303[[#This Row],[Risk_Category]]="Medium", AI_Impact_on_Jobs_20303[[#This Row],[Automation_Probability_2030]], 0)</f>
        <v>0</v>
      </c>
      <c r="N1038">
        <f>IF(AI_Impact_on_Jobs_20303[[#This Row],[Risk_Category]]="High", AI_Impact_on_Jobs_20303[[#This Row],[Automation_Probability_2030]], 0)</f>
        <v>0</v>
      </c>
      <c r="O1038">
        <f>AVERAGE(AI_Impact_on_Jobs_20303[[#This Row],[Skill_1]:[Skill_10]])</f>
        <v>35.799999999999997</v>
      </c>
      <c r="P1038">
        <v>16</v>
      </c>
      <c r="Q1038">
        <v>13</v>
      </c>
      <c r="R1038">
        <v>18</v>
      </c>
      <c r="S1038">
        <v>2</v>
      </c>
      <c r="T1038">
        <v>11</v>
      </c>
      <c r="U1038">
        <v>64</v>
      </c>
      <c r="V1038">
        <v>99</v>
      </c>
      <c r="W1038">
        <v>88</v>
      </c>
      <c r="X1038">
        <v>5</v>
      </c>
      <c r="Y1038">
        <v>42</v>
      </c>
    </row>
    <row r="1039" spans="1:25" x14ac:dyDescent="0.35">
      <c r="A1039">
        <v>1038</v>
      </c>
      <c r="B1039" t="s">
        <v>35</v>
      </c>
      <c r="C1039">
        <v>146536</v>
      </c>
      <c r="D1039">
        <f>ROUND(AI_Impact_on_Jobs_20303[[#This Row],[Salary]]/1000, 1)</f>
        <v>146.5</v>
      </c>
      <c r="E1039">
        <v>28</v>
      </c>
      <c r="F10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39" t="s">
        <v>25</v>
      </c>
      <c r="H1039">
        <v>13</v>
      </c>
      <c r="I1039">
        <v>135</v>
      </c>
      <c r="J1039">
        <v>54</v>
      </c>
      <c r="K1039" t="s">
        <v>27</v>
      </c>
      <c r="L1039">
        <f>IF(AI_Impact_on_Jobs_20303[[#This Row],[Risk_Category]] = "Low", AI_Impact_on_Jobs_20303[[#This Row],[Automation_Probability_2030]], 0)</f>
        <v>0</v>
      </c>
      <c r="M1039">
        <f>IF(AI_Impact_on_Jobs_20303[[#This Row],[Risk_Category]]="Medium", AI_Impact_on_Jobs_20303[[#This Row],[Automation_Probability_2030]], 0)</f>
        <v>54</v>
      </c>
      <c r="N1039">
        <f>IF(AI_Impact_on_Jobs_20303[[#This Row],[Risk_Category]]="High", AI_Impact_on_Jobs_20303[[#This Row],[Automation_Probability_2030]], 0)</f>
        <v>0</v>
      </c>
      <c r="O1039">
        <f>AVERAGE(AI_Impact_on_Jobs_20303[[#This Row],[Skill_1]:[Skill_10]])</f>
        <v>41.3</v>
      </c>
      <c r="P1039">
        <v>93</v>
      </c>
      <c r="Q1039">
        <v>88</v>
      </c>
      <c r="R1039">
        <v>68</v>
      </c>
      <c r="S1039">
        <v>66</v>
      </c>
      <c r="T1039">
        <v>21</v>
      </c>
      <c r="U1039">
        <v>12</v>
      </c>
      <c r="V1039">
        <v>42</v>
      </c>
      <c r="W1039">
        <v>19</v>
      </c>
      <c r="X1039">
        <v>1</v>
      </c>
      <c r="Y1039">
        <v>3</v>
      </c>
    </row>
    <row r="1040" spans="1:25" x14ac:dyDescent="0.35">
      <c r="A1040">
        <v>1039</v>
      </c>
      <c r="B1040" t="s">
        <v>39</v>
      </c>
      <c r="C1040">
        <v>100072</v>
      </c>
      <c r="D1040">
        <f>ROUND(AI_Impact_on_Jobs_20303[[#This Row],[Salary]]/1000, 1)</f>
        <v>100.1</v>
      </c>
      <c r="E1040">
        <v>15</v>
      </c>
      <c r="F10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40" t="s">
        <v>19</v>
      </c>
      <c r="H1040">
        <v>2</v>
      </c>
      <c r="I1040">
        <v>79</v>
      </c>
      <c r="J1040">
        <v>81</v>
      </c>
      <c r="K1040" t="s">
        <v>20</v>
      </c>
      <c r="L1040">
        <f>IF(AI_Impact_on_Jobs_20303[[#This Row],[Risk_Category]] = "Low", AI_Impact_on_Jobs_20303[[#This Row],[Automation_Probability_2030]], 0)</f>
        <v>0</v>
      </c>
      <c r="M1040">
        <f>IF(AI_Impact_on_Jobs_20303[[#This Row],[Risk_Category]]="Medium", AI_Impact_on_Jobs_20303[[#This Row],[Automation_Probability_2030]], 0)</f>
        <v>0</v>
      </c>
      <c r="N1040">
        <f>IF(AI_Impact_on_Jobs_20303[[#This Row],[Risk_Category]]="High", AI_Impact_on_Jobs_20303[[#This Row],[Automation_Probability_2030]], 0)</f>
        <v>81</v>
      </c>
      <c r="O1040">
        <f>AVERAGE(AI_Impact_on_Jobs_20303[[#This Row],[Skill_1]:[Skill_10]])</f>
        <v>46.6</v>
      </c>
      <c r="P1040">
        <v>51</v>
      </c>
      <c r="Q1040">
        <v>18</v>
      </c>
      <c r="R1040">
        <v>96</v>
      </c>
      <c r="S1040">
        <v>58</v>
      </c>
      <c r="T1040">
        <v>52</v>
      </c>
      <c r="U1040">
        <v>1</v>
      </c>
      <c r="V1040">
        <v>49</v>
      </c>
      <c r="W1040">
        <v>84</v>
      </c>
      <c r="X1040">
        <v>22</v>
      </c>
      <c r="Y1040">
        <v>35</v>
      </c>
    </row>
    <row r="1041" spans="1:25" x14ac:dyDescent="0.35">
      <c r="A1041">
        <v>1040</v>
      </c>
      <c r="B1041" t="s">
        <v>34</v>
      </c>
      <c r="C1041">
        <v>41246</v>
      </c>
      <c r="D1041">
        <f>ROUND(AI_Impact_on_Jobs_20303[[#This Row],[Salary]]/1000, 1)</f>
        <v>41.2</v>
      </c>
      <c r="E1041">
        <v>26</v>
      </c>
      <c r="F10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41" t="s">
        <v>25</v>
      </c>
      <c r="H1041">
        <v>98</v>
      </c>
      <c r="I1041">
        <v>57</v>
      </c>
      <c r="J1041">
        <v>66</v>
      </c>
      <c r="K1041" t="s">
        <v>27</v>
      </c>
      <c r="L1041">
        <f>IF(AI_Impact_on_Jobs_20303[[#This Row],[Risk_Category]] = "Low", AI_Impact_on_Jobs_20303[[#This Row],[Automation_Probability_2030]], 0)</f>
        <v>0</v>
      </c>
      <c r="M1041">
        <f>IF(AI_Impact_on_Jobs_20303[[#This Row],[Risk_Category]]="Medium", AI_Impact_on_Jobs_20303[[#This Row],[Automation_Probability_2030]], 0)</f>
        <v>66</v>
      </c>
      <c r="N1041">
        <f>IF(AI_Impact_on_Jobs_20303[[#This Row],[Risk_Category]]="High", AI_Impact_on_Jobs_20303[[#This Row],[Automation_Probability_2030]], 0)</f>
        <v>0</v>
      </c>
      <c r="O1041">
        <f>AVERAGE(AI_Impact_on_Jobs_20303[[#This Row],[Skill_1]:[Skill_10]])</f>
        <v>40.799999999999997</v>
      </c>
      <c r="P1041">
        <v>31</v>
      </c>
      <c r="Q1041">
        <v>59</v>
      </c>
      <c r="R1041">
        <v>68</v>
      </c>
      <c r="S1041">
        <v>14</v>
      </c>
      <c r="T1041">
        <v>44</v>
      </c>
      <c r="U1041">
        <v>33</v>
      </c>
      <c r="V1041">
        <v>6</v>
      </c>
      <c r="W1041">
        <v>83</v>
      </c>
      <c r="X1041">
        <v>5</v>
      </c>
      <c r="Y1041">
        <v>65</v>
      </c>
    </row>
    <row r="1042" spans="1:25" x14ac:dyDescent="0.35">
      <c r="A1042">
        <v>1041</v>
      </c>
      <c r="B1042" t="s">
        <v>18</v>
      </c>
      <c r="C1042">
        <v>120088</v>
      </c>
      <c r="D1042">
        <f>ROUND(AI_Impact_on_Jobs_20303[[#This Row],[Salary]]/1000, 1)</f>
        <v>120.1</v>
      </c>
      <c r="E1042">
        <v>5</v>
      </c>
      <c r="F10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42" t="s">
        <v>22</v>
      </c>
      <c r="H1042">
        <v>78</v>
      </c>
      <c r="I1042">
        <v>69</v>
      </c>
      <c r="J1042">
        <v>87</v>
      </c>
      <c r="K1042" t="s">
        <v>20</v>
      </c>
      <c r="L1042">
        <f>IF(AI_Impact_on_Jobs_20303[[#This Row],[Risk_Category]] = "Low", AI_Impact_on_Jobs_20303[[#This Row],[Automation_Probability_2030]], 0)</f>
        <v>0</v>
      </c>
      <c r="M1042">
        <f>IF(AI_Impact_on_Jobs_20303[[#This Row],[Risk_Category]]="Medium", AI_Impact_on_Jobs_20303[[#This Row],[Automation_Probability_2030]], 0)</f>
        <v>0</v>
      </c>
      <c r="N1042">
        <f>IF(AI_Impact_on_Jobs_20303[[#This Row],[Risk_Category]]="High", AI_Impact_on_Jobs_20303[[#This Row],[Automation_Probability_2030]], 0)</f>
        <v>87</v>
      </c>
      <c r="O1042">
        <f>AVERAGE(AI_Impact_on_Jobs_20303[[#This Row],[Skill_1]:[Skill_10]])</f>
        <v>43.1</v>
      </c>
      <c r="P1042">
        <v>6</v>
      </c>
      <c r="Q1042">
        <v>18</v>
      </c>
      <c r="R1042">
        <v>27</v>
      </c>
      <c r="S1042">
        <v>41</v>
      </c>
      <c r="T1042">
        <v>7</v>
      </c>
      <c r="U1042">
        <v>64</v>
      </c>
      <c r="V1042">
        <v>53</v>
      </c>
      <c r="W1042">
        <v>77</v>
      </c>
      <c r="X1042">
        <v>76</v>
      </c>
      <c r="Y1042">
        <v>62</v>
      </c>
    </row>
    <row r="1043" spans="1:25" x14ac:dyDescent="0.35">
      <c r="A1043">
        <v>1042</v>
      </c>
      <c r="B1043" t="s">
        <v>43</v>
      </c>
      <c r="C1043">
        <v>41913</v>
      </c>
      <c r="D1043">
        <f>ROUND(AI_Impact_on_Jobs_20303[[#This Row],[Salary]]/1000, 1)</f>
        <v>41.9</v>
      </c>
      <c r="E1043">
        <v>21</v>
      </c>
      <c r="F10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43" t="s">
        <v>19</v>
      </c>
      <c r="H1043">
        <v>33</v>
      </c>
      <c r="I1043">
        <v>138</v>
      </c>
      <c r="J1043">
        <v>2</v>
      </c>
      <c r="K1043" t="s">
        <v>23</v>
      </c>
      <c r="L1043">
        <f>IF(AI_Impact_on_Jobs_20303[[#This Row],[Risk_Category]] = "Low", AI_Impact_on_Jobs_20303[[#This Row],[Automation_Probability_2030]], 0)</f>
        <v>2</v>
      </c>
      <c r="M1043">
        <f>IF(AI_Impact_on_Jobs_20303[[#This Row],[Risk_Category]]="Medium", AI_Impact_on_Jobs_20303[[#This Row],[Automation_Probability_2030]], 0)</f>
        <v>0</v>
      </c>
      <c r="N1043">
        <f>IF(AI_Impact_on_Jobs_20303[[#This Row],[Risk_Category]]="High", AI_Impact_on_Jobs_20303[[#This Row],[Automation_Probability_2030]], 0)</f>
        <v>0</v>
      </c>
      <c r="O1043">
        <f>AVERAGE(AI_Impact_on_Jobs_20303[[#This Row],[Skill_1]:[Skill_10]])</f>
        <v>52.5</v>
      </c>
      <c r="P1043">
        <v>82</v>
      </c>
      <c r="Q1043">
        <v>55</v>
      </c>
      <c r="R1043">
        <v>22</v>
      </c>
      <c r="S1043">
        <v>54</v>
      </c>
      <c r="T1043">
        <v>37</v>
      </c>
      <c r="U1043">
        <v>7</v>
      </c>
      <c r="V1043">
        <v>48</v>
      </c>
      <c r="W1043">
        <v>84</v>
      </c>
      <c r="X1043">
        <v>68</v>
      </c>
      <c r="Y1043">
        <v>68</v>
      </c>
    </row>
    <row r="1044" spans="1:25" x14ac:dyDescent="0.35">
      <c r="A1044">
        <v>1043</v>
      </c>
      <c r="B1044" t="s">
        <v>35</v>
      </c>
      <c r="C1044">
        <v>127771</v>
      </c>
      <c r="D1044">
        <f>ROUND(AI_Impact_on_Jobs_20303[[#This Row],[Salary]]/1000, 1)</f>
        <v>127.8</v>
      </c>
      <c r="E1044">
        <v>14</v>
      </c>
      <c r="F10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44" t="s">
        <v>22</v>
      </c>
      <c r="H1044">
        <v>98</v>
      </c>
      <c r="I1044">
        <v>134</v>
      </c>
      <c r="J1044">
        <v>62</v>
      </c>
      <c r="K1044" t="s">
        <v>27</v>
      </c>
      <c r="L1044">
        <f>IF(AI_Impact_on_Jobs_20303[[#This Row],[Risk_Category]] = "Low", AI_Impact_on_Jobs_20303[[#This Row],[Automation_Probability_2030]], 0)</f>
        <v>0</v>
      </c>
      <c r="M1044">
        <f>IF(AI_Impact_on_Jobs_20303[[#This Row],[Risk_Category]]="Medium", AI_Impact_on_Jobs_20303[[#This Row],[Automation_Probability_2030]], 0)</f>
        <v>62</v>
      </c>
      <c r="N1044">
        <f>IF(AI_Impact_on_Jobs_20303[[#This Row],[Risk_Category]]="High", AI_Impact_on_Jobs_20303[[#This Row],[Automation_Probability_2030]], 0)</f>
        <v>0</v>
      </c>
      <c r="O1044">
        <f>AVERAGE(AI_Impact_on_Jobs_20303[[#This Row],[Skill_1]:[Skill_10]])</f>
        <v>42.2</v>
      </c>
      <c r="P1044">
        <v>33</v>
      </c>
      <c r="Q1044">
        <v>54</v>
      </c>
      <c r="R1044">
        <v>14</v>
      </c>
      <c r="S1044">
        <v>54</v>
      </c>
      <c r="T1044">
        <v>15</v>
      </c>
      <c r="U1044">
        <v>55</v>
      </c>
      <c r="V1044">
        <v>65</v>
      </c>
      <c r="W1044">
        <v>39</v>
      </c>
      <c r="X1044">
        <v>5</v>
      </c>
      <c r="Y1044">
        <v>88</v>
      </c>
    </row>
    <row r="1045" spans="1:25" x14ac:dyDescent="0.35">
      <c r="A1045">
        <v>1044</v>
      </c>
      <c r="B1045" t="s">
        <v>31</v>
      </c>
      <c r="C1045">
        <v>82035</v>
      </c>
      <c r="D1045">
        <f>ROUND(AI_Impact_on_Jobs_20303[[#This Row],[Salary]]/1000, 1)</f>
        <v>82</v>
      </c>
      <c r="E1045">
        <v>28</v>
      </c>
      <c r="F10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45" t="s">
        <v>22</v>
      </c>
      <c r="H1045">
        <v>79</v>
      </c>
      <c r="I1045">
        <v>67</v>
      </c>
      <c r="J1045">
        <v>6</v>
      </c>
      <c r="K1045" t="s">
        <v>23</v>
      </c>
      <c r="L1045">
        <f>IF(AI_Impact_on_Jobs_20303[[#This Row],[Risk_Category]] = "Low", AI_Impact_on_Jobs_20303[[#This Row],[Automation_Probability_2030]], 0)</f>
        <v>6</v>
      </c>
      <c r="M1045">
        <f>IF(AI_Impact_on_Jobs_20303[[#This Row],[Risk_Category]]="Medium", AI_Impact_on_Jobs_20303[[#This Row],[Automation_Probability_2030]], 0)</f>
        <v>0</v>
      </c>
      <c r="N1045">
        <f>IF(AI_Impact_on_Jobs_20303[[#This Row],[Risk_Category]]="High", AI_Impact_on_Jobs_20303[[#This Row],[Automation_Probability_2030]], 0)</f>
        <v>0</v>
      </c>
      <c r="O1045">
        <f>AVERAGE(AI_Impact_on_Jobs_20303[[#This Row],[Skill_1]:[Skill_10]])</f>
        <v>45.7</v>
      </c>
      <c r="P1045">
        <v>19</v>
      </c>
      <c r="Q1045">
        <v>77</v>
      </c>
      <c r="R1045">
        <v>41</v>
      </c>
      <c r="S1045">
        <v>87</v>
      </c>
      <c r="T1045">
        <v>52</v>
      </c>
      <c r="U1045">
        <v>2</v>
      </c>
      <c r="V1045">
        <v>72</v>
      </c>
      <c r="W1045">
        <v>11</v>
      </c>
      <c r="X1045">
        <v>79</v>
      </c>
      <c r="Y1045">
        <v>17</v>
      </c>
    </row>
    <row r="1046" spans="1:25" x14ac:dyDescent="0.35">
      <c r="A1046">
        <v>1045</v>
      </c>
      <c r="B1046" t="s">
        <v>43</v>
      </c>
      <c r="C1046">
        <v>106970</v>
      </c>
      <c r="D1046">
        <f>ROUND(AI_Impact_on_Jobs_20303[[#This Row],[Salary]]/1000, 1)</f>
        <v>107</v>
      </c>
      <c r="E1046">
        <v>21</v>
      </c>
      <c r="F10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46" t="s">
        <v>19</v>
      </c>
      <c r="H1046">
        <v>76</v>
      </c>
      <c r="I1046">
        <v>145</v>
      </c>
      <c r="J1046">
        <v>14</v>
      </c>
      <c r="K1046" t="s">
        <v>23</v>
      </c>
      <c r="L1046">
        <f>IF(AI_Impact_on_Jobs_20303[[#This Row],[Risk_Category]] = "Low", AI_Impact_on_Jobs_20303[[#This Row],[Automation_Probability_2030]], 0)</f>
        <v>14</v>
      </c>
      <c r="M1046">
        <f>IF(AI_Impact_on_Jobs_20303[[#This Row],[Risk_Category]]="Medium", AI_Impact_on_Jobs_20303[[#This Row],[Automation_Probability_2030]], 0)</f>
        <v>0</v>
      </c>
      <c r="N1046">
        <f>IF(AI_Impact_on_Jobs_20303[[#This Row],[Risk_Category]]="High", AI_Impact_on_Jobs_20303[[#This Row],[Automation_Probability_2030]], 0)</f>
        <v>0</v>
      </c>
      <c r="O1046">
        <f>AVERAGE(AI_Impact_on_Jobs_20303[[#This Row],[Skill_1]:[Skill_10]])</f>
        <v>38.799999999999997</v>
      </c>
      <c r="P1046">
        <v>83</v>
      </c>
      <c r="Q1046">
        <v>19</v>
      </c>
      <c r="R1046">
        <v>81</v>
      </c>
      <c r="S1046">
        <v>66</v>
      </c>
      <c r="T1046">
        <v>19</v>
      </c>
      <c r="U1046">
        <v>3</v>
      </c>
      <c r="V1046">
        <v>13</v>
      </c>
      <c r="W1046">
        <v>38</v>
      </c>
      <c r="X1046">
        <v>2</v>
      </c>
      <c r="Y1046">
        <v>64</v>
      </c>
    </row>
    <row r="1047" spans="1:25" x14ac:dyDescent="0.35">
      <c r="A1047">
        <v>1046</v>
      </c>
      <c r="B1047" t="s">
        <v>28</v>
      </c>
      <c r="C1047">
        <v>75643</v>
      </c>
      <c r="D1047">
        <f>ROUND(AI_Impact_on_Jobs_20303[[#This Row],[Salary]]/1000, 1)</f>
        <v>75.599999999999994</v>
      </c>
      <c r="E1047">
        <v>9</v>
      </c>
      <c r="F10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47" t="s">
        <v>22</v>
      </c>
      <c r="H1047">
        <v>58</v>
      </c>
      <c r="I1047">
        <v>87</v>
      </c>
      <c r="J1047">
        <v>44</v>
      </c>
      <c r="K1047" t="s">
        <v>27</v>
      </c>
      <c r="L1047">
        <f>IF(AI_Impact_on_Jobs_20303[[#This Row],[Risk_Category]] = "Low", AI_Impact_on_Jobs_20303[[#This Row],[Automation_Probability_2030]], 0)</f>
        <v>0</v>
      </c>
      <c r="M1047">
        <f>IF(AI_Impact_on_Jobs_20303[[#This Row],[Risk_Category]]="Medium", AI_Impact_on_Jobs_20303[[#This Row],[Automation_Probability_2030]], 0)</f>
        <v>44</v>
      </c>
      <c r="N1047">
        <f>IF(AI_Impact_on_Jobs_20303[[#This Row],[Risk_Category]]="High", AI_Impact_on_Jobs_20303[[#This Row],[Automation_Probability_2030]], 0)</f>
        <v>0</v>
      </c>
      <c r="O1047">
        <f>AVERAGE(AI_Impact_on_Jobs_20303[[#This Row],[Skill_1]:[Skill_10]])</f>
        <v>57.1</v>
      </c>
      <c r="P1047">
        <v>67</v>
      </c>
      <c r="Q1047">
        <v>39</v>
      </c>
      <c r="R1047">
        <v>26</v>
      </c>
      <c r="S1047">
        <v>4</v>
      </c>
      <c r="T1047">
        <v>81</v>
      </c>
      <c r="U1047">
        <v>97</v>
      </c>
      <c r="V1047">
        <v>64</v>
      </c>
      <c r="W1047">
        <v>78</v>
      </c>
      <c r="X1047">
        <v>53</v>
      </c>
      <c r="Y1047">
        <v>62</v>
      </c>
    </row>
    <row r="1048" spans="1:25" x14ac:dyDescent="0.35">
      <c r="A1048">
        <v>1047</v>
      </c>
      <c r="B1048" t="s">
        <v>40</v>
      </c>
      <c r="C1048">
        <v>111751</v>
      </c>
      <c r="D1048">
        <f>ROUND(AI_Impact_on_Jobs_20303[[#This Row],[Salary]]/1000, 1)</f>
        <v>111.8</v>
      </c>
      <c r="E1048">
        <v>13</v>
      </c>
      <c r="F10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48" t="s">
        <v>22</v>
      </c>
      <c r="H1048">
        <v>44</v>
      </c>
      <c r="I1048">
        <v>57</v>
      </c>
      <c r="J1048">
        <v>29</v>
      </c>
      <c r="K1048" t="s">
        <v>23</v>
      </c>
      <c r="L1048">
        <f>IF(AI_Impact_on_Jobs_20303[[#This Row],[Risk_Category]] = "Low", AI_Impact_on_Jobs_20303[[#This Row],[Automation_Probability_2030]], 0)</f>
        <v>29</v>
      </c>
      <c r="M1048">
        <f>IF(AI_Impact_on_Jobs_20303[[#This Row],[Risk_Category]]="Medium", AI_Impact_on_Jobs_20303[[#This Row],[Automation_Probability_2030]], 0)</f>
        <v>0</v>
      </c>
      <c r="N1048">
        <f>IF(AI_Impact_on_Jobs_20303[[#This Row],[Risk_Category]]="High", AI_Impact_on_Jobs_20303[[#This Row],[Automation_Probability_2030]], 0)</f>
        <v>0</v>
      </c>
      <c r="O1048">
        <f>AVERAGE(AI_Impact_on_Jobs_20303[[#This Row],[Skill_1]:[Skill_10]])</f>
        <v>37.4</v>
      </c>
      <c r="P1048">
        <v>79</v>
      </c>
      <c r="Q1048">
        <v>4</v>
      </c>
      <c r="R1048">
        <v>98</v>
      </c>
      <c r="S1048">
        <v>35</v>
      </c>
      <c r="T1048">
        <v>37</v>
      </c>
      <c r="U1048">
        <v>61</v>
      </c>
      <c r="V1048">
        <v>27</v>
      </c>
      <c r="W1048">
        <v>7</v>
      </c>
      <c r="X1048">
        <v>15</v>
      </c>
      <c r="Y1048">
        <v>11</v>
      </c>
    </row>
    <row r="1049" spans="1:25" x14ac:dyDescent="0.35">
      <c r="A1049">
        <v>1048</v>
      </c>
      <c r="B1049" t="s">
        <v>26</v>
      </c>
      <c r="C1049">
        <v>145650</v>
      </c>
      <c r="D1049">
        <f>ROUND(AI_Impact_on_Jobs_20303[[#This Row],[Salary]]/1000, 1)</f>
        <v>145.69999999999999</v>
      </c>
      <c r="E1049">
        <v>29</v>
      </c>
      <c r="F10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49" t="s">
        <v>38</v>
      </c>
      <c r="H1049">
        <v>56</v>
      </c>
      <c r="I1049">
        <v>61</v>
      </c>
      <c r="J1049">
        <v>69</v>
      </c>
      <c r="K1049" t="s">
        <v>27</v>
      </c>
      <c r="L1049">
        <f>IF(AI_Impact_on_Jobs_20303[[#This Row],[Risk_Category]] = "Low", AI_Impact_on_Jobs_20303[[#This Row],[Automation_Probability_2030]], 0)</f>
        <v>0</v>
      </c>
      <c r="M1049">
        <f>IF(AI_Impact_on_Jobs_20303[[#This Row],[Risk_Category]]="Medium", AI_Impact_on_Jobs_20303[[#This Row],[Automation_Probability_2030]], 0)</f>
        <v>69</v>
      </c>
      <c r="N1049">
        <f>IF(AI_Impact_on_Jobs_20303[[#This Row],[Risk_Category]]="High", AI_Impact_on_Jobs_20303[[#This Row],[Automation_Probability_2030]], 0)</f>
        <v>0</v>
      </c>
      <c r="O1049">
        <f>AVERAGE(AI_Impact_on_Jobs_20303[[#This Row],[Skill_1]:[Skill_10]])</f>
        <v>32.6</v>
      </c>
      <c r="P1049">
        <v>57</v>
      </c>
      <c r="Q1049">
        <v>15</v>
      </c>
      <c r="R1049">
        <v>31</v>
      </c>
      <c r="S1049">
        <v>8</v>
      </c>
      <c r="T1049">
        <v>52</v>
      </c>
      <c r="U1049">
        <v>19</v>
      </c>
      <c r="V1049">
        <v>1</v>
      </c>
      <c r="W1049">
        <v>43</v>
      </c>
      <c r="X1049">
        <v>34</v>
      </c>
      <c r="Y1049">
        <v>66</v>
      </c>
    </row>
    <row r="1050" spans="1:25" x14ac:dyDescent="0.35">
      <c r="A1050">
        <v>1049</v>
      </c>
      <c r="B1050" t="s">
        <v>24</v>
      </c>
      <c r="C1050">
        <v>94649</v>
      </c>
      <c r="D1050">
        <f>ROUND(AI_Impact_on_Jobs_20303[[#This Row],[Salary]]/1000, 1)</f>
        <v>94.6</v>
      </c>
      <c r="E1050">
        <v>9</v>
      </c>
      <c r="F10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50" t="s">
        <v>38</v>
      </c>
      <c r="H1050">
        <v>25</v>
      </c>
      <c r="I1050">
        <v>136</v>
      </c>
      <c r="J1050">
        <v>93</v>
      </c>
      <c r="K1050" t="s">
        <v>20</v>
      </c>
      <c r="L1050">
        <f>IF(AI_Impact_on_Jobs_20303[[#This Row],[Risk_Category]] = "Low", AI_Impact_on_Jobs_20303[[#This Row],[Automation_Probability_2030]], 0)</f>
        <v>0</v>
      </c>
      <c r="M1050">
        <f>IF(AI_Impact_on_Jobs_20303[[#This Row],[Risk_Category]]="Medium", AI_Impact_on_Jobs_20303[[#This Row],[Automation_Probability_2030]], 0)</f>
        <v>0</v>
      </c>
      <c r="N1050">
        <f>IF(AI_Impact_on_Jobs_20303[[#This Row],[Risk_Category]]="High", AI_Impact_on_Jobs_20303[[#This Row],[Automation_Probability_2030]], 0)</f>
        <v>93</v>
      </c>
      <c r="O1050">
        <f>AVERAGE(AI_Impact_on_Jobs_20303[[#This Row],[Skill_1]:[Skill_10]])</f>
        <v>45.7</v>
      </c>
      <c r="P1050">
        <v>9</v>
      </c>
      <c r="Q1050">
        <v>95</v>
      </c>
      <c r="R1050">
        <v>84</v>
      </c>
      <c r="S1050">
        <v>59</v>
      </c>
      <c r="T1050">
        <v>41</v>
      </c>
      <c r="U1050">
        <v>49</v>
      </c>
      <c r="V1050">
        <v>87</v>
      </c>
      <c r="W1050">
        <v>3</v>
      </c>
      <c r="X1050">
        <v>16</v>
      </c>
      <c r="Y1050">
        <v>14</v>
      </c>
    </row>
    <row r="1051" spans="1:25" x14ac:dyDescent="0.35">
      <c r="A1051">
        <v>1050</v>
      </c>
      <c r="B1051" t="s">
        <v>21</v>
      </c>
      <c r="C1051">
        <v>95615</v>
      </c>
      <c r="D1051">
        <f>ROUND(AI_Impact_on_Jobs_20303[[#This Row],[Salary]]/1000, 1)</f>
        <v>95.6</v>
      </c>
      <c r="E1051">
        <v>25</v>
      </c>
      <c r="F10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51" t="s">
        <v>38</v>
      </c>
      <c r="H1051">
        <v>72</v>
      </c>
      <c r="I1051">
        <v>53</v>
      </c>
      <c r="J1051">
        <v>19</v>
      </c>
      <c r="K1051" t="s">
        <v>23</v>
      </c>
      <c r="L1051">
        <f>IF(AI_Impact_on_Jobs_20303[[#This Row],[Risk_Category]] = "Low", AI_Impact_on_Jobs_20303[[#This Row],[Automation_Probability_2030]], 0)</f>
        <v>19</v>
      </c>
      <c r="M1051">
        <f>IF(AI_Impact_on_Jobs_20303[[#This Row],[Risk_Category]]="Medium", AI_Impact_on_Jobs_20303[[#This Row],[Automation_Probability_2030]], 0)</f>
        <v>0</v>
      </c>
      <c r="N1051">
        <f>IF(AI_Impact_on_Jobs_20303[[#This Row],[Risk_Category]]="High", AI_Impact_on_Jobs_20303[[#This Row],[Automation_Probability_2030]], 0)</f>
        <v>0</v>
      </c>
      <c r="O1051">
        <f>AVERAGE(AI_Impact_on_Jobs_20303[[#This Row],[Skill_1]:[Skill_10]])</f>
        <v>49.8</v>
      </c>
      <c r="P1051">
        <v>88</v>
      </c>
      <c r="Q1051">
        <v>2</v>
      </c>
      <c r="R1051">
        <v>41</v>
      </c>
      <c r="S1051">
        <v>93</v>
      </c>
      <c r="T1051">
        <v>35</v>
      </c>
      <c r="U1051">
        <v>46</v>
      </c>
      <c r="V1051">
        <v>98</v>
      </c>
      <c r="W1051">
        <v>2</v>
      </c>
      <c r="X1051">
        <v>7</v>
      </c>
      <c r="Y1051">
        <v>86</v>
      </c>
    </row>
    <row r="1052" spans="1:25" x14ac:dyDescent="0.35">
      <c r="A1052">
        <v>1051</v>
      </c>
      <c r="B1052" t="s">
        <v>41</v>
      </c>
      <c r="C1052">
        <v>144317</v>
      </c>
      <c r="D1052">
        <f>ROUND(AI_Impact_on_Jobs_20303[[#This Row],[Salary]]/1000, 1)</f>
        <v>144.30000000000001</v>
      </c>
      <c r="E1052">
        <v>8</v>
      </c>
      <c r="F10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52" t="s">
        <v>22</v>
      </c>
      <c r="H1052">
        <v>47</v>
      </c>
      <c r="I1052">
        <v>101</v>
      </c>
      <c r="J1052">
        <v>91</v>
      </c>
      <c r="K1052" t="s">
        <v>20</v>
      </c>
      <c r="L1052">
        <f>IF(AI_Impact_on_Jobs_20303[[#This Row],[Risk_Category]] = "Low", AI_Impact_on_Jobs_20303[[#This Row],[Automation_Probability_2030]], 0)</f>
        <v>0</v>
      </c>
      <c r="M1052">
        <f>IF(AI_Impact_on_Jobs_20303[[#This Row],[Risk_Category]]="Medium", AI_Impact_on_Jobs_20303[[#This Row],[Automation_Probability_2030]], 0)</f>
        <v>0</v>
      </c>
      <c r="N1052">
        <f>IF(AI_Impact_on_Jobs_20303[[#This Row],[Risk_Category]]="High", AI_Impact_on_Jobs_20303[[#This Row],[Automation_Probability_2030]], 0)</f>
        <v>91</v>
      </c>
      <c r="O1052">
        <f>AVERAGE(AI_Impact_on_Jobs_20303[[#This Row],[Skill_1]:[Skill_10]])</f>
        <v>53.2</v>
      </c>
      <c r="P1052">
        <v>74</v>
      </c>
      <c r="Q1052">
        <v>27</v>
      </c>
      <c r="R1052">
        <v>2</v>
      </c>
      <c r="S1052">
        <v>48</v>
      </c>
      <c r="T1052">
        <v>86</v>
      </c>
      <c r="U1052">
        <v>9</v>
      </c>
      <c r="V1052">
        <v>96</v>
      </c>
      <c r="W1052">
        <v>88</v>
      </c>
      <c r="X1052">
        <v>58</v>
      </c>
      <c r="Y1052">
        <v>44</v>
      </c>
    </row>
    <row r="1053" spans="1:25" x14ac:dyDescent="0.35">
      <c r="A1053">
        <v>1052</v>
      </c>
      <c r="B1053" t="s">
        <v>44</v>
      </c>
      <c r="C1053">
        <v>66640</v>
      </c>
      <c r="D1053">
        <f>ROUND(AI_Impact_on_Jobs_20303[[#This Row],[Salary]]/1000, 1)</f>
        <v>66.599999999999994</v>
      </c>
      <c r="E1053">
        <v>11</v>
      </c>
      <c r="F10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53" t="s">
        <v>38</v>
      </c>
      <c r="H1053">
        <v>74</v>
      </c>
      <c r="I1053">
        <v>104</v>
      </c>
      <c r="J1053">
        <v>33</v>
      </c>
      <c r="K1053" t="s">
        <v>27</v>
      </c>
      <c r="L1053">
        <f>IF(AI_Impact_on_Jobs_20303[[#This Row],[Risk_Category]] = "Low", AI_Impact_on_Jobs_20303[[#This Row],[Automation_Probability_2030]], 0)</f>
        <v>0</v>
      </c>
      <c r="M1053">
        <f>IF(AI_Impact_on_Jobs_20303[[#This Row],[Risk_Category]]="Medium", AI_Impact_on_Jobs_20303[[#This Row],[Automation_Probability_2030]], 0)</f>
        <v>33</v>
      </c>
      <c r="N1053">
        <f>IF(AI_Impact_on_Jobs_20303[[#This Row],[Risk_Category]]="High", AI_Impact_on_Jobs_20303[[#This Row],[Automation_Probability_2030]], 0)</f>
        <v>0</v>
      </c>
      <c r="O1053">
        <f>AVERAGE(AI_Impact_on_Jobs_20303[[#This Row],[Skill_1]:[Skill_10]])</f>
        <v>49.9</v>
      </c>
      <c r="P1053">
        <v>93</v>
      </c>
      <c r="Q1053">
        <v>46</v>
      </c>
      <c r="R1053">
        <v>36</v>
      </c>
      <c r="S1053">
        <v>63</v>
      </c>
      <c r="T1053">
        <v>67</v>
      </c>
      <c r="U1053">
        <v>21</v>
      </c>
      <c r="V1053">
        <v>84</v>
      </c>
      <c r="W1053">
        <v>29</v>
      </c>
      <c r="X1053">
        <v>19</v>
      </c>
      <c r="Y1053">
        <v>41</v>
      </c>
    </row>
    <row r="1054" spans="1:25" x14ac:dyDescent="0.35">
      <c r="A1054">
        <v>1053</v>
      </c>
      <c r="B1054" t="s">
        <v>18</v>
      </c>
      <c r="C1054">
        <v>47528</v>
      </c>
      <c r="D1054">
        <f>ROUND(AI_Impact_on_Jobs_20303[[#This Row],[Salary]]/1000, 1)</f>
        <v>47.5</v>
      </c>
      <c r="E1054">
        <v>4</v>
      </c>
      <c r="F10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54" t="s">
        <v>19</v>
      </c>
      <c r="H1054">
        <v>81</v>
      </c>
      <c r="I1054">
        <v>144</v>
      </c>
      <c r="J1054">
        <v>74</v>
      </c>
      <c r="K1054" t="s">
        <v>20</v>
      </c>
      <c r="L1054">
        <f>IF(AI_Impact_on_Jobs_20303[[#This Row],[Risk_Category]] = "Low", AI_Impact_on_Jobs_20303[[#This Row],[Automation_Probability_2030]], 0)</f>
        <v>0</v>
      </c>
      <c r="M1054">
        <f>IF(AI_Impact_on_Jobs_20303[[#This Row],[Risk_Category]]="Medium", AI_Impact_on_Jobs_20303[[#This Row],[Automation_Probability_2030]], 0)</f>
        <v>0</v>
      </c>
      <c r="N1054">
        <f>IF(AI_Impact_on_Jobs_20303[[#This Row],[Risk_Category]]="High", AI_Impact_on_Jobs_20303[[#This Row],[Automation_Probability_2030]], 0)</f>
        <v>74</v>
      </c>
      <c r="O1054">
        <f>AVERAGE(AI_Impact_on_Jobs_20303[[#This Row],[Skill_1]:[Skill_10]])</f>
        <v>44.2</v>
      </c>
      <c r="P1054">
        <v>7</v>
      </c>
      <c r="Q1054">
        <v>56</v>
      </c>
      <c r="R1054">
        <v>29</v>
      </c>
      <c r="S1054">
        <v>83</v>
      </c>
      <c r="T1054">
        <v>67</v>
      </c>
      <c r="U1054">
        <v>97</v>
      </c>
      <c r="V1054">
        <v>25</v>
      </c>
      <c r="W1054">
        <v>49</v>
      </c>
      <c r="X1054">
        <v>5</v>
      </c>
      <c r="Y1054">
        <v>24</v>
      </c>
    </row>
    <row r="1055" spans="1:25" x14ac:dyDescent="0.35">
      <c r="A1055">
        <v>1054</v>
      </c>
      <c r="B1055" t="s">
        <v>40</v>
      </c>
      <c r="C1055">
        <v>53655</v>
      </c>
      <c r="D1055">
        <f>ROUND(AI_Impact_on_Jobs_20303[[#This Row],[Salary]]/1000, 1)</f>
        <v>53.7</v>
      </c>
      <c r="E1055">
        <v>12</v>
      </c>
      <c r="F10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55" t="s">
        <v>22</v>
      </c>
      <c r="H1055">
        <v>44</v>
      </c>
      <c r="I1055">
        <v>95</v>
      </c>
      <c r="J1055">
        <v>14</v>
      </c>
      <c r="K1055" t="s">
        <v>23</v>
      </c>
      <c r="L1055">
        <f>IF(AI_Impact_on_Jobs_20303[[#This Row],[Risk_Category]] = "Low", AI_Impact_on_Jobs_20303[[#This Row],[Automation_Probability_2030]], 0)</f>
        <v>14</v>
      </c>
      <c r="M1055">
        <f>IF(AI_Impact_on_Jobs_20303[[#This Row],[Risk_Category]]="Medium", AI_Impact_on_Jobs_20303[[#This Row],[Automation_Probability_2030]], 0)</f>
        <v>0</v>
      </c>
      <c r="N1055">
        <f>IF(AI_Impact_on_Jobs_20303[[#This Row],[Risk_Category]]="High", AI_Impact_on_Jobs_20303[[#This Row],[Automation_Probability_2030]], 0)</f>
        <v>0</v>
      </c>
      <c r="O1055">
        <f>AVERAGE(AI_Impact_on_Jobs_20303[[#This Row],[Skill_1]:[Skill_10]])</f>
        <v>31.9</v>
      </c>
      <c r="P1055">
        <v>2</v>
      </c>
      <c r="Q1055">
        <v>52</v>
      </c>
      <c r="R1055">
        <v>34</v>
      </c>
      <c r="S1055">
        <v>0</v>
      </c>
      <c r="T1055">
        <v>31</v>
      </c>
      <c r="U1055">
        <v>28</v>
      </c>
      <c r="V1055">
        <v>39</v>
      </c>
      <c r="W1055">
        <v>13</v>
      </c>
      <c r="X1055">
        <v>51</v>
      </c>
      <c r="Y1055">
        <v>69</v>
      </c>
    </row>
    <row r="1056" spans="1:25" x14ac:dyDescent="0.35">
      <c r="A1056">
        <v>1055</v>
      </c>
      <c r="B1056" t="s">
        <v>36</v>
      </c>
      <c r="C1056">
        <v>102264</v>
      </c>
      <c r="D1056">
        <f>ROUND(AI_Impact_on_Jobs_20303[[#This Row],[Salary]]/1000, 1)</f>
        <v>102.3</v>
      </c>
      <c r="E1056">
        <v>4</v>
      </c>
      <c r="F10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56" t="s">
        <v>22</v>
      </c>
      <c r="H1056">
        <v>93</v>
      </c>
      <c r="I1056">
        <v>95</v>
      </c>
      <c r="J1056">
        <v>57</v>
      </c>
      <c r="K1056" t="s">
        <v>27</v>
      </c>
      <c r="L1056">
        <f>IF(AI_Impact_on_Jobs_20303[[#This Row],[Risk_Category]] = "Low", AI_Impact_on_Jobs_20303[[#This Row],[Automation_Probability_2030]], 0)</f>
        <v>0</v>
      </c>
      <c r="M1056">
        <f>IF(AI_Impact_on_Jobs_20303[[#This Row],[Risk_Category]]="Medium", AI_Impact_on_Jobs_20303[[#This Row],[Automation_Probability_2030]], 0)</f>
        <v>57</v>
      </c>
      <c r="N1056">
        <f>IF(AI_Impact_on_Jobs_20303[[#This Row],[Risk_Category]]="High", AI_Impact_on_Jobs_20303[[#This Row],[Automation_Probability_2030]], 0)</f>
        <v>0</v>
      </c>
      <c r="O1056">
        <f>AVERAGE(AI_Impact_on_Jobs_20303[[#This Row],[Skill_1]:[Skill_10]])</f>
        <v>63.4</v>
      </c>
      <c r="P1056">
        <v>27</v>
      </c>
      <c r="Q1056">
        <v>41</v>
      </c>
      <c r="R1056">
        <v>71</v>
      </c>
      <c r="S1056">
        <v>51</v>
      </c>
      <c r="T1056">
        <v>93</v>
      </c>
      <c r="U1056">
        <v>74</v>
      </c>
      <c r="V1056">
        <v>56</v>
      </c>
      <c r="W1056">
        <v>89</v>
      </c>
      <c r="X1056">
        <v>67</v>
      </c>
      <c r="Y1056">
        <v>65</v>
      </c>
    </row>
    <row r="1057" spans="1:25" x14ac:dyDescent="0.35">
      <c r="A1057">
        <v>1056</v>
      </c>
      <c r="B1057" t="s">
        <v>21</v>
      </c>
      <c r="C1057">
        <v>42550</v>
      </c>
      <c r="D1057">
        <f>ROUND(AI_Impact_on_Jobs_20303[[#This Row],[Salary]]/1000, 1)</f>
        <v>42.6</v>
      </c>
      <c r="E1057">
        <v>15</v>
      </c>
      <c r="F10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57" t="s">
        <v>25</v>
      </c>
      <c r="H1057">
        <v>39</v>
      </c>
      <c r="I1057">
        <v>118</v>
      </c>
      <c r="J1057">
        <v>27</v>
      </c>
      <c r="K1057" t="s">
        <v>23</v>
      </c>
      <c r="L1057">
        <f>IF(AI_Impact_on_Jobs_20303[[#This Row],[Risk_Category]] = "Low", AI_Impact_on_Jobs_20303[[#This Row],[Automation_Probability_2030]], 0)</f>
        <v>27</v>
      </c>
      <c r="M1057">
        <f>IF(AI_Impact_on_Jobs_20303[[#This Row],[Risk_Category]]="Medium", AI_Impact_on_Jobs_20303[[#This Row],[Automation_Probability_2030]], 0)</f>
        <v>0</v>
      </c>
      <c r="N1057">
        <f>IF(AI_Impact_on_Jobs_20303[[#This Row],[Risk_Category]]="High", AI_Impact_on_Jobs_20303[[#This Row],[Automation_Probability_2030]], 0)</f>
        <v>0</v>
      </c>
      <c r="O1057">
        <f>AVERAGE(AI_Impact_on_Jobs_20303[[#This Row],[Skill_1]:[Skill_10]])</f>
        <v>39.200000000000003</v>
      </c>
      <c r="P1057">
        <v>32</v>
      </c>
      <c r="Q1057">
        <v>22</v>
      </c>
      <c r="R1057">
        <v>59</v>
      </c>
      <c r="S1057">
        <v>7</v>
      </c>
      <c r="T1057">
        <v>71</v>
      </c>
      <c r="U1057">
        <v>7</v>
      </c>
      <c r="V1057">
        <v>35</v>
      </c>
      <c r="W1057">
        <v>89</v>
      </c>
      <c r="X1057">
        <v>5</v>
      </c>
      <c r="Y1057">
        <v>65</v>
      </c>
    </row>
    <row r="1058" spans="1:25" x14ac:dyDescent="0.35">
      <c r="A1058">
        <v>1057</v>
      </c>
      <c r="B1058" t="s">
        <v>34</v>
      </c>
      <c r="C1058">
        <v>91284</v>
      </c>
      <c r="D1058">
        <f>ROUND(AI_Impact_on_Jobs_20303[[#This Row],[Salary]]/1000, 1)</f>
        <v>91.3</v>
      </c>
      <c r="E1058">
        <v>13</v>
      </c>
      <c r="F10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58" t="s">
        <v>25</v>
      </c>
      <c r="H1058">
        <v>42</v>
      </c>
      <c r="I1058">
        <v>136</v>
      </c>
      <c r="J1058">
        <v>39</v>
      </c>
      <c r="K1058" t="s">
        <v>27</v>
      </c>
      <c r="L1058">
        <f>IF(AI_Impact_on_Jobs_20303[[#This Row],[Risk_Category]] = "Low", AI_Impact_on_Jobs_20303[[#This Row],[Automation_Probability_2030]], 0)</f>
        <v>0</v>
      </c>
      <c r="M1058">
        <f>IF(AI_Impact_on_Jobs_20303[[#This Row],[Risk_Category]]="Medium", AI_Impact_on_Jobs_20303[[#This Row],[Automation_Probability_2030]], 0)</f>
        <v>39</v>
      </c>
      <c r="N1058">
        <f>IF(AI_Impact_on_Jobs_20303[[#This Row],[Risk_Category]]="High", AI_Impact_on_Jobs_20303[[#This Row],[Automation_Probability_2030]], 0)</f>
        <v>0</v>
      </c>
      <c r="O1058">
        <f>AVERAGE(AI_Impact_on_Jobs_20303[[#This Row],[Skill_1]:[Skill_10]])</f>
        <v>41.4</v>
      </c>
      <c r="P1058">
        <v>39</v>
      </c>
      <c r="Q1058">
        <v>32</v>
      </c>
      <c r="R1058">
        <v>15</v>
      </c>
      <c r="S1058">
        <v>29</v>
      </c>
      <c r="T1058">
        <v>23</v>
      </c>
      <c r="U1058">
        <v>92</v>
      </c>
      <c r="V1058">
        <v>74</v>
      </c>
      <c r="W1058">
        <v>32</v>
      </c>
      <c r="X1058">
        <v>76</v>
      </c>
      <c r="Y1058">
        <v>2</v>
      </c>
    </row>
    <row r="1059" spans="1:25" x14ac:dyDescent="0.35">
      <c r="A1059">
        <v>1058</v>
      </c>
      <c r="B1059" t="s">
        <v>36</v>
      </c>
      <c r="C1059">
        <v>51200</v>
      </c>
      <c r="D1059">
        <f>ROUND(AI_Impact_on_Jobs_20303[[#This Row],[Salary]]/1000, 1)</f>
        <v>51.2</v>
      </c>
      <c r="E1059">
        <v>20</v>
      </c>
      <c r="F10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59" t="s">
        <v>25</v>
      </c>
      <c r="H1059">
        <v>25</v>
      </c>
      <c r="I1059">
        <v>61</v>
      </c>
      <c r="J1059">
        <v>65</v>
      </c>
      <c r="K1059" t="s">
        <v>27</v>
      </c>
      <c r="L1059">
        <f>IF(AI_Impact_on_Jobs_20303[[#This Row],[Risk_Category]] = "Low", AI_Impact_on_Jobs_20303[[#This Row],[Automation_Probability_2030]], 0)</f>
        <v>0</v>
      </c>
      <c r="M1059">
        <f>IF(AI_Impact_on_Jobs_20303[[#This Row],[Risk_Category]]="Medium", AI_Impact_on_Jobs_20303[[#This Row],[Automation_Probability_2030]], 0)</f>
        <v>65</v>
      </c>
      <c r="N1059">
        <f>IF(AI_Impact_on_Jobs_20303[[#This Row],[Risk_Category]]="High", AI_Impact_on_Jobs_20303[[#This Row],[Automation_Probability_2030]], 0)</f>
        <v>0</v>
      </c>
      <c r="O1059">
        <f>AVERAGE(AI_Impact_on_Jobs_20303[[#This Row],[Skill_1]:[Skill_10]])</f>
        <v>36.799999999999997</v>
      </c>
      <c r="P1059">
        <v>2</v>
      </c>
      <c r="Q1059">
        <v>82</v>
      </c>
      <c r="R1059">
        <v>41</v>
      </c>
      <c r="S1059">
        <v>1</v>
      </c>
      <c r="T1059">
        <v>73</v>
      </c>
      <c r="U1059">
        <v>6</v>
      </c>
      <c r="V1059">
        <v>34</v>
      </c>
      <c r="W1059">
        <v>28</v>
      </c>
      <c r="X1059">
        <v>7</v>
      </c>
      <c r="Y1059">
        <v>94</v>
      </c>
    </row>
    <row r="1060" spans="1:25" x14ac:dyDescent="0.35">
      <c r="A1060">
        <v>1059</v>
      </c>
      <c r="B1060" t="s">
        <v>43</v>
      </c>
      <c r="C1060">
        <v>147529</v>
      </c>
      <c r="D1060">
        <f>ROUND(AI_Impact_on_Jobs_20303[[#This Row],[Salary]]/1000, 1)</f>
        <v>147.5</v>
      </c>
      <c r="E1060">
        <v>14</v>
      </c>
      <c r="F10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60" t="s">
        <v>38</v>
      </c>
      <c r="H1060">
        <v>9</v>
      </c>
      <c r="I1060">
        <v>137</v>
      </c>
      <c r="J1060">
        <v>12</v>
      </c>
      <c r="K1060" t="s">
        <v>23</v>
      </c>
      <c r="L1060">
        <f>IF(AI_Impact_on_Jobs_20303[[#This Row],[Risk_Category]] = "Low", AI_Impact_on_Jobs_20303[[#This Row],[Automation_Probability_2030]], 0)</f>
        <v>12</v>
      </c>
      <c r="M1060">
        <f>IF(AI_Impact_on_Jobs_20303[[#This Row],[Risk_Category]]="Medium", AI_Impact_on_Jobs_20303[[#This Row],[Automation_Probability_2030]], 0)</f>
        <v>0</v>
      </c>
      <c r="N1060">
        <f>IF(AI_Impact_on_Jobs_20303[[#This Row],[Risk_Category]]="High", AI_Impact_on_Jobs_20303[[#This Row],[Automation_Probability_2030]], 0)</f>
        <v>0</v>
      </c>
      <c r="O1060">
        <f>AVERAGE(AI_Impact_on_Jobs_20303[[#This Row],[Skill_1]:[Skill_10]])</f>
        <v>26.5</v>
      </c>
      <c r="P1060">
        <v>2</v>
      </c>
      <c r="Q1060">
        <v>28</v>
      </c>
      <c r="R1060">
        <v>56</v>
      </c>
      <c r="S1060">
        <v>7</v>
      </c>
      <c r="T1060">
        <v>48</v>
      </c>
      <c r="U1060">
        <v>9</v>
      </c>
      <c r="V1060">
        <v>19</v>
      </c>
      <c r="W1060">
        <v>33</v>
      </c>
      <c r="X1060">
        <v>4</v>
      </c>
      <c r="Y1060">
        <v>59</v>
      </c>
    </row>
    <row r="1061" spans="1:25" x14ac:dyDescent="0.35">
      <c r="A1061">
        <v>1060</v>
      </c>
      <c r="B1061" t="s">
        <v>40</v>
      </c>
      <c r="C1061">
        <v>46151</v>
      </c>
      <c r="D1061">
        <f>ROUND(AI_Impact_on_Jobs_20303[[#This Row],[Salary]]/1000, 1)</f>
        <v>46.2</v>
      </c>
      <c r="E1061">
        <v>5</v>
      </c>
      <c r="F10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61" t="s">
        <v>38</v>
      </c>
      <c r="H1061">
        <v>39</v>
      </c>
      <c r="I1061">
        <v>57</v>
      </c>
      <c r="J1061">
        <v>14</v>
      </c>
      <c r="K1061" t="s">
        <v>23</v>
      </c>
      <c r="L1061">
        <f>IF(AI_Impact_on_Jobs_20303[[#This Row],[Risk_Category]] = "Low", AI_Impact_on_Jobs_20303[[#This Row],[Automation_Probability_2030]], 0)</f>
        <v>14</v>
      </c>
      <c r="M1061">
        <f>IF(AI_Impact_on_Jobs_20303[[#This Row],[Risk_Category]]="Medium", AI_Impact_on_Jobs_20303[[#This Row],[Automation_Probability_2030]], 0)</f>
        <v>0</v>
      </c>
      <c r="N1061">
        <f>IF(AI_Impact_on_Jobs_20303[[#This Row],[Risk_Category]]="High", AI_Impact_on_Jobs_20303[[#This Row],[Automation_Probability_2030]], 0)</f>
        <v>0</v>
      </c>
      <c r="O1061">
        <f>AVERAGE(AI_Impact_on_Jobs_20303[[#This Row],[Skill_1]:[Skill_10]])</f>
        <v>38.799999999999997</v>
      </c>
      <c r="P1061">
        <v>19</v>
      </c>
      <c r="Q1061">
        <v>65</v>
      </c>
      <c r="R1061">
        <v>3</v>
      </c>
      <c r="S1061">
        <v>29</v>
      </c>
      <c r="T1061">
        <v>55</v>
      </c>
      <c r="U1061">
        <v>28</v>
      </c>
      <c r="V1061">
        <v>55</v>
      </c>
      <c r="W1061">
        <v>11</v>
      </c>
      <c r="X1061">
        <v>94</v>
      </c>
      <c r="Y1061">
        <v>29</v>
      </c>
    </row>
    <row r="1062" spans="1:25" x14ac:dyDescent="0.35">
      <c r="A1062">
        <v>1061</v>
      </c>
      <c r="B1062" t="s">
        <v>42</v>
      </c>
      <c r="C1062">
        <v>146849</v>
      </c>
      <c r="D1062">
        <f>ROUND(AI_Impact_on_Jobs_20303[[#This Row],[Salary]]/1000, 1)</f>
        <v>146.80000000000001</v>
      </c>
      <c r="E1062">
        <v>28</v>
      </c>
      <c r="F10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62" t="s">
        <v>38</v>
      </c>
      <c r="H1062">
        <v>33</v>
      </c>
      <c r="I1062">
        <v>128</v>
      </c>
      <c r="J1062">
        <v>4</v>
      </c>
      <c r="K1062" t="s">
        <v>27</v>
      </c>
      <c r="L1062">
        <f>IF(AI_Impact_on_Jobs_20303[[#This Row],[Risk_Category]] = "Low", AI_Impact_on_Jobs_20303[[#This Row],[Automation_Probability_2030]], 0)</f>
        <v>0</v>
      </c>
      <c r="M1062">
        <f>IF(AI_Impact_on_Jobs_20303[[#This Row],[Risk_Category]]="Medium", AI_Impact_on_Jobs_20303[[#This Row],[Automation_Probability_2030]], 0)</f>
        <v>4</v>
      </c>
      <c r="N1062">
        <f>IF(AI_Impact_on_Jobs_20303[[#This Row],[Risk_Category]]="High", AI_Impact_on_Jobs_20303[[#This Row],[Automation_Probability_2030]], 0)</f>
        <v>0</v>
      </c>
      <c r="O1062">
        <f>AVERAGE(AI_Impact_on_Jobs_20303[[#This Row],[Skill_1]:[Skill_10]])</f>
        <v>42.5</v>
      </c>
      <c r="P1062">
        <v>67</v>
      </c>
      <c r="Q1062">
        <v>32</v>
      </c>
      <c r="R1062">
        <v>51</v>
      </c>
      <c r="S1062">
        <v>67</v>
      </c>
      <c r="T1062">
        <v>59</v>
      </c>
      <c r="U1062">
        <v>58</v>
      </c>
      <c r="V1062">
        <v>7</v>
      </c>
      <c r="W1062">
        <v>25</v>
      </c>
      <c r="X1062">
        <v>57</v>
      </c>
      <c r="Y1062">
        <v>2</v>
      </c>
    </row>
    <row r="1063" spans="1:25" x14ac:dyDescent="0.35">
      <c r="A1063">
        <v>1062</v>
      </c>
      <c r="B1063" t="s">
        <v>32</v>
      </c>
      <c r="C1063">
        <v>44537</v>
      </c>
      <c r="D1063">
        <f>ROUND(AI_Impact_on_Jobs_20303[[#This Row],[Salary]]/1000, 1)</f>
        <v>44.5</v>
      </c>
      <c r="E1063">
        <v>21</v>
      </c>
      <c r="F10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63" t="s">
        <v>19</v>
      </c>
      <c r="H1063">
        <v>23</v>
      </c>
      <c r="I1063">
        <v>75</v>
      </c>
      <c r="J1063">
        <v>51</v>
      </c>
      <c r="K1063" t="s">
        <v>27</v>
      </c>
      <c r="L1063">
        <f>IF(AI_Impact_on_Jobs_20303[[#This Row],[Risk_Category]] = "Low", AI_Impact_on_Jobs_20303[[#This Row],[Automation_Probability_2030]], 0)</f>
        <v>0</v>
      </c>
      <c r="M1063">
        <f>IF(AI_Impact_on_Jobs_20303[[#This Row],[Risk_Category]]="Medium", AI_Impact_on_Jobs_20303[[#This Row],[Automation_Probability_2030]], 0)</f>
        <v>51</v>
      </c>
      <c r="N1063">
        <f>IF(AI_Impact_on_Jobs_20303[[#This Row],[Risk_Category]]="High", AI_Impact_on_Jobs_20303[[#This Row],[Automation_Probability_2030]], 0)</f>
        <v>0</v>
      </c>
      <c r="O1063">
        <f>AVERAGE(AI_Impact_on_Jobs_20303[[#This Row],[Skill_1]:[Skill_10]])</f>
        <v>64.900000000000006</v>
      </c>
      <c r="P1063">
        <v>58</v>
      </c>
      <c r="Q1063">
        <v>91</v>
      </c>
      <c r="R1063">
        <v>39</v>
      </c>
      <c r="S1063">
        <v>93</v>
      </c>
      <c r="T1063">
        <v>65</v>
      </c>
      <c r="U1063">
        <v>91</v>
      </c>
      <c r="V1063">
        <v>83</v>
      </c>
      <c r="W1063">
        <v>69</v>
      </c>
      <c r="X1063">
        <v>36</v>
      </c>
      <c r="Y1063">
        <v>24</v>
      </c>
    </row>
    <row r="1064" spans="1:25" x14ac:dyDescent="0.35">
      <c r="A1064">
        <v>1063</v>
      </c>
      <c r="B1064" t="s">
        <v>39</v>
      </c>
      <c r="C1064">
        <v>72294</v>
      </c>
      <c r="D1064">
        <f>ROUND(AI_Impact_on_Jobs_20303[[#This Row],[Salary]]/1000, 1)</f>
        <v>72.3</v>
      </c>
      <c r="E1064">
        <v>14</v>
      </c>
      <c r="F10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64" t="s">
        <v>38</v>
      </c>
      <c r="H1064">
        <v>95</v>
      </c>
      <c r="I1064">
        <v>146</v>
      </c>
      <c r="J1064">
        <v>88</v>
      </c>
      <c r="K1064" t="s">
        <v>20</v>
      </c>
      <c r="L1064">
        <f>IF(AI_Impact_on_Jobs_20303[[#This Row],[Risk_Category]] = "Low", AI_Impact_on_Jobs_20303[[#This Row],[Automation_Probability_2030]], 0)</f>
        <v>0</v>
      </c>
      <c r="M1064">
        <f>IF(AI_Impact_on_Jobs_20303[[#This Row],[Risk_Category]]="Medium", AI_Impact_on_Jobs_20303[[#This Row],[Automation_Probability_2030]], 0)</f>
        <v>0</v>
      </c>
      <c r="N1064">
        <f>IF(AI_Impact_on_Jobs_20303[[#This Row],[Risk_Category]]="High", AI_Impact_on_Jobs_20303[[#This Row],[Automation_Probability_2030]], 0)</f>
        <v>88</v>
      </c>
      <c r="O1064">
        <f>AVERAGE(AI_Impact_on_Jobs_20303[[#This Row],[Skill_1]:[Skill_10]])</f>
        <v>53.4</v>
      </c>
      <c r="P1064">
        <v>88</v>
      </c>
      <c r="Q1064">
        <v>92</v>
      </c>
      <c r="R1064">
        <v>51</v>
      </c>
      <c r="S1064">
        <v>63</v>
      </c>
      <c r="T1064">
        <v>42</v>
      </c>
      <c r="U1064">
        <v>42</v>
      </c>
      <c r="V1064">
        <v>4</v>
      </c>
      <c r="W1064">
        <v>43</v>
      </c>
      <c r="X1064">
        <v>67</v>
      </c>
      <c r="Y1064">
        <v>42</v>
      </c>
    </row>
    <row r="1065" spans="1:25" x14ac:dyDescent="0.35">
      <c r="A1065">
        <v>1064</v>
      </c>
      <c r="B1065" t="s">
        <v>39</v>
      </c>
      <c r="C1065">
        <v>45749</v>
      </c>
      <c r="D1065">
        <f>ROUND(AI_Impact_on_Jobs_20303[[#This Row],[Salary]]/1000, 1)</f>
        <v>45.7</v>
      </c>
      <c r="E1065">
        <v>23</v>
      </c>
      <c r="F10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65" t="s">
        <v>25</v>
      </c>
      <c r="H1065">
        <v>33</v>
      </c>
      <c r="I1065">
        <v>63</v>
      </c>
      <c r="J1065">
        <v>9</v>
      </c>
      <c r="K1065" t="s">
        <v>20</v>
      </c>
      <c r="L1065">
        <f>IF(AI_Impact_on_Jobs_20303[[#This Row],[Risk_Category]] = "Low", AI_Impact_on_Jobs_20303[[#This Row],[Automation_Probability_2030]], 0)</f>
        <v>0</v>
      </c>
      <c r="M1065">
        <f>IF(AI_Impact_on_Jobs_20303[[#This Row],[Risk_Category]]="Medium", AI_Impact_on_Jobs_20303[[#This Row],[Automation_Probability_2030]], 0)</f>
        <v>0</v>
      </c>
      <c r="N1065">
        <f>IF(AI_Impact_on_Jobs_20303[[#This Row],[Risk_Category]]="High", AI_Impact_on_Jobs_20303[[#This Row],[Automation_Probability_2030]], 0)</f>
        <v>9</v>
      </c>
      <c r="O1065">
        <f>AVERAGE(AI_Impact_on_Jobs_20303[[#This Row],[Skill_1]:[Skill_10]])</f>
        <v>47.8</v>
      </c>
      <c r="P1065">
        <v>67</v>
      </c>
      <c r="Q1065">
        <v>24</v>
      </c>
      <c r="R1065">
        <v>54</v>
      </c>
      <c r="S1065">
        <v>4</v>
      </c>
      <c r="T1065">
        <v>94</v>
      </c>
      <c r="U1065">
        <v>61</v>
      </c>
      <c r="V1065">
        <v>16</v>
      </c>
      <c r="W1065">
        <v>5</v>
      </c>
      <c r="X1065">
        <v>86</v>
      </c>
      <c r="Y1065">
        <v>67</v>
      </c>
    </row>
    <row r="1066" spans="1:25" x14ac:dyDescent="0.35">
      <c r="A1066">
        <v>1065</v>
      </c>
      <c r="B1066" t="s">
        <v>34</v>
      </c>
      <c r="C1066">
        <v>91561</v>
      </c>
      <c r="D1066">
        <f>ROUND(AI_Impact_on_Jobs_20303[[#This Row],[Salary]]/1000, 1)</f>
        <v>91.6</v>
      </c>
      <c r="E1066">
        <v>20</v>
      </c>
      <c r="F10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66" t="s">
        <v>25</v>
      </c>
      <c r="H1066">
        <v>25</v>
      </c>
      <c r="I1066">
        <v>139</v>
      </c>
      <c r="J1066">
        <v>6</v>
      </c>
      <c r="K1066" t="s">
        <v>27</v>
      </c>
      <c r="L1066">
        <f>IF(AI_Impact_on_Jobs_20303[[#This Row],[Risk_Category]] = "Low", AI_Impact_on_Jobs_20303[[#This Row],[Automation_Probability_2030]], 0)</f>
        <v>0</v>
      </c>
      <c r="M1066">
        <f>IF(AI_Impact_on_Jobs_20303[[#This Row],[Risk_Category]]="Medium", AI_Impact_on_Jobs_20303[[#This Row],[Automation_Probability_2030]], 0)</f>
        <v>6</v>
      </c>
      <c r="N1066">
        <f>IF(AI_Impact_on_Jobs_20303[[#This Row],[Risk_Category]]="High", AI_Impact_on_Jobs_20303[[#This Row],[Automation_Probability_2030]], 0)</f>
        <v>0</v>
      </c>
      <c r="O1066">
        <f>AVERAGE(AI_Impact_on_Jobs_20303[[#This Row],[Skill_1]:[Skill_10]])</f>
        <v>52.9</v>
      </c>
      <c r="P1066">
        <v>73</v>
      </c>
      <c r="Q1066">
        <v>35</v>
      </c>
      <c r="R1066">
        <v>89</v>
      </c>
      <c r="S1066">
        <v>64</v>
      </c>
      <c r="T1066">
        <v>85</v>
      </c>
      <c r="U1066">
        <v>36</v>
      </c>
      <c r="V1066">
        <v>15</v>
      </c>
      <c r="W1066">
        <v>33</v>
      </c>
      <c r="X1066">
        <v>46</v>
      </c>
      <c r="Y1066">
        <v>53</v>
      </c>
    </row>
    <row r="1067" spans="1:25" x14ac:dyDescent="0.35">
      <c r="A1067">
        <v>1066</v>
      </c>
      <c r="B1067" t="s">
        <v>28</v>
      </c>
      <c r="C1067">
        <v>55757</v>
      </c>
      <c r="D1067">
        <f>ROUND(AI_Impact_on_Jobs_20303[[#This Row],[Salary]]/1000, 1)</f>
        <v>55.8</v>
      </c>
      <c r="E1067">
        <v>10</v>
      </c>
      <c r="F10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67" t="s">
        <v>38</v>
      </c>
      <c r="H1067">
        <v>55</v>
      </c>
      <c r="I1067">
        <v>134</v>
      </c>
      <c r="J1067">
        <v>37</v>
      </c>
      <c r="K1067" t="s">
        <v>27</v>
      </c>
      <c r="L1067">
        <f>IF(AI_Impact_on_Jobs_20303[[#This Row],[Risk_Category]] = "Low", AI_Impact_on_Jobs_20303[[#This Row],[Automation_Probability_2030]], 0)</f>
        <v>0</v>
      </c>
      <c r="M1067">
        <f>IF(AI_Impact_on_Jobs_20303[[#This Row],[Risk_Category]]="Medium", AI_Impact_on_Jobs_20303[[#This Row],[Automation_Probability_2030]], 0)</f>
        <v>37</v>
      </c>
      <c r="N1067">
        <f>IF(AI_Impact_on_Jobs_20303[[#This Row],[Risk_Category]]="High", AI_Impact_on_Jobs_20303[[#This Row],[Automation_Probability_2030]], 0)</f>
        <v>0</v>
      </c>
      <c r="O1067">
        <f>AVERAGE(AI_Impact_on_Jobs_20303[[#This Row],[Skill_1]:[Skill_10]])</f>
        <v>46.2</v>
      </c>
      <c r="P1067">
        <v>32</v>
      </c>
      <c r="Q1067">
        <v>89</v>
      </c>
      <c r="R1067">
        <v>56</v>
      </c>
      <c r="S1067">
        <v>58</v>
      </c>
      <c r="T1067">
        <v>48</v>
      </c>
      <c r="U1067">
        <v>55</v>
      </c>
      <c r="V1067">
        <v>2</v>
      </c>
      <c r="W1067">
        <v>55</v>
      </c>
      <c r="X1067">
        <v>10</v>
      </c>
      <c r="Y1067">
        <v>57</v>
      </c>
    </row>
    <row r="1068" spans="1:25" x14ac:dyDescent="0.35">
      <c r="A1068">
        <v>1067</v>
      </c>
      <c r="B1068" t="s">
        <v>28</v>
      </c>
      <c r="C1068">
        <v>32251</v>
      </c>
      <c r="D1068">
        <f>ROUND(AI_Impact_on_Jobs_20303[[#This Row],[Salary]]/1000, 1)</f>
        <v>32.299999999999997</v>
      </c>
      <c r="E1068">
        <v>9</v>
      </c>
      <c r="F10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68" t="s">
        <v>38</v>
      </c>
      <c r="H1068">
        <v>68</v>
      </c>
      <c r="I1068">
        <v>75</v>
      </c>
      <c r="J1068">
        <v>5</v>
      </c>
      <c r="K1068" t="s">
        <v>27</v>
      </c>
      <c r="L1068">
        <f>IF(AI_Impact_on_Jobs_20303[[#This Row],[Risk_Category]] = "Low", AI_Impact_on_Jobs_20303[[#This Row],[Automation_Probability_2030]], 0)</f>
        <v>0</v>
      </c>
      <c r="M1068">
        <f>IF(AI_Impact_on_Jobs_20303[[#This Row],[Risk_Category]]="Medium", AI_Impact_on_Jobs_20303[[#This Row],[Automation_Probability_2030]], 0)</f>
        <v>5</v>
      </c>
      <c r="N1068">
        <f>IF(AI_Impact_on_Jobs_20303[[#This Row],[Risk_Category]]="High", AI_Impact_on_Jobs_20303[[#This Row],[Automation_Probability_2030]], 0)</f>
        <v>0</v>
      </c>
      <c r="O1068">
        <f>AVERAGE(AI_Impact_on_Jobs_20303[[#This Row],[Skill_1]:[Skill_10]])</f>
        <v>27.7</v>
      </c>
      <c r="P1068">
        <v>75</v>
      </c>
      <c r="Q1068">
        <v>56</v>
      </c>
      <c r="R1068">
        <v>8</v>
      </c>
      <c r="S1068">
        <v>19</v>
      </c>
      <c r="T1068">
        <v>22</v>
      </c>
      <c r="U1068">
        <v>26</v>
      </c>
      <c r="V1068">
        <v>57</v>
      </c>
      <c r="W1068">
        <v>5</v>
      </c>
      <c r="X1068">
        <v>2</v>
      </c>
      <c r="Y1068">
        <v>7</v>
      </c>
    </row>
    <row r="1069" spans="1:25" x14ac:dyDescent="0.35">
      <c r="A1069">
        <v>1068</v>
      </c>
      <c r="B1069" t="s">
        <v>31</v>
      </c>
      <c r="C1069">
        <v>94274</v>
      </c>
      <c r="D1069">
        <f>ROUND(AI_Impact_on_Jobs_20303[[#This Row],[Salary]]/1000, 1)</f>
        <v>94.3</v>
      </c>
      <c r="E1069">
        <v>3</v>
      </c>
      <c r="F10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69" t="s">
        <v>25</v>
      </c>
      <c r="H1069">
        <v>98</v>
      </c>
      <c r="I1069">
        <v>97</v>
      </c>
      <c r="J1069">
        <v>27</v>
      </c>
      <c r="K1069" t="s">
        <v>23</v>
      </c>
      <c r="L1069">
        <f>IF(AI_Impact_on_Jobs_20303[[#This Row],[Risk_Category]] = "Low", AI_Impact_on_Jobs_20303[[#This Row],[Automation_Probability_2030]], 0)</f>
        <v>27</v>
      </c>
      <c r="M1069">
        <f>IF(AI_Impact_on_Jobs_20303[[#This Row],[Risk_Category]]="Medium", AI_Impact_on_Jobs_20303[[#This Row],[Automation_Probability_2030]], 0)</f>
        <v>0</v>
      </c>
      <c r="N1069">
        <f>IF(AI_Impact_on_Jobs_20303[[#This Row],[Risk_Category]]="High", AI_Impact_on_Jobs_20303[[#This Row],[Automation_Probability_2030]], 0)</f>
        <v>0</v>
      </c>
      <c r="O1069">
        <f>AVERAGE(AI_Impact_on_Jobs_20303[[#This Row],[Skill_1]:[Skill_10]])</f>
        <v>49.1</v>
      </c>
      <c r="P1069">
        <v>85</v>
      </c>
      <c r="Q1069">
        <v>51</v>
      </c>
      <c r="R1069">
        <v>71</v>
      </c>
      <c r="S1069">
        <v>19</v>
      </c>
      <c r="T1069">
        <v>69</v>
      </c>
      <c r="U1069">
        <v>27</v>
      </c>
      <c r="V1069">
        <v>83</v>
      </c>
      <c r="W1069">
        <v>8</v>
      </c>
      <c r="X1069">
        <v>77</v>
      </c>
      <c r="Y1069">
        <v>1</v>
      </c>
    </row>
    <row r="1070" spans="1:25" x14ac:dyDescent="0.35">
      <c r="A1070">
        <v>1069</v>
      </c>
      <c r="B1070" t="s">
        <v>28</v>
      </c>
      <c r="C1070">
        <v>136023</v>
      </c>
      <c r="D1070">
        <f>ROUND(AI_Impact_on_Jobs_20303[[#This Row],[Salary]]/1000, 1)</f>
        <v>136</v>
      </c>
      <c r="E1070">
        <v>0</v>
      </c>
      <c r="F10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70" t="s">
        <v>38</v>
      </c>
      <c r="H1070">
        <v>3</v>
      </c>
      <c r="I1070">
        <v>115</v>
      </c>
      <c r="J1070">
        <v>5</v>
      </c>
      <c r="K1070" t="s">
        <v>27</v>
      </c>
      <c r="L1070">
        <f>IF(AI_Impact_on_Jobs_20303[[#This Row],[Risk_Category]] = "Low", AI_Impact_on_Jobs_20303[[#This Row],[Automation_Probability_2030]], 0)</f>
        <v>0</v>
      </c>
      <c r="M1070">
        <f>IF(AI_Impact_on_Jobs_20303[[#This Row],[Risk_Category]]="Medium", AI_Impact_on_Jobs_20303[[#This Row],[Automation_Probability_2030]], 0)</f>
        <v>5</v>
      </c>
      <c r="N1070">
        <f>IF(AI_Impact_on_Jobs_20303[[#This Row],[Risk_Category]]="High", AI_Impact_on_Jobs_20303[[#This Row],[Automation_Probability_2030]], 0)</f>
        <v>0</v>
      </c>
      <c r="O1070">
        <f>AVERAGE(AI_Impact_on_Jobs_20303[[#This Row],[Skill_1]:[Skill_10]])</f>
        <v>60.7</v>
      </c>
      <c r="P1070">
        <v>37</v>
      </c>
      <c r="Q1070">
        <v>65</v>
      </c>
      <c r="R1070">
        <v>95</v>
      </c>
      <c r="S1070">
        <v>4</v>
      </c>
      <c r="T1070">
        <v>92</v>
      </c>
      <c r="U1070">
        <v>61</v>
      </c>
      <c r="V1070">
        <v>81</v>
      </c>
      <c r="W1070">
        <v>38</v>
      </c>
      <c r="X1070">
        <v>47</v>
      </c>
      <c r="Y1070">
        <v>87</v>
      </c>
    </row>
    <row r="1071" spans="1:25" x14ac:dyDescent="0.35">
      <c r="A1071">
        <v>1070</v>
      </c>
      <c r="B1071" t="s">
        <v>37</v>
      </c>
      <c r="C1071">
        <v>126746</v>
      </c>
      <c r="D1071">
        <f>ROUND(AI_Impact_on_Jobs_20303[[#This Row],[Salary]]/1000, 1)</f>
        <v>126.7</v>
      </c>
      <c r="E1071">
        <v>18</v>
      </c>
      <c r="F10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71" t="s">
        <v>25</v>
      </c>
      <c r="H1071">
        <v>53</v>
      </c>
      <c r="I1071">
        <v>52</v>
      </c>
      <c r="J1071">
        <v>36</v>
      </c>
      <c r="K1071" t="s">
        <v>27</v>
      </c>
      <c r="L1071">
        <f>IF(AI_Impact_on_Jobs_20303[[#This Row],[Risk_Category]] = "Low", AI_Impact_on_Jobs_20303[[#This Row],[Automation_Probability_2030]], 0)</f>
        <v>0</v>
      </c>
      <c r="M1071">
        <f>IF(AI_Impact_on_Jobs_20303[[#This Row],[Risk_Category]]="Medium", AI_Impact_on_Jobs_20303[[#This Row],[Automation_Probability_2030]], 0)</f>
        <v>36</v>
      </c>
      <c r="N1071">
        <f>IF(AI_Impact_on_Jobs_20303[[#This Row],[Risk_Category]]="High", AI_Impact_on_Jobs_20303[[#This Row],[Automation_Probability_2030]], 0)</f>
        <v>0</v>
      </c>
      <c r="O1071">
        <f>AVERAGE(AI_Impact_on_Jobs_20303[[#This Row],[Skill_1]:[Skill_10]])</f>
        <v>46.7</v>
      </c>
      <c r="P1071">
        <v>64</v>
      </c>
      <c r="Q1071">
        <v>72</v>
      </c>
      <c r="R1071">
        <v>58</v>
      </c>
      <c r="S1071">
        <v>14</v>
      </c>
      <c r="T1071">
        <v>45</v>
      </c>
      <c r="U1071">
        <v>36</v>
      </c>
      <c r="V1071">
        <v>5</v>
      </c>
      <c r="W1071">
        <v>87</v>
      </c>
      <c r="X1071">
        <v>78</v>
      </c>
      <c r="Y1071">
        <v>8</v>
      </c>
    </row>
    <row r="1072" spans="1:25" x14ac:dyDescent="0.35">
      <c r="A1072">
        <v>1071</v>
      </c>
      <c r="B1072" t="s">
        <v>37</v>
      </c>
      <c r="C1072">
        <v>115421</v>
      </c>
      <c r="D1072">
        <f>ROUND(AI_Impact_on_Jobs_20303[[#This Row],[Salary]]/1000, 1)</f>
        <v>115.4</v>
      </c>
      <c r="E1072">
        <v>2</v>
      </c>
      <c r="F10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72" t="s">
        <v>25</v>
      </c>
      <c r="H1072">
        <v>47</v>
      </c>
      <c r="I1072">
        <v>124</v>
      </c>
      <c r="J1072">
        <v>36</v>
      </c>
      <c r="K1072" t="s">
        <v>27</v>
      </c>
      <c r="L1072">
        <f>IF(AI_Impact_on_Jobs_20303[[#This Row],[Risk_Category]] = "Low", AI_Impact_on_Jobs_20303[[#This Row],[Automation_Probability_2030]], 0)</f>
        <v>0</v>
      </c>
      <c r="M1072">
        <f>IF(AI_Impact_on_Jobs_20303[[#This Row],[Risk_Category]]="Medium", AI_Impact_on_Jobs_20303[[#This Row],[Automation_Probability_2030]], 0)</f>
        <v>36</v>
      </c>
      <c r="N1072">
        <f>IF(AI_Impact_on_Jobs_20303[[#This Row],[Risk_Category]]="High", AI_Impact_on_Jobs_20303[[#This Row],[Automation_Probability_2030]], 0)</f>
        <v>0</v>
      </c>
      <c r="O1072">
        <f>AVERAGE(AI_Impact_on_Jobs_20303[[#This Row],[Skill_1]:[Skill_10]])</f>
        <v>25.8</v>
      </c>
      <c r="P1072">
        <v>67</v>
      </c>
      <c r="Q1072">
        <v>24</v>
      </c>
      <c r="R1072">
        <v>44</v>
      </c>
      <c r="S1072">
        <v>2</v>
      </c>
      <c r="T1072">
        <v>15</v>
      </c>
      <c r="U1072">
        <v>9</v>
      </c>
      <c r="V1072">
        <v>24</v>
      </c>
      <c r="W1072">
        <v>1</v>
      </c>
      <c r="X1072">
        <v>69</v>
      </c>
      <c r="Y1072">
        <v>3</v>
      </c>
    </row>
    <row r="1073" spans="1:25" x14ac:dyDescent="0.35">
      <c r="A1073">
        <v>1072</v>
      </c>
      <c r="B1073" t="s">
        <v>39</v>
      </c>
      <c r="C1073">
        <v>45817</v>
      </c>
      <c r="D1073">
        <f>ROUND(AI_Impact_on_Jobs_20303[[#This Row],[Salary]]/1000, 1)</f>
        <v>45.8</v>
      </c>
      <c r="E1073">
        <v>8</v>
      </c>
      <c r="F10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73" t="s">
        <v>25</v>
      </c>
      <c r="H1073">
        <v>14</v>
      </c>
      <c r="I1073">
        <v>145</v>
      </c>
      <c r="J1073">
        <v>93</v>
      </c>
      <c r="K1073" t="s">
        <v>20</v>
      </c>
      <c r="L1073">
        <f>IF(AI_Impact_on_Jobs_20303[[#This Row],[Risk_Category]] = "Low", AI_Impact_on_Jobs_20303[[#This Row],[Automation_Probability_2030]], 0)</f>
        <v>0</v>
      </c>
      <c r="M1073">
        <f>IF(AI_Impact_on_Jobs_20303[[#This Row],[Risk_Category]]="Medium", AI_Impact_on_Jobs_20303[[#This Row],[Automation_Probability_2030]], 0)</f>
        <v>0</v>
      </c>
      <c r="N1073">
        <f>IF(AI_Impact_on_Jobs_20303[[#This Row],[Risk_Category]]="High", AI_Impact_on_Jobs_20303[[#This Row],[Automation_Probability_2030]], 0)</f>
        <v>93</v>
      </c>
      <c r="O1073">
        <f>AVERAGE(AI_Impact_on_Jobs_20303[[#This Row],[Skill_1]:[Skill_10]])</f>
        <v>38.4</v>
      </c>
      <c r="P1073">
        <v>23</v>
      </c>
      <c r="Q1073">
        <v>61</v>
      </c>
      <c r="R1073">
        <v>3</v>
      </c>
      <c r="S1073">
        <v>93</v>
      </c>
      <c r="T1073">
        <v>52</v>
      </c>
      <c r="U1073">
        <v>4</v>
      </c>
      <c r="V1073">
        <v>34</v>
      </c>
      <c r="W1073">
        <v>8</v>
      </c>
      <c r="X1073">
        <v>39</v>
      </c>
      <c r="Y1073">
        <v>67</v>
      </c>
    </row>
    <row r="1074" spans="1:25" x14ac:dyDescent="0.35">
      <c r="A1074">
        <v>1073</v>
      </c>
      <c r="B1074" t="s">
        <v>40</v>
      </c>
      <c r="C1074">
        <v>76205</v>
      </c>
      <c r="D1074">
        <f>ROUND(AI_Impact_on_Jobs_20303[[#This Row],[Salary]]/1000, 1)</f>
        <v>76.2</v>
      </c>
      <c r="E1074">
        <v>7</v>
      </c>
      <c r="F10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74" t="s">
        <v>25</v>
      </c>
      <c r="H1074">
        <v>38</v>
      </c>
      <c r="I1074">
        <v>62</v>
      </c>
      <c r="J1074">
        <v>11</v>
      </c>
      <c r="K1074" t="s">
        <v>23</v>
      </c>
      <c r="L1074">
        <f>IF(AI_Impact_on_Jobs_20303[[#This Row],[Risk_Category]] = "Low", AI_Impact_on_Jobs_20303[[#This Row],[Automation_Probability_2030]], 0)</f>
        <v>11</v>
      </c>
      <c r="M1074">
        <f>IF(AI_Impact_on_Jobs_20303[[#This Row],[Risk_Category]]="Medium", AI_Impact_on_Jobs_20303[[#This Row],[Automation_Probability_2030]], 0)</f>
        <v>0</v>
      </c>
      <c r="N1074">
        <f>IF(AI_Impact_on_Jobs_20303[[#This Row],[Risk_Category]]="High", AI_Impact_on_Jobs_20303[[#This Row],[Automation_Probability_2030]], 0)</f>
        <v>0</v>
      </c>
      <c r="O1074">
        <f>AVERAGE(AI_Impact_on_Jobs_20303[[#This Row],[Skill_1]:[Skill_10]])</f>
        <v>33.200000000000003</v>
      </c>
      <c r="P1074">
        <v>1</v>
      </c>
      <c r="Q1074">
        <v>81</v>
      </c>
      <c r="R1074">
        <v>14</v>
      </c>
      <c r="S1074">
        <v>6</v>
      </c>
      <c r="T1074">
        <v>34</v>
      </c>
      <c r="U1074">
        <v>23</v>
      </c>
      <c r="V1074">
        <v>64</v>
      </c>
      <c r="W1074">
        <v>46</v>
      </c>
      <c r="X1074">
        <v>4</v>
      </c>
      <c r="Y1074">
        <v>59</v>
      </c>
    </row>
    <row r="1075" spans="1:25" x14ac:dyDescent="0.35">
      <c r="A1075">
        <v>1074</v>
      </c>
      <c r="B1075" t="s">
        <v>35</v>
      </c>
      <c r="C1075">
        <v>142398</v>
      </c>
      <c r="D1075">
        <f>ROUND(AI_Impact_on_Jobs_20303[[#This Row],[Salary]]/1000, 1)</f>
        <v>142.4</v>
      </c>
      <c r="E1075">
        <v>26</v>
      </c>
      <c r="F10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75" t="s">
        <v>19</v>
      </c>
      <c r="H1075">
        <v>3</v>
      </c>
      <c r="I1075">
        <v>106</v>
      </c>
      <c r="J1075">
        <v>57</v>
      </c>
      <c r="K1075" t="s">
        <v>27</v>
      </c>
      <c r="L1075">
        <f>IF(AI_Impact_on_Jobs_20303[[#This Row],[Risk_Category]] = "Low", AI_Impact_on_Jobs_20303[[#This Row],[Automation_Probability_2030]], 0)</f>
        <v>0</v>
      </c>
      <c r="M1075">
        <f>IF(AI_Impact_on_Jobs_20303[[#This Row],[Risk_Category]]="Medium", AI_Impact_on_Jobs_20303[[#This Row],[Automation_Probability_2030]], 0)</f>
        <v>57</v>
      </c>
      <c r="N1075">
        <f>IF(AI_Impact_on_Jobs_20303[[#This Row],[Risk_Category]]="High", AI_Impact_on_Jobs_20303[[#This Row],[Automation_Probability_2030]], 0)</f>
        <v>0</v>
      </c>
      <c r="O1075">
        <f>AVERAGE(AI_Impact_on_Jobs_20303[[#This Row],[Skill_1]:[Skill_10]])</f>
        <v>41.3</v>
      </c>
      <c r="P1075">
        <v>3</v>
      </c>
      <c r="Q1075">
        <v>47</v>
      </c>
      <c r="R1075">
        <v>6</v>
      </c>
      <c r="S1075">
        <v>19</v>
      </c>
      <c r="T1075">
        <v>56</v>
      </c>
      <c r="U1075">
        <v>87</v>
      </c>
      <c r="V1075">
        <v>88</v>
      </c>
      <c r="W1075">
        <v>7</v>
      </c>
      <c r="X1075">
        <v>42</v>
      </c>
      <c r="Y1075">
        <v>58</v>
      </c>
    </row>
    <row r="1076" spans="1:25" x14ac:dyDescent="0.35">
      <c r="A1076">
        <v>1075</v>
      </c>
      <c r="B1076" t="s">
        <v>26</v>
      </c>
      <c r="C1076">
        <v>54453</v>
      </c>
      <c r="D1076">
        <f>ROUND(AI_Impact_on_Jobs_20303[[#This Row],[Salary]]/1000, 1)</f>
        <v>54.5</v>
      </c>
      <c r="E1076">
        <v>10</v>
      </c>
      <c r="F10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76" t="s">
        <v>25</v>
      </c>
      <c r="H1076">
        <v>77</v>
      </c>
      <c r="I1076">
        <v>124</v>
      </c>
      <c r="J1076">
        <v>66</v>
      </c>
      <c r="K1076" t="s">
        <v>27</v>
      </c>
      <c r="L1076">
        <f>IF(AI_Impact_on_Jobs_20303[[#This Row],[Risk_Category]] = "Low", AI_Impact_on_Jobs_20303[[#This Row],[Automation_Probability_2030]], 0)</f>
        <v>0</v>
      </c>
      <c r="M1076">
        <f>IF(AI_Impact_on_Jobs_20303[[#This Row],[Risk_Category]]="Medium", AI_Impact_on_Jobs_20303[[#This Row],[Automation_Probability_2030]], 0)</f>
        <v>66</v>
      </c>
      <c r="N1076">
        <f>IF(AI_Impact_on_Jobs_20303[[#This Row],[Risk_Category]]="High", AI_Impact_on_Jobs_20303[[#This Row],[Automation_Probability_2030]], 0)</f>
        <v>0</v>
      </c>
      <c r="O1076">
        <f>AVERAGE(AI_Impact_on_Jobs_20303[[#This Row],[Skill_1]:[Skill_10]])</f>
        <v>38.6</v>
      </c>
      <c r="P1076">
        <v>1</v>
      </c>
      <c r="Q1076">
        <v>22</v>
      </c>
      <c r="R1076">
        <v>83</v>
      </c>
      <c r="S1076">
        <v>67</v>
      </c>
      <c r="T1076">
        <v>89</v>
      </c>
      <c r="U1076">
        <v>6</v>
      </c>
      <c r="V1076">
        <v>6</v>
      </c>
      <c r="W1076">
        <v>57</v>
      </c>
      <c r="X1076">
        <v>4</v>
      </c>
      <c r="Y1076">
        <v>51</v>
      </c>
    </row>
    <row r="1077" spans="1:25" x14ac:dyDescent="0.35">
      <c r="A1077">
        <v>1076</v>
      </c>
      <c r="B1077" t="s">
        <v>34</v>
      </c>
      <c r="C1077">
        <v>129821</v>
      </c>
      <c r="D1077">
        <f>ROUND(AI_Impact_on_Jobs_20303[[#This Row],[Salary]]/1000, 1)</f>
        <v>129.80000000000001</v>
      </c>
      <c r="E1077">
        <v>29</v>
      </c>
      <c r="F10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77" t="s">
        <v>19</v>
      </c>
      <c r="H1077">
        <v>19</v>
      </c>
      <c r="I1077">
        <v>77</v>
      </c>
      <c r="J1077">
        <v>56</v>
      </c>
      <c r="K1077" t="s">
        <v>27</v>
      </c>
      <c r="L1077">
        <f>IF(AI_Impact_on_Jobs_20303[[#This Row],[Risk_Category]] = "Low", AI_Impact_on_Jobs_20303[[#This Row],[Automation_Probability_2030]], 0)</f>
        <v>0</v>
      </c>
      <c r="M1077">
        <f>IF(AI_Impact_on_Jobs_20303[[#This Row],[Risk_Category]]="Medium", AI_Impact_on_Jobs_20303[[#This Row],[Automation_Probability_2030]], 0)</f>
        <v>56</v>
      </c>
      <c r="N1077">
        <f>IF(AI_Impact_on_Jobs_20303[[#This Row],[Risk_Category]]="High", AI_Impact_on_Jobs_20303[[#This Row],[Automation_Probability_2030]], 0)</f>
        <v>0</v>
      </c>
      <c r="O1077">
        <f>AVERAGE(AI_Impact_on_Jobs_20303[[#This Row],[Skill_1]:[Skill_10]])</f>
        <v>47.7</v>
      </c>
      <c r="P1077">
        <v>47</v>
      </c>
      <c r="Q1077">
        <v>86</v>
      </c>
      <c r="R1077">
        <v>34</v>
      </c>
      <c r="S1077">
        <v>27</v>
      </c>
      <c r="T1077">
        <v>98</v>
      </c>
      <c r="U1077">
        <v>91</v>
      </c>
      <c r="V1077">
        <v>3</v>
      </c>
      <c r="W1077">
        <v>77</v>
      </c>
      <c r="X1077">
        <v>11</v>
      </c>
      <c r="Y1077">
        <v>3</v>
      </c>
    </row>
    <row r="1078" spans="1:25" x14ac:dyDescent="0.35">
      <c r="A1078">
        <v>1077</v>
      </c>
      <c r="B1078" t="s">
        <v>21</v>
      </c>
      <c r="C1078">
        <v>89615</v>
      </c>
      <c r="D1078">
        <f>ROUND(AI_Impact_on_Jobs_20303[[#This Row],[Salary]]/1000, 1)</f>
        <v>89.6</v>
      </c>
      <c r="E1078">
        <v>10</v>
      </c>
      <c r="F10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78" t="s">
        <v>38</v>
      </c>
      <c r="H1078">
        <v>27</v>
      </c>
      <c r="I1078">
        <v>132</v>
      </c>
      <c r="J1078">
        <v>23</v>
      </c>
      <c r="K1078" t="s">
        <v>23</v>
      </c>
      <c r="L1078">
        <f>IF(AI_Impact_on_Jobs_20303[[#This Row],[Risk_Category]] = "Low", AI_Impact_on_Jobs_20303[[#This Row],[Automation_Probability_2030]], 0)</f>
        <v>23</v>
      </c>
      <c r="M1078">
        <f>IF(AI_Impact_on_Jobs_20303[[#This Row],[Risk_Category]]="Medium", AI_Impact_on_Jobs_20303[[#This Row],[Automation_Probability_2030]], 0)</f>
        <v>0</v>
      </c>
      <c r="N1078">
        <f>IF(AI_Impact_on_Jobs_20303[[#This Row],[Risk_Category]]="High", AI_Impact_on_Jobs_20303[[#This Row],[Automation_Probability_2030]], 0)</f>
        <v>0</v>
      </c>
      <c r="O1078">
        <f>AVERAGE(AI_Impact_on_Jobs_20303[[#This Row],[Skill_1]:[Skill_10]])</f>
        <v>48.7</v>
      </c>
      <c r="P1078">
        <v>98</v>
      </c>
      <c r="Q1078">
        <v>71</v>
      </c>
      <c r="R1078">
        <v>42</v>
      </c>
      <c r="S1078">
        <v>7</v>
      </c>
      <c r="T1078">
        <v>10</v>
      </c>
      <c r="U1078">
        <v>71</v>
      </c>
      <c r="V1078">
        <v>76</v>
      </c>
      <c r="W1078">
        <v>94</v>
      </c>
      <c r="X1078">
        <v>11</v>
      </c>
      <c r="Y1078">
        <v>7</v>
      </c>
    </row>
    <row r="1079" spans="1:25" x14ac:dyDescent="0.35">
      <c r="A1079">
        <v>1078</v>
      </c>
      <c r="B1079" t="s">
        <v>24</v>
      </c>
      <c r="C1079">
        <v>57470</v>
      </c>
      <c r="D1079">
        <f>ROUND(AI_Impact_on_Jobs_20303[[#This Row],[Salary]]/1000, 1)</f>
        <v>57.5</v>
      </c>
      <c r="E1079">
        <v>9</v>
      </c>
      <c r="F10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79" t="s">
        <v>22</v>
      </c>
      <c r="H1079">
        <v>95</v>
      </c>
      <c r="I1079">
        <v>71</v>
      </c>
      <c r="J1079">
        <v>83</v>
      </c>
      <c r="K1079" t="s">
        <v>20</v>
      </c>
      <c r="L1079">
        <f>IF(AI_Impact_on_Jobs_20303[[#This Row],[Risk_Category]] = "Low", AI_Impact_on_Jobs_20303[[#This Row],[Automation_Probability_2030]], 0)</f>
        <v>0</v>
      </c>
      <c r="M1079">
        <f>IF(AI_Impact_on_Jobs_20303[[#This Row],[Risk_Category]]="Medium", AI_Impact_on_Jobs_20303[[#This Row],[Automation_Probability_2030]], 0)</f>
        <v>0</v>
      </c>
      <c r="N1079">
        <f>IF(AI_Impact_on_Jobs_20303[[#This Row],[Risk_Category]]="High", AI_Impact_on_Jobs_20303[[#This Row],[Automation_Probability_2030]], 0)</f>
        <v>83</v>
      </c>
      <c r="O1079">
        <f>AVERAGE(AI_Impact_on_Jobs_20303[[#This Row],[Skill_1]:[Skill_10]])</f>
        <v>35.200000000000003</v>
      </c>
      <c r="P1079">
        <v>68</v>
      </c>
      <c r="Q1079">
        <v>25</v>
      </c>
      <c r="R1079">
        <v>6</v>
      </c>
      <c r="S1079">
        <v>26</v>
      </c>
      <c r="T1079">
        <v>33</v>
      </c>
      <c r="U1079">
        <v>44</v>
      </c>
      <c r="V1079">
        <v>53</v>
      </c>
      <c r="W1079">
        <v>45</v>
      </c>
      <c r="X1079">
        <v>49</v>
      </c>
      <c r="Y1079">
        <v>3</v>
      </c>
    </row>
    <row r="1080" spans="1:25" x14ac:dyDescent="0.35">
      <c r="A1080">
        <v>1079</v>
      </c>
      <c r="B1080" t="s">
        <v>42</v>
      </c>
      <c r="C1080">
        <v>102082</v>
      </c>
      <c r="D1080">
        <f>ROUND(AI_Impact_on_Jobs_20303[[#This Row],[Salary]]/1000, 1)</f>
        <v>102.1</v>
      </c>
      <c r="E1080">
        <v>12</v>
      </c>
      <c r="F10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80" t="s">
        <v>25</v>
      </c>
      <c r="H1080">
        <v>38</v>
      </c>
      <c r="I1080">
        <v>137</v>
      </c>
      <c r="J1080">
        <v>45</v>
      </c>
      <c r="K1080" t="s">
        <v>27</v>
      </c>
      <c r="L1080">
        <f>IF(AI_Impact_on_Jobs_20303[[#This Row],[Risk_Category]] = "Low", AI_Impact_on_Jobs_20303[[#This Row],[Automation_Probability_2030]], 0)</f>
        <v>0</v>
      </c>
      <c r="M1080">
        <f>IF(AI_Impact_on_Jobs_20303[[#This Row],[Risk_Category]]="Medium", AI_Impact_on_Jobs_20303[[#This Row],[Automation_Probability_2030]], 0)</f>
        <v>45</v>
      </c>
      <c r="N1080">
        <f>IF(AI_Impact_on_Jobs_20303[[#This Row],[Risk_Category]]="High", AI_Impact_on_Jobs_20303[[#This Row],[Automation_Probability_2030]], 0)</f>
        <v>0</v>
      </c>
      <c r="O1080">
        <f>AVERAGE(AI_Impact_on_Jobs_20303[[#This Row],[Skill_1]:[Skill_10]])</f>
        <v>44.3</v>
      </c>
      <c r="P1080">
        <v>35</v>
      </c>
      <c r="Q1080">
        <v>10</v>
      </c>
      <c r="R1080">
        <v>48</v>
      </c>
      <c r="S1080">
        <v>81</v>
      </c>
      <c r="T1080">
        <v>8</v>
      </c>
      <c r="U1080">
        <v>93</v>
      </c>
      <c r="V1080">
        <v>8</v>
      </c>
      <c r="W1080">
        <v>27</v>
      </c>
      <c r="X1080">
        <v>77</v>
      </c>
      <c r="Y1080">
        <v>56</v>
      </c>
    </row>
    <row r="1081" spans="1:25" x14ac:dyDescent="0.35">
      <c r="A1081">
        <v>1080</v>
      </c>
      <c r="B1081" t="s">
        <v>28</v>
      </c>
      <c r="C1081">
        <v>90639</v>
      </c>
      <c r="D1081">
        <f>ROUND(AI_Impact_on_Jobs_20303[[#This Row],[Salary]]/1000, 1)</f>
        <v>90.6</v>
      </c>
      <c r="E1081">
        <v>23</v>
      </c>
      <c r="F10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81" t="s">
        <v>38</v>
      </c>
      <c r="H1081">
        <v>17</v>
      </c>
      <c r="I1081">
        <v>78</v>
      </c>
      <c r="J1081">
        <v>51</v>
      </c>
      <c r="K1081" t="s">
        <v>27</v>
      </c>
      <c r="L1081">
        <f>IF(AI_Impact_on_Jobs_20303[[#This Row],[Risk_Category]] = "Low", AI_Impact_on_Jobs_20303[[#This Row],[Automation_Probability_2030]], 0)</f>
        <v>0</v>
      </c>
      <c r="M1081">
        <f>IF(AI_Impact_on_Jobs_20303[[#This Row],[Risk_Category]]="Medium", AI_Impact_on_Jobs_20303[[#This Row],[Automation_Probability_2030]], 0)</f>
        <v>51</v>
      </c>
      <c r="N1081">
        <f>IF(AI_Impact_on_Jobs_20303[[#This Row],[Risk_Category]]="High", AI_Impact_on_Jobs_20303[[#This Row],[Automation_Probability_2030]], 0)</f>
        <v>0</v>
      </c>
      <c r="O1081">
        <f>AVERAGE(AI_Impact_on_Jobs_20303[[#This Row],[Skill_1]:[Skill_10]])</f>
        <v>31.8</v>
      </c>
      <c r="P1081">
        <v>28</v>
      </c>
      <c r="Q1081">
        <v>21</v>
      </c>
      <c r="R1081">
        <v>9</v>
      </c>
      <c r="S1081">
        <v>16</v>
      </c>
      <c r="T1081">
        <v>77</v>
      </c>
      <c r="U1081">
        <v>72</v>
      </c>
      <c r="V1081">
        <v>5</v>
      </c>
      <c r="W1081">
        <v>2</v>
      </c>
      <c r="X1081">
        <v>56</v>
      </c>
      <c r="Y1081">
        <v>32</v>
      </c>
    </row>
    <row r="1082" spans="1:25" x14ac:dyDescent="0.35">
      <c r="A1082">
        <v>1081</v>
      </c>
      <c r="B1082" t="s">
        <v>33</v>
      </c>
      <c r="C1082">
        <v>61854</v>
      </c>
      <c r="D1082">
        <f>ROUND(AI_Impact_on_Jobs_20303[[#This Row],[Salary]]/1000, 1)</f>
        <v>61.9</v>
      </c>
      <c r="E1082">
        <v>28</v>
      </c>
      <c r="F10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82" t="s">
        <v>25</v>
      </c>
      <c r="H1082">
        <v>78</v>
      </c>
      <c r="I1082">
        <v>139</v>
      </c>
      <c r="J1082">
        <v>84</v>
      </c>
      <c r="K1082" t="s">
        <v>20</v>
      </c>
      <c r="L1082">
        <f>IF(AI_Impact_on_Jobs_20303[[#This Row],[Risk_Category]] = "Low", AI_Impact_on_Jobs_20303[[#This Row],[Automation_Probability_2030]], 0)</f>
        <v>0</v>
      </c>
      <c r="M1082">
        <f>IF(AI_Impact_on_Jobs_20303[[#This Row],[Risk_Category]]="Medium", AI_Impact_on_Jobs_20303[[#This Row],[Automation_Probability_2030]], 0)</f>
        <v>0</v>
      </c>
      <c r="N1082">
        <f>IF(AI_Impact_on_Jobs_20303[[#This Row],[Risk_Category]]="High", AI_Impact_on_Jobs_20303[[#This Row],[Automation_Probability_2030]], 0)</f>
        <v>84</v>
      </c>
      <c r="O1082">
        <f>AVERAGE(AI_Impact_on_Jobs_20303[[#This Row],[Skill_1]:[Skill_10]])</f>
        <v>26</v>
      </c>
      <c r="P1082">
        <v>35</v>
      </c>
      <c r="Q1082">
        <v>61</v>
      </c>
      <c r="R1082">
        <v>9</v>
      </c>
      <c r="S1082">
        <v>1</v>
      </c>
      <c r="T1082">
        <v>2</v>
      </c>
      <c r="U1082">
        <v>41</v>
      </c>
      <c r="V1082">
        <v>23</v>
      </c>
      <c r="W1082">
        <v>16</v>
      </c>
      <c r="X1082">
        <v>62</v>
      </c>
      <c r="Y1082">
        <v>10</v>
      </c>
    </row>
    <row r="1083" spans="1:25" x14ac:dyDescent="0.35">
      <c r="A1083">
        <v>1082</v>
      </c>
      <c r="B1083" t="s">
        <v>44</v>
      </c>
      <c r="C1083">
        <v>110882</v>
      </c>
      <c r="D1083">
        <f>ROUND(AI_Impact_on_Jobs_20303[[#This Row],[Salary]]/1000, 1)</f>
        <v>110.9</v>
      </c>
      <c r="E1083">
        <v>2</v>
      </c>
      <c r="F10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83" t="s">
        <v>19</v>
      </c>
      <c r="H1083">
        <v>55</v>
      </c>
      <c r="I1083">
        <v>62</v>
      </c>
      <c r="J1083">
        <v>67</v>
      </c>
      <c r="K1083" t="s">
        <v>27</v>
      </c>
      <c r="L1083">
        <f>IF(AI_Impact_on_Jobs_20303[[#This Row],[Risk_Category]] = "Low", AI_Impact_on_Jobs_20303[[#This Row],[Automation_Probability_2030]], 0)</f>
        <v>0</v>
      </c>
      <c r="M1083">
        <f>IF(AI_Impact_on_Jobs_20303[[#This Row],[Risk_Category]]="Medium", AI_Impact_on_Jobs_20303[[#This Row],[Automation_Probability_2030]], 0)</f>
        <v>67</v>
      </c>
      <c r="N1083">
        <f>IF(AI_Impact_on_Jobs_20303[[#This Row],[Risk_Category]]="High", AI_Impact_on_Jobs_20303[[#This Row],[Automation_Probability_2030]], 0)</f>
        <v>0</v>
      </c>
      <c r="O1083">
        <f>AVERAGE(AI_Impact_on_Jobs_20303[[#This Row],[Skill_1]:[Skill_10]])</f>
        <v>46.8</v>
      </c>
      <c r="P1083">
        <v>29</v>
      </c>
      <c r="Q1083">
        <v>88</v>
      </c>
      <c r="R1083">
        <v>28</v>
      </c>
      <c r="S1083">
        <v>81</v>
      </c>
      <c r="T1083">
        <v>21</v>
      </c>
      <c r="U1083">
        <v>29</v>
      </c>
      <c r="V1083">
        <v>19</v>
      </c>
      <c r="W1083">
        <v>26</v>
      </c>
      <c r="X1083">
        <v>83</v>
      </c>
      <c r="Y1083">
        <v>64</v>
      </c>
    </row>
    <row r="1084" spans="1:25" x14ac:dyDescent="0.35">
      <c r="A1084">
        <v>1083</v>
      </c>
      <c r="B1084" t="s">
        <v>29</v>
      </c>
      <c r="C1084">
        <v>143352</v>
      </c>
      <c r="D1084">
        <f>ROUND(AI_Impact_on_Jobs_20303[[#This Row],[Salary]]/1000, 1)</f>
        <v>143.4</v>
      </c>
      <c r="E1084">
        <v>14</v>
      </c>
      <c r="F10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84" t="s">
        <v>38</v>
      </c>
      <c r="H1084">
        <v>97</v>
      </c>
      <c r="I1084">
        <v>96</v>
      </c>
      <c r="J1084">
        <v>29</v>
      </c>
      <c r="K1084" t="s">
        <v>23</v>
      </c>
      <c r="L1084">
        <f>IF(AI_Impact_on_Jobs_20303[[#This Row],[Risk_Category]] = "Low", AI_Impact_on_Jobs_20303[[#This Row],[Automation_Probability_2030]], 0)</f>
        <v>29</v>
      </c>
      <c r="M1084">
        <f>IF(AI_Impact_on_Jobs_20303[[#This Row],[Risk_Category]]="Medium", AI_Impact_on_Jobs_20303[[#This Row],[Automation_Probability_2030]], 0)</f>
        <v>0</v>
      </c>
      <c r="N1084">
        <f>IF(AI_Impact_on_Jobs_20303[[#This Row],[Risk_Category]]="High", AI_Impact_on_Jobs_20303[[#This Row],[Automation_Probability_2030]], 0)</f>
        <v>0</v>
      </c>
      <c r="O1084">
        <f>AVERAGE(AI_Impact_on_Jobs_20303[[#This Row],[Skill_1]:[Skill_10]])</f>
        <v>36.4</v>
      </c>
      <c r="P1084">
        <v>2</v>
      </c>
      <c r="Q1084">
        <v>9</v>
      </c>
      <c r="R1084">
        <v>1</v>
      </c>
      <c r="S1084">
        <v>55</v>
      </c>
      <c r="T1084">
        <v>42</v>
      </c>
      <c r="U1084">
        <v>53</v>
      </c>
      <c r="V1084">
        <v>55</v>
      </c>
      <c r="W1084">
        <v>39</v>
      </c>
      <c r="X1084">
        <v>10</v>
      </c>
      <c r="Y1084">
        <v>98</v>
      </c>
    </row>
    <row r="1085" spans="1:25" x14ac:dyDescent="0.35">
      <c r="A1085">
        <v>1084</v>
      </c>
      <c r="B1085" t="s">
        <v>30</v>
      </c>
      <c r="C1085">
        <v>91922</v>
      </c>
      <c r="D1085">
        <f>ROUND(AI_Impact_on_Jobs_20303[[#This Row],[Salary]]/1000, 1)</f>
        <v>91.9</v>
      </c>
      <c r="E1085">
        <v>9</v>
      </c>
      <c r="F10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85" t="s">
        <v>22</v>
      </c>
      <c r="H1085">
        <v>98</v>
      </c>
      <c r="I1085">
        <v>129</v>
      </c>
      <c r="J1085">
        <v>7</v>
      </c>
      <c r="K1085" t="s">
        <v>27</v>
      </c>
      <c r="L1085">
        <f>IF(AI_Impact_on_Jobs_20303[[#This Row],[Risk_Category]] = "Low", AI_Impact_on_Jobs_20303[[#This Row],[Automation_Probability_2030]], 0)</f>
        <v>0</v>
      </c>
      <c r="M1085">
        <f>IF(AI_Impact_on_Jobs_20303[[#This Row],[Risk_Category]]="Medium", AI_Impact_on_Jobs_20303[[#This Row],[Automation_Probability_2030]], 0)</f>
        <v>7</v>
      </c>
      <c r="N1085">
        <f>IF(AI_Impact_on_Jobs_20303[[#This Row],[Risk_Category]]="High", AI_Impact_on_Jobs_20303[[#This Row],[Automation_Probability_2030]], 0)</f>
        <v>0</v>
      </c>
      <c r="O1085">
        <f>AVERAGE(AI_Impact_on_Jobs_20303[[#This Row],[Skill_1]:[Skill_10]])</f>
        <v>63.2</v>
      </c>
      <c r="P1085">
        <v>89</v>
      </c>
      <c r="Q1085">
        <v>42</v>
      </c>
      <c r="R1085">
        <v>78</v>
      </c>
      <c r="S1085">
        <v>91</v>
      </c>
      <c r="T1085">
        <v>71</v>
      </c>
      <c r="U1085">
        <v>42</v>
      </c>
      <c r="V1085">
        <v>7</v>
      </c>
      <c r="W1085">
        <v>81</v>
      </c>
      <c r="X1085">
        <v>95</v>
      </c>
      <c r="Y1085">
        <v>36</v>
      </c>
    </row>
    <row r="1086" spans="1:25" x14ac:dyDescent="0.35">
      <c r="A1086">
        <v>1085</v>
      </c>
      <c r="B1086" t="s">
        <v>18</v>
      </c>
      <c r="C1086">
        <v>116195</v>
      </c>
      <c r="D1086">
        <f>ROUND(AI_Impact_on_Jobs_20303[[#This Row],[Salary]]/1000, 1)</f>
        <v>116.2</v>
      </c>
      <c r="E1086">
        <v>15</v>
      </c>
      <c r="F10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86" t="s">
        <v>25</v>
      </c>
      <c r="H1086">
        <v>33</v>
      </c>
      <c r="I1086">
        <v>108</v>
      </c>
      <c r="J1086">
        <v>78</v>
      </c>
      <c r="K1086" t="s">
        <v>20</v>
      </c>
      <c r="L1086">
        <f>IF(AI_Impact_on_Jobs_20303[[#This Row],[Risk_Category]] = "Low", AI_Impact_on_Jobs_20303[[#This Row],[Automation_Probability_2030]], 0)</f>
        <v>0</v>
      </c>
      <c r="M1086">
        <f>IF(AI_Impact_on_Jobs_20303[[#This Row],[Risk_Category]]="Medium", AI_Impact_on_Jobs_20303[[#This Row],[Automation_Probability_2030]], 0)</f>
        <v>0</v>
      </c>
      <c r="N1086">
        <f>IF(AI_Impact_on_Jobs_20303[[#This Row],[Risk_Category]]="High", AI_Impact_on_Jobs_20303[[#This Row],[Automation_Probability_2030]], 0)</f>
        <v>78</v>
      </c>
      <c r="O1086">
        <f>AVERAGE(AI_Impact_on_Jobs_20303[[#This Row],[Skill_1]:[Skill_10]])</f>
        <v>57.9</v>
      </c>
      <c r="P1086">
        <v>61</v>
      </c>
      <c r="Q1086">
        <v>97</v>
      </c>
      <c r="R1086">
        <v>67</v>
      </c>
      <c r="S1086">
        <v>36</v>
      </c>
      <c r="T1086">
        <v>94</v>
      </c>
      <c r="U1086">
        <v>57</v>
      </c>
      <c r="V1086">
        <v>13</v>
      </c>
      <c r="W1086">
        <v>5</v>
      </c>
      <c r="X1086">
        <v>65</v>
      </c>
      <c r="Y1086">
        <v>84</v>
      </c>
    </row>
    <row r="1087" spans="1:25" x14ac:dyDescent="0.35">
      <c r="A1087">
        <v>1086</v>
      </c>
      <c r="B1087" t="s">
        <v>42</v>
      </c>
      <c r="C1087">
        <v>91775</v>
      </c>
      <c r="D1087">
        <f>ROUND(AI_Impact_on_Jobs_20303[[#This Row],[Salary]]/1000, 1)</f>
        <v>91.8</v>
      </c>
      <c r="E1087">
        <v>24</v>
      </c>
      <c r="F10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87" t="s">
        <v>25</v>
      </c>
      <c r="H1087">
        <v>3</v>
      </c>
      <c r="I1087">
        <v>68</v>
      </c>
      <c r="J1087">
        <v>55</v>
      </c>
      <c r="K1087" t="s">
        <v>27</v>
      </c>
      <c r="L1087">
        <f>IF(AI_Impact_on_Jobs_20303[[#This Row],[Risk_Category]] = "Low", AI_Impact_on_Jobs_20303[[#This Row],[Automation_Probability_2030]], 0)</f>
        <v>0</v>
      </c>
      <c r="M1087">
        <f>IF(AI_Impact_on_Jobs_20303[[#This Row],[Risk_Category]]="Medium", AI_Impact_on_Jobs_20303[[#This Row],[Automation_Probability_2030]], 0)</f>
        <v>55</v>
      </c>
      <c r="N1087">
        <f>IF(AI_Impact_on_Jobs_20303[[#This Row],[Risk_Category]]="High", AI_Impact_on_Jobs_20303[[#This Row],[Automation_Probability_2030]], 0)</f>
        <v>0</v>
      </c>
      <c r="O1087">
        <f>AVERAGE(AI_Impact_on_Jobs_20303[[#This Row],[Skill_1]:[Skill_10]])</f>
        <v>39.6</v>
      </c>
      <c r="P1087">
        <v>23</v>
      </c>
      <c r="Q1087">
        <v>8</v>
      </c>
      <c r="R1087">
        <v>0</v>
      </c>
      <c r="S1087">
        <v>61</v>
      </c>
      <c r="T1087">
        <v>36</v>
      </c>
      <c r="U1087">
        <v>75</v>
      </c>
      <c r="V1087">
        <v>38</v>
      </c>
      <c r="W1087">
        <v>49</v>
      </c>
      <c r="X1087">
        <v>41</v>
      </c>
      <c r="Y1087">
        <v>65</v>
      </c>
    </row>
    <row r="1088" spans="1:25" x14ac:dyDescent="0.35">
      <c r="A1088">
        <v>1087</v>
      </c>
      <c r="B1088" t="s">
        <v>24</v>
      </c>
      <c r="C1088">
        <v>86776</v>
      </c>
      <c r="D1088">
        <f>ROUND(AI_Impact_on_Jobs_20303[[#This Row],[Salary]]/1000, 1)</f>
        <v>86.8</v>
      </c>
      <c r="E1088">
        <v>9</v>
      </c>
      <c r="F10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88" t="s">
        <v>22</v>
      </c>
      <c r="H1088">
        <v>3</v>
      </c>
      <c r="I1088">
        <v>112</v>
      </c>
      <c r="J1088">
        <v>79</v>
      </c>
      <c r="K1088" t="s">
        <v>20</v>
      </c>
      <c r="L1088">
        <f>IF(AI_Impact_on_Jobs_20303[[#This Row],[Risk_Category]] = "Low", AI_Impact_on_Jobs_20303[[#This Row],[Automation_Probability_2030]], 0)</f>
        <v>0</v>
      </c>
      <c r="M1088">
        <f>IF(AI_Impact_on_Jobs_20303[[#This Row],[Risk_Category]]="Medium", AI_Impact_on_Jobs_20303[[#This Row],[Automation_Probability_2030]], 0)</f>
        <v>0</v>
      </c>
      <c r="N1088">
        <f>IF(AI_Impact_on_Jobs_20303[[#This Row],[Risk_Category]]="High", AI_Impact_on_Jobs_20303[[#This Row],[Automation_Probability_2030]], 0)</f>
        <v>79</v>
      </c>
      <c r="O1088">
        <f>AVERAGE(AI_Impact_on_Jobs_20303[[#This Row],[Skill_1]:[Skill_10]])</f>
        <v>46.3</v>
      </c>
      <c r="P1088">
        <v>39</v>
      </c>
      <c r="Q1088">
        <v>54</v>
      </c>
      <c r="R1088">
        <v>9</v>
      </c>
      <c r="S1088">
        <v>74</v>
      </c>
      <c r="T1088">
        <v>4</v>
      </c>
      <c r="U1088">
        <v>48</v>
      </c>
      <c r="V1088">
        <v>97</v>
      </c>
      <c r="W1088">
        <v>34</v>
      </c>
      <c r="X1088">
        <v>65</v>
      </c>
      <c r="Y1088">
        <v>39</v>
      </c>
    </row>
    <row r="1089" spans="1:25" x14ac:dyDescent="0.35">
      <c r="A1089">
        <v>1088</v>
      </c>
      <c r="B1089" t="s">
        <v>30</v>
      </c>
      <c r="C1089">
        <v>142192</v>
      </c>
      <c r="D1089">
        <f>ROUND(AI_Impact_on_Jobs_20303[[#This Row],[Salary]]/1000, 1)</f>
        <v>142.19999999999999</v>
      </c>
      <c r="E1089">
        <v>18</v>
      </c>
      <c r="F10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89" t="s">
        <v>25</v>
      </c>
      <c r="H1089">
        <v>85</v>
      </c>
      <c r="I1089">
        <v>74</v>
      </c>
      <c r="J1089">
        <v>58</v>
      </c>
      <c r="K1089" t="s">
        <v>27</v>
      </c>
      <c r="L1089">
        <f>IF(AI_Impact_on_Jobs_20303[[#This Row],[Risk_Category]] = "Low", AI_Impact_on_Jobs_20303[[#This Row],[Automation_Probability_2030]], 0)</f>
        <v>0</v>
      </c>
      <c r="M1089">
        <f>IF(AI_Impact_on_Jobs_20303[[#This Row],[Risk_Category]]="Medium", AI_Impact_on_Jobs_20303[[#This Row],[Automation_Probability_2030]], 0)</f>
        <v>58</v>
      </c>
      <c r="N1089">
        <f>IF(AI_Impact_on_Jobs_20303[[#This Row],[Risk_Category]]="High", AI_Impact_on_Jobs_20303[[#This Row],[Automation_Probability_2030]], 0)</f>
        <v>0</v>
      </c>
      <c r="O1089">
        <f>AVERAGE(AI_Impact_on_Jobs_20303[[#This Row],[Skill_1]:[Skill_10]])</f>
        <v>57.3</v>
      </c>
      <c r="P1089">
        <v>7</v>
      </c>
      <c r="Q1089">
        <v>96</v>
      </c>
      <c r="R1089">
        <v>35</v>
      </c>
      <c r="S1089">
        <v>83</v>
      </c>
      <c r="T1089">
        <v>32</v>
      </c>
      <c r="U1089">
        <v>63</v>
      </c>
      <c r="V1089">
        <v>98</v>
      </c>
      <c r="W1089">
        <v>88</v>
      </c>
      <c r="X1089">
        <v>16</v>
      </c>
      <c r="Y1089">
        <v>55</v>
      </c>
    </row>
    <row r="1090" spans="1:25" x14ac:dyDescent="0.35">
      <c r="A1090">
        <v>1089</v>
      </c>
      <c r="B1090" t="s">
        <v>31</v>
      </c>
      <c r="C1090">
        <v>120351</v>
      </c>
      <c r="D1090">
        <f>ROUND(AI_Impact_on_Jobs_20303[[#This Row],[Salary]]/1000, 1)</f>
        <v>120.4</v>
      </c>
      <c r="E1090">
        <v>1</v>
      </c>
      <c r="F10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90" t="s">
        <v>38</v>
      </c>
      <c r="H1090">
        <v>43</v>
      </c>
      <c r="I1090">
        <v>84</v>
      </c>
      <c r="J1090">
        <v>13</v>
      </c>
      <c r="K1090" t="s">
        <v>23</v>
      </c>
      <c r="L1090">
        <f>IF(AI_Impact_on_Jobs_20303[[#This Row],[Risk_Category]] = "Low", AI_Impact_on_Jobs_20303[[#This Row],[Automation_Probability_2030]], 0)</f>
        <v>13</v>
      </c>
      <c r="M1090">
        <f>IF(AI_Impact_on_Jobs_20303[[#This Row],[Risk_Category]]="Medium", AI_Impact_on_Jobs_20303[[#This Row],[Automation_Probability_2030]], 0)</f>
        <v>0</v>
      </c>
      <c r="N1090">
        <f>IF(AI_Impact_on_Jobs_20303[[#This Row],[Risk_Category]]="High", AI_Impact_on_Jobs_20303[[#This Row],[Automation_Probability_2030]], 0)</f>
        <v>0</v>
      </c>
      <c r="O1090">
        <f>AVERAGE(AI_Impact_on_Jobs_20303[[#This Row],[Skill_1]:[Skill_10]])</f>
        <v>38.9</v>
      </c>
      <c r="P1090">
        <v>54</v>
      </c>
      <c r="Q1090">
        <v>19</v>
      </c>
      <c r="R1090">
        <v>54</v>
      </c>
      <c r="S1090">
        <v>28</v>
      </c>
      <c r="T1090">
        <v>29</v>
      </c>
      <c r="U1090">
        <v>74</v>
      </c>
      <c r="V1090">
        <v>3</v>
      </c>
      <c r="W1090">
        <v>38</v>
      </c>
      <c r="X1090">
        <v>41</v>
      </c>
      <c r="Y1090">
        <v>49</v>
      </c>
    </row>
    <row r="1091" spans="1:25" x14ac:dyDescent="0.35">
      <c r="A1091">
        <v>1090</v>
      </c>
      <c r="B1091" t="s">
        <v>33</v>
      </c>
      <c r="C1091">
        <v>50080</v>
      </c>
      <c r="D1091">
        <f>ROUND(AI_Impact_on_Jobs_20303[[#This Row],[Salary]]/1000, 1)</f>
        <v>50.1</v>
      </c>
      <c r="E1091">
        <v>3</v>
      </c>
      <c r="F10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91" t="s">
        <v>19</v>
      </c>
      <c r="H1091">
        <v>37</v>
      </c>
      <c r="I1091">
        <v>71</v>
      </c>
      <c r="J1091">
        <v>92</v>
      </c>
      <c r="K1091" t="s">
        <v>20</v>
      </c>
      <c r="L1091">
        <f>IF(AI_Impact_on_Jobs_20303[[#This Row],[Risk_Category]] = "Low", AI_Impact_on_Jobs_20303[[#This Row],[Automation_Probability_2030]], 0)</f>
        <v>0</v>
      </c>
      <c r="M1091">
        <f>IF(AI_Impact_on_Jobs_20303[[#This Row],[Risk_Category]]="Medium", AI_Impact_on_Jobs_20303[[#This Row],[Automation_Probability_2030]], 0)</f>
        <v>0</v>
      </c>
      <c r="N1091">
        <f>IF(AI_Impact_on_Jobs_20303[[#This Row],[Risk_Category]]="High", AI_Impact_on_Jobs_20303[[#This Row],[Automation_Probability_2030]], 0)</f>
        <v>92</v>
      </c>
      <c r="O1091">
        <f>AVERAGE(AI_Impact_on_Jobs_20303[[#This Row],[Skill_1]:[Skill_10]])</f>
        <v>47.2</v>
      </c>
      <c r="P1091">
        <v>98</v>
      </c>
      <c r="Q1091">
        <v>2</v>
      </c>
      <c r="R1091">
        <v>55</v>
      </c>
      <c r="S1091">
        <v>34</v>
      </c>
      <c r="T1091">
        <v>28</v>
      </c>
      <c r="U1091">
        <v>34</v>
      </c>
      <c r="V1091">
        <v>64</v>
      </c>
      <c r="W1091">
        <v>19</v>
      </c>
      <c r="X1091">
        <v>91</v>
      </c>
      <c r="Y1091">
        <v>47</v>
      </c>
    </row>
    <row r="1092" spans="1:25" x14ac:dyDescent="0.35">
      <c r="A1092">
        <v>1091</v>
      </c>
      <c r="B1092" t="s">
        <v>41</v>
      </c>
      <c r="C1092">
        <v>95729</v>
      </c>
      <c r="D1092">
        <f>ROUND(AI_Impact_on_Jobs_20303[[#This Row],[Salary]]/1000, 1)</f>
        <v>95.7</v>
      </c>
      <c r="E1092">
        <v>5</v>
      </c>
      <c r="F10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92" t="s">
        <v>22</v>
      </c>
      <c r="H1092">
        <v>77</v>
      </c>
      <c r="I1092">
        <v>52</v>
      </c>
      <c r="J1092">
        <v>81</v>
      </c>
      <c r="K1092" t="s">
        <v>20</v>
      </c>
      <c r="L1092">
        <f>IF(AI_Impact_on_Jobs_20303[[#This Row],[Risk_Category]] = "Low", AI_Impact_on_Jobs_20303[[#This Row],[Automation_Probability_2030]], 0)</f>
        <v>0</v>
      </c>
      <c r="M1092">
        <f>IF(AI_Impact_on_Jobs_20303[[#This Row],[Risk_Category]]="Medium", AI_Impact_on_Jobs_20303[[#This Row],[Automation_Probability_2030]], 0)</f>
        <v>0</v>
      </c>
      <c r="N1092">
        <f>IF(AI_Impact_on_Jobs_20303[[#This Row],[Risk_Category]]="High", AI_Impact_on_Jobs_20303[[#This Row],[Automation_Probability_2030]], 0)</f>
        <v>81</v>
      </c>
      <c r="O1092">
        <f>AVERAGE(AI_Impact_on_Jobs_20303[[#This Row],[Skill_1]:[Skill_10]])</f>
        <v>35.1</v>
      </c>
      <c r="P1092">
        <v>36</v>
      </c>
      <c r="Q1092">
        <v>34</v>
      </c>
      <c r="R1092">
        <v>34</v>
      </c>
      <c r="S1092">
        <v>3</v>
      </c>
      <c r="T1092">
        <v>15</v>
      </c>
      <c r="U1092">
        <v>14</v>
      </c>
      <c r="V1092">
        <v>99</v>
      </c>
      <c r="W1092">
        <v>2</v>
      </c>
      <c r="X1092">
        <v>17</v>
      </c>
      <c r="Y1092">
        <v>97</v>
      </c>
    </row>
    <row r="1093" spans="1:25" x14ac:dyDescent="0.35">
      <c r="A1093">
        <v>1092</v>
      </c>
      <c r="B1093" t="s">
        <v>33</v>
      </c>
      <c r="C1093">
        <v>123330</v>
      </c>
      <c r="D1093">
        <f>ROUND(AI_Impact_on_Jobs_20303[[#This Row],[Salary]]/1000, 1)</f>
        <v>123.3</v>
      </c>
      <c r="E1093">
        <v>1</v>
      </c>
      <c r="F10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93" t="s">
        <v>38</v>
      </c>
      <c r="H1093">
        <v>45</v>
      </c>
      <c r="I1093">
        <v>58</v>
      </c>
      <c r="J1093">
        <v>87</v>
      </c>
      <c r="K1093" t="s">
        <v>20</v>
      </c>
      <c r="L1093">
        <f>IF(AI_Impact_on_Jobs_20303[[#This Row],[Risk_Category]] = "Low", AI_Impact_on_Jobs_20303[[#This Row],[Automation_Probability_2030]], 0)</f>
        <v>0</v>
      </c>
      <c r="M1093">
        <f>IF(AI_Impact_on_Jobs_20303[[#This Row],[Risk_Category]]="Medium", AI_Impact_on_Jobs_20303[[#This Row],[Automation_Probability_2030]], 0)</f>
        <v>0</v>
      </c>
      <c r="N1093">
        <f>IF(AI_Impact_on_Jobs_20303[[#This Row],[Risk_Category]]="High", AI_Impact_on_Jobs_20303[[#This Row],[Automation_Probability_2030]], 0)</f>
        <v>87</v>
      </c>
      <c r="O1093">
        <f>AVERAGE(AI_Impact_on_Jobs_20303[[#This Row],[Skill_1]:[Skill_10]])</f>
        <v>53.5</v>
      </c>
      <c r="P1093">
        <v>14</v>
      </c>
      <c r="Q1093">
        <v>67</v>
      </c>
      <c r="R1093">
        <v>98</v>
      </c>
      <c r="S1093">
        <v>53</v>
      </c>
      <c r="T1093">
        <v>21</v>
      </c>
      <c r="U1093">
        <v>63</v>
      </c>
      <c r="V1093">
        <v>51</v>
      </c>
      <c r="W1093">
        <v>53</v>
      </c>
      <c r="X1093">
        <v>48</v>
      </c>
      <c r="Y1093">
        <v>67</v>
      </c>
    </row>
    <row r="1094" spans="1:25" x14ac:dyDescent="0.35">
      <c r="A1094">
        <v>1093</v>
      </c>
      <c r="B1094" t="s">
        <v>31</v>
      </c>
      <c r="C1094">
        <v>96302</v>
      </c>
      <c r="D1094">
        <f>ROUND(AI_Impact_on_Jobs_20303[[#This Row],[Salary]]/1000, 1)</f>
        <v>96.3</v>
      </c>
      <c r="E1094">
        <v>29</v>
      </c>
      <c r="F10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94" t="s">
        <v>19</v>
      </c>
      <c r="H1094">
        <v>99</v>
      </c>
      <c r="I1094">
        <v>133</v>
      </c>
      <c r="J1094">
        <v>12</v>
      </c>
      <c r="K1094" t="s">
        <v>23</v>
      </c>
      <c r="L1094">
        <f>IF(AI_Impact_on_Jobs_20303[[#This Row],[Risk_Category]] = "Low", AI_Impact_on_Jobs_20303[[#This Row],[Automation_Probability_2030]], 0)</f>
        <v>12</v>
      </c>
      <c r="M1094">
        <f>IF(AI_Impact_on_Jobs_20303[[#This Row],[Risk_Category]]="Medium", AI_Impact_on_Jobs_20303[[#This Row],[Automation_Probability_2030]], 0)</f>
        <v>0</v>
      </c>
      <c r="N1094">
        <f>IF(AI_Impact_on_Jobs_20303[[#This Row],[Risk_Category]]="High", AI_Impact_on_Jobs_20303[[#This Row],[Automation_Probability_2030]], 0)</f>
        <v>0</v>
      </c>
      <c r="O1094">
        <f>AVERAGE(AI_Impact_on_Jobs_20303[[#This Row],[Skill_1]:[Skill_10]])</f>
        <v>49.3</v>
      </c>
      <c r="P1094">
        <v>73</v>
      </c>
      <c r="Q1094">
        <v>21</v>
      </c>
      <c r="R1094">
        <v>78</v>
      </c>
      <c r="S1094">
        <v>15</v>
      </c>
      <c r="T1094">
        <v>47</v>
      </c>
      <c r="U1094">
        <v>79</v>
      </c>
      <c r="V1094">
        <v>28</v>
      </c>
      <c r="W1094">
        <v>84</v>
      </c>
      <c r="X1094">
        <v>64</v>
      </c>
      <c r="Y1094">
        <v>4</v>
      </c>
    </row>
    <row r="1095" spans="1:25" x14ac:dyDescent="0.35">
      <c r="A1095">
        <v>1094</v>
      </c>
      <c r="B1095" t="s">
        <v>32</v>
      </c>
      <c r="C1095">
        <v>97986</v>
      </c>
      <c r="D1095">
        <f>ROUND(AI_Impact_on_Jobs_20303[[#This Row],[Salary]]/1000, 1)</f>
        <v>98</v>
      </c>
      <c r="E1095">
        <v>4</v>
      </c>
      <c r="F10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95" t="s">
        <v>25</v>
      </c>
      <c r="H1095">
        <v>93</v>
      </c>
      <c r="I1095">
        <v>72</v>
      </c>
      <c r="J1095">
        <v>58</v>
      </c>
      <c r="K1095" t="s">
        <v>27</v>
      </c>
      <c r="L1095">
        <f>IF(AI_Impact_on_Jobs_20303[[#This Row],[Risk_Category]] = "Low", AI_Impact_on_Jobs_20303[[#This Row],[Automation_Probability_2030]], 0)</f>
        <v>0</v>
      </c>
      <c r="M1095">
        <f>IF(AI_Impact_on_Jobs_20303[[#This Row],[Risk_Category]]="Medium", AI_Impact_on_Jobs_20303[[#This Row],[Automation_Probability_2030]], 0)</f>
        <v>58</v>
      </c>
      <c r="N1095">
        <f>IF(AI_Impact_on_Jobs_20303[[#This Row],[Risk_Category]]="High", AI_Impact_on_Jobs_20303[[#This Row],[Automation_Probability_2030]], 0)</f>
        <v>0</v>
      </c>
      <c r="O1095">
        <f>AVERAGE(AI_Impact_on_Jobs_20303[[#This Row],[Skill_1]:[Skill_10]])</f>
        <v>55.9</v>
      </c>
      <c r="P1095">
        <v>71</v>
      </c>
      <c r="Q1095">
        <v>92</v>
      </c>
      <c r="R1095">
        <v>71</v>
      </c>
      <c r="S1095">
        <v>58</v>
      </c>
      <c r="T1095">
        <v>9</v>
      </c>
      <c r="U1095">
        <v>83</v>
      </c>
      <c r="V1095">
        <v>72</v>
      </c>
      <c r="W1095">
        <v>3</v>
      </c>
      <c r="X1095">
        <v>37</v>
      </c>
      <c r="Y1095">
        <v>63</v>
      </c>
    </row>
    <row r="1096" spans="1:25" x14ac:dyDescent="0.35">
      <c r="A1096">
        <v>1095</v>
      </c>
      <c r="B1096" t="s">
        <v>30</v>
      </c>
      <c r="C1096">
        <v>43776</v>
      </c>
      <c r="D1096">
        <f>ROUND(AI_Impact_on_Jobs_20303[[#This Row],[Salary]]/1000, 1)</f>
        <v>43.8</v>
      </c>
      <c r="E1096">
        <v>23</v>
      </c>
      <c r="F10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096" t="s">
        <v>38</v>
      </c>
      <c r="H1096">
        <v>32</v>
      </c>
      <c r="I1096">
        <v>64</v>
      </c>
      <c r="J1096">
        <v>52</v>
      </c>
      <c r="K1096" t="s">
        <v>27</v>
      </c>
      <c r="L1096">
        <f>IF(AI_Impact_on_Jobs_20303[[#This Row],[Risk_Category]] = "Low", AI_Impact_on_Jobs_20303[[#This Row],[Automation_Probability_2030]], 0)</f>
        <v>0</v>
      </c>
      <c r="M1096">
        <f>IF(AI_Impact_on_Jobs_20303[[#This Row],[Risk_Category]]="Medium", AI_Impact_on_Jobs_20303[[#This Row],[Automation_Probability_2030]], 0)</f>
        <v>52</v>
      </c>
      <c r="N1096">
        <f>IF(AI_Impact_on_Jobs_20303[[#This Row],[Risk_Category]]="High", AI_Impact_on_Jobs_20303[[#This Row],[Automation_Probability_2030]], 0)</f>
        <v>0</v>
      </c>
      <c r="O1096">
        <f>AVERAGE(AI_Impact_on_Jobs_20303[[#This Row],[Skill_1]:[Skill_10]])</f>
        <v>36.700000000000003</v>
      </c>
      <c r="P1096">
        <v>29</v>
      </c>
      <c r="Q1096">
        <v>23</v>
      </c>
      <c r="R1096">
        <v>4</v>
      </c>
      <c r="S1096">
        <v>79</v>
      </c>
      <c r="T1096">
        <v>49</v>
      </c>
      <c r="U1096">
        <v>22</v>
      </c>
      <c r="V1096">
        <v>12</v>
      </c>
      <c r="W1096">
        <v>5</v>
      </c>
      <c r="X1096">
        <v>79</v>
      </c>
      <c r="Y1096">
        <v>65</v>
      </c>
    </row>
    <row r="1097" spans="1:25" x14ac:dyDescent="0.35">
      <c r="A1097">
        <v>1096</v>
      </c>
      <c r="B1097" t="s">
        <v>34</v>
      </c>
      <c r="C1097">
        <v>37163</v>
      </c>
      <c r="D1097">
        <f>ROUND(AI_Impact_on_Jobs_20303[[#This Row],[Salary]]/1000, 1)</f>
        <v>37.200000000000003</v>
      </c>
      <c r="E1097">
        <v>0</v>
      </c>
      <c r="F10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097" t="s">
        <v>38</v>
      </c>
      <c r="H1097">
        <v>44</v>
      </c>
      <c r="I1097">
        <v>136</v>
      </c>
      <c r="J1097">
        <v>37</v>
      </c>
      <c r="K1097" t="s">
        <v>27</v>
      </c>
      <c r="L1097">
        <f>IF(AI_Impact_on_Jobs_20303[[#This Row],[Risk_Category]] = "Low", AI_Impact_on_Jobs_20303[[#This Row],[Automation_Probability_2030]], 0)</f>
        <v>0</v>
      </c>
      <c r="M1097">
        <f>IF(AI_Impact_on_Jobs_20303[[#This Row],[Risk_Category]]="Medium", AI_Impact_on_Jobs_20303[[#This Row],[Automation_Probability_2030]], 0)</f>
        <v>37</v>
      </c>
      <c r="N1097">
        <f>IF(AI_Impact_on_Jobs_20303[[#This Row],[Risk_Category]]="High", AI_Impact_on_Jobs_20303[[#This Row],[Automation_Probability_2030]], 0)</f>
        <v>0</v>
      </c>
      <c r="O1097">
        <f>AVERAGE(AI_Impact_on_Jobs_20303[[#This Row],[Skill_1]:[Skill_10]])</f>
        <v>20.8</v>
      </c>
      <c r="P1097">
        <v>53</v>
      </c>
      <c r="Q1097">
        <v>36</v>
      </c>
      <c r="R1097">
        <v>12</v>
      </c>
      <c r="S1097">
        <v>5</v>
      </c>
      <c r="T1097">
        <v>56</v>
      </c>
      <c r="U1097">
        <v>2</v>
      </c>
      <c r="V1097">
        <v>1</v>
      </c>
      <c r="W1097">
        <v>35</v>
      </c>
      <c r="X1097">
        <v>4</v>
      </c>
      <c r="Y1097">
        <v>4</v>
      </c>
    </row>
    <row r="1098" spans="1:25" x14ac:dyDescent="0.35">
      <c r="A1098">
        <v>1097</v>
      </c>
      <c r="B1098" t="s">
        <v>42</v>
      </c>
      <c r="C1098">
        <v>135001</v>
      </c>
      <c r="D1098">
        <f>ROUND(AI_Impact_on_Jobs_20303[[#This Row],[Salary]]/1000, 1)</f>
        <v>135</v>
      </c>
      <c r="E1098">
        <v>17</v>
      </c>
      <c r="F10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098" t="s">
        <v>22</v>
      </c>
      <c r="H1098">
        <v>35</v>
      </c>
      <c r="I1098">
        <v>129</v>
      </c>
      <c r="J1098">
        <v>55</v>
      </c>
      <c r="K1098" t="s">
        <v>27</v>
      </c>
      <c r="L1098">
        <f>IF(AI_Impact_on_Jobs_20303[[#This Row],[Risk_Category]] = "Low", AI_Impact_on_Jobs_20303[[#This Row],[Automation_Probability_2030]], 0)</f>
        <v>0</v>
      </c>
      <c r="M1098">
        <f>IF(AI_Impact_on_Jobs_20303[[#This Row],[Risk_Category]]="Medium", AI_Impact_on_Jobs_20303[[#This Row],[Automation_Probability_2030]], 0)</f>
        <v>55</v>
      </c>
      <c r="N1098">
        <f>IF(AI_Impact_on_Jobs_20303[[#This Row],[Risk_Category]]="High", AI_Impact_on_Jobs_20303[[#This Row],[Automation_Probability_2030]], 0)</f>
        <v>0</v>
      </c>
      <c r="O1098">
        <f>AVERAGE(AI_Impact_on_Jobs_20303[[#This Row],[Skill_1]:[Skill_10]])</f>
        <v>43.5</v>
      </c>
      <c r="P1098">
        <v>45</v>
      </c>
      <c r="Q1098">
        <v>9</v>
      </c>
      <c r="R1098">
        <v>62</v>
      </c>
      <c r="S1098">
        <v>16</v>
      </c>
      <c r="T1098">
        <v>8</v>
      </c>
      <c r="U1098">
        <v>66</v>
      </c>
      <c r="V1098">
        <v>91</v>
      </c>
      <c r="W1098">
        <v>46</v>
      </c>
      <c r="X1098">
        <v>4</v>
      </c>
      <c r="Y1098">
        <v>88</v>
      </c>
    </row>
    <row r="1099" spans="1:25" x14ac:dyDescent="0.35">
      <c r="A1099">
        <v>1098</v>
      </c>
      <c r="B1099" t="s">
        <v>18</v>
      </c>
      <c r="C1099">
        <v>108156</v>
      </c>
      <c r="D1099">
        <f>ROUND(AI_Impact_on_Jobs_20303[[#This Row],[Salary]]/1000, 1)</f>
        <v>108.2</v>
      </c>
      <c r="E1099">
        <v>8</v>
      </c>
      <c r="F10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099" t="s">
        <v>25</v>
      </c>
      <c r="H1099">
        <v>87</v>
      </c>
      <c r="I1099">
        <v>89</v>
      </c>
      <c r="J1099">
        <v>79</v>
      </c>
      <c r="K1099" t="s">
        <v>20</v>
      </c>
      <c r="L1099">
        <f>IF(AI_Impact_on_Jobs_20303[[#This Row],[Risk_Category]] = "Low", AI_Impact_on_Jobs_20303[[#This Row],[Automation_Probability_2030]], 0)</f>
        <v>0</v>
      </c>
      <c r="M1099">
        <f>IF(AI_Impact_on_Jobs_20303[[#This Row],[Risk_Category]]="Medium", AI_Impact_on_Jobs_20303[[#This Row],[Automation_Probability_2030]], 0)</f>
        <v>0</v>
      </c>
      <c r="N1099">
        <f>IF(AI_Impact_on_Jobs_20303[[#This Row],[Risk_Category]]="High", AI_Impact_on_Jobs_20303[[#This Row],[Automation_Probability_2030]], 0)</f>
        <v>79</v>
      </c>
      <c r="O1099">
        <f>AVERAGE(AI_Impact_on_Jobs_20303[[#This Row],[Skill_1]:[Skill_10]])</f>
        <v>45.9</v>
      </c>
      <c r="P1099">
        <v>54</v>
      </c>
      <c r="Q1099">
        <v>96</v>
      </c>
      <c r="R1099">
        <v>9</v>
      </c>
      <c r="S1099">
        <v>47</v>
      </c>
      <c r="T1099">
        <v>7</v>
      </c>
      <c r="U1099">
        <v>58</v>
      </c>
      <c r="V1099">
        <v>69</v>
      </c>
      <c r="W1099">
        <v>83</v>
      </c>
      <c r="X1099">
        <v>3</v>
      </c>
      <c r="Y1099">
        <v>33</v>
      </c>
    </row>
    <row r="1100" spans="1:25" x14ac:dyDescent="0.35">
      <c r="A1100">
        <v>1099</v>
      </c>
      <c r="B1100" t="s">
        <v>21</v>
      </c>
      <c r="C1100">
        <v>68842</v>
      </c>
      <c r="D1100">
        <f>ROUND(AI_Impact_on_Jobs_20303[[#This Row],[Salary]]/1000, 1)</f>
        <v>68.8</v>
      </c>
      <c r="E1100">
        <v>28</v>
      </c>
      <c r="F11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00" t="s">
        <v>19</v>
      </c>
      <c r="H1100">
        <v>95</v>
      </c>
      <c r="I1100">
        <v>51</v>
      </c>
      <c r="J1100">
        <v>1</v>
      </c>
      <c r="K1100" t="s">
        <v>23</v>
      </c>
      <c r="L1100">
        <f>IF(AI_Impact_on_Jobs_20303[[#This Row],[Risk_Category]] = "Low", AI_Impact_on_Jobs_20303[[#This Row],[Automation_Probability_2030]], 0)</f>
        <v>1</v>
      </c>
      <c r="M1100">
        <f>IF(AI_Impact_on_Jobs_20303[[#This Row],[Risk_Category]]="Medium", AI_Impact_on_Jobs_20303[[#This Row],[Automation_Probability_2030]], 0)</f>
        <v>0</v>
      </c>
      <c r="N1100">
        <f>IF(AI_Impact_on_Jobs_20303[[#This Row],[Risk_Category]]="High", AI_Impact_on_Jobs_20303[[#This Row],[Automation_Probability_2030]], 0)</f>
        <v>0</v>
      </c>
      <c r="O1100">
        <f>AVERAGE(AI_Impact_on_Jobs_20303[[#This Row],[Skill_1]:[Skill_10]])</f>
        <v>47.5</v>
      </c>
      <c r="P1100">
        <v>99</v>
      </c>
      <c r="Q1100">
        <v>49</v>
      </c>
      <c r="R1100">
        <v>57</v>
      </c>
      <c r="S1100">
        <v>17</v>
      </c>
      <c r="T1100">
        <v>89</v>
      </c>
      <c r="U1100">
        <v>23</v>
      </c>
      <c r="V1100">
        <v>19</v>
      </c>
      <c r="W1100">
        <v>23</v>
      </c>
      <c r="X1100">
        <v>92</v>
      </c>
      <c r="Y1100">
        <v>7</v>
      </c>
    </row>
    <row r="1101" spans="1:25" x14ac:dyDescent="0.35">
      <c r="A1101">
        <v>1100</v>
      </c>
      <c r="B1101" t="s">
        <v>24</v>
      </c>
      <c r="C1101">
        <v>78039</v>
      </c>
      <c r="D1101">
        <f>ROUND(AI_Impact_on_Jobs_20303[[#This Row],[Salary]]/1000, 1)</f>
        <v>78</v>
      </c>
      <c r="E1101">
        <v>0</v>
      </c>
      <c r="F11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01" t="s">
        <v>25</v>
      </c>
      <c r="H1101">
        <v>38</v>
      </c>
      <c r="I1101">
        <v>141</v>
      </c>
      <c r="J1101">
        <v>9</v>
      </c>
      <c r="K1101" t="s">
        <v>20</v>
      </c>
      <c r="L1101">
        <f>IF(AI_Impact_on_Jobs_20303[[#This Row],[Risk_Category]] = "Low", AI_Impact_on_Jobs_20303[[#This Row],[Automation_Probability_2030]], 0)</f>
        <v>0</v>
      </c>
      <c r="M1101">
        <f>IF(AI_Impact_on_Jobs_20303[[#This Row],[Risk_Category]]="Medium", AI_Impact_on_Jobs_20303[[#This Row],[Automation_Probability_2030]], 0)</f>
        <v>0</v>
      </c>
      <c r="N1101">
        <f>IF(AI_Impact_on_Jobs_20303[[#This Row],[Risk_Category]]="High", AI_Impact_on_Jobs_20303[[#This Row],[Automation_Probability_2030]], 0)</f>
        <v>9</v>
      </c>
      <c r="O1101">
        <f>AVERAGE(AI_Impact_on_Jobs_20303[[#This Row],[Skill_1]:[Skill_10]])</f>
        <v>62.2</v>
      </c>
      <c r="P1101">
        <v>75</v>
      </c>
      <c r="Q1101">
        <v>97</v>
      </c>
      <c r="R1101">
        <v>37</v>
      </c>
      <c r="S1101">
        <v>61</v>
      </c>
      <c r="T1101">
        <v>91</v>
      </c>
      <c r="U1101">
        <v>79</v>
      </c>
      <c r="V1101">
        <v>56</v>
      </c>
      <c r="W1101">
        <v>8</v>
      </c>
      <c r="X1101">
        <v>65</v>
      </c>
      <c r="Y1101">
        <v>53</v>
      </c>
    </row>
    <row r="1102" spans="1:25" x14ac:dyDescent="0.35">
      <c r="A1102">
        <v>1101</v>
      </c>
      <c r="B1102" t="s">
        <v>44</v>
      </c>
      <c r="C1102">
        <v>59552</v>
      </c>
      <c r="D1102">
        <f>ROUND(AI_Impact_on_Jobs_20303[[#This Row],[Salary]]/1000, 1)</f>
        <v>59.6</v>
      </c>
      <c r="E1102">
        <v>1</v>
      </c>
      <c r="F11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02" t="s">
        <v>22</v>
      </c>
      <c r="H1102">
        <v>88</v>
      </c>
      <c r="I1102">
        <v>84</v>
      </c>
      <c r="J1102">
        <v>45</v>
      </c>
      <c r="K1102" t="s">
        <v>27</v>
      </c>
      <c r="L1102">
        <f>IF(AI_Impact_on_Jobs_20303[[#This Row],[Risk_Category]] = "Low", AI_Impact_on_Jobs_20303[[#This Row],[Automation_Probability_2030]], 0)</f>
        <v>0</v>
      </c>
      <c r="M1102">
        <f>IF(AI_Impact_on_Jobs_20303[[#This Row],[Risk_Category]]="Medium", AI_Impact_on_Jobs_20303[[#This Row],[Automation_Probability_2030]], 0)</f>
        <v>45</v>
      </c>
      <c r="N1102">
        <f>IF(AI_Impact_on_Jobs_20303[[#This Row],[Risk_Category]]="High", AI_Impact_on_Jobs_20303[[#This Row],[Automation_Probability_2030]], 0)</f>
        <v>0</v>
      </c>
      <c r="O1102">
        <f>AVERAGE(AI_Impact_on_Jobs_20303[[#This Row],[Skill_1]:[Skill_10]])</f>
        <v>29.8</v>
      </c>
      <c r="P1102">
        <v>67</v>
      </c>
      <c r="Q1102">
        <v>49</v>
      </c>
      <c r="R1102">
        <v>9</v>
      </c>
      <c r="S1102">
        <v>39</v>
      </c>
      <c r="T1102">
        <v>9</v>
      </c>
      <c r="U1102">
        <v>19</v>
      </c>
      <c r="V1102">
        <v>1</v>
      </c>
      <c r="W1102">
        <v>18</v>
      </c>
      <c r="X1102">
        <v>33</v>
      </c>
      <c r="Y1102">
        <v>54</v>
      </c>
    </row>
    <row r="1103" spans="1:25" x14ac:dyDescent="0.35">
      <c r="A1103">
        <v>1102</v>
      </c>
      <c r="B1103" t="s">
        <v>34</v>
      </c>
      <c r="C1103">
        <v>144759</v>
      </c>
      <c r="D1103">
        <f>ROUND(AI_Impact_on_Jobs_20303[[#This Row],[Salary]]/1000, 1)</f>
        <v>144.80000000000001</v>
      </c>
      <c r="E1103">
        <v>18</v>
      </c>
      <c r="F11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03" t="s">
        <v>38</v>
      </c>
      <c r="H1103">
        <v>54</v>
      </c>
      <c r="I1103">
        <v>121</v>
      </c>
      <c r="J1103">
        <v>44</v>
      </c>
      <c r="K1103" t="s">
        <v>27</v>
      </c>
      <c r="L1103">
        <f>IF(AI_Impact_on_Jobs_20303[[#This Row],[Risk_Category]] = "Low", AI_Impact_on_Jobs_20303[[#This Row],[Automation_Probability_2030]], 0)</f>
        <v>0</v>
      </c>
      <c r="M1103">
        <f>IF(AI_Impact_on_Jobs_20303[[#This Row],[Risk_Category]]="Medium", AI_Impact_on_Jobs_20303[[#This Row],[Automation_Probability_2030]], 0)</f>
        <v>44</v>
      </c>
      <c r="N1103">
        <f>IF(AI_Impact_on_Jobs_20303[[#This Row],[Risk_Category]]="High", AI_Impact_on_Jobs_20303[[#This Row],[Automation_Probability_2030]], 0)</f>
        <v>0</v>
      </c>
      <c r="O1103">
        <f>AVERAGE(AI_Impact_on_Jobs_20303[[#This Row],[Skill_1]:[Skill_10]])</f>
        <v>42.9</v>
      </c>
      <c r="P1103">
        <v>75</v>
      </c>
      <c r="Q1103">
        <v>62</v>
      </c>
      <c r="R1103">
        <v>46</v>
      </c>
      <c r="S1103">
        <v>19</v>
      </c>
      <c r="T1103">
        <v>3</v>
      </c>
      <c r="U1103">
        <v>62</v>
      </c>
      <c r="V1103">
        <v>43</v>
      </c>
      <c r="W1103">
        <v>89</v>
      </c>
      <c r="X1103">
        <v>23</v>
      </c>
      <c r="Y1103">
        <v>7</v>
      </c>
    </row>
    <row r="1104" spans="1:25" x14ac:dyDescent="0.35">
      <c r="A1104">
        <v>1103</v>
      </c>
      <c r="B1104" t="s">
        <v>24</v>
      </c>
      <c r="C1104">
        <v>131442</v>
      </c>
      <c r="D1104">
        <f>ROUND(AI_Impact_on_Jobs_20303[[#This Row],[Salary]]/1000, 1)</f>
        <v>131.4</v>
      </c>
      <c r="E1104">
        <v>13</v>
      </c>
      <c r="F11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04" t="s">
        <v>38</v>
      </c>
      <c r="H1104">
        <v>89</v>
      </c>
      <c r="I1104">
        <v>86</v>
      </c>
      <c r="J1104">
        <v>86</v>
      </c>
      <c r="K1104" t="s">
        <v>20</v>
      </c>
      <c r="L1104">
        <f>IF(AI_Impact_on_Jobs_20303[[#This Row],[Risk_Category]] = "Low", AI_Impact_on_Jobs_20303[[#This Row],[Automation_Probability_2030]], 0)</f>
        <v>0</v>
      </c>
      <c r="M1104">
        <f>IF(AI_Impact_on_Jobs_20303[[#This Row],[Risk_Category]]="Medium", AI_Impact_on_Jobs_20303[[#This Row],[Automation_Probability_2030]], 0)</f>
        <v>0</v>
      </c>
      <c r="N1104">
        <f>IF(AI_Impact_on_Jobs_20303[[#This Row],[Risk_Category]]="High", AI_Impact_on_Jobs_20303[[#This Row],[Automation_Probability_2030]], 0)</f>
        <v>86</v>
      </c>
      <c r="O1104">
        <f>AVERAGE(AI_Impact_on_Jobs_20303[[#This Row],[Skill_1]:[Skill_10]])</f>
        <v>48.1</v>
      </c>
      <c r="P1104">
        <v>23</v>
      </c>
      <c r="Q1104">
        <v>56</v>
      </c>
      <c r="R1104">
        <v>79</v>
      </c>
      <c r="S1104">
        <v>87</v>
      </c>
      <c r="T1104">
        <v>11</v>
      </c>
      <c r="U1104">
        <v>36</v>
      </c>
      <c r="V1104">
        <v>64</v>
      </c>
      <c r="W1104">
        <v>3</v>
      </c>
      <c r="X1104">
        <v>69</v>
      </c>
      <c r="Y1104">
        <v>53</v>
      </c>
    </row>
    <row r="1105" spans="1:25" x14ac:dyDescent="0.35">
      <c r="A1105">
        <v>1104</v>
      </c>
      <c r="B1105" t="s">
        <v>37</v>
      </c>
      <c r="C1105">
        <v>126969</v>
      </c>
      <c r="D1105">
        <f>ROUND(AI_Impact_on_Jobs_20303[[#This Row],[Salary]]/1000, 1)</f>
        <v>127</v>
      </c>
      <c r="E1105">
        <v>24</v>
      </c>
      <c r="F11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05" t="s">
        <v>38</v>
      </c>
      <c r="H1105">
        <v>81</v>
      </c>
      <c r="I1105">
        <v>79</v>
      </c>
      <c r="J1105">
        <v>7</v>
      </c>
      <c r="K1105" t="s">
        <v>27</v>
      </c>
      <c r="L1105">
        <f>IF(AI_Impact_on_Jobs_20303[[#This Row],[Risk_Category]] = "Low", AI_Impact_on_Jobs_20303[[#This Row],[Automation_Probability_2030]], 0)</f>
        <v>0</v>
      </c>
      <c r="M1105">
        <f>IF(AI_Impact_on_Jobs_20303[[#This Row],[Risk_Category]]="Medium", AI_Impact_on_Jobs_20303[[#This Row],[Automation_Probability_2030]], 0)</f>
        <v>7</v>
      </c>
      <c r="N1105">
        <f>IF(AI_Impact_on_Jobs_20303[[#This Row],[Risk_Category]]="High", AI_Impact_on_Jobs_20303[[#This Row],[Automation_Probability_2030]], 0)</f>
        <v>0</v>
      </c>
      <c r="O1105">
        <f>AVERAGE(AI_Impact_on_Jobs_20303[[#This Row],[Skill_1]:[Skill_10]])</f>
        <v>51.9</v>
      </c>
      <c r="P1105">
        <v>82</v>
      </c>
      <c r="Q1105">
        <v>71</v>
      </c>
      <c r="R1105">
        <v>6</v>
      </c>
      <c r="S1105">
        <v>9</v>
      </c>
      <c r="T1105">
        <v>79</v>
      </c>
      <c r="U1105">
        <v>23</v>
      </c>
      <c r="V1105">
        <v>39</v>
      </c>
      <c r="W1105">
        <v>27</v>
      </c>
      <c r="X1105">
        <v>98</v>
      </c>
      <c r="Y1105">
        <v>85</v>
      </c>
    </row>
    <row r="1106" spans="1:25" x14ac:dyDescent="0.35">
      <c r="A1106">
        <v>1105</v>
      </c>
      <c r="B1106" t="s">
        <v>31</v>
      </c>
      <c r="C1106">
        <v>111606</v>
      </c>
      <c r="D1106">
        <f>ROUND(AI_Impact_on_Jobs_20303[[#This Row],[Salary]]/1000, 1)</f>
        <v>111.6</v>
      </c>
      <c r="E1106">
        <v>11</v>
      </c>
      <c r="F11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06" t="s">
        <v>38</v>
      </c>
      <c r="H1106">
        <v>79</v>
      </c>
      <c r="I1106">
        <v>96</v>
      </c>
      <c r="J1106">
        <v>1</v>
      </c>
      <c r="K1106" t="s">
        <v>23</v>
      </c>
      <c r="L1106">
        <f>IF(AI_Impact_on_Jobs_20303[[#This Row],[Risk_Category]] = "Low", AI_Impact_on_Jobs_20303[[#This Row],[Automation_Probability_2030]], 0)</f>
        <v>1</v>
      </c>
      <c r="M1106">
        <f>IF(AI_Impact_on_Jobs_20303[[#This Row],[Risk_Category]]="Medium", AI_Impact_on_Jobs_20303[[#This Row],[Automation_Probability_2030]], 0)</f>
        <v>0</v>
      </c>
      <c r="N1106">
        <f>IF(AI_Impact_on_Jobs_20303[[#This Row],[Risk_Category]]="High", AI_Impact_on_Jobs_20303[[#This Row],[Automation_Probability_2030]], 0)</f>
        <v>0</v>
      </c>
      <c r="O1106">
        <f>AVERAGE(AI_Impact_on_Jobs_20303[[#This Row],[Skill_1]:[Skill_10]])</f>
        <v>44</v>
      </c>
      <c r="P1106">
        <v>21</v>
      </c>
      <c r="Q1106">
        <v>15</v>
      </c>
      <c r="R1106">
        <v>55</v>
      </c>
      <c r="S1106">
        <v>92</v>
      </c>
      <c r="T1106">
        <v>99</v>
      </c>
      <c r="U1106">
        <v>29</v>
      </c>
      <c r="V1106">
        <v>7</v>
      </c>
      <c r="W1106">
        <v>6</v>
      </c>
      <c r="X1106">
        <v>49</v>
      </c>
      <c r="Y1106">
        <v>67</v>
      </c>
    </row>
    <row r="1107" spans="1:25" x14ac:dyDescent="0.35">
      <c r="A1107">
        <v>1106</v>
      </c>
      <c r="B1107" t="s">
        <v>31</v>
      </c>
      <c r="C1107">
        <v>137904</v>
      </c>
      <c r="D1107">
        <f>ROUND(AI_Impact_on_Jobs_20303[[#This Row],[Salary]]/1000, 1)</f>
        <v>137.9</v>
      </c>
      <c r="E1107">
        <v>28</v>
      </c>
      <c r="F11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07" t="s">
        <v>22</v>
      </c>
      <c r="H1107">
        <v>94</v>
      </c>
      <c r="I1107">
        <v>121</v>
      </c>
      <c r="J1107">
        <v>24</v>
      </c>
      <c r="K1107" t="s">
        <v>23</v>
      </c>
      <c r="L1107">
        <f>IF(AI_Impact_on_Jobs_20303[[#This Row],[Risk_Category]] = "Low", AI_Impact_on_Jobs_20303[[#This Row],[Automation_Probability_2030]], 0)</f>
        <v>24</v>
      </c>
      <c r="M1107">
        <f>IF(AI_Impact_on_Jobs_20303[[#This Row],[Risk_Category]]="Medium", AI_Impact_on_Jobs_20303[[#This Row],[Automation_Probability_2030]], 0)</f>
        <v>0</v>
      </c>
      <c r="N1107">
        <f>IF(AI_Impact_on_Jobs_20303[[#This Row],[Risk_Category]]="High", AI_Impact_on_Jobs_20303[[#This Row],[Automation_Probability_2030]], 0)</f>
        <v>0</v>
      </c>
      <c r="O1107">
        <f>AVERAGE(AI_Impact_on_Jobs_20303[[#This Row],[Skill_1]:[Skill_10]])</f>
        <v>49.5</v>
      </c>
      <c r="P1107">
        <v>24</v>
      </c>
      <c r="Q1107">
        <v>17</v>
      </c>
      <c r="R1107">
        <v>39</v>
      </c>
      <c r="S1107">
        <v>77</v>
      </c>
      <c r="T1107">
        <v>94</v>
      </c>
      <c r="U1107">
        <v>43</v>
      </c>
      <c r="V1107">
        <v>77</v>
      </c>
      <c r="W1107">
        <v>47</v>
      </c>
      <c r="X1107">
        <v>3</v>
      </c>
      <c r="Y1107">
        <v>74</v>
      </c>
    </row>
    <row r="1108" spans="1:25" x14ac:dyDescent="0.35">
      <c r="A1108">
        <v>1107</v>
      </c>
      <c r="B1108" t="s">
        <v>21</v>
      </c>
      <c r="C1108">
        <v>93878</v>
      </c>
      <c r="D1108">
        <f>ROUND(AI_Impact_on_Jobs_20303[[#This Row],[Salary]]/1000, 1)</f>
        <v>93.9</v>
      </c>
      <c r="E1108">
        <v>11</v>
      </c>
      <c r="F11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08" t="s">
        <v>19</v>
      </c>
      <c r="H1108">
        <v>2</v>
      </c>
      <c r="I1108">
        <v>81</v>
      </c>
      <c r="J1108">
        <v>17</v>
      </c>
      <c r="K1108" t="s">
        <v>23</v>
      </c>
      <c r="L1108">
        <f>IF(AI_Impact_on_Jobs_20303[[#This Row],[Risk_Category]] = "Low", AI_Impact_on_Jobs_20303[[#This Row],[Automation_Probability_2030]], 0)</f>
        <v>17</v>
      </c>
      <c r="M1108">
        <f>IF(AI_Impact_on_Jobs_20303[[#This Row],[Risk_Category]]="Medium", AI_Impact_on_Jobs_20303[[#This Row],[Automation_Probability_2030]], 0)</f>
        <v>0</v>
      </c>
      <c r="N1108">
        <f>IF(AI_Impact_on_Jobs_20303[[#This Row],[Risk_Category]]="High", AI_Impact_on_Jobs_20303[[#This Row],[Automation_Probability_2030]], 0)</f>
        <v>0</v>
      </c>
      <c r="O1108">
        <f>AVERAGE(AI_Impact_on_Jobs_20303[[#This Row],[Skill_1]:[Skill_10]])</f>
        <v>45.9</v>
      </c>
      <c r="P1108">
        <v>19</v>
      </c>
      <c r="Q1108">
        <v>93</v>
      </c>
      <c r="R1108">
        <v>59</v>
      </c>
      <c r="S1108">
        <v>12</v>
      </c>
      <c r="T1108">
        <v>18</v>
      </c>
      <c r="U1108">
        <v>95</v>
      </c>
      <c r="V1108">
        <v>74</v>
      </c>
      <c r="W1108">
        <v>73</v>
      </c>
      <c r="X1108">
        <v>7</v>
      </c>
      <c r="Y1108">
        <v>9</v>
      </c>
    </row>
    <row r="1109" spans="1:25" x14ac:dyDescent="0.35">
      <c r="A1109">
        <v>1108</v>
      </c>
      <c r="B1109" t="s">
        <v>40</v>
      </c>
      <c r="C1109">
        <v>71986</v>
      </c>
      <c r="D1109">
        <f>ROUND(AI_Impact_on_Jobs_20303[[#This Row],[Salary]]/1000, 1)</f>
        <v>72</v>
      </c>
      <c r="E1109">
        <v>2</v>
      </c>
      <c r="F11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09" t="s">
        <v>22</v>
      </c>
      <c r="H1109">
        <v>66</v>
      </c>
      <c r="I1109">
        <v>146</v>
      </c>
      <c r="J1109">
        <v>8</v>
      </c>
      <c r="K1109" t="s">
        <v>23</v>
      </c>
      <c r="L1109">
        <f>IF(AI_Impact_on_Jobs_20303[[#This Row],[Risk_Category]] = "Low", AI_Impact_on_Jobs_20303[[#This Row],[Automation_Probability_2030]], 0)</f>
        <v>8</v>
      </c>
      <c r="M1109">
        <f>IF(AI_Impact_on_Jobs_20303[[#This Row],[Risk_Category]]="Medium", AI_Impact_on_Jobs_20303[[#This Row],[Automation_Probability_2030]], 0)</f>
        <v>0</v>
      </c>
      <c r="N1109">
        <f>IF(AI_Impact_on_Jobs_20303[[#This Row],[Risk_Category]]="High", AI_Impact_on_Jobs_20303[[#This Row],[Automation_Probability_2030]], 0)</f>
        <v>0</v>
      </c>
      <c r="O1109">
        <f>AVERAGE(AI_Impact_on_Jobs_20303[[#This Row],[Skill_1]:[Skill_10]])</f>
        <v>43</v>
      </c>
      <c r="P1109">
        <v>48</v>
      </c>
      <c r="Q1109">
        <v>5</v>
      </c>
      <c r="R1109">
        <v>5</v>
      </c>
      <c r="S1109">
        <v>25</v>
      </c>
      <c r="T1109">
        <v>91</v>
      </c>
      <c r="U1109">
        <v>4</v>
      </c>
      <c r="V1109">
        <v>63</v>
      </c>
      <c r="W1109">
        <v>86</v>
      </c>
      <c r="X1109">
        <v>98</v>
      </c>
      <c r="Y1109">
        <v>5</v>
      </c>
    </row>
    <row r="1110" spans="1:25" x14ac:dyDescent="0.35">
      <c r="A1110">
        <v>1109</v>
      </c>
      <c r="B1110" t="s">
        <v>39</v>
      </c>
      <c r="C1110">
        <v>65169</v>
      </c>
      <c r="D1110">
        <f>ROUND(AI_Impact_on_Jobs_20303[[#This Row],[Salary]]/1000, 1)</f>
        <v>65.2</v>
      </c>
      <c r="E1110">
        <v>23</v>
      </c>
      <c r="F11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10" t="s">
        <v>38</v>
      </c>
      <c r="H1110">
        <v>8</v>
      </c>
      <c r="I1110">
        <v>51</v>
      </c>
      <c r="J1110">
        <v>85</v>
      </c>
      <c r="K1110" t="s">
        <v>20</v>
      </c>
      <c r="L1110">
        <f>IF(AI_Impact_on_Jobs_20303[[#This Row],[Risk_Category]] = "Low", AI_Impact_on_Jobs_20303[[#This Row],[Automation_Probability_2030]], 0)</f>
        <v>0</v>
      </c>
      <c r="M1110">
        <f>IF(AI_Impact_on_Jobs_20303[[#This Row],[Risk_Category]]="Medium", AI_Impact_on_Jobs_20303[[#This Row],[Automation_Probability_2030]], 0)</f>
        <v>0</v>
      </c>
      <c r="N1110">
        <f>IF(AI_Impact_on_Jobs_20303[[#This Row],[Risk_Category]]="High", AI_Impact_on_Jobs_20303[[#This Row],[Automation_Probability_2030]], 0)</f>
        <v>85</v>
      </c>
      <c r="O1110">
        <f>AVERAGE(AI_Impact_on_Jobs_20303[[#This Row],[Skill_1]:[Skill_10]])</f>
        <v>33.5</v>
      </c>
      <c r="P1110">
        <v>7</v>
      </c>
      <c r="Q1110">
        <v>38</v>
      </c>
      <c r="R1110">
        <v>0</v>
      </c>
      <c r="S1110">
        <v>62</v>
      </c>
      <c r="T1110">
        <v>43</v>
      </c>
      <c r="U1110">
        <v>13</v>
      </c>
      <c r="V1110">
        <v>3</v>
      </c>
      <c r="W1110">
        <v>57</v>
      </c>
      <c r="X1110">
        <v>66</v>
      </c>
      <c r="Y1110">
        <v>46</v>
      </c>
    </row>
    <row r="1111" spans="1:25" x14ac:dyDescent="0.35">
      <c r="A1111">
        <v>1110</v>
      </c>
      <c r="B1111" t="s">
        <v>29</v>
      </c>
      <c r="C1111">
        <v>47330</v>
      </c>
      <c r="D1111">
        <f>ROUND(AI_Impact_on_Jobs_20303[[#This Row],[Salary]]/1000, 1)</f>
        <v>47.3</v>
      </c>
      <c r="E1111">
        <v>9</v>
      </c>
      <c r="F11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11" t="s">
        <v>22</v>
      </c>
      <c r="H1111">
        <v>11</v>
      </c>
      <c r="I1111">
        <v>58</v>
      </c>
      <c r="J1111">
        <v>6</v>
      </c>
      <c r="K1111" t="s">
        <v>23</v>
      </c>
      <c r="L1111">
        <f>IF(AI_Impact_on_Jobs_20303[[#This Row],[Risk_Category]] = "Low", AI_Impact_on_Jobs_20303[[#This Row],[Automation_Probability_2030]], 0)</f>
        <v>6</v>
      </c>
      <c r="M1111">
        <f>IF(AI_Impact_on_Jobs_20303[[#This Row],[Risk_Category]]="Medium", AI_Impact_on_Jobs_20303[[#This Row],[Automation_Probability_2030]], 0)</f>
        <v>0</v>
      </c>
      <c r="N1111">
        <f>IF(AI_Impact_on_Jobs_20303[[#This Row],[Risk_Category]]="High", AI_Impact_on_Jobs_20303[[#This Row],[Automation_Probability_2030]], 0)</f>
        <v>0</v>
      </c>
      <c r="O1111">
        <f>AVERAGE(AI_Impact_on_Jobs_20303[[#This Row],[Skill_1]:[Skill_10]])</f>
        <v>55.4</v>
      </c>
      <c r="P1111">
        <v>54</v>
      </c>
      <c r="Q1111">
        <v>71</v>
      </c>
      <c r="R1111">
        <v>13</v>
      </c>
      <c r="S1111">
        <v>64</v>
      </c>
      <c r="T1111">
        <v>48</v>
      </c>
      <c r="U1111">
        <v>99</v>
      </c>
      <c r="V1111">
        <v>72</v>
      </c>
      <c r="W1111">
        <v>66</v>
      </c>
      <c r="X1111">
        <v>57</v>
      </c>
      <c r="Y1111">
        <v>10</v>
      </c>
    </row>
    <row r="1112" spans="1:25" x14ac:dyDescent="0.35">
      <c r="A1112">
        <v>1111</v>
      </c>
      <c r="B1112" t="s">
        <v>44</v>
      </c>
      <c r="C1112">
        <v>119937</v>
      </c>
      <c r="D1112">
        <f>ROUND(AI_Impact_on_Jobs_20303[[#This Row],[Salary]]/1000, 1)</f>
        <v>119.9</v>
      </c>
      <c r="E1112">
        <v>16</v>
      </c>
      <c r="F11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12" t="s">
        <v>22</v>
      </c>
      <c r="H1112">
        <v>54</v>
      </c>
      <c r="I1112">
        <v>96</v>
      </c>
      <c r="J1112">
        <v>48</v>
      </c>
      <c r="K1112" t="s">
        <v>27</v>
      </c>
      <c r="L1112">
        <f>IF(AI_Impact_on_Jobs_20303[[#This Row],[Risk_Category]] = "Low", AI_Impact_on_Jobs_20303[[#This Row],[Automation_Probability_2030]], 0)</f>
        <v>0</v>
      </c>
      <c r="M1112">
        <f>IF(AI_Impact_on_Jobs_20303[[#This Row],[Risk_Category]]="Medium", AI_Impact_on_Jobs_20303[[#This Row],[Automation_Probability_2030]], 0)</f>
        <v>48</v>
      </c>
      <c r="N1112">
        <f>IF(AI_Impact_on_Jobs_20303[[#This Row],[Risk_Category]]="High", AI_Impact_on_Jobs_20303[[#This Row],[Automation_Probability_2030]], 0)</f>
        <v>0</v>
      </c>
      <c r="O1112">
        <f>AVERAGE(AI_Impact_on_Jobs_20303[[#This Row],[Skill_1]:[Skill_10]])</f>
        <v>56.5</v>
      </c>
      <c r="P1112">
        <v>43</v>
      </c>
      <c r="Q1112">
        <v>53</v>
      </c>
      <c r="R1112">
        <v>27</v>
      </c>
      <c r="S1112">
        <v>93</v>
      </c>
      <c r="T1112">
        <v>49</v>
      </c>
      <c r="U1112">
        <v>84</v>
      </c>
      <c r="V1112">
        <v>48</v>
      </c>
      <c r="W1112">
        <v>72</v>
      </c>
      <c r="X1112">
        <v>34</v>
      </c>
      <c r="Y1112">
        <v>62</v>
      </c>
    </row>
    <row r="1113" spans="1:25" x14ac:dyDescent="0.35">
      <c r="A1113">
        <v>1112</v>
      </c>
      <c r="B1113" t="s">
        <v>30</v>
      </c>
      <c r="C1113">
        <v>113301</v>
      </c>
      <c r="D1113">
        <f>ROUND(AI_Impact_on_Jobs_20303[[#This Row],[Salary]]/1000, 1)</f>
        <v>113.3</v>
      </c>
      <c r="E1113">
        <v>23</v>
      </c>
      <c r="F11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13" t="s">
        <v>22</v>
      </c>
      <c r="H1113">
        <v>37</v>
      </c>
      <c r="I1113">
        <v>138</v>
      </c>
      <c r="J1113">
        <v>35</v>
      </c>
      <c r="K1113" t="s">
        <v>27</v>
      </c>
      <c r="L1113">
        <f>IF(AI_Impact_on_Jobs_20303[[#This Row],[Risk_Category]] = "Low", AI_Impact_on_Jobs_20303[[#This Row],[Automation_Probability_2030]], 0)</f>
        <v>0</v>
      </c>
      <c r="M1113">
        <f>IF(AI_Impact_on_Jobs_20303[[#This Row],[Risk_Category]]="Medium", AI_Impact_on_Jobs_20303[[#This Row],[Automation_Probability_2030]], 0)</f>
        <v>35</v>
      </c>
      <c r="N1113">
        <f>IF(AI_Impact_on_Jobs_20303[[#This Row],[Risk_Category]]="High", AI_Impact_on_Jobs_20303[[#This Row],[Automation_Probability_2030]], 0)</f>
        <v>0</v>
      </c>
      <c r="O1113">
        <f>AVERAGE(AI_Impact_on_Jobs_20303[[#This Row],[Skill_1]:[Skill_10]])</f>
        <v>35.5</v>
      </c>
      <c r="P1113">
        <v>49</v>
      </c>
      <c r="Q1113">
        <v>19</v>
      </c>
      <c r="R1113">
        <v>86</v>
      </c>
      <c r="S1113">
        <v>25</v>
      </c>
      <c r="T1113">
        <v>63</v>
      </c>
      <c r="U1113">
        <v>17</v>
      </c>
      <c r="V1113">
        <v>4</v>
      </c>
      <c r="W1113">
        <v>9</v>
      </c>
      <c r="X1113">
        <v>17</v>
      </c>
      <c r="Y1113">
        <v>66</v>
      </c>
    </row>
    <row r="1114" spans="1:25" x14ac:dyDescent="0.35">
      <c r="A1114">
        <v>1113</v>
      </c>
      <c r="B1114" t="s">
        <v>21</v>
      </c>
      <c r="C1114">
        <v>81899</v>
      </c>
      <c r="D1114">
        <f>ROUND(AI_Impact_on_Jobs_20303[[#This Row],[Salary]]/1000, 1)</f>
        <v>81.900000000000006</v>
      </c>
      <c r="E1114">
        <v>17</v>
      </c>
      <c r="F11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14" t="s">
        <v>19</v>
      </c>
      <c r="H1114">
        <v>42</v>
      </c>
      <c r="I1114">
        <v>104</v>
      </c>
      <c r="J1114">
        <v>19</v>
      </c>
      <c r="K1114" t="s">
        <v>23</v>
      </c>
      <c r="L1114">
        <f>IF(AI_Impact_on_Jobs_20303[[#This Row],[Risk_Category]] = "Low", AI_Impact_on_Jobs_20303[[#This Row],[Automation_Probability_2030]], 0)</f>
        <v>19</v>
      </c>
      <c r="M1114">
        <f>IF(AI_Impact_on_Jobs_20303[[#This Row],[Risk_Category]]="Medium", AI_Impact_on_Jobs_20303[[#This Row],[Automation_Probability_2030]], 0)</f>
        <v>0</v>
      </c>
      <c r="N1114">
        <f>IF(AI_Impact_on_Jobs_20303[[#This Row],[Risk_Category]]="High", AI_Impact_on_Jobs_20303[[#This Row],[Automation_Probability_2030]], 0)</f>
        <v>0</v>
      </c>
      <c r="O1114">
        <f>AVERAGE(AI_Impact_on_Jobs_20303[[#This Row],[Skill_1]:[Skill_10]])</f>
        <v>27.4</v>
      </c>
      <c r="P1114">
        <v>6</v>
      </c>
      <c r="Q1114">
        <v>64</v>
      </c>
      <c r="R1114">
        <v>27</v>
      </c>
      <c r="S1114">
        <v>4</v>
      </c>
      <c r="T1114">
        <v>4</v>
      </c>
      <c r="U1114">
        <v>77</v>
      </c>
      <c r="V1114">
        <v>84</v>
      </c>
      <c r="W1114">
        <v>2</v>
      </c>
      <c r="X1114">
        <v>2</v>
      </c>
      <c r="Y1114">
        <v>4</v>
      </c>
    </row>
    <row r="1115" spans="1:25" x14ac:dyDescent="0.35">
      <c r="A1115">
        <v>1114</v>
      </c>
      <c r="B1115" t="s">
        <v>24</v>
      </c>
      <c r="C1115">
        <v>100390</v>
      </c>
      <c r="D1115">
        <f>ROUND(AI_Impact_on_Jobs_20303[[#This Row],[Salary]]/1000, 1)</f>
        <v>100.4</v>
      </c>
      <c r="E1115">
        <v>3</v>
      </c>
      <c r="F11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15" t="s">
        <v>19</v>
      </c>
      <c r="H1115">
        <v>81</v>
      </c>
      <c r="I1115">
        <v>86</v>
      </c>
      <c r="J1115">
        <v>82</v>
      </c>
      <c r="K1115" t="s">
        <v>20</v>
      </c>
      <c r="L1115">
        <f>IF(AI_Impact_on_Jobs_20303[[#This Row],[Risk_Category]] = "Low", AI_Impact_on_Jobs_20303[[#This Row],[Automation_Probability_2030]], 0)</f>
        <v>0</v>
      </c>
      <c r="M1115">
        <f>IF(AI_Impact_on_Jobs_20303[[#This Row],[Risk_Category]]="Medium", AI_Impact_on_Jobs_20303[[#This Row],[Automation_Probability_2030]], 0)</f>
        <v>0</v>
      </c>
      <c r="N1115">
        <f>IF(AI_Impact_on_Jobs_20303[[#This Row],[Risk_Category]]="High", AI_Impact_on_Jobs_20303[[#This Row],[Automation_Probability_2030]], 0)</f>
        <v>82</v>
      </c>
      <c r="O1115">
        <f>AVERAGE(AI_Impact_on_Jobs_20303[[#This Row],[Skill_1]:[Skill_10]])</f>
        <v>50.7</v>
      </c>
      <c r="P1115">
        <v>29</v>
      </c>
      <c r="Q1115">
        <v>6</v>
      </c>
      <c r="R1115">
        <v>72</v>
      </c>
      <c r="S1115">
        <v>45</v>
      </c>
      <c r="T1115">
        <v>87</v>
      </c>
      <c r="U1115">
        <v>52</v>
      </c>
      <c r="V1115">
        <v>14</v>
      </c>
      <c r="W1115">
        <v>62</v>
      </c>
      <c r="X1115">
        <v>46</v>
      </c>
      <c r="Y1115">
        <v>94</v>
      </c>
    </row>
    <row r="1116" spans="1:25" x14ac:dyDescent="0.35">
      <c r="A1116">
        <v>1115</v>
      </c>
      <c r="B1116" t="s">
        <v>37</v>
      </c>
      <c r="C1116">
        <v>106019</v>
      </c>
      <c r="D1116">
        <f>ROUND(AI_Impact_on_Jobs_20303[[#This Row],[Salary]]/1000, 1)</f>
        <v>106</v>
      </c>
      <c r="E1116">
        <v>26</v>
      </c>
      <c r="F11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16" t="s">
        <v>19</v>
      </c>
      <c r="H1116">
        <v>4</v>
      </c>
      <c r="I1116">
        <v>115</v>
      </c>
      <c r="J1116">
        <v>51</v>
      </c>
      <c r="K1116" t="s">
        <v>27</v>
      </c>
      <c r="L1116">
        <f>IF(AI_Impact_on_Jobs_20303[[#This Row],[Risk_Category]] = "Low", AI_Impact_on_Jobs_20303[[#This Row],[Automation_Probability_2030]], 0)</f>
        <v>0</v>
      </c>
      <c r="M1116">
        <f>IF(AI_Impact_on_Jobs_20303[[#This Row],[Risk_Category]]="Medium", AI_Impact_on_Jobs_20303[[#This Row],[Automation_Probability_2030]], 0)</f>
        <v>51</v>
      </c>
      <c r="N1116">
        <f>IF(AI_Impact_on_Jobs_20303[[#This Row],[Risk_Category]]="High", AI_Impact_on_Jobs_20303[[#This Row],[Automation_Probability_2030]], 0)</f>
        <v>0</v>
      </c>
      <c r="O1116">
        <f>AVERAGE(AI_Impact_on_Jobs_20303[[#This Row],[Skill_1]:[Skill_10]])</f>
        <v>42.9</v>
      </c>
      <c r="P1116">
        <v>37</v>
      </c>
      <c r="Q1116">
        <v>99</v>
      </c>
      <c r="R1116">
        <v>3</v>
      </c>
      <c r="S1116">
        <v>28</v>
      </c>
      <c r="T1116">
        <v>86</v>
      </c>
      <c r="U1116">
        <v>0</v>
      </c>
      <c r="V1116">
        <v>2</v>
      </c>
      <c r="W1116">
        <v>59</v>
      </c>
      <c r="X1116">
        <v>16</v>
      </c>
      <c r="Y1116">
        <v>99</v>
      </c>
    </row>
    <row r="1117" spans="1:25" x14ac:dyDescent="0.35">
      <c r="A1117">
        <v>1116</v>
      </c>
      <c r="B1117" t="s">
        <v>30</v>
      </c>
      <c r="C1117">
        <v>129878</v>
      </c>
      <c r="D1117">
        <f>ROUND(AI_Impact_on_Jobs_20303[[#This Row],[Salary]]/1000, 1)</f>
        <v>129.9</v>
      </c>
      <c r="E1117">
        <v>15</v>
      </c>
      <c r="F11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17" t="s">
        <v>38</v>
      </c>
      <c r="H1117">
        <v>6</v>
      </c>
      <c r="I1117">
        <v>66</v>
      </c>
      <c r="J1117">
        <v>42</v>
      </c>
      <c r="K1117" t="s">
        <v>27</v>
      </c>
      <c r="L1117">
        <f>IF(AI_Impact_on_Jobs_20303[[#This Row],[Risk_Category]] = "Low", AI_Impact_on_Jobs_20303[[#This Row],[Automation_Probability_2030]], 0)</f>
        <v>0</v>
      </c>
      <c r="M1117">
        <f>IF(AI_Impact_on_Jobs_20303[[#This Row],[Risk_Category]]="Medium", AI_Impact_on_Jobs_20303[[#This Row],[Automation_Probability_2030]], 0)</f>
        <v>42</v>
      </c>
      <c r="N1117">
        <f>IF(AI_Impact_on_Jobs_20303[[#This Row],[Risk_Category]]="High", AI_Impact_on_Jobs_20303[[#This Row],[Automation_Probability_2030]], 0)</f>
        <v>0</v>
      </c>
      <c r="O1117">
        <f>AVERAGE(AI_Impact_on_Jobs_20303[[#This Row],[Skill_1]:[Skill_10]])</f>
        <v>50.2</v>
      </c>
      <c r="P1117">
        <v>61</v>
      </c>
      <c r="Q1117">
        <v>55</v>
      </c>
      <c r="R1117">
        <v>78</v>
      </c>
      <c r="S1117">
        <v>27</v>
      </c>
      <c r="T1117">
        <v>65</v>
      </c>
      <c r="U1117">
        <v>29</v>
      </c>
      <c r="V1117">
        <v>59</v>
      </c>
      <c r="W1117">
        <v>61</v>
      </c>
      <c r="X1117">
        <v>12</v>
      </c>
      <c r="Y1117">
        <v>55</v>
      </c>
    </row>
    <row r="1118" spans="1:25" x14ac:dyDescent="0.35">
      <c r="A1118">
        <v>1117</v>
      </c>
      <c r="B1118" t="s">
        <v>34</v>
      </c>
      <c r="C1118">
        <v>55463</v>
      </c>
      <c r="D1118">
        <f>ROUND(AI_Impact_on_Jobs_20303[[#This Row],[Salary]]/1000, 1)</f>
        <v>55.5</v>
      </c>
      <c r="E1118">
        <v>8</v>
      </c>
      <c r="F11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18" t="s">
        <v>25</v>
      </c>
      <c r="H1118">
        <v>5</v>
      </c>
      <c r="I1118">
        <v>12</v>
      </c>
      <c r="J1118">
        <v>33</v>
      </c>
      <c r="K1118" t="s">
        <v>27</v>
      </c>
      <c r="L1118">
        <f>IF(AI_Impact_on_Jobs_20303[[#This Row],[Risk_Category]] = "Low", AI_Impact_on_Jobs_20303[[#This Row],[Automation_Probability_2030]], 0)</f>
        <v>0</v>
      </c>
      <c r="M1118">
        <f>IF(AI_Impact_on_Jobs_20303[[#This Row],[Risk_Category]]="Medium", AI_Impact_on_Jobs_20303[[#This Row],[Automation_Probability_2030]], 0)</f>
        <v>33</v>
      </c>
      <c r="N1118">
        <f>IF(AI_Impact_on_Jobs_20303[[#This Row],[Risk_Category]]="High", AI_Impact_on_Jobs_20303[[#This Row],[Automation_Probability_2030]], 0)</f>
        <v>0</v>
      </c>
      <c r="O1118">
        <f>AVERAGE(AI_Impact_on_Jobs_20303[[#This Row],[Skill_1]:[Skill_10]])</f>
        <v>51.7</v>
      </c>
      <c r="P1118">
        <v>94</v>
      </c>
      <c r="Q1118">
        <v>46</v>
      </c>
      <c r="R1118">
        <v>94</v>
      </c>
      <c r="S1118">
        <v>11</v>
      </c>
      <c r="T1118">
        <v>95</v>
      </c>
      <c r="U1118">
        <v>11</v>
      </c>
      <c r="V1118">
        <v>46</v>
      </c>
      <c r="W1118">
        <v>94</v>
      </c>
      <c r="X1118">
        <v>23</v>
      </c>
      <c r="Y1118">
        <v>3</v>
      </c>
    </row>
    <row r="1119" spans="1:25" x14ac:dyDescent="0.35">
      <c r="A1119">
        <v>1118</v>
      </c>
      <c r="B1119" t="s">
        <v>34</v>
      </c>
      <c r="C1119">
        <v>115275</v>
      </c>
      <c r="D1119">
        <f>ROUND(AI_Impact_on_Jobs_20303[[#This Row],[Salary]]/1000, 1)</f>
        <v>115.3</v>
      </c>
      <c r="E1119">
        <v>13</v>
      </c>
      <c r="F11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19" t="s">
        <v>22</v>
      </c>
      <c r="H1119">
        <v>6</v>
      </c>
      <c r="I1119">
        <v>101</v>
      </c>
      <c r="J1119">
        <v>31</v>
      </c>
      <c r="K1119" t="s">
        <v>27</v>
      </c>
      <c r="L1119">
        <f>IF(AI_Impact_on_Jobs_20303[[#This Row],[Risk_Category]] = "Low", AI_Impact_on_Jobs_20303[[#This Row],[Automation_Probability_2030]], 0)</f>
        <v>0</v>
      </c>
      <c r="M1119">
        <f>IF(AI_Impact_on_Jobs_20303[[#This Row],[Risk_Category]]="Medium", AI_Impact_on_Jobs_20303[[#This Row],[Automation_Probability_2030]], 0)</f>
        <v>31</v>
      </c>
      <c r="N1119">
        <f>IF(AI_Impact_on_Jobs_20303[[#This Row],[Risk_Category]]="High", AI_Impact_on_Jobs_20303[[#This Row],[Automation_Probability_2030]], 0)</f>
        <v>0</v>
      </c>
      <c r="O1119">
        <f>AVERAGE(AI_Impact_on_Jobs_20303[[#This Row],[Skill_1]:[Skill_10]])</f>
        <v>59.3</v>
      </c>
      <c r="P1119">
        <v>65</v>
      </c>
      <c r="Q1119">
        <v>17</v>
      </c>
      <c r="R1119">
        <v>93</v>
      </c>
      <c r="S1119">
        <v>69</v>
      </c>
      <c r="T1119">
        <v>71</v>
      </c>
      <c r="U1119">
        <v>23</v>
      </c>
      <c r="V1119">
        <v>88</v>
      </c>
      <c r="W1119">
        <v>54</v>
      </c>
      <c r="X1119">
        <v>86</v>
      </c>
      <c r="Y1119">
        <v>27</v>
      </c>
    </row>
    <row r="1120" spans="1:25" x14ac:dyDescent="0.35">
      <c r="A1120">
        <v>1119</v>
      </c>
      <c r="B1120" t="s">
        <v>39</v>
      </c>
      <c r="C1120">
        <v>81408</v>
      </c>
      <c r="D1120">
        <f>ROUND(AI_Impact_on_Jobs_20303[[#This Row],[Salary]]/1000, 1)</f>
        <v>81.400000000000006</v>
      </c>
      <c r="E1120">
        <v>2</v>
      </c>
      <c r="F11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20" t="s">
        <v>25</v>
      </c>
      <c r="H1120">
        <v>39</v>
      </c>
      <c r="I1120">
        <v>72</v>
      </c>
      <c r="J1120">
        <v>89</v>
      </c>
      <c r="K1120" t="s">
        <v>20</v>
      </c>
      <c r="L1120">
        <f>IF(AI_Impact_on_Jobs_20303[[#This Row],[Risk_Category]] = "Low", AI_Impact_on_Jobs_20303[[#This Row],[Automation_Probability_2030]], 0)</f>
        <v>0</v>
      </c>
      <c r="M1120">
        <f>IF(AI_Impact_on_Jobs_20303[[#This Row],[Risk_Category]]="Medium", AI_Impact_on_Jobs_20303[[#This Row],[Automation_Probability_2030]], 0)</f>
        <v>0</v>
      </c>
      <c r="N1120">
        <f>IF(AI_Impact_on_Jobs_20303[[#This Row],[Risk_Category]]="High", AI_Impact_on_Jobs_20303[[#This Row],[Automation_Probability_2030]], 0)</f>
        <v>89</v>
      </c>
      <c r="O1120">
        <f>AVERAGE(AI_Impact_on_Jobs_20303[[#This Row],[Skill_1]:[Skill_10]])</f>
        <v>47.7</v>
      </c>
      <c r="P1120">
        <v>78</v>
      </c>
      <c r="Q1120">
        <v>92</v>
      </c>
      <c r="R1120">
        <v>38</v>
      </c>
      <c r="S1120">
        <v>51</v>
      </c>
      <c r="T1120">
        <v>36</v>
      </c>
      <c r="U1120">
        <v>26</v>
      </c>
      <c r="V1120">
        <v>75</v>
      </c>
      <c r="W1120">
        <v>34</v>
      </c>
      <c r="X1120">
        <v>43</v>
      </c>
      <c r="Y1120">
        <v>4</v>
      </c>
    </row>
    <row r="1121" spans="1:25" x14ac:dyDescent="0.35">
      <c r="A1121">
        <v>1120</v>
      </c>
      <c r="B1121" t="s">
        <v>41</v>
      </c>
      <c r="C1121">
        <v>93305</v>
      </c>
      <c r="D1121">
        <f>ROUND(AI_Impact_on_Jobs_20303[[#This Row],[Salary]]/1000, 1)</f>
        <v>93.3</v>
      </c>
      <c r="E1121">
        <v>29</v>
      </c>
      <c r="F11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21" t="s">
        <v>25</v>
      </c>
      <c r="H1121">
        <v>92</v>
      </c>
      <c r="I1121">
        <v>117</v>
      </c>
      <c r="J1121">
        <v>82</v>
      </c>
      <c r="K1121" t="s">
        <v>20</v>
      </c>
      <c r="L1121">
        <f>IF(AI_Impact_on_Jobs_20303[[#This Row],[Risk_Category]] = "Low", AI_Impact_on_Jobs_20303[[#This Row],[Automation_Probability_2030]], 0)</f>
        <v>0</v>
      </c>
      <c r="M1121">
        <f>IF(AI_Impact_on_Jobs_20303[[#This Row],[Risk_Category]]="Medium", AI_Impact_on_Jobs_20303[[#This Row],[Automation_Probability_2030]], 0)</f>
        <v>0</v>
      </c>
      <c r="N1121">
        <f>IF(AI_Impact_on_Jobs_20303[[#This Row],[Risk_Category]]="High", AI_Impact_on_Jobs_20303[[#This Row],[Automation_Probability_2030]], 0)</f>
        <v>82</v>
      </c>
      <c r="O1121">
        <f>AVERAGE(AI_Impact_on_Jobs_20303[[#This Row],[Skill_1]:[Skill_10]])</f>
        <v>44.2</v>
      </c>
      <c r="P1121">
        <v>78</v>
      </c>
      <c r="Q1121">
        <v>64</v>
      </c>
      <c r="R1121">
        <v>6</v>
      </c>
      <c r="S1121">
        <v>1</v>
      </c>
      <c r="T1121">
        <v>4</v>
      </c>
      <c r="U1121">
        <v>46</v>
      </c>
      <c r="V1121">
        <v>83</v>
      </c>
      <c r="W1121">
        <v>31</v>
      </c>
      <c r="X1121">
        <v>38</v>
      </c>
      <c r="Y1121">
        <v>91</v>
      </c>
    </row>
    <row r="1122" spans="1:25" x14ac:dyDescent="0.35">
      <c r="A1122">
        <v>1121</v>
      </c>
      <c r="B1122" t="s">
        <v>28</v>
      </c>
      <c r="C1122">
        <v>115442</v>
      </c>
      <c r="D1122">
        <f>ROUND(AI_Impact_on_Jobs_20303[[#This Row],[Salary]]/1000, 1)</f>
        <v>115.4</v>
      </c>
      <c r="E1122">
        <v>3</v>
      </c>
      <c r="F11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22" t="s">
        <v>38</v>
      </c>
      <c r="H1122">
        <v>67</v>
      </c>
      <c r="I1122">
        <v>77</v>
      </c>
      <c r="J1122">
        <v>35</v>
      </c>
      <c r="K1122" t="s">
        <v>27</v>
      </c>
      <c r="L1122">
        <f>IF(AI_Impact_on_Jobs_20303[[#This Row],[Risk_Category]] = "Low", AI_Impact_on_Jobs_20303[[#This Row],[Automation_Probability_2030]], 0)</f>
        <v>0</v>
      </c>
      <c r="M1122">
        <f>IF(AI_Impact_on_Jobs_20303[[#This Row],[Risk_Category]]="Medium", AI_Impact_on_Jobs_20303[[#This Row],[Automation_Probability_2030]], 0)</f>
        <v>35</v>
      </c>
      <c r="N1122">
        <f>IF(AI_Impact_on_Jobs_20303[[#This Row],[Risk_Category]]="High", AI_Impact_on_Jobs_20303[[#This Row],[Automation_Probability_2030]], 0)</f>
        <v>0</v>
      </c>
      <c r="O1122">
        <f>AVERAGE(AI_Impact_on_Jobs_20303[[#This Row],[Skill_1]:[Skill_10]])</f>
        <v>31.5</v>
      </c>
      <c r="P1122">
        <v>2</v>
      </c>
      <c r="Q1122">
        <v>11</v>
      </c>
      <c r="R1122">
        <v>29</v>
      </c>
      <c r="S1122">
        <v>55</v>
      </c>
      <c r="T1122">
        <v>6</v>
      </c>
      <c r="U1122">
        <v>14</v>
      </c>
      <c r="V1122">
        <v>18</v>
      </c>
      <c r="W1122">
        <v>63</v>
      </c>
      <c r="X1122">
        <v>62</v>
      </c>
      <c r="Y1122">
        <v>55</v>
      </c>
    </row>
    <row r="1123" spans="1:25" x14ac:dyDescent="0.35">
      <c r="A1123">
        <v>1122</v>
      </c>
      <c r="B1123" t="s">
        <v>33</v>
      </c>
      <c r="C1123">
        <v>86467</v>
      </c>
      <c r="D1123">
        <f>ROUND(AI_Impact_on_Jobs_20303[[#This Row],[Salary]]/1000, 1)</f>
        <v>86.5</v>
      </c>
      <c r="E1123">
        <v>21</v>
      </c>
      <c r="F11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23" t="s">
        <v>19</v>
      </c>
      <c r="H1123">
        <v>37</v>
      </c>
      <c r="I1123">
        <v>6</v>
      </c>
      <c r="J1123">
        <v>76</v>
      </c>
      <c r="K1123" t="s">
        <v>20</v>
      </c>
      <c r="L1123">
        <f>IF(AI_Impact_on_Jobs_20303[[#This Row],[Risk_Category]] = "Low", AI_Impact_on_Jobs_20303[[#This Row],[Automation_Probability_2030]], 0)</f>
        <v>0</v>
      </c>
      <c r="M1123">
        <f>IF(AI_Impact_on_Jobs_20303[[#This Row],[Risk_Category]]="Medium", AI_Impact_on_Jobs_20303[[#This Row],[Automation_Probability_2030]], 0)</f>
        <v>0</v>
      </c>
      <c r="N1123">
        <f>IF(AI_Impact_on_Jobs_20303[[#This Row],[Risk_Category]]="High", AI_Impact_on_Jobs_20303[[#This Row],[Automation_Probability_2030]], 0)</f>
        <v>76</v>
      </c>
      <c r="O1123">
        <f>AVERAGE(AI_Impact_on_Jobs_20303[[#This Row],[Skill_1]:[Skill_10]])</f>
        <v>43.5</v>
      </c>
      <c r="P1123">
        <v>9</v>
      </c>
      <c r="Q1123">
        <v>98</v>
      </c>
      <c r="R1123">
        <v>65</v>
      </c>
      <c r="S1123">
        <v>92</v>
      </c>
      <c r="T1123">
        <v>64</v>
      </c>
      <c r="U1123">
        <v>3</v>
      </c>
      <c r="V1123">
        <v>10</v>
      </c>
      <c r="W1123">
        <v>1</v>
      </c>
      <c r="X1123">
        <v>68</v>
      </c>
      <c r="Y1123">
        <v>25</v>
      </c>
    </row>
    <row r="1124" spans="1:25" x14ac:dyDescent="0.35">
      <c r="A1124">
        <v>1123</v>
      </c>
      <c r="B1124" t="s">
        <v>24</v>
      </c>
      <c r="C1124">
        <v>87304</v>
      </c>
      <c r="D1124">
        <f>ROUND(AI_Impact_on_Jobs_20303[[#This Row],[Salary]]/1000, 1)</f>
        <v>87.3</v>
      </c>
      <c r="E1124">
        <v>26</v>
      </c>
      <c r="F11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24" t="s">
        <v>19</v>
      </c>
      <c r="H1124">
        <v>65</v>
      </c>
      <c r="I1124">
        <v>94</v>
      </c>
      <c r="J1124">
        <v>76</v>
      </c>
      <c r="K1124" t="s">
        <v>20</v>
      </c>
      <c r="L1124">
        <f>IF(AI_Impact_on_Jobs_20303[[#This Row],[Risk_Category]] = "Low", AI_Impact_on_Jobs_20303[[#This Row],[Automation_Probability_2030]], 0)</f>
        <v>0</v>
      </c>
      <c r="M1124">
        <f>IF(AI_Impact_on_Jobs_20303[[#This Row],[Risk_Category]]="Medium", AI_Impact_on_Jobs_20303[[#This Row],[Automation_Probability_2030]], 0)</f>
        <v>0</v>
      </c>
      <c r="N1124">
        <f>IF(AI_Impact_on_Jobs_20303[[#This Row],[Risk_Category]]="High", AI_Impact_on_Jobs_20303[[#This Row],[Automation_Probability_2030]], 0)</f>
        <v>76</v>
      </c>
      <c r="O1124">
        <f>AVERAGE(AI_Impact_on_Jobs_20303[[#This Row],[Skill_1]:[Skill_10]])</f>
        <v>37.4</v>
      </c>
      <c r="P1124">
        <v>33</v>
      </c>
      <c r="Q1124">
        <v>34</v>
      </c>
      <c r="R1124">
        <v>96</v>
      </c>
      <c r="S1124">
        <v>8</v>
      </c>
      <c r="T1124">
        <v>46</v>
      </c>
      <c r="U1124">
        <v>2</v>
      </c>
      <c r="V1124">
        <v>81</v>
      </c>
      <c r="W1124">
        <v>16</v>
      </c>
      <c r="X1124">
        <v>21</v>
      </c>
      <c r="Y1124">
        <v>37</v>
      </c>
    </row>
    <row r="1125" spans="1:25" x14ac:dyDescent="0.35">
      <c r="A1125">
        <v>1124</v>
      </c>
      <c r="B1125" t="s">
        <v>31</v>
      </c>
      <c r="C1125">
        <v>62734</v>
      </c>
      <c r="D1125">
        <f>ROUND(AI_Impact_on_Jobs_20303[[#This Row],[Salary]]/1000, 1)</f>
        <v>62.7</v>
      </c>
      <c r="E1125">
        <v>29</v>
      </c>
      <c r="F11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25" t="s">
        <v>22</v>
      </c>
      <c r="H1125">
        <v>13</v>
      </c>
      <c r="I1125">
        <v>62</v>
      </c>
      <c r="J1125">
        <v>17</v>
      </c>
      <c r="K1125" t="s">
        <v>23</v>
      </c>
      <c r="L1125">
        <f>IF(AI_Impact_on_Jobs_20303[[#This Row],[Risk_Category]] = "Low", AI_Impact_on_Jobs_20303[[#This Row],[Automation_Probability_2030]], 0)</f>
        <v>17</v>
      </c>
      <c r="M1125">
        <f>IF(AI_Impact_on_Jobs_20303[[#This Row],[Risk_Category]]="Medium", AI_Impact_on_Jobs_20303[[#This Row],[Automation_Probability_2030]], 0)</f>
        <v>0</v>
      </c>
      <c r="N1125">
        <f>IF(AI_Impact_on_Jobs_20303[[#This Row],[Risk_Category]]="High", AI_Impact_on_Jobs_20303[[#This Row],[Automation_Probability_2030]], 0)</f>
        <v>0</v>
      </c>
      <c r="O1125">
        <f>AVERAGE(AI_Impact_on_Jobs_20303[[#This Row],[Skill_1]:[Skill_10]])</f>
        <v>40.299999999999997</v>
      </c>
      <c r="P1125">
        <v>28</v>
      </c>
      <c r="Q1125">
        <v>57</v>
      </c>
      <c r="R1125">
        <v>45</v>
      </c>
      <c r="S1125">
        <v>43</v>
      </c>
      <c r="T1125">
        <v>11</v>
      </c>
      <c r="U1125">
        <v>14</v>
      </c>
      <c r="V1125">
        <v>82</v>
      </c>
      <c r="W1125">
        <v>89</v>
      </c>
      <c r="X1125">
        <v>23</v>
      </c>
      <c r="Y1125">
        <v>11</v>
      </c>
    </row>
    <row r="1126" spans="1:25" x14ac:dyDescent="0.35">
      <c r="A1126">
        <v>1125</v>
      </c>
      <c r="B1126" t="s">
        <v>31</v>
      </c>
      <c r="C1126">
        <v>76865</v>
      </c>
      <c r="D1126">
        <f>ROUND(AI_Impact_on_Jobs_20303[[#This Row],[Salary]]/1000, 1)</f>
        <v>76.900000000000006</v>
      </c>
      <c r="E1126">
        <v>12</v>
      </c>
      <c r="F11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26" t="s">
        <v>19</v>
      </c>
      <c r="H1126">
        <v>61</v>
      </c>
      <c r="I1126">
        <v>122</v>
      </c>
      <c r="J1126">
        <v>14</v>
      </c>
      <c r="K1126" t="s">
        <v>23</v>
      </c>
      <c r="L1126">
        <f>IF(AI_Impact_on_Jobs_20303[[#This Row],[Risk_Category]] = "Low", AI_Impact_on_Jobs_20303[[#This Row],[Automation_Probability_2030]], 0)</f>
        <v>14</v>
      </c>
      <c r="M1126">
        <f>IF(AI_Impact_on_Jobs_20303[[#This Row],[Risk_Category]]="Medium", AI_Impact_on_Jobs_20303[[#This Row],[Automation_Probability_2030]], 0)</f>
        <v>0</v>
      </c>
      <c r="N1126">
        <f>IF(AI_Impact_on_Jobs_20303[[#This Row],[Risk_Category]]="High", AI_Impact_on_Jobs_20303[[#This Row],[Automation_Probability_2030]], 0)</f>
        <v>0</v>
      </c>
      <c r="O1126">
        <f>AVERAGE(AI_Impact_on_Jobs_20303[[#This Row],[Skill_1]:[Skill_10]])</f>
        <v>49.6</v>
      </c>
      <c r="P1126">
        <v>68</v>
      </c>
      <c r="Q1126">
        <v>71</v>
      </c>
      <c r="R1126">
        <v>94</v>
      </c>
      <c r="S1126">
        <v>6</v>
      </c>
      <c r="T1126">
        <v>19</v>
      </c>
      <c r="U1126">
        <v>7</v>
      </c>
      <c r="V1126">
        <v>87</v>
      </c>
      <c r="W1126">
        <v>79</v>
      </c>
      <c r="X1126">
        <v>57</v>
      </c>
      <c r="Y1126">
        <v>8</v>
      </c>
    </row>
    <row r="1127" spans="1:25" x14ac:dyDescent="0.35">
      <c r="A1127">
        <v>1126</v>
      </c>
      <c r="B1127" t="s">
        <v>35</v>
      </c>
      <c r="C1127">
        <v>147882</v>
      </c>
      <c r="D1127">
        <f>ROUND(AI_Impact_on_Jobs_20303[[#This Row],[Salary]]/1000, 1)</f>
        <v>147.9</v>
      </c>
      <c r="E1127">
        <v>3</v>
      </c>
      <c r="F11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27" t="s">
        <v>38</v>
      </c>
      <c r="H1127">
        <v>3</v>
      </c>
      <c r="I1127">
        <v>106</v>
      </c>
      <c r="J1127">
        <v>4</v>
      </c>
      <c r="K1127" t="s">
        <v>27</v>
      </c>
      <c r="L1127">
        <f>IF(AI_Impact_on_Jobs_20303[[#This Row],[Risk_Category]] = "Low", AI_Impact_on_Jobs_20303[[#This Row],[Automation_Probability_2030]], 0)</f>
        <v>0</v>
      </c>
      <c r="M1127">
        <f>IF(AI_Impact_on_Jobs_20303[[#This Row],[Risk_Category]]="Medium", AI_Impact_on_Jobs_20303[[#This Row],[Automation_Probability_2030]], 0)</f>
        <v>4</v>
      </c>
      <c r="N1127">
        <f>IF(AI_Impact_on_Jobs_20303[[#This Row],[Risk_Category]]="High", AI_Impact_on_Jobs_20303[[#This Row],[Automation_Probability_2030]], 0)</f>
        <v>0</v>
      </c>
      <c r="O1127">
        <f>AVERAGE(AI_Impact_on_Jobs_20303[[#This Row],[Skill_1]:[Skill_10]])</f>
        <v>31.4</v>
      </c>
      <c r="P1127">
        <v>7</v>
      </c>
      <c r="Q1127">
        <v>73</v>
      </c>
      <c r="R1127">
        <v>3</v>
      </c>
      <c r="S1127">
        <v>45</v>
      </c>
      <c r="T1127">
        <v>13</v>
      </c>
      <c r="U1127">
        <v>8</v>
      </c>
      <c r="V1127">
        <v>57</v>
      </c>
      <c r="W1127">
        <v>9</v>
      </c>
      <c r="X1127">
        <v>5</v>
      </c>
      <c r="Y1127">
        <v>94</v>
      </c>
    </row>
    <row r="1128" spans="1:25" x14ac:dyDescent="0.35">
      <c r="A1128">
        <v>1127</v>
      </c>
      <c r="B1128" t="s">
        <v>29</v>
      </c>
      <c r="C1128">
        <v>126666</v>
      </c>
      <c r="D1128">
        <f>ROUND(AI_Impact_on_Jobs_20303[[#This Row],[Salary]]/1000, 1)</f>
        <v>126.7</v>
      </c>
      <c r="E1128">
        <v>18</v>
      </c>
      <c r="F11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28" t="s">
        <v>25</v>
      </c>
      <c r="H1128">
        <v>58</v>
      </c>
      <c r="I1128">
        <v>143</v>
      </c>
      <c r="J1128">
        <v>13</v>
      </c>
      <c r="K1128" t="s">
        <v>23</v>
      </c>
      <c r="L1128">
        <f>IF(AI_Impact_on_Jobs_20303[[#This Row],[Risk_Category]] = "Low", AI_Impact_on_Jobs_20303[[#This Row],[Automation_Probability_2030]], 0)</f>
        <v>13</v>
      </c>
      <c r="M1128">
        <f>IF(AI_Impact_on_Jobs_20303[[#This Row],[Risk_Category]]="Medium", AI_Impact_on_Jobs_20303[[#This Row],[Automation_Probability_2030]], 0)</f>
        <v>0</v>
      </c>
      <c r="N1128">
        <f>IF(AI_Impact_on_Jobs_20303[[#This Row],[Risk_Category]]="High", AI_Impact_on_Jobs_20303[[#This Row],[Automation_Probability_2030]], 0)</f>
        <v>0</v>
      </c>
      <c r="O1128">
        <f>AVERAGE(AI_Impact_on_Jobs_20303[[#This Row],[Skill_1]:[Skill_10]])</f>
        <v>40.9</v>
      </c>
      <c r="P1128">
        <v>37</v>
      </c>
      <c r="Q1128">
        <v>5</v>
      </c>
      <c r="R1128">
        <v>59</v>
      </c>
      <c r="S1128">
        <v>72</v>
      </c>
      <c r="T1128">
        <v>77</v>
      </c>
      <c r="U1128">
        <v>15</v>
      </c>
      <c r="V1128">
        <v>44</v>
      </c>
      <c r="W1128">
        <v>18</v>
      </c>
      <c r="X1128">
        <v>66</v>
      </c>
      <c r="Y1128">
        <v>16</v>
      </c>
    </row>
    <row r="1129" spans="1:25" x14ac:dyDescent="0.35">
      <c r="A1129">
        <v>1128</v>
      </c>
      <c r="B1129" t="s">
        <v>40</v>
      </c>
      <c r="C1129">
        <v>113319</v>
      </c>
      <c r="D1129">
        <f>ROUND(AI_Impact_on_Jobs_20303[[#This Row],[Salary]]/1000, 1)</f>
        <v>113.3</v>
      </c>
      <c r="E1129">
        <v>3</v>
      </c>
      <c r="F11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29" t="s">
        <v>38</v>
      </c>
      <c r="H1129">
        <v>14</v>
      </c>
      <c r="I1129">
        <v>62</v>
      </c>
      <c r="J1129">
        <v>12</v>
      </c>
      <c r="K1129" t="s">
        <v>23</v>
      </c>
      <c r="L1129">
        <f>IF(AI_Impact_on_Jobs_20303[[#This Row],[Risk_Category]] = "Low", AI_Impact_on_Jobs_20303[[#This Row],[Automation_Probability_2030]], 0)</f>
        <v>12</v>
      </c>
      <c r="M1129">
        <f>IF(AI_Impact_on_Jobs_20303[[#This Row],[Risk_Category]]="Medium", AI_Impact_on_Jobs_20303[[#This Row],[Automation_Probability_2030]], 0)</f>
        <v>0</v>
      </c>
      <c r="N1129">
        <f>IF(AI_Impact_on_Jobs_20303[[#This Row],[Risk_Category]]="High", AI_Impact_on_Jobs_20303[[#This Row],[Automation_Probability_2030]], 0)</f>
        <v>0</v>
      </c>
      <c r="O1129">
        <f>AVERAGE(AI_Impact_on_Jobs_20303[[#This Row],[Skill_1]:[Skill_10]])</f>
        <v>40.299999999999997</v>
      </c>
      <c r="P1129">
        <v>10</v>
      </c>
      <c r="Q1129">
        <v>33</v>
      </c>
      <c r="R1129">
        <v>94</v>
      </c>
      <c r="S1129">
        <v>39</v>
      </c>
      <c r="T1129">
        <v>44</v>
      </c>
      <c r="U1129">
        <v>8</v>
      </c>
      <c r="V1129">
        <v>9</v>
      </c>
      <c r="W1129">
        <v>18</v>
      </c>
      <c r="X1129">
        <v>97</v>
      </c>
      <c r="Y1129">
        <v>51</v>
      </c>
    </row>
    <row r="1130" spans="1:25" x14ac:dyDescent="0.35">
      <c r="A1130">
        <v>1129</v>
      </c>
      <c r="B1130" t="s">
        <v>43</v>
      </c>
      <c r="C1130">
        <v>134041</v>
      </c>
      <c r="D1130">
        <f>ROUND(AI_Impact_on_Jobs_20303[[#This Row],[Salary]]/1000, 1)</f>
        <v>134</v>
      </c>
      <c r="E1130">
        <v>5</v>
      </c>
      <c r="F11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30" t="s">
        <v>19</v>
      </c>
      <c r="H1130">
        <v>91</v>
      </c>
      <c r="I1130">
        <v>137</v>
      </c>
      <c r="J1130">
        <v>16</v>
      </c>
      <c r="K1130" t="s">
        <v>23</v>
      </c>
      <c r="L1130">
        <f>IF(AI_Impact_on_Jobs_20303[[#This Row],[Risk_Category]] = "Low", AI_Impact_on_Jobs_20303[[#This Row],[Automation_Probability_2030]], 0)</f>
        <v>16</v>
      </c>
      <c r="M1130">
        <f>IF(AI_Impact_on_Jobs_20303[[#This Row],[Risk_Category]]="Medium", AI_Impact_on_Jobs_20303[[#This Row],[Automation_Probability_2030]], 0)</f>
        <v>0</v>
      </c>
      <c r="N1130">
        <f>IF(AI_Impact_on_Jobs_20303[[#This Row],[Risk_Category]]="High", AI_Impact_on_Jobs_20303[[#This Row],[Automation_Probability_2030]], 0)</f>
        <v>0</v>
      </c>
      <c r="O1130">
        <f>AVERAGE(AI_Impact_on_Jobs_20303[[#This Row],[Skill_1]:[Skill_10]])</f>
        <v>47.4</v>
      </c>
      <c r="P1130">
        <v>16</v>
      </c>
      <c r="Q1130">
        <v>83</v>
      </c>
      <c r="R1130">
        <v>32</v>
      </c>
      <c r="S1130">
        <v>42</v>
      </c>
      <c r="T1130">
        <v>68</v>
      </c>
      <c r="U1130">
        <v>35</v>
      </c>
      <c r="V1130">
        <v>63</v>
      </c>
      <c r="W1130">
        <v>89</v>
      </c>
      <c r="X1130">
        <v>8</v>
      </c>
      <c r="Y1130">
        <v>38</v>
      </c>
    </row>
    <row r="1131" spans="1:25" x14ac:dyDescent="0.35">
      <c r="A1131">
        <v>1130</v>
      </c>
      <c r="B1131" t="s">
        <v>31</v>
      </c>
      <c r="C1131">
        <v>43760</v>
      </c>
      <c r="D1131">
        <f>ROUND(AI_Impact_on_Jobs_20303[[#This Row],[Salary]]/1000, 1)</f>
        <v>43.8</v>
      </c>
      <c r="E1131">
        <v>26</v>
      </c>
      <c r="F11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31" t="s">
        <v>19</v>
      </c>
      <c r="H1131">
        <v>29</v>
      </c>
      <c r="I1131">
        <v>85</v>
      </c>
      <c r="J1131">
        <v>17</v>
      </c>
      <c r="K1131" t="s">
        <v>23</v>
      </c>
      <c r="L1131">
        <f>IF(AI_Impact_on_Jobs_20303[[#This Row],[Risk_Category]] = "Low", AI_Impact_on_Jobs_20303[[#This Row],[Automation_Probability_2030]], 0)</f>
        <v>17</v>
      </c>
      <c r="M1131">
        <f>IF(AI_Impact_on_Jobs_20303[[#This Row],[Risk_Category]]="Medium", AI_Impact_on_Jobs_20303[[#This Row],[Automation_Probability_2030]], 0)</f>
        <v>0</v>
      </c>
      <c r="N1131">
        <f>IF(AI_Impact_on_Jobs_20303[[#This Row],[Risk_Category]]="High", AI_Impact_on_Jobs_20303[[#This Row],[Automation_Probability_2030]], 0)</f>
        <v>0</v>
      </c>
      <c r="O1131">
        <f>AVERAGE(AI_Impact_on_Jobs_20303[[#This Row],[Skill_1]:[Skill_10]])</f>
        <v>46</v>
      </c>
      <c r="P1131">
        <v>42</v>
      </c>
      <c r="Q1131">
        <v>13</v>
      </c>
      <c r="R1131">
        <v>16</v>
      </c>
      <c r="S1131">
        <v>34</v>
      </c>
      <c r="T1131">
        <v>56</v>
      </c>
      <c r="U1131">
        <v>59</v>
      </c>
      <c r="V1131">
        <v>49</v>
      </c>
      <c r="W1131">
        <v>74</v>
      </c>
      <c r="X1131">
        <v>74</v>
      </c>
      <c r="Y1131">
        <v>43</v>
      </c>
    </row>
    <row r="1132" spans="1:25" x14ac:dyDescent="0.35">
      <c r="A1132">
        <v>1131</v>
      </c>
      <c r="B1132" t="s">
        <v>28</v>
      </c>
      <c r="C1132">
        <v>118670</v>
      </c>
      <c r="D1132">
        <f>ROUND(AI_Impact_on_Jobs_20303[[#This Row],[Salary]]/1000, 1)</f>
        <v>118.7</v>
      </c>
      <c r="E1132">
        <v>29</v>
      </c>
      <c r="F11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32" t="s">
        <v>19</v>
      </c>
      <c r="H1132">
        <v>53</v>
      </c>
      <c r="I1132">
        <v>88</v>
      </c>
      <c r="J1132">
        <v>36</v>
      </c>
      <c r="K1132" t="s">
        <v>27</v>
      </c>
      <c r="L1132">
        <f>IF(AI_Impact_on_Jobs_20303[[#This Row],[Risk_Category]] = "Low", AI_Impact_on_Jobs_20303[[#This Row],[Automation_Probability_2030]], 0)</f>
        <v>0</v>
      </c>
      <c r="M1132">
        <f>IF(AI_Impact_on_Jobs_20303[[#This Row],[Risk_Category]]="Medium", AI_Impact_on_Jobs_20303[[#This Row],[Automation_Probability_2030]], 0)</f>
        <v>36</v>
      </c>
      <c r="N1132">
        <f>IF(AI_Impact_on_Jobs_20303[[#This Row],[Risk_Category]]="High", AI_Impact_on_Jobs_20303[[#This Row],[Automation_Probability_2030]], 0)</f>
        <v>0</v>
      </c>
      <c r="O1132">
        <f>AVERAGE(AI_Impact_on_Jobs_20303[[#This Row],[Skill_1]:[Skill_10]])</f>
        <v>47.5</v>
      </c>
      <c r="P1132">
        <v>98</v>
      </c>
      <c r="Q1132">
        <v>37</v>
      </c>
      <c r="R1132">
        <v>63</v>
      </c>
      <c r="S1132">
        <v>49</v>
      </c>
      <c r="T1132">
        <v>14</v>
      </c>
      <c r="U1132">
        <v>6</v>
      </c>
      <c r="V1132">
        <v>63</v>
      </c>
      <c r="W1132">
        <v>25</v>
      </c>
      <c r="X1132">
        <v>24</v>
      </c>
      <c r="Y1132">
        <v>96</v>
      </c>
    </row>
    <row r="1133" spans="1:25" x14ac:dyDescent="0.35">
      <c r="A1133">
        <v>1132</v>
      </c>
      <c r="B1133" t="s">
        <v>18</v>
      </c>
      <c r="C1133">
        <v>80806</v>
      </c>
      <c r="D1133">
        <f>ROUND(AI_Impact_on_Jobs_20303[[#This Row],[Salary]]/1000, 1)</f>
        <v>80.8</v>
      </c>
      <c r="E1133">
        <v>19</v>
      </c>
      <c r="F11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33" t="s">
        <v>19</v>
      </c>
      <c r="H1133">
        <v>3</v>
      </c>
      <c r="I1133">
        <v>84</v>
      </c>
      <c r="J1133">
        <v>85</v>
      </c>
      <c r="K1133" t="s">
        <v>20</v>
      </c>
      <c r="L1133">
        <f>IF(AI_Impact_on_Jobs_20303[[#This Row],[Risk_Category]] = "Low", AI_Impact_on_Jobs_20303[[#This Row],[Automation_Probability_2030]], 0)</f>
        <v>0</v>
      </c>
      <c r="M1133">
        <f>IF(AI_Impact_on_Jobs_20303[[#This Row],[Risk_Category]]="Medium", AI_Impact_on_Jobs_20303[[#This Row],[Automation_Probability_2030]], 0)</f>
        <v>0</v>
      </c>
      <c r="N1133">
        <f>IF(AI_Impact_on_Jobs_20303[[#This Row],[Risk_Category]]="High", AI_Impact_on_Jobs_20303[[#This Row],[Automation_Probability_2030]], 0)</f>
        <v>85</v>
      </c>
      <c r="O1133">
        <f>AVERAGE(AI_Impact_on_Jobs_20303[[#This Row],[Skill_1]:[Skill_10]])</f>
        <v>34.4</v>
      </c>
      <c r="P1133">
        <v>33</v>
      </c>
      <c r="Q1133">
        <v>3</v>
      </c>
      <c r="R1133">
        <v>44</v>
      </c>
      <c r="S1133">
        <v>11</v>
      </c>
      <c r="T1133">
        <v>62</v>
      </c>
      <c r="U1133">
        <v>62</v>
      </c>
      <c r="V1133">
        <v>4</v>
      </c>
      <c r="W1133">
        <v>29</v>
      </c>
      <c r="X1133">
        <v>41</v>
      </c>
      <c r="Y1133">
        <v>55</v>
      </c>
    </row>
    <row r="1134" spans="1:25" x14ac:dyDescent="0.35">
      <c r="A1134">
        <v>1133</v>
      </c>
      <c r="B1134" t="s">
        <v>28</v>
      </c>
      <c r="C1134">
        <v>83276</v>
      </c>
      <c r="D1134">
        <f>ROUND(AI_Impact_on_Jobs_20303[[#This Row],[Salary]]/1000, 1)</f>
        <v>83.3</v>
      </c>
      <c r="E1134">
        <v>4</v>
      </c>
      <c r="F11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34" t="s">
        <v>38</v>
      </c>
      <c r="H1134">
        <v>29</v>
      </c>
      <c r="I1134">
        <v>148</v>
      </c>
      <c r="J1134">
        <v>32</v>
      </c>
      <c r="K1134" t="s">
        <v>27</v>
      </c>
      <c r="L1134">
        <f>IF(AI_Impact_on_Jobs_20303[[#This Row],[Risk_Category]] = "Low", AI_Impact_on_Jobs_20303[[#This Row],[Automation_Probability_2030]], 0)</f>
        <v>0</v>
      </c>
      <c r="M1134">
        <f>IF(AI_Impact_on_Jobs_20303[[#This Row],[Risk_Category]]="Medium", AI_Impact_on_Jobs_20303[[#This Row],[Automation_Probability_2030]], 0)</f>
        <v>32</v>
      </c>
      <c r="N1134">
        <f>IF(AI_Impact_on_Jobs_20303[[#This Row],[Risk_Category]]="High", AI_Impact_on_Jobs_20303[[#This Row],[Automation_Probability_2030]], 0)</f>
        <v>0</v>
      </c>
      <c r="O1134">
        <f>AVERAGE(AI_Impact_on_Jobs_20303[[#This Row],[Skill_1]:[Skill_10]])</f>
        <v>42.7</v>
      </c>
      <c r="P1134">
        <v>99</v>
      </c>
      <c r="Q1134">
        <v>5</v>
      </c>
      <c r="R1134">
        <v>29</v>
      </c>
      <c r="S1134">
        <v>49</v>
      </c>
      <c r="T1134">
        <v>14</v>
      </c>
      <c r="U1134">
        <v>13</v>
      </c>
      <c r="V1134">
        <v>26</v>
      </c>
      <c r="W1134">
        <v>97</v>
      </c>
      <c r="X1134">
        <v>38</v>
      </c>
      <c r="Y1134">
        <v>57</v>
      </c>
    </row>
    <row r="1135" spans="1:25" x14ac:dyDescent="0.35">
      <c r="A1135">
        <v>1134</v>
      </c>
      <c r="B1135" t="s">
        <v>33</v>
      </c>
      <c r="C1135">
        <v>58897</v>
      </c>
      <c r="D1135">
        <f>ROUND(AI_Impact_on_Jobs_20303[[#This Row],[Salary]]/1000, 1)</f>
        <v>58.9</v>
      </c>
      <c r="E1135">
        <v>18</v>
      </c>
      <c r="F11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35" t="s">
        <v>19</v>
      </c>
      <c r="H1135">
        <v>74</v>
      </c>
      <c r="I1135">
        <v>119</v>
      </c>
      <c r="J1135">
        <v>78</v>
      </c>
      <c r="K1135" t="s">
        <v>20</v>
      </c>
      <c r="L1135">
        <f>IF(AI_Impact_on_Jobs_20303[[#This Row],[Risk_Category]] = "Low", AI_Impact_on_Jobs_20303[[#This Row],[Automation_Probability_2030]], 0)</f>
        <v>0</v>
      </c>
      <c r="M1135">
        <f>IF(AI_Impact_on_Jobs_20303[[#This Row],[Risk_Category]]="Medium", AI_Impact_on_Jobs_20303[[#This Row],[Automation_Probability_2030]], 0)</f>
        <v>0</v>
      </c>
      <c r="N1135">
        <f>IF(AI_Impact_on_Jobs_20303[[#This Row],[Risk_Category]]="High", AI_Impact_on_Jobs_20303[[#This Row],[Automation_Probability_2030]], 0)</f>
        <v>78</v>
      </c>
      <c r="O1135">
        <f>AVERAGE(AI_Impact_on_Jobs_20303[[#This Row],[Skill_1]:[Skill_10]])</f>
        <v>29.8</v>
      </c>
      <c r="P1135">
        <v>11</v>
      </c>
      <c r="Q1135">
        <v>28</v>
      </c>
      <c r="R1135">
        <v>21</v>
      </c>
      <c r="S1135">
        <v>14</v>
      </c>
      <c r="T1135">
        <v>2</v>
      </c>
      <c r="U1135">
        <v>94</v>
      </c>
      <c r="V1135">
        <v>92</v>
      </c>
      <c r="W1135">
        <v>5</v>
      </c>
      <c r="X1135">
        <v>17</v>
      </c>
      <c r="Y1135">
        <v>14</v>
      </c>
    </row>
    <row r="1136" spans="1:25" x14ac:dyDescent="0.35">
      <c r="A1136">
        <v>1135</v>
      </c>
      <c r="B1136" t="s">
        <v>35</v>
      </c>
      <c r="C1136">
        <v>44842</v>
      </c>
      <c r="D1136">
        <f>ROUND(AI_Impact_on_Jobs_20303[[#This Row],[Salary]]/1000, 1)</f>
        <v>44.8</v>
      </c>
      <c r="E1136">
        <v>0</v>
      </c>
      <c r="F11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36" t="s">
        <v>38</v>
      </c>
      <c r="H1136">
        <v>2</v>
      </c>
      <c r="I1136">
        <v>145</v>
      </c>
      <c r="J1136">
        <v>33</v>
      </c>
      <c r="K1136" t="s">
        <v>27</v>
      </c>
      <c r="L1136">
        <f>IF(AI_Impact_on_Jobs_20303[[#This Row],[Risk_Category]] = "Low", AI_Impact_on_Jobs_20303[[#This Row],[Automation_Probability_2030]], 0)</f>
        <v>0</v>
      </c>
      <c r="M1136">
        <f>IF(AI_Impact_on_Jobs_20303[[#This Row],[Risk_Category]]="Medium", AI_Impact_on_Jobs_20303[[#This Row],[Automation_Probability_2030]], 0)</f>
        <v>33</v>
      </c>
      <c r="N1136">
        <f>IF(AI_Impact_on_Jobs_20303[[#This Row],[Risk_Category]]="High", AI_Impact_on_Jobs_20303[[#This Row],[Automation_Probability_2030]], 0)</f>
        <v>0</v>
      </c>
      <c r="O1136">
        <f>AVERAGE(AI_Impact_on_Jobs_20303[[#This Row],[Skill_1]:[Skill_10]])</f>
        <v>49.6</v>
      </c>
      <c r="P1136">
        <v>21</v>
      </c>
      <c r="Q1136">
        <v>8</v>
      </c>
      <c r="R1136">
        <v>98</v>
      </c>
      <c r="S1136">
        <v>92</v>
      </c>
      <c r="T1136">
        <v>72</v>
      </c>
      <c r="U1136">
        <v>43</v>
      </c>
      <c r="V1136">
        <v>19</v>
      </c>
      <c r="W1136">
        <v>22</v>
      </c>
      <c r="X1136">
        <v>44</v>
      </c>
      <c r="Y1136">
        <v>77</v>
      </c>
    </row>
    <row r="1137" spans="1:25" x14ac:dyDescent="0.35">
      <c r="A1137">
        <v>1136</v>
      </c>
      <c r="B1137" t="s">
        <v>24</v>
      </c>
      <c r="C1137">
        <v>115984</v>
      </c>
      <c r="D1137">
        <f>ROUND(AI_Impact_on_Jobs_20303[[#This Row],[Salary]]/1000, 1)</f>
        <v>116</v>
      </c>
      <c r="E1137">
        <v>27</v>
      </c>
      <c r="F11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37" t="s">
        <v>38</v>
      </c>
      <c r="H1137">
        <v>31</v>
      </c>
      <c r="I1137">
        <v>11</v>
      </c>
      <c r="J1137">
        <v>76</v>
      </c>
      <c r="K1137" t="s">
        <v>20</v>
      </c>
      <c r="L1137">
        <f>IF(AI_Impact_on_Jobs_20303[[#This Row],[Risk_Category]] = "Low", AI_Impact_on_Jobs_20303[[#This Row],[Automation_Probability_2030]], 0)</f>
        <v>0</v>
      </c>
      <c r="M1137">
        <f>IF(AI_Impact_on_Jobs_20303[[#This Row],[Risk_Category]]="Medium", AI_Impact_on_Jobs_20303[[#This Row],[Automation_Probability_2030]], 0)</f>
        <v>0</v>
      </c>
      <c r="N1137">
        <f>IF(AI_Impact_on_Jobs_20303[[#This Row],[Risk_Category]]="High", AI_Impact_on_Jobs_20303[[#This Row],[Automation_Probability_2030]], 0)</f>
        <v>76</v>
      </c>
      <c r="O1137">
        <f>AVERAGE(AI_Impact_on_Jobs_20303[[#This Row],[Skill_1]:[Skill_10]])</f>
        <v>41.1</v>
      </c>
      <c r="P1137">
        <v>58</v>
      </c>
      <c r="Q1137">
        <v>39</v>
      </c>
      <c r="R1137">
        <v>3</v>
      </c>
      <c r="S1137">
        <v>4</v>
      </c>
      <c r="T1137">
        <v>92</v>
      </c>
      <c r="U1137">
        <v>29</v>
      </c>
      <c r="V1137">
        <v>32</v>
      </c>
      <c r="W1137">
        <v>7</v>
      </c>
      <c r="X1137">
        <v>62</v>
      </c>
      <c r="Y1137">
        <v>85</v>
      </c>
    </row>
    <row r="1138" spans="1:25" x14ac:dyDescent="0.35">
      <c r="A1138">
        <v>1137</v>
      </c>
      <c r="B1138" t="s">
        <v>34</v>
      </c>
      <c r="C1138">
        <v>105664</v>
      </c>
      <c r="D1138">
        <f>ROUND(AI_Impact_on_Jobs_20303[[#This Row],[Salary]]/1000, 1)</f>
        <v>105.7</v>
      </c>
      <c r="E1138">
        <v>4</v>
      </c>
      <c r="F11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38" t="s">
        <v>22</v>
      </c>
      <c r="H1138">
        <v>24</v>
      </c>
      <c r="I1138">
        <v>146</v>
      </c>
      <c r="J1138">
        <v>6</v>
      </c>
      <c r="K1138" t="s">
        <v>27</v>
      </c>
      <c r="L1138">
        <f>IF(AI_Impact_on_Jobs_20303[[#This Row],[Risk_Category]] = "Low", AI_Impact_on_Jobs_20303[[#This Row],[Automation_Probability_2030]], 0)</f>
        <v>0</v>
      </c>
      <c r="M1138">
        <f>IF(AI_Impact_on_Jobs_20303[[#This Row],[Risk_Category]]="Medium", AI_Impact_on_Jobs_20303[[#This Row],[Automation_Probability_2030]], 0)</f>
        <v>6</v>
      </c>
      <c r="N1138">
        <f>IF(AI_Impact_on_Jobs_20303[[#This Row],[Risk_Category]]="High", AI_Impact_on_Jobs_20303[[#This Row],[Automation_Probability_2030]], 0)</f>
        <v>0</v>
      </c>
      <c r="O1138">
        <f>AVERAGE(AI_Impact_on_Jobs_20303[[#This Row],[Skill_1]:[Skill_10]])</f>
        <v>52.1</v>
      </c>
      <c r="P1138">
        <v>57</v>
      </c>
      <c r="Q1138">
        <v>31</v>
      </c>
      <c r="R1138">
        <v>22</v>
      </c>
      <c r="S1138">
        <v>72</v>
      </c>
      <c r="T1138">
        <v>52</v>
      </c>
      <c r="U1138">
        <v>52</v>
      </c>
      <c r="V1138">
        <v>7</v>
      </c>
      <c r="W1138">
        <v>51</v>
      </c>
      <c r="X1138">
        <v>82</v>
      </c>
      <c r="Y1138">
        <v>95</v>
      </c>
    </row>
    <row r="1139" spans="1:25" x14ac:dyDescent="0.35">
      <c r="A1139">
        <v>1138</v>
      </c>
      <c r="B1139" t="s">
        <v>31</v>
      </c>
      <c r="C1139">
        <v>130777</v>
      </c>
      <c r="D1139">
        <f>ROUND(AI_Impact_on_Jobs_20303[[#This Row],[Salary]]/1000, 1)</f>
        <v>130.80000000000001</v>
      </c>
      <c r="E1139">
        <v>22</v>
      </c>
      <c r="F11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39" t="s">
        <v>22</v>
      </c>
      <c r="H1139">
        <v>57</v>
      </c>
      <c r="I1139">
        <v>122</v>
      </c>
      <c r="J1139">
        <v>24</v>
      </c>
      <c r="K1139" t="s">
        <v>23</v>
      </c>
      <c r="L1139">
        <f>IF(AI_Impact_on_Jobs_20303[[#This Row],[Risk_Category]] = "Low", AI_Impact_on_Jobs_20303[[#This Row],[Automation_Probability_2030]], 0)</f>
        <v>24</v>
      </c>
      <c r="M1139">
        <f>IF(AI_Impact_on_Jobs_20303[[#This Row],[Risk_Category]]="Medium", AI_Impact_on_Jobs_20303[[#This Row],[Automation_Probability_2030]], 0)</f>
        <v>0</v>
      </c>
      <c r="N1139">
        <f>IF(AI_Impact_on_Jobs_20303[[#This Row],[Risk_Category]]="High", AI_Impact_on_Jobs_20303[[#This Row],[Automation_Probability_2030]], 0)</f>
        <v>0</v>
      </c>
      <c r="O1139">
        <f>AVERAGE(AI_Impact_on_Jobs_20303[[#This Row],[Skill_1]:[Skill_10]])</f>
        <v>28.3</v>
      </c>
      <c r="P1139">
        <v>9</v>
      </c>
      <c r="Q1139">
        <v>0</v>
      </c>
      <c r="R1139">
        <v>0</v>
      </c>
      <c r="S1139">
        <v>47</v>
      </c>
      <c r="T1139">
        <v>3</v>
      </c>
      <c r="U1139">
        <v>97</v>
      </c>
      <c r="V1139">
        <v>22</v>
      </c>
      <c r="W1139">
        <v>47</v>
      </c>
      <c r="X1139">
        <v>6</v>
      </c>
      <c r="Y1139">
        <v>52</v>
      </c>
    </row>
    <row r="1140" spans="1:25" x14ac:dyDescent="0.35">
      <c r="A1140">
        <v>1139</v>
      </c>
      <c r="B1140" t="s">
        <v>40</v>
      </c>
      <c r="C1140">
        <v>82723</v>
      </c>
      <c r="D1140">
        <f>ROUND(AI_Impact_on_Jobs_20303[[#This Row],[Salary]]/1000, 1)</f>
        <v>82.7</v>
      </c>
      <c r="E1140">
        <v>29</v>
      </c>
      <c r="F11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40" t="s">
        <v>22</v>
      </c>
      <c r="H1140">
        <v>4</v>
      </c>
      <c r="I1140">
        <v>84</v>
      </c>
      <c r="J1140">
        <v>15</v>
      </c>
      <c r="K1140" t="s">
        <v>23</v>
      </c>
      <c r="L1140">
        <f>IF(AI_Impact_on_Jobs_20303[[#This Row],[Risk_Category]] = "Low", AI_Impact_on_Jobs_20303[[#This Row],[Automation_Probability_2030]], 0)</f>
        <v>15</v>
      </c>
      <c r="M1140">
        <f>IF(AI_Impact_on_Jobs_20303[[#This Row],[Risk_Category]]="Medium", AI_Impact_on_Jobs_20303[[#This Row],[Automation_Probability_2030]], 0)</f>
        <v>0</v>
      </c>
      <c r="N1140">
        <f>IF(AI_Impact_on_Jobs_20303[[#This Row],[Risk_Category]]="High", AI_Impact_on_Jobs_20303[[#This Row],[Automation_Probability_2030]], 0)</f>
        <v>0</v>
      </c>
      <c r="O1140">
        <f>AVERAGE(AI_Impact_on_Jobs_20303[[#This Row],[Skill_1]:[Skill_10]])</f>
        <v>61.5</v>
      </c>
      <c r="P1140">
        <v>99</v>
      </c>
      <c r="Q1140">
        <v>21</v>
      </c>
      <c r="R1140">
        <v>54</v>
      </c>
      <c r="S1140">
        <v>99</v>
      </c>
      <c r="T1140">
        <v>79</v>
      </c>
      <c r="U1140">
        <v>99</v>
      </c>
      <c r="V1140">
        <v>97</v>
      </c>
      <c r="W1140">
        <v>49</v>
      </c>
      <c r="X1140">
        <v>7</v>
      </c>
      <c r="Y1140">
        <v>11</v>
      </c>
    </row>
    <row r="1141" spans="1:25" x14ac:dyDescent="0.35">
      <c r="A1141">
        <v>1140</v>
      </c>
      <c r="B1141" t="s">
        <v>32</v>
      </c>
      <c r="C1141">
        <v>104039</v>
      </c>
      <c r="D1141">
        <f>ROUND(AI_Impact_on_Jobs_20303[[#This Row],[Salary]]/1000, 1)</f>
        <v>104</v>
      </c>
      <c r="E1141">
        <v>5</v>
      </c>
      <c r="F11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41" t="s">
        <v>25</v>
      </c>
      <c r="H1141">
        <v>81</v>
      </c>
      <c r="I1141">
        <v>101</v>
      </c>
      <c r="J1141">
        <v>58</v>
      </c>
      <c r="K1141" t="s">
        <v>27</v>
      </c>
      <c r="L1141">
        <f>IF(AI_Impact_on_Jobs_20303[[#This Row],[Risk_Category]] = "Low", AI_Impact_on_Jobs_20303[[#This Row],[Automation_Probability_2030]], 0)</f>
        <v>0</v>
      </c>
      <c r="M1141">
        <f>IF(AI_Impact_on_Jobs_20303[[#This Row],[Risk_Category]]="Medium", AI_Impact_on_Jobs_20303[[#This Row],[Automation_Probability_2030]], 0)</f>
        <v>58</v>
      </c>
      <c r="N1141">
        <f>IF(AI_Impact_on_Jobs_20303[[#This Row],[Risk_Category]]="High", AI_Impact_on_Jobs_20303[[#This Row],[Automation_Probability_2030]], 0)</f>
        <v>0</v>
      </c>
      <c r="O1141">
        <f>AVERAGE(AI_Impact_on_Jobs_20303[[#This Row],[Skill_1]:[Skill_10]])</f>
        <v>55.2</v>
      </c>
      <c r="P1141">
        <v>75</v>
      </c>
      <c r="Q1141">
        <v>25</v>
      </c>
      <c r="R1141">
        <v>88</v>
      </c>
      <c r="S1141">
        <v>46</v>
      </c>
      <c r="T1141">
        <v>21</v>
      </c>
      <c r="U1141">
        <v>87</v>
      </c>
      <c r="V1141">
        <v>42</v>
      </c>
      <c r="W1141">
        <v>75</v>
      </c>
      <c r="X1141">
        <v>55</v>
      </c>
      <c r="Y1141">
        <v>38</v>
      </c>
    </row>
    <row r="1142" spans="1:25" x14ac:dyDescent="0.35">
      <c r="A1142">
        <v>1141</v>
      </c>
      <c r="B1142" t="s">
        <v>30</v>
      </c>
      <c r="C1142">
        <v>33974</v>
      </c>
      <c r="D1142">
        <f>ROUND(AI_Impact_on_Jobs_20303[[#This Row],[Salary]]/1000, 1)</f>
        <v>34</v>
      </c>
      <c r="E1142">
        <v>17</v>
      </c>
      <c r="F11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42" t="s">
        <v>19</v>
      </c>
      <c r="H1142">
        <v>58</v>
      </c>
      <c r="I1142">
        <v>89</v>
      </c>
      <c r="J1142">
        <v>34</v>
      </c>
      <c r="K1142" t="s">
        <v>27</v>
      </c>
      <c r="L1142">
        <f>IF(AI_Impact_on_Jobs_20303[[#This Row],[Risk_Category]] = "Low", AI_Impact_on_Jobs_20303[[#This Row],[Automation_Probability_2030]], 0)</f>
        <v>0</v>
      </c>
      <c r="M1142">
        <f>IF(AI_Impact_on_Jobs_20303[[#This Row],[Risk_Category]]="Medium", AI_Impact_on_Jobs_20303[[#This Row],[Automation_Probability_2030]], 0)</f>
        <v>34</v>
      </c>
      <c r="N1142">
        <f>IF(AI_Impact_on_Jobs_20303[[#This Row],[Risk_Category]]="High", AI_Impact_on_Jobs_20303[[#This Row],[Automation_Probability_2030]], 0)</f>
        <v>0</v>
      </c>
      <c r="O1142">
        <f>AVERAGE(AI_Impact_on_Jobs_20303[[#This Row],[Skill_1]:[Skill_10]])</f>
        <v>51.5</v>
      </c>
      <c r="P1142">
        <v>9</v>
      </c>
      <c r="Q1142">
        <v>4</v>
      </c>
      <c r="R1142">
        <v>86</v>
      </c>
      <c r="S1142">
        <v>36</v>
      </c>
      <c r="T1142">
        <v>64</v>
      </c>
      <c r="U1142">
        <v>92</v>
      </c>
      <c r="V1142">
        <v>15</v>
      </c>
      <c r="W1142">
        <v>57</v>
      </c>
      <c r="X1142">
        <v>76</v>
      </c>
      <c r="Y1142">
        <v>76</v>
      </c>
    </row>
    <row r="1143" spans="1:25" x14ac:dyDescent="0.35">
      <c r="A1143">
        <v>1142</v>
      </c>
      <c r="B1143" t="s">
        <v>24</v>
      </c>
      <c r="C1143">
        <v>148821</v>
      </c>
      <c r="D1143">
        <f>ROUND(AI_Impact_on_Jobs_20303[[#This Row],[Salary]]/1000, 1)</f>
        <v>148.80000000000001</v>
      </c>
      <c r="E1143">
        <v>24</v>
      </c>
      <c r="F11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43" t="s">
        <v>19</v>
      </c>
      <c r="H1143">
        <v>62</v>
      </c>
      <c r="I1143">
        <v>126</v>
      </c>
      <c r="J1143">
        <v>91</v>
      </c>
      <c r="K1143" t="s">
        <v>20</v>
      </c>
      <c r="L1143">
        <f>IF(AI_Impact_on_Jobs_20303[[#This Row],[Risk_Category]] = "Low", AI_Impact_on_Jobs_20303[[#This Row],[Automation_Probability_2030]], 0)</f>
        <v>0</v>
      </c>
      <c r="M1143">
        <f>IF(AI_Impact_on_Jobs_20303[[#This Row],[Risk_Category]]="Medium", AI_Impact_on_Jobs_20303[[#This Row],[Automation_Probability_2030]], 0)</f>
        <v>0</v>
      </c>
      <c r="N1143">
        <f>IF(AI_Impact_on_Jobs_20303[[#This Row],[Risk_Category]]="High", AI_Impact_on_Jobs_20303[[#This Row],[Automation_Probability_2030]], 0)</f>
        <v>91</v>
      </c>
      <c r="O1143">
        <f>AVERAGE(AI_Impact_on_Jobs_20303[[#This Row],[Skill_1]:[Skill_10]])</f>
        <v>26</v>
      </c>
      <c r="P1143">
        <v>76</v>
      </c>
      <c r="Q1143">
        <v>35</v>
      </c>
      <c r="R1143">
        <v>10</v>
      </c>
      <c r="S1143">
        <v>43</v>
      </c>
      <c r="T1143">
        <v>2</v>
      </c>
      <c r="U1143">
        <v>36</v>
      </c>
      <c r="V1143">
        <v>13</v>
      </c>
      <c r="W1143">
        <v>12</v>
      </c>
      <c r="X1143">
        <v>28</v>
      </c>
      <c r="Y1143">
        <v>5</v>
      </c>
    </row>
    <row r="1144" spans="1:25" x14ac:dyDescent="0.35">
      <c r="A1144">
        <v>1143</v>
      </c>
      <c r="B1144" t="s">
        <v>24</v>
      </c>
      <c r="C1144">
        <v>51944</v>
      </c>
      <c r="D1144">
        <f>ROUND(AI_Impact_on_Jobs_20303[[#This Row],[Salary]]/1000, 1)</f>
        <v>51.9</v>
      </c>
      <c r="E1144">
        <v>1</v>
      </c>
      <c r="F11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44" t="s">
        <v>25</v>
      </c>
      <c r="H1144">
        <v>7</v>
      </c>
      <c r="I1144">
        <v>7</v>
      </c>
      <c r="J1144">
        <v>72</v>
      </c>
      <c r="K1144" t="s">
        <v>20</v>
      </c>
      <c r="L1144">
        <f>IF(AI_Impact_on_Jobs_20303[[#This Row],[Risk_Category]] = "Low", AI_Impact_on_Jobs_20303[[#This Row],[Automation_Probability_2030]], 0)</f>
        <v>0</v>
      </c>
      <c r="M1144">
        <f>IF(AI_Impact_on_Jobs_20303[[#This Row],[Risk_Category]]="Medium", AI_Impact_on_Jobs_20303[[#This Row],[Automation_Probability_2030]], 0)</f>
        <v>0</v>
      </c>
      <c r="N1144">
        <f>IF(AI_Impact_on_Jobs_20303[[#This Row],[Risk_Category]]="High", AI_Impact_on_Jobs_20303[[#This Row],[Automation_Probability_2030]], 0)</f>
        <v>72</v>
      </c>
      <c r="O1144">
        <f>AVERAGE(AI_Impact_on_Jobs_20303[[#This Row],[Skill_1]:[Skill_10]])</f>
        <v>49.2</v>
      </c>
      <c r="P1144">
        <v>6</v>
      </c>
      <c r="Q1144">
        <v>27</v>
      </c>
      <c r="R1144">
        <v>57</v>
      </c>
      <c r="S1144">
        <v>96</v>
      </c>
      <c r="T1144">
        <v>88</v>
      </c>
      <c r="U1144">
        <v>88</v>
      </c>
      <c r="V1144">
        <v>18</v>
      </c>
      <c r="W1144">
        <v>26</v>
      </c>
      <c r="X1144">
        <v>8</v>
      </c>
      <c r="Y1144">
        <v>78</v>
      </c>
    </row>
    <row r="1145" spans="1:25" x14ac:dyDescent="0.35">
      <c r="A1145">
        <v>1144</v>
      </c>
      <c r="B1145" t="s">
        <v>24</v>
      </c>
      <c r="C1145">
        <v>127065</v>
      </c>
      <c r="D1145">
        <f>ROUND(AI_Impact_on_Jobs_20303[[#This Row],[Salary]]/1000, 1)</f>
        <v>127.1</v>
      </c>
      <c r="E1145">
        <v>3</v>
      </c>
      <c r="F11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45" t="s">
        <v>19</v>
      </c>
      <c r="H1145">
        <v>56</v>
      </c>
      <c r="I1145">
        <v>75</v>
      </c>
      <c r="J1145">
        <v>76</v>
      </c>
      <c r="K1145" t="s">
        <v>20</v>
      </c>
      <c r="L1145">
        <f>IF(AI_Impact_on_Jobs_20303[[#This Row],[Risk_Category]] = "Low", AI_Impact_on_Jobs_20303[[#This Row],[Automation_Probability_2030]], 0)</f>
        <v>0</v>
      </c>
      <c r="M1145">
        <f>IF(AI_Impact_on_Jobs_20303[[#This Row],[Risk_Category]]="Medium", AI_Impact_on_Jobs_20303[[#This Row],[Automation_Probability_2030]], 0)</f>
        <v>0</v>
      </c>
      <c r="N1145">
        <f>IF(AI_Impact_on_Jobs_20303[[#This Row],[Risk_Category]]="High", AI_Impact_on_Jobs_20303[[#This Row],[Automation_Probability_2030]], 0)</f>
        <v>76</v>
      </c>
      <c r="O1145">
        <f>AVERAGE(AI_Impact_on_Jobs_20303[[#This Row],[Skill_1]:[Skill_10]])</f>
        <v>66.599999999999994</v>
      </c>
      <c r="P1145">
        <v>99</v>
      </c>
      <c r="Q1145">
        <v>76</v>
      </c>
      <c r="R1145">
        <v>84</v>
      </c>
      <c r="S1145">
        <v>57</v>
      </c>
      <c r="T1145">
        <v>87</v>
      </c>
      <c r="U1145">
        <v>65</v>
      </c>
      <c r="V1145">
        <v>95</v>
      </c>
      <c r="W1145">
        <v>28</v>
      </c>
      <c r="X1145">
        <v>6</v>
      </c>
      <c r="Y1145">
        <v>69</v>
      </c>
    </row>
    <row r="1146" spans="1:25" x14ac:dyDescent="0.35">
      <c r="A1146">
        <v>1145</v>
      </c>
      <c r="B1146" t="s">
        <v>18</v>
      </c>
      <c r="C1146">
        <v>130874</v>
      </c>
      <c r="D1146">
        <f>ROUND(AI_Impact_on_Jobs_20303[[#This Row],[Salary]]/1000, 1)</f>
        <v>130.9</v>
      </c>
      <c r="E1146">
        <v>25</v>
      </c>
      <c r="F11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46" t="s">
        <v>25</v>
      </c>
      <c r="H1146">
        <v>88</v>
      </c>
      <c r="I1146">
        <v>148</v>
      </c>
      <c r="J1146">
        <v>82</v>
      </c>
      <c r="K1146" t="s">
        <v>20</v>
      </c>
      <c r="L1146">
        <f>IF(AI_Impact_on_Jobs_20303[[#This Row],[Risk_Category]] = "Low", AI_Impact_on_Jobs_20303[[#This Row],[Automation_Probability_2030]], 0)</f>
        <v>0</v>
      </c>
      <c r="M1146">
        <f>IF(AI_Impact_on_Jobs_20303[[#This Row],[Risk_Category]]="Medium", AI_Impact_on_Jobs_20303[[#This Row],[Automation_Probability_2030]], 0)</f>
        <v>0</v>
      </c>
      <c r="N1146">
        <f>IF(AI_Impact_on_Jobs_20303[[#This Row],[Risk_Category]]="High", AI_Impact_on_Jobs_20303[[#This Row],[Automation_Probability_2030]], 0)</f>
        <v>82</v>
      </c>
      <c r="O1146">
        <f>AVERAGE(AI_Impact_on_Jobs_20303[[#This Row],[Skill_1]:[Skill_10]])</f>
        <v>45.4</v>
      </c>
      <c r="P1146">
        <v>39</v>
      </c>
      <c r="Q1146">
        <v>47</v>
      </c>
      <c r="R1146">
        <v>85</v>
      </c>
      <c r="S1146">
        <v>65</v>
      </c>
      <c r="T1146">
        <v>4</v>
      </c>
      <c r="U1146">
        <v>54</v>
      </c>
      <c r="V1146">
        <v>2</v>
      </c>
      <c r="W1146">
        <v>78</v>
      </c>
      <c r="X1146">
        <v>33</v>
      </c>
      <c r="Y1146">
        <v>47</v>
      </c>
    </row>
    <row r="1147" spans="1:25" x14ac:dyDescent="0.35">
      <c r="A1147">
        <v>1146</v>
      </c>
      <c r="B1147" t="s">
        <v>28</v>
      </c>
      <c r="C1147">
        <v>41039</v>
      </c>
      <c r="D1147">
        <f>ROUND(AI_Impact_on_Jobs_20303[[#This Row],[Salary]]/1000, 1)</f>
        <v>41</v>
      </c>
      <c r="E1147">
        <v>9</v>
      </c>
      <c r="F11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47" t="s">
        <v>22</v>
      </c>
      <c r="H1147">
        <v>5</v>
      </c>
      <c r="I1147">
        <v>66</v>
      </c>
      <c r="J1147">
        <v>46</v>
      </c>
      <c r="K1147" t="s">
        <v>27</v>
      </c>
      <c r="L1147">
        <f>IF(AI_Impact_on_Jobs_20303[[#This Row],[Risk_Category]] = "Low", AI_Impact_on_Jobs_20303[[#This Row],[Automation_Probability_2030]], 0)</f>
        <v>0</v>
      </c>
      <c r="M1147">
        <f>IF(AI_Impact_on_Jobs_20303[[#This Row],[Risk_Category]]="Medium", AI_Impact_on_Jobs_20303[[#This Row],[Automation_Probability_2030]], 0)</f>
        <v>46</v>
      </c>
      <c r="N1147">
        <f>IF(AI_Impact_on_Jobs_20303[[#This Row],[Risk_Category]]="High", AI_Impact_on_Jobs_20303[[#This Row],[Automation_Probability_2030]], 0)</f>
        <v>0</v>
      </c>
      <c r="O1147">
        <f>AVERAGE(AI_Impact_on_Jobs_20303[[#This Row],[Skill_1]:[Skill_10]])</f>
        <v>47.5</v>
      </c>
      <c r="P1147">
        <v>23</v>
      </c>
      <c r="Q1147">
        <v>34</v>
      </c>
      <c r="R1147">
        <v>10</v>
      </c>
      <c r="S1147">
        <v>83</v>
      </c>
      <c r="T1147">
        <v>88</v>
      </c>
      <c r="U1147">
        <v>94</v>
      </c>
      <c r="V1147">
        <v>34</v>
      </c>
      <c r="W1147">
        <v>3</v>
      </c>
      <c r="X1147">
        <v>23</v>
      </c>
      <c r="Y1147">
        <v>83</v>
      </c>
    </row>
    <row r="1148" spans="1:25" x14ac:dyDescent="0.35">
      <c r="A1148">
        <v>1147</v>
      </c>
      <c r="B1148" t="s">
        <v>30</v>
      </c>
      <c r="C1148">
        <v>102816</v>
      </c>
      <c r="D1148">
        <f>ROUND(AI_Impact_on_Jobs_20303[[#This Row],[Salary]]/1000, 1)</f>
        <v>102.8</v>
      </c>
      <c r="E1148">
        <v>5</v>
      </c>
      <c r="F11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48" t="s">
        <v>38</v>
      </c>
      <c r="H1148">
        <v>91</v>
      </c>
      <c r="I1148">
        <v>73</v>
      </c>
      <c r="J1148">
        <v>58</v>
      </c>
      <c r="K1148" t="s">
        <v>27</v>
      </c>
      <c r="L1148">
        <f>IF(AI_Impact_on_Jobs_20303[[#This Row],[Risk_Category]] = "Low", AI_Impact_on_Jobs_20303[[#This Row],[Automation_Probability_2030]], 0)</f>
        <v>0</v>
      </c>
      <c r="M1148">
        <f>IF(AI_Impact_on_Jobs_20303[[#This Row],[Risk_Category]]="Medium", AI_Impact_on_Jobs_20303[[#This Row],[Automation_Probability_2030]], 0)</f>
        <v>58</v>
      </c>
      <c r="N1148">
        <f>IF(AI_Impact_on_Jobs_20303[[#This Row],[Risk_Category]]="High", AI_Impact_on_Jobs_20303[[#This Row],[Automation_Probability_2030]], 0)</f>
        <v>0</v>
      </c>
      <c r="O1148">
        <f>AVERAGE(AI_Impact_on_Jobs_20303[[#This Row],[Skill_1]:[Skill_10]])</f>
        <v>46.5</v>
      </c>
      <c r="P1148">
        <v>55</v>
      </c>
      <c r="Q1148">
        <v>54</v>
      </c>
      <c r="R1148">
        <v>72</v>
      </c>
      <c r="S1148">
        <v>21</v>
      </c>
      <c r="T1148">
        <v>16</v>
      </c>
      <c r="U1148">
        <v>65</v>
      </c>
      <c r="V1148">
        <v>29</v>
      </c>
      <c r="W1148">
        <v>97</v>
      </c>
      <c r="X1148">
        <v>45</v>
      </c>
      <c r="Y1148">
        <v>11</v>
      </c>
    </row>
    <row r="1149" spans="1:25" x14ac:dyDescent="0.35">
      <c r="A1149">
        <v>1148</v>
      </c>
      <c r="B1149" t="s">
        <v>36</v>
      </c>
      <c r="C1149">
        <v>133722</v>
      </c>
      <c r="D1149">
        <f>ROUND(AI_Impact_on_Jobs_20303[[#This Row],[Salary]]/1000, 1)</f>
        <v>133.69999999999999</v>
      </c>
      <c r="E1149">
        <v>9</v>
      </c>
      <c r="F11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49" t="s">
        <v>38</v>
      </c>
      <c r="H1149">
        <v>31</v>
      </c>
      <c r="I1149">
        <v>65</v>
      </c>
      <c r="J1149">
        <v>47</v>
      </c>
      <c r="K1149" t="s">
        <v>27</v>
      </c>
      <c r="L1149">
        <f>IF(AI_Impact_on_Jobs_20303[[#This Row],[Risk_Category]] = "Low", AI_Impact_on_Jobs_20303[[#This Row],[Automation_Probability_2030]], 0)</f>
        <v>0</v>
      </c>
      <c r="M1149">
        <f>IF(AI_Impact_on_Jobs_20303[[#This Row],[Risk_Category]]="Medium", AI_Impact_on_Jobs_20303[[#This Row],[Automation_Probability_2030]], 0)</f>
        <v>47</v>
      </c>
      <c r="N1149">
        <f>IF(AI_Impact_on_Jobs_20303[[#This Row],[Risk_Category]]="High", AI_Impact_on_Jobs_20303[[#This Row],[Automation_Probability_2030]], 0)</f>
        <v>0</v>
      </c>
      <c r="O1149">
        <f>AVERAGE(AI_Impact_on_Jobs_20303[[#This Row],[Skill_1]:[Skill_10]])</f>
        <v>48.3</v>
      </c>
      <c r="P1149">
        <v>96</v>
      </c>
      <c r="Q1149">
        <v>41</v>
      </c>
      <c r="R1149">
        <v>35</v>
      </c>
      <c r="S1149">
        <v>44</v>
      </c>
      <c r="T1149">
        <v>1</v>
      </c>
      <c r="U1149">
        <v>13</v>
      </c>
      <c r="V1149">
        <v>85</v>
      </c>
      <c r="W1149">
        <v>98</v>
      </c>
      <c r="X1149">
        <v>16</v>
      </c>
      <c r="Y1149">
        <v>54</v>
      </c>
    </row>
    <row r="1150" spans="1:25" x14ac:dyDescent="0.35">
      <c r="A1150">
        <v>1149</v>
      </c>
      <c r="B1150" t="s">
        <v>33</v>
      </c>
      <c r="C1150">
        <v>136657</v>
      </c>
      <c r="D1150">
        <f>ROUND(AI_Impact_on_Jobs_20303[[#This Row],[Salary]]/1000, 1)</f>
        <v>136.69999999999999</v>
      </c>
      <c r="E1150">
        <v>8</v>
      </c>
      <c r="F11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50" t="s">
        <v>22</v>
      </c>
      <c r="H1150">
        <v>16</v>
      </c>
      <c r="I1150">
        <v>69</v>
      </c>
      <c r="J1150">
        <v>93</v>
      </c>
      <c r="K1150" t="s">
        <v>20</v>
      </c>
      <c r="L1150">
        <f>IF(AI_Impact_on_Jobs_20303[[#This Row],[Risk_Category]] = "Low", AI_Impact_on_Jobs_20303[[#This Row],[Automation_Probability_2030]], 0)</f>
        <v>0</v>
      </c>
      <c r="M1150">
        <f>IF(AI_Impact_on_Jobs_20303[[#This Row],[Risk_Category]]="Medium", AI_Impact_on_Jobs_20303[[#This Row],[Automation_Probability_2030]], 0)</f>
        <v>0</v>
      </c>
      <c r="N1150">
        <f>IF(AI_Impact_on_Jobs_20303[[#This Row],[Risk_Category]]="High", AI_Impact_on_Jobs_20303[[#This Row],[Automation_Probability_2030]], 0)</f>
        <v>93</v>
      </c>
      <c r="O1150">
        <f>AVERAGE(AI_Impact_on_Jobs_20303[[#This Row],[Skill_1]:[Skill_10]])</f>
        <v>42.1</v>
      </c>
      <c r="P1150">
        <v>71</v>
      </c>
      <c r="Q1150">
        <v>15</v>
      </c>
      <c r="R1150">
        <v>39</v>
      </c>
      <c r="S1150">
        <v>6</v>
      </c>
      <c r="T1150">
        <v>43</v>
      </c>
      <c r="U1150">
        <v>78</v>
      </c>
      <c r="V1150">
        <v>55</v>
      </c>
      <c r="W1150">
        <v>65</v>
      </c>
      <c r="X1150">
        <v>33</v>
      </c>
      <c r="Y1150">
        <v>16</v>
      </c>
    </row>
    <row r="1151" spans="1:25" x14ac:dyDescent="0.35">
      <c r="A1151">
        <v>1150</v>
      </c>
      <c r="B1151" t="s">
        <v>43</v>
      </c>
      <c r="C1151">
        <v>135817</v>
      </c>
      <c r="D1151">
        <f>ROUND(AI_Impact_on_Jobs_20303[[#This Row],[Salary]]/1000, 1)</f>
        <v>135.80000000000001</v>
      </c>
      <c r="E1151">
        <v>9</v>
      </c>
      <c r="F11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51" t="s">
        <v>25</v>
      </c>
      <c r="H1151">
        <v>82</v>
      </c>
      <c r="I1151">
        <v>114</v>
      </c>
      <c r="J1151">
        <v>11</v>
      </c>
      <c r="K1151" t="s">
        <v>23</v>
      </c>
      <c r="L1151">
        <f>IF(AI_Impact_on_Jobs_20303[[#This Row],[Risk_Category]] = "Low", AI_Impact_on_Jobs_20303[[#This Row],[Automation_Probability_2030]], 0)</f>
        <v>11</v>
      </c>
      <c r="M1151">
        <f>IF(AI_Impact_on_Jobs_20303[[#This Row],[Risk_Category]]="Medium", AI_Impact_on_Jobs_20303[[#This Row],[Automation_Probability_2030]], 0)</f>
        <v>0</v>
      </c>
      <c r="N1151">
        <f>IF(AI_Impact_on_Jobs_20303[[#This Row],[Risk_Category]]="High", AI_Impact_on_Jobs_20303[[#This Row],[Automation_Probability_2030]], 0)</f>
        <v>0</v>
      </c>
      <c r="O1151">
        <f>AVERAGE(AI_Impact_on_Jobs_20303[[#This Row],[Skill_1]:[Skill_10]])</f>
        <v>45.3</v>
      </c>
      <c r="P1151">
        <v>42</v>
      </c>
      <c r="Q1151">
        <v>8</v>
      </c>
      <c r="R1151">
        <v>54</v>
      </c>
      <c r="S1151">
        <v>3</v>
      </c>
      <c r="T1151">
        <v>27</v>
      </c>
      <c r="U1151">
        <v>22</v>
      </c>
      <c r="V1151">
        <v>82</v>
      </c>
      <c r="W1151">
        <v>58</v>
      </c>
      <c r="X1151">
        <v>71</v>
      </c>
      <c r="Y1151">
        <v>86</v>
      </c>
    </row>
    <row r="1152" spans="1:25" x14ac:dyDescent="0.35">
      <c r="A1152">
        <v>1151</v>
      </c>
      <c r="B1152" t="s">
        <v>26</v>
      </c>
      <c r="C1152">
        <v>93483</v>
      </c>
      <c r="D1152">
        <f>ROUND(AI_Impact_on_Jobs_20303[[#This Row],[Salary]]/1000, 1)</f>
        <v>93.5</v>
      </c>
      <c r="E1152">
        <v>25</v>
      </c>
      <c r="F11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52" t="s">
        <v>22</v>
      </c>
      <c r="H1152">
        <v>25</v>
      </c>
      <c r="I1152">
        <v>68</v>
      </c>
      <c r="J1152">
        <v>48</v>
      </c>
      <c r="K1152" t="s">
        <v>27</v>
      </c>
      <c r="L1152">
        <f>IF(AI_Impact_on_Jobs_20303[[#This Row],[Risk_Category]] = "Low", AI_Impact_on_Jobs_20303[[#This Row],[Automation_Probability_2030]], 0)</f>
        <v>0</v>
      </c>
      <c r="M1152">
        <f>IF(AI_Impact_on_Jobs_20303[[#This Row],[Risk_Category]]="Medium", AI_Impact_on_Jobs_20303[[#This Row],[Automation_Probability_2030]], 0)</f>
        <v>48</v>
      </c>
      <c r="N1152">
        <f>IF(AI_Impact_on_Jobs_20303[[#This Row],[Risk_Category]]="High", AI_Impact_on_Jobs_20303[[#This Row],[Automation_Probability_2030]], 0)</f>
        <v>0</v>
      </c>
      <c r="O1152">
        <f>AVERAGE(AI_Impact_on_Jobs_20303[[#This Row],[Skill_1]:[Skill_10]])</f>
        <v>43.8</v>
      </c>
      <c r="P1152">
        <v>4</v>
      </c>
      <c r="Q1152">
        <v>79</v>
      </c>
      <c r="R1152">
        <v>88</v>
      </c>
      <c r="S1152">
        <v>69</v>
      </c>
      <c r="T1152">
        <v>27</v>
      </c>
      <c r="U1152">
        <v>12</v>
      </c>
      <c r="V1152">
        <v>38</v>
      </c>
      <c r="W1152">
        <v>83</v>
      </c>
      <c r="X1152">
        <v>35</v>
      </c>
      <c r="Y1152">
        <v>3</v>
      </c>
    </row>
    <row r="1153" spans="1:25" x14ac:dyDescent="0.35">
      <c r="A1153">
        <v>1152</v>
      </c>
      <c r="B1153" t="s">
        <v>39</v>
      </c>
      <c r="C1153">
        <v>111165</v>
      </c>
      <c r="D1153">
        <f>ROUND(AI_Impact_on_Jobs_20303[[#This Row],[Salary]]/1000, 1)</f>
        <v>111.2</v>
      </c>
      <c r="E1153">
        <v>4</v>
      </c>
      <c r="F11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53" t="s">
        <v>22</v>
      </c>
      <c r="H1153">
        <v>99</v>
      </c>
      <c r="I1153">
        <v>118</v>
      </c>
      <c r="J1153">
        <v>93</v>
      </c>
      <c r="K1153" t="s">
        <v>20</v>
      </c>
      <c r="L1153">
        <f>IF(AI_Impact_on_Jobs_20303[[#This Row],[Risk_Category]] = "Low", AI_Impact_on_Jobs_20303[[#This Row],[Automation_Probability_2030]], 0)</f>
        <v>0</v>
      </c>
      <c r="M1153">
        <f>IF(AI_Impact_on_Jobs_20303[[#This Row],[Risk_Category]]="Medium", AI_Impact_on_Jobs_20303[[#This Row],[Automation_Probability_2030]], 0)</f>
        <v>0</v>
      </c>
      <c r="N1153">
        <f>IF(AI_Impact_on_Jobs_20303[[#This Row],[Risk_Category]]="High", AI_Impact_on_Jobs_20303[[#This Row],[Automation_Probability_2030]], 0)</f>
        <v>93</v>
      </c>
      <c r="O1153">
        <f>AVERAGE(AI_Impact_on_Jobs_20303[[#This Row],[Skill_1]:[Skill_10]])</f>
        <v>43.9</v>
      </c>
      <c r="P1153">
        <v>77</v>
      </c>
      <c r="Q1153">
        <v>54</v>
      </c>
      <c r="R1153">
        <v>15</v>
      </c>
      <c r="S1153">
        <v>35</v>
      </c>
      <c r="T1153">
        <v>58</v>
      </c>
      <c r="U1153">
        <v>87</v>
      </c>
      <c r="V1153">
        <v>27</v>
      </c>
      <c r="W1153">
        <v>12</v>
      </c>
      <c r="X1153">
        <v>56</v>
      </c>
      <c r="Y1153">
        <v>18</v>
      </c>
    </row>
    <row r="1154" spans="1:25" x14ac:dyDescent="0.35">
      <c r="A1154">
        <v>1153</v>
      </c>
      <c r="B1154" t="s">
        <v>36</v>
      </c>
      <c r="C1154">
        <v>73815</v>
      </c>
      <c r="D1154">
        <f>ROUND(AI_Impact_on_Jobs_20303[[#This Row],[Salary]]/1000, 1)</f>
        <v>73.8</v>
      </c>
      <c r="E1154">
        <v>28</v>
      </c>
      <c r="F11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54" t="s">
        <v>22</v>
      </c>
      <c r="H1154">
        <v>26</v>
      </c>
      <c r="I1154">
        <v>73</v>
      </c>
      <c r="J1154">
        <v>46</v>
      </c>
      <c r="K1154" t="s">
        <v>27</v>
      </c>
      <c r="L1154">
        <f>IF(AI_Impact_on_Jobs_20303[[#This Row],[Risk_Category]] = "Low", AI_Impact_on_Jobs_20303[[#This Row],[Automation_Probability_2030]], 0)</f>
        <v>0</v>
      </c>
      <c r="M1154">
        <f>IF(AI_Impact_on_Jobs_20303[[#This Row],[Risk_Category]]="Medium", AI_Impact_on_Jobs_20303[[#This Row],[Automation_Probability_2030]], 0)</f>
        <v>46</v>
      </c>
      <c r="N1154">
        <f>IF(AI_Impact_on_Jobs_20303[[#This Row],[Risk_Category]]="High", AI_Impact_on_Jobs_20303[[#This Row],[Automation_Probability_2030]], 0)</f>
        <v>0</v>
      </c>
      <c r="O1154">
        <f>AVERAGE(AI_Impact_on_Jobs_20303[[#This Row],[Skill_1]:[Skill_10]])</f>
        <v>36</v>
      </c>
      <c r="P1154">
        <v>59</v>
      </c>
      <c r="Q1154">
        <v>55</v>
      </c>
      <c r="R1154">
        <v>24</v>
      </c>
      <c r="S1154">
        <v>89</v>
      </c>
      <c r="T1154">
        <v>11</v>
      </c>
      <c r="U1154">
        <v>4</v>
      </c>
      <c r="V1154">
        <v>6</v>
      </c>
      <c r="W1154">
        <v>12</v>
      </c>
      <c r="X1154">
        <v>5</v>
      </c>
      <c r="Y1154">
        <v>95</v>
      </c>
    </row>
    <row r="1155" spans="1:25" x14ac:dyDescent="0.35">
      <c r="A1155">
        <v>1154</v>
      </c>
      <c r="B1155" t="s">
        <v>24</v>
      </c>
      <c r="C1155">
        <v>40244</v>
      </c>
      <c r="D1155">
        <f>ROUND(AI_Impact_on_Jobs_20303[[#This Row],[Salary]]/1000, 1)</f>
        <v>40.200000000000003</v>
      </c>
      <c r="E1155">
        <v>20</v>
      </c>
      <c r="F11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55" t="s">
        <v>22</v>
      </c>
      <c r="H1155">
        <v>62</v>
      </c>
      <c r="I1155">
        <v>107</v>
      </c>
      <c r="J1155">
        <v>74</v>
      </c>
      <c r="K1155" t="s">
        <v>20</v>
      </c>
      <c r="L1155">
        <f>IF(AI_Impact_on_Jobs_20303[[#This Row],[Risk_Category]] = "Low", AI_Impact_on_Jobs_20303[[#This Row],[Automation_Probability_2030]], 0)</f>
        <v>0</v>
      </c>
      <c r="M1155">
        <f>IF(AI_Impact_on_Jobs_20303[[#This Row],[Risk_Category]]="Medium", AI_Impact_on_Jobs_20303[[#This Row],[Automation_Probability_2030]], 0)</f>
        <v>0</v>
      </c>
      <c r="N1155">
        <f>IF(AI_Impact_on_Jobs_20303[[#This Row],[Risk_Category]]="High", AI_Impact_on_Jobs_20303[[#This Row],[Automation_Probability_2030]], 0)</f>
        <v>74</v>
      </c>
      <c r="O1155">
        <f>AVERAGE(AI_Impact_on_Jobs_20303[[#This Row],[Skill_1]:[Skill_10]])</f>
        <v>60.6</v>
      </c>
      <c r="P1155">
        <v>43</v>
      </c>
      <c r="Q1155">
        <v>34</v>
      </c>
      <c r="R1155">
        <v>95</v>
      </c>
      <c r="S1155">
        <v>24</v>
      </c>
      <c r="T1155">
        <v>47</v>
      </c>
      <c r="U1155">
        <v>94</v>
      </c>
      <c r="V1155">
        <v>79</v>
      </c>
      <c r="W1155">
        <v>96</v>
      </c>
      <c r="X1155">
        <v>61</v>
      </c>
      <c r="Y1155">
        <v>33</v>
      </c>
    </row>
    <row r="1156" spans="1:25" x14ac:dyDescent="0.35">
      <c r="A1156">
        <v>1155</v>
      </c>
      <c r="B1156" t="s">
        <v>36</v>
      </c>
      <c r="C1156">
        <v>116483</v>
      </c>
      <c r="D1156">
        <f>ROUND(AI_Impact_on_Jobs_20303[[#This Row],[Salary]]/1000, 1)</f>
        <v>116.5</v>
      </c>
      <c r="E1156">
        <v>5</v>
      </c>
      <c r="F11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56" t="s">
        <v>25</v>
      </c>
      <c r="H1156">
        <v>29</v>
      </c>
      <c r="I1156">
        <v>66</v>
      </c>
      <c r="J1156">
        <v>58</v>
      </c>
      <c r="K1156" t="s">
        <v>27</v>
      </c>
      <c r="L1156">
        <f>IF(AI_Impact_on_Jobs_20303[[#This Row],[Risk_Category]] = "Low", AI_Impact_on_Jobs_20303[[#This Row],[Automation_Probability_2030]], 0)</f>
        <v>0</v>
      </c>
      <c r="M1156">
        <f>IF(AI_Impact_on_Jobs_20303[[#This Row],[Risk_Category]]="Medium", AI_Impact_on_Jobs_20303[[#This Row],[Automation_Probability_2030]], 0)</f>
        <v>58</v>
      </c>
      <c r="N1156">
        <f>IF(AI_Impact_on_Jobs_20303[[#This Row],[Risk_Category]]="High", AI_Impact_on_Jobs_20303[[#This Row],[Automation_Probability_2030]], 0)</f>
        <v>0</v>
      </c>
      <c r="O1156">
        <f>AVERAGE(AI_Impact_on_Jobs_20303[[#This Row],[Skill_1]:[Skill_10]])</f>
        <v>63.6</v>
      </c>
      <c r="P1156">
        <v>64</v>
      </c>
      <c r="Q1156">
        <v>88</v>
      </c>
      <c r="R1156">
        <v>96</v>
      </c>
      <c r="S1156">
        <v>86</v>
      </c>
      <c r="T1156">
        <v>6</v>
      </c>
      <c r="U1156">
        <v>66</v>
      </c>
      <c r="V1156">
        <v>78</v>
      </c>
      <c r="W1156">
        <v>98</v>
      </c>
      <c r="X1156">
        <v>37</v>
      </c>
      <c r="Y1156">
        <v>17</v>
      </c>
    </row>
    <row r="1157" spans="1:25" x14ac:dyDescent="0.35">
      <c r="A1157">
        <v>1156</v>
      </c>
      <c r="B1157" t="s">
        <v>36</v>
      </c>
      <c r="C1157">
        <v>149346</v>
      </c>
      <c r="D1157">
        <f>ROUND(AI_Impact_on_Jobs_20303[[#This Row],[Salary]]/1000, 1)</f>
        <v>149.30000000000001</v>
      </c>
      <c r="E1157">
        <v>28</v>
      </c>
      <c r="F11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57" t="s">
        <v>25</v>
      </c>
      <c r="H1157">
        <v>32</v>
      </c>
      <c r="I1157">
        <v>11</v>
      </c>
      <c r="J1157">
        <v>46</v>
      </c>
      <c r="K1157" t="s">
        <v>27</v>
      </c>
      <c r="L1157">
        <f>IF(AI_Impact_on_Jobs_20303[[#This Row],[Risk_Category]] = "Low", AI_Impact_on_Jobs_20303[[#This Row],[Automation_Probability_2030]], 0)</f>
        <v>0</v>
      </c>
      <c r="M1157">
        <f>IF(AI_Impact_on_Jobs_20303[[#This Row],[Risk_Category]]="Medium", AI_Impact_on_Jobs_20303[[#This Row],[Automation_Probability_2030]], 0)</f>
        <v>46</v>
      </c>
      <c r="N1157">
        <f>IF(AI_Impact_on_Jobs_20303[[#This Row],[Risk_Category]]="High", AI_Impact_on_Jobs_20303[[#This Row],[Automation_Probability_2030]], 0)</f>
        <v>0</v>
      </c>
      <c r="O1157">
        <f>AVERAGE(AI_Impact_on_Jobs_20303[[#This Row],[Skill_1]:[Skill_10]])</f>
        <v>41.6</v>
      </c>
      <c r="P1157">
        <v>4</v>
      </c>
      <c r="Q1157">
        <v>73</v>
      </c>
      <c r="R1157">
        <v>36</v>
      </c>
      <c r="S1157">
        <v>69</v>
      </c>
      <c r="T1157">
        <v>1</v>
      </c>
      <c r="U1157">
        <v>32</v>
      </c>
      <c r="V1157">
        <v>32</v>
      </c>
      <c r="W1157">
        <v>75</v>
      </c>
      <c r="X1157">
        <v>31</v>
      </c>
      <c r="Y1157">
        <v>63</v>
      </c>
    </row>
    <row r="1158" spans="1:25" x14ac:dyDescent="0.35">
      <c r="A1158">
        <v>1157</v>
      </c>
      <c r="B1158" t="s">
        <v>34</v>
      </c>
      <c r="C1158">
        <v>104399</v>
      </c>
      <c r="D1158">
        <f>ROUND(AI_Impact_on_Jobs_20303[[#This Row],[Salary]]/1000, 1)</f>
        <v>104.4</v>
      </c>
      <c r="E1158">
        <v>19</v>
      </c>
      <c r="F11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58" t="s">
        <v>22</v>
      </c>
      <c r="H1158">
        <v>66</v>
      </c>
      <c r="I1158">
        <v>11</v>
      </c>
      <c r="J1158">
        <v>47</v>
      </c>
      <c r="K1158" t="s">
        <v>27</v>
      </c>
      <c r="L1158">
        <f>IF(AI_Impact_on_Jobs_20303[[#This Row],[Risk_Category]] = "Low", AI_Impact_on_Jobs_20303[[#This Row],[Automation_Probability_2030]], 0)</f>
        <v>0</v>
      </c>
      <c r="M1158">
        <f>IF(AI_Impact_on_Jobs_20303[[#This Row],[Risk_Category]]="Medium", AI_Impact_on_Jobs_20303[[#This Row],[Automation_Probability_2030]], 0)</f>
        <v>47</v>
      </c>
      <c r="N1158">
        <f>IF(AI_Impact_on_Jobs_20303[[#This Row],[Risk_Category]]="High", AI_Impact_on_Jobs_20303[[#This Row],[Automation_Probability_2030]], 0)</f>
        <v>0</v>
      </c>
      <c r="O1158">
        <f>AVERAGE(AI_Impact_on_Jobs_20303[[#This Row],[Skill_1]:[Skill_10]])</f>
        <v>55.6</v>
      </c>
      <c r="P1158">
        <v>37</v>
      </c>
      <c r="Q1158">
        <v>56</v>
      </c>
      <c r="R1158">
        <v>6</v>
      </c>
      <c r="S1158">
        <v>88</v>
      </c>
      <c r="T1158">
        <v>83</v>
      </c>
      <c r="U1158">
        <v>35</v>
      </c>
      <c r="V1158">
        <v>57</v>
      </c>
      <c r="W1158">
        <v>93</v>
      </c>
      <c r="X1158">
        <v>27</v>
      </c>
      <c r="Y1158">
        <v>74</v>
      </c>
    </row>
    <row r="1159" spans="1:25" x14ac:dyDescent="0.35">
      <c r="A1159">
        <v>1158</v>
      </c>
      <c r="B1159" t="s">
        <v>30</v>
      </c>
      <c r="C1159">
        <v>92327</v>
      </c>
      <c r="D1159">
        <f>ROUND(AI_Impact_on_Jobs_20303[[#This Row],[Salary]]/1000, 1)</f>
        <v>92.3</v>
      </c>
      <c r="E1159">
        <v>4</v>
      </c>
      <c r="F11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59" t="s">
        <v>25</v>
      </c>
      <c r="H1159">
        <v>53</v>
      </c>
      <c r="I1159">
        <v>68</v>
      </c>
      <c r="J1159">
        <v>55</v>
      </c>
      <c r="K1159" t="s">
        <v>27</v>
      </c>
      <c r="L1159">
        <f>IF(AI_Impact_on_Jobs_20303[[#This Row],[Risk_Category]] = "Low", AI_Impact_on_Jobs_20303[[#This Row],[Automation_Probability_2030]], 0)</f>
        <v>0</v>
      </c>
      <c r="M1159">
        <f>IF(AI_Impact_on_Jobs_20303[[#This Row],[Risk_Category]]="Medium", AI_Impact_on_Jobs_20303[[#This Row],[Automation_Probability_2030]], 0)</f>
        <v>55</v>
      </c>
      <c r="N1159">
        <f>IF(AI_Impact_on_Jobs_20303[[#This Row],[Risk_Category]]="High", AI_Impact_on_Jobs_20303[[#This Row],[Automation_Probability_2030]], 0)</f>
        <v>0</v>
      </c>
      <c r="O1159">
        <f>AVERAGE(AI_Impact_on_Jobs_20303[[#This Row],[Skill_1]:[Skill_10]])</f>
        <v>48.5</v>
      </c>
      <c r="P1159">
        <v>29</v>
      </c>
      <c r="Q1159">
        <v>79</v>
      </c>
      <c r="R1159">
        <v>81</v>
      </c>
      <c r="S1159">
        <v>46</v>
      </c>
      <c r="T1159">
        <v>18</v>
      </c>
      <c r="U1159">
        <v>65</v>
      </c>
      <c r="V1159">
        <v>99</v>
      </c>
      <c r="W1159">
        <v>62</v>
      </c>
      <c r="X1159">
        <v>4</v>
      </c>
      <c r="Y1159">
        <v>2</v>
      </c>
    </row>
    <row r="1160" spans="1:25" x14ac:dyDescent="0.35">
      <c r="A1160">
        <v>1159</v>
      </c>
      <c r="B1160" t="s">
        <v>31</v>
      </c>
      <c r="C1160">
        <v>111399</v>
      </c>
      <c r="D1160">
        <f>ROUND(AI_Impact_on_Jobs_20303[[#This Row],[Salary]]/1000, 1)</f>
        <v>111.4</v>
      </c>
      <c r="E1160">
        <v>1</v>
      </c>
      <c r="F11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60" t="s">
        <v>22</v>
      </c>
      <c r="H1160">
        <v>2</v>
      </c>
      <c r="I1160">
        <v>131</v>
      </c>
      <c r="J1160">
        <v>26</v>
      </c>
      <c r="K1160" t="s">
        <v>23</v>
      </c>
      <c r="L1160">
        <f>IF(AI_Impact_on_Jobs_20303[[#This Row],[Risk_Category]] = "Low", AI_Impact_on_Jobs_20303[[#This Row],[Automation_Probability_2030]], 0)</f>
        <v>26</v>
      </c>
      <c r="M1160">
        <f>IF(AI_Impact_on_Jobs_20303[[#This Row],[Risk_Category]]="Medium", AI_Impact_on_Jobs_20303[[#This Row],[Automation_Probability_2030]], 0)</f>
        <v>0</v>
      </c>
      <c r="N1160">
        <f>IF(AI_Impact_on_Jobs_20303[[#This Row],[Risk_Category]]="High", AI_Impact_on_Jobs_20303[[#This Row],[Automation_Probability_2030]], 0)</f>
        <v>0</v>
      </c>
      <c r="O1160">
        <f>AVERAGE(AI_Impact_on_Jobs_20303[[#This Row],[Skill_1]:[Skill_10]])</f>
        <v>42.3</v>
      </c>
      <c r="P1160">
        <v>26</v>
      </c>
      <c r="Q1160">
        <v>33</v>
      </c>
      <c r="R1160">
        <v>24</v>
      </c>
      <c r="S1160">
        <v>91</v>
      </c>
      <c r="T1160">
        <v>5</v>
      </c>
      <c r="U1160">
        <v>66</v>
      </c>
      <c r="V1160">
        <v>42</v>
      </c>
      <c r="W1160">
        <v>63</v>
      </c>
      <c r="X1160">
        <v>39</v>
      </c>
      <c r="Y1160">
        <v>34</v>
      </c>
    </row>
    <row r="1161" spans="1:25" x14ac:dyDescent="0.35">
      <c r="A1161">
        <v>1160</v>
      </c>
      <c r="B1161" t="s">
        <v>31</v>
      </c>
      <c r="C1161">
        <v>114267</v>
      </c>
      <c r="D1161">
        <f>ROUND(AI_Impact_on_Jobs_20303[[#This Row],[Salary]]/1000, 1)</f>
        <v>114.3</v>
      </c>
      <c r="E1161">
        <v>28</v>
      </c>
      <c r="F11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61" t="s">
        <v>22</v>
      </c>
      <c r="H1161">
        <v>59</v>
      </c>
      <c r="I1161">
        <v>79</v>
      </c>
      <c r="J1161">
        <v>9</v>
      </c>
      <c r="K1161" t="s">
        <v>23</v>
      </c>
      <c r="L1161">
        <f>IF(AI_Impact_on_Jobs_20303[[#This Row],[Risk_Category]] = "Low", AI_Impact_on_Jobs_20303[[#This Row],[Automation_Probability_2030]], 0)</f>
        <v>9</v>
      </c>
      <c r="M1161">
        <f>IF(AI_Impact_on_Jobs_20303[[#This Row],[Risk_Category]]="Medium", AI_Impact_on_Jobs_20303[[#This Row],[Automation_Probability_2030]], 0)</f>
        <v>0</v>
      </c>
      <c r="N1161">
        <f>IF(AI_Impact_on_Jobs_20303[[#This Row],[Risk_Category]]="High", AI_Impact_on_Jobs_20303[[#This Row],[Automation_Probability_2030]], 0)</f>
        <v>0</v>
      </c>
      <c r="O1161">
        <f>AVERAGE(AI_Impact_on_Jobs_20303[[#This Row],[Skill_1]:[Skill_10]])</f>
        <v>40.1</v>
      </c>
      <c r="P1161">
        <v>37</v>
      </c>
      <c r="Q1161">
        <v>42</v>
      </c>
      <c r="R1161">
        <v>63</v>
      </c>
      <c r="S1161">
        <v>91</v>
      </c>
      <c r="T1161">
        <v>4</v>
      </c>
      <c r="U1161">
        <v>24</v>
      </c>
      <c r="V1161">
        <v>19</v>
      </c>
      <c r="W1161">
        <v>5</v>
      </c>
      <c r="X1161">
        <v>43</v>
      </c>
      <c r="Y1161">
        <v>73</v>
      </c>
    </row>
    <row r="1162" spans="1:25" x14ac:dyDescent="0.35">
      <c r="A1162">
        <v>1161</v>
      </c>
      <c r="B1162" t="s">
        <v>41</v>
      </c>
      <c r="C1162">
        <v>93537</v>
      </c>
      <c r="D1162">
        <f>ROUND(AI_Impact_on_Jobs_20303[[#This Row],[Salary]]/1000, 1)</f>
        <v>93.5</v>
      </c>
      <c r="E1162">
        <v>18</v>
      </c>
      <c r="F11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62" t="s">
        <v>25</v>
      </c>
      <c r="H1162">
        <v>95</v>
      </c>
      <c r="I1162">
        <v>13</v>
      </c>
      <c r="J1162">
        <v>75</v>
      </c>
      <c r="K1162" t="s">
        <v>20</v>
      </c>
      <c r="L1162">
        <f>IF(AI_Impact_on_Jobs_20303[[#This Row],[Risk_Category]] = "Low", AI_Impact_on_Jobs_20303[[#This Row],[Automation_Probability_2030]], 0)</f>
        <v>0</v>
      </c>
      <c r="M1162">
        <f>IF(AI_Impact_on_Jobs_20303[[#This Row],[Risk_Category]]="Medium", AI_Impact_on_Jobs_20303[[#This Row],[Automation_Probability_2030]], 0)</f>
        <v>0</v>
      </c>
      <c r="N1162">
        <f>IF(AI_Impact_on_Jobs_20303[[#This Row],[Risk_Category]]="High", AI_Impact_on_Jobs_20303[[#This Row],[Automation_Probability_2030]], 0)</f>
        <v>75</v>
      </c>
      <c r="O1162">
        <f>AVERAGE(AI_Impact_on_Jobs_20303[[#This Row],[Skill_1]:[Skill_10]])</f>
        <v>46.7</v>
      </c>
      <c r="P1162">
        <v>29</v>
      </c>
      <c r="Q1162">
        <v>98</v>
      </c>
      <c r="R1162">
        <v>37</v>
      </c>
      <c r="S1162">
        <v>78</v>
      </c>
      <c r="T1162">
        <v>45</v>
      </c>
      <c r="U1162">
        <v>86</v>
      </c>
      <c r="V1162">
        <v>7</v>
      </c>
      <c r="W1162">
        <v>2</v>
      </c>
      <c r="X1162">
        <v>29</v>
      </c>
      <c r="Y1162">
        <v>56</v>
      </c>
    </row>
    <row r="1163" spans="1:25" x14ac:dyDescent="0.35">
      <c r="A1163">
        <v>1162</v>
      </c>
      <c r="B1163" t="s">
        <v>42</v>
      </c>
      <c r="C1163">
        <v>144147</v>
      </c>
      <c r="D1163">
        <f>ROUND(AI_Impact_on_Jobs_20303[[#This Row],[Salary]]/1000, 1)</f>
        <v>144.1</v>
      </c>
      <c r="E1163">
        <v>11</v>
      </c>
      <c r="F11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63" t="s">
        <v>38</v>
      </c>
      <c r="H1163">
        <v>1</v>
      </c>
      <c r="I1163">
        <v>11</v>
      </c>
      <c r="J1163">
        <v>42</v>
      </c>
      <c r="K1163" t="s">
        <v>27</v>
      </c>
      <c r="L1163">
        <f>IF(AI_Impact_on_Jobs_20303[[#This Row],[Risk_Category]] = "Low", AI_Impact_on_Jobs_20303[[#This Row],[Automation_Probability_2030]], 0)</f>
        <v>0</v>
      </c>
      <c r="M1163">
        <f>IF(AI_Impact_on_Jobs_20303[[#This Row],[Risk_Category]]="Medium", AI_Impact_on_Jobs_20303[[#This Row],[Automation_Probability_2030]], 0)</f>
        <v>42</v>
      </c>
      <c r="N1163">
        <f>IF(AI_Impact_on_Jobs_20303[[#This Row],[Risk_Category]]="High", AI_Impact_on_Jobs_20303[[#This Row],[Automation_Probability_2030]], 0)</f>
        <v>0</v>
      </c>
      <c r="O1163">
        <f>AVERAGE(AI_Impact_on_Jobs_20303[[#This Row],[Skill_1]:[Skill_10]])</f>
        <v>50.1</v>
      </c>
      <c r="P1163">
        <v>89</v>
      </c>
      <c r="Q1163">
        <v>77</v>
      </c>
      <c r="R1163">
        <v>37</v>
      </c>
      <c r="S1163">
        <v>17</v>
      </c>
      <c r="T1163">
        <v>1</v>
      </c>
      <c r="U1163">
        <v>62</v>
      </c>
      <c r="V1163">
        <v>41</v>
      </c>
      <c r="W1163">
        <v>31</v>
      </c>
      <c r="X1163">
        <v>99</v>
      </c>
      <c r="Y1163">
        <v>47</v>
      </c>
    </row>
    <row r="1164" spans="1:25" x14ac:dyDescent="0.35">
      <c r="A1164">
        <v>1163</v>
      </c>
      <c r="B1164" t="s">
        <v>24</v>
      </c>
      <c r="C1164">
        <v>126172</v>
      </c>
      <c r="D1164">
        <f>ROUND(AI_Impact_on_Jobs_20303[[#This Row],[Salary]]/1000, 1)</f>
        <v>126.2</v>
      </c>
      <c r="E1164">
        <v>19</v>
      </c>
      <c r="F11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64" t="s">
        <v>19</v>
      </c>
      <c r="H1164">
        <v>18</v>
      </c>
      <c r="I1164">
        <v>51</v>
      </c>
      <c r="J1164">
        <v>8</v>
      </c>
      <c r="K1164" t="s">
        <v>20</v>
      </c>
      <c r="L1164">
        <f>IF(AI_Impact_on_Jobs_20303[[#This Row],[Risk_Category]] = "Low", AI_Impact_on_Jobs_20303[[#This Row],[Automation_Probability_2030]], 0)</f>
        <v>0</v>
      </c>
      <c r="M1164">
        <f>IF(AI_Impact_on_Jobs_20303[[#This Row],[Risk_Category]]="Medium", AI_Impact_on_Jobs_20303[[#This Row],[Automation_Probability_2030]], 0)</f>
        <v>0</v>
      </c>
      <c r="N1164">
        <f>IF(AI_Impact_on_Jobs_20303[[#This Row],[Risk_Category]]="High", AI_Impact_on_Jobs_20303[[#This Row],[Automation_Probability_2030]], 0)</f>
        <v>8</v>
      </c>
      <c r="O1164">
        <f>AVERAGE(AI_Impact_on_Jobs_20303[[#This Row],[Skill_1]:[Skill_10]])</f>
        <v>52.1</v>
      </c>
      <c r="P1164">
        <v>67</v>
      </c>
      <c r="Q1164">
        <v>51</v>
      </c>
      <c r="R1164">
        <v>89</v>
      </c>
      <c r="S1164">
        <v>43</v>
      </c>
      <c r="T1164">
        <v>31</v>
      </c>
      <c r="U1164">
        <v>92</v>
      </c>
      <c r="V1164">
        <v>41</v>
      </c>
      <c r="W1164">
        <v>27</v>
      </c>
      <c r="X1164">
        <v>1</v>
      </c>
      <c r="Y1164">
        <v>79</v>
      </c>
    </row>
    <row r="1165" spans="1:25" x14ac:dyDescent="0.35">
      <c r="A1165">
        <v>1164</v>
      </c>
      <c r="B1165" t="s">
        <v>26</v>
      </c>
      <c r="C1165">
        <v>108267</v>
      </c>
      <c r="D1165">
        <f>ROUND(AI_Impact_on_Jobs_20303[[#This Row],[Salary]]/1000, 1)</f>
        <v>108.3</v>
      </c>
      <c r="E1165">
        <v>16</v>
      </c>
      <c r="F11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65" t="s">
        <v>38</v>
      </c>
      <c r="H1165">
        <v>3</v>
      </c>
      <c r="I1165">
        <v>86</v>
      </c>
      <c r="J1165">
        <v>6</v>
      </c>
      <c r="K1165" t="s">
        <v>27</v>
      </c>
      <c r="L1165">
        <f>IF(AI_Impact_on_Jobs_20303[[#This Row],[Risk_Category]] = "Low", AI_Impact_on_Jobs_20303[[#This Row],[Automation_Probability_2030]], 0)</f>
        <v>0</v>
      </c>
      <c r="M1165">
        <f>IF(AI_Impact_on_Jobs_20303[[#This Row],[Risk_Category]]="Medium", AI_Impact_on_Jobs_20303[[#This Row],[Automation_Probability_2030]], 0)</f>
        <v>6</v>
      </c>
      <c r="N1165">
        <f>IF(AI_Impact_on_Jobs_20303[[#This Row],[Risk_Category]]="High", AI_Impact_on_Jobs_20303[[#This Row],[Automation_Probability_2030]], 0)</f>
        <v>0</v>
      </c>
      <c r="O1165">
        <f>AVERAGE(AI_Impact_on_Jobs_20303[[#This Row],[Skill_1]:[Skill_10]])</f>
        <v>46.4</v>
      </c>
      <c r="P1165">
        <v>95</v>
      </c>
      <c r="Q1165">
        <v>38</v>
      </c>
      <c r="R1165">
        <v>87</v>
      </c>
      <c r="S1165">
        <v>39</v>
      </c>
      <c r="T1165">
        <v>18</v>
      </c>
      <c r="U1165">
        <v>0</v>
      </c>
      <c r="V1165">
        <v>33</v>
      </c>
      <c r="W1165">
        <v>38</v>
      </c>
      <c r="X1165">
        <v>95</v>
      </c>
      <c r="Y1165">
        <v>21</v>
      </c>
    </row>
    <row r="1166" spans="1:25" x14ac:dyDescent="0.35">
      <c r="A1166">
        <v>1165</v>
      </c>
      <c r="B1166" t="s">
        <v>39</v>
      </c>
      <c r="C1166">
        <v>56013</v>
      </c>
      <c r="D1166">
        <f>ROUND(AI_Impact_on_Jobs_20303[[#This Row],[Salary]]/1000, 1)</f>
        <v>56</v>
      </c>
      <c r="E1166">
        <v>0</v>
      </c>
      <c r="F11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66" t="s">
        <v>25</v>
      </c>
      <c r="H1166">
        <v>76</v>
      </c>
      <c r="I1166">
        <v>142</v>
      </c>
      <c r="J1166">
        <v>76</v>
      </c>
      <c r="K1166" t="s">
        <v>20</v>
      </c>
      <c r="L1166">
        <f>IF(AI_Impact_on_Jobs_20303[[#This Row],[Risk_Category]] = "Low", AI_Impact_on_Jobs_20303[[#This Row],[Automation_Probability_2030]], 0)</f>
        <v>0</v>
      </c>
      <c r="M1166">
        <f>IF(AI_Impact_on_Jobs_20303[[#This Row],[Risk_Category]]="Medium", AI_Impact_on_Jobs_20303[[#This Row],[Automation_Probability_2030]], 0)</f>
        <v>0</v>
      </c>
      <c r="N1166">
        <f>IF(AI_Impact_on_Jobs_20303[[#This Row],[Risk_Category]]="High", AI_Impact_on_Jobs_20303[[#This Row],[Automation_Probability_2030]], 0)</f>
        <v>76</v>
      </c>
      <c r="O1166">
        <f>AVERAGE(AI_Impact_on_Jobs_20303[[#This Row],[Skill_1]:[Skill_10]])</f>
        <v>41.8</v>
      </c>
      <c r="P1166">
        <v>43</v>
      </c>
      <c r="Q1166">
        <v>12</v>
      </c>
      <c r="R1166">
        <v>46</v>
      </c>
      <c r="S1166">
        <v>13</v>
      </c>
      <c r="T1166">
        <v>52</v>
      </c>
      <c r="U1166">
        <v>73</v>
      </c>
      <c r="V1166">
        <v>55</v>
      </c>
      <c r="W1166">
        <v>25</v>
      </c>
      <c r="X1166">
        <v>35</v>
      </c>
      <c r="Y1166">
        <v>64</v>
      </c>
    </row>
    <row r="1167" spans="1:25" x14ac:dyDescent="0.35">
      <c r="A1167">
        <v>1166</v>
      </c>
      <c r="B1167" t="s">
        <v>42</v>
      </c>
      <c r="C1167">
        <v>43829</v>
      </c>
      <c r="D1167">
        <f>ROUND(AI_Impact_on_Jobs_20303[[#This Row],[Salary]]/1000, 1)</f>
        <v>43.8</v>
      </c>
      <c r="E1167">
        <v>14</v>
      </c>
      <c r="F11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67" t="s">
        <v>38</v>
      </c>
      <c r="H1167">
        <v>14</v>
      </c>
      <c r="I1167">
        <v>134</v>
      </c>
      <c r="J1167">
        <v>49</v>
      </c>
      <c r="K1167" t="s">
        <v>27</v>
      </c>
      <c r="L1167">
        <f>IF(AI_Impact_on_Jobs_20303[[#This Row],[Risk_Category]] = "Low", AI_Impact_on_Jobs_20303[[#This Row],[Automation_Probability_2030]], 0)</f>
        <v>0</v>
      </c>
      <c r="M1167">
        <f>IF(AI_Impact_on_Jobs_20303[[#This Row],[Risk_Category]]="Medium", AI_Impact_on_Jobs_20303[[#This Row],[Automation_Probability_2030]], 0)</f>
        <v>49</v>
      </c>
      <c r="N1167">
        <f>IF(AI_Impact_on_Jobs_20303[[#This Row],[Risk_Category]]="High", AI_Impact_on_Jobs_20303[[#This Row],[Automation_Probability_2030]], 0)</f>
        <v>0</v>
      </c>
      <c r="O1167">
        <f>AVERAGE(AI_Impact_on_Jobs_20303[[#This Row],[Skill_1]:[Skill_10]])</f>
        <v>36.6</v>
      </c>
      <c r="P1167">
        <v>16</v>
      </c>
      <c r="Q1167">
        <v>12</v>
      </c>
      <c r="R1167">
        <v>97</v>
      </c>
      <c r="S1167">
        <v>28</v>
      </c>
      <c r="T1167">
        <v>91</v>
      </c>
      <c r="U1167">
        <v>41</v>
      </c>
      <c r="V1167">
        <v>39</v>
      </c>
      <c r="W1167">
        <v>7</v>
      </c>
      <c r="X1167">
        <v>1</v>
      </c>
      <c r="Y1167">
        <v>34</v>
      </c>
    </row>
    <row r="1168" spans="1:25" x14ac:dyDescent="0.35">
      <c r="A1168">
        <v>1167</v>
      </c>
      <c r="B1168" t="s">
        <v>18</v>
      </c>
      <c r="C1168">
        <v>42391</v>
      </c>
      <c r="D1168">
        <f>ROUND(AI_Impact_on_Jobs_20303[[#This Row],[Salary]]/1000, 1)</f>
        <v>42.4</v>
      </c>
      <c r="E1168">
        <v>10</v>
      </c>
      <c r="F11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68" t="s">
        <v>25</v>
      </c>
      <c r="H1168">
        <v>87</v>
      </c>
      <c r="I1168">
        <v>103</v>
      </c>
      <c r="J1168">
        <v>79</v>
      </c>
      <c r="K1168" t="s">
        <v>20</v>
      </c>
      <c r="L1168">
        <f>IF(AI_Impact_on_Jobs_20303[[#This Row],[Risk_Category]] = "Low", AI_Impact_on_Jobs_20303[[#This Row],[Automation_Probability_2030]], 0)</f>
        <v>0</v>
      </c>
      <c r="M1168">
        <f>IF(AI_Impact_on_Jobs_20303[[#This Row],[Risk_Category]]="Medium", AI_Impact_on_Jobs_20303[[#This Row],[Automation_Probability_2030]], 0)</f>
        <v>0</v>
      </c>
      <c r="N1168">
        <f>IF(AI_Impact_on_Jobs_20303[[#This Row],[Risk_Category]]="High", AI_Impact_on_Jobs_20303[[#This Row],[Automation_Probability_2030]], 0)</f>
        <v>79</v>
      </c>
      <c r="O1168">
        <f>AVERAGE(AI_Impact_on_Jobs_20303[[#This Row],[Skill_1]:[Skill_10]])</f>
        <v>46.5</v>
      </c>
      <c r="P1168">
        <v>27</v>
      </c>
      <c r="Q1168">
        <v>59</v>
      </c>
      <c r="R1168">
        <v>15</v>
      </c>
      <c r="S1168">
        <v>25</v>
      </c>
      <c r="T1168">
        <v>29</v>
      </c>
      <c r="U1168">
        <v>61</v>
      </c>
      <c r="V1168">
        <v>37</v>
      </c>
      <c r="W1168">
        <v>51</v>
      </c>
      <c r="X1168">
        <v>65</v>
      </c>
      <c r="Y1168">
        <v>96</v>
      </c>
    </row>
    <row r="1169" spans="1:25" x14ac:dyDescent="0.35">
      <c r="A1169">
        <v>1168</v>
      </c>
      <c r="B1169" t="s">
        <v>31</v>
      </c>
      <c r="C1169">
        <v>55123</v>
      </c>
      <c r="D1169">
        <f>ROUND(AI_Impact_on_Jobs_20303[[#This Row],[Salary]]/1000, 1)</f>
        <v>55.1</v>
      </c>
      <c r="E1169">
        <v>8</v>
      </c>
      <c r="F11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69" t="s">
        <v>19</v>
      </c>
      <c r="H1169">
        <v>75</v>
      </c>
      <c r="I1169">
        <v>145</v>
      </c>
      <c r="J1169">
        <v>17</v>
      </c>
      <c r="K1169" t="s">
        <v>23</v>
      </c>
      <c r="L1169">
        <f>IF(AI_Impact_on_Jobs_20303[[#This Row],[Risk_Category]] = "Low", AI_Impact_on_Jobs_20303[[#This Row],[Automation_Probability_2030]], 0)</f>
        <v>17</v>
      </c>
      <c r="M1169">
        <f>IF(AI_Impact_on_Jobs_20303[[#This Row],[Risk_Category]]="Medium", AI_Impact_on_Jobs_20303[[#This Row],[Automation_Probability_2030]], 0)</f>
        <v>0</v>
      </c>
      <c r="N1169">
        <f>IF(AI_Impact_on_Jobs_20303[[#This Row],[Risk_Category]]="High", AI_Impact_on_Jobs_20303[[#This Row],[Automation_Probability_2030]], 0)</f>
        <v>0</v>
      </c>
      <c r="O1169">
        <f>AVERAGE(AI_Impact_on_Jobs_20303[[#This Row],[Skill_1]:[Skill_10]])</f>
        <v>51.1</v>
      </c>
      <c r="P1169">
        <v>41</v>
      </c>
      <c r="Q1169">
        <v>8</v>
      </c>
      <c r="R1169">
        <v>89</v>
      </c>
      <c r="S1169">
        <v>25</v>
      </c>
      <c r="T1169">
        <v>6</v>
      </c>
      <c r="U1169">
        <v>54</v>
      </c>
      <c r="V1169">
        <v>85</v>
      </c>
      <c r="W1169">
        <v>41</v>
      </c>
      <c r="X1169">
        <v>78</v>
      </c>
      <c r="Y1169">
        <v>84</v>
      </c>
    </row>
    <row r="1170" spans="1:25" x14ac:dyDescent="0.35">
      <c r="A1170">
        <v>1169</v>
      </c>
      <c r="B1170" t="s">
        <v>37</v>
      </c>
      <c r="C1170">
        <v>147420</v>
      </c>
      <c r="D1170">
        <f>ROUND(AI_Impact_on_Jobs_20303[[#This Row],[Salary]]/1000, 1)</f>
        <v>147.4</v>
      </c>
      <c r="E1170">
        <v>27</v>
      </c>
      <c r="F11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70" t="s">
        <v>22</v>
      </c>
      <c r="H1170">
        <v>59</v>
      </c>
      <c r="I1170">
        <v>103</v>
      </c>
      <c r="J1170">
        <v>68</v>
      </c>
      <c r="K1170" t="s">
        <v>27</v>
      </c>
      <c r="L1170">
        <f>IF(AI_Impact_on_Jobs_20303[[#This Row],[Risk_Category]] = "Low", AI_Impact_on_Jobs_20303[[#This Row],[Automation_Probability_2030]], 0)</f>
        <v>0</v>
      </c>
      <c r="M1170">
        <f>IF(AI_Impact_on_Jobs_20303[[#This Row],[Risk_Category]]="Medium", AI_Impact_on_Jobs_20303[[#This Row],[Automation_Probability_2030]], 0)</f>
        <v>68</v>
      </c>
      <c r="N1170">
        <f>IF(AI_Impact_on_Jobs_20303[[#This Row],[Risk_Category]]="High", AI_Impact_on_Jobs_20303[[#This Row],[Automation_Probability_2030]], 0)</f>
        <v>0</v>
      </c>
      <c r="O1170">
        <f>AVERAGE(AI_Impact_on_Jobs_20303[[#This Row],[Skill_1]:[Skill_10]])</f>
        <v>37.1</v>
      </c>
      <c r="P1170">
        <v>73</v>
      </c>
      <c r="Q1170">
        <v>93</v>
      </c>
      <c r="R1170">
        <v>22</v>
      </c>
      <c r="S1170">
        <v>31</v>
      </c>
      <c r="T1170">
        <v>7</v>
      </c>
      <c r="U1170">
        <v>5</v>
      </c>
      <c r="V1170">
        <v>87</v>
      </c>
      <c r="W1170">
        <v>33</v>
      </c>
      <c r="X1170">
        <v>13</v>
      </c>
      <c r="Y1170">
        <v>7</v>
      </c>
    </row>
    <row r="1171" spans="1:25" x14ac:dyDescent="0.35">
      <c r="A1171">
        <v>1170</v>
      </c>
      <c r="B1171" t="s">
        <v>36</v>
      </c>
      <c r="C1171">
        <v>120299</v>
      </c>
      <c r="D1171">
        <f>ROUND(AI_Impact_on_Jobs_20303[[#This Row],[Salary]]/1000, 1)</f>
        <v>120.3</v>
      </c>
      <c r="E1171">
        <v>5</v>
      </c>
      <c r="F11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71" t="s">
        <v>25</v>
      </c>
      <c r="H1171">
        <v>16</v>
      </c>
      <c r="I1171">
        <v>85</v>
      </c>
      <c r="J1171">
        <v>63</v>
      </c>
      <c r="K1171" t="s">
        <v>27</v>
      </c>
      <c r="L1171">
        <f>IF(AI_Impact_on_Jobs_20303[[#This Row],[Risk_Category]] = "Low", AI_Impact_on_Jobs_20303[[#This Row],[Automation_Probability_2030]], 0)</f>
        <v>0</v>
      </c>
      <c r="M1171">
        <f>IF(AI_Impact_on_Jobs_20303[[#This Row],[Risk_Category]]="Medium", AI_Impact_on_Jobs_20303[[#This Row],[Automation_Probability_2030]], 0)</f>
        <v>63</v>
      </c>
      <c r="N1171">
        <f>IF(AI_Impact_on_Jobs_20303[[#This Row],[Risk_Category]]="High", AI_Impact_on_Jobs_20303[[#This Row],[Automation_Probability_2030]], 0)</f>
        <v>0</v>
      </c>
      <c r="O1171">
        <f>AVERAGE(AI_Impact_on_Jobs_20303[[#This Row],[Skill_1]:[Skill_10]])</f>
        <v>40.200000000000003</v>
      </c>
      <c r="P1171">
        <v>38</v>
      </c>
      <c r="Q1171">
        <v>61</v>
      </c>
      <c r="R1171">
        <v>5</v>
      </c>
      <c r="S1171">
        <v>72</v>
      </c>
      <c r="T1171">
        <v>16</v>
      </c>
      <c r="U1171">
        <v>92</v>
      </c>
      <c r="V1171">
        <v>64</v>
      </c>
      <c r="W1171">
        <v>27</v>
      </c>
      <c r="X1171">
        <v>12</v>
      </c>
      <c r="Y1171">
        <v>15</v>
      </c>
    </row>
    <row r="1172" spans="1:25" x14ac:dyDescent="0.35">
      <c r="A1172">
        <v>1171</v>
      </c>
      <c r="B1172" t="s">
        <v>32</v>
      </c>
      <c r="C1172">
        <v>69140</v>
      </c>
      <c r="D1172">
        <f>ROUND(AI_Impact_on_Jobs_20303[[#This Row],[Salary]]/1000, 1)</f>
        <v>69.099999999999994</v>
      </c>
      <c r="E1172">
        <v>2</v>
      </c>
      <c r="F11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72" t="s">
        <v>22</v>
      </c>
      <c r="H1172">
        <v>59</v>
      </c>
      <c r="I1172">
        <v>88</v>
      </c>
      <c r="J1172">
        <v>43</v>
      </c>
      <c r="K1172" t="s">
        <v>27</v>
      </c>
      <c r="L1172">
        <f>IF(AI_Impact_on_Jobs_20303[[#This Row],[Risk_Category]] = "Low", AI_Impact_on_Jobs_20303[[#This Row],[Automation_Probability_2030]], 0)</f>
        <v>0</v>
      </c>
      <c r="M1172">
        <f>IF(AI_Impact_on_Jobs_20303[[#This Row],[Risk_Category]]="Medium", AI_Impact_on_Jobs_20303[[#This Row],[Automation_Probability_2030]], 0)</f>
        <v>43</v>
      </c>
      <c r="N1172">
        <f>IF(AI_Impact_on_Jobs_20303[[#This Row],[Risk_Category]]="High", AI_Impact_on_Jobs_20303[[#This Row],[Automation_Probability_2030]], 0)</f>
        <v>0</v>
      </c>
      <c r="O1172">
        <f>AVERAGE(AI_Impact_on_Jobs_20303[[#This Row],[Skill_1]:[Skill_10]])</f>
        <v>54.6</v>
      </c>
      <c r="P1172">
        <v>86</v>
      </c>
      <c r="Q1172">
        <v>87</v>
      </c>
      <c r="R1172">
        <v>58</v>
      </c>
      <c r="S1172">
        <v>52</v>
      </c>
      <c r="T1172">
        <v>82</v>
      </c>
      <c r="U1172">
        <v>75</v>
      </c>
      <c r="V1172">
        <v>4</v>
      </c>
      <c r="W1172">
        <v>8</v>
      </c>
      <c r="X1172">
        <v>77</v>
      </c>
      <c r="Y1172">
        <v>17</v>
      </c>
    </row>
    <row r="1173" spans="1:25" x14ac:dyDescent="0.35">
      <c r="A1173">
        <v>1172</v>
      </c>
      <c r="B1173" t="s">
        <v>39</v>
      </c>
      <c r="C1173">
        <v>113698</v>
      </c>
      <c r="D1173">
        <f>ROUND(AI_Impact_on_Jobs_20303[[#This Row],[Salary]]/1000, 1)</f>
        <v>113.7</v>
      </c>
      <c r="E1173">
        <v>3</v>
      </c>
      <c r="F11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73" t="s">
        <v>22</v>
      </c>
      <c r="H1173">
        <v>84</v>
      </c>
      <c r="I1173">
        <v>108</v>
      </c>
      <c r="J1173">
        <v>92</v>
      </c>
      <c r="K1173" t="s">
        <v>20</v>
      </c>
      <c r="L1173">
        <f>IF(AI_Impact_on_Jobs_20303[[#This Row],[Risk_Category]] = "Low", AI_Impact_on_Jobs_20303[[#This Row],[Automation_Probability_2030]], 0)</f>
        <v>0</v>
      </c>
      <c r="M1173">
        <f>IF(AI_Impact_on_Jobs_20303[[#This Row],[Risk_Category]]="Medium", AI_Impact_on_Jobs_20303[[#This Row],[Automation_Probability_2030]], 0)</f>
        <v>0</v>
      </c>
      <c r="N1173">
        <f>IF(AI_Impact_on_Jobs_20303[[#This Row],[Risk_Category]]="High", AI_Impact_on_Jobs_20303[[#This Row],[Automation_Probability_2030]], 0)</f>
        <v>92</v>
      </c>
      <c r="O1173">
        <f>AVERAGE(AI_Impact_on_Jobs_20303[[#This Row],[Skill_1]:[Skill_10]])</f>
        <v>38.299999999999997</v>
      </c>
      <c r="P1173">
        <v>48</v>
      </c>
      <c r="Q1173">
        <v>93</v>
      </c>
      <c r="R1173">
        <v>35</v>
      </c>
      <c r="S1173">
        <v>72</v>
      </c>
      <c r="T1173">
        <v>3</v>
      </c>
      <c r="U1173">
        <v>0</v>
      </c>
      <c r="V1173">
        <v>38</v>
      </c>
      <c r="W1173">
        <v>74</v>
      </c>
      <c r="X1173">
        <v>15</v>
      </c>
      <c r="Y1173">
        <v>5</v>
      </c>
    </row>
    <row r="1174" spans="1:25" x14ac:dyDescent="0.35">
      <c r="A1174">
        <v>1173</v>
      </c>
      <c r="B1174" t="s">
        <v>41</v>
      </c>
      <c r="C1174">
        <v>75939</v>
      </c>
      <c r="D1174">
        <f>ROUND(AI_Impact_on_Jobs_20303[[#This Row],[Salary]]/1000, 1)</f>
        <v>75.900000000000006</v>
      </c>
      <c r="E1174">
        <v>26</v>
      </c>
      <c r="F11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74" t="s">
        <v>25</v>
      </c>
      <c r="H1174">
        <v>7</v>
      </c>
      <c r="I1174">
        <v>112</v>
      </c>
      <c r="J1174">
        <v>94</v>
      </c>
      <c r="K1174" t="s">
        <v>20</v>
      </c>
      <c r="L1174">
        <f>IF(AI_Impact_on_Jobs_20303[[#This Row],[Risk_Category]] = "Low", AI_Impact_on_Jobs_20303[[#This Row],[Automation_Probability_2030]], 0)</f>
        <v>0</v>
      </c>
      <c r="M1174">
        <f>IF(AI_Impact_on_Jobs_20303[[#This Row],[Risk_Category]]="Medium", AI_Impact_on_Jobs_20303[[#This Row],[Automation_Probability_2030]], 0)</f>
        <v>0</v>
      </c>
      <c r="N1174">
        <f>IF(AI_Impact_on_Jobs_20303[[#This Row],[Risk_Category]]="High", AI_Impact_on_Jobs_20303[[#This Row],[Automation_Probability_2030]], 0)</f>
        <v>94</v>
      </c>
      <c r="O1174">
        <f>AVERAGE(AI_Impact_on_Jobs_20303[[#This Row],[Skill_1]:[Skill_10]])</f>
        <v>47.5</v>
      </c>
      <c r="P1174">
        <v>31</v>
      </c>
      <c r="Q1174">
        <v>58</v>
      </c>
      <c r="R1174">
        <v>95</v>
      </c>
      <c r="S1174">
        <v>65</v>
      </c>
      <c r="T1174">
        <v>67</v>
      </c>
      <c r="U1174">
        <v>18</v>
      </c>
      <c r="V1174">
        <v>49</v>
      </c>
      <c r="W1174">
        <v>37</v>
      </c>
      <c r="X1174">
        <v>47</v>
      </c>
      <c r="Y1174">
        <v>8</v>
      </c>
    </row>
    <row r="1175" spans="1:25" x14ac:dyDescent="0.35">
      <c r="A1175">
        <v>1174</v>
      </c>
      <c r="B1175" t="s">
        <v>41</v>
      </c>
      <c r="C1175">
        <v>54180</v>
      </c>
      <c r="D1175">
        <f>ROUND(AI_Impact_on_Jobs_20303[[#This Row],[Salary]]/1000, 1)</f>
        <v>54.2</v>
      </c>
      <c r="E1175">
        <v>13</v>
      </c>
      <c r="F11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75" t="s">
        <v>38</v>
      </c>
      <c r="H1175">
        <v>6</v>
      </c>
      <c r="I1175">
        <v>141</v>
      </c>
      <c r="J1175">
        <v>84</v>
      </c>
      <c r="K1175" t="s">
        <v>20</v>
      </c>
      <c r="L1175">
        <f>IF(AI_Impact_on_Jobs_20303[[#This Row],[Risk_Category]] = "Low", AI_Impact_on_Jobs_20303[[#This Row],[Automation_Probability_2030]], 0)</f>
        <v>0</v>
      </c>
      <c r="M1175">
        <f>IF(AI_Impact_on_Jobs_20303[[#This Row],[Risk_Category]]="Medium", AI_Impact_on_Jobs_20303[[#This Row],[Automation_Probability_2030]], 0)</f>
        <v>0</v>
      </c>
      <c r="N1175">
        <f>IF(AI_Impact_on_Jobs_20303[[#This Row],[Risk_Category]]="High", AI_Impact_on_Jobs_20303[[#This Row],[Automation_Probability_2030]], 0)</f>
        <v>84</v>
      </c>
      <c r="O1175">
        <f>AVERAGE(AI_Impact_on_Jobs_20303[[#This Row],[Skill_1]:[Skill_10]])</f>
        <v>47.1</v>
      </c>
      <c r="P1175">
        <v>92</v>
      </c>
      <c r="Q1175">
        <v>57</v>
      </c>
      <c r="R1175">
        <v>7</v>
      </c>
      <c r="S1175">
        <v>55</v>
      </c>
      <c r="T1175">
        <v>58</v>
      </c>
      <c r="U1175">
        <v>21</v>
      </c>
      <c r="V1175">
        <v>47</v>
      </c>
      <c r="W1175">
        <v>46</v>
      </c>
      <c r="X1175">
        <v>62</v>
      </c>
      <c r="Y1175">
        <v>26</v>
      </c>
    </row>
    <row r="1176" spans="1:25" x14ac:dyDescent="0.35">
      <c r="A1176">
        <v>1175</v>
      </c>
      <c r="B1176" t="s">
        <v>43</v>
      </c>
      <c r="C1176">
        <v>125941</v>
      </c>
      <c r="D1176">
        <f>ROUND(AI_Impact_on_Jobs_20303[[#This Row],[Salary]]/1000, 1)</f>
        <v>125.9</v>
      </c>
      <c r="E1176">
        <v>7</v>
      </c>
      <c r="F11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76" t="s">
        <v>19</v>
      </c>
      <c r="H1176">
        <v>24</v>
      </c>
      <c r="I1176">
        <v>95</v>
      </c>
      <c r="J1176">
        <v>8</v>
      </c>
      <c r="K1176" t="s">
        <v>23</v>
      </c>
      <c r="L1176">
        <f>IF(AI_Impact_on_Jobs_20303[[#This Row],[Risk_Category]] = "Low", AI_Impact_on_Jobs_20303[[#This Row],[Automation_Probability_2030]], 0)</f>
        <v>8</v>
      </c>
      <c r="M1176">
        <f>IF(AI_Impact_on_Jobs_20303[[#This Row],[Risk_Category]]="Medium", AI_Impact_on_Jobs_20303[[#This Row],[Automation_Probability_2030]], 0)</f>
        <v>0</v>
      </c>
      <c r="N1176">
        <f>IF(AI_Impact_on_Jobs_20303[[#This Row],[Risk_Category]]="High", AI_Impact_on_Jobs_20303[[#This Row],[Automation_Probability_2030]], 0)</f>
        <v>0</v>
      </c>
      <c r="O1176">
        <f>AVERAGE(AI_Impact_on_Jobs_20303[[#This Row],[Skill_1]:[Skill_10]])</f>
        <v>58.1</v>
      </c>
      <c r="P1176">
        <v>4</v>
      </c>
      <c r="Q1176">
        <v>32</v>
      </c>
      <c r="R1176">
        <v>27</v>
      </c>
      <c r="S1176">
        <v>41</v>
      </c>
      <c r="T1176">
        <v>96</v>
      </c>
      <c r="U1176">
        <v>52</v>
      </c>
      <c r="V1176">
        <v>55</v>
      </c>
      <c r="W1176">
        <v>94</v>
      </c>
      <c r="X1176">
        <v>92</v>
      </c>
      <c r="Y1176">
        <v>88</v>
      </c>
    </row>
    <row r="1177" spans="1:25" x14ac:dyDescent="0.35">
      <c r="A1177">
        <v>1176</v>
      </c>
      <c r="B1177" t="s">
        <v>24</v>
      </c>
      <c r="C1177">
        <v>42003</v>
      </c>
      <c r="D1177">
        <f>ROUND(AI_Impact_on_Jobs_20303[[#This Row],[Salary]]/1000, 1)</f>
        <v>42</v>
      </c>
      <c r="E1177">
        <v>4</v>
      </c>
      <c r="F11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77" t="s">
        <v>19</v>
      </c>
      <c r="H1177">
        <v>63</v>
      </c>
      <c r="I1177">
        <v>131</v>
      </c>
      <c r="J1177">
        <v>91</v>
      </c>
      <c r="K1177" t="s">
        <v>20</v>
      </c>
      <c r="L1177">
        <f>IF(AI_Impact_on_Jobs_20303[[#This Row],[Risk_Category]] = "Low", AI_Impact_on_Jobs_20303[[#This Row],[Automation_Probability_2030]], 0)</f>
        <v>0</v>
      </c>
      <c r="M1177">
        <f>IF(AI_Impact_on_Jobs_20303[[#This Row],[Risk_Category]]="Medium", AI_Impact_on_Jobs_20303[[#This Row],[Automation_Probability_2030]], 0)</f>
        <v>0</v>
      </c>
      <c r="N1177">
        <f>IF(AI_Impact_on_Jobs_20303[[#This Row],[Risk_Category]]="High", AI_Impact_on_Jobs_20303[[#This Row],[Automation_Probability_2030]], 0)</f>
        <v>91</v>
      </c>
      <c r="O1177">
        <f>AVERAGE(AI_Impact_on_Jobs_20303[[#This Row],[Skill_1]:[Skill_10]])</f>
        <v>48</v>
      </c>
      <c r="P1177">
        <v>58</v>
      </c>
      <c r="Q1177">
        <v>2</v>
      </c>
      <c r="R1177">
        <v>97</v>
      </c>
      <c r="S1177">
        <v>47</v>
      </c>
      <c r="T1177">
        <v>39</v>
      </c>
      <c r="U1177">
        <v>39</v>
      </c>
      <c r="V1177">
        <v>42</v>
      </c>
      <c r="W1177">
        <v>24</v>
      </c>
      <c r="X1177">
        <v>33</v>
      </c>
      <c r="Y1177">
        <v>99</v>
      </c>
    </row>
    <row r="1178" spans="1:25" x14ac:dyDescent="0.35">
      <c r="A1178">
        <v>1177</v>
      </c>
      <c r="B1178" t="s">
        <v>29</v>
      </c>
      <c r="C1178">
        <v>46915</v>
      </c>
      <c r="D1178">
        <f>ROUND(AI_Impact_on_Jobs_20303[[#This Row],[Salary]]/1000, 1)</f>
        <v>46.9</v>
      </c>
      <c r="E1178">
        <v>29</v>
      </c>
      <c r="F11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78" t="s">
        <v>19</v>
      </c>
      <c r="H1178">
        <v>53</v>
      </c>
      <c r="I1178">
        <v>135</v>
      </c>
      <c r="J1178">
        <v>18</v>
      </c>
      <c r="K1178" t="s">
        <v>23</v>
      </c>
      <c r="L1178">
        <f>IF(AI_Impact_on_Jobs_20303[[#This Row],[Risk_Category]] = "Low", AI_Impact_on_Jobs_20303[[#This Row],[Automation_Probability_2030]], 0)</f>
        <v>18</v>
      </c>
      <c r="M1178">
        <f>IF(AI_Impact_on_Jobs_20303[[#This Row],[Risk_Category]]="Medium", AI_Impact_on_Jobs_20303[[#This Row],[Automation_Probability_2030]], 0)</f>
        <v>0</v>
      </c>
      <c r="N1178">
        <f>IF(AI_Impact_on_Jobs_20303[[#This Row],[Risk_Category]]="High", AI_Impact_on_Jobs_20303[[#This Row],[Automation_Probability_2030]], 0)</f>
        <v>0</v>
      </c>
      <c r="O1178">
        <f>AVERAGE(AI_Impact_on_Jobs_20303[[#This Row],[Skill_1]:[Skill_10]])</f>
        <v>35.299999999999997</v>
      </c>
      <c r="P1178">
        <v>32</v>
      </c>
      <c r="Q1178">
        <v>52</v>
      </c>
      <c r="R1178">
        <v>11</v>
      </c>
      <c r="S1178">
        <v>13</v>
      </c>
      <c r="T1178">
        <v>69</v>
      </c>
      <c r="U1178">
        <v>92</v>
      </c>
      <c r="V1178">
        <v>73</v>
      </c>
      <c r="W1178">
        <v>7</v>
      </c>
      <c r="X1178">
        <v>4</v>
      </c>
      <c r="Y1178">
        <v>0</v>
      </c>
    </row>
    <row r="1179" spans="1:25" x14ac:dyDescent="0.35">
      <c r="A1179">
        <v>1178</v>
      </c>
      <c r="B1179" t="s">
        <v>29</v>
      </c>
      <c r="C1179">
        <v>59179</v>
      </c>
      <c r="D1179">
        <f>ROUND(AI_Impact_on_Jobs_20303[[#This Row],[Salary]]/1000, 1)</f>
        <v>59.2</v>
      </c>
      <c r="E1179">
        <v>21</v>
      </c>
      <c r="F11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79" t="s">
        <v>25</v>
      </c>
      <c r="H1179">
        <v>19</v>
      </c>
      <c r="I1179">
        <v>137</v>
      </c>
      <c r="J1179">
        <v>8</v>
      </c>
      <c r="K1179" t="s">
        <v>23</v>
      </c>
      <c r="L1179">
        <f>IF(AI_Impact_on_Jobs_20303[[#This Row],[Risk_Category]] = "Low", AI_Impact_on_Jobs_20303[[#This Row],[Automation_Probability_2030]], 0)</f>
        <v>8</v>
      </c>
      <c r="M1179">
        <f>IF(AI_Impact_on_Jobs_20303[[#This Row],[Risk_Category]]="Medium", AI_Impact_on_Jobs_20303[[#This Row],[Automation_Probability_2030]], 0)</f>
        <v>0</v>
      </c>
      <c r="N1179">
        <f>IF(AI_Impact_on_Jobs_20303[[#This Row],[Risk_Category]]="High", AI_Impact_on_Jobs_20303[[#This Row],[Automation_Probability_2030]], 0)</f>
        <v>0</v>
      </c>
      <c r="O1179">
        <f>AVERAGE(AI_Impact_on_Jobs_20303[[#This Row],[Skill_1]:[Skill_10]])</f>
        <v>41.3</v>
      </c>
      <c r="P1179">
        <v>0</v>
      </c>
      <c r="Q1179">
        <v>45</v>
      </c>
      <c r="R1179">
        <v>16</v>
      </c>
      <c r="S1179">
        <v>74</v>
      </c>
      <c r="T1179">
        <v>92</v>
      </c>
      <c r="U1179">
        <v>4</v>
      </c>
      <c r="V1179">
        <v>4</v>
      </c>
      <c r="W1179">
        <v>10</v>
      </c>
      <c r="X1179">
        <v>73</v>
      </c>
      <c r="Y1179">
        <v>95</v>
      </c>
    </row>
    <row r="1180" spans="1:25" x14ac:dyDescent="0.35">
      <c r="A1180">
        <v>1179</v>
      </c>
      <c r="B1180" t="s">
        <v>28</v>
      </c>
      <c r="C1180">
        <v>119257</v>
      </c>
      <c r="D1180">
        <f>ROUND(AI_Impact_on_Jobs_20303[[#This Row],[Salary]]/1000, 1)</f>
        <v>119.3</v>
      </c>
      <c r="E1180">
        <v>5</v>
      </c>
      <c r="F11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80" t="s">
        <v>38</v>
      </c>
      <c r="H1180">
        <v>22</v>
      </c>
      <c r="I1180">
        <v>65</v>
      </c>
      <c r="J1180">
        <v>42</v>
      </c>
      <c r="K1180" t="s">
        <v>27</v>
      </c>
      <c r="L1180">
        <f>IF(AI_Impact_on_Jobs_20303[[#This Row],[Risk_Category]] = "Low", AI_Impact_on_Jobs_20303[[#This Row],[Automation_Probability_2030]], 0)</f>
        <v>0</v>
      </c>
      <c r="M1180">
        <f>IF(AI_Impact_on_Jobs_20303[[#This Row],[Risk_Category]]="Medium", AI_Impact_on_Jobs_20303[[#This Row],[Automation_Probability_2030]], 0)</f>
        <v>42</v>
      </c>
      <c r="N1180">
        <f>IF(AI_Impact_on_Jobs_20303[[#This Row],[Risk_Category]]="High", AI_Impact_on_Jobs_20303[[#This Row],[Automation_Probability_2030]], 0)</f>
        <v>0</v>
      </c>
      <c r="O1180">
        <f>AVERAGE(AI_Impact_on_Jobs_20303[[#This Row],[Skill_1]:[Skill_10]])</f>
        <v>38.200000000000003</v>
      </c>
      <c r="P1180">
        <v>72</v>
      </c>
      <c r="Q1180">
        <v>16</v>
      </c>
      <c r="R1180">
        <v>52</v>
      </c>
      <c r="S1180">
        <v>27</v>
      </c>
      <c r="T1180">
        <v>83</v>
      </c>
      <c r="U1180">
        <v>1</v>
      </c>
      <c r="V1180">
        <v>22</v>
      </c>
      <c r="W1180">
        <v>61</v>
      </c>
      <c r="X1180">
        <v>1</v>
      </c>
      <c r="Y1180">
        <v>47</v>
      </c>
    </row>
    <row r="1181" spans="1:25" x14ac:dyDescent="0.35">
      <c r="A1181">
        <v>1180</v>
      </c>
      <c r="B1181" t="s">
        <v>44</v>
      </c>
      <c r="C1181">
        <v>113994</v>
      </c>
      <c r="D1181">
        <f>ROUND(AI_Impact_on_Jobs_20303[[#This Row],[Salary]]/1000, 1)</f>
        <v>114</v>
      </c>
      <c r="E1181">
        <v>8</v>
      </c>
      <c r="F11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81" t="s">
        <v>25</v>
      </c>
      <c r="H1181">
        <v>85</v>
      </c>
      <c r="I1181">
        <v>113</v>
      </c>
      <c r="J1181">
        <v>56</v>
      </c>
      <c r="K1181" t="s">
        <v>27</v>
      </c>
      <c r="L1181">
        <f>IF(AI_Impact_on_Jobs_20303[[#This Row],[Risk_Category]] = "Low", AI_Impact_on_Jobs_20303[[#This Row],[Automation_Probability_2030]], 0)</f>
        <v>0</v>
      </c>
      <c r="M1181">
        <f>IF(AI_Impact_on_Jobs_20303[[#This Row],[Risk_Category]]="Medium", AI_Impact_on_Jobs_20303[[#This Row],[Automation_Probability_2030]], 0)</f>
        <v>56</v>
      </c>
      <c r="N1181">
        <f>IF(AI_Impact_on_Jobs_20303[[#This Row],[Risk_Category]]="High", AI_Impact_on_Jobs_20303[[#This Row],[Automation_Probability_2030]], 0)</f>
        <v>0</v>
      </c>
      <c r="O1181">
        <f>AVERAGE(AI_Impact_on_Jobs_20303[[#This Row],[Skill_1]:[Skill_10]])</f>
        <v>61.4</v>
      </c>
      <c r="P1181">
        <v>95</v>
      </c>
      <c r="Q1181">
        <v>98</v>
      </c>
      <c r="R1181">
        <v>65</v>
      </c>
      <c r="S1181">
        <v>52</v>
      </c>
      <c r="T1181">
        <v>61</v>
      </c>
      <c r="U1181">
        <v>38</v>
      </c>
      <c r="V1181">
        <v>99</v>
      </c>
      <c r="W1181">
        <v>71</v>
      </c>
      <c r="X1181">
        <v>29</v>
      </c>
      <c r="Y1181">
        <v>6</v>
      </c>
    </row>
    <row r="1182" spans="1:25" x14ac:dyDescent="0.35">
      <c r="A1182">
        <v>1181</v>
      </c>
      <c r="B1182" t="s">
        <v>40</v>
      </c>
      <c r="C1182">
        <v>88742</v>
      </c>
      <c r="D1182">
        <f>ROUND(AI_Impact_on_Jobs_20303[[#This Row],[Salary]]/1000, 1)</f>
        <v>88.7</v>
      </c>
      <c r="E1182">
        <v>5</v>
      </c>
      <c r="F11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82" t="s">
        <v>38</v>
      </c>
      <c r="H1182">
        <v>68</v>
      </c>
      <c r="I1182">
        <v>146</v>
      </c>
      <c r="J1182">
        <v>1</v>
      </c>
      <c r="K1182" t="s">
        <v>23</v>
      </c>
      <c r="L1182">
        <f>IF(AI_Impact_on_Jobs_20303[[#This Row],[Risk_Category]] = "Low", AI_Impact_on_Jobs_20303[[#This Row],[Automation_Probability_2030]], 0)</f>
        <v>1</v>
      </c>
      <c r="M1182">
        <f>IF(AI_Impact_on_Jobs_20303[[#This Row],[Risk_Category]]="Medium", AI_Impact_on_Jobs_20303[[#This Row],[Automation_Probability_2030]], 0)</f>
        <v>0</v>
      </c>
      <c r="N1182">
        <f>IF(AI_Impact_on_Jobs_20303[[#This Row],[Risk_Category]]="High", AI_Impact_on_Jobs_20303[[#This Row],[Automation_Probability_2030]], 0)</f>
        <v>0</v>
      </c>
      <c r="O1182">
        <f>AVERAGE(AI_Impact_on_Jobs_20303[[#This Row],[Skill_1]:[Skill_10]])</f>
        <v>29.8</v>
      </c>
      <c r="P1182">
        <v>55</v>
      </c>
      <c r="Q1182">
        <v>6</v>
      </c>
      <c r="R1182">
        <v>10</v>
      </c>
      <c r="S1182">
        <v>2</v>
      </c>
      <c r="T1182">
        <v>52</v>
      </c>
      <c r="U1182">
        <v>35</v>
      </c>
      <c r="V1182">
        <v>53</v>
      </c>
      <c r="W1182">
        <v>23</v>
      </c>
      <c r="X1182">
        <v>5</v>
      </c>
      <c r="Y1182">
        <v>57</v>
      </c>
    </row>
    <row r="1183" spans="1:25" x14ac:dyDescent="0.35">
      <c r="A1183">
        <v>1182</v>
      </c>
      <c r="B1183" t="s">
        <v>28</v>
      </c>
      <c r="C1183">
        <v>65963</v>
      </c>
      <c r="D1183">
        <f>ROUND(AI_Impact_on_Jobs_20303[[#This Row],[Salary]]/1000, 1)</f>
        <v>66</v>
      </c>
      <c r="E1183">
        <v>15</v>
      </c>
      <c r="F11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83" t="s">
        <v>19</v>
      </c>
      <c r="H1183">
        <v>18</v>
      </c>
      <c r="I1183">
        <v>82</v>
      </c>
      <c r="J1183">
        <v>32</v>
      </c>
      <c r="K1183" t="s">
        <v>27</v>
      </c>
      <c r="L1183">
        <f>IF(AI_Impact_on_Jobs_20303[[#This Row],[Risk_Category]] = "Low", AI_Impact_on_Jobs_20303[[#This Row],[Automation_Probability_2030]], 0)</f>
        <v>0</v>
      </c>
      <c r="M1183">
        <f>IF(AI_Impact_on_Jobs_20303[[#This Row],[Risk_Category]]="Medium", AI_Impact_on_Jobs_20303[[#This Row],[Automation_Probability_2030]], 0)</f>
        <v>32</v>
      </c>
      <c r="N1183">
        <f>IF(AI_Impact_on_Jobs_20303[[#This Row],[Risk_Category]]="High", AI_Impact_on_Jobs_20303[[#This Row],[Automation_Probability_2030]], 0)</f>
        <v>0</v>
      </c>
      <c r="O1183">
        <f>AVERAGE(AI_Impact_on_Jobs_20303[[#This Row],[Skill_1]:[Skill_10]])</f>
        <v>56.9</v>
      </c>
      <c r="P1183">
        <v>95</v>
      </c>
      <c r="Q1183">
        <v>58</v>
      </c>
      <c r="R1183">
        <v>81</v>
      </c>
      <c r="S1183">
        <v>42</v>
      </c>
      <c r="T1183">
        <v>9</v>
      </c>
      <c r="U1183">
        <v>48</v>
      </c>
      <c r="V1183">
        <v>57</v>
      </c>
      <c r="W1183">
        <v>49</v>
      </c>
      <c r="X1183">
        <v>73</v>
      </c>
      <c r="Y1183">
        <v>57</v>
      </c>
    </row>
    <row r="1184" spans="1:25" x14ac:dyDescent="0.35">
      <c r="A1184">
        <v>1183</v>
      </c>
      <c r="B1184" t="s">
        <v>32</v>
      </c>
      <c r="C1184">
        <v>128770</v>
      </c>
      <c r="D1184">
        <f>ROUND(AI_Impact_on_Jobs_20303[[#This Row],[Salary]]/1000, 1)</f>
        <v>128.80000000000001</v>
      </c>
      <c r="E1184">
        <v>11</v>
      </c>
      <c r="F11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84" t="s">
        <v>38</v>
      </c>
      <c r="H1184">
        <v>15</v>
      </c>
      <c r="I1184">
        <v>111</v>
      </c>
      <c r="J1184">
        <v>5</v>
      </c>
      <c r="K1184" t="s">
        <v>27</v>
      </c>
      <c r="L1184">
        <f>IF(AI_Impact_on_Jobs_20303[[#This Row],[Risk_Category]] = "Low", AI_Impact_on_Jobs_20303[[#This Row],[Automation_Probability_2030]], 0)</f>
        <v>0</v>
      </c>
      <c r="M1184">
        <f>IF(AI_Impact_on_Jobs_20303[[#This Row],[Risk_Category]]="Medium", AI_Impact_on_Jobs_20303[[#This Row],[Automation_Probability_2030]], 0)</f>
        <v>5</v>
      </c>
      <c r="N1184">
        <f>IF(AI_Impact_on_Jobs_20303[[#This Row],[Risk_Category]]="High", AI_Impact_on_Jobs_20303[[#This Row],[Automation_Probability_2030]], 0)</f>
        <v>0</v>
      </c>
      <c r="O1184">
        <f>AVERAGE(AI_Impact_on_Jobs_20303[[#This Row],[Skill_1]:[Skill_10]])</f>
        <v>44.3</v>
      </c>
      <c r="P1184">
        <v>1</v>
      </c>
      <c r="Q1184">
        <v>4</v>
      </c>
      <c r="R1184">
        <v>51</v>
      </c>
      <c r="S1184">
        <v>83</v>
      </c>
      <c r="T1184">
        <v>8</v>
      </c>
      <c r="U1184">
        <v>35</v>
      </c>
      <c r="V1184">
        <v>82</v>
      </c>
      <c r="W1184">
        <v>65</v>
      </c>
      <c r="X1184">
        <v>29</v>
      </c>
      <c r="Y1184">
        <v>85</v>
      </c>
    </row>
    <row r="1185" spans="1:25" x14ac:dyDescent="0.35">
      <c r="A1185">
        <v>1184</v>
      </c>
      <c r="B1185" t="s">
        <v>42</v>
      </c>
      <c r="C1185">
        <v>61977</v>
      </c>
      <c r="D1185">
        <f>ROUND(AI_Impact_on_Jobs_20303[[#This Row],[Salary]]/1000, 1)</f>
        <v>62</v>
      </c>
      <c r="E1185">
        <v>24</v>
      </c>
      <c r="F11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85" t="s">
        <v>22</v>
      </c>
      <c r="H1185">
        <v>5</v>
      </c>
      <c r="I1185">
        <v>148</v>
      </c>
      <c r="J1185">
        <v>68</v>
      </c>
      <c r="K1185" t="s">
        <v>27</v>
      </c>
      <c r="L1185">
        <f>IF(AI_Impact_on_Jobs_20303[[#This Row],[Risk_Category]] = "Low", AI_Impact_on_Jobs_20303[[#This Row],[Automation_Probability_2030]], 0)</f>
        <v>0</v>
      </c>
      <c r="M1185">
        <f>IF(AI_Impact_on_Jobs_20303[[#This Row],[Risk_Category]]="Medium", AI_Impact_on_Jobs_20303[[#This Row],[Automation_Probability_2030]], 0)</f>
        <v>68</v>
      </c>
      <c r="N1185">
        <f>IF(AI_Impact_on_Jobs_20303[[#This Row],[Risk_Category]]="High", AI_Impact_on_Jobs_20303[[#This Row],[Automation_Probability_2030]], 0)</f>
        <v>0</v>
      </c>
      <c r="O1185">
        <f>AVERAGE(AI_Impact_on_Jobs_20303[[#This Row],[Skill_1]:[Skill_10]])</f>
        <v>38.1</v>
      </c>
      <c r="P1185">
        <v>36</v>
      </c>
      <c r="Q1185">
        <v>14</v>
      </c>
      <c r="R1185">
        <v>33</v>
      </c>
      <c r="S1185">
        <v>3</v>
      </c>
      <c r="T1185">
        <v>2</v>
      </c>
      <c r="U1185">
        <v>4</v>
      </c>
      <c r="V1185">
        <v>94</v>
      </c>
      <c r="W1185">
        <v>87</v>
      </c>
      <c r="X1185">
        <v>51</v>
      </c>
      <c r="Y1185">
        <v>57</v>
      </c>
    </row>
    <row r="1186" spans="1:25" x14ac:dyDescent="0.35">
      <c r="A1186">
        <v>1185</v>
      </c>
      <c r="B1186" t="s">
        <v>34</v>
      </c>
      <c r="C1186">
        <v>86195</v>
      </c>
      <c r="D1186">
        <f>ROUND(AI_Impact_on_Jobs_20303[[#This Row],[Salary]]/1000, 1)</f>
        <v>86.2</v>
      </c>
      <c r="E1186">
        <v>10</v>
      </c>
      <c r="F11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86" t="s">
        <v>38</v>
      </c>
      <c r="H1186">
        <v>22</v>
      </c>
      <c r="I1186">
        <v>52</v>
      </c>
      <c r="J1186">
        <v>6</v>
      </c>
      <c r="K1186" t="s">
        <v>27</v>
      </c>
      <c r="L1186">
        <f>IF(AI_Impact_on_Jobs_20303[[#This Row],[Risk_Category]] = "Low", AI_Impact_on_Jobs_20303[[#This Row],[Automation_Probability_2030]], 0)</f>
        <v>0</v>
      </c>
      <c r="M1186">
        <f>IF(AI_Impact_on_Jobs_20303[[#This Row],[Risk_Category]]="Medium", AI_Impact_on_Jobs_20303[[#This Row],[Automation_Probability_2030]], 0)</f>
        <v>6</v>
      </c>
      <c r="N1186">
        <f>IF(AI_Impact_on_Jobs_20303[[#This Row],[Risk_Category]]="High", AI_Impact_on_Jobs_20303[[#This Row],[Automation_Probability_2030]], 0)</f>
        <v>0</v>
      </c>
      <c r="O1186">
        <f>AVERAGE(AI_Impact_on_Jobs_20303[[#This Row],[Skill_1]:[Skill_10]])</f>
        <v>44.3</v>
      </c>
      <c r="P1186">
        <v>15</v>
      </c>
      <c r="Q1186">
        <v>87</v>
      </c>
      <c r="R1186">
        <v>64</v>
      </c>
      <c r="S1186">
        <v>23</v>
      </c>
      <c r="T1186">
        <v>16</v>
      </c>
      <c r="U1186">
        <v>63</v>
      </c>
      <c r="V1186">
        <v>9</v>
      </c>
      <c r="W1186">
        <v>72</v>
      </c>
      <c r="X1186">
        <v>35</v>
      </c>
      <c r="Y1186">
        <v>59</v>
      </c>
    </row>
    <row r="1187" spans="1:25" x14ac:dyDescent="0.35">
      <c r="A1187">
        <v>1186</v>
      </c>
      <c r="B1187" t="s">
        <v>37</v>
      </c>
      <c r="C1187">
        <v>35136</v>
      </c>
      <c r="D1187">
        <f>ROUND(AI_Impact_on_Jobs_20303[[#This Row],[Salary]]/1000, 1)</f>
        <v>35.1</v>
      </c>
      <c r="E1187">
        <v>17</v>
      </c>
      <c r="F11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87" t="s">
        <v>19</v>
      </c>
      <c r="H1187">
        <v>10</v>
      </c>
      <c r="I1187">
        <v>125</v>
      </c>
      <c r="J1187">
        <v>55</v>
      </c>
      <c r="K1187" t="s">
        <v>27</v>
      </c>
      <c r="L1187">
        <f>IF(AI_Impact_on_Jobs_20303[[#This Row],[Risk_Category]] = "Low", AI_Impact_on_Jobs_20303[[#This Row],[Automation_Probability_2030]], 0)</f>
        <v>0</v>
      </c>
      <c r="M1187">
        <f>IF(AI_Impact_on_Jobs_20303[[#This Row],[Risk_Category]]="Medium", AI_Impact_on_Jobs_20303[[#This Row],[Automation_Probability_2030]], 0)</f>
        <v>55</v>
      </c>
      <c r="N1187">
        <f>IF(AI_Impact_on_Jobs_20303[[#This Row],[Risk_Category]]="High", AI_Impact_on_Jobs_20303[[#This Row],[Automation_Probability_2030]], 0)</f>
        <v>0</v>
      </c>
      <c r="O1187">
        <f>AVERAGE(AI_Impact_on_Jobs_20303[[#This Row],[Skill_1]:[Skill_10]])</f>
        <v>42.4</v>
      </c>
      <c r="P1187">
        <v>42</v>
      </c>
      <c r="Q1187">
        <v>62</v>
      </c>
      <c r="R1187">
        <v>34</v>
      </c>
      <c r="S1187">
        <v>3</v>
      </c>
      <c r="T1187">
        <v>4</v>
      </c>
      <c r="U1187">
        <v>93</v>
      </c>
      <c r="V1187">
        <v>63</v>
      </c>
      <c r="W1187">
        <v>8</v>
      </c>
      <c r="X1187">
        <v>88</v>
      </c>
      <c r="Y1187">
        <v>27</v>
      </c>
    </row>
    <row r="1188" spans="1:25" x14ac:dyDescent="0.35">
      <c r="A1188">
        <v>1187</v>
      </c>
      <c r="B1188" t="s">
        <v>30</v>
      </c>
      <c r="C1188">
        <v>139950</v>
      </c>
      <c r="D1188">
        <f>ROUND(AI_Impact_on_Jobs_20303[[#This Row],[Salary]]/1000, 1)</f>
        <v>140</v>
      </c>
      <c r="E1188">
        <v>28</v>
      </c>
      <c r="F11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88" t="s">
        <v>19</v>
      </c>
      <c r="H1188">
        <v>3</v>
      </c>
      <c r="I1188">
        <v>108</v>
      </c>
      <c r="J1188">
        <v>52</v>
      </c>
      <c r="K1188" t="s">
        <v>27</v>
      </c>
      <c r="L1188">
        <f>IF(AI_Impact_on_Jobs_20303[[#This Row],[Risk_Category]] = "Low", AI_Impact_on_Jobs_20303[[#This Row],[Automation_Probability_2030]], 0)</f>
        <v>0</v>
      </c>
      <c r="M1188">
        <f>IF(AI_Impact_on_Jobs_20303[[#This Row],[Risk_Category]]="Medium", AI_Impact_on_Jobs_20303[[#This Row],[Automation_Probability_2030]], 0)</f>
        <v>52</v>
      </c>
      <c r="N1188">
        <f>IF(AI_Impact_on_Jobs_20303[[#This Row],[Risk_Category]]="High", AI_Impact_on_Jobs_20303[[#This Row],[Automation_Probability_2030]], 0)</f>
        <v>0</v>
      </c>
      <c r="O1188">
        <f>AVERAGE(AI_Impact_on_Jobs_20303[[#This Row],[Skill_1]:[Skill_10]])</f>
        <v>57.6</v>
      </c>
      <c r="P1188">
        <v>49</v>
      </c>
      <c r="Q1188">
        <v>72</v>
      </c>
      <c r="R1188">
        <v>32</v>
      </c>
      <c r="S1188">
        <v>78</v>
      </c>
      <c r="T1188">
        <v>18</v>
      </c>
      <c r="U1188">
        <v>78</v>
      </c>
      <c r="V1188">
        <v>66</v>
      </c>
      <c r="W1188">
        <v>68</v>
      </c>
      <c r="X1188">
        <v>48</v>
      </c>
      <c r="Y1188">
        <v>67</v>
      </c>
    </row>
    <row r="1189" spans="1:25" x14ac:dyDescent="0.35">
      <c r="A1189">
        <v>1188</v>
      </c>
      <c r="B1189" t="s">
        <v>34</v>
      </c>
      <c r="C1189">
        <v>133488</v>
      </c>
      <c r="D1189">
        <f>ROUND(AI_Impact_on_Jobs_20303[[#This Row],[Salary]]/1000, 1)</f>
        <v>133.5</v>
      </c>
      <c r="E1189">
        <v>28</v>
      </c>
      <c r="F11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89" t="s">
        <v>22</v>
      </c>
      <c r="H1189">
        <v>85</v>
      </c>
      <c r="I1189">
        <v>56</v>
      </c>
      <c r="J1189">
        <v>36</v>
      </c>
      <c r="K1189" t="s">
        <v>27</v>
      </c>
      <c r="L1189">
        <f>IF(AI_Impact_on_Jobs_20303[[#This Row],[Risk_Category]] = "Low", AI_Impact_on_Jobs_20303[[#This Row],[Automation_Probability_2030]], 0)</f>
        <v>0</v>
      </c>
      <c r="M1189">
        <f>IF(AI_Impact_on_Jobs_20303[[#This Row],[Risk_Category]]="Medium", AI_Impact_on_Jobs_20303[[#This Row],[Automation_Probability_2030]], 0)</f>
        <v>36</v>
      </c>
      <c r="N1189">
        <f>IF(AI_Impact_on_Jobs_20303[[#This Row],[Risk_Category]]="High", AI_Impact_on_Jobs_20303[[#This Row],[Automation_Probability_2030]], 0)</f>
        <v>0</v>
      </c>
      <c r="O1189">
        <f>AVERAGE(AI_Impact_on_Jobs_20303[[#This Row],[Skill_1]:[Skill_10]])</f>
        <v>59.4</v>
      </c>
      <c r="P1189">
        <v>58</v>
      </c>
      <c r="Q1189">
        <v>74</v>
      </c>
      <c r="R1189">
        <v>8</v>
      </c>
      <c r="S1189">
        <v>92</v>
      </c>
      <c r="T1189">
        <v>97</v>
      </c>
      <c r="U1189">
        <v>61</v>
      </c>
      <c r="V1189">
        <v>48</v>
      </c>
      <c r="W1189">
        <v>74</v>
      </c>
      <c r="X1189">
        <v>33</v>
      </c>
      <c r="Y1189">
        <v>49</v>
      </c>
    </row>
    <row r="1190" spans="1:25" x14ac:dyDescent="0.35">
      <c r="A1190">
        <v>1189</v>
      </c>
      <c r="B1190" t="s">
        <v>40</v>
      </c>
      <c r="C1190">
        <v>87251</v>
      </c>
      <c r="D1190">
        <f>ROUND(AI_Impact_on_Jobs_20303[[#This Row],[Salary]]/1000, 1)</f>
        <v>87.3</v>
      </c>
      <c r="E1190">
        <v>29</v>
      </c>
      <c r="F11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90" t="s">
        <v>22</v>
      </c>
      <c r="H1190">
        <v>96</v>
      </c>
      <c r="I1190">
        <v>143</v>
      </c>
      <c r="J1190">
        <v>12</v>
      </c>
      <c r="K1190" t="s">
        <v>23</v>
      </c>
      <c r="L1190">
        <f>IF(AI_Impact_on_Jobs_20303[[#This Row],[Risk_Category]] = "Low", AI_Impact_on_Jobs_20303[[#This Row],[Automation_Probability_2030]], 0)</f>
        <v>12</v>
      </c>
      <c r="M1190">
        <f>IF(AI_Impact_on_Jobs_20303[[#This Row],[Risk_Category]]="Medium", AI_Impact_on_Jobs_20303[[#This Row],[Automation_Probability_2030]], 0)</f>
        <v>0</v>
      </c>
      <c r="N1190">
        <f>IF(AI_Impact_on_Jobs_20303[[#This Row],[Risk_Category]]="High", AI_Impact_on_Jobs_20303[[#This Row],[Automation_Probability_2030]], 0)</f>
        <v>0</v>
      </c>
      <c r="O1190">
        <f>AVERAGE(AI_Impact_on_Jobs_20303[[#This Row],[Skill_1]:[Skill_10]])</f>
        <v>43.4</v>
      </c>
      <c r="P1190">
        <v>23</v>
      </c>
      <c r="Q1190">
        <v>3</v>
      </c>
      <c r="R1190">
        <v>44</v>
      </c>
      <c r="S1190">
        <v>31</v>
      </c>
      <c r="T1190">
        <v>37</v>
      </c>
      <c r="U1190">
        <v>62</v>
      </c>
      <c r="V1190">
        <v>76</v>
      </c>
      <c r="W1190">
        <v>74</v>
      </c>
      <c r="X1190">
        <v>81</v>
      </c>
      <c r="Y1190">
        <v>3</v>
      </c>
    </row>
    <row r="1191" spans="1:25" x14ac:dyDescent="0.35">
      <c r="A1191">
        <v>1190</v>
      </c>
      <c r="B1191" t="s">
        <v>41</v>
      </c>
      <c r="C1191">
        <v>48456</v>
      </c>
      <c r="D1191">
        <f>ROUND(AI_Impact_on_Jobs_20303[[#This Row],[Salary]]/1000, 1)</f>
        <v>48.5</v>
      </c>
      <c r="E1191">
        <v>27</v>
      </c>
      <c r="F11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91" t="s">
        <v>19</v>
      </c>
      <c r="H1191">
        <v>79</v>
      </c>
      <c r="I1191">
        <v>103</v>
      </c>
      <c r="J1191">
        <v>84</v>
      </c>
      <c r="K1191" t="s">
        <v>20</v>
      </c>
      <c r="L1191">
        <f>IF(AI_Impact_on_Jobs_20303[[#This Row],[Risk_Category]] = "Low", AI_Impact_on_Jobs_20303[[#This Row],[Automation_Probability_2030]], 0)</f>
        <v>0</v>
      </c>
      <c r="M1191">
        <f>IF(AI_Impact_on_Jobs_20303[[#This Row],[Risk_Category]]="Medium", AI_Impact_on_Jobs_20303[[#This Row],[Automation_Probability_2030]], 0)</f>
        <v>0</v>
      </c>
      <c r="N1191">
        <f>IF(AI_Impact_on_Jobs_20303[[#This Row],[Risk_Category]]="High", AI_Impact_on_Jobs_20303[[#This Row],[Automation_Probability_2030]], 0)</f>
        <v>84</v>
      </c>
      <c r="O1191">
        <f>AVERAGE(AI_Impact_on_Jobs_20303[[#This Row],[Skill_1]:[Skill_10]])</f>
        <v>52.2</v>
      </c>
      <c r="P1191">
        <v>5</v>
      </c>
      <c r="Q1191">
        <v>26</v>
      </c>
      <c r="R1191">
        <v>64</v>
      </c>
      <c r="S1191">
        <v>86</v>
      </c>
      <c r="T1191">
        <v>92</v>
      </c>
      <c r="U1191">
        <v>5</v>
      </c>
      <c r="V1191">
        <v>55</v>
      </c>
      <c r="W1191">
        <v>83</v>
      </c>
      <c r="X1191">
        <v>54</v>
      </c>
      <c r="Y1191">
        <v>52</v>
      </c>
    </row>
    <row r="1192" spans="1:25" x14ac:dyDescent="0.35">
      <c r="A1192">
        <v>1191</v>
      </c>
      <c r="B1192" t="s">
        <v>24</v>
      </c>
      <c r="C1192">
        <v>134042</v>
      </c>
      <c r="D1192">
        <f>ROUND(AI_Impact_on_Jobs_20303[[#This Row],[Salary]]/1000, 1)</f>
        <v>134</v>
      </c>
      <c r="E1192">
        <v>12</v>
      </c>
      <c r="F11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192" t="s">
        <v>25</v>
      </c>
      <c r="H1192">
        <v>79</v>
      </c>
      <c r="I1192">
        <v>141</v>
      </c>
      <c r="J1192">
        <v>75</v>
      </c>
      <c r="K1192" t="s">
        <v>20</v>
      </c>
      <c r="L1192">
        <f>IF(AI_Impact_on_Jobs_20303[[#This Row],[Risk_Category]] = "Low", AI_Impact_on_Jobs_20303[[#This Row],[Automation_Probability_2030]], 0)</f>
        <v>0</v>
      </c>
      <c r="M1192">
        <f>IF(AI_Impact_on_Jobs_20303[[#This Row],[Risk_Category]]="Medium", AI_Impact_on_Jobs_20303[[#This Row],[Automation_Probability_2030]], 0)</f>
        <v>0</v>
      </c>
      <c r="N1192">
        <f>IF(AI_Impact_on_Jobs_20303[[#This Row],[Risk_Category]]="High", AI_Impact_on_Jobs_20303[[#This Row],[Automation_Probability_2030]], 0)</f>
        <v>75</v>
      </c>
      <c r="O1192">
        <f>AVERAGE(AI_Impact_on_Jobs_20303[[#This Row],[Skill_1]:[Skill_10]])</f>
        <v>52</v>
      </c>
      <c r="P1192">
        <v>52</v>
      </c>
      <c r="Q1192">
        <v>84</v>
      </c>
      <c r="R1192">
        <v>11</v>
      </c>
      <c r="S1192">
        <v>79</v>
      </c>
      <c r="T1192">
        <v>18</v>
      </c>
      <c r="U1192">
        <v>81</v>
      </c>
      <c r="V1192">
        <v>61</v>
      </c>
      <c r="W1192">
        <v>19</v>
      </c>
      <c r="X1192">
        <v>47</v>
      </c>
      <c r="Y1192">
        <v>68</v>
      </c>
    </row>
    <row r="1193" spans="1:25" x14ac:dyDescent="0.35">
      <c r="A1193">
        <v>1192</v>
      </c>
      <c r="B1193" t="s">
        <v>26</v>
      </c>
      <c r="C1193">
        <v>42054</v>
      </c>
      <c r="D1193">
        <f>ROUND(AI_Impact_on_Jobs_20303[[#This Row],[Salary]]/1000, 1)</f>
        <v>42.1</v>
      </c>
      <c r="E1193">
        <v>7</v>
      </c>
      <c r="F11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93" t="s">
        <v>38</v>
      </c>
      <c r="H1193">
        <v>43</v>
      </c>
      <c r="I1193">
        <v>14</v>
      </c>
      <c r="J1193">
        <v>51</v>
      </c>
      <c r="K1193" t="s">
        <v>27</v>
      </c>
      <c r="L1193">
        <f>IF(AI_Impact_on_Jobs_20303[[#This Row],[Risk_Category]] = "Low", AI_Impact_on_Jobs_20303[[#This Row],[Automation_Probability_2030]], 0)</f>
        <v>0</v>
      </c>
      <c r="M1193">
        <f>IF(AI_Impact_on_Jobs_20303[[#This Row],[Risk_Category]]="Medium", AI_Impact_on_Jobs_20303[[#This Row],[Automation_Probability_2030]], 0)</f>
        <v>51</v>
      </c>
      <c r="N1193">
        <f>IF(AI_Impact_on_Jobs_20303[[#This Row],[Risk_Category]]="High", AI_Impact_on_Jobs_20303[[#This Row],[Automation_Probability_2030]], 0)</f>
        <v>0</v>
      </c>
      <c r="O1193">
        <f>AVERAGE(AI_Impact_on_Jobs_20303[[#This Row],[Skill_1]:[Skill_10]])</f>
        <v>40.299999999999997</v>
      </c>
      <c r="P1193">
        <v>51</v>
      </c>
      <c r="Q1193">
        <v>6</v>
      </c>
      <c r="R1193">
        <v>92</v>
      </c>
      <c r="S1193">
        <v>18</v>
      </c>
      <c r="T1193">
        <v>53</v>
      </c>
      <c r="U1193">
        <v>8</v>
      </c>
      <c r="V1193">
        <v>22</v>
      </c>
      <c r="W1193">
        <v>53</v>
      </c>
      <c r="X1193">
        <v>24</v>
      </c>
      <c r="Y1193">
        <v>76</v>
      </c>
    </row>
    <row r="1194" spans="1:25" x14ac:dyDescent="0.35">
      <c r="A1194">
        <v>1193</v>
      </c>
      <c r="B1194" t="s">
        <v>29</v>
      </c>
      <c r="C1194">
        <v>73441</v>
      </c>
      <c r="D1194">
        <f>ROUND(AI_Impact_on_Jobs_20303[[#This Row],[Salary]]/1000, 1)</f>
        <v>73.400000000000006</v>
      </c>
      <c r="E1194">
        <v>18</v>
      </c>
      <c r="F11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94" t="s">
        <v>22</v>
      </c>
      <c r="H1194">
        <v>86</v>
      </c>
      <c r="I1194">
        <v>139</v>
      </c>
      <c r="J1194">
        <v>21</v>
      </c>
      <c r="K1194" t="s">
        <v>23</v>
      </c>
      <c r="L1194">
        <f>IF(AI_Impact_on_Jobs_20303[[#This Row],[Risk_Category]] = "Low", AI_Impact_on_Jobs_20303[[#This Row],[Automation_Probability_2030]], 0)</f>
        <v>21</v>
      </c>
      <c r="M1194">
        <f>IF(AI_Impact_on_Jobs_20303[[#This Row],[Risk_Category]]="Medium", AI_Impact_on_Jobs_20303[[#This Row],[Automation_Probability_2030]], 0)</f>
        <v>0</v>
      </c>
      <c r="N1194">
        <f>IF(AI_Impact_on_Jobs_20303[[#This Row],[Risk_Category]]="High", AI_Impact_on_Jobs_20303[[#This Row],[Automation_Probability_2030]], 0)</f>
        <v>0</v>
      </c>
      <c r="O1194">
        <f>AVERAGE(AI_Impact_on_Jobs_20303[[#This Row],[Skill_1]:[Skill_10]])</f>
        <v>48.5</v>
      </c>
      <c r="P1194">
        <v>73</v>
      </c>
      <c r="Q1194">
        <v>55</v>
      </c>
      <c r="R1194">
        <v>38</v>
      </c>
      <c r="S1194">
        <v>65</v>
      </c>
      <c r="T1194">
        <v>91</v>
      </c>
      <c r="U1194">
        <v>42</v>
      </c>
      <c r="V1194">
        <v>31</v>
      </c>
      <c r="W1194">
        <v>39</v>
      </c>
      <c r="X1194">
        <v>44</v>
      </c>
      <c r="Y1194">
        <v>7</v>
      </c>
    </row>
    <row r="1195" spans="1:25" x14ac:dyDescent="0.35">
      <c r="A1195">
        <v>1194</v>
      </c>
      <c r="B1195" t="s">
        <v>44</v>
      </c>
      <c r="C1195">
        <v>80321</v>
      </c>
      <c r="D1195">
        <f>ROUND(AI_Impact_on_Jobs_20303[[#This Row],[Salary]]/1000, 1)</f>
        <v>80.3</v>
      </c>
      <c r="E1195">
        <v>27</v>
      </c>
      <c r="F11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95" t="s">
        <v>25</v>
      </c>
      <c r="H1195">
        <v>29</v>
      </c>
      <c r="I1195">
        <v>11</v>
      </c>
      <c r="J1195">
        <v>37</v>
      </c>
      <c r="K1195" t="s">
        <v>27</v>
      </c>
      <c r="L1195">
        <f>IF(AI_Impact_on_Jobs_20303[[#This Row],[Risk_Category]] = "Low", AI_Impact_on_Jobs_20303[[#This Row],[Automation_Probability_2030]], 0)</f>
        <v>0</v>
      </c>
      <c r="M1195">
        <f>IF(AI_Impact_on_Jobs_20303[[#This Row],[Risk_Category]]="Medium", AI_Impact_on_Jobs_20303[[#This Row],[Automation_Probability_2030]], 0)</f>
        <v>37</v>
      </c>
      <c r="N1195">
        <f>IF(AI_Impact_on_Jobs_20303[[#This Row],[Risk_Category]]="High", AI_Impact_on_Jobs_20303[[#This Row],[Automation_Probability_2030]], 0)</f>
        <v>0</v>
      </c>
      <c r="O1195">
        <f>AVERAGE(AI_Impact_on_Jobs_20303[[#This Row],[Skill_1]:[Skill_10]])</f>
        <v>38.5</v>
      </c>
      <c r="P1195">
        <v>55</v>
      </c>
      <c r="Q1195">
        <v>86</v>
      </c>
      <c r="R1195">
        <v>51</v>
      </c>
      <c r="S1195">
        <v>68</v>
      </c>
      <c r="T1195">
        <v>8</v>
      </c>
      <c r="U1195">
        <v>45</v>
      </c>
      <c r="V1195">
        <v>9</v>
      </c>
      <c r="W1195">
        <v>6</v>
      </c>
      <c r="X1195">
        <v>28</v>
      </c>
      <c r="Y1195">
        <v>29</v>
      </c>
    </row>
    <row r="1196" spans="1:25" x14ac:dyDescent="0.35">
      <c r="A1196">
        <v>1195</v>
      </c>
      <c r="B1196" t="s">
        <v>36</v>
      </c>
      <c r="C1196">
        <v>94566</v>
      </c>
      <c r="D1196">
        <f>ROUND(AI_Impact_on_Jobs_20303[[#This Row],[Salary]]/1000, 1)</f>
        <v>94.6</v>
      </c>
      <c r="E1196">
        <v>27</v>
      </c>
      <c r="F11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196" t="s">
        <v>38</v>
      </c>
      <c r="H1196">
        <v>31</v>
      </c>
      <c r="I1196">
        <v>101</v>
      </c>
      <c r="J1196">
        <v>53</v>
      </c>
      <c r="K1196" t="s">
        <v>27</v>
      </c>
      <c r="L1196">
        <f>IF(AI_Impact_on_Jobs_20303[[#This Row],[Risk_Category]] = "Low", AI_Impact_on_Jobs_20303[[#This Row],[Automation_Probability_2030]], 0)</f>
        <v>0</v>
      </c>
      <c r="M1196">
        <f>IF(AI_Impact_on_Jobs_20303[[#This Row],[Risk_Category]]="Medium", AI_Impact_on_Jobs_20303[[#This Row],[Automation_Probability_2030]], 0)</f>
        <v>53</v>
      </c>
      <c r="N1196">
        <f>IF(AI_Impact_on_Jobs_20303[[#This Row],[Risk_Category]]="High", AI_Impact_on_Jobs_20303[[#This Row],[Automation_Probability_2030]], 0)</f>
        <v>0</v>
      </c>
      <c r="O1196">
        <f>AVERAGE(AI_Impact_on_Jobs_20303[[#This Row],[Skill_1]:[Skill_10]])</f>
        <v>51.1</v>
      </c>
      <c r="P1196">
        <v>7</v>
      </c>
      <c r="Q1196">
        <v>65</v>
      </c>
      <c r="R1196">
        <v>49</v>
      </c>
      <c r="S1196">
        <v>54</v>
      </c>
      <c r="T1196">
        <v>83</v>
      </c>
      <c r="U1196">
        <v>34</v>
      </c>
      <c r="V1196">
        <v>17</v>
      </c>
      <c r="W1196">
        <v>55</v>
      </c>
      <c r="X1196">
        <v>95</v>
      </c>
      <c r="Y1196">
        <v>52</v>
      </c>
    </row>
    <row r="1197" spans="1:25" x14ac:dyDescent="0.35">
      <c r="A1197">
        <v>1196</v>
      </c>
      <c r="B1197" t="s">
        <v>32</v>
      </c>
      <c r="C1197">
        <v>42857</v>
      </c>
      <c r="D1197">
        <f>ROUND(AI_Impact_on_Jobs_20303[[#This Row],[Salary]]/1000, 1)</f>
        <v>42.9</v>
      </c>
      <c r="E1197">
        <v>5</v>
      </c>
      <c r="F11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97" t="s">
        <v>19</v>
      </c>
      <c r="H1197">
        <v>76</v>
      </c>
      <c r="I1197">
        <v>102</v>
      </c>
      <c r="J1197">
        <v>56</v>
      </c>
      <c r="K1197" t="s">
        <v>27</v>
      </c>
      <c r="L1197">
        <f>IF(AI_Impact_on_Jobs_20303[[#This Row],[Risk_Category]] = "Low", AI_Impact_on_Jobs_20303[[#This Row],[Automation_Probability_2030]], 0)</f>
        <v>0</v>
      </c>
      <c r="M1197">
        <f>IF(AI_Impact_on_Jobs_20303[[#This Row],[Risk_Category]]="Medium", AI_Impact_on_Jobs_20303[[#This Row],[Automation_Probability_2030]], 0)</f>
        <v>56</v>
      </c>
      <c r="N1197">
        <f>IF(AI_Impact_on_Jobs_20303[[#This Row],[Risk_Category]]="High", AI_Impact_on_Jobs_20303[[#This Row],[Automation_Probability_2030]], 0)</f>
        <v>0</v>
      </c>
      <c r="O1197">
        <f>AVERAGE(AI_Impact_on_Jobs_20303[[#This Row],[Skill_1]:[Skill_10]])</f>
        <v>54.3</v>
      </c>
      <c r="P1197">
        <v>41</v>
      </c>
      <c r="Q1197">
        <v>53</v>
      </c>
      <c r="R1197">
        <v>51</v>
      </c>
      <c r="S1197">
        <v>71</v>
      </c>
      <c r="T1197">
        <v>41</v>
      </c>
      <c r="U1197">
        <v>1</v>
      </c>
      <c r="V1197">
        <v>79</v>
      </c>
      <c r="W1197">
        <v>68</v>
      </c>
      <c r="X1197">
        <v>95</v>
      </c>
      <c r="Y1197">
        <v>43</v>
      </c>
    </row>
    <row r="1198" spans="1:25" x14ac:dyDescent="0.35">
      <c r="A1198">
        <v>1197</v>
      </c>
      <c r="B1198" t="s">
        <v>40</v>
      </c>
      <c r="C1198">
        <v>114271</v>
      </c>
      <c r="D1198">
        <f>ROUND(AI_Impact_on_Jobs_20303[[#This Row],[Salary]]/1000, 1)</f>
        <v>114.3</v>
      </c>
      <c r="E1198">
        <v>7</v>
      </c>
      <c r="F11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198" t="s">
        <v>38</v>
      </c>
      <c r="H1198">
        <v>12</v>
      </c>
      <c r="I1198">
        <v>127</v>
      </c>
      <c r="J1198">
        <v>7</v>
      </c>
      <c r="K1198" t="s">
        <v>23</v>
      </c>
      <c r="L1198">
        <f>IF(AI_Impact_on_Jobs_20303[[#This Row],[Risk_Category]] = "Low", AI_Impact_on_Jobs_20303[[#This Row],[Automation_Probability_2030]], 0)</f>
        <v>7</v>
      </c>
      <c r="M1198">
        <f>IF(AI_Impact_on_Jobs_20303[[#This Row],[Risk_Category]]="Medium", AI_Impact_on_Jobs_20303[[#This Row],[Automation_Probability_2030]], 0)</f>
        <v>0</v>
      </c>
      <c r="N1198">
        <f>IF(AI_Impact_on_Jobs_20303[[#This Row],[Risk_Category]]="High", AI_Impact_on_Jobs_20303[[#This Row],[Automation_Probability_2030]], 0)</f>
        <v>0</v>
      </c>
      <c r="O1198">
        <f>AVERAGE(AI_Impact_on_Jobs_20303[[#This Row],[Skill_1]:[Skill_10]])</f>
        <v>36.1</v>
      </c>
      <c r="P1198">
        <v>91</v>
      </c>
      <c r="Q1198">
        <v>28</v>
      </c>
      <c r="R1198">
        <v>9</v>
      </c>
      <c r="S1198">
        <v>77</v>
      </c>
      <c r="T1198">
        <v>87</v>
      </c>
      <c r="U1198">
        <v>21</v>
      </c>
      <c r="V1198">
        <v>6</v>
      </c>
      <c r="W1198">
        <v>9</v>
      </c>
      <c r="X1198">
        <v>2</v>
      </c>
      <c r="Y1198">
        <v>31</v>
      </c>
    </row>
    <row r="1199" spans="1:25" x14ac:dyDescent="0.35">
      <c r="A1199">
        <v>1198</v>
      </c>
      <c r="B1199" t="s">
        <v>34</v>
      </c>
      <c r="C1199">
        <v>104745</v>
      </c>
      <c r="D1199">
        <f>ROUND(AI_Impact_on_Jobs_20303[[#This Row],[Salary]]/1000, 1)</f>
        <v>104.7</v>
      </c>
      <c r="E1199">
        <v>20</v>
      </c>
      <c r="F11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199" t="s">
        <v>25</v>
      </c>
      <c r="H1199">
        <v>85</v>
      </c>
      <c r="I1199">
        <v>132</v>
      </c>
      <c r="J1199">
        <v>6</v>
      </c>
      <c r="K1199" t="s">
        <v>27</v>
      </c>
      <c r="L1199">
        <f>IF(AI_Impact_on_Jobs_20303[[#This Row],[Risk_Category]] = "Low", AI_Impact_on_Jobs_20303[[#This Row],[Automation_Probability_2030]], 0)</f>
        <v>0</v>
      </c>
      <c r="M1199">
        <f>IF(AI_Impact_on_Jobs_20303[[#This Row],[Risk_Category]]="Medium", AI_Impact_on_Jobs_20303[[#This Row],[Automation_Probability_2030]], 0)</f>
        <v>6</v>
      </c>
      <c r="N1199">
        <f>IF(AI_Impact_on_Jobs_20303[[#This Row],[Risk_Category]]="High", AI_Impact_on_Jobs_20303[[#This Row],[Automation_Probability_2030]], 0)</f>
        <v>0</v>
      </c>
      <c r="O1199">
        <f>AVERAGE(AI_Impact_on_Jobs_20303[[#This Row],[Skill_1]:[Skill_10]])</f>
        <v>46.2</v>
      </c>
      <c r="P1199">
        <v>63</v>
      </c>
      <c r="Q1199">
        <v>68</v>
      </c>
      <c r="R1199">
        <v>81</v>
      </c>
      <c r="S1199">
        <v>66</v>
      </c>
      <c r="T1199">
        <v>33</v>
      </c>
      <c r="U1199">
        <v>38</v>
      </c>
      <c r="V1199">
        <v>9</v>
      </c>
      <c r="W1199">
        <v>2</v>
      </c>
      <c r="X1199">
        <v>7</v>
      </c>
      <c r="Y1199">
        <v>95</v>
      </c>
    </row>
    <row r="1200" spans="1:25" x14ac:dyDescent="0.35">
      <c r="A1200">
        <v>1199</v>
      </c>
      <c r="B1200" t="s">
        <v>28</v>
      </c>
      <c r="C1200">
        <v>119729</v>
      </c>
      <c r="D1200">
        <f>ROUND(AI_Impact_on_Jobs_20303[[#This Row],[Salary]]/1000, 1)</f>
        <v>119.7</v>
      </c>
      <c r="E1200">
        <v>24</v>
      </c>
      <c r="F12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00" t="s">
        <v>19</v>
      </c>
      <c r="H1200">
        <v>99</v>
      </c>
      <c r="I1200">
        <v>119</v>
      </c>
      <c r="J1200">
        <v>31</v>
      </c>
      <c r="K1200" t="s">
        <v>27</v>
      </c>
      <c r="L1200">
        <f>IF(AI_Impact_on_Jobs_20303[[#This Row],[Risk_Category]] = "Low", AI_Impact_on_Jobs_20303[[#This Row],[Automation_Probability_2030]], 0)</f>
        <v>0</v>
      </c>
      <c r="M1200">
        <f>IF(AI_Impact_on_Jobs_20303[[#This Row],[Risk_Category]]="Medium", AI_Impact_on_Jobs_20303[[#This Row],[Automation_Probability_2030]], 0)</f>
        <v>31</v>
      </c>
      <c r="N1200">
        <f>IF(AI_Impact_on_Jobs_20303[[#This Row],[Risk_Category]]="High", AI_Impact_on_Jobs_20303[[#This Row],[Automation_Probability_2030]], 0)</f>
        <v>0</v>
      </c>
      <c r="O1200">
        <f>AVERAGE(AI_Impact_on_Jobs_20303[[#This Row],[Skill_1]:[Skill_10]])</f>
        <v>44.2</v>
      </c>
      <c r="P1200">
        <v>83</v>
      </c>
      <c r="Q1200">
        <v>28</v>
      </c>
      <c r="R1200">
        <v>45</v>
      </c>
      <c r="S1200">
        <v>31</v>
      </c>
      <c r="T1200">
        <v>27</v>
      </c>
      <c r="U1200">
        <v>43</v>
      </c>
      <c r="V1200">
        <v>38</v>
      </c>
      <c r="W1200">
        <v>63</v>
      </c>
      <c r="X1200">
        <v>81</v>
      </c>
      <c r="Y1200">
        <v>3</v>
      </c>
    </row>
    <row r="1201" spans="1:25" x14ac:dyDescent="0.35">
      <c r="A1201">
        <v>1200</v>
      </c>
      <c r="B1201" t="s">
        <v>35</v>
      </c>
      <c r="C1201">
        <v>58134</v>
      </c>
      <c r="D1201">
        <f>ROUND(AI_Impact_on_Jobs_20303[[#This Row],[Salary]]/1000, 1)</f>
        <v>58.1</v>
      </c>
      <c r="E1201">
        <v>20</v>
      </c>
      <c r="F12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01" t="s">
        <v>38</v>
      </c>
      <c r="H1201">
        <v>67</v>
      </c>
      <c r="I1201">
        <v>117</v>
      </c>
      <c r="J1201">
        <v>66</v>
      </c>
      <c r="K1201" t="s">
        <v>27</v>
      </c>
      <c r="L1201">
        <f>IF(AI_Impact_on_Jobs_20303[[#This Row],[Risk_Category]] = "Low", AI_Impact_on_Jobs_20303[[#This Row],[Automation_Probability_2030]], 0)</f>
        <v>0</v>
      </c>
      <c r="M1201">
        <f>IF(AI_Impact_on_Jobs_20303[[#This Row],[Risk_Category]]="Medium", AI_Impact_on_Jobs_20303[[#This Row],[Automation_Probability_2030]], 0)</f>
        <v>66</v>
      </c>
      <c r="N1201">
        <f>IF(AI_Impact_on_Jobs_20303[[#This Row],[Risk_Category]]="High", AI_Impact_on_Jobs_20303[[#This Row],[Automation_Probability_2030]], 0)</f>
        <v>0</v>
      </c>
      <c r="O1201">
        <f>AVERAGE(AI_Impact_on_Jobs_20303[[#This Row],[Skill_1]:[Skill_10]])</f>
        <v>38.700000000000003</v>
      </c>
      <c r="P1201">
        <v>2</v>
      </c>
      <c r="Q1201">
        <v>85</v>
      </c>
      <c r="R1201">
        <v>52</v>
      </c>
      <c r="S1201">
        <v>62</v>
      </c>
      <c r="T1201">
        <v>9</v>
      </c>
      <c r="U1201">
        <v>43</v>
      </c>
      <c r="V1201">
        <v>23</v>
      </c>
      <c r="W1201">
        <v>25</v>
      </c>
      <c r="X1201">
        <v>5</v>
      </c>
      <c r="Y1201">
        <v>81</v>
      </c>
    </row>
    <row r="1202" spans="1:25" x14ac:dyDescent="0.35">
      <c r="A1202">
        <v>1201</v>
      </c>
      <c r="B1202" t="s">
        <v>41</v>
      </c>
      <c r="C1202">
        <v>57987</v>
      </c>
      <c r="D1202">
        <f>ROUND(AI_Impact_on_Jobs_20303[[#This Row],[Salary]]/1000, 1)</f>
        <v>58</v>
      </c>
      <c r="E1202">
        <v>28</v>
      </c>
      <c r="F12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02" t="s">
        <v>25</v>
      </c>
      <c r="H1202">
        <v>59</v>
      </c>
      <c r="I1202">
        <v>104</v>
      </c>
      <c r="J1202">
        <v>81</v>
      </c>
      <c r="K1202" t="s">
        <v>20</v>
      </c>
      <c r="L1202">
        <f>IF(AI_Impact_on_Jobs_20303[[#This Row],[Risk_Category]] = "Low", AI_Impact_on_Jobs_20303[[#This Row],[Automation_Probability_2030]], 0)</f>
        <v>0</v>
      </c>
      <c r="M1202">
        <f>IF(AI_Impact_on_Jobs_20303[[#This Row],[Risk_Category]]="Medium", AI_Impact_on_Jobs_20303[[#This Row],[Automation_Probability_2030]], 0)</f>
        <v>0</v>
      </c>
      <c r="N1202">
        <f>IF(AI_Impact_on_Jobs_20303[[#This Row],[Risk_Category]]="High", AI_Impact_on_Jobs_20303[[#This Row],[Automation_Probability_2030]], 0)</f>
        <v>81</v>
      </c>
      <c r="O1202">
        <f>AVERAGE(AI_Impact_on_Jobs_20303[[#This Row],[Skill_1]:[Skill_10]])</f>
        <v>47.1</v>
      </c>
      <c r="P1202">
        <v>97</v>
      </c>
      <c r="Q1202">
        <v>56</v>
      </c>
      <c r="R1202">
        <v>25</v>
      </c>
      <c r="S1202">
        <v>23</v>
      </c>
      <c r="T1202">
        <v>61</v>
      </c>
      <c r="U1202">
        <v>52</v>
      </c>
      <c r="V1202">
        <v>1</v>
      </c>
      <c r="W1202">
        <v>83</v>
      </c>
      <c r="X1202">
        <v>7</v>
      </c>
      <c r="Y1202">
        <v>66</v>
      </c>
    </row>
    <row r="1203" spans="1:25" x14ac:dyDescent="0.35">
      <c r="A1203">
        <v>1202</v>
      </c>
      <c r="B1203" t="s">
        <v>34</v>
      </c>
      <c r="C1203">
        <v>135454</v>
      </c>
      <c r="D1203">
        <f>ROUND(AI_Impact_on_Jobs_20303[[#This Row],[Salary]]/1000, 1)</f>
        <v>135.5</v>
      </c>
      <c r="E1203">
        <v>1</v>
      </c>
      <c r="F12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03" t="s">
        <v>22</v>
      </c>
      <c r="H1203">
        <v>36</v>
      </c>
      <c r="I1203">
        <v>144</v>
      </c>
      <c r="J1203">
        <v>65</v>
      </c>
      <c r="K1203" t="s">
        <v>27</v>
      </c>
      <c r="L1203">
        <f>IF(AI_Impact_on_Jobs_20303[[#This Row],[Risk_Category]] = "Low", AI_Impact_on_Jobs_20303[[#This Row],[Automation_Probability_2030]], 0)</f>
        <v>0</v>
      </c>
      <c r="M1203">
        <f>IF(AI_Impact_on_Jobs_20303[[#This Row],[Risk_Category]]="Medium", AI_Impact_on_Jobs_20303[[#This Row],[Automation_Probability_2030]], 0)</f>
        <v>65</v>
      </c>
      <c r="N1203">
        <f>IF(AI_Impact_on_Jobs_20303[[#This Row],[Risk_Category]]="High", AI_Impact_on_Jobs_20303[[#This Row],[Automation_Probability_2030]], 0)</f>
        <v>0</v>
      </c>
      <c r="O1203">
        <f>AVERAGE(AI_Impact_on_Jobs_20303[[#This Row],[Skill_1]:[Skill_10]])</f>
        <v>34.6</v>
      </c>
      <c r="P1203">
        <v>29</v>
      </c>
      <c r="Q1203">
        <v>16</v>
      </c>
      <c r="R1203">
        <v>45</v>
      </c>
      <c r="S1203">
        <v>36</v>
      </c>
      <c r="T1203">
        <v>68</v>
      </c>
      <c r="U1203">
        <v>97</v>
      </c>
      <c r="V1203">
        <v>36</v>
      </c>
      <c r="W1203">
        <v>6</v>
      </c>
      <c r="X1203">
        <v>9</v>
      </c>
      <c r="Y1203">
        <v>4</v>
      </c>
    </row>
    <row r="1204" spans="1:25" x14ac:dyDescent="0.35">
      <c r="A1204">
        <v>1203</v>
      </c>
      <c r="B1204" t="s">
        <v>28</v>
      </c>
      <c r="C1204">
        <v>60539</v>
      </c>
      <c r="D1204">
        <f>ROUND(AI_Impact_on_Jobs_20303[[#This Row],[Salary]]/1000, 1)</f>
        <v>60.5</v>
      </c>
      <c r="E1204">
        <v>3</v>
      </c>
      <c r="F12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04" t="s">
        <v>22</v>
      </c>
      <c r="H1204">
        <v>66</v>
      </c>
      <c r="I1204">
        <v>144</v>
      </c>
      <c r="J1204">
        <v>38</v>
      </c>
      <c r="K1204" t="s">
        <v>27</v>
      </c>
      <c r="L1204">
        <f>IF(AI_Impact_on_Jobs_20303[[#This Row],[Risk_Category]] = "Low", AI_Impact_on_Jobs_20303[[#This Row],[Automation_Probability_2030]], 0)</f>
        <v>0</v>
      </c>
      <c r="M1204">
        <f>IF(AI_Impact_on_Jobs_20303[[#This Row],[Risk_Category]]="Medium", AI_Impact_on_Jobs_20303[[#This Row],[Automation_Probability_2030]], 0)</f>
        <v>38</v>
      </c>
      <c r="N1204">
        <f>IF(AI_Impact_on_Jobs_20303[[#This Row],[Risk_Category]]="High", AI_Impact_on_Jobs_20303[[#This Row],[Automation_Probability_2030]], 0)</f>
        <v>0</v>
      </c>
      <c r="O1204">
        <f>AVERAGE(AI_Impact_on_Jobs_20303[[#This Row],[Skill_1]:[Skill_10]])</f>
        <v>53.7</v>
      </c>
      <c r="P1204">
        <v>4</v>
      </c>
      <c r="Q1204">
        <v>49</v>
      </c>
      <c r="R1204">
        <v>45</v>
      </c>
      <c r="S1204">
        <v>33</v>
      </c>
      <c r="T1204">
        <v>96</v>
      </c>
      <c r="U1204">
        <v>82</v>
      </c>
      <c r="V1204">
        <v>66</v>
      </c>
      <c r="W1204">
        <v>16</v>
      </c>
      <c r="X1204">
        <v>73</v>
      </c>
      <c r="Y1204">
        <v>73</v>
      </c>
    </row>
    <row r="1205" spans="1:25" x14ac:dyDescent="0.35">
      <c r="A1205">
        <v>1204</v>
      </c>
      <c r="B1205" t="s">
        <v>35</v>
      </c>
      <c r="C1205">
        <v>113081</v>
      </c>
      <c r="D1205">
        <f>ROUND(AI_Impact_on_Jobs_20303[[#This Row],[Salary]]/1000, 1)</f>
        <v>113.1</v>
      </c>
      <c r="E1205">
        <v>17</v>
      </c>
      <c r="F12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05" t="s">
        <v>22</v>
      </c>
      <c r="H1205">
        <v>92</v>
      </c>
      <c r="I1205">
        <v>67</v>
      </c>
      <c r="J1205">
        <v>41</v>
      </c>
      <c r="K1205" t="s">
        <v>27</v>
      </c>
      <c r="L1205">
        <f>IF(AI_Impact_on_Jobs_20303[[#This Row],[Risk_Category]] = "Low", AI_Impact_on_Jobs_20303[[#This Row],[Automation_Probability_2030]], 0)</f>
        <v>0</v>
      </c>
      <c r="M1205">
        <f>IF(AI_Impact_on_Jobs_20303[[#This Row],[Risk_Category]]="Medium", AI_Impact_on_Jobs_20303[[#This Row],[Automation_Probability_2030]], 0)</f>
        <v>41</v>
      </c>
      <c r="N1205">
        <f>IF(AI_Impact_on_Jobs_20303[[#This Row],[Risk_Category]]="High", AI_Impact_on_Jobs_20303[[#This Row],[Automation_Probability_2030]], 0)</f>
        <v>0</v>
      </c>
      <c r="O1205">
        <f>AVERAGE(AI_Impact_on_Jobs_20303[[#This Row],[Skill_1]:[Skill_10]])</f>
        <v>24</v>
      </c>
      <c r="P1205">
        <v>6</v>
      </c>
      <c r="Q1205">
        <v>8</v>
      </c>
      <c r="R1205">
        <v>62</v>
      </c>
      <c r="S1205">
        <v>31</v>
      </c>
      <c r="T1205">
        <v>16</v>
      </c>
      <c r="U1205">
        <v>4</v>
      </c>
      <c r="V1205">
        <v>17</v>
      </c>
      <c r="W1205">
        <v>45</v>
      </c>
      <c r="X1205">
        <v>25</v>
      </c>
      <c r="Y1205">
        <v>26</v>
      </c>
    </row>
    <row r="1206" spans="1:25" x14ac:dyDescent="0.35">
      <c r="A1206">
        <v>1205</v>
      </c>
      <c r="B1206" t="s">
        <v>32</v>
      </c>
      <c r="C1206">
        <v>146180</v>
      </c>
      <c r="D1206">
        <f>ROUND(AI_Impact_on_Jobs_20303[[#This Row],[Salary]]/1000, 1)</f>
        <v>146.19999999999999</v>
      </c>
      <c r="E1206">
        <v>1</v>
      </c>
      <c r="F12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06" t="s">
        <v>25</v>
      </c>
      <c r="H1206">
        <v>52</v>
      </c>
      <c r="I1206">
        <v>123</v>
      </c>
      <c r="J1206">
        <v>31</v>
      </c>
      <c r="K1206" t="s">
        <v>27</v>
      </c>
      <c r="L1206">
        <f>IF(AI_Impact_on_Jobs_20303[[#This Row],[Risk_Category]] = "Low", AI_Impact_on_Jobs_20303[[#This Row],[Automation_Probability_2030]], 0)</f>
        <v>0</v>
      </c>
      <c r="M1206">
        <f>IF(AI_Impact_on_Jobs_20303[[#This Row],[Risk_Category]]="Medium", AI_Impact_on_Jobs_20303[[#This Row],[Automation_Probability_2030]], 0)</f>
        <v>31</v>
      </c>
      <c r="N1206">
        <f>IF(AI_Impact_on_Jobs_20303[[#This Row],[Risk_Category]]="High", AI_Impact_on_Jobs_20303[[#This Row],[Automation_Probability_2030]], 0)</f>
        <v>0</v>
      </c>
      <c r="O1206">
        <f>AVERAGE(AI_Impact_on_Jobs_20303[[#This Row],[Skill_1]:[Skill_10]])</f>
        <v>44.4</v>
      </c>
      <c r="P1206">
        <v>37</v>
      </c>
      <c r="Q1206">
        <v>48</v>
      </c>
      <c r="R1206">
        <v>19</v>
      </c>
      <c r="S1206">
        <v>12</v>
      </c>
      <c r="T1206">
        <v>87</v>
      </c>
      <c r="U1206">
        <v>94</v>
      </c>
      <c r="V1206">
        <v>8</v>
      </c>
      <c r="W1206">
        <v>35</v>
      </c>
      <c r="X1206">
        <v>96</v>
      </c>
      <c r="Y1206">
        <v>8</v>
      </c>
    </row>
    <row r="1207" spans="1:25" x14ac:dyDescent="0.35">
      <c r="A1207">
        <v>1206</v>
      </c>
      <c r="B1207" t="s">
        <v>31</v>
      </c>
      <c r="C1207">
        <v>140164</v>
      </c>
      <c r="D1207">
        <f>ROUND(AI_Impact_on_Jobs_20303[[#This Row],[Salary]]/1000, 1)</f>
        <v>140.19999999999999</v>
      </c>
      <c r="E1207">
        <v>17</v>
      </c>
      <c r="F12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07" t="s">
        <v>22</v>
      </c>
      <c r="H1207">
        <v>97</v>
      </c>
      <c r="I1207">
        <v>148</v>
      </c>
      <c r="J1207">
        <v>17</v>
      </c>
      <c r="K1207" t="s">
        <v>23</v>
      </c>
      <c r="L1207">
        <f>IF(AI_Impact_on_Jobs_20303[[#This Row],[Risk_Category]] = "Low", AI_Impact_on_Jobs_20303[[#This Row],[Automation_Probability_2030]], 0)</f>
        <v>17</v>
      </c>
      <c r="M1207">
        <f>IF(AI_Impact_on_Jobs_20303[[#This Row],[Risk_Category]]="Medium", AI_Impact_on_Jobs_20303[[#This Row],[Automation_Probability_2030]], 0)</f>
        <v>0</v>
      </c>
      <c r="N1207">
        <f>IF(AI_Impact_on_Jobs_20303[[#This Row],[Risk_Category]]="High", AI_Impact_on_Jobs_20303[[#This Row],[Automation_Probability_2030]], 0)</f>
        <v>0</v>
      </c>
      <c r="O1207">
        <f>AVERAGE(AI_Impact_on_Jobs_20303[[#This Row],[Skill_1]:[Skill_10]])</f>
        <v>62.8</v>
      </c>
      <c r="P1207">
        <v>16</v>
      </c>
      <c r="Q1207">
        <v>2</v>
      </c>
      <c r="R1207">
        <v>89</v>
      </c>
      <c r="S1207">
        <v>91</v>
      </c>
      <c r="T1207">
        <v>61</v>
      </c>
      <c r="U1207">
        <v>77</v>
      </c>
      <c r="V1207">
        <v>74</v>
      </c>
      <c r="W1207">
        <v>66</v>
      </c>
      <c r="X1207">
        <v>83</v>
      </c>
      <c r="Y1207">
        <v>69</v>
      </c>
    </row>
    <row r="1208" spans="1:25" x14ac:dyDescent="0.35">
      <c r="A1208">
        <v>1207</v>
      </c>
      <c r="B1208" t="s">
        <v>35</v>
      </c>
      <c r="C1208">
        <v>54599</v>
      </c>
      <c r="D1208">
        <f>ROUND(AI_Impact_on_Jobs_20303[[#This Row],[Salary]]/1000, 1)</f>
        <v>54.6</v>
      </c>
      <c r="E1208">
        <v>27</v>
      </c>
      <c r="F12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08" t="s">
        <v>19</v>
      </c>
      <c r="H1208">
        <v>24</v>
      </c>
      <c r="I1208">
        <v>124</v>
      </c>
      <c r="J1208">
        <v>49</v>
      </c>
      <c r="K1208" t="s">
        <v>27</v>
      </c>
      <c r="L1208">
        <f>IF(AI_Impact_on_Jobs_20303[[#This Row],[Risk_Category]] = "Low", AI_Impact_on_Jobs_20303[[#This Row],[Automation_Probability_2030]], 0)</f>
        <v>0</v>
      </c>
      <c r="M1208">
        <f>IF(AI_Impact_on_Jobs_20303[[#This Row],[Risk_Category]]="Medium", AI_Impact_on_Jobs_20303[[#This Row],[Automation_Probability_2030]], 0)</f>
        <v>49</v>
      </c>
      <c r="N1208">
        <f>IF(AI_Impact_on_Jobs_20303[[#This Row],[Risk_Category]]="High", AI_Impact_on_Jobs_20303[[#This Row],[Automation_Probability_2030]], 0)</f>
        <v>0</v>
      </c>
      <c r="O1208">
        <f>AVERAGE(AI_Impact_on_Jobs_20303[[#This Row],[Skill_1]:[Skill_10]])</f>
        <v>32</v>
      </c>
      <c r="P1208">
        <v>29</v>
      </c>
      <c r="Q1208">
        <v>8</v>
      </c>
      <c r="R1208">
        <v>7</v>
      </c>
      <c r="S1208">
        <v>94</v>
      </c>
      <c r="T1208">
        <v>17</v>
      </c>
      <c r="U1208">
        <v>65</v>
      </c>
      <c r="V1208">
        <v>24</v>
      </c>
      <c r="W1208">
        <v>9</v>
      </c>
      <c r="X1208">
        <v>1</v>
      </c>
      <c r="Y1208">
        <v>66</v>
      </c>
    </row>
    <row r="1209" spans="1:25" x14ac:dyDescent="0.35">
      <c r="A1209">
        <v>1208</v>
      </c>
      <c r="B1209" t="s">
        <v>26</v>
      </c>
      <c r="C1209">
        <v>68921</v>
      </c>
      <c r="D1209">
        <f>ROUND(AI_Impact_on_Jobs_20303[[#This Row],[Salary]]/1000, 1)</f>
        <v>68.900000000000006</v>
      </c>
      <c r="E1209">
        <v>19</v>
      </c>
      <c r="F12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09" t="s">
        <v>19</v>
      </c>
      <c r="H1209">
        <v>35</v>
      </c>
      <c r="I1209">
        <v>145</v>
      </c>
      <c r="J1209">
        <v>64</v>
      </c>
      <c r="K1209" t="s">
        <v>27</v>
      </c>
      <c r="L1209">
        <f>IF(AI_Impact_on_Jobs_20303[[#This Row],[Risk_Category]] = "Low", AI_Impact_on_Jobs_20303[[#This Row],[Automation_Probability_2030]], 0)</f>
        <v>0</v>
      </c>
      <c r="M1209">
        <f>IF(AI_Impact_on_Jobs_20303[[#This Row],[Risk_Category]]="Medium", AI_Impact_on_Jobs_20303[[#This Row],[Automation_Probability_2030]], 0)</f>
        <v>64</v>
      </c>
      <c r="N1209">
        <f>IF(AI_Impact_on_Jobs_20303[[#This Row],[Risk_Category]]="High", AI_Impact_on_Jobs_20303[[#This Row],[Automation_Probability_2030]], 0)</f>
        <v>0</v>
      </c>
      <c r="O1209">
        <f>AVERAGE(AI_Impact_on_Jobs_20303[[#This Row],[Skill_1]:[Skill_10]])</f>
        <v>36.5</v>
      </c>
      <c r="P1209">
        <v>29</v>
      </c>
      <c r="Q1209">
        <v>1</v>
      </c>
      <c r="R1209">
        <v>3</v>
      </c>
      <c r="S1209">
        <v>28</v>
      </c>
      <c r="T1209">
        <v>89</v>
      </c>
      <c r="U1209">
        <v>97</v>
      </c>
      <c r="V1209">
        <v>7</v>
      </c>
      <c r="W1209">
        <v>47</v>
      </c>
      <c r="X1209">
        <v>55</v>
      </c>
      <c r="Y1209">
        <v>9</v>
      </c>
    </row>
    <row r="1210" spans="1:25" x14ac:dyDescent="0.35">
      <c r="A1210">
        <v>1209</v>
      </c>
      <c r="B1210" t="s">
        <v>44</v>
      </c>
      <c r="C1210">
        <v>140747</v>
      </c>
      <c r="D1210">
        <f>ROUND(AI_Impact_on_Jobs_20303[[#This Row],[Salary]]/1000, 1)</f>
        <v>140.69999999999999</v>
      </c>
      <c r="E1210">
        <v>11</v>
      </c>
      <c r="F12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10" t="s">
        <v>22</v>
      </c>
      <c r="H1210">
        <v>65</v>
      </c>
      <c r="I1210">
        <v>146</v>
      </c>
      <c r="J1210">
        <v>43</v>
      </c>
      <c r="K1210" t="s">
        <v>27</v>
      </c>
      <c r="L1210">
        <f>IF(AI_Impact_on_Jobs_20303[[#This Row],[Risk_Category]] = "Low", AI_Impact_on_Jobs_20303[[#This Row],[Automation_Probability_2030]], 0)</f>
        <v>0</v>
      </c>
      <c r="M1210">
        <f>IF(AI_Impact_on_Jobs_20303[[#This Row],[Risk_Category]]="Medium", AI_Impact_on_Jobs_20303[[#This Row],[Automation_Probability_2030]], 0)</f>
        <v>43</v>
      </c>
      <c r="N1210">
        <f>IF(AI_Impact_on_Jobs_20303[[#This Row],[Risk_Category]]="High", AI_Impact_on_Jobs_20303[[#This Row],[Automation_Probability_2030]], 0)</f>
        <v>0</v>
      </c>
      <c r="O1210">
        <f>AVERAGE(AI_Impact_on_Jobs_20303[[#This Row],[Skill_1]:[Skill_10]])</f>
        <v>43</v>
      </c>
      <c r="P1210">
        <v>21</v>
      </c>
      <c r="Q1210">
        <v>56</v>
      </c>
      <c r="R1210">
        <v>54</v>
      </c>
      <c r="S1210">
        <v>59</v>
      </c>
      <c r="T1210">
        <v>35</v>
      </c>
      <c r="U1210">
        <v>1</v>
      </c>
      <c r="V1210">
        <v>4</v>
      </c>
      <c r="W1210">
        <v>66</v>
      </c>
      <c r="X1210">
        <v>52</v>
      </c>
      <c r="Y1210">
        <v>82</v>
      </c>
    </row>
    <row r="1211" spans="1:25" x14ac:dyDescent="0.35">
      <c r="A1211">
        <v>1210</v>
      </c>
      <c r="B1211" t="s">
        <v>28</v>
      </c>
      <c r="C1211">
        <v>138809</v>
      </c>
      <c r="D1211">
        <f>ROUND(AI_Impact_on_Jobs_20303[[#This Row],[Salary]]/1000, 1)</f>
        <v>138.80000000000001</v>
      </c>
      <c r="E1211">
        <v>19</v>
      </c>
      <c r="F12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11" t="s">
        <v>38</v>
      </c>
      <c r="H1211">
        <v>82</v>
      </c>
      <c r="I1211">
        <v>93</v>
      </c>
      <c r="J1211">
        <v>34</v>
      </c>
      <c r="K1211" t="s">
        <v>27</v>
      </c>
      <c r="L1211">
        <f>IF(AI_Impact_on_Jobs_20303[[#This Row],[Risk_Category]] = "Low", AI_Impact_on_Jobs_20303[[#This Row],[Automation_Probability_2030]], 0)</f>
        <v>0</v>
      </c>
      <c r="M1211">
        <f>IF(AI_Impact_on_Jobs_20303[[#This Row],[Risk_Category]]="Medium", AI_Impact_on_Jobs_20303[[#This Row],[Automation_Probability_2030]], 0)</f>
        <v>34</v>
      </c>
      <c r="N1211">
        <f>IF(AI_Impact_on_Jobs_20303[[#This Row],[Risk_Category]]="High", AI_Impact_on_Jobs_20303[[#This Row],[Automation_Probability_2030]], 0)</f>
        <v>0</v>
      </c>
      <c r="O1211">
        <f>AVERAGE(AI_Impact_on_Jobs_20303[[#This Row],[Skill_1]:[Skill_10]])</f>
        <v>65.8</v>
      </c>
      <c r="P1211">
        <v>98</v>
      </c>
      <c r="Q1211">
        <v>51</v>
      </c>
      <c r="R1211">
        <v>63</v>
      </c>
      <c r="S1211">
        <v>67</v>
      </c>
      <c r="T1211">
        <v>36</v>
      </c>
      <c r="U1211">
        <v>75</v>
      </c>
      <c r="V1211">
        <v>87</v>
      </c>
      <c r="W1211">
        <v>39</v>
      </c>
      <c r="X1211">
        <v>66</v>
      </c>
      <c r="Y1211">
        <v>76</v>
      </c>
    </row>
    <row r="1212" spans="1:25" x14ac:dyDescent="0.35">
      <c r="A1212">
        <v>1211</v>
      </c>
      <c r="B1212" t="s">
        <v>30</v>
      </c>
      <c r="C1212">
        <v>35983</v>
      </c>
      <c r="D1212">
        <f>ROUND(AI_Impact_on_Jobs_20303[[#This Row],[Salary]]/1000, 1)</f>
        <v>36</v>
      </c>
      <c r="E1212">
        <v>19</v>
      </c>
      <c r="F12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12" t="s">
        <v>38</v>
      </c>
      <c r="H1212">
        <v>33</v>
      </c>
      <c r="I1212">
        <v>61</v>
      </c>
      <c r="J1212">
        <v>54</v>
      </c>
      <c r="K1212" t="s">
        <v>27</v>
      </c>
      <c r="L1212">
        <f>IF(AI_Impact_on_Jobs_20303[[#This Row],[Risk_Category]] = "Low", AI_Impact_on_Jobs_20303[[#This Row],[Automation_Probability_2030]], 0)</f>
        <v>0</v>
      </c>
      <c r="M1212">
        <f>IF(AI_Impact_on_Jobs_20303[[#This Row],[Risk_Category]]="Medium", AI_Impact_on_Jobs_20303[[#This Row],[Automation_Probability_2030]], 0)</f>
        <v>54</v>
      </c>
      <c r="N1212">
        <f>IF(AI_Impact_on_Jobs_20303[[#This Row],[Risk_Category]]="High", AI_Impact_on_Jobs_20303[[#This Row],[Automation_Probability_2030]], 0)</f>
        <v>0</v>
      </c>
      <c r="O1212">
        <f>AVERAGE(AI_Impact_on_Jobs_20303[[#This Row],[Skill_1]:[Skill_10]])</f>
        <v>41.5</v>
      </c>
      <c r="P1212">
        <v>8</v>
      </c>
      <c r="Q1212">
        <v>61</v>
      </c>
      <c r="R1212">
        <v>18</v>
      </c>
      <c r="S1212">
        <v>55</v>
      </c>
      <c r="T1212">
        <v>83</v>
      </c>
      <c r="U1212">
        <v>3</v>
      </c>
      <c r="V1212">
        <v>83</v>
      </c>
      <c r="W1212">
        <v>78</v>
      </c>
      <c r="X1212">
        <v>2</v>
      </c>
      <c r="Y1212">
        <v>24</v>
      </c>
    </row>
    <row r="1213" spans="1:25" x14ac:dyDescent="0.35">
      <c r="A1213">
        <v>1212</v>
      </c>
      <c r="B1213" t="s">
        <v>18</v>
      </c>
      <c r="C1213">
        <v>47946</v>
      </c>
      <c r="D1213">
        <f>ROUND(AI_Impact_on_Jobs_20303[[#This Row],[Salary]]/1000, 1)</f>
        <v>47.9</v>
      </c>
      <c r="E1213">
        <v>7</v>
      </c>
      <c r="F12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13" t="s">
        <v>25</v>
      </c>
      <c r="H1213">
        <v>72</v>
      </c>
      <c r="I1213">
        <v>138</v>
      </c>
      <c r="J1213">
        <v>86</v>
      </c>
      <c r="K1213" t="s">
        <v>20</v>
      </c>
      <c r="L1213">
        <f>IF(AI_Impact_on_Jobs_20303[[#This Row],[Risk_Category]] = "Low", AI_Impact_on_Jobs_20303[[#This Row],[Automation_Probability_2030]], 0)</f>
        <v>0</v>
      </c>
      <c r="M1213">
        <f>IF(AI_Impact_on_Jobs_20303[[#This Row],[Risk_Category]]="Medium", AI_Impact_on_Jobs_20303[[#This Row],[Automation_Probability_2030]], 0)</f>
        <v>0</v>
      </c>
      <c r="N1213">
        <f>IF(AI_Impact_on_Jobs_20303[[#This Row],[Risk_Category]]="High", AI_Impact_on_Jobs_20303[[#This Row],[Automation_Probability_2030]], 0)</f>
        <v>86</v>
      </c>
      <c r="O1213">
        <f>AVERAGE(AI_Impact_on_Jobs_20303[[#This Row],[Skill_1]:[Skill_10]])</f>
        <v>30.5</v>
      </c>
      <c r="P1213">
        <v>38</v>
      </c>
      <c r="Q1213">
        <v>18</v>
      </c>
      <c r="R1213">
        <v>76</v>
      </c>
      <c r="S1213">
        <v>21</v>
      </c>
      <c r="T1213">
        <v>7</v>
      </c>
      <c r="U1213">
        <v>18</v>
      </c>
      <c r="V1213">
        <v>9</v>
      </c>
      <c r="W1213">
        <v>25</v>
      </c>
      <c r="X1213">
        <v>28</v>
      </c>
      <c r="Y1213">
        <v>65</v>
      </c>
    </row>
    <row r="1214" spans="1:25" x14ac:dyDescent="0.35">
      <c r="A1214">
        <v>1213</v>
      </c>
      <c r="B1214" t="s">
        <v>41</v>
      </c>
      <c r="C1214">
        <v>138295</v>
      </c>
      <c r="D1214">
        <f>ROUND(AI_Impact_on_Jobs_20303[[#This Row],[Salary]]/1000, 1)</f>
        <v>138.30000000000001</v>
      </c>
      <c r="E1214">
        <v>29</v>
      </c>
      <c r="F12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14" t="s">
        <v>19</v>
      </c>
      <c r="H1214">
        <v>2</v>
      </c>
      <c r="I1214">
        <v>53</v>
      </c>
      <c r="J1214">
        <v>83</v>
      </c>
      <c r="K1214" t="s">
        <v>20</v>
      </c>
      <c r="L1214">
        <f>IF(AI_Impact_on_Jobs_20303[[#This Row],[Risk_Category]] = "Low", AI_Impact_on_Jobs_20303[[#This Row],[Automation_Probability_2030]], 0)</f>
        <v>0</v>
      </c>
      <c r="M1214">
        <f>IF(AI_Impact_on_Jobs_20303[[#This Row],[Risk_Category]]="Medium", AI_Impact_on_Jobs_20303[[#This Row],[Automation_Probability_2030]], 0)</f>
        <v>0</v>
      </c>
      <c r="N1214">
        <f>IF(AI_Impact_on_Jobs_20303[[#This Row],[Risk_Category]]="High", AI_Impact_on_Jobs_20303[[#This Row],[Automation_Probability_2030]], 0)</f>
        <v>83</v>
      </c>
      <c r="O1214">
        <f>AVERAGE(AI_Impact_on_Jobs_20303[[#This Row],[Skill_1]:[Skill_10]])</f>
        <v>49</v>
      </c>
      <c r="P1214">
        <v>8</v>
      </c>
      <c r="Q1214">
        <v>47</v>
      </c>
      <c r="R1214">
        <v>93</v>
      </c>
      <c r="S1214">
        <v>72</v>
      </c>
      <c r="T1214">
        <v>8</v>
      </c>
      <c r="U1214">
        <v>22</v>
      </c>
      <c r="V1214">
        <v>67</v>
      </c>
      <c r="W1214">
        <v>89</v>
      </c>
      <c r="X1214">
        <v>3</v>
      </c>
      <c r="Y1214">
        <v>81</v>
      </c>
    </row>
    <row r="1215" spans="1:25" x14ac:dyDescent="0.35">
      <c r="A1215">
        <v>1214</v>
      </c>
      <c r="B1215" t="s">
        <v>43</v>
      </c>
      <c r="C1215">
        <v>97806</v>
      </c>
      <c r="D1215">
        <f>ROUND(AI_Impact_on_Jobs_20303[[#This Row],[Salary]]/1000, 1)</f>
        <v>97.8</v>
      </c>
      <c r="E1215">
        <v>11</v>
      </c>
      <c r="F12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15" t="s">
        <v>19</v>
      </c>
      <c r="H1215">
        <v>55</v>
      </c>
      <c r="I1215">
        <v>146</v>
      </c>
      <c r="J1215">
        <v>24</v>
      </c>
      <c r="K1215" t="s">
        <v>23</v>
      </c>
      <c r="L1215">
        <f>IF(AI_Impact_on_Jobs_20303[[#This Row],[Risk_Category]] = "Low", AI_Impact_on_Jobs_20303[[#This Row],[Automation_Probability_2030]], 0)</f>
        <v>24</v>
      </c>
      <c r="M1215">
        <f>IF(AI_Impact_on_Jobs_20303[[#This Row],[Risk_Category]]="Medium", AI_Impact_on_Jobs_20303[[#This Row],[Automation_Probability_2030]], 0)</f>
        <v>0</v>
      </c>
      <c r="N1215">
        <f>IF(AI_Impact_on_Jobs_20303[[#This Row],[Risk_Category]]="High", AI_Impact_on_Jobs_20303[[#This Row],[Automation_Probability_2030]], 0)</f>
        <v>0</v>
      </c>
      <c r="O1215">
        <f>AVERAGE(AI_Impact_on_Jobs_20303[[#This Row],[Skill_1]:[Skill_10]])</f>
        <v>47.5</v>
      </c>
      <c r="P1215">
        <v>85</v>
      </c>
      <c r="Q1215">
        <v>35</v>
      </c>
      <c r="R1215">
        <v>55</v>
      </c>
      <c r="S1215">
        <v>62</v>
      </c>
      <c r="T1215">
        <v>32</v>
      </c>
      <c r="U1215">
        <v>57</v>
      </c>
      <c r="V1215">
        <v>24</v>
      </c>
      <c r="W1215">
        <v>14</v>
      </c>
      <c r="X1215">
        <v>37</v>
      </c>
      <c r="Y1215">
        <v>74</v>
      </c>
    </row>
    <row r="1216" spans="1:25" x14ac:dyDescent="0.35">
      <c r="A1216">
        <v>1215</v>
      </c>
      <c r="B1216" t="s">
        <v>36</v>
      </c>
      <c r="C1216">
        <v>111339</v>
      </c>
      <c r="D1216">
        <f>ROUND(AI_Impact_on_Jobs_20303[[#This Row],[Salary]]/1000, 1)</f>
        <v>111.3</v>
      </c>
      <c r="E1216">
        <v>0</v>
      </c>
      <c r="F12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16" t="s">
        <v>38</v>
      </c>
      <c r="H1216">
        <v>46</v>
      </c>
      <c r="I1216">
        <v>114</v>
      </c>
      <c r="J1216">
        <v>34</v>
      </c>
      <c r="K1216" t="s">
        <v>27</v>
      </c>
      <c r="L1216">
        <f>IF(AI_Impact_on_Jobs_20303[[#This Row],[Risk_Category]] = "Low", AI_Impact_on_Jobs_20303[[#This Row],[Automation_Probability_2030]], 0)</f>
        <v>0</v>
      </c>
      <c r="M1216">
        <f>IF(AI_Impact_on_Jobs_20303[[#This Row],[Risk_Category]]="Medium", AI_Impact_on_Jobs_20303[[#This Row],[Automation_Probability_2030]], 0)</f>
        <v>34</v>
      </c>
      <c r="N1216">
        <f>IF(AI_Impact_on_Jobs_20303[[#This Row],[Risk_Category]]="High", AI_Impact_on_Jobs_20303[[#This Row],[Automation_Probability_2030]], 0)</f>
        <v>0</v>
      </c>
      <c r="O1216">
        <f>AVERAGE(AI_Impact_on_Jobs_20303[[#This Row],[Skill_1]:[Skill_10]])</f>
        <v>57.1</v>
      </c>
      <c r="P1216">
        <v>9</v>
      </c>
      <c r="Q1216">
        <v>57</v>
      </c>
      <c r="R1216">
        <v>78</v>
      </c>
      <c r="S1216">
        <v>79</v>
      </c>
      <c r="T1216">
        <v>26</v>
      </c>
      <c r="U1216">
        <v>53</v>
      </c>
      <c r="V1216">
        <v>96</v>
      </c>
      <c r="W1216">
        <v>9</v>
      </c>
      <c r="X1216">
        <v>68</v>
      </c>
      <c r="Y1216">
        <v>96</v>
      </c>
    </row>
    <row r="1217" spans="1:25" x14ac:dyDescent="0.35">
      <c r="A1217">
        <v>1216</v>
      </c>
      <c r="B1217" t="s">
        <v>36</v>
      </c>
      <c r="C1217">
        <v>70720</v>
      </c>
      <c r="D1217">
        <f>ROUND(AI_Impact_on_Jobs_20303[[#This Row],[Salary]]/1000, 1)</f>
        <v>70.7</v>
      </c>
      <c r="E1217">
        <v>17</v>
      </c>
      <c r="F12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17" t="s">
        <v>38</v>
      </c>
      <c r="H1217">
        <v>86</v>
      </c>
      <c r="I1217">
        <v>143</v>
      </c>
      <c r="J1217">
        <v>6</v>
      </c>
      <c r="K1217" t="s">
        <v>27</v>
      </c>
      <c r="L1217">
        <f>IF(AI_Impact_on_Jobs_20303[[#This Row],[Risk_Category]] = "Low", AI_Impact_on_Jobs_20303[[#This Row],[Automation_Probability_2030]], 0)</f>
        <v>0</v>
      </c>
      <c r="M1217">
        <f>IF(AI_Impact_on_Jobs_20303[[#This Row],[Risk_Category]]="Medium", AI_Impact_on_Jobs_20303[[#This Row],[Automation_Probability_2030]], 0)</f>
        <v>6</v>
      </c>
      <c r="N1217">
        <f>IF(AI_Impact_on_Jobs_20303[[#This Row],[Risk_Category]]="High", AI_Impact_on_Jobs_20303[[#This Row],[Automation_Probability_2030]], 0)</f>
        <v>0</v>
      </c>
      <c r="O1217">
        <f>AVERAGE(AI_Impact_on_Jobs_20303[[#This Row],[Skill_1]:[Skill_10]])</f>
        <v>48.2</v>
      </c>
      <c r="P1217">
        <v>23</v>
      </c>
      <c r="Q1217">
        <v>33</v>
      </c>
      <c r="R1217">
        <v>4</v>
      </c>
      <c r="S1217">
        <v>83</v>
      </c>
      <c r="T1217">
        <v>85</v>
      </c>
      <c r="U1217">
        <v>63</v>
      </c>
      <c r="V1217">
        <v>35</v>
      </c>
      <c r="W1217">
        <v>8</v>
      </c>
      <c r="X1217">
        <v>75</v>
      </c>
      <c r="Y1217">
        <v>73</v>
      </c>
    </row>
    <row r="1218" spans="1:25" x14ac:dyDescent="0.35">
      <c r="A1218">
        <v>1217</v>
      </c>
      <c r="B1218" t="s">
        <v>32</v>
      </c>
      <c r="C1218">
        <v>50914</v>
      </c>
      <c r="D1218">
        <f>ROUND(AI_Impact_on_Jobs_20303[[#This Row],[Salary]]/1000, 1)</f>
        <v>50.9</v>
      </c>
      <c r="E1218">
        <v>19</v>
      </c>
      <c r="F12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18" t="s">
        <v>38</v>
      </c>
      <c r="H1218">
        <v>73</v>
      </c>
      <c r="I1218">
        <v>133</v>
      </c>
      <c r="J1218">
        <v>6</v>
      </c>
      <c r="K1218" t="s">
        <v>27</v>
      </c>
      <c r="L1218">
        <f>IF(AI_Impact_on_Jobs_20303[[#This Row],[Risk_Category]] = "Low", AI_Impact_on_Jobs_20303[[#This Row],[Automation_Probability_2030]], 0)</f>
        <v>0</v>
      </c>
      <c r="M1218">
        <f>IF(AI_Impact_on_Jobs_20303[[#This Row],[Risk_Category]]="Medium", AI_Impact_on_Jobs_20303[[#This Row],[Automation_Probability_2030]], 0)</f>
        <v>6</v>
      </c>
      <c r="N1218">
        <f>IF(AI_Impact_on_Jobs_20303[[#This Row],[Risk_Category]]="High", AI_Impact_on_Jobs_20303[[#This Row],[Automation_Probability_2030]], 0)</f>
        <v>0</v>
      </c>
      <c r="O1218">
        <f>AVERAGE(AI_Impact_on_Jobs_20303[[#This Row],[Skill_1]:[Skill_10]])</f>
        <v>32.5</v>
      </c>
      <c r="P1218">
        <v>63</v>
      </c>
      <c r="Q1218">
        <v>43</v>
      </c>
      <c r="R1218">
        <v>9</v>
      </c>
      <c r="S1218">
        <v>65</v>
      </c>
      <c r="T1218">
        <v>4</v>
      </c>
      <c r="U1218">
        <v>8</v>
      </c>
      <c r="V1218">
        <v>29</v>
      </c>
      <c r="W1218">
        <v>54</v>
      </c>
      <c r="X1218">
        <v>28</v>
      </c>
      <c r="Y1218">
        <v>22</v>
      </c>
    </row>
    <row r="1219" spans="1:25" x14ac:dyDescent="0.35">
      <c r="A1219">
        <v>1218</v>
      </c>
      <c r="B1219" t="s">
        <v>28</v>
      </c>
      <c r="C1219">
        <v>112684</v>
      </c>
      <c r="D1219">
        <f>ROUND(AI_Impact_on_Jobs_20303[[#This Row],[Salary]]/1000, 1)</f>
        <v>112.7</v>
      </c>
      <c r="E1219">
        <v>28</v>
      </c>
      <c r="F12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19" t="s">
        <v>38</v>
      </c>
      <c r="H1219">
        <v>17</v>
      </c>
      <c r="I1219">
        <v>13</v>
      </c>
      <c r="J1219">
        <v>49</v>
      </c>
      <c r="K1219" t="s">
        <v>27</v>
      </c>
      <c r="L1219">
        <f>IF(AI_Impact_on_Jobs_20303[[#This Row],[Risk_Category]] = "Low", AI_Impact_on_Jobs_20303[[#This Row],[Automation_Probability_2030]], 0)</f>
        <v>0</v>
      </c>
      <c r="M1219">
        <f>IF(AI_Impact_on_Jobs_20303[[#This Row],[Risk_Category]]="Medium", AI_Impact_on_Jobs_20303[[#This Row],[Automation_Probability_2030]], 0)</f>
        <v>49</v>
      </c>
      <c r="N1219">
        <f>IF(AI_Impact_on_Jobs_20303[[#This Row],[Risk_Category]]="High", AI_Impact_on_Jobs_20303[[#This Row],[Automation_Probability_2030]], 0)</f>
        <v>0</v>
      </c>
      <c r="O1219">
        <f>AVERAGE(AI_Impact_on_Jobs_20303[[#This Row],[Skill_1]:[Skill_10]])</f>
        <v>51</v>
      </c>
      <c r="P1219">
        <v>57</v>
      </c>
      <c r="Q1219">
        <v>15</v>
      </c>
      <c r="R1219">
        <v>32</v>
      </c>
      <c r="S1219">
        <v>41</v>
      </c>
      <c r="T1219">
        <v>81</v>
      </c>
      <c r="U1219">
        <v>77</v>
      </c>
      <c r="V1219">
        <v>22</v>
      </c>
      <c r="W1219">
        <v>62</v>
      </c>
      <c r="X1219">
        <v>24</v>
      </c>
      <c r="Y1219">
        <v>99</v>
      </c>
    </row>
    <row r="1220" spans="1:25" x14ac:dyDescent="0.35">
      <c r="A1220">
        <v>1219</v>
      </c>
      <c r="B1220" t="s">
        <v>32</v>
      </c>
      <c r="C1220">
        <v>55568</v>
      </c>
      <c r="D1220">
        <f>ROUND(AI_Impact_on_Jobs_20303[[#This Row],[Salary]]/1000, 1)</f>
        <v>55.6</v>
      </c>
      <c r="E1220">
        <v>19</v>
      </c>
      <c r="F12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20" t="s">
        <v>22</v>
      </c>
      <c r="H1220">
        <v>56</v>
      </c>
      <c r="I1220">
        <v>12</v>
      </c>
      <c r="J1220">
        <v>62</v>
      </c>
      <c r="K1220" t="s">
        <v>27</v>
      </c>
      <c r="L1220">
        <f>IF(AI_Impact_on_Jobs_20303[[#This Row],[Risk_Category]] = "Low", AI_Impact_on_Jobs_20303[[#This Row],[Automation_Probability_2030]], 0)</f>
        <v>0</v>
      </c>
      <c r="M1220">
        <f>IF(AI_Impact_on_Jobs_20303[[#This Row],[Risk_Category]]="Medium", AI_Impact_on_Jobs_20303[[#This Row],[Automation_Probability_2030]], 0)</f>
        <v>62</v>
      </c>
      <c r="N1220">
        <f>IF(AI_Impact_on_Jobs_20303[[#This Row],[Risk_Category]]="High", AI_Impact_on_Jobs_20303[[#This Row],[Automation_Probability_2030]], 0)</f>
        <v>0</v>
      </c>
      <c r="O1220">
        <f>AVERAGE(AI_Impact_on_Jobs_20303[[#This Row],[Skill_1]:[Skill_10]])</f>
        <v>53</v>
      </c>
      <c r="P1220">
        <v>72</v>
      </c>
      <c r="Q1220">
        <v>7</v>
      </c>
      <c r="R1220">
        <v>96</v>
      </c>
      <c r="S1220">
        <v>6</v>
      </c>
      <c r="T1220">
        <v>64</v>
      </c>
      <c r="U1220">
        <v>85</v>
      </c>
      <c r="V1220">
        <v>67</v>
      </c>
      <c r="W1220">
        <v>73</v>
      </c>
      <c r="X1220">
        <v>23</v>
      </c>
      <c r="Y1220">
        <v>37</v>
      </c>
    </row>
    <row r="1221" spans="1:25" x14ac:dyDescent="0.35">
      <c r="A1221">
        <v>1220</v>
      </c>
      <c r="B1221" t="s">
        <v>37</v>
      </c>
      <c r="C1221">
        <v>130965</v>
      </c>
      <c r="D1221">
        <f>ROUND(AI_Impact_on_Jobs_20303[[#This Row],[Salary]]/1000, 1)</f>
        <v>131</v>
      </c>
      <c r="E1221">
        <v>29</v>
      </c>
      <c r="F12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21" t="s">
        <v>25</v>
      </c>
      <c r="H1221">
        <v>51</v>
      </c>
      <c r="I1221">
        <v>96</v>
      </c>
      <c r="J1221">
        <v>7</v>
      </c>
      <c r="K1221" t="s">
        <v>27</v>
      </c>
      <c r="L1221">
        <f>IF(AI_Impact_on_Jobs_20303[[#This Row],[Risk_Category]] = "Low", AI_Impact_on_Jobs_20303[[#This Row],[Automation_Probability_2030]], 0)</f>
        <v>0</v>
      </c>
      <c r="M1221">
        <f>IF(AI_Impact_on_Jobs_20303[[#This Row],[Risk_Category]]="Medium", AI_Impact_on_Jobs_20303[[#This Row],[Automation_Probability_2030]], 0)</f>
        <v>7</v>
      </c>
      <c r="N1221">
        <f>IF(AI_Impact_on_Jobs_20303[[#This Row],[Risk_Category]]="High", AI_Impact_on_Jobs_20303[[#This Row],[Automation_Probability_2030]], 0)</f>
        <v>0</v>
      </c>
      <c r="O1221">
        <f>AVERAGE(AI_Impact_on_Jobs_20303[[#This Row],[Skill_1]:[Skill_10]])</f>
        <v>53.1</v>
      </c>
      <c r="P1221">
        <v>61</v>
      </c>
      <c r="Q1221">
        <v>79</v>
      </c>
      <c r="R1221">
        <v>33</v>
      </c>
      <c r="S1221">
        <v>83</v>
      </c>
      <c r="T1221">
        <v>62</v>
      </c>
      <c r="U1221">
        <v>7</v>
      </c>
      <c r="V1221">
        <v>29</v>
      </c>
      <c r="W1221">
        <v>55</v>
      </c>
      <c r="X1221">
        <v>63</v>
      </c>
      <c r="Y1221">
        <v>59</v>
      </c>
    </row>
    <row r="1222" spans="1:25" x14ac:dyDescent="0.35">
      <c r="A1222">
        <v>1221</v>
      </c>
      <c r="B1222" t="s">
        <v>40</v>
      </c>
      <c r="C1222">
        <v>38861</v>
      </c>
      <c r="D1222">
        <f>ROUND(AI_Impact_on_Jobs_20303[[#This Row],[Salary]]/1000, 1)</f>
        <v>38.9</v>
      </c>
      <c r="E1222">
        <v>29</v>
      </c>
      <c r="F12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22" t="s">
        <v>38</v>
      </c>
      <c r="H1222">
        <v>9</v>
      </c>
      <c r="I1222">
        <v>147</v>
      </c>
      <c r="J1222">
        <v>22</v>
      </c>
      <c r="K1222" t="s">
        <v>23</v>
      </c>
      <c r="L1222">
        <f>IF(AI_Impact_on_Jobs_20303[[#This Row],[Risk_Category]] = "Low", AI_Impact_on_Jobs_20303[[#This Row],[Automation_Probability_2030]], 0)</f>
        <v>22</v>
      </c>
      <c r="M1222">
        <f>IF(AI_Impact_on_Jobs_20303[[#This Row],[Risk_Category]]="Medium", AI_Impact_on_Jobs_20303[[#This Row],[Automation_Probability_2030]], 0)</f>
        <v>0</v>
      </c>
      <c r="N1222">
        <f>IF(AI_Impact_on_Jobs_20303[[#This Row],[Risk_Category]]="High", AI_Impact_on_Jobs_20303[[#This Row],[Automation_Probability_2030]], 0)</f>
        <v>0</v>
      </c>
      <c r="O1222">
        <f>AVERAGE(AI_Impact_on_Jobs_20303[[#This Row],[Skill_1]:[Skill_10]])</f>
        <v>40.799999999999997</v>
      </c>
      <c r="P1222">
        <v>97</v>
      </c>
      <c r="Q1222">
        <v>83</v>
      </c>
      <c r="R1222">
        <v>27</v>
      </c>
      <c r="S1222">
        <v>43</v>
      </c>
      <c r="T1222">
        <v>24</v>
      </c>
      <c r="U1222">
        <v>0</v>
      </c>
      <c r="V1222">
        <v>19</v>
      </c>
      <c r="W1222">
        <v>0</v>
      </c>
      <c r="X1222">
        <v>72</v>
      </c>
      <c r="Y1222">
        <v>43</v>
      </c>
    </row>
    <row r="1223" spans="1:25" x14ac:dyDescent="0.35">
      <c r="A1223">
        <v>1222</v>
      </c>
      <c r="B1223" t="s">
        <v>31</v>
      </c>
      <c r="C1223">
        <v>88812</v>
      </c>
      <c r="D1223">
        <f>ROUND(AI_Impact_on_Jobs_20303[[#This Row],[Salary]]/1000, 1)</f>
        <v>88.8</v>
      </c>
      <c r="E1223">
        <v>18</v>
      </c>
      <c r="F12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23" t="s">
        <v>38</v>
      </c>
      <c r="H1223">
        <v>76</v>
      </c>
      <c r="I1223">
        <v>133</v>
      </c>
      <c r="J1223">
        <v>29</v>
      </c>
      <c r="K1223" t="s">
        <v>23</v>
      </c>
      <c r="L1223">
        <f>IF(AI_Impact_on_Jobs_20303[[#This Row],[Risk_Category]] = "Low", AI_Impact_on_Jobs_20303[[#This Row],[Automation_Probability_2030]], 0)</f>
        <v>29</v>
      </c>
      <c r="M1223">
        <f>IF(AI_Impact_on_Jobs_20303[[#This Row],[Risk_Category]]="Medium", AI_Impact_on_Jobs_20303[[#This Row],[Automation_Probability_2030]], 0)</f>
        <v>0</v>
      </c>
      <c r="N1223">
        <f>IF(AI_Impact_on_Jobs_20303[[#This Row],[Risk_Category]]="High", AI_Impact_on_Jobs_20303[[#This Row],[Automation_Probability_2030]], 0)</f>
        <v>0</v>
      </c>
      <c r="O1223">
        <f>AVERAGE(AI_Impact_on_Jobs_20303[[#This Row],[Skill_1]:[Skill_10]])</f>
        <v>34.5</v>
      </c>
      <c r="P1223">
        <v>64</v>
      </c>
      <c r="Q1223">
        <v>46</v>
      </c>
      <c r="R1223">
        <v>31</v>
      </c>
      <c r="S1223">
        <v>22</v>
      </c>
      <c r="T1223">
        <v>21</v>
      </c>
      <c r="U1223">
        <v>41</v>
      </c>
      <c r="V1223">
        <v>99</v>
      </c>
      <c r="W1223">
        <v>0</v>
      </c>
      <c r="X1223">
        <v>2</v>
      </c>
      <c r="Y1223">
        <v>19</v>
      </c>
    </row>
    <row r="1224" spans="1:25" x14ac:dyDescent="0.35">
      <c r="A1224">
        <v>1223</v>
      </c>
      <c r="B1224" t="s">
        <v>28</v>
      </c>
      <c r="C1224">
        <v>104900</v>
      </c>
      <c r="D1224">
        <f>ROUND(AI_Impact_on_Jobs_20303[[#This Row],[Salary]]/1000, 1)</f>
        <v>104.9</v>
      </c>
      <c r="E1224">
        <v>16</v>
      </c>
      <c r="F12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24" t="s">
        <v>22</v>
      </c>
      <c r="H1224">
        <v>35</v>
      </c>
      <c r="I1224">
        <v>96</v>
      </c>
      <c r="J1224">
        <v>36</v>
      </c>
      <c r="K1224" t="s">
        <v>27</v>
      </c>
      <c r="L1224">
        <f>IF(AI_Impact_on_Jobs_20303[[#This Row],[Risk_Category]] = "Low", AI_Impact_on_Jobs_20303[[#This Row],[Automation_Probability_2030]], 0)</f>
        <v>0</v>
      </c>
      <c r="M1224">
        <f>IF(AI_Impact_on_Jobs_20303[[#This Row],[Risk_Category]]="Medium", AI_Impact_on_Jobs_20303[[#This Row],[Automation_Probability_2030]], 0)</f>
        <v>36</v>
      </c>
      <c r="N1224">
        <f>IF(AI_Impact_on_Jobs_20303[[#This Row],[Risk_Category]]="High", AI_Impact_on_Jobs_20303[[#This Row],[Automation_Probability_2030]], 0)</f>
        <v>0</v>
      </c>
      <c r="O1224">
        <f>AVERAGE(AI_Impact_on_Jobs_20303[[#This Row],[Skill_1]:[Skill_10]])</f>
        <v>34.799999999999997</v>
      </c>
      <c r="P1224">
        <v>4</v>
      </c>
      <c r="Q1224">
        <v>1</v>
      </c>
      <c r="R1224">
        <v>53</v>
      </c>
      <c r="S1224">
        <v>1</v>
      </c>
      <c r="T1224">
        <v>79</v>
      </c>
      <c r="U1224">
        <v>57</v>
      </c>
      <c r="V1224">
        <v>72</v>
      </c>
      <c r="W1224">
        <v>42</v>
      </c>
      <c r="X1224">
        <v>38</v>
      </c>
      <c r="Y1224">
        <v>1</v>
      </c>
    </row>
    <row r="1225" spans="1:25" x14ac:dyDescent="0.35">
      <c r="A1225">
        <v>1224</v>
      </c>
      <c r="B1225" t="s">
        <v>29</v>
      </c>
      <c r="C1225">
        <v>121814</v>
      </c>
      <c r="D1225">
        <f>ROUND(AI_Impact_on_Jobs_20303[[#This Row],[Salary]]/1000, 1)</f>
        <v>121.8</v>
      </c>
      <c r="E1225">
        <v>0</v>
      </c>
      <c r="F12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25" t="s">
        <v>25</v>
      </c>
      <c r="H1225">
        <v>51</v>
      </c>
      <c r="I1225">
        <v>97</v>
      </c>
      <c r="J1225">
        <v>24</v>
      </c>
      <c r="K1225" t="s">
        <v>23</v>
      </c>
      <c r="L1225">
        <f>IF(AI_Impact_on_Jobs_20303[[#This Row],[Risk_Category]] = "Low", AI_Impact_on_Jobs_20303[[#This Row],[Automation_Probability_2030]], 0)</f>
        <v>24</v>
      </c>
      <c r="M1225">
        <f>IF(AI_Impact_on_Jobs_20303[[#This Row],[Risk_Category]]="Medium", AI_Impact_on_Jobs_20303[[#This Row],[Automation_Probability_2030]], 0)</f>
        <v>0</v>
      </c>
      <c r="N1225">
        <f>IF(AI_Impact_on_Jobs_20303[[#This Row],[Risk_Category]]="High", AI_Impact_on_Jobs_20303[[#This Row],[Automation_Probability_2030]], 0)</f>
        <v>0</v>
      </c>
      <c r="O1225">
        <f>AVERAGE(AI_Impact_on_Jobs_20303[[#This Row],[Skill_1]:[Skill_10]])</f>
        <v>50.9</v>
      </c>
      <c r="P1225">
        <v>83</v>
      </c>
      <c r="Q1225">
        <v>75</v>
      </c>
      <c r="R1225">
        <v>14</v>
      </c>
      <c r="S1225">
        <v>62</v>
      </c>
      <c r="T1225">
        <v>8</v>
      </c>
      <c r="U1225">
        <v>69</v>
      </c>
      <c r="V1225">
        <v>38</v>
      </c>
      <c r="W1225">
        <v>13</v>
      </c>
      <c r="X1225">
        <v>86</v>
      </c>
      <c r="Y1225">
        <v>61</v>
      </c>
    </row>
    <row r="1226" spans="1:25" x14ac:dyDescent="0.35">
      <c r="A1226">
        <v>1225</v>
      </c>
      <c r="B1226" t="s">
        <v>39</v>
      </c>
      <c r="C1226">
        <v>112283</v>
      </c>
      <c r="D1226">
        <f>ROUND(AI_Impact_on_Jobs_20303[[#This Row],[Salary]]/1000, 1)</f>
        <v>112.3</v>
      </c>
      <c r="E1226">
        <v>22</v>
      </c>
      <c r="F12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26" t="s">
        <v>22</v>
      </c>
      <c r="H1226">
        <v>3</v>
      </c>
      <c r="I1226">
        <v>104</v>
      </c>
      <c r="J1226">
        <v>93</v>
      </c>
      <c r="K1226" t="s">
        <v>20</v>
      </c>
      <c r="L1226">
        <f>IF(AI_Impact_on_Jobs_20303[[#This Row],[Risk_Category]] = "Low", AI_Impact_on_Jobs_20303[[#This Row],[Automation_Probability_2030]], 0)</f>
        <v>0</v>
      </c>
      <c r="M1226">
        <f>IF(AI_Impact_on_Jobs_20303[[#This Row],[Risk_Category]]="Medium", AI_Impact_on_Jobs_20303[[#This Row],[Automation_Probability_2030]], 0)</f>
        <v>0</v>
      </c>
      <c r="N1226">
        <f>IF(AI_Impact_on_Jobs_20303[[#This Row],[Risk_Category]]="High", AI_Impact_on_Jobs_20303[[#This Row],[Automation_Probability_2030]], 0)</f>
        <v>93</v>
      </c>
      <c r="O1226">
        <f>AVERAGE(AI_Impact_on_Jobs_20303[[#This Row],[Skill_1]:[Skill_10]])</f>
        <v>43.6</v>
      </c>
      <c r="P1226">
        <v>6</v>
      </c>
      <c r="Q1226">
        <v>97</v>
      </c>
      <c r="R1226">
        <v>14</v>
      </c>
      <c r="S1226">
        <v>57</v>
      </c>
      <c r="T1226">
        <v>8</v>
      </c>
      <c r="U1226">
        <v>53</v>
      </c>
      <c r="V1226">
        <v>9</v>
      </c>
      <c r="W1226">
        <v>58</v>
      </c>
      <c r="X1226">
        <v>61</v>
      </c>
      <c r="Y1226">
        <v>73</v>
      </c>
    </row>
    <row r="1227" spans="1:25" x14ac:dyDescent="0.35">
      <c r="A1227">
        <v>1226</v>
      </c>
      <c r="B1227" t="s">
        <v>29</v>
      </c>
      <c r="C1227">
        <v>79678</v>
      </c>
      <c r="D1227">
        <f>ROUND(AI_Impact_on_Jobs_20303[[#This Row],[Salary]]/1000, 1)</f>
        <v>79.7</v>
      </c>
      <c r="E1227">
        <v>0</v>
      </c>
      <c r="F12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27" t="s">
        <v>38</v>
      </c>
      <c r="H1227">
        <v>77</v>
      </c>
      <c r="I1227">
        <v>116</v>
      </c>
      <c r="J1227">
        <v>1</v>
      </c>
      <c r="K1227" t="s">
        <v>23</v>
      </c>
      <c r="L1227">
        <f>IF(AI_Impact_on_Jobs_20303[[#This Row],[Risk_Category]] = "Low", AI_Impact_on_Jobs_20303[[#This Row],[Automation_Probability_2030]], 0)</f>
        <v>1</v>
      </c>
      <c r="M1227">
        <f>IF(AI_Impact_on_Jobs_20303[[#This Row],[Risk_Category]]="Medium", AI_Impact_on_Jobs_20303[[#This Row],[Automation_Probability_2030]], 0)</f>
        <v>0</v>
      </c>
      <c r="N1227">
        <f>IF(AI_Impact_on_Jobs_20303[[#This Row],[Risk_Category]]="High", AI_Impact_on_Jobs_20303[[#This Row],[Automation_Probability_2030]], 0)</f>
        <v>0</v>
      </c>
      <c r="O1227">
        <f>AVERAGE(AI_Impact_on_Jobs_20303[[#This Row],[Skill_1]:[Skill_10]])</f>
        <v>40.6</v>
      </c>
      <c r="P1227">
        <v>4</v>
      </c>
      <c r="Q1227">
        <v>78</v>
      </c>
      <c r="R1227">
        <v>95</v>
      </c>
      <c r="S1227">
        <v>8</v>
      </c>
      <c r="T1227">
        <v>54</v>
      </c>
      <c r="U1227">
        <v>31</v>
      </c>
      <c r="V1227">
        <v>23</v>
      </c>
      <c r="W1227">
        <v>51</v>
      </c>
      <c r="X1227">
        <v>61</v>
      </c>
      <c r="Y1227">
        <v>1</v>
      </c>
    </row>
    <row r="1228" spans="1:25" x14ac:dyDescent="0.35">
      <c r="A1228">
        <v>1227</v>
      </c>
      <c r="B1228" t="s">
        <v>43</v>
      </c>
      <c r="C1228">
        <v>136020</v>
      </c>
      <c r="D1228">
        <f>ROUND(AI_Impact_on_Jobs_20303[[#This Row],[Salary]]/1000, 1)</f>
        <v>136</v>
      </c>
      <c r="E1228">
        <v>27</v>
      </c>
      <c r="F12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28" t="s">
        <v>38</v>
      </c>
      <c r="H1228">
        <v>82</v>
      </c>
      <c r="I1228">
        <v>147</v>
      </c>
      <c r="J1228">
        <v>1</v>
      </c>
      <c r="K1228" t="s">
        <v>23</v>
      </c>
      <c r="L1228">
        <f>IF(AI_Impact_on_Jobs_20303[[#This Row],[Risk_Category]] = "Low", AI_Impact_on_Jobs_20303[[#This Row],[Automation_Probability_2030]], 0)</f>
        <v>1</v>
      </c>
      <c r="M1228">
        <f>IF(AI_Impact_on_Jobs_20303[[#This Row],[Risk_Category]]="Medium", AI_Impact_on_Jobs_20303[[#This Row],[Automation_Probability_2030]], 0)</f>
        <v>0</v>
      </c>
      <c r="N1228">
        <f>IF(AI_Impact_on_Jobs_20303[[#This Row],[Risk_Category]]="High", AI_Impact_on_Jobs_20303[[#This Row],[Automation_Probability_2030]], 0)</f>
        <v>0</v>
      </c>
      <c r="O1228">
        <f>AVERAGE(AI_Impact_on_Jobs_20303[[#This Row],[Skill_1]:[Skill_10]])</f>
        <v>60.1</v>
      </c>
      <c r="P1228">
        <v>59</v>
      </c>
      <c r="Q1228">
        <v>43</v>
      </c>
      <c r="R1228">
        <v>33</v>
      </c>
      <c r="S1228">
        <v>57</v>
      </c>
      <c r="T1228">
        <v>78</v>
      </c>
      <c r="U1228">
        <v>2</v>
      </c>
      <c r="V1228">
        <v>97</v>
      </c>
      <c r="W1228">
        <v>81</v>
      </c>
      <c r="X1228">
        <v>75</v>
      </c>
      <c r="Y1228">
        <v>76</v>
      </c>
    </row>
    <row r="1229" spans="1:25" x14ac:dyDescent="0.35">
      <c r="A1229">
        <v>1228</v>
      </c>
      <c r="B1229" t="s">
        <v>26</v>
      </c>
      <c r="C1229">
        <v>127155</v>
      </c>
      <c r="D1229">
        <f>ROUND(AI_Impact_on_Jobs_20303[[#This Row],[Salary]]/1000, 1)</f>
        <v>127.2</v>
      </c>
      <c r="E1229">
        <v>3</v>
      </c>
      <c r="F12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29" t="s">
        <v>22</v>
      </c>
      <c r="H1229">
        <v>75</v>
      </c>
      <c r="I1229">
        <v>89</v>
      </c>
      <c r="J1229">
        <v>66</v>
      </c>
      <c r="K1229" t="s">
        <v>27</v>
      </c>
      <c r="L1229">
        <f>IF(AI_Impact_on_Jobs_20303[[#This Row],[Risk_Category]] = "Low", AI_Impact_on_Jobs_20303[[#This Row],[Automation_Probability_2030]], 0)</f>
        <v>0</v>
      </c>
      <c r="M1229">
        <f>IF(AI_Impact_on_Jobs_20303[[#This Row],[Risk_Category]]="Medium", AI_Impact_on_Jobs_20303[[#This Row],[Automation_Probability_2030]], 0)</f>
        <v>66</v>
      </c>
      <c r="N1229">
        <f>IF(AI_Impact_on_Jobs_20303[[#This Row],[Risk_Category]]="High", AI_Impact_on_Jobs_20303[[#This Row],[Automation_Probability_2030]], 0)</f>
        <v>0</v>
      </c>
      <c r="O1229">
        <f>AVERAGE(AI_Impact_on_Jobs_20303[[#This Row],[Skill_1]:[Skill_10]])</f>
        <v>42.4</v>
      </c>
      <c r="P1229">
        <v>18</v>
      </c>
      <c r="Q1229">
        <v>29</v>
      </c>
      <c r="R1229">
        <v>55</v>
      </c>
      <c r="S1229">
        <v>32</v>
      </c>
      <c r="T1229">
        <v>42</v>
      </c>
      <c r="U1229">
        <v>49</v>
      </c>
      <c r="V1229">
        <v>86</v>
      </c>
      <c r="W1229">
        <v>52</v>
      </c>
      <c r="X1229">
        <v>36</v>
      </c>
      <c r="Y1229">
        <v>25</v>
      </c>
    </row>
    <row r="1230" spans="1:25" x14ac:dyDescent="0.35">
      <c r="A1230">
        <v>1229</v>
      </c>
      <c r="B1230" t="s">
        <v>31</v>
      </c>
      <c r="C1230">
        <v>94813</v>
      </c>
      <c r="D1230">
        <f>ROUND(AI_Impact_on_Jobs_20303[[#This Row],[Salary]]/1000, 1)</f>
        <v>94.8</v>
      </c>
      <c r="E1230">
        <v>15</v>
      </c>
      <c r="F12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30" t="s">
        <v>38</v>
      </c>
      <c r="H1230">
        <v>52</v>
      </c>
      <c r="I1230">
        <v>125</v>
      </c>
      <c r="J1230">
        <v>8</v>
      </c>
      <c r="K1230" t="s">
        <v>23</v>
      </c>
      <c r="L1230">
        <f>IF(AI_Impact_on_Jobs_20303[[#This Row],[Risk_Category]] = "Low", AI_Impact_on_Jobs_20303[[#This Row],[Automation_Probability_2030]], 0)</f>
        <v>8</v>
      </c>
      <c r="M1230">
        <f>IF(AI_Impact_on_Jobs_20303[[#This Row],[Risk_Category]]="Medium", AI_Impact_on_Jobs_20303[[#This Row],[Automation_Probability_2030]], 0)</f>
        <v>0</v>
      </c>
      <c r="N1230">
        <f>IF(AI_Impact_on_Jobs_20303[[#This Row],[Risk_Category]]="High", AI_Impact_on_Jobs_20303[[#This Row],[Automation_Probability_2030]], 0)</f>
        <v>0</v>
      </c>
      <c r="O1230">
        <f>AVERAGE(AI_Impact_on_Jobs_20303[[#This Row],[Skill_1]:[Skill_10]])</f>
        <v>40.799999999999997</v>
      </c>
      <c r="P1230">
        <v>22</v>
      </c>
      <c r="Q1230">
        <v>38</v>
      </c>
      <c r="R1230">
        <v>36</v>
      </c>
      <c r="S1230">
        <v>39</v>
      </c>
      <c r="T1230">
        <v>79</v>
      </c>
      <c r="U1230">
        <v>32</v>
      </c>
      <c r="V1230">
        <v>5</v>
      </c>
      <c r="W1230">
        <v>62</v>
      </c>
      <c r="X1230">
        <v>23</v>
      </c>
      <c r="Y1230">
        <v>72</v>
      </c>
    </row>
    <row r="1231" spans="1:25" x14ac:dyDescent="0.35">
      <c r="A1231">
        <v>1230</v>
      </c>
      <c r="B1231" t="s">
        <v>26</v>
      </c>
      <c r="C1231">
        <v>127501</v>
      </c>
      <c r="D1231">
        <f>ROUND(AI_Impact_on_Jobs_20303[[#This Row],[Salary]]/1000, 1)</f>
        <v>127.5</v>
      </c>
      <c r="E1231">
        <v>7</v>
      </c>
      <c r="F12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31" t="s">
        <v>22</v>
      </c>
      <c r="H1231">
        <v>45</v>
      </c>
      <c r="I1231">
        <v>131</v>
      </c>
      <c r="J1231">
        <v>4</v>
      </c>
      <c r="K1231" t="s">
        <v>27</v>
      </c>
      <c r="L1231">
        <f>IF(AI_Impact_on_Jobs_20303[[#This Row],[Risk_Category]] = "Low", AI_Impact_on_Jobs_20303[[#This Row],[Automation_Probability_2030]], 0)</f>
        <v>0</v>
      </c>
      <c r="M1231">
        <f>IF(AI_Impact_on_Jobs_20303[[#This Row],[Risk_Category]]="Medium", AI_Impact_on_Jobs_20303[[#This Row],[Automation_Probability_2030]], 0)</f>
        <v>4</v>
      </c>
      <c r="N1231">
        <f>IF(AI_Impact_on_Jobs_20303[[#This Row],[Risk_Category]]="High", AI_Impact_on_Jobs_20303[[#This Row],[Automation_Probability_2030]], 0)</f>
        <v>0</v>
      </c>
      <c r="O1231">
        <f>AVERAGE(AI_Impact_on_Jobs_20303[[#This Row],[Skill_1]:[Skill_10]])</f>
        <v>56</v>
      </c>
      <c r="P1231">
        <v>88</v>
      </c>
      <c r="Q1231">
        <v>56</v>
      </c>
      <c r="R1231">
        <v>61</v>
      </c>
      <c r="S1231">
        <v>88</v>
      </c>
      <c r="T1231">
        <v>82</v>
      </c>
      <c r="U1231">
        <v>6</v>
      </c>
      <c r="V1231">
        <v>75</v>
      </c>
      <c r="W1231">
        <v>43</v>
      </c>
      <c r="X1231">
        <v>55</v>
      </c>
      <c r="Y1231">
        <v>6</v>
      </c>
    </row>
    <row r="1232" spans="1:25" x14ac:dyDescent="0.35">
      <c r="A1232">
        <v>1231</v>
      </c>
      <c r="B1232" t="s">
        <v>24</v>
      </c>
      <c r="C1232">
        <v>90843</v>
      </c>
      <c r="D1232">
        <f>ROUND(AI_Impact_on_Jobs_20303[[#This Row],[Salary]]/1000, 1)</f>
        <v>90.8</v>
      </c>
      <c r="E1232">
        <v>27</v>
      </c>
      <c r="F12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32" t="s">
        <v>19</v>
      </c>
      <c r="H1232">
        <v>83</v>
      </c>
      <c r="I1232">
        <v>56</v>
      </c>
      <c r="J1232">
        <v>74</v>
      </c>
      <c r="K1232" t="s">
        <v>20</v>
      </c>
      <c r="L1232">
        <f>IF(AI_Impact_on_Jobs_20303[[#This Row],[Risk_Category]] = "Low", AI_Impact_on_Jobs_20303[[#This Row],[Automation_Probability_2030]], 0)</f>
        <v>0</v>
      </c>
      <c r="M1232">
        <f>IF(AI_Impact_on_Jobs_20303[[#This Row],[Risk_Category]]="Medium", AI_Impact_on_Jobs_20303[[#This Row],[Automation_Probability_2030]], 0)</f>
        <v>0</v>
      </c>
      <c r="N1232">
        <f>IF(AI_Impact_on_Jobs_20303[[#This Row],[Risk_Category]]="High", AI_Impact_on_Jobs_20303[[#This Row],[Automation_Probability_2030]], 0)</f>
        <v>74</v>
      </c>
      <c r="O1232">
        <f>AVERAGE(AI_Impact_on_Jobs_20303[[#This Row],[Skill_1]:[Skill_10]])</f>
        <v>35.799999999999997</v>
      </c>
      <c r="P1232">
        <v>8</v>
      </c>
      <c r="Q1232">
        <v>0</v>
      </c>
      <c r="R1232">
        <v>28</v>
      </c>
      <c r="S1232">
        <v>58</v>
      </c>
      <c r="T1232">
        <v>6</v>
      </c>
      <c r="U1232">
        <v>78</v>
      </c>
      <c r="V1232">
        <v>51</v>
      </c>
      <c r="W1232">
        <v>51</v>
      </c>
      <c r="X1232">
        <v>73</v>
      </c>
      <c r="Y1232">
        <v>5</v>
      </c>
    </row>
    <row r="1233" spans="1:25" x14ac:dyDescent="0.35">
      <c r="A1233">
        <v>1232</v>
      </c>
      <c r="B1233" t="s">
        <v>28</v>
      </c>
      <c r="C1233">
        <v>34715</v>
      </c>
      <c r="D1233">
        <f>ROUND(AI_Impact_on_Jobs_20303[[#This Row],[Salary]]/1000, 1)</f>
        <v>34.700000000000003</v>
      </c>
      <c r="E1233">
        <v>6</v>
      </c>
      <c r="F12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33" t="s">
        <v>22</v>
      </c>
      <c r="H1233">
        <v>9</v>
      </c>
      <c r="I1233">
        <v>9</v>
      </c>
      <c r="J1233">
        <v>45</v>
      </c>
      <c r="K1233" t="s">
        <v>27</v>
      </c>
      <c r="L1233">
        <f>IF(AI_Impact_on_Jobs_20303[[#This Row],[Risk_Category]] = "Low", AI_Impact_on_Jobs_20303[[#This Row],[Automation_Probability_2030]], 0)</f>
        <v>0</v>
      </c>
      <c r="M1233">
        <f>IF(AI_Impact_on_Jobs_20303[[#This Row],[Risk_Category]]="Medium", AI_Impact_on_Jobs_20303[[#This Row],[Automation_Probability_2030]], 0)</f>
        <v>45</v>
      </c>
      <c r="N1233">
        <f>IF(AI_Impact_on_Jobs_20303[[#This Row],[Risk_Category]]="High", AI_Impact_on_Jobs_20303[[#This Row],[Automation_Probability_2030]], 0)</f>
        <v>0</v>
      </c>
      <c r="O1233">
        <f>AVERAGE(AI_Impact_on_Jobs_20303[[#This Row],[Skill_1]:[Skill_10]])</f>
        <v>33.799999999999997</v>
      </c>
      <c r="P1233">
        <v>0</v>
      </c>
      <c r="Q1233">
        <v>61</v>
      </c>
      <c r="R1233">
        <v>3</v>
      </c>
      <c r="S1233">
        <v>5</v>
      </c>
      <c r="T1233">
        <v>8</v>
      </c>
      <c r="U1233">
        <v>55</v>
      </c>
      <c r="V1233">
        <v>27</v>
      </c>
      <c r="W1233">
        <v>79</v>
      </c>
      <c r="X1233">
        <v>27</v>
      </c>
      <c r="Y1233">
        <v>73</v>
      </c>
    </row>
    <row r="1234" spans="1:25" x14ac:dyDescent="0.35">
      <c r="A1234">
        <v>1233</v>
      </c>
      <c r="B1234" t="s">
        <v>36</v>
      </c>
      <c r="C1234">
        <v>44870</v>
      </c>
      <c r="D1234">
        <f>ROUND(AI_Impact_on_Jobs_20303[[#This Row],[Salary]]/1000, 1)</f>
        <v>44.9</v>
      </c>
      <c r="E1234">
        <v>15</v>
      </c>
      <c r="F12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34" t="s">
        <v>22</v>
      </c>
      <c r="H1234">
        <v>72</v>
      </c>
      <c r="I1234">
        <v>72</v>
      </c>
      <c r="J1234">
        <v>41</v>
      </c>
      <c r="K1234" t="s">
        <v>27</v>
      </c>
      <c r="L1234">
        <f>IF(AI_Impact_on_Jobs_20303[[#This Row],[Risk_Category]] = "Low", AI_Impact_on_Jobs_20303[[#This Row],[Automation_Probability_2030]], 0)</f>
        <v>0</v>
      </c>
      <c r="M1234">
        <f>IF(AI_Impact_on_Jobs_20303[[#This Row],[Risk_Category]]="Medium", AI_Impact_on_Jobs_20303[[#This Row],[Automation_Probability_2030]], 0)</f>
        <v>41</v>
      </c>
      <c r="N1234">
        <f>IF(AI_Impact_on_Jobs_20303[[#This Row],[Risk_Category]]="High", AI_Impact_on_Jobs_20303[[#This Row],[Automation_Probability_2030]], 0)</f>
        <v>0</v>
      </c>
      <c r="O1234">
        <f>AVERAGE(AI_Impact_on_Jobs_20303[[#This Row],[Skill_1]:[Skill_10]])</f>
        <v>41.9</v>
      </c>
      <c r="P1234">
        <v>75</v>
      </c>
      <c r="Q1234">
        <v>18</v>
      </c>
      <c r="R1234">
        <v>25</v>
      </c>
      <c r="S1234">
        <v>2</v>
      </c>
      <c r="T1234">
        <v>72</v>
      </c>
      <c r="U1234">
        <v>62</v>
      </c>
      <c r="V1234">
        <v>69</v>
      </c>
      <c r="W1234">
        <v>21</v>
      </c>
      <c r="X1234">
        <v>69</v>
      </c>
      <c r="Y1234">
        <v>6</v>
      </c>
    </row>
    <row r="1235" spans="1:25" x14ac:dyDescent="0.35">
      <c r="A1235">
        <v>1234</v>
      </c>
      <c r="B1235" t="s">
        <v>39</v>
      </c>
      <c r="C1235">
        <v>45432</v>
      </c>
      <c r="D1235">
        <f>ROUND(AI_Impact_on_Jobs_20303[[#This Row],[Salary]]/1000, 1)</f>
        <v>45.4</v>
      </c>
      <c r="E1235">
        <v>11</v>
      </c>
      <c r="F12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35" t="s">
        <v>25</v>
      </c>
      <c r="H1235">
        <v>44</v>
      </c>
      <c r="I1235">
        <v>107</v>
      </c>
      <c r="J1235">
        <v>82</v>
      </c>
      <c r="K1235" t="s">
        <v>20</v>
      </c>
      <c r="L1235">
        <f>IF(AI_Impact_on_Jobs_20303[[#This Row],[Risk_Category]] = "Low", AI_Impact_on_Jobs_20303[[#This Row],[Automation_Probability_2030]], 0)</f>
        <v>0</v>
      </c>
      <c r="M1235">
        <f>IF(AI_Impact_on_Jobs_20303[[#This Row],[Risk_Category]]="Medium", AI_Impact_on_Jobs_20303[[#This Row],[Automation_Probability_2030]], 0)</f>
        <v>0</v>
      </c>
      <c r="N1235">
        <f>IF(AI_Impact_on_Jobs_20303[[#This Row],[Risk_Category]]="High", AI_Impact_on_Jobs_20303[[#This Row],[Automation_Probability_2030]], 0)</f>
        <v>82</v>
      </c>
      <c r="O1235">
        <f>AVERAGE(AI_Impact_on_Jobs_20303[[#This Row],[Skill_1]:[Skill_10]])</f>
        <v>57.9</v>
      </c>
      <c r="P1235">
        <v>64</v>
      </c>
      <c r="Q1235">
        <v>18</v>
      </c>
      <c r="R1235">
        <v>54</v>
      </c>
      <c r="S1235">
        <v>45</v>
      </c>
      <c r="T1235">
        <v>46</v>
      </c>
      <c r="U1235">
        <v>47</v>
      </c>
      <c r="V1235">
        <v>88</v>
      </c>
      <c r="W1235">
        <v>82</v>
      </c>
      <c r="X1235">
        <v>63</v>
      </c>
      <c r="Y1235">
        <v>72</v>
      </c>
    </row>
    <row r="1236" spans="1:25" x14ac:dyDescent="0.35">
      <c r="A1236">
        <v>1235</v>
      </c>
      <c r="B1236" t="s">
        <v>30</v>
      </c>
      <c r="C1236">
        <v>102964</v>
      </c>
      <c r="D1236">
        <f>ROUND(AI_Impact_on_Jobs_20303[[#This Row],[Salary]]/1000, 1)</f>
        <v>103</v>
      </c>
      <c r="E1236">
        <v>5</v>
      </c>
      <c r="F12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36" t="s">
        <v>25</v>
      </c>
      <c r="H1236">
        <v>74</v>
      </c>
      <c r="I1236">
        <v>99</v>
      </c>
      <c r="J1236">
        <v>43</v>
      </c>
      <c r="K1236" t="s">
        <v>27</v>
      </c>
      <c r="L1236">
        <f>IF(AI_Impact_on_Jobs_20303[[#This Row],[Risk_Category]] = "Low", AI_Impact_on_Jobs_20303[[#This Row],[Automation_Probability_2030]], 0)</f>
        <v>0</v>
      </c>
      <c r="M1236">
        <f>IF(AI_Impact_on_Jobs_20303[[#This Row],[Risk_Category]]="Medium", AI_Impact_on_Jobs_20303[[#This Row],[Automation_Probability_2030]], 0)</f>
        <v>43</v>
      </c>
      <c r="N1236">
        <f>IF(AI_Impact_on_Jobs_20303[[#This Row],[Risk_Category]]="High", AI_Impact_on_Jobs_20303[[#This Row],[Automation_Probability_2030]], 0)</f>
        <v>0</v>
      </c>
      <c r="O1236">
        <f>AVERAGE(AI_Impact_on_Jobs_20303[[#This Row],[Skill_1]:[Skill_10]])</f>
        <v>27.3</v>
      </c>
      <c r="P1236">
        <v>14</v>
      </c>
      <c r="Q1236">
        <v>8</v>
      </c>
      <c r="R1236">
        <v>4</v>
      </c>
      <c r="S1236">
        <v>16</v>
      </c>
      <c r="T1236">
        <v>3</v>
      </c>
      <c r="U1236">
        <v>73</v>
      </c>
      <c r="V1236">
        <v>25</v>
      </c>
      <c r="W1236">
        <v>37</v>
      </c>
      <c r="X1236">
        <v>82</v>
      </c>
      <c r="Y1236">
        <v>11</v>
      </c>
    </row>
    <row r="1237" spans="1:25" x14ac:dyDescent="0.35">
      <c r="A1237">
        <v>1236</v>
      </c>
      <c r="B1237" t="s">
        <v>36</v>
      </c>
      <c r="C1237">
        <v>127677</v>
      </c>
      <c r="D1237">
        <f>ROUND(AI_Impact_on_Jobs_20303[[#This Row],[Salary]]/1000, 1)</f>
        <v>127.7</v>
      </c>
      <c r="E1237">
        <v>13</v>
      </c>
      <c r="F12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37" t="s">
        <v>38</v>
      </c>
      <c r="H1237">
        <v>64</v>
      </c>
      <c r="I1237">
        <v>84</v>
      </c>
      <c r="J1237">
        <v>35</v>
      </c>
      <c r="K1237" t="s">
        <v>27</v>
      </c>
      <c r="L1237">
        <f>IF(AI_Impact_on_Jobs_20303[[#This Row],[Risk_Category]] = "Low", AI_Impact_on_Jobs_20303[[#This Row],[Automation_Probability_2030]], 0)</f>
        <v>0</v>
      </c>
      <c r="M1237">
        <f>IF(AI_Impact_on_Jobs_20303[[#This Row],[Risk_Category]]="Medium", AI_Impact_on_Jobs_20303[[#This Row],[Automation_Probability_2030]], 0)</f>
        <v>35</v>
      </c>
      <c r="N1237">
        <f>IF(AI_Impact_on_Jobs_20303[[#This Row],[Risk_Category]]="High", AI_Impact_on_Jobs_20303[[#This Row],[Automation_Probability_2030]], 0)</f>
        <v>0</v>
      </c>
      <c r="O1237">
        <f>AVERAGE(AI_Impact_on_Jobs_20303[[#This Row],[Skill_1]:[Skill_10]])</f>
        <v>21.6</v>
      </c>
      <c r="P1237">
        <v>9</v>
      </c>
      <c r="Q1237">
        <v>34</v>
      </c>
      <c r="R1237">
        <v>14</v>
      </c>
      <c r="S1237">
        <v>27</v>
      </c>
      <c r="T1237">
        <v>5</v>
      </c>
      <c r="U1237">
        <v>6</v>
      </c>
      <c r="V1237">
        <v>15</v>
      </c>
      <c r="W1237">
        <v>76</v>
      </c>
      <c r="X1237">
        <v>22</v>
      </c>
      <c r="Y1237">
        <v>8</v>
      </c>
    </row>
    <row r="1238" spans="1:25" x14ac:dyDescent="0.35">
      <c r="A1238">
        <v>1237</v>
      </c>
      <c r="B1238" t="s">
        <v>39</v>
      </c>
      <c r="C1238">
        <v>36918</v>
      </c>
      <c r="D1238">
        <f>ROUND(AI_Impact_on_Jobs_20303[[#This Row],[Salary]]/1000, 1)</f>
        <v>36.9</v>
      </c>
      <c r="E1238">
        <v>16</v>
      </c>
      <c r="F12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38" t="s">
        <v>38</v>
      </c>
      <c r="H1238">
        <v>24</v>
      </c>
      <c r="I1238">
        <v>125</v>
      </c>
      <c r="J1238">
        <v>92</v>
      </c>
      <c r="K1238" t="s">
        <v>20</v>
      </c>
      <c r="L1238">
        <f>IF(AI_Impact_on_Jobs_20303[[#This Row],[Risk_Category]] = "Low", AI_Impact_on_Jobs_20303[[#This Row],[Automation_Probability_2030]], 0)</f>
        <v>0</v>
      </c>
      <c r="M1238">
        <f>IF(AI_Impact_on_Jobs_20303[[#This Row],[Risk_Category]]="Medium", AI_Impact_on_Jobs_20303[[#This Row],[Automation_Probability_2030]], 0)</f>
        <v>0</v>
      </c>
      <c r="N1238">
        <f>IF(AI_Impact_on_Jobs_20303[[#This Row],[Risk_Category]]="High", AI_Impact_on_Jobs_20303[[#This Row],[Automation_Probability_2030]], 0)</f>
        <v>92</v>
      </c>
      <c r="O1238">
        <f>AVERAGE(AI_Impact_on_Jobs_20303[[#This Row],[Skill_1]:[Skill_10]])</f>
        <v>60.3</v>
      </c>
      <c r="P1238">
        <v>88</v>
      </c>
      <c r="Q1238">
        <v>78</v>
      </c>
      <c r="R1238">
        <v>41</v>
      </c>
      <c r="S1238">
        <v>98</v>
      </c>
      <c r="T1238">
        <v>38</v>
      </c>
      <c r="U1238">
        <v>64</v>
      </c>
      <c r="V1238">
        <v>16</v>
      </c>
      <c r="W1238">
        <v>98</v>
      </c>
      <c r="X1238">
        <v>7</v>
      </c>
      <c r="Y1238">
        <v>75</v>
      </c>
    </row>
    <row r="1239" spans="1:25" x14ac:dyDescent="0.35">
      <c r="A1239">
        <v>1238</v>
      </c>
      <c r="B1239" t="s">
        <v>42</v>
      </c>
      <c r="C1239">
        <v>78634</v>
      </c>
      <c r="D1239">
        <f>ROUND(AI_Impact_on_Jobs_20303[[#This Row],[Salary]]/1000, 1)</f>
        <v>78.599999999999994</v>
      </c>
      <c r="E1239">
        <v>1</v>
      </c>
      <c r="F12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39" t="s">
        <v>25</v>
      </c>
      <c r="H1239">
        <v>76</v>
      </c>
      <c r="I1239">
        <v>127</v>
      </c>
      <c r="J1239">
        <v>57</v>
      </c>
      <c r="K1239" t="s">
        <v>27</v>
      </c>
      <c r="L1239">
        <f>IF(AI_Impact_on_Jobs_20303[[#This Row],[Risk_Category]] = "Low", AI_Impact_on_Jobs_20303[[#This Row],[Automation_Probability_2030]], 0)</f>
        <v>0</v>
      </c>
      <c r="M1239">
        <f>IF(AI_Impact_on_Jobs_20303[[#This Row],[Risk_Category]]="Medium", AI_Impact_on_Jobs_20303[[#This Row],[Automation_Probability_2030]], 0)</f>
        <v>57</v>
      </c>
      <c r="N1239">
        <f>IF(AI_Impact_on_Jobs_20303[[#This Row],[Risk_Category]]="High", AI_Impact_on_Jobs_20303[[#This Row],[Automation_Probability_2030]], 0)</f>
        <v>0</v>
      </c>
      <c r="O1239">
        <f>AVERAGE(AI_Impact_on_Jobs_20303[[#This Row],[Skill_1]:[Skill_10]])</f>
        <v>33.4</v>
      </c>
      <c r="P1239">
        <v>29</v>
      </c>
      <c r="Q1239">
        <v>49</v>
      </c>
      <c r="R1239">
        <v>11</v>
      </c>
      <c r="S1239">
        <v>47</v>
      </c>
      <c r="T1239">
        <v>24</v>
      </c>
      <c r="U1239">
        <v>35</v>
      </c>
      <c r="V1239">
        <v>16</v>
      </c>
      <c r="W1239">
        <v>23</v>
      </c>
      <c r="X1239">
        <v>8</v>
      </c>
      <c r="Y1239">
        <v>92</v>
      </c>
    </row>
    <row r="1240" spans="1:25" x14ac:dyDescent="0.35">
      <c r="A1240">
        <v>1239</v>
      </c>
      <c r="B1240" t="s">
        <v>18</v>
      </c>
      <c r="C1240">
        <v>95199</v>
      </c>
      <c r="D1240">
        <f>ROUND(AI_Impact_on_Jobs_20303[[#This Row],[Salary]]/1000, 1)</f>
        <v>95.2</v>
      </c>
      <c r="E1240">
        <v>20</v>
      </c>
      <c r="F12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40" t="s">
        <v>22</v>
      </c>
      <c r="H1240">
        <v>4</v>
      </c>
      <c r="I1240">
        <v>104</v>
      </c>
      <c r="J1240">
        <v>86</v>
      </c>
      <c r="K1240" t="s">
        <v>20</v>
      </c>
      <c r="L1240">
        <f>IF(AI_Impact_on_Jobs_20303[[#This Row],[Risk_Category]] = "Low", AI_Impact_on_Jobs_20303[[#This Row],[Automation_Probability_2030]], 0)</f>
        <v>0</v>
      </c>
      <c r="M1240">
        <f>IF(AI_Impact_on_Jobs_20303[[#This Row],[Risk_Category]]="Medium", AI_Impact_on_Jobs_20303[[#This Row],[Automation_Probability_2030]], 0)</f>
        <v>0</v>
      </c>
      <c r="N1240">
        <f>IF(AI_Impact_on_Jobs_20303[[#This Row],[Risk_Category]]="High", AI_Impact_on_Jobs_20303[[#This Row],[Automation_Probability_2030]], 0)</f>
        <v>86</v>
      </c>
      <c r="O1240">
        <f>AVERAGE(AI_Impact_on_Jobs_20303[[#This Row],[Skill_1]:[Skill_10]])</f>
        <v>39.5</v>
      </c>
      <c r="P1240">
        <v>92</v>
      </c>
      <c r="Q1240">
        <v>18</v>
      </c>
      <c r="R1240">
        <v>3</v>
      </c>
      <c r="S1240">
        <v>98</v>
      </c>
      <c r="T1240">
        <v>37</v>
      </c>
      <c r="U1240">
        <v>2</v>
      </c>
      <c r="V1240">
        <v>15</v>
      </c>
      <c r="W1240">
        <v>3</v>
      </c>
      <c r="X1240">
        <v>99</v>
      </c>
      <c r="Y1240">
        <v>28</v>
      </c>
    </row>
    <row r="1241" spans="1:25" x14ac:dyDescent="0.35">
      <c r="A1241">
        <v>1240</v>
      </c>
      <c r="B1241" t="s">
        <v>18</v>
      </c>
      <c r="C1241">
        <v>115062</v>
      </c>
      <c r="D1241">
        <f>ROUND(AI_Impact_on_Jobs_20303[[#This Row],[Salary]]/1000, 1)</f>
        <v>115.1</v>
      </c>
      <c r="E1241">
        <v>6</v>
      </c>
      <c r="F12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41" t="s">
        <v>38</v>
      </c>
      <c r="H1241">
        <v>10</v>
      </c>
      <c r="I1241">
        <v>11</v>
      </c>
      <c r="J1241">
        <v>71</v>
      </c>
      <c r="K1241" t="s">
        <v>20</v>
      </c>
      <c r="L1241">
        <f>IF(AI_Impact_on_Jobs_20303[[#This Row],[Risk_Category]] = "Low", AI_Impact_on_Jobs_20303[[#This Row],[Automation_Probability_2030]], 0)</f>
        <v>0</v>
      </c>
      <c r="M1241">
        <f>IF(AI_Impact_on_Jobs_20303[[#This Row],[Risk_Category]]="Medium", AI_Impact_on_Jobs_20303[[#This Row],[Automation_Probability_2030]], 0)</f>
        <v>0</v>
      </c>
      <c r="N1241">
        <f>IF(AI_Impact_on_Jobs_20303[[#This Row],[Risk_Category]]="High", AI_Impact_on_Jobs_20303[[#This Row],[Automation_Probability_2030]], 0)</f>
        <v>71</v>
      </c>
      <c r="O1241">
        <f>AVERAGE(AI_Impact_on_Jobs_20303[[#This Row],[Skill_1]:[Skill_10]])</f>
        <v>44.1</v>
      </c>
      <c r="P1241">
        <v>8</v>
      </c>
      <c r="Q1241">
        <v>48</v>
      </c>
      <c r="R1241">
        <v>41</v>
      </c>
      <c r="S1241">
        <v>61</v>
      </c>
      <c r="T1241">
        <v>44</v>
      </c>
      <c r="U1241">
        <v>93</v>
      </c>
      <c r="V1241">
        <v>53</v>
      </c>
      <c r="W1241">
        <v>69</v>
      </c>
      <c r="X1241">
        <v>9</v>
      </c>
      <c r="Y1241">
        <v>15</v>
      </c>
    </row>
    <row r="1242" spans="1:25" x14ac:dyDescent="0.35">
      <c r="A1242">
        <v>1241</v>
      </c>
      <c r="B1242" t="s">
        <v>35</v>
      </c>
      <c r="C1242">
        <v>119007</v>
      </c>
      <c r="D1242">
        <f>ROUND(AI_Impact_on_Jobs_20303[[#This Row],[Salary]]/1000, 1)</f>
        <v>119</v>
      </c>
      <c r="E1242">
        <v>17</v>
      </c>
      <c r="F12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42" t="s">
        <v>38</v>
      </c>
      <c r="H1242">
        <v>78</v>
      </c>
      <c r="I1242">
        <v>119</v>
      </c>
      <c r="J1242">
        <v>48</v>
      </c>
      <c r="K1242" t="s">
        <v>27</v>
      </c>
      <c r="L1242">
        <f>IF(AI_Impact_on_Jobs_20303[[#This Row],[Risk_Category]] = "Low", AI_Impact_on_Jobs_20303[[#This Row],[Automation_Probability_2030]], 0)</f>
        <v>0</v>
      </c>
      <c r="M1242">
        <f>IF(AI_Impact_on_Jobs_20303[[#This Row],[Risk_Category]]="Medium", AI_Impact_on_Jobs_20303[[#This Row],[Automation_Probability_2030]], 0)</f>
        <v>48</v>
      </c>
      <c r="N1242">
        <f>IF(AI_Impact_on_Jobs_20303[[#This Row],[Risk_Category]]="High", AI_Impact_on_Jobs_20303[[#This Row],[Automation_Probability_2030]], 0)</f>
        <v>0</v>
      </c>
      <c r="O1242">
        <f>AVERAGE(AI_Impact_on_Jobs_20303[[#This Row],[Skill_1]:[Skill_10]])</f>
        <v>40.200000000000003</v>
      </c>
      <c r="P1242">
        <v>42</v>
      </c>
      <c r="Q1242">
        <v>7</v>
      </c>
      <c r="R1242">
        <v>1</v>
      </c>
      <c r="S1242">
        <v>53</v>
      </c>
      <c r="T1242">
        <v>42</v>
      </c>
      <c r="U1242">
        <v>8</v>
      </c>
      <c r="V1242">
        <v>54</v>
      </c>
      <c r="W1242">
        <v>94</v>
      </c>
      <c r="X1242">
        <v>2</v>
      </c>
      <c r="Y1242">
        <v>99</v>
      </c>
    </row>
    <row r="1243" spans="1:25" x14ac:dyDescent="0.35">
      <c r="A1243">
        <v>1242</v>
      </c>
      <c r="B1243" t="s">
        <v>43</v>
      </c>
      <c r="C1243">
        <v>58333</v>
      </c>
      <c r="D1243">
        <f>ROUND(AI_Impact_on_Jobs_20303[[#This Row],[Salary]]/1000, 1)</f>
        <v>58.3</v>
      </c>
      <c r="E1243">
        <v>13</v>
      </c>
      <c r="F12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43" t="s">
        <v>22</v>
      </c>
      <c r="H1243">
        <v>64</v>
      </c>
      <c r="I1243">
        <v>10</v>
      </c>
      <c r="J1243">
        <v>14</v>
      </c>
      <c r="K1243" t="s">
        <v>23</v>
      </c>
      <c r="L1243">
        <f>IF(AI_Impact_on_Jobs_20303[[#This Row],[Risk_Category]] = "Low", AI_Impact_on_Jobs_20303[[#This Row],[Automation_Probability_2030]], 0)</f>
        <v>14</v>
      </c>
      <c r="M1243">
        <f>IF(AI_Impact_on_Jobs_20303[[#This Row],[Risk_Category]]="Medium", AI_Impact_on_Jobs_20303[[#This Row],[Automation_Probability_2030]], 0)</f>
        <v>0</v>
      </c>
      <c r="N1243">
        <f>IF(AI_Impact_on_Jobs_20303[[#This Row],[Risk_Category]]="High", AI_Impact_on_Jobs_20303[[#This Row],[Automation_Probability_2030]], 0)</f>
        <v>0</v>
      </c>
      <c r="O1243">
        <f>AVERAGE(AI_Impact_on_Jobs_20303[[#This Row],[Skill_1]:[Skill_10]])</f>
        <v>41.6</v>
      </c>
      <c r="P1243">
        <v>14</v>
      </c>
      <c r="Q1243">
        <v>13</v>
      </c>
      <c r="R1243">
        <v>71</v>
      </c>
      <c r="S1243">
        <v>38</v>
      </c>
      <c r="T1243">
        <v>96</v>
      </c>
      <c r="U1243">
        <v>33</v>
      </c>
      <c r="V1243">
        <v>98</v>
      </c>
      <c r="W1243">
        <v>21</v>
      </c>
      <c r="X1243">
        <v>1</v>
      </c>
      <c r="Y1243">
        <v>31</v>
      </c>
    </row>
    <row r="1244" spans="1:25" x14ac:dyDescent="0.35">
      <c r="A1244">
        <v>1243</v>
      </c>
      <c r="B1244" t="s">
        <v>36</v>
      </c>
      <c r="C1244">
        <v>140415</v>
      </c>
      <c r="D1244">
        <f>ROUND(AI_Impact_on_Jobs_20303[[#This Row],[Salary]]/1000, 1)</f>
        <v>140.4</v>
      </c>
      <c r="E1244">
        <v>12</v>
      </c>
      <c r="F12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44" t="s">
        <v>22</v>
      </c>
      <c r="H1244">
        <v>52</v>
      </c>
      <c r="I1244">
        <v>64</v>
      </c>
      <c r="J1244">
        <v>38</v>
      </c>
      <c r="K1244" t="s">
        <v>27</v>
      </c>
      <c r="L1244">
        <f>IF(AI_Impact_on_Jobs_20303[[#This Row],[Risk_Category]] = "Low", AI_Impact_on_Jobs_20303[[#This Row],[Automation_Probability_2030]], 0)</f>
        <v>0</v>
      </c>
      <c r="M1244">
        <f>IF(AI_Impact_on_Jobs_20303[[#This Row],[Risk_Category]]="Medium", AI_Impact_on_Jobs_20303[[#This Row],[Automation_Probability_2030]], 0)</f>
        <v>38</v>
      </c>
      <c r="N1244">
        <f>IF(AI_Impact_on_Jobs_20303[[#This Row],[Risk_Category]]="High", AI_Impact_on_Jobs_20303[[#This Row],[Automation_Probability_2030]], 0)</f>
        <v>0</v>
      </c>
      <c r="O1244">
        <f>AVERAGE(AI_Impact_on_Jobs_20303[[#This Row],[Skill_1]:[Skill_10]])</f>
        <v>43.1</v>
      </c>
      <c r="P1244">
        <v>31</v>
      </c>
      <c r="Q1244">
        <v>59</v>
      </c>
      <c r="R1244">
        <v>33</v>
      </c>
      <c r="S1244">
        <v>75</v>
      </c>
      <c r="T1244">
        <v>62</v>
      </c>
      <c r="U1244">
        <v>87</v>
      </c>
      <c r="V1244">
        <v>5</v>
      </c>
      <c r="W1244">
        <v>33</v>
      </c>
      <c r="X1244">
        <v>10</v>
      </c>
      <c r="Y1244">
        <v>36</v>
      </c>
    </row>
    <row r="1245" spans="1:25" x14ac:dyDescent="0.35">
      <c r="A1245">
        <v>1244</v>
      </c>
      <c r="B1245" t="s">
        <v>35</v>
      </c>
      <c r="C1245">
        <v>89151</v>
      </c>
      <c r="D1245">
        <f>ROUND(AI_Impact_on_Jobs_20303[[#This Row],[Salary]]/1000, 1)</f>
        <v>89.2</v>
      </c>
      <c r="E1245">
        <v>21</v>
      </c>
      <c r="F12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45" t="s">
        <v>22</v>
      </c>
      <c r="H1245">
        <v>81</v>
      </c>
      <c r="I1245">
        <v>59</v>
      </c>
      <c r="J1245">
        <v>45</v>
      </c>
      <c r="K1245" t="s">
        <v>27</v>
      </c>
      <c r="L1245">
        <f>IF(AI_Impact_on_Jobs_20303[[#This Row],[Risk_Category]] = "Low", AI_Impact_on_Jobs_20303[[#This Row],[Automation_Probability_2030]], 0)</f>
        <v>0</v>
      </c>
      <c r="M1245">
        <f>IF(AI_Impact_on_Jobs_20303[[#This Row],[Risk_Category]]="Medium", AI_Impact_on_Jobs_20303[[#This Row],[Automation_Probability_2030]], 0)</f>
        <v>45</v>
      </c>
      <c r="N1245">
        <f>IF(AI_Impact_on_Jobs_20303[[#This Row],[Risk_Category]]="High", AI_Impact_on_Jobs_20303[[#This Row],[Automation_Probability_2030]], 0)</f>
        <v>0</v>
      </c>
      <c r="O1245">
        <f>AVERAGE(AI_Impact_on_Jobs_20303[[#This Row],[Skill_1]:[Skill_10]])</f>
        <v>39.9</v>
      </c>
      <c r="P1245">
        <v>9</v>
      </c>
      <c r="Q1245">
        <v>14</v>
      </c>
      <c r="R1245">
        <v>0</v>
      </c>
      <c r="S1245">
        <v>1</v>
      </c>
      <c r="T1245">
        <v>38</v>
      </c>
      <c r="U1245">
        <v>81</v>
      </c>
      <c r="V1245">
        <v>59</v>
      </c>
      <c r="W1245">
        <v>63</v>
      </c>
      <c r="X1245">
        <v>52</v>
      </c>
      <c r="Y1245">
        <v>82</v>
      </c>
    </row>
    <row r="1246" spans="1:25" x14ac:dyDescent="0.35">
      <c r="A1246">
        <v>1245</v>
      </c>
      <c r="B1246" t="s">
        <v>41</v>
      </c>
      <c r="C1246">
        <v>62784</v>
      </c>
      <c r="D1246">
        <f>ROUND(AI_Impact_on_Jobs_20303[[#This Row],[Salary]]/1000, 1)</f>
        <v>62.8</v>
      </c>
      <c r="E1246">
        <v>17</v>
      </c>
      <c r="F12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46" t="s">
        <v>19</v>
      </c>
      <c r="H1246">
        <v>85</v>
      </c>
      <c r="I1246">
        <v>131</v>
      </c>
      <c r="J1246">
        <v>75</v>
      </c>
      <c r="K1246" t="s">
        <v>20</v>
      </c>
      <c r="L1246">
        <f>IF(AI_Impact_on_Jobs_20303[[#This Row],[Risk_Category]] = "Low", AI_Impact_on_Jobs_20303[[#This Row],[Automation_Probability_2030]], 0)</f>
        <v>0</v>
      </c>
      <c r="M1246">
        <f>IF(AI_Impact_on_Jobs_20303[[#This Row],[Risk_Category]]="Medium", AI_Impact_on_Jobs_20303[[#This Row],[Automation_Probability_2030]], 0)</f>
        <v>0</v>
      </c>
      <c r="N1246">
        <f>IF(AI_Impact_on_Jobs_20303[[#This Row],[Risk_Category]]="High", AI_Impact_on_Jobs_20303[[#This Row],[Automation_Probability_2030]], 0)</f>
        <v>75</v>
      </c>
      <c r="O1246">
        <f>AVERAGE(AI_Impact_on_Jobs_20303[[#This Row],[Skill_1]:[Skill_10]])</f>
        <v>35.4</v>
      </c>
      <c r="P1246">
        <v>59</v>
      </c>
      <c r="Q1246">
        <v>58</v>
      </c>
      <c r="R1246">
        <v>53</v>
      </c>
      <c r="S1246">
        <v>48</v>
      </c>
      <c r="T1246">
        <v>9</v>
      </c>
      <c r="U1246">
        <v>1</v>
      </c>
      <c r="V1246">
        <v>9</v>
      </c>
      <c r="W1246">
        <v>63</v>
      </c>
      <c r="X1246">
        <v>26</v>
      </c>
      <c r="Y1246">
        <v>28</v>
      </c>
    </row>
    <row r="1247" spans="1:25" x14ac:dyDescent="0.35">
      <c r="A1247">
        <v>1246</v>
      </c>
      <c r="B1247" t="s">
        <v>35</v>
      </c>
      <c r="C1247">
        <v>143268</v>
      </c>
      <c r="D1247">
        <f>ROUND(AI_Impact_on_Jobs_20303[[#This Row],[Salary]]/1000, 1)</f>
        <v>143.30000000000001</v>
      </c>
      <c r="E1247">
        <v>17</v>
      </c>
      <c r="F12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47" t="s">
        <v>19</v>
      </c>
      <c r="H1247">
        <v>41</v>
      </c>
      <c r="I1247">
        <v>94</v>
      </c>
      <c r="J1247">
        <v>32</v>
      </c>
      <c r="K1247" t="s">
        <v>27</v>
      </c>
      <c r="L1247">
        <f>IF(AI_Impact_on_Jobs_20303[[#This Row],[Risk_Category]] = "Low", AI_Impact_on_Jobs_20303[[#This Row],[Automation_Probability_2030]], 0)</f>
        <v>0</v>
      </c>
      <c r="M1247">
        <f>IF(AI_Impact_on_Jobs_20303[[#This Row],[Risk_Category]]="Medium", AI_Impact_on_Jobs_20303[[#This Row],[Automation_Probability_2030]], 0)</f>
        <v>32</v>
      </c>
      <c r="N1247">
        <f>IF(AI_Impact_on_Jobs_20303[[#This Row],[Risk_Category]]="High", AI_Impact_on_Jobs_20303[[#This Row],[Automation_Probability_2030]], 0)</f>
        <v>0</v>
      </c>
      <c r="O1247">
        <f>AVERAGE(AI_Impact_on_Jobs_20303[[#This Row],[Skill_1]:[Skill_10]])</f>
        <v>37.200000000000003</v>
      </c>
      <c r="P1247">
        <v>14</v>
      </c>
      <c r="Q1247">
        <v>39</v>
      </c>
      <c r="R1247">
        <v>7</v>
      </c>
      <c r="S1247">
        <v>5</v>
      </c>
      <c r="T1247">
        <v>33</v>
      </c>
      <c r="U1247">
        <v>7</v>
      </c>
      <c r="V1247">
        <v>79</v>
      </c>
      <c r="W1247">
        <v>19</v>
      </c>
      <c r="X1247">
        <v>73</v>
      </c>
      <c r="Y1247">
        <v>96</v>
      </c>
    </row>
    <row r="1248" spans="1:25" x14ac:dyDescent="0.35">
      <c r="A1248">
        <v>1247</v>
      </c>
      <c r="B1248" t="s">
        <v>41</v>
      </c>
      <c r="C1248">
        <v>85134</v>
      </c>
      <c r="D1248">
        <f>ROUND(AI_Impact_on_Jobs_20303[[#This Row],[Salary]]/1000, 1)</f>
        <v>85.1</v>
      </c>
      <c r="E1248">
        <v>17</v>
      </c>
      <c r="F12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48" t="s">
        <v>38</v>
      </c>
      <c r="H1248">
        <v>79</v>
      </c>
      <c r="I1248">
        <v>121</v>
      </c>
      <c r="J1248">
        <v>76</v>
      </c>
      <c r="K1248" t="s">
        <v>20</v>
      </c>
      <c r="L1248">
        <f>IF(AI_Impact_on_Jobs_20303[[#This Row],[Risk_Category]] = "Low", AI_Impact_on_Jobs_20303[[#This Row],[Automation_Probability_2030]], 0)</f>
        <v>0</v>
      </c>
      <c r="M1248">
        <f>IF(AI_Impact_on_Jobs_20303[[#This Row],[Risk_Category]]="Medium", AI_Impact_on_Jobs_20303[[#This Row],[Automation_Probability_2030]], 0)</f>
        <v>0</v>
      </c>
      <c r="N1248">
        <f>IF(AI_Impact_on_Jobs_20303[[#This Row],[Risk_Category]]="High", AI_Impact_on_Jobs_20303[[#This Row],[Automation_Probability_2030]], 0)</f>
        <v>76</v>
      </c>
      <c r="O1248">
        <f>AVERAGE(AI_Impact_on_Jobs_20303[[#This Row],[Skill_1]:[Skill_10]])</f>
        <v>42.8</v>
      </c>
      <c r="P1248">
        <v>63</v>
      </c>
      <c r="Q1248">
        <v>64</v>
      </c>
      <c r="R1248">
        <v>41</v>
      </c>
      <c r="S1248">
        <v>49</v>
      </c>
      <c r="T1248">
        <v>69</v>
      </c>
      <c r="U1248">
        <v>95</v>
      </c>
      <c r="V1248">
        <v>3</v>
      </c>
      <c r="W1248">
        <v>25</v>
      </c>
      <c r="X1248">
        <v>6</v>
      </c>
      <c r="Y1248">
        <v>13</v>
      </c>
    </row>
    <row r="1249" spans="1:25" x14ac:dyDescent="0.35">
      <c r="A1249">
        <v>1248</v>
      </c>
      <c r="B1249" t="s">
        <v>42</v>
      </c>
      <c r="C1249">
        <v>87109</v>
      </c>
      <c r="D1249">
        <f>ROUND(AI_Impact_on_Jobs_20303[[#This Row],[Salary]]/1000, 1)</f>
        <v>87.1</v>
      </c>
      <c r="E1249">
        <v>10</v>
      </c>
      <c r="F12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49" t="s">
        <v>19</v>
      </c>
      <c r="H1249">
        <v>9</v>
      </c>
      <c r="I1249">
        <v>99</v>
      </c>
      <c r="J1249">
        <v>55</v>
      </c>
      <c r="K1249" t="s">
        <v>27</v>
      </c>
      <c r="L1249">
        <f>IF(AI_Impact_on_Jobs_20303[[#This Row],[Risk_Category]] = "Low", AI_Impact_on_Jobs_20303[[#This Row],[Automation_Probability_2030]], 0)</f>
        <v>0</v>
      </c>
      <c r="M1249">
        <f>IF(AI_Impact_on_Jobs_20303[[#This Row],[Risk_Category]]="Medium", AI_Impact_on_Jobs_20303[[#This Row],[Automation_Probability_2030]], 0)</f>
        <v>55</v>
      </c>
      <c r="N1249">
        <f>IF(AI_Impact_on_Jobs_20303[[#This Row],[Risk_Category]]="High", AI_Impact_on_Jobs_20303[[#This Row],[Automation_Probability_2030]], 0)</f>
        <v>0</v>
      </c>
      <c r="O1249">
        <f>AVERAGE(AI_Impact_on_Jobs_20303[[#This Row],[Skill_1]:[Skill_10]])</f>
        <v>38.1</v>
      </c>
      <c r="P1249">
        <v>7</v>
      </c>
      <c r="Q1249">
        <v>21</v>
      </c>
      <c r="R1249">
        <v>34</v>
      </c>
      <c r="S1249">
        <v>37</v>
      </c>
      <c r="T1249">
        <v>68</v>
      </c>
      <c r="U1249">
        <v>53</v>
      </c>
      <c r="V1249">
        <v>38</v>
      </c>
      <c r="W1249">
        <v>45</v>
      </c>
      <c r="X1249">
        <v>1</v>
      </c>
      <c r="Y1249">
        <v>77</v>
      </c>
    </row>
    <row r="1250" spans="1:25" x14ac:dyDescent="0.35">
      <c r="A1250">
        <v>1249</v>
      </c>
      <c r="B1250" t="s">
        <v>26</v>
      </c>
      <c r="C1250">
        <v>114116</v>
      </c>
      <c r="D1250">
        <f>ROUND(AI_Impact_on_Jobs_20303[[#This Row],[Salary]]/1000, 1)</f>
        <v>114.1</v>
      </c>
      <c r="E1250">
        <v>1</v>
      </c>
      <c r="F12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50" t="s">
        <v>19</v>
      </c>
      <c r="H1250">
        <v>83</v>
      </c>
      <c r="I1250">
        <v>104</v>
      </c>
      <c r="J1250">
        <v>51</v>
      </c>
      <c r="K1250" t="s">
        <v>27</v>
      </c>
      <c r="L1250">
        <f>IF(AI_Impact_on_Jobs_20303[[#This Row],[Risk_Category]] = "Low", AI_Impact_on_Jobs_20303[[#This Row],[Automation_Probability_2030]], 0)</f>
        <v>0</v>
      </c>
      <c r="M1250">
        <f>IF(AI_Impact_on_Jobs_20303[[#This Row],[Risk_Category]]="Medium", AI_Impact_on_Jobs_20303[[#This Row],[Automation_Probability_2030]], 0)</f>
        <v>51</v>
      </c>
      <c r="N1250">
        <f>IF(AI_Impact_on_Jobs_20303[[#This Row],[Risk_Category]]="High", AI_Impact_on_Jobs_20303[[#This Row],[Automation_Probability_2030]], 0)</f>
        <v>0</v>
      </c>
      <c r="O1250">
        <f>AVERAGE(AI_Impact_on_Jobs_20303[[#This Row],[Skill_1]:[Skill_10]])</f>
        <v>50.6</v>
      </c>
      <c r="P1250">
        <v>7</v>
      </c>
      <c r="Q1250">
        <v>86</v>
      </c>
      <c r="R1250">
        <v>94</v>
      </c>
      <c r="S1250">
        <v>54</v>
      </c>
      <c r="T1250">
        <v>15</v>
      </c>
      <c r="U1250">
        <v>88</v>
      </c>
      <c r="V1250">
        <v>4</v>
      </c>
      <c r="W1250">
        <v>81</v>
      </c>
      <c r="X1250">
        <v>68</v>
      </c>
      <c r="Y1250">
        <v>9</v>
      </c>
    </row>
    <row r="1251" spans="1:25" x14ac:dyDescent="0.35">
      <c r="A1251">
        <v>1250</v>
      </c>
      <c r="B1251" t="s">
        <v>21</v>
      </c>
      <c r="C1251">
        <v>39495</v>
      </c>
      <c r="D1251">
        <f>ROUND(AI_Impact_on_Jobs_20303[[#This Row],[Salary]]/1000, 1)</f>
        <v>39.5</v>
      </c>
      <c r="E1251">
        <v>3</v>
      </c>
      <c r="F12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51" t="s">
        <v>19</v>
      </c>
      <c r="H1251">
        <v>5</v>
      </c>
      <c r="I1251">
        <v>111</v>
      </c>
      <c r="J1251">
        <v>8</v>
      </c>
      <c r="K1251" t="s">
        <v>23</v>
      </c>
      <c r="L1251">
        <f>IF(AI_Impact_on_Jobs_20303[[#This Row],[Risk_Category]] = "Low", AI_Impact_on_Jobs_20303[[#This Row],[Automation_Probability_2030]], 0)</f>
        <v>8</v>
      </c>
      <c r="M1251">
        <f>IF(AI_Impact_on_Jobs_20303[[#This Row],[Risk_Category]]="Medium", AI_Impact_on_Jobs_20303[[#This Row],[Automation_Probability_2030]], 0)</f>
        <v>0</v>
      </c>
      <c r="N1251">
        <f>IF(AI_Impact_on_Jobs_20303[[#This Row],[Risk_Category]]="High", AI_Impact_on_Jobs_20303[[#This Row],[Automation_Probability_2030]], 0)</f>
        <v>0</v>
      </c>
      <c r="O1251">
        <f>AVERAGE(AI_Impact_on_Jobs_20303[[#This Row],[Skill_1]:[Skill_10]])</f>
        <v>54.7</v>
      </c>
      <c r="P1251">
        <v>8</v>
      </c>
      <c r="Q1251">
        <v>45</v>
      </c>
      <c r="R1251">
        <v>1</v>
      </c>
      <c r="S1251">
        <v>73</v>
      </c>
      <c r="T1251">
        <v>97</v>
      </c>
      <c r="U1251">
        <v>57</v>
      </c>
      <c r="V1251">
        <v>24</v>
      </c>
      <c r="W1251">
        <v>84</v>
      </c>
      <c r="X1251">
        <v>85</v>
      </c>
      <c r="Y1251">
        <v>73</v>
      </c>
    </row>
    <row r="1252" spans="1:25" x14ac:dyDescent="0.35">
      <c r="A1252">
        <v>1251</v>
      </c>
      <c r="B1252" t="s">
        <v>36</v>
      </c>
      <c r="C1252">
        <v>115380</v>
      </c>
      <c r="D1252">
        <f>ROUND(AI_Impact_on_Jobs_20303[[#This Row],[Salary]]/1000, 1)</f>
        <v>115.4</v>
      </c>
      <c r="E1252">
        <v>12</v>
      </c>
      <c r="F12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52" t="s">
        <v>22</v>
      </c>
      <c r="H1252">
        <v>87</v>
      </c>
      <c r="I1252">
        <v>66</v>
      </c>
      <c r="J1252">
        <v>67</v>
      </c>
      <c r="K1252" t="s">
        <v>27</v>
      </c>
      <c r="L1252">
        <f>IF(AI_Impact_on_Jobs_20303[[#This Row],[Risk_Category]] = "Low", AI_Impact_on_Jobs_20303[[#This Row],[Automation_Probability_2030]], 0)</f>
        <v>0</v>
      </c>
      <c r="M1252">
        <f>IF(AI_Impact_on_Jobs_20303[[#This Row],[Risk_Category]]="Medium", AI_Impact_on_Jobs_20303[[#This Row],[Automation_Probability_2030]], 0)</f>
        <v>67</v>
      </c>
      <c r="N1252">
        <f>IF(AI_Impact_on_Jobs_20303[[#This Row],[Risk_Category]]="High", AI_Impact_on_Jobs_20303[[#This Row],[Automation_Probability_2030]], 0)</f>
        <v>0</v>
      </c>
      <c r="O1252">
        <f>AVERAGE(AI_Impact_on_Jobs_20303[[#This Row],[Skill_1]:[Skill_10]])</f>
        <v>56.2</v>
      </c>
      <c r="P1252">
        <v>95</v>
      </c>
      <c r="Q1252">
        <v>87</v>
      </c>
      <c r="R1252">
        <v>25</v>
      </c>
      <c r="S1252">
        <v>86</v>
      </c>
      <c r="T1252">
        <v>5</v>
      </c>
      <c r="U1252">
        <v>59</v>
      </c>
      <c r="V1252">
        <v>84</v>
      </c>
      <c r="W1252">
        <v>3</v>
      </c>
      <c r="X1252">
        <v>36</v>
      </c>
      <c r="Y1252">
        <v>82</v>
      </c>
    </row>
    <row r="1253" spans="1:25" x14ac:dyDescent="0.35">
      <c r="A1253">
        <v>1252</v>
      </c>
      <c r="B1253" t="s">
        <v>42</v>
      </c>
      <c r="C1253">
        <v>117843</v>
      </c>
      <c r="D1253">
        <f>ROUND(AI_Impact_on_Jobs_20303[[#This Row],[Salary]]/1000, 1)</f>
        <v>117.8</v>
      </c>
      <c r="E1253">
        <v>5</v>
      </c>
      <c r="F12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53" t="s">
        <v>19</v>
      </c>
      <c r="H1253">
        <v>85</v>
      </c>
      <c r="I1253">
        <v>67</v>
      </c>
      <c r="J1253">
        <v>58</v>
      </c>
      <c r="K1253" t="s">
        <v>27</v>
      </c>
      <c r="L1253">
        <f>IF(AI_Impact_on_Jobs_20303[[#This Row],[Risk_Category]] = "Low", AI_Impact_on_Jobs_20303[[#This Row],[Automation_Probability_2030]], 0)</f>
        <v>0</v>
      </c>
      <c r="M1253">
        <f>IF(AI_Impact_on_Jobs_20303[[#This Row],[Risk_Category]]="Medium", AI_Impact_on_Jobs_20303[[#This Row],[Automation_Probability_2030]], 0)</f>
        <v>58</v>
      </c>
      <c r="N1253">
        <f>IF(AI_Impact_on_Jobs_20303[[#This Row],[Risk_Category]]="High", AI_Impact_on_Jobs_20303[[#This Row],[Automation_Probability_2030]], 0)</f>
        <v>0</v>
      </c>
      <c r="O1253">
        <f>AVERAGE(AI_Impact_on_Jobs_20303[[#This Row],[Skill_1]:[Skill_10]])</f>
        <v>56.9</v>
      </c>
      <c r="P1253">
        <v>15</v>
      </c>
      <c r="Q1253">
        <v>79</v>
      </c>
      <c r="R1253">
        <v>25</v>
      </c>
      <c r="S1253">
        <v>74</v>
      </c>
      <c r="T1253">
        <v>46</v>
      </c>
      <c r="U1253">
        <v>99</v>
      </c>
      <c r="V1253">
        <v>58</v>
      </c>
      <c r="W1253">
        <v>63</v>
      </c>
      <c r="X1253">
        <v>37</v>
      </c>
      <c r="Y1253">
        <v>73</v>
      </c>
    </row>
    <row r="1254" spans="1:25" x14ac:dyDescent="0.35">
      <c r="A1254">
        <v>1253</v>
      </c>
      <c r="B1254" t="s">
        <v>28</v>
      </c>
      <c r="C1254">
        <v>84104</v>
      </c>
      <c r="D1254">
        <f>ROUND(AI_Impact_on_Jobs_20303[[#This Row],[Salary]]/1000, 1)</f>
        <v>84.1</v>
      </c>
      <c r="E1254">
        <v>12</v>
      </c>
      <c r="F12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54" t="s">
        <v>38</v>
      </c>
      <c r="H1254">
        <v>2</v>
      </c>
      <c r="I1254">
        <v>111</v>
      </c>
      <c r="J1254">
        <v>63</v>
      </c>
      <c r="K1254" t="s">
        <v>27</v>
      </c>
      <c r="L1254">
        <f>IF(AI_Impact_on_Jobs_20303[[#This Row],[Risk_Category]] = "Low", AI_Impact_on_Jobs_20303[[#This Row],[Automation_Probability_2030]], 0)</f>
        <v>0</v>
      </c>
      <c r="M1254">
        <f>IF(AI_Impact_on_Jobs_20303[[#This Row],[Risk_Category]]="Medium", AI_Impact_on_Jobs_20303[[#This Row],[Automation_Probability_2030]], 0)</f>
        <v>63</v>
      </c>
      <c r="N1254">
        <f>IF(AI_Impact_on_Jobs_20303[[#This Row],[Risk_Category]]="High", AI_Impact_on_Jobs_20303[[#This Row],[Automation_Probability_2030]], 0)</f>
        <v>0</v>
      </c>
      <c r="O1254">
        <f>AVERAGE(AI_Impact_on_Jobs_20303[[#This Row],[Skill_1]:[Skill_10]])</f>
        <v>43.5</v>
      </c>
      <c r="P1254">
        <v>24</v>
      </c>
      <c r="Q1254">
        <v>22</v>
      </c>
      <c r="R1254">
        <v>61</v>
      </c>
      <c r="S1254">
        <v>82</v>
      </c>
      <c r="T1254">
        <v>25</v>
      </c>
      <c r="U1254">
        <v>93</v>
      </c>
      <c r="V1254">
        <v>93</v>
      </c>
      <c r="W1254">
        <v>2</v>
      </c>
      <c r="X1254">
        <v>26</v>
      </c>
      <c r="Y1254">
        <v>7</v>
      </c>
    </row>
    <row r="1255" spans="1:25" x14ac:dyDescent="0.35">
      <c r="A1255">
        <v>1254</v>
      </c>
      <c r="B1255" t="s">
        <v>26</v>
      </c>
      <c r="C1255">
        <v>81179</v>
      </c>
      <c r="D1255">
        <f>ROUND(AI_Impact_on_Jobs_20303[[#This Row],[Salary]]/1000, 1)</f>
        <v>81.2</v>
      </c>
      <c r="E1255">
        <v>29</v>
      </c>
      <c r="F12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55" t="s">
        <v>19</v>
      </c>
      <c r="H1255">
        <v>71</v>
      </c>
      <c r="I1255">
        <v>94</v>
      </c>
      <c r="J1255">
        <v>37</v>
      </c>
      <c r="K1255" t="s">
        <v>27</v>
      </c>
      <c r="L1255">
        <f>IF(AI_Impact_on_Jobs_20303[[#This Row],[Risk_Category]] = "Low", AI_Impact_on_Jobs_20303[[#This Row],[Automation_Probability_2030]], 0)</f>
        <v>0</v>
      </c>
      <c r="M1255">
        <f>IF(AI_Impact_on_Jobs_20303[[#This Row],[Risk_Category]]="Medium", AI_Impact_on_Jobs_20303[[#This Row],[Automation_Probability_2030]], 0)</f>
        <v>37</v>
      </c>
      <c r="N1255">
        <f>IF(AI_Impact_on_Jobs_20303[[#This Row],[Risk_Category]]="High", AI_Impact_on_Jobs_20303[[#This Row],[Automation_Probability_2030]], 0)</f>
        <v>0</v>
      </c>
      <c r="O1255">
        <f>AVERAGE(AI_Impact_on_Jobs_20303[[#This Row],[Skill_1]:[Skill_10]])</f>
        <v>37</v>
      </c>
      <c r="P1255">
        <v>46</v>
      </c>
      <c r="Q1255">
        <v>61</v>
      </c>
      <c r="R1255">
        <v>33</v>
      </c>
      <c r="S1255">
        <v>51</v>
      </c>
      <c r="T1255">
        <v>13</v>
      </c>
      <c r="U1255">
        <v>45</v>
      </c>
      <c r="V1255">
        <v>9</v>
      </c>
      <c r="W1255">
        <v>5</v>
      </c>
      <c r="X1255">
        <v>86</v>
      </c>
      <c r="Y1255">
        <v>21</v>
      </c>
    </row>
    <row r="1256" spans="1:25" x14ac:dyDescent="0.35">
      <c r="A1256">
        <v>1255</v>
      </c>
      <c r="B1256" t="s">
        <v>43</v>
      </c>
      <c r="C1256">
        <v>120404</v>
      </c>
      <c r="D1256">
        <f>ROUND(AI_Impact_on_Jobs_20303[[#This Row],[Salary]]/1000, 1)</f>
        <v>120.4</v>
      </c>
      <c r="E1256">
        <v>26</v>
      </c>
      <c r="F12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56" t="s">
        <v>38</v>
      </c>
      <c r="H1256">
        <v>15</v>
      </c>
      <c r="I1256">
        <v>76</v>
      </c>
      <c r="J1256">
        <v>14</v>
      </c>
      <c r="K1256" t="s">
        <v>23</v>
      </c>
      <c r="L1256">
        <f>IF(AI_Impact_on_Jobs_20303[[#This Row],[Risk_Category]] = "Low", AI_Impact_on_Jobs_20303[[#This Row],[Automation_Probability_2030]], 0)</f>
        <v>14</v>
      </c>
      <c r="M1256">
        <f>IF(AI_Impact_on_Jobs_20303[[#This Row],[Risk_Category]]="Medium", AI_Impact_on_Jobs_20303[[#This Row],[Automation_Probability_2030]], 0)</f>
        <v>0</v>
      </c>
      <c r="N1256">
        <f>IF(AI_Impact_on_Jobs_20303[[#This Row],[Risk_Category]]="High", AI_Impact_on_Jobs_20303[[#This Row],[Automation_Probability_2030]], 0)</f>
        <v>0</v>
      </c>
      <c r="O1256">
        <f>AVERAGE(AI_Impact_on_Jobs_20303[[#This Row],[Skill_1]:[Skill_10]])</f>
        <v>33.4</v>
      </c>
      <c r="P1256">
        <v>14</v>
      </c>
      <c r="Q1256">
        <v>5</v>
      </c>
      <c r="R1256">
        <v>88</v>
      </c>
      <c r="S1256">
        <v>1</v>
      </c>
      <c r="T1256">
        <v>6</v>
      </c>
      <c r="U1256">
        <v>81</v>
      </c>
      <c r="V1256">
        <v>28</v>
      </c>
      <c r="W1256">
        <v>72</v>
      </c>
      <c r="X1256">
        <v>15</v>
      </c>
      <c r="Y1256">
        <v>24</v>
      </c>
    </row>
    <row r="1257" spans="1:25" x14ac:dyDescent="0.35">
      <c r="A1257">
        <v>1256</v>
      </c>
      <c r="B1257" t="s">
        <v>21</v>
      </c>
      <c r="C1257">
        <v>127119</v>
      </c>
      <c r="D1257">
        <f>ROUND(AI_Impact_on_Jobs_20303[[#This Row],[Salary]]/1000, 1)</f>
        <v>127.1</v>
      </c>
      <c r="E1257">
        <v>25</v>
      </c>
      <c r="F12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57" t="s">
        <v>25</v>
      </c>
      <c r="H1257">
        <v>99</v>
      </c>
      <c r="I1257">
        <v>57</v>
      </c>
      <c r="J1257">
        <v>15</v>
      </c>
      <c r="K1257" t="s">
        <v>23</v>
      </c>
      <c r="L1257">
        <f>IF(AI_Impact_on_Jobs_20303[[#This Row],[Risk_Category]] = "Low", AI_Impact_on_Jobs_20303[[#This Row],[Automation_Probability_2030]], 0)</f>
        <v>15</v>
      </c>
      <c r="M1257">
        <f>IF(AI_Impact_on_Jobs_20303[[#This Row],[Risk_Category]]="Medium", AI_Impact_on_Jobs_20303[[#This Row],[Automation_Probability_2030]], 0)</f>
        <v>0</v>
      </c>
      <c r="N1257">
        <f>IF(AI_Impact_on_Jobs_20303[[#This Row],[Risk_Category]]="High", AI_Impact_on_Jobs_20303[[#This Row],[Automation_Probability_2030]], 0)</f>
        <v>0</v>
      </c>
      <c r="O1257">
        <f>AVERAGE(AI_Impact_on_Jobs_20303[[#This Row],[Skill_1]:[Skill_10]])</f>
        <v>44.5</v>
      </c>
      <c r="P1257">
        <v>4</v>
      </c>
      <c r="Q1257">
        <v>2</v>
      </c>
      <c r="R1257">
        <v>91</v>
      </c>
      <c r="S1257">
        <v>1</v>
      </c>
      <c r="T1257">
        <v>86</v>
      </c>
      <c r="U1257">
        <v>18</v>
      </c>
      <c r="V1257">
        <v>86</v>
      </c>
      <c r="W1257">
        <v>54</v>
      </c>
      <c r="X1257">
        <v>88</v>
      </c>
      <c r="Y1257">
        <v>15</v>
      </c>
    </row>
    <row r="1258" spans="1:25" x14ac:dyDescent="0.35">
      <c r="A1258">
        <v>1257</v>
      </c>
      <c r="B1258" t="s">
        <v>26</v>
      </c>
      <c r="C1258">
        <v>84232</v>
      </c>
      <c r="D1258">
        <f>ROUND(AI_Impact_on_Jobs_20303[[#This Row],[Salary]]/1000, 1)</f>
        <v>84.2</v>
      </c>
      <c r="E1258">
        <v>19</v>
      </c>
      <c r="F12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58" t="s">
        <v>19</v>
      </c>
      <c r="H1258">
        <v>68</v>
      </c>
      <c r="I1258">
        <v>104</v>
      </c>
      <c r="J1258">
        <v>62</v>
      </c>
      <c r="K1258" t="s">
        <v>27</v>
      </c>
      <c r="L1258">
        <f>IF(AI_Impact_on_Jobs_20303[[#This Row],[Risk_Category]] = "Low", AI_Impact_on_Jobs_20303[[#This Row],[Automation_Probability_2030]], 0)</f>
        <v>0</v>
      </c>
      <c r="M1258">
        <f>IF(AI_Impact_on_Jobs_20303[[#This Row],[Risk_Category]]="Medium", AI_Impact_on_Jobs_20303[[#This Row],[Automation_Probability_2030]], 0)</f>
        <v>62</v>
      </c>
      <c r="N1258">
        <f>IF(AI_Impact_on_Jobs_20303[[#This Row],[Risk_Category]]="High", AI_Impact_on_Jobs_20303[[#This Row],[Automation_Probability_2030]], 0)</f>
        <v>0</v>
      </c>
      <c r="O1258">
        <f>AVERAGE(AI_Impact_on_Jobs_20303[[#This Row],[Skill_1]:[Skill_10]])</f>
        <v>57.5</v>
      </c>
      <c r="P1258">
        <v>65</v>
      </c>
      <c r="Q1258">
        <v>88</v>
      </c>
      <c r="R1258">
        <v>38</v>
      </c>
      <c r="S1258">
        <v>59</v>
      </c>
      <c r="T1258">
        <v>87</v>
      </c>
      <c r="U1258">
        <v>21</v>
      </c>
      <c r="V1258">
        <v>49</v>
      </c>
      <c r="W1258">
        <v>96</v>
      </c>
      <c r="X1258">
        <v>47</v>
      </c>
      <c r="Y1258">
        <v>25</v>
      </c>
    </row>
    <row r="1259" spans="1:25" x14ac:dyDescent="0.35">
      <c r="A1259">
        <v>1258</v>
      </c>
      <c r="B1259" t="s">
        <v>24</v>
      </c>
      <c r="C1259">
        <v>38689</v>
      </c>
      <c r="D1259">
        <f>ROUND(AI_Impact_on_Jobs_20303[[#This Row],[Salary]]/1000, 1)</f>
        <v>38.700000000000003</v>
      </c>
      <c r="E1259">
        <v>14</v>
      </c>
      <c r="F12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59" t="s">
        <v>38</v>
      </c>
      <c r="H1259">
        <v>59</v>
      </c>
      <c r="I1259">
        <v>147</v>
      </c>
      <c r="J1259">
        <v>74</v>
      </c>
      <c r="K1259" t="s">
        <v>20</v>
      </c>
      <c r="L1259">
        <f>IF(AI_Impact_on_Jobs_20303[[#This Row],[Risk_Category]] = "Low", AI_Impact_on_Jobs_20303[[#This Row],[Automation_Probability_2030]], 0)</f>
        <v>0</v>
      </c>
      <c r="M1259">
        <f>IF(AI_Impact_on_Jobs_20303[[#This Row],[Risk_Category]]="Medium", AI_Impact_on_Jobs_20303[[#This Row],[Automation_Probability_2030]], 0)</f>
        <v>0</v>
      </c>
      <c r="N1259">
        <f>IF(AI_Impact_on_Jobs_20303[[#This Row],[Risk_Category]]="High", AI_Impact_on_Jobs_20303[[#This Row],[Automation_Probability_2030]], 0)</f>
        <v>74</v>
      </c>
      <c r="O1259">
        <f>AVERAGE(AI_Impact_on_Jobs_20303[[#This Row],[Skill_1]:[Skill_10]])</f>
        <v>37.700000000000003</v>
      </c>
      <c r="P1259">
        <v>85</v>
      </c>
      <c r="Q1259">
        <v>7</v>
      </c>
      <c r="R1259">
        <v>77</v>
      </c>
      <c r="S1259">
        <v>28</v>
      </c>
      <c r="T1259">
        <v>29</v>
      </c>
      <c r="U1259">
        <v>91</v>
      </c>
      <c r="V1259">
        <v>36</v>
      </c>
      <c r="W1259">
        <v>6</v>
      </c>
      <c r="X1259">
        <v>6</v>
      </c>
      <c r="Y1259">
        <v>12</v>
      </c>
    </row>
    <row r="1260" spans="1:25" x14ac:dyDescent="0.35">
      <c r="A1260">
        <v>1259</v>
      </c>
      <c r="B1260" t="s">
        <v>39</v>
      </c>
      <c r="C1260">
        <v>143466</v>
      </c>
      <c r="D1260">
        <f>ROUND(AI_Impact_on_Jobs_20303[[#This Row],[Salary]]/1000, 1)</f>
        <v>143.5</v>
      </c>
      <c r="E1260">
        <v>16</v>
      </c>
      <c r="F12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60" t="s">
        <v>25</v>
      </c>
      <c r="H1260">
        <v>64</v>
      </c>
      <c r="I1260">
        <v>137</v>
      </c>
      <c r="J1260">
        <v>9</v>
      </c>
      <c r="K1260" t="s">
        <v>20</v>
      </c>
      <c r="L1260">
        <f>IF(AI_Impact_on_Jobs_20303[[#This Row],[Risk_Category]] = "Low", AI_Impact_on_Jobs_20303[[#This Row],[Automation_Probability_2030]], 0)</f>
        <v>0</v>
      </c>
      <c r="M1260">
        <f>IF(AI_Impact_on_Jobs_20303[[#This Row],[Risk_Category]]="Medium", AI_Impact_on_Jobs_20303[[#This Row],[Automation_Probability_2030]], 0)</f>
        <v>0</v>
      </c>
      <c r="N1260">
        <f>IF(AI_Impact_on_Jobs_20303[[#This Row],[Risk_Category]]="High", AI_Impact_on_Jobs_20303[[#This Row],[Automation_Probability_2030]], 0)</f>
        <v>9</v>
      </c>
      <c r="O1260">
        <f>AVERAGE(AI_Impact_on_Jobs_20303[[#This Row],[Skill_1]:[Skill_10]])</f>
        <v>44.4</v>
      </c>
      <c r="P1260">
        <v>11</v>
      </c>
      <c r="Q1260">
        <v>38</v>
      </c>
      <c r="R1260">
        <v>77</v>
      </c>
      <c r="S1260">
        <v>42</v>
      </c>
      <c r="T1260">
        <v>97</v>
      </c>
      <c r="U1260">
        <v>74</v>
      </c>
      <c r="V1260">
        <v>2</v>
      </c>
      <c r="W1260">
        <v>88</v>
      </c>
      <c r="X1260">
        <v>1</v>
      </c>
      <c r="Y1260">
        <v>14</v>
      </c>
    </row>
    <row r="1261" spans="1:25" x14ac:dyDescent="0.35">
      <c r="A1261">
        <v>1260</v>
      </c>
      <c r="B1261" t="s">
        <v>34</v>
      </c>
      <c r="C1261">
        <v>141038</v>
      </c>
      <c r="D1261">
        <f>ROUND(AI_Impact_on_Jobs_20303[[#This Row],[Salary]]/1000, 1)</f>
        <v>141</v>
      </c>
      <c r="E1261">
        <v>14</v>
      </c>
      <c r="F12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61" t="s">
        <v>22</v>
      </c>
      <c r="H1261">
        <v>86</v>
      </c>
      <c r="I1261">
        <v>104</v>
      </c>
      <c r="J1261">
        <v>42</v>
      </c>
      <c r="K1261" t="s">
        <v>27</v>
      </c>
      <c r="L1261">
        <f>IF(AI_Impact_on_Jobs_20303[[#This Row],[Risk_Category]] = "Low", AI_Impact_on_Jobs_20303[[#This Row],[Automation_Probability_2030]], 0)</f>
        <v>0</v>
      </c>
      <c r="M1261">
        <f>IF(AI_Impact_on_Jobs_20303[[#This Row],[Risk_Category]]="Medium", AI_Impact_on_Jobs_20303[[#This Row],[Automation_Probability_2030]], 0)</f>
        <v>42</v>
      </c>
      <c r="N1261">
        <f>IF(AI_Impact_on_Jobs_20303[[#This Row],[Risk_Category]]="High", AI_Impact_on_Jobs_20303[[#This Row],[Automation_Probability_2030]], 0)</f>
        <v>0</v>
      </c>
      <c r="O1261">
        <f>AVERAGE(AI_Impact_on_Jobs_20303[[#This Row],[Skill_1]:[Skill_10]])</f>
        <v>40.4</v>
      </c>
      <c r="P1261">
        <v>35</v>
      </c>
      <c r="Q1261">
        <v>34</v>
      </c>
      <c r="R1261">
        <v>33</v>
      </c>
      <c r="S1261">
        <v>24</v>
      </c>
      <c r="T1261">
        <v>61</v>
      </c>
      <c r="U1261">
        <v>9</v>
      </c>
      <c r="V1261">
        <v>31</v>
      </c>
      <c r="W1261">
        <v>19</v>
      </c>
      <c r="X1261">
        <v>84</v>
      </c>
      <c r="Y1261">
        <v>74</v>
      </c>
    </row>
    <row r="1262" spans="1:25" x14ac:dyDescent="0.35">
      <c r="A1262">
        <v>1261</v>
      </c>
      <c r="B1262" t="s">
        <v>33</v>
      </c>
      <c r="C1262">
        <v>117526</v>
      </c>
      <c r="D1262">
        <f>ROUND(AI_Impact_on_Jobs_20303[[#This Row],[Salary]]/1000, 1)</f>
        <v>117.5</v>
      </c>
      <c r="E1262">
        <v>20</v>
      </c>
      <c r="F12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62" t="s">
        <v>19</v>
      </c>
      <c r="H1262">
        <v>17</v>
      </c>
      <c r="I1262">
        <v>64</v>
      </c>
      <c r="J1262">
        <v>84</v>
      </c>
      <c r="K1262" t="s">
        <v>20</v>
      </c>
      <c r="L1262">
        <f>IF(AI_Impact_on_Jobs_20303[[#This Row],[Risk_Category]] = "Low", AI_Impact_on_Jobs_20303[[#This Row],[Automation_Probability_2030]], 0)</f>
        <v>0</v>
      </c>
      <c r="M1262">
        <f>IF(AI_Impact_on_Jobs_20303[[#This Row],[Risk_Category]]="Medium", AI_Impact_on_Jobs_20303[[#This Row],[Automation_Probability_2030]], 0)</f>
        <v>0</v>
      </c>
      <c r="N1262">
        <f>IF(AI_Impact_on_Jobs_20303[[#This Row],[Risk_Category]]="High", AI_Impact_on_Jobs_20303[[#This Row],[Automation_Probability_2030]], 0)</f>
        <v>84</v>
      </c>
      <c r="O1262">
        <f>AVERAGE(AI_Impact_on_Jobs_20303[[#This Row],[Skill_1]:[Skill_10]])</f>
        <v>43.6</v>
      </c>
      <c r="P1262">
        <v>61</v>
      </c>
      <c r="Q1262">
        <v>48</v>
      </c>
      <c r="R1262">
        <v>6</v>
      </c>
      <c r="S1262">
        <v>18</v>
      </c>
      <c r="T1262">
        <v>48</v>
      </c>
      <c r="U1262">
        <v>66</v>
      </c>
      <c r="V1262">
        <v>43</v>
      </c>
      <c r="W1262">
        <v>68</v>
      </c>
      <c r="X1262">
        <v>45</v>
      </c>
      <c r="Y1262">
        <v>33</v>
      </c>
    </row>
    <row r="1263" spans="1:25" x14ac:dyDescent="0.35">
      <c r="A1263">
        <v>1262</v>
      </c>
      <c r="B1263" t="s">
        <v>35</v>
      </c>
      <c r="C1263">
        <v>99503</v>
      </c>
      <c r="D1263">
        <f>ROUND(AI_Impact_on_Jobs_20303[[#This Row],[Salary]]/1000, 1)</f>
        <v>99.5</v>
      </c>
      <c r="E1263">
        <v>19</v>
      </c>
      <c r="F12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63" t="s">
        <v>38</v>
      </c>
      <c r="H1263">
        <v>41</v>
      </c>
      <c r="I1263">
        <v>52</v>
      </c>
      <c r="J1263">
        <v>57</v>
      </c>
      <c r="K1263" t="s">
        <v>27</v>
      </c>
      <c r="L1263">
        <f>IF(AI_Impact_on_Jobs_20303[[#This Row],[Risk_Category]] = "Low", AI_Impact_on_Jobs_20303[[#This Row],[Automation_Probability_2030]], 0)</f>
        <v>0</v>
      </c>
      <c r="M1263">
        <f>IF(AI_Impact_on_Jobs_20303[[#This Row],[Risk_Category]]="Medium", AI_Impact_on_Jobs_20303[[#This Row],[Automation_Probability_2030]], 0)</f>
        <v>57</v>
      </c>
      <c r="N1263">
        <f>IF(AI_Impact_on_Jobs_20303[[#This Row],[Risk_Category]]="High", AI_Impact_on_Jobs_20303[[#This Row],[Automation_Probability_2030]], 0)</f>
        <v>0</v>
      </c>
      <c r="O1263">
        <f>AVERAGE(AI_Impact_on_Jobs_20303[[#This Row],[Skill_1]:[Skill_10]])</f>
        <v>46</v>
      </c>
      <c r="P1263">
        <v>85</v>
      </c>
      <c r="Q1263">
        <v>35</v>
      </c>
      <c r="R1263">
        <v>5</v>
      </c>
      <c r="S1263">
        <v>99</v>
      </c>
      <c r="T1263">
        <v>26</v>
      </c>
      <c r="U1263">
        <v>13</v>
      </c>
      <c r="V1263">
        <v>37</v>
      </c>
      <c r="W1263">
        <v>74</v>
      </c>
      <c r="X1263">
        <v>29</v>
      </c>
      <c r="Y1263">
        <v>57</v>
      </c>
    </row>
    <row r="1264" spans="1:25" x14ac:dyDescent="0.35">
      <c r="A1264">
        <v>1263</v>
      </c>
      <c r="B1264" t="s">
        <v>31</v>
      </c>
      <c r="C1264">
        <v>39157</v>
      </c>
      <c r="D1264">
        <f>ROUND(AI_Impact_on_Jobs_20303[[#This Row],[Salary]]/1000, 1)</f>
        <v>39.200000000000003</v>
      </c>
      <c r="E1264">
        <v>6</v>
      </c>
      <c r="F12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64" t="s">
        <v>19</v>
      </c>
      <c r="H1264">
        <v>12</v>
      </c>
      <c r="I1264">
        <v>83</v>
      </c>
      <c r="J1264">
        <v>23</v>
      </c>
      <c r="K1264" t="s">
        <v>23</v>
      </c>
      <c r="L1264">
        <f>IF(AI_Impact_on_Jobs_20303[[#This Row],[Risk_Category]] = "Low", AI_Impact_on_Jobs_20303[[#This Row],[Automation_Probability_2030]], 0)</f>
        <v>23</v>
      </c>
      <c r="M1264">
        <f>IF(AI_Impact_on_Jobs_20303[[#This Row],[Risk_Category]]="Medium", AI_Impact_on_Jobs_20303[[#This Row],[Automation_Probability_2030]], 0)</f>
        <v>0</v>
      </c>
      <c r="N1264">
        <f>IF(AI_Impact_on_Jobs_20303[[#This Row],[Risk_Category]]="High", AI_Impact_on_Jobs_20303[[#This Row],[Automation_Probability_2030]], 0)</f>
        <v>0</v>
      </c>
      <c r="O1264">
        <f>AVERAGE(AI_Impact_on_Jobs_20303[[#This Row],[Skill_1]:[Skill_10]])</f>
        <v>32.5</v>
      </c>
      <c r="P1264">
        <v>61</v>
      </c>
      <c r="Q1264">
        <v>12</v>
      </c>
      <c r="R1264">
        <v>16</v>
      </c>
      <c r="S1264">
        <v>64</v>
      </c>
      <c r="T1264">
        <v>81</v>
      </c>
      <c r="U1264">
        <v>35</v>
      </c>
      <c r="V1264">
        <v>6</v>
      </c>
      <c r="W1264">
        <v>17</v>
      </c>
      <c r="X1264">
        <v>31</v>
      </c>
      <c r="Y1264">
        <v>2</v>
      </c>
    </row>
    <row r="1265" spans="1:25" x14ac:dyDescent="0.35">
      <c r="A1265">
        <v>1264</v>
      </c>
      <c r="B1265" t="s">
        <v>37</v>
      </c>
      <c r="C1265">
        <v>143565</v>
      </c>
      <c r="D1265">
        <f>ROUND(AI_Impact_on_Jobs_20303[[#This Row],[Salary]]/1000, 1)</f>
        <v>143.6</v>
      </c>
      <c r="E1265">
        <v>6</v>
      </c>
      <c r="F12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65" t="s">
        <v>22</v>
      </c>
      <c r="H1265">
        <v>4</v>
      </c>
      <c r="I1265">
        <v>132</v>
      </c>
      <c r="J1265">
        <v>58</v>
      </c>
      <c r="K1265" t="s">
        <v>27</v>
      </c>
      <c r="L1265">
        <f>IF(AI_Impact_on_Jobs_20303[[#This Row],[Risk_Category]] = "Low", AI_Impact_on_Jobs_20303[[#This Row],[Automation_Probability_2030]], 0)</f>
        <v>0</v>
      </c>
      <c r="M1265">
        <f>IF(AI_Impact_on_Jobs_20303[[#This Row],[Risk_Category]]="Medium", AI_Impact_on_Jobs_20303[[#This Row],[Automation_Probability_2030]], 0)</f>
        <v>58</v>
      </c>
      <c r="N1265">
        <f>IF(AI_Impact_on_Jobs_20303[[#This Row],[Risk_Category]]="High", AI_Impact_on_Jobs_20303[[#This Row],[Automation_Probability_2030]], 0)</f>
        <v>0</v>
      </c>
      <c r="O1265">
        <f>AVERAGE(AI_Impact_on_Jobs_20303[[#This Row],[Skill_1]:[Skill_10]])</f>
        <v>50.1</v>
      </c>
      <c r="P1265">
        <v>83</v>
      </c>
      <c r="Q1265">
        <v>29</v>
      </c>
      <c r="R1265">
        <v>19</v>
      </c>
      <c r="S1265">
        <v>97</v>
      </c>
      <c r="T1265">
        <v>72</v>
      </c>
      <c r="U1265">
        <v>83</v>
      </c>
      <c r="V1265">
        <v>1</v>
      </c>
      <c r="W1265">
        <v>35</v>
      </c>
      <c r="X1265">
        <v>74</v>
      </c>
      <c r="Y1265">
        <v>8</v>
      </c>
    </row>
    <row r="1266" spans="1:25" x14ac:dyDescent="0.35">
      <c r="A1266">
        <v>1265</v>
      </c>
      <c r="B1266" t="s">
        <v>21</v>
      </c>
      <c r="C1266">
        <v>107952</v>
      </c>
      <c r="D1266">
        <f>ROUND(AI_Impact_on_Jobs_20303[[#This Row],[Salary]]/1000, 1)</f>
        <v>108</v>
      </c>
      <c r="E1266">
        <v>16</v>
      </c>
      <c r="F12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66" t="s">
        <v>19</v>
      </c>
      <c r="H1266">
        <v>43</v>
      </c>
      <c r="I1266">
        <v>52</v>
      </c>
      <c r="J1266">
        <v>11</v>
      </c>
      <c r="K1266" t="s">
        <v>23</v>
      </c>
      <c r="L1266">
        <f>IF(AI_Impact_on_Jobs_20303[[#This Row],[Risk_Category]] = "Low", AI_Impact_on_Jobs_20303[[#This Row],[Automation_Probability_2030]], 0)</f>
        <v>11</v>
      </c>
      <c r="M1266">
        <f>IF(AI_Impact_on_Jobs_20303[[#This Row],[Risk_Category]]="Medium", AI_Impact_on_Jobs_20303[[#This Row],[Automation_Probability_2030]], 0)</f>
        <v>0</v>
      </c>
      <c r="N1266">
        <f>IF(AI_Impact_on_Jobs_20303[[#This Row],[Risk_Category]]="High", AI_Impact_on_Jobs_20303[[#This Row],[Automation_Probability_2030]], 0)</f>
        <v>0</v>
      </c>
      <c r="O1266">
        <f>AVERAGE(AI_Impact_on_Jobs_20303[[#This Row],[Skill_1]:[Skill_10]])</f>
        <v>41.2</v>
      </c>
      <c r="P1266">
        <v>28</v>
      </c>
      <c r="Q1266">
        <v>11</v>
      </c>
      <c r="R1266">
        <v>63</v>
      </c>
      <c r="S1266">
        <v>24</v>
      </c>
      <c r="T1266">
        <v>28</v>
      </c>
      <c r="U1266">
        <v>9</v>
      </c>
      <c r="V1266">
        <v>47</v>
      </c>
      <c r="W1266">
        <v>39</v>
      </c>
      <c r="X1266">
        <v>72</v>
      </c>
      <c r="Y1266">
        <v>91</v>
      </c>
    </row>
    <row r="1267" spans="1:25" x14ac:dyDescent="0.35">
      <c r="A1267">
        <v>1266</v>
      </c>
      <c r="B1267" t="s">
        <v>30</v>
      </c>
      <c r="C1267">
        <v>81224</v>
      </c>
      <c r="D1267">
        <f>ROUND(AI_Impact_on_Jobs_20303[[#This Row],[Salary]]/1000, 1)</f>
        <v>81.2</v>
      </c>
      <c r="E1267">
        <v>2</v>
      </c>
      <c r="F12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67" t="s">
        <v>22</v>
      </c>
      <c r="H1267">
        <v>45</v>
      </c>
      <c r="I1267">
        <v>111</v>
      </c>
      <c r="J1267">
        <v>43</v>
      </c>
      <c r="K1267" t="s">
        <v>27</v>
      </c>
      <c r="L1267">
        <f>IF(AI_Impact_on_Jobs_20303[[#This Row],[Risk_Category]] = "Low", AI_Impact_on_Jobs_20303[[#This Row],[Automation_Probability_2030]], 0)</f>
        <v>0</v>
      </c>
      <c r="M1267">
        <f>IF(AI_Impact_on_Jobs_20303[[#This Row],[Risk_Category]]="Medium", AI_Impact_on_Jobs_20303[[#This Row],[Automation_Probability_2030]], 0)</f>
        <v>43</v>
      </c>
      <c r="N1267">
        <f>IF(AI_Impact_on_Jobs_20303[[#This Row],[Risk_Category]]="High", AI_Impact_on_Jobs_20303[[#This Row],[Automation_Probability_2030]], 0)</f>
        <v>0</v>
      </c>
      <c r="O1267">
        <f>AVERAGE(AI_Impact_on_Jobs_20303[[#This Row],[Skill_1]:[Skill_10]])</f>
        <v>58</v>
      </c>
      <c r="P1267">
        <v>77</v>
      </c>
      <c r="Q1267">
        <v>97</v>
      </c>
      <c r="R1267">
        <v>94</v>
      </c>
      <c r="S1267">
        <v>27</v>
      </c>
      <c r="T1267">
        <v>23</v>
      </c>
      <c r="U1267">
        <v>96</v>
      </c>
      <c r="V1267">
        <v>46</v>
      </c>
      <c r="W1267">
        <v>21</v>
      </c>
      <c r="X1267">
        <v>71</v>
      </c>
      <c r="Y1267">
        <v>28</v>
      </c>
    </row>
    <row r="1268" spans="1:25" x14ac:dyDescent="0.35">
      <c r="A1268">
        <v>1267</v>
      </c>
      <c r="B1268" t="s">
        <v>36</v>
      </c>
      <c r="C1268">
        <v>49517</v>
      </c>
      <c r="D1268">
        <f>ROUND(AI_Impact_on_Jobs_20303[[#This Row],[Salary]]/1000, 1)</f>
        <v>49.5</v>
      </c>
      <c r="E1268">
        <v>21</v>
      </c>
      <c r="F12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68" t="s">
        <v>38</v>
      </c>
      <c r="H1268">
        <v>88</v>
      </c>
      <c r="I1268">
        <v>66</v>
      </c>
      <c r="J1268">
        <v>33</v>
      </c>
      <c r="K1268" t="s">
        <v>27</v>
      </c>
      <c r="L1268">
        <f>IF(AI_Impact_on_Jobs_20303[[#This Row],[Risk_Category]] = "Low", AI_Impact_on_Jobs_20303[[#This Row],[Automation_Probability_2030]], 0)</f>
        <v>0</v>
      </c>
      <c r="M1268">
        <f>IF(AI_Impact_on_Jobs_20303[[#This Row],[Risk_Category]]="Medium", AI_Impact_on_Jobs_20303[[#This Row],[Automation_Probability_2030]], 0)</f>
        <v>33</v>
      </c>
      <c r="N1268">
        <f>IF(AI_Impact_on_Jobs_20303[[#This Row],[Risk_Category]]="High", AI_Impact_on_Jobs_20303[[#This Row],[Automation_Probability_2030]], 0)</f>
        <v>0</v>
      </c>
      <c r="O1268">
        <f>AVERAGE(AI_Impact_on_Jobs_20303[[#This Row],[Skill_1]:[Skill_10]])</f>
        <v>49.1</v>
      </c>
      <c r="P1268">
        <v>27</v>
      </c>
      <c r="Q1268">
        <v>61</v>
      </c>
      <c r="R1268">
        <v>12</v>
      </c>
      <c r="S1268">
        <v>47</v>
      </c>
      <c r="T1268">
        <v>63</v>
      </c>
      <c r="U1268">
        <v>85</v>
      </c>
      <c r="V1268">
        <v>23</v>
      </c>
      <c r="W1268">
        <v>82</v>
      </c>
      <c r="X1268">
        <v>23</v>
      </c>
      <c r="Y1268">
        <v>68</v>
      </c>
    </row>
    <row r="1269" spans="1:25" x14ac:dyDescent="0.35">
      <c r="A1269">
        <v>1268</v>
      </c>
      <c r="B1269" t="s">
        <v>42</v>
      </c>
      <c r="C1269">
        <v>70849</v>
      </c>
      <c r="D1269">
        <f>ROUND(AI_Impact_on_Jobs_20303[[#This Row],[Salary]]/1000, 1)</f>
        <v>70.8</v>
      </c>
      <c r="E1269">
        <v>22</v>
      </c>
      <c r="F12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69" t="s">
        <v>38</v>
      </c>
      <c r="H1269">
        <v>11</v>
      </c>
      <c r="I1269">
        <v>121</v>
      </c>
      <c r="J1269">
        <v>39</v>
      </c>
      <c r="K1269" t="s">
        <v>27</v>
      </c>
      <c r="L1269">
        <f>IF(AI_Impact_on_Jobs_20303[[#This Row],[Risk_Category]] = "Low", AI_Impact_on_Jobs_20303[[#This Row],[Automation_Probability_2030]], 0)</f>
        <v>0</v>
      </c>
      <c r="M1269">
        <f>IF(AI_Impact_on_Jobs_20303[[#This Row],[Risk_Category]]="Medium", AI_Impact_on_Jobs_20303[[#This Row],[Automation_Probability_2030]], 0)</f>
        <v>39</v>
      </c>
      <c r="N1269">
        <f>IF(AI_Impact_on_Jobs_20303[[#This Row],[Risk_Category]]="High", AI_Impact_on_Jobs_20303[[#This Row],[Automation_Probability_2030]], 0)</f>
        <v>0</v>
      </c>
      <c r="O1269">
        <f>AVERAGE(AI_Impact_on_Jobs_20303[[#This Row],[Skill_1]:[Skill_10]])</f>
        <v>27.9</v>
      </c>
      <c r="P1269">
        <v>18</v>
      </c>
      <c r="Q1269">
        <v>36</v>
      </c>
      <c r="R1269">
        <v>65</v>
      </c>
      <c r="S1269">
        <v>23</v>
      </c>
      <c r="T1269">
        <v>18</v>
      </c>
      <c r="U1269">
        <v>1</v>
      </c>
      <c r="V1269">
        <v>47</v>
      </c>
      <c r="W1269">
        <v>43</v>
      </c>
      <c r="X1269">
        <v>23</v>
      </c>
      <c r="Y1269">
        <v>5</v>
      </c>
    </row>
    <row r="1270" spans="1:25" x14ac:dyDescent="0.35">
      <c r="A1270">
        <v>1269</v>
      </c>
      <c r="B1270" t="s">
        <v>32</v>
      </c>
      <c r="C1270">
        <v>142277</v>
      </c>
      <c r="D1270">
        <f>ROUND(AI_Impact_on_Jobs_20303[[#This Row],[Salary]]/1000, 1)</f>
        <v>142.30000000000001</v>
      </c>
      <c r="E1270">
        <v>24</v>
      </c>
      <c r="F12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70" t="s">
        <v>19</v>
      </c>
      <c r="H1270">
        <v>79</v>
      </c>
      <c r="I1270">
        <v>122</v>
      </c>
      <c r="J1270">
        <v>64</v>
      </c>
      <c r="K1270" t="s">
        <v>27</v>
      </c>
      <c r="L1270">
        <f>IF(AI_Impact_on_Jobs_20303[[#This Row],[Risk_Category]] = "Low", AI_Impact_on_Jobs_20303[[#This Row],[Automation_Probability_2030]], 0)</f>
        <v>0</v>
      </c>
      <c r="M1270">
        <f>IF(AI_Impact_on_Jobs_20303[[#This Row],[Risk_Category]]="Medium", AI_Impact_on_Jobs_20303[[#This Row],[Automation_Probability_2030]], 0)</f>
        <v>64</v>
      </c>
      <c r="N1270">
        <f>IF(AI_Impact_on_Jobs_20303[[#This Row],[Risk_Category]]="High", AI_Impact_on_Jobs_20303[[#This Row],[Automation_Probability_2030]], 0)</f>
        <v>0</v>
      </c>
      <c r="O1270">
        <f>AVERAGE(AI_Impact_on_Jobs_20303[[#This Row],[Skill_1]:[Skill_10]])</f>
        <v>53.3</v>
      </c>
      <c r="P1270">
        <v>1</v>
      </c>
      <c r="Q1270">
        <v>97</v>
      </c>
      <c r="R1270">
        <v>34</v>
      </c>
      <c r="S1270">
        <v>99</v>
      </c>
      <c r="T1270">
        <v>25</v>
      </c>
      <c r="U1270">
        <v>47</v>
      </c>
      <c r="V1270">
        <v>35</v>
      </c>
      <c r="W1270">
        <v>36</v>
      </c>
      <c r="X1270">
        <v>84</v>
      </c>
      <c r="Y1270">
        <v>75</v>
      </c>
    </row>
    <row r="1271" spans="1:25" x14ac:dyDescent="0.35">
      <c r="A1271">
        <v>1270</v>
      </c>
      <c r="B1271" t="s">
        <v>18</v>
      </c>
      <c r="C1271">
        <v>137251</v>
      </c>
      <c r="D1271">
        <f>ROUND(AI_Impact_on_Jobs_20303[[#This Row],[Salary]]/1000, 1)</f>
        <v>137.30000000000001</v>
      </c>
      <c r="E1271">
        <v>25</v>
      </c>
      <c r="F12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71" t="s">
        <v>25</v>
      </c>
      <c r="H1271">
        <v>61</v>
      </c>
      <c r="I1271">
        <v>96</v>
      </c>
      <c r="J1271">
        <v>72</v>
      </c>
      <c r="K1271" t="s">
        <v>20</v>
      </c>
      <c r="L1271">
        <f>IF(AI_Impact_on_Jobs_20303[[#This Row],[Risk_Category]] = "Low", AI_Impact_on_Jobs_20303[[#This Row],[Automation_Probability_2030]], 0)</f>
        <v>0</v>
      </c>
      <c r="M1271">
        <f>IF(AI_Impact_on_Jobs_20303[[#This Row],[Risk_Category]]="Medium", AI_Impact_on_Jobs_20303[[#This Row],[Automation_Probability_2030]], 0)</f>
        <v>0</v>
      </c>
      <c r="N1271">
        <f>IF(AI_Impact_on_Jobs_20303[[#This Row],[Risk_Category]]="High", AI_Impact_on_Jobs_20303[[#This Row],[Automation_Probability_2030]], 0)</f>
        <v>72</v>
      </c>
      <c r="O1271">
        <f>AVERAGE(AI_Impact_on_Jobs_20303[[#This Row],[Skill_1]:[Skill_10]])</f>
        <v>40.200000000000003</v>
      </c>
      <c r="P1271">
        <v>10</v>
      </c>
      <c r="Q1271">
        <v>55</v>
      </c>
      <c r="R1271">
        <v>7</v>
      </c>
      <c r="S1271">
        <v>41</v>
      </c>
      <c r="T1271">
        <v>55</v>
      </c>
      <c r="U1271">
        <v>94</v>
      </c>
      <c r="V1271">
        <v>17</v>
      </c>
      <c r="W1271">
        <v>29</v>
      </c>
      <c r="X1271">
        <v>15</v>
      </c>
      <c r="Y1271">
        <v>79</v>
      </c>
    </row>
    <row r="1272" spans="1:25" x14ac:dyDescent="0.35">
      <c r="A1272">
        <v>1271</v>
      </c>
      <c r="B1272" t="s">
        <v>30</v>
      </c>
      <c r="C1272">
        <v>42979</v>
      </c>
      <c r="D1272">
        <f>ROUND(AI_Impact_on_Jobs_20303[[#This Row],[Salary]]/1000, 1)</f>
        <v>43</v>
      </c>
      <c r="E1272">
        <v>1</v>
      </c>
      <c r="F12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72" t="s">
        <v>38</v>
      </c>
      <c r="H1272">
        <v>8</v>
      </c>
      <c r="I1272">
        <v>8</v>
      </c>
      <c r="J1272">
        <v>51</v>
      </c>
      <c r="K1272" t="s">
        <v>27</v>
      </c>
      <c r="L1272">
        <f>IF(AI_Impact_on_Jobs_20303[[#This Row],[Risk_Category]] = "Low", AI_Impact_on_Jobs_20303[[#This Row],[Automation_Probability_2030]], 0)</f>
        <v>0</v>
      </c>
      <c r="M1272">
        <f>IF(AI_Impact_on_Jobs_20303[[#This Row],[Risk_Category]]="Medium", AI_Impact_on_Jobs_20303[[#This Row],[Automation_Probability_2030]], 0)</f>
        <v>51</v>
      </c>
      <c r="N1272">
        <f>IF(AI_Impact_on_Jobs_20303[[#This Row],[Risk_Category]]="High", AI_Impact_on_Jobs_20303[[#This Row],[Automation_Probability_2030]], 0)</f>
        <v>0</v>
      </c>
      <c r="O1272">
        <f>AVERAGE(AI_Impact_on_Jobs_20303[[#This Row],[Skill_1]:[Skill_10]])</f>
        <v>49.4</v>
      </c>
      <c r="P1272">
        <v>41</v>
      </c>
      <c r="Q1272">
        <v>4</v>
      </c>
      <c r="R1272">
        <v>96</v>
      </c>
      <c r="S1272">
        <v>95</v>
      </c>
      <c r="T1272">
        <v>28</v>
      </c>
      <c r="U1272">
        <v>73</v>
      </c>
      <c r="V1272">
        <v>58</v>
      </c>
      <c r="W1272">
        <v>24</v>
      </c>
      <c r="X1272">
        <v>26</v>
      </c>
      <c r="Y1272">
        <v>49</v>
      </c>
    </row>
    <row r="1273" spans="1:25" x14ac:dyDescent="0.35">
      <c r="A1273">
        <v>1272</v>
      </c>
      <c r="B1273" t="s">
        <v>29</v>
      </c>
      <c r="C1273">
        <v>102868</v>
      </c>
      <c r="D1273">
        <f>ROUND(AI_Impact_on_Jobs_20303[[#This Row],[Salary]]/1000, 1)</f>
        <v>102.9</v>
      </c>
      <c r="E1273">
        <v>7</v>
      </c>
      <c r="F12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73" t="s">
        <v>38</v>
      </c>
      <c r="H1273">
        <v>29</v>
      </c>
      <c r="I1273">
        <v>131</v>
      </c>
      <c r="J1273">
        <v>17</v>
      </c>
      <c r="K1273" t="s">
        <v>23</v>
      </c>
      <c r="L1273">
        <f>IF(AI_Impact_on_Jobs_20303[[#This Row],[Risk_Category]] = "Low", AI_Impact_on_Jobs_20303[[#This Row],[Automation_Probability_2030]], 0)</f>
        <v>17</v>
      </c>
      <c r="M1273">
        <f>IF(AI_Impact_on_Jobs_20303[[#This Row],[Risk_Category]]="Medium", AI_Impact_on_Jobs_20303[[#This Row],[Automation_Probability_2030]], 0)</f>
        <v>0</v>
      </c>
      <c r="N1273">
        <f>IF(AI_Impact_on_Jobs_20303[[#This Row],[Risk_Category]]="High", AI_Impact_on_Jobs_20303[[#This Row],[Automation_Probability_2030]], 0)</f>
        <v>0</v>
      </c>
      <c r="O1273">
        <f>AVERAGE(AI_Impact_on_Jobs_20303[[#This Row],[Skill_1]:[Skill_10]])</f>
        <v>57.5</v>
      </c>
      <c r="P1273">
        <v>65</v>
      </c>
      <c r="Q1273">
        <v>19</v>
      </c>
      <c r="R1273">
        <v>53</v>
      </c>
      <c r="S1273">
        <v>32</v>
      </c>
      <c r="T1273">
        <v>53</v>
      </c>
      <c r="U1273">
        <v>78</v>
      </c>
      <c r="V1273">
        <v>77</v>
      </c>
      <c r="W1273">
        <v>35</v>
      </c>
      <c r="X1273">
        <v>69</v>
      </c>
      <c r="Y1273">
        <v>94</v>
      </c>
    </row>
    <row r="1274" spans="1:25" x14ac:dyDescent="0.35">
      <c r="A1274">
        <v>1273</v>
      </c>
      <c r="B1274" t="s">
        <v>33</v>
      </c>
      <c r="C1274">
        <v>31649</v>
      </c>
      <c r="D1274">
        <f>ROUND(AI_Impact_on_Jobs_20303[[#This Row],[Salary]]/1000, 1)</f>
        <v>31.6</v>
      </c>
      <c r="E1274">
        <v>0</v>
      </c>
      <c r="F12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74" t="s">
        <v>38</v>
      </c>
      <c r="H1274">
        <v>57</v>
      </c>
      <c r="I1274">
        <v>142</v>
      </c>
      <c r="J1274">
        <v>8</v>
      </c>
      <c r="K1274" t="s">
        <v>20</v>
      </c>
      <c r="L1274">
        <f>IF(AI_Impact_on_Jobs_20303[[#This Row],[Risk_Category]] = "Low", AI_Impact_on_Jobs_20303[[#This Row],[Automation_Probability_2030]], 0)</f>
        <v>0</v>
      </c>
      <c r="M1274">
        <f>IF(AI_Impact_on_Jobs_20303[[#This Row],[Risk_Category]]="Medium", AI_Impact_on_Jobs_20303[[#This Row],[Automation_Probability_2030]], 0)</f>
        <v>0</v>
      </c>
      <c r="N1274">
        <f>IF(AI_Impact_on_Jobs_20303[[#This Row],[Risk_Category]]="High", AI_Impact_on_Jobs_20303[[#This Row],[Automation_Probability_2030]], 0)</f>
        <v>8</v>
      </c>
      <c r="O1274">
        <f>AVERAGE(AI_Impact_on_Jobs_20303[[#This Row],[Skill_1]:[Skill_10]])</f>
        <v>57</v>
      </c>
      <c r="P1274">
        <v>63</v>
      </c>
      <c r="Q1274">
        <v>89</v>
      </c>
      <c r="R1274">
        <v>59</v>
      </c>
      <c r="S1274">
        <v>61</v>
      </c>
      <c r="T1274">
        <v>72</v>
      </c>
      <c r="U1274">
        <v>88</v>
      </c>
      <c r="V1274">
        <v>9</v>
      </c>
      <c r="W1274">
        <v>34</v>
      </c>
      <c r="X1274">
        <v>4</v>
      </c>
      <c r="Y1274">
        <v>91</v>
      </c>
    </row>
    <row r="1275" spans="1:25" x14ac:dyDescent="0.35">
      <c r="A1275">
        <v>1274</v>
      </c>
      <c r="B1275" t="s">
        <v>37</v>
      </c>
      <c r="C1275">
        <v>91305</v>
      </c>
      <c r="D1275">
        <f>ROUND(AI_Impact_on_Jobs_20303[[#This Row],[Salary]]/1000, 1)</f>
        <v>91.3</v>
      </c>
      <c r="E1275">
        <v>20</v>
      </c>
      <c r="F12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75" t="s">
        <v>25</v>
      </c>
      <c r="H1275">
        <v>12</v>
      </c>
      <c r="I1275">
        <v>62</v>
      </c>
      <c r="J1275">
        <v>67</v>
      </c>
      <c r="K1275" t="s">
        <v>27</v>
      </c>
      <c r="L1275">
        <f>IF(AI_Impact_on_Jobs_20303[[#This Row],[Risk_Category]] = "Low", AI_Impact_on_Jobs_20303[[#This Row],[Automation_Probability_2030]], 0)</f>
        <v>0</v>
      </c>
      <c r="M1275">
        <f>IF(AI_Impact_on_Jobs_20303[[#This Row],[Risk_Category]]="Medium", AI_Impact_on_Jobs_20303[[#This Row],[Automation_Probability_2030]], 0)</f>
        <v>67</v>
      </c>
      <c r="N1275">
        <f>IF(AI_Impact_on_Jobs_20303[[#This Row],[Risk_Category]]="High", AI_Impact_on_Jobs_20303[[#This Row],[Automation_Probability_2030]], 0)</f>
        <v>0</v>
      </c>
      <c r="O1275">
        <f>AVERAGE(AI_Impact_on_Jobs_20303[[#This Row],[Skill_1]:[Skill_10]])</f>
        <v>33.299999999999997</v>
      </c>
      <c r="P1275">
        <v>3</v>
      </c>
      <c r="Q1275">
        <v>24</v>
      </c>
      <c r="R1275">
        <v>4</v>
      </c>
      <c r="S1275">
        <v>28</v>
      </c>
      <c r="T1275">
        <v>69</v>
      </c>
      <c r="U1275">
        <v>43</v>
      </c>
      <c r="V1275">
        <v>52</v>
      </c>
      <c r="W1275">
        <v>92</v>
      </c>
      <c r="X1275">
        <v>11</v>
      </c>
      <c r="Y1275">
        <v>7</v>
      </c>
    </row>
    <row r="1276" spans="1:25" x14ac:dyDescent="0.35">
      <c r="A1276">
        <v>1275</v>
      </c>
      <c r="B1276" t="s">
        <v>34</v>
      </c>
      <c r="C1276">
        <v>38738</v>
      </c>
      <c r="D1276">
        <f>ROUND(AI_Impact_on_Jobs_20303[[#This Row],[Salary]]/1000, 1)</f>
        <v>38.700000000000003</v>
      </c>
      <c r="E1276">
        <v>16</v>
      </c>
      <c r="F12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76" t="s">
        <v>25</v>
      </c>
      <c r="H1276">
        <v>77</v>
      </c>
      <c r="I1276">
        <v>76</v>
      </c>
      <c r="J1276">
        <v>43</v>
      </c>
      <c r="K1276" t="s">
        <v>27</v>
      </c>
      <c r="L1276">
        <f>IF(AI_Impact_on_Jobs_20303[[#This Row],[Risk_Category]] = "Low", AI_Impact_on_Jobs_20303[[#This Row],[Automation_Probability_2030]], 0)</f>
        <v>0</v>
      </c>
      <c r="M1276">
        <f>IF(AI_Impact_on_Jobs_20303[[#This Row],[Risk_Category]]="Medium", AI_Impact_on_Jobs_20303[[#This Row],[Automation_Probability_2030]], 0)</f>
        <v>43</v>
      </c>
      <c r="N1276">
        <f>IF(AI_Impact_on_Jobs_20303[[#This Row],[Risk_Category]]="High", AI_Impact_on_Jobs_20303[[#This Row],[Automation_Probability_2030]], 0)</f>
        <v>0</v>
      </c>
      <c r="O1276">
        <f>AVERAGE(AI_Impact_on_Jobs_20303[[#This Row],[Skill_1]:[Skill_10]])</f>
        <v>34.6</v>
      </c>
      <c r="P1276">
        <v>31</v>
      </c>
      <c r="Q1276">
        <v>65</v>
      </c>
      <c r="R1276">
        <v>6</v>
      </c>
      <c r="S1276">
        <v>49</v>
      </c>
      <c r="T1276">
        <v>13</v>
      </c>
      <c r="U1276">
        <v>82</v>
      </c>
      <c r="V1276">
        <v>38</v>
      </c>
      <c r="W1276">
        <v>53</v>
      </c>
      <c r="X1276">
        <v>3</v>
      </c>
      <c r="Y1276">
        <v>6</v>
      </c>
    </row>
    <row r="1277" spans="1:25" x14ac:dyDescent="0.35">
      <c r="A1277">
        <v>1276</v>
      </c>
      <c r="B1277" t="s">
        <v>28</v>
      </c>
      <c r="C1277">
        <v>55775</v>
      </c>
      <c r="D1277">
        <f>ROUND(AI_Impact_on_Jobs_20303[[#This Row],[Salary]]/1000, 1)</f>
        <v>55.8</v>
      </c>
      <c r="E1277">
        <v>24</v>
      </c>
      <c r="F12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77" t="s">
        <v>25</v>
      </c>
      <c r="H1277">
        <v>77</v>
      </c>
      <c r="I1277">
        <v>121</v>
      </c>
      <c r="J1277">
        <v>59</v>
      </c>
      <c r="K1277" t="s">
        <v>27</v>
      </c>
      <c r="L1277">
        <f>IF(AI_Impact_on_Jobs_20303[[#This Row],[Risk_Category]] = "Low", AI_Impact_on_Jobs_20303[[#This Row],[Automation_Probability_2030]], 0)</f>
        <v>0</v>
      </c>
      <c r="M1277">
        <f>IF(AI_Impact_on_Jobs_20303[[#This Row],[Risk_Category]]="Medium", AI_Impact_on_Jobs_20303[[#This Row],[Automation_Probability_2030]], 0)</f>
        <v>59</v>
      </c>
      <c r="N1277">
        <f>IF(AI_Impact_on_Jobs_20303[[#This Row],[Risk_Category]]="High", AI_Impact_on_Jobs_20303[[#This Row],[Automation_Probability_2030]], 0)</f>
        <v>0</v>
      </c>
      <c r="O1277">
        <f>AVERAGE(AI_Impact_on_Jobs_20303[[#This Row],[Skill_1]:[Skill_10]])</f>
        <v>51.9</v>
      </c>
      <c r="P1277">
        <v>1</v>
      </c>
      <c r="Q1277">
        <v>69</v>
      </c>
      <c r="R1277">
        <v>18</v>
      </c>
      <c r="S1277">
        <v>1</v>
      </c>
      <c r="T1277">
        <v>76</v>
      </c>
      <c r="U1277">
        <v>89</v>
      </c>
      <c r="V1277">
        <v>72</v>
      </c>
      <c r="W1277">
        <v>81</v>
      </c>
      <c r="X1277">
        <v>99</v>
      </c>
      <c r="Y1277">
        <v>13</v>
      </c>
    </row>
    <row r="1278" spans="1:25" x14ac:dyDescent="0.35">
      <c r="A1278">
        <v>1277</v>
      </c>
      <c r="B1278" t="s">
        <v>30</v>
      </c>
      <c r="C1278">
        <v>45569</v>
      </c>
      <c r="D1278">
        <f>ROUND(AI_Impact_on_Jobs_20303[[#This Row],[Salary]]/1000, 1)</f>
        <v>45.6</v>
      </c>
      <c r="E1278">
        <v>3</v>
      </c>
      <c r="F12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78" t="s">
        <v>22</v>
      </c>
      <c r="H1278">
        <v>6</v>
      </c>
      <c r="I1278">
        <v>131</v>
      </c>
      <c r="J1278">
        <v>56</v>
      </c>
      <c r="K1278" t="s">
        <v>27</v>
      </c>
      <c r="L1278">
        <f>IF(AI_Impact_on_Jobs_20303[[#This Row],[Risk_Category]] = "Low", AI_Impact_on_Jobs_20303[[#This Row],[Automation_Probability_2030]], 0)</f>
        <v>0</v>
      </c>
      <c r="M1278">
        <f>IF(AI_Impact_on_Jobs_20303[[#This Row],[Risk_Category]]="Medium", AI_Impact_on_Jobs_20303[[#This Row],[Automation_Probability_2030]], 0)</f>
        <v>56</v>
      </c>
      <c r="N1278">
        <f>IF(AI_Impact_on_Jobs_20303[[#This Row],[Risk_Category]]="High", AI_Impact_on_Jobs_20303[[#This Row],[Automation_Probability_2030]], 0)</f>
        <v>0</v>
      </c>
      <c r="O1278">
        <f>AVERAGE(AI_Impact_on_Jobs_20303[[#This Row],[Skill_1]:[Skill_10]])</f>
        <v>28.9</v>
      </c>
      <c r="P1278">
        <v>57</v>
      </c>
      <c r="Q1278">
        <v>7</v>
      </c>
      <c r="R1278">
        <v>32</v>
      </c>
      <c r="S1278">
        <v>92</v>
      </c>
      <c r="T1278">
        <v>12</v>
      </c>
      <c r="U1278">
        <v>32</v>
      </c>
      <c r="V1278">
        <v>3</v>
      </c>
      <c r="W1278">
        <v>27</v>
      </c>
      <c r="X1278">
        <v>22</v>
      </c>
      <c r="Y1278">
        <v>5</v>
      </c>
    </row>
    <row r="1279" spans="1:25" x14ac:dyDescent="0.35">
      <c r="A1279">
        <v>1278</v>
      </c>
      <c r="B1279" t="s">
        <v>40</v>
      </c>
      <c r="C1279">
        <v>89327</v>
      </c>
      <c r="D1279">
        <f>ROUND(AI_Impact_on_Jobs_20303[[#This Row],[Salary]]/1000, 1)</f>
        <v>89.3</v>
      </c>
      <c r="E1279">
        <v>3</v>
      </c>
      <c r="F12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79" t="s">
        <v>38</v>
      </c>
      <c r="H1279">
        <v>47</v>
      </c>
      <c r="I1279">
        <v>58</v>
      </c>
      <c r="J1279">
        <v>12</v>
      </c>
      <c r="K1279" t="s">
        <v>23</v>
      </c>
      <c r="L1279">
        <f>IF(AI_Impact_on_Jobs_20303[[#This Row],[Risk_Category]] = "Low", AI_Impact_on_Jobs_20303[[#This Row],[Automation_Probability_2030]], 0)</f>
        <v>12</v>
      </c>
      <c r="M1279">
        <f>IF(AI_Impact_on_Jobs_20303[[#This Row],[Risk_Category]]="Medium", AI_Impact_on_Jobs_20303[[#This Row],[Automation_Probability_2030]], 0)</f>
        <v>0</v>
      </c>
      <c r="N1279">
        <f>IF(AI_Impact_on_Jobs_20303[[#This Row],[Risk_Category]]="High", AI_Impact_on_Jobs_20303[[#This Row],[Automation_Probability_2030]], 0)</f>
        <v>0</v>
      </c>
      <c r="O1279">
        <f>AVERAGE(AI_Impact_on_Jobs_20303[[#This Row],[Skill_1]:[Skill_10]])</f>
        <v>32.9</v>
      </c>
      <c r="P1279">
        <v>95</v>
      </c>
      <c r="Q1279">
        <v>11</v>
      </c>
      <c r="R1279">
        <v>31</v>
      </c>
      <c r="S1279">
        <v>4</v>
      </c>
      <c r="T1279">
        <v>15</v>
      </c>
      <c r="U1279">
        <v>7</v>
      </c>
      <c r="V1279">
        <v>37</v>
      </c>
      <c r="W1279">
        <v>45</v>
      </c>
      <c r="X1279">
        <v>16</v>
      </c>
      <c r="Y1279">
        <v>68</v>
      </c>
    </row>
    <row r="1280" spans="1:25" x14ac:dyDescent="0.35">
      <c r="A1280">
        <v>1279</v>
      </c>
      <c r="B1280" t="s">
        <v>34</v>
      </c>
      <c r="C1280">
        <v>142674</v>
      </c>
      <c r="D1280">
        <f>ROUND(AI_Impact_on_Jobs_20303[[#This Row],[Salary]]/1000, 1)</f>
        <v>142.69999999999999</v>
      </c>
      <c r="E1280">
        <v>24</v>
      </c>
      <c r="F12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80" t="s">
        <v>38</v>
      </c>
      <c r="H1280">
        <v>18</v>
      </c>
      <c r="I1280">
        <v>54</v>
      </c>
      <c r="J1280">
        <v>33</v>
      </c>
      <c r="K1280" t="s">
        <v>27</v>
      </c>
      <c r="L1280">
        <f>IF(AI_Impact_on_Jobs_20303[[#This Row],[Risk_Category]] = "Low", AI_Impact_on_Jobs_20303[[#This Row],[Automation_Probability_2030]], 0)</f>
        <v>0</v>
      </c>
      <c r="M1280">
        <f>IF(AI_Impact_on_Jobs_20303[[#This Row],[Risk_Category]]="Medium", AI_Impact_on_Jobs_20303[[#This Row],[Automation_Probability_2030]], 0)</f>
        <v>33</v>
      </c>
      <c r="N1280">
        <f>IF(AI_Impact_on_Jobs_20303[[#This Row],[Risk_Category]]="High", AI_Impact_on_Jobs_20303[[#This Row],[Automation_Probability_2030]], 0)</f>
        <v>0</v>
      </c>
      <c r="O1280">
        <f>AVERAGE(AI_Impact_on_Jobs_20303[[#This Row],[Skill_1]:[Skill_10]])</f>
        <v>24.7</v>
      </c>
      <c r="P1280">
        <v>66</v>
      </c>
      <c r="Q1280">
        <v>14</v>
      </c>
      <c r="R1280">
        <v>49</v>
      </c>
      <c r="S1280">
        <v>15</v>
      </c>
      <c r="T1280">
        <v>17</v>
      </c>
      <c r="U1280">
        <v>0</v>
      </c>
      <c r="V1280">
        <v>32</v>
      </c>
      <c r="W1280">
        <v>9</v>
      </c>
      <c r="X1280">
        <v>39</v>
      </c>
      <c r="Y1280">
        <v>6</v>
      </c>
    </row>
    <row r="1281" spans="1:25" x14ac:dyDescent="0.35">
      <c r="A1281">
        <v>1280</v>
      </c>
      <c r="B1281" t="s">
        <v>24</v>
      </c>
      <c r="C1281">
        <v>67602</v>
      </c>
      <c r="D1281">
        <f>ROUND(AI_Impact_on_Jobs_20303[[#This Row],[Salary]]/1000, 1)</f>
        <v>67.599999999999994</v>
      </c>
      <c r="E1281">
        <v>10</v>
      </c>
      <c r="F12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81" t="s">
        <v>38</v>
      </c>
      <c r="H1281">
        <v>71</v>
      </c>
      <c r="I1281">
        <v>124</v>
      </c>
      <c r="J1281">
        <v>87</v>
      </c>
      <c r="K1281" t="s">
        <v>20</v>
      </c>
      <c r="L1281">
        <f>IF(AI_Impact_on_Jobs_20303[[#This Row],[Risk_Category]] = "Low", AI_Impact_on_Jobs_20303[[#This Row],[Automation_Probability_2030]], 0)</f>
        <v>0</v>
      </c>
      <c r="M1281">
        <f>IF(AI_Impact_on_Jobs_20303[[#This Row],[Risk_Category]]="Medium", AI_Impact_on_Jobs_20303[[#This Row],[Automation_Probability_2030]], 0)</f>
        <v>0</v>
      </c>
      <c r="N1281">
        <f>IF(AI_Impact_on_Jobs_20303[[#This Row],[Risk_Category]]="High", AI_Impact_on_Jobs_20303[[#This Row],[Automation_Probability_2030]], 0)</f>
        <v>87</v>
      </c>
      <c r="O1281">
        <f>AVERAGE(AI_Impact_on_Jobs_20303[[#This Row],[Skill_1]:[Skill_10]])</f>
        <v>49</v>
      </c>
      <c r="P1281">
        <v>94</v>
      </c>
      <c r="Q1281">
        <v>24</v>
      </c>
      <c r="R1281">
        <v>19</v>
      </c>
      <c r="S1281">
        <v>61</v>
      </c>
      <c r="T1281">
        <v>59</v>
      </c>
      <c r="U1281">
        <v>51</v>
      </c>
      <c r="V1281">
        <v>0</v>
      </c>
      <c r="W1281">
        <v>56</v>
      </c>
      <c r="X1281">
        <v>93</v>
      </c>
      <c r="Y1281">
        <v>33</v>
      </c>
    </row>
    <row r="1282" spans="1:25" x14ac:dyDescent="0.35">
      <c r="A1282">
        <v>1281</v>
      </c>
      <c r="B1282" t="s">
        <v>30</v>
      </c>
      <c r="C1282">
        <v>68057</v>
      </c>
      <c r="D1282">
        <f>ROUND(AI_Impact_on_Jobs_20303[[#This Row],[Salary]]/1000, 1)</f>
        <v>68.099999999999994</v>
      </c>
      <c r="E1282">
        <v>12</v>
      </c>
      <c r="F12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82" t="s">
        <v>38</v>
      </c>
      <c r="H1282">
        <v>36</v>
      </c>
      <c r="I1282">
        <v>64</v>
      </c>
      <c r="J1282">
        <v>46</v>
      </c>
      <c r="K1282" t="s">
        <v>27</v>
      </c>
      <c r="L1282">
        <f>IF(AI_Impact_on_Jobs_20303[[#This Row],[Risk_Category]] = "Low", AI_Impact_on_Jobs_20303[[#This Row],[Automation_Probability_2030]], 0)</f>
        <v>0</v>
      </c>
      <c r="M1282">
        <f>IF(AI_Impact_on_Jobs_20303[[#This Row],[Risk_Category]]="Medium", AI_Impact_on_Jobs_20303[[#This Row],[Automation_Probability_2030]], 0)</f>
        <v>46</v>
      </c>
      <c r="N1282">
        <f>IF(AI_Impact_on_Jobs_20303[[#This Row],[Risk_Category]]="High", AI_Impact_on_Jobs_20303[[#This Row],[Automation_Probability_2030]], 0)</f>
        <v>0</v>
      </c>
      <c r="O1282">
        <f>AVERAGE(AI_Impact_on_Jobs_20303[[#This Row],[Skill_1]:[Skill_10]])</f>
        <v>34</v>
      </c>
      <c r="P1282">
        <v>49</v>
      </c>
      <c r="Q1282">
        <v>63</v>
      </c>
      <c r="R1282">
        <v>5</v>
      </c>
      <c r="S1282">
        <v>54</v>
      </c>
      <c r="T1282">
        <v>2</v>
      </c>
      <c r="U1282">
        <v>25</v>
      </c>
      <c r="V1282">
        <v>31</v>
      </c>
      <c r="W1282">
        <v>99</v>
      </c>
      <c r="X1282">
        <v>3</v>
      </c>
      <c r="Y1282">
        <v>9</v>
      </c>
    </row>
    <row r="1283" spans="1:25" x14ac:dyDescent="0.35">
      <c r="A1283">
        <v>1282</v>
      </c>
      <c r="B1283" t="s">
        <v>28</v>
      </c>
      <c r="C1283">
        <v>108104</v>
      </c>
      <c r="D1283">
        <f>ROUND(AI_Impact_on_Jobs_20303[[#This Row],[Salary]]/1000, 1)</f>
        <v>108.1</v>
      </c>
      <c r="E1283">
        <v>26</v>
      </c>
      <c r="F12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83" t="s">
        <v>19</v>
      </c>
      <c r="H1283">
        <v>1</v>
      </c>
      <c r="I1283">
        <v>75</v>
      </c>
      <c r="J1283">
        <v>41</v>
      </c>
      <c r="K1283" t="s">
        <v>27</v>
      </c>
      <c r="L1283">
        <f>IF(AI_Impact_on_Jobs_20303[[#This Row],[Risk_Category]] = "Low", AI_Impact_on_Jobs_20303[[#This Row],[Automation_Probability_2030]], 0)</f>
        <v>0</v>
      </c>
      <c r="M1283">
        <f>IF(AI_Impact_on_Jobs_20303[[#This Row],[Risk_Category]]="Medium", AI_Impact_on_Jobs_20303[[#This Row],[Automation_Probability_2030]], 0)</f>
        <v>41</v>
      </c>
      <c r="N1283">
        <f>IF(AI_Impact_on_Jobs_20303[[#This Row],[Risk_Category]]="High", AI_Impact_on_Jobs_20303[[#This Row],[Automation_Probability_2030]], 0)</f>
        <v>0</v>
      </c>
      <c r="O1283">
        <f>AVERAGE(AI_Impact_on_Jobs_20303[[#This Row],[Skill_1]:[Skill_10]])</f>
        <v>66.3</v>
      </c>
      <c r="P1283">
        <v>98</v>
      </c>
      <c r="Q1283">
        <v>67</v>
      </c>
      <c r="R1283">
        <v>93</v>
      </c>
      <c r="S1283">
        <v>83</v>
      </c>
      <c r="T1283">
        <v>58</v>
      </c>
      <c r="U1283">
        <v>68</v>
      </c>
      <c r="V1283">
        <v>62</v>
      </c>
      <c r="W1283">
        <v>67</v>
      </c>
      <c r="X1283">
        <v>26</v>
      </c>
      <c r="Y1283">
        <v>41</v>
      </c>
    </row>
    <row r="1284" spans="1:25" x14ac:dyDescent="0.35">
      <c r="A1284">
        <v>1283</v>
      </c>
      <c r="B1284" t="s">
        <v>40</v>
      </c>
      <c r="C1284">
        <v>139418</v>
      </c>
      <c r="D1284">
        <f>ROUND(AI_Impact_on_Jobs_20303[[#This Row],[Salary]]/1000, 1)</f>
        <v>139.4</v>
      </c>
      <c r="E1284">
        <v>27</v>
      </c>
      <c r="F12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84" t="s">
        <v>38</v>
      </c>
      <c r="H1284">
        <v>4</v>
      </c>
      <c r="I1284">
        <v>98</v>
      </c>
      <c r="J1284">
        <v>26</v>
      </c>
      <c r="K1284" t="s">
        <v>23</v>
      </c>
      <c r="L1284">
        <f>IF(AI_Impact_on_Jobs_20303[[#This Row],[Risk_Category]] = "Low", AI_Impact_on_Jobs_20303[[#This Row],[Automation_Probability_2030]], 0)</f>
        <v>26</v>
      </c>
      <c r="M1284">
        <f>IF(AI_Impact_on_Jobs_20303[[#This Row],[Risk_Category]]="Medium", AI_Impact_on_Jobs_20303[[#This Row],[Automation_Probability_2030]], 0)</f>
        <v>0</v>
      </c>
      <c r="N1284">
        <f>IF(AI_Impact_on_Jobs_20303[[#This Row],[Risk_Category]]="High", AI_Impact_on_Jobs_20303[[#This Row],[Automation_Probability_2030]], 0)</f>
        <v>0</v>
      </c>
      <c r="O1284">
        <f>AVERAGE(AI_Impact_on_Jobs_20303[[#This Row],[Skill_1]:[Skill_10]])</f>
        <v>54.9</v>
      </c>
      <c r="P1284">
        <v>49</v>
      </c>
      <c r="Q1284">
        <v>55</v>
      </c>
      <c r="R1284">
        <v>2</v>
      </c>
      <c r="S1284">
        <v>79</v>
      </c>
      <c r="T1284">
        <v>36</v>
      </c>
      <c r="U1284">
        <v>96</v>
      </c>
      <c r="V1284">
        <v>99</v>
      </c>
      <c r="W1284">
        <v>92</v>
      </c>
      <c r="X1284">
        <v>8</v>
      </c>
      <c r="Y1284">
        <v>33</v>
      </c>
    </row>
    <row r="1285" spans="1:25" x14ac:dyDescent="0.35">
      <c r="A1285">
        <v>1284</v>
      </c>
      <c r="B1285" t="s">
        <v>37</v>
      </c>
      <c r="C1285">
        <v>65411</v>
      </c>
      <c r="D1285">
        <f>ROUND(AI_Impact_on_Jobs_20303[[#This Row],[Salary]]/1000, 1)</f>
        <v>65.400000000000006</v>
      </c>
      <c r="E1285">
        <v>11</v>
      </c>
      <c r="F12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85" t="s">
        <v>25</v>
      </c>
      <c r="H1285">
        <v>8</v>
      </c>
      <c r="I1285">
        <v>141</v>
      </c>
      <c r="J1285">
        <v>53</v>
      </c>
      <c r="K1285" t="s">
        <v>27</v>
      </c>
      <c r="L1285">
        <f>IF(AI_Impact_on_Jobs_20303[[#This Row],[Risk_Category]] = "Low", AI_Impact_on_Jobs_20303[[#This Row],[Automation_Probability_2030]], 0)</f>
        <v>0</v>
      </c>
      <c r="M1285">
        <f>IF(AI_Impact_on_Jobs_20303[[#This Row],[Risk_Category]]="Medium", AI_Impact_on_Jobs_20303[[#This Row],[Automation_Probability_2030]], 0)</f>
        <v>53</v>
      </c>
      <c r="N1285">
        <f>IF(AI_Impact_on_Jobs_20303[[#This Row],[Risk_Category]]="High", AI_Impact_on_Jobs_20303[[#This Row],[Automation_Probability_2030]], 0)</f>
        <v>0</v>
      </c>
      <c r="O1285">
        <f>AVERAGE(AI_Impact_on_Jobs_20303[[#This Row],[Skill_1]:[Skill_10]])</f>
        <v>40.700000000000003</v>
      </c>
      <c r="P1285">
        <v>48</v>
      </c>
      <c r="Q1285">
        <v>11</v>
      </c>
      <c r="R1285">
        <v>84</v>
      </c>
      <c r="S1285">
        <v>75</v>
      </c>
      <c r="T1285">
        <v>6</v>
      </c>
      <c r="U1285">
        <v>21</v>
      </c>
      <c r="V1285">
        <v>56</v>
      </c>
      <c r="W1285">
        <v>68</v>
      </c>
      <c r="X1285">
        <v>14</v>
      </c>
      <c r="Y1285">
        <v>24</v>
      </c>
    </row>
    <row r="1286" spans="1:25" x14ac:dyDescent="0.35">
      <c r="A1286">
        <v>1285</v>
      </c>
      <c r="B1286" t="s">
        <v>28</v>
      </c>
      <c r="C1286">
        <v>139497</v>
      </c>
      <c r="D1286">
        <f>ROUND(AI_Impact_on_Jobs_20303[[#This Row],[Salary]]/1000, 1)</f>
        <v>139.5</v>
      </c>
      <c r="E1286">
        <v>2</v>
      </c>
      <c r="F12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86" t="s">
        <v>38</v>
      </c>
      <c r="H1286">
        <v>22</v>
      </c>
      <c r="I1286">
        <v>142</v>
      </c>
      <c r="J1286">
        <v>59</v>
      </c>
      <c r="K1286" t="s">
        <v>27</v>
      </c>
      <c r="L1286">
        <f>IF(AI_Impact_on_Jobs_20303[[#This Row],[Risk_Category]] = "Low", AI_Impact_on_Jobs_20303[[#This Row],[Automation_Probability_2030]], 0)</f>
        <v>0</v>
      </c>
      <c r="M1286">
        <f>IF(AI_Impact_on_Jobs_20303[[#This Row],[Risk_Category]]="Medium", AI_Impact_on_Jobs_20303[[#This Row],[Automation_Probability_2030]], 0)</f>
        <v>59</v>
      </c>
      <c r="N1286">
        <f>IF(AI_Impact_on_Jobs_20303[[#This Row],[Risk_Category]]="High", AI_Impact_on_Jobs_20303[[#This Row],[Automation_Probability_2030]], 0)</f>
        <v>0</v>
      </c>
      <c r="O1286">
        <f>AVERAGE(AI_Impact_on_Jobs_20303[[#This Row],[Skill_1]:[Skill_10]])</f>
        <v>50.7</v>
      </c>
      <c r="P1286">
        <v>74</v>
      </c>
      <c r="Q1286">
        <v>79</v>
      </c>
      <c r="R1286">
        <v>36</v>
      </c>
      <c r="S1286">
        <v>77</v>
      </c>
      <c r="T1286">
        <v>98</v>
      </c>
      <c r="U1286">
        <v>7</v>
      </c>
      <c r="V1286">
        <v>42</v>
      </c>
      <c r="W1286">
        <v>72</v>
      </c>
      <c r="X1286">
        <v>9</v>
      </c>
      <c r="Y1286">
        <v>13</v>
      </c>
    </row>
    <row r="1287" spans="1:25" x14ac:dyDescent="0.35">
      <c r="A1287">
        <v>1286</v>
      </c>
      <c r="B1287" t="s">
        <v>29</v>
      </c>
      <c r="C1287">
        <v>53043</v>
      </c>
      <c r="D1287">
        <f>ROUND(AI_Impact_on_Jobs_20303[[#This Row],[Salary]]/1000, 1)</f>
        <v>53</v>
      </c>
      <c r="E1287">
        <v>0</v>
      </c>
      <c r="F12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87" t="s">
        <v>25</v>
      </c>
      <c r="H1287">
        <v>92</v>
      </c>
      <c r="I1287">
        <v>145</v>
      </c>
      <c r="J1287">
        <v>17</v>
      </c>
      <c r="K1287" t="s">
        <v>23</v>
      </c>
      <c r="L1287">
        <f>IF(AI_Impact_on_Jobs_20303[[#This Row],[Risk_Category]] = "Low", AI_Impact_on_Jobs_20303[[#This Row],[Automation_Probability_2030]], 0)</f>
        <v>17</v>
      </c>
      <c r="M1287">
        <f>IF(AI_Impact_on_Jobs_20303[[#This Row],[Risk_Category]]="Medium", AI_Impact_on_Jobs_20303[[#This Row],[Automation_Probability_2030]], 0)</f>
        <v>0</v>
      </c>
      <c r="N1287">
        <f>IF(AI_Impact_on_Jobs_20303[[#This Row],[Risk_Category]]="High", AI_Impact_on_Jobs_20303[[#This Row],[Automation_Probability_2030]], 0)</f>
        <v>0</v>
      </c>
      <c r="O1287">
        <f>AVERAGE(AI_Impact_on_Jobs_20303[[#This Row],[Skill_1]:[Skill_10]])</f>
        <v>46.2</v>
      </c>
      <c r="P1287">
        <v>37</v>
      </c>
      <c r="Q1287">
        <v>28</v>
      </c>
      <c r="R1287">
        <v>5</v>
      </c>
      <c r="S1287">
        <v>93</v>
      </c>
      <c r="T1287">
        <v>15</v>
      </c>
      <c r="U1287">
        <v>42</v>
      </c>
      <c r="V1287">
        <v>91</v>
      </c>
      <c r="W1287">
        <v>35</v>
      </c>
      <c r="X1287">
        <v>77</v>
      </c>
      <c r="Y1287">
        <v>39</v>
      </c>
    </row>
    <row r="1288" spans="1:25" x14ac:dyDescent="0.35">
      <c r="A1288">
        <v>1287</v>
      </c>
      <c r="B1288" t="s">
        <v>28</v>
      </c>
      <c r="C1288">
        <v>139732</v>
      </c>
      <c r="D1288">
        <f>ROUND(AI_Impact_on_Jobs_20303[[#This Row],[Salary]]/1000, 1)</f>
        <v>139.69999999999999</v>
      </c>
      <c r="E1288">
        <v>15</v>
      </c>
      <c r="F12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88" t="s">
        <v>22</v>
      </c>
      <c r="H1288">
        <v>98</v>
      </c>
      <c r="I1288">
        <v>89</v>
      </c>
      <c r="J1288">
        <v>64</v>
      </c>
      <c r="K1288" t="s">
        <v>27</v>
      </c>
      <c r="L1288">
        <f>IF(AI_Impact_on_Jobs_20303[[#This Row],[Risk_Category]] = "Low", AI_Impact_on_Jobs_20303[[#This Row],[Automation_Probability_2030]], 0)</f>
        <v>0</v>
      </c>
      <c r="M1288">
        <f>IF(AI_Impact_on_Jobs_20303[[#This Row],[Risk_Category]]="Medium", AI_Impact_on_Jobs_20303[[#This Row],[Automation_Probability_2030]], 0)</f>
        <v>64</v>
      </c>
      <c r="N1288">
        <f>IF(AI_Impact_on_Jobs_20303[[#This Row],[Risk_Category]]="High", AI_Impact_on_Jobs_20303[[#This Row],[Automation_Probability_2030]], 0)</f>
        <v>0</v>
      </c>
      <c r="O1288">
        <f>AVERAGE(AI_Impact_on_Jobs_20303[[#This Row],[Skill_1]:[Skill_10]])</f>
        <v>49.9</v>
      </c>
      <c r="P1288">
        <v>99</v>
      </c>
      <c r="Q1288">
        <v>98</v>
      </c>
      <c r="R1288">
        <v>43</v>
      </c>
      <c r="S1288">
        <v>49</v>
      </c>
      <c r="T1288">
        <v>3</v>
      </c>
      <c r="U1288">
        <v>31</v>
      </c>
      <c r="V1288">
        <v>49</v>
      </c>
      <c r="W1288">
        <v>2</v>
      </c>
      <c r="X1288">
        <v>71</v>
      </c>
      <c r="Y1288">
        <v>54</v>
      </c>
    </row>
    <row r="1289" spans="1:25" x14ac:dyDescent="0.35">
      <c r="A1289">
        <v>1288</v>
      </c>
      <c r="B1289" t="s">
        <v>35</v>
      </c>
      <c r="C1289">
        <v>146332</v>
      </c>
      <c r="D1289">
        <f>ROUND(AI_Impact_on_Jobs_20303[[#This Row],[Salary]]/1000, 1)</f>
        <v>146.30000000000001</v>
      </c>
      <c r="E1289">
        <v>27</v>
      </c>
      <c r="F12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89" t="s">
        <v>19</v>
      </c>
      <c r="H1289">
        <v>81</v>
      </c>
      <c r="I1289">
        <v>82</v>
      </c>
      <c r="J1289">
        <v>5</v>
      </c>
      <c r="K1289" t="s">
        <v>27</v>
      </c>
      <c r="L1289">
        <f>IF(AI_Impact_on_Jobs_20303[[#This Row],[Risk_Category]] = "Low", AI_Impact_on_Jobs_20303[[#This Row],[Automation_Probability_2030]], 0)</f>
        <v>0</v>
      </c>
      <c r="M1289">
        <f>IF(AI_Impact_on_Jobs_20303[[#This Row],[Risk_Category]]="Medium", AI_Impact_on_Jobs_20303[[#This Row],[Automation_Probability_2030]], 0)</f>
        <v>5</v>
      </c>
      <c r="N1289">
        <f>IF(AI_Impact_on_Jobs_20303[[#This Row],[Risk_Category]]="High", AI_Impact_on_Jobs_20303[[#This Row],[Automation_Probability_2030]], 0)</f>
        <v>0</v>
      </c>
      <c r="O1289">
        <f>AVERAGE(AI_Impact_on_Jobs_20303[[#This Row],[Skill_1]:[Skill_10]])</f>
        <v>53.9</v>
      </c>
      <c r="P1289">
        <v>75</v>
      </c>
      <c r="Q1289">
        <v>19</v>
      </c>
      <c r="R1289">
        <v>3</v>
      </c>
      <c r="S1289">
        <v>85</v>
      </c>
      <c r="T1289">
        <v>14</v>
      </c>
      <c r="U1289">
        <v>89</v>
      </c>
      <c r="V1289">
        <v>91</v>
      </c>
      <c r="W1289">
        <v>46</v>
      </c>
      <c r="X1289">
        <v>81</v>
      </c>
      <c r="Y1289">
        <v>36</v>
      </c>
    </row>
    <row r="1290" spans="1:25" x14ac:dyDescent="0.35">
      <c r="A1290">
        <v>1289</v>
      </c>
      <c r="B1290" t="s">
        <v>39</v>
      </c>
      <c r="C1290">
        <v>110314</v>
      </c>
      <c r="D1290">
        <f>ROUND(AI_Impact_on_Jobs_20303[[#This Row],[Salary]]/1000, 1)</f>
        <v>110.3</v>
      </c>
      <c r="E1290">
        <v>5</v>
      </c>
      <c r="F12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90" t="s">
        <v>38</v>
      </c>
      <c r="H1290">
        <v>82</v>
      </c>
      <c r="I1290">
        <v>58</v>
      </c>
      <c r="J1290">
        <v>85</v>
      </c>
      <c r="K1290" t="s">
        <v>20</v>
      </c>
      <c r="L1290">
        <f>IF(AI_Impact_on_Jobs_20303[[#This Row],[Risk_Category]] = "Low", AI_Impact_on_Jobs_20303[[#This Row],[Automation_Probability_2030]], 0)</f>
        <v>0</v>
      </c>
      <c r="M1290">
        <f>IF(AI_Impact_on_Jobs_20303[[#This Row],[Risk_Category]]="Medium", AI_Impact_on_Jobs_20303[[#This Row],[Automation_Probability_2030]], 0)</f>
        <v>0</v>
      </c>
      <c r="N1290">
        <f>IF(AI_Impact_on_Jobs_20303[[#This Row],[Risk_Category]]="High", AI_Impact_on_Jobs_20303[[#This Row],[Automation_Probability_2030]], 0)</f>
        <v>85</v>
      </c>
      <c r="O1290">
        <f>AVERAGE(AI_Impact_on_Jobs_20303[[#This Row],[Skill_1]:[Skill_10]])</f>
        <v>55.4</v>
      </c>
      <c r="P1290">
        <v>64</v>
      </c>
      <c r="Q1290">
        <v>0</v>
      </c>
      <c r="R1290">
        <v>98</v>
      </c>
      <c r="S1290">
        <v>41</v>
      </c>
      <c r="T1290">
        <v>52</v>
      </c>
      <c r="U1290">
        <v>19</v>
      </c>
      <c r="V1290">
        <v>61</v>
      </c>
      <c r="W1290">
        <v>81</v>
      </c>
      <c r="X1290">
        <v>59</v>
      </c>
      <c r="Y1290">
        <v>79</v>
      </c>
    </row>
    <row r="1291" spans="1:25" x14ac:dyDescent="0.35">
      <c r="A1291">
        <v>1290</v>
      </c>
      <c r="B1291" t="s">
        <v>32</v>
      </c>
      <c r="C1291">
        <v>147230</v>
      </c>
      <c r="D1291">
        <f>ROUND(AI_Impact_on_Jobs_20303[[#This Row],[Salary]]/1000, 1)</f>
        <v>147.19999999999999</v>
      </c>
      <c r="E1291">
        <v>13</v>
      </c>
      <c r="F12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91" t="s">
        <v>22</v>
      </c>
      <c r="H1291">
        <v>5</v>
      </c>
      <c r="I1291">
        <v>87</v>
      </c>
      <c r="J1291">
        <v>6</v>
      </c>
      <c r="K1291" t="s">
        <v>27</v>
      </c>
      <c r="L1291">
        <f>IF(AI_Impact_on_Jobs_20303[[#This Row],[Risk_Category]] = "Low", AI_Impact_on_Jobs_20303[[#This Row],[Automation_Probability_2030]], 0)</f>
        <v>0</v>
      </c>
      <c r="M1291">
        <f>IF(AI_Impact_on_Jobs_20303[[#This Row],[Risk_Category]]="Medium", AI_Impact_on_Jobs_20303[[#This Row],[Automation_Probability_2030]], 0)</f>
        <v>6</v>
      </c>
      <c r="N1291">
        <f>IF(AI_Impact_on_Jobs_20303[[#This Row],[Risk_Category]]="High", AI_Impact_on_Jobs_20303[[#This Row],[Automation_Probability_2030]], 0)</f>
        <v>0</v>
      </c>
      <c r="O1291">
        <f>AVERAGE(AI_Impact_on_Jobs_20303[[#This Row],[Skill_1]:[Skill_10]])</f>
        <v>39</v>
      </c>
      <c r="P1291">
        <v>87</v>
      </c>
      <c r="Q1291">
        <v>88</v>
      </c>
      <c r="R1291">
        <v>23</v>
      </c>
      <c r="S1291">
        <v>9</v>
      </c>
      <c r="T1291">
        <v>34</v>
      </c>
      <c r="U1291">
        <v>31</v>
      </c>
      <c r="V1291">
        <v>73</v>
      </c>
      <c r="W1291">
        <v>3</v>
      </c>
      <c r="X1291">
        <v>5</v>
      </c>
      <c r="Y1291">
        <v>37</v>
      </c>
    </row>
    <row r="1292" spans="1:25" x14ac:dyDescent="0.35">
      <c r="A1292">
        <v>1291</v>
      </c>
      <c r="B1292" t="s">
        <v>21</v>
      </c>
      <c r="C1292">
        <v>107271</v>
      </c>
      <c r="D1292">
        <f>ROUND(AI_Impact_on_Jobs_20303[[#This Row],[Salary]]/1000, 1)</f>
        <v>107.3</v>
      </c>
      <c r="E1292">
        <v>15</v>
      </c>
      <c r="F12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92" t="s">
        <v>19</v>
      </c>
      <c r="H1292">
        <v>32</v>
      </c>
      <c r="I1292">
        <v>64</v>
      </c>
      <c r="J1292">
        <v>5</v>
      </c>
      <c r="K1292" t="s">
        <v>23</v>
      </c>
      <c r="L1292">
        <f>IF(AI_Impact_on_Jobs_20303[[#This Row],[Risk_Category]] = "Low", AI_Impact_on_Jobs_20303[[#This Row],[Automation_Probability_2030]], 0)</f>
        <v>5</v>
      </c>
      <c r="M1292">
        <f>IF(AI_Impact_on_Jobs_20303[[#This Row],[Risk_Category]]="Medium", AI_Impact_on_Jobs_20303[[#This Row],[Automation_Probability_2030]], 0)</f>
        <v>0</v>
      </c>
      <c r="N1292">
        <f>IF(AI_Impact_on_Jobs_20303[[#This Row],[Risk_Category]]="High", AI_Impact_on_Jobs_20303[[#This Row],[Automation_Probability_2030]], 0)</f>
        <v>0</v>
      </c>
      <c r="O1292">
        <f>AVERAGE(AI_Impact_on_Jobs_20303[[#This Row],[Skill_1]:[Skill_10]])</f>
        <v>41.5</v>
      </c>
      <c r="P1292">
        <v>45</v>
      </c>
      <c r="Q1292">
        <v>91</v>
      </c>
      <c r="R1292">
        <v>31</v>
      </c>
      <c r="S1292">
        <v>2</v>
      </c>
      <c r="T1292">
        <v>93</v>
      </c>
      <c r="U1292">
        <v>11</v>
      </c>
      <c r="V1292">
        <v>5</v>
      </c>
      <c r="W1292">
        <v>88</v>
      </c>
      <c r="X1292">
        <v>7</v>
      </c>
      <c r="Y1292">
        <v>42</v>
      </c>
    </row>
    <row r="1293" spans="1:25" x14ac:dyDescent="0.35">
      <c r="A1293">
        <v>1292</v>
      </c>
      <c r="B1293" t="s">
        <v>39</v>
      </c>
      <c r="C1293">
        <v>135812</v>
      </c>
      <c r="D1293">
        <f>ROUND(AI_Impact_on_Jobs_20303[[#This Row],[Salary]]/1000, 1)</f>
        <v>135.80000000000001</v>
      </c>
      <c r="E1293">
        <v>28</v>
      </c>
      <c r="F12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293" t="s">
        <v>22</v>
      </c>
      <c r="H1293">
        <v>74</v>
      </c>
      <c r="I1293">
        <v>54</v>
      </c>
      <c r="J1293">
        <v>87</v>
      </c>
      <c r="K1293" t="s">
        <v>20</v>
      </c>
      <c r="L1293">
        <f>IF(AI_Impact_on_Jobs_20303[[#This Row],[Risk_Category]] = "Low", AI_Impact_on_Jobs_20303[[#This Row],[Automation_Probability_2030]], 0)</f>
        <v>0</v>
      </c>
      <c r="M1293">
        <f>IF(AI_Impact_on_Jobs_20303[[#This Row],[Risk_Category]]="Medium", AI_Impact_on_Jobs_20303[[#This Row],[Automation_Probability_2030]], 0)</f>
        <v>0</v>
      </c>
      <c r="N1293">
        <f>IF(AI_Impact_on_Jobs_20303[[#This Row],[Risk_Category]]="High", AI_Impact_on_Jobs_20303[[#This Row],[Automation_Probability_2030]], 0)</f>
        <v>87</v>
      </c>
      <c r="O1293">
        <f>AVERAGE(AI_Impact_on_Jobs_20303[[#This Row],[Skill_1]:[Skill_10]])</f>
        <v>54.4</v>
      </c>
      <c r="P1293">
        <v>64</v>
      </c>
      <c r="Q1293">
        <v>96</v>
      </c>
      <c r="R1293">
        <v>97</v>
      </c>
      <c r="S1293">
        <v>38</v>
      </c>
      <c r="T1293">
        <v>59</v>
      </c>
      <c r="U1293">
        <v>14</v>
      </c>
      <c r="V1293">
        <v>7</v>
      </c>
      <c r="W1293">
        <v>43</v>
      </c>
      <c r="X1293">
        <v>69</v>
      </c>
      <c r="Y1293">
        <v>57</v>
      </c>
    </row>
    <row r="1294" spans="1:25" x14ac:dyDescent="0.35">
      <c r="A1294">
        <v>1293</v>
      </c>
      <c r="B1294" t="s">
        <v>37</v>
      </c>
      <c r="C1294">
        <v>138613</v>
      </c>
      <c r="D1294">
        <f>ROUND(AI_Impact_on_Jobs_20303[[#This Row],[Salary]]/1000, 1)</f>
        <v>138.6</v>
      </c>
      <c r="E1294">
        <v>9</v>
      </c>
      <c r="F12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94" t="s">
        <v>22</v>
      </c>
      <c r="H1294">
        <v>28</v>
      </c>
      <c r="I1294">
        <v>88</v>
      </c>
      <c r="J1294">
        <v>56</v>
      </c>
      <c r="K1294" t="s">
        <v>27</v>
      </c>
      <c r="L1294">
        <f>IF(AI_Impact_on_Jobs_20303[[#This Row],[Risk_Category]] = "Low", AI_Impact_on_Jobs_20303[[#This Row],[Automation_Probability_2030]], 0)</f>
        <v>0</v>
      </c>
      <c r="M1294">
        <f>IF(AI_Impact_on_Jobs_20303[[#This Row],[Risk_Category]]="Medium", AI_Impact_on_Jobs_20303[[#This Row],[Automation_Probability_2030]], 0)</f>
        <v>56</v>
      </c>
      <c r="N1294">
        <f>IF(AI_Impact_on_Jobs_20303[[#This Row],[Risk_Category]]="High", AI_Impact_on_Jobs_20303[[#This Row],[Automation_Probability_2030]], 0)</f>
        <v>0</v>
      </c>
      <c r="O1294">
        <f>AVERAGE(AI_Impact_on_Jobs_20303[[#This Row],[Skill_1]:[Skill_10]])</f>
        <v>29.6</v>
      </c>
      <c r="P1294">
        <v>33</v>
      </c>
      <c r="Q1294">
        <v>88</v>
      </c>
      <c r="R1294">
        <v>11</v>
      </c>
      <c r="S1294">
        <v>4</v>
      </c>
      <c r="T1294">
        <v>21</v>
      </c>
      <c r="U1294">
        <v>29</v>
      </c>
      <c r="V1294">
        <v>11</v>
      </c>
      <c r="W1294">
        <v>7</v>
      </c>
      <c r="X1294">
        <v>76</v>
      </c>
      <c r="Y1294">
        <v>16</v>
      </c>
    </row>
    <row r="1295" spans="1:25" x14ac:dyDescent="0.35">
      <c r="A1295">
        <v>1294</v>
      </c>
      <c r="B1295" t="s">
        <v>43</v>
      </c>
      <c r="C1295">
        <v>82774</v>
      </c>
      <c r="D1295">
        <f>ROUND(AI_Impact_on_Jobs_20303[[#This Row],[Salary]]/1000, 1)</f>
        <v>82.8</v>
      </c>
      <c r="E1295">
        <v>4</v>
      </c>
      <c r="F12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95" t="s">
        <v>19</v>
      </c>
      <c r="H1295">
        <v>37</v>
      </c>
      <c r="I1295">
        <v>117</v>
      </c>
      <c r="J1295">
        <v>11</v>
      </c>
      <c r="K1295" t="s">
        <v>23</v>
      </c>
      <c r="L1295">
        <f>IF(AI_Impact_on_Jobs_20303[[#This Row],[Risk_Category]] = "Low", AI_Impact_on_Jobs_20303[[#This Row],[Automation_Probability_2030]], 0)</f>
        <v>11</v>
      </c>
      <c r="M1295">
        <f>IF(AI_Impact_on_Jobs_20303[[#This Row],[Risk_Category]]="Medium", AI_Impact_on_Jobs_20303[[#This Row],[Automation_Probability_2030]], 0)</f>
        <v>0</v>
      </c>
      <c r="N1295">
        <f>IF(AI_Impact_on_Jobs_20303[[#This Row],[Risk_Category]]="High", AI_Impact_on_Jobs_20303[[#This Row],[Automation_Probability_2030]], 0)</f>
        <v>0</v>
      </c>
      <c r="O1295">
        <f>AVERAGE(AI_Impact_on_Jobs_20303[[#This Row],[Skill_1]:[Skill_10]])</f>
        <v>65.2</v>
      </c>
      <c r="P1295">
        <v>24</v>
      </c>
      <c r="Q1295">
        <v>57</v>
      </c>
      <c r="R1295">
        <v>56</v>
      </c>
      <c r="S1295">
        <v>77</v>
      </c>
      <c r="T1295">
        <v>76</v>
      </c>
      <c r="U1295">
        <v>67</v>
      </c>
      <c r="V1295">
        <v>45</v>
      </c>
      <c r="W1295">
        <v>89</v>
      </c>
      <c r="X1295">
        <v>62</v>
      </c>
      <c r="Y1295">
        <v>99</v>
      </c>
    </row>
    <row r="1296" spans="1:25" x14ac:dyDescent="0.35">
      <c r="A1296">
        <v>1295</v>
      </c>
      <c r="B1296" t="s">
        <v>41</v>
      </c>
      <c r="C1296">
        <v>44436</v>
      </c>
      <c r="D1296">
        <f>ROUND(AI_Impact_on_Jobs_20303[[#This Row],[Salary]]/1000, 1)</f>
        <v>44.4</v>
      </c>
      <c r="E1296">
        <v>10</v>
      </c>
      <c r="F12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296" t="s">
        <v>38</v>
      </c>
      <c r="H1296">
        <v>4</v>
      </c>
      <c r="I1296">
        <v>82</v>
      </c>
      <c r="J1296">
        <v>84</v>
      </c>
      <c r="K1296" t="s">
        <v>20</v>
      </c>
      <c r="L1296">
        <f>IF(AI_Impact_on_Jobs_20303[[#This Row],[Risk_Category]] = "Low", AI_Impact_on_Jobs_20303[[#This Row],[Automation_Probability_2030]], 0)</f>
        <v>0</v>
      </c>
      <c r="M1296">
        <f>IF(AI_Impact_on_Jobs_20303[[#This Row],[Risk_Category]]="Medium", AI_Impact_on_Jobs_20303[[#This Row],[Automation_Probability_2030]], 0)</f>
        <v>0</v>
      </c>
      <c r="N1296">
        <f>IF(AI_Impact_on_Jobs_20303[[#This Row],[Risk_Category]]="High", AI_Impact_on_Jobs_20303[[#This Row],[Automation_Probability_2030]], 0)</f>
        <v>84</v>
      </c>
      <c r="O1296">
        <f>AVERAGE(AI_Impact_on_Jobs_20303[[#This Row],[Skill_1]:[Skill_10]])</f>
        <v>47.7</v>
      </c>
      <c r="P1296">
        <v>72</v>
      </c>
      <c r="Q1296">
        <v>55</v>
      </c>
      <c r="R1296">
        <v>79</v>
      </c>
      <c r="S1296">
        <v>28</v>
      </c>
      <c r="T1296">
        <v>18</v>
      </c>
      <c r="U1296">
        <v>5</v>
      </c>
      <c r="V1296">
        <v>57</v>
      </c>
      <c r="W1296">
        <v>69</v>
      </c>
      <c r="X1296">
        <v>33</v>
      </c>
      <c r="Y1296">
        <v>61</v>
      </c>
    </row>
    <row r="1297" spans="1:25" x14ac:dyDescent="0.35">
      <c r="A1297">
        <v>1296</v>
      </c>
      <c r="B1297" t="s">
        <v>41</v>
      </c>
      <c r="C1297">
        <v>41573</v>
      </c>
      <c r="D1297">
        <f>ROUND(AI_Impact_on_Jobs_20303[[#This Row],[Salary]]/1000, 1)</f>
        <v>41.6</v>
      </c>
      <c r="E1297">
        <v>6</v>
      </c>
      <c r="F12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97" t="s">
        <v>25</v>
      </c>
      <c r="H1297">
        <v>1</v>
      </c>
      <c r="I1297">
        <v>12</v>
      </c>
      <c r="J1297">
        <v>79</v>
      </c>
      <c r="K1297" t="s">
        <v>20</v>
      </c>
      <c r="L1297">
        <f>IF(AI_Impact_on_Jobs_20303[[#This Row],[Risk_Category]] = "Low", AI_Impact_on_Jobs_20303[[#This Row],[Automation_Probability_2030]], 0)</f>
        <v>0</v>
      </c>
      <c r="M1297">
        <f>IF(AI_Impact_on_Jobs_20303[[#This Row],[Risk_Category]]="Medium", AI_Impact_on_Jobs_20303[[#This Row],[Automation_Probability_2030]], 0)</f>
        <v>0</v>
      </c>
      <c r="N1297">
        <f>IF(AI_Impact_on_Jobs_20303[[#This Row],[Risk_Category]]="High", AI_Impact_on_Jobs_20303[[#This Row],[Automation_Probability_2030]], 0)</f>
        <v>79</v>
      </c>
      <c r="O1297">
        <f>AVERAGE(AI_Impact_on_Jobs_20303[[#This Row],[Skill_1]:[Skill_10]])</f>
        <v>57.1</v>
      </c>
      <c r="P1297">
        <v>67</v>
      </c>
      <c r="Q1297">
        <v>83</v>
      </c>
      <c r="R1297">
        <v>85</v>
      </c>
      <c r="S1297">
        <v>17</v>
      </c>
      <c r="T1297">
        <v>49</v>
      </c>
      <c r="U1297">
        <v>73</v>
      </c>
      <c r="V1297">
        <v>77</v>
      </c>
      <c r="W1297">
        <v>78</v>
      </c>
      <c r="X1297">
        <v>23</v>
      </c>
      <c r="Y1297">
        <v>19</v>
      </c>
    </row>
    <row r="1298" spans="1:25" x14ac:dyDescent="0.35">
      <c r="A1298">
        <v>1297</v>
      </c>
      <c r="B1298" t="s">
        <v>21</v>
      </c>
      <c r="C1298">
        <v>99269</v>
      </c>
      <c r="D1298">
        <f>ROUND(AI_Impact_on_Jobs_20303[[#This Row],[Salary]]/1000, 1)</f>
        <v>99.3</v>
      </c>
      <c r="E1298">
        <v>3</v>
      </c>
      <c r="F12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298" t="s">
        <v>38</v>
      </c>
      <c r="H1298">
        <v>74</v>
      </c>
      <c r="I1298">
        <v>82</v>
      </c>
      <c r="J1298">
        <v>8</v>
      </c>
      <c r="K1298" t="s">
        <v>23</v>
      </c>
      <c r="L1298">
        <f>IF(AI_Impact_on_Jobs_20303[[#This Row],[Risk_Category]] = "Low", AI_Impact_on_Jobs_20303[[#This Row],[Automation_Probability_2030]], 0)</f>
        <v>8</v>
      </c>
      <c r="M1298">
        <f>IF(AI_Impact_on_Jobs_20303[[#This Row],[Risk_Category]]="Medium", AI_Impact_on_Jobs_20303[[#This Row],[Automation_Probability_2030]], 0)</f>
        <v>0</v>
      </c>
      <c r="N1298">
        <f>IF(AI_Impact_on_Jobs_20303[[#This Row],[Risk_Category]]="High", AI_Impact_on_Jobs_20303[[#This Row],[Automation_Probability_2030]], 0)</f>
        <v>0</v>
      </c>
      <c r="O1298">
        <f>AVERAGE(AI_Impact_on_Jobs_20303[[#This Row],[Skill_1]:[Skill_10]])</f>
        <v>26.5</v>
      </c>
      <c r="P1298">
        <v>72</v>
      </c>
      <c r="Q1298">
        <v>3</v>
      </c>
      <c r="R1298">
        <v>17</v>
      </c>
      <c r="S1298">
        <v>15</v>
      </c>
      <c r="T1298">
        <v>31</v>
      </c>
      <c r="U1298">
        <v>59</v>
      </c>
      <c r="V1298">
        <v>36</v>
      </c>
      <c r="W1298">
        <v>2</v>
      </c>
      <c r="X1298">
        <v>1</v>
      </c>
      <c r="Y1298">
        <v>29</v>
      </c>
    </row>
    <row r="1299" spans="1:25" x14ac:dyDescent="0.35">
      <c r="A1299">
        <v>1298</v>
      </c>
      <c r="B1299" t="s">
        <v>36</v>
      </c>
      <c r="C1299">
        <v>55734</v>
      </c>
      <c r="D1299">
        <f>ROUND(AI_Impact_on_Jobs_20303[[#This Row],[Salary]]/1000, 1)</f>
        <v>55.7</v>
      </c>
      <c r="E1299">
        <v>17</v>
      </c>
      <c r="F12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299" t="s">
        <v>22</v>
      </c>
      <c r="H1299">
        <v>1</v>
      </c>
      <c r="I1299">
        <v>106</v>
      </c>
      <c r="J1299">
        <v>35</v>
      </c>
      <c r="K1299" t="s">
        <v>27</v>
      </c>
      <c r="L1299">
        <f>IF(AI_Impact_on_Jobs_20303[[#This Row],[Risk_Category]] = "Low", AI_Impact_on_Jobs_20303[[#This Row],[Automation_Probability_2030]], 0)</f>
        <v>0</v>
      </c>
      <c r="M1299">
        <f>IF(AI_Impact_on_Jobs_20303[[#This Row],[Risk_Category]]="Medium", AI_Impact_on_Jobs_20303[[#This Row],[Automation_Probability_2030]], 0)</f>
        <v>35</v>
      </c>
      <c r="N1299">
        <f>IF(AI_Impact_on_Jobs_20303[[#This Row],[Risk_Category]]="High", AI_Impact_on_Jobs_20303[[#This Row],[Automation_Probability_2030]], 0)</f>
        <v>0</v>
      </c>
      <c r="O1299">
        <f>AVERAGE(AI_Impact_on_Jobs_20303[[#This Row],[Skill_1]:[Skill_10]])</f>
        <v>36.4</v>
      </c>
      <c r="P1299">
        <v>21</v>
      </c>
      <c r="Q1299">
        <v>17</v>
      </c>
      <c r="R1299">
        <v>7</v>
      </c>
      <c r="S1299">
        <v>67</v>
      </c>
      <c r="T1299">
        <v>46</v>
      </c>
      <c r="U1299">
        <v>83</v>
      </c>
      <c r="V1299">
        <v>1</v>
      </c>
      <c r="W1299">
        <v>14</v>
      </c>
      <c r="X1299">
        <v>31</v>
      </c>
      <c r="Y1299">
        <v>77</v>
      </c>
    </row>
    <row r="1300" spans="1:25" x14ac:dyDescent="0.35">
      <c r="A1300">
        <v>1299</v>
      </c>
      <c r="B1300" t="s">
        <v>42</v>
      </c>
      <c r="C1300">
        <v>43764</v>
      </c>
      <c r="D1300">
        <f>ROUND(AI_Impact_on_Jobs_20303[[#This Row],[Salary]]/1000, 1)</f>
        <v>43.8</v>
      </c>
      <c r="E1300">
        <v>25</v>
      </c>
      <c r="F13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00" t="s">
        <v>38</v>
      </c>
      <c r="H1300">
        <v>41</v>
      </c>
      <c r="I1300">
        <v>8</v>
      </c>
      <c r="J1300">
        <v>33</v>
      </c>
      <c r="K1300" t="s">
        <v>27</v>
      </c>
      <c r="L1300">
        <f>IF(AI_Impact_on_Jobs_20303[[#This Row],[Risk_Category]] = "Low", AI_Impact_on_Jobs_20303[[#This Row],[Automation_Probability_2030]], 0)</f>
        <v>0</v>
      </c>
      <c r="M1300">
        <f>IF(AI_Impact_on_Jobs_20303[[#This Row],[Risk_Category]]="Medium", AI_Impact_on_Jobs_20303[[#This Row],[Automation_Probability_2030]], 0)</f>
        <v>33</v>
      </c>
      <c r="N1300">
        <f>IF(AI_Impact_on_Jobs_20303[[#This Row],[Risk_Category]]="High", AI_Impact_on_Jobs_20303[[#This Row],[Automation_Probability_2030]], 0)</f>
        <v>0</v>
      </c>
      <c r="O1300">
        <f>AVERAGE(AI_Impact_on_Jobs_20303[[#This Row],[Skill_1]:[Skill_10]])</f>
        <v>53.8</v>
      </c>
      <c r="P1300">
        <v>94</v>
      </c>
      <c r="Q1300">
        <v>55</v>
      </c>
      <c r="R1300">
        <v>79</v>
      </c>
      <c r="S1300">
        <v>66</v>
      </c>
      <c r="T1300">
        <v>51</v>
      </c>
      <c r="U1300">
        <v>9</v>
      </c>
      <c r="V1300">
        <v>64</v>
      </c>
      <c r="W1300">
        <v>16</v>
      </c>
      <c r="X1300">
        <v>41</v>
      </c>
      <c r="Y1300">
        <v>63</v>
      </c>
    </row>
    <row r="1301" spans="1:25" x14ac:dyDescent="0.35">
      <c r="A1301">
        <v>1300</v>
      </c>
      <c r="B1301" t="s">
        <v>41</v>
      </c>
      <c r="C1301">
        <v>40485</v>
      </c>
      <c r="D1301">
        <f>ROUND(AI_Impact_on_Jobs_20303[[#This Row],[Salary]]/1000, 1)</f>
        <v>40.5</v>
      </c>
      <c r="E1301">
        <v>2</v>
      </c>
      <c r="F13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01" t="s">
        <v>25</v>
      </c>
      <c r="H1301">
        <v>69</v>
      </c>
      <c r="I1301">
        <v>117</v>
      </c>
      <c r="J1301">
        <v>74</v>
      </c>
      <c r="K1301" t="s">
        <v>20</v>
      </c>
      <c r="L1301">
        <f>IF(AI_Impact_on_Jobs_20303[[#This Row],[Risk_Category]] = "Low", AI_Impact_on_Jobs_20303[[#This Row],[Automation_Probability_2030]], 0)</f>
        <v>0</v>
      </c>
      <c r="M1301">
        <f>IF(AI_Impact_on_Jobs_20303[[#This Row],[Risk_Category]]="Medium", AI_Impact_on_Jobs_20303[[#This Row],[Automation_Probability_2030]], 0)</f>
        <v>0</v>
      </c>
      <c r="N1301">
        <f>IF(AI_Impact_on_Jobs_20303[[#This Row],[Risk_Category]]="High", AI_Impact_on_Jobs_20303[[#This Row],[Automation_Probability_2030]], 0)</f>
        <v>74</v>
      </c>
      <c r="O1301">
        <f>AVERAGE(AI_Impact_on_Jobs_20303[[#This Row],[Skill_1]:[Skill_10]])</f>
        <v>43.5</v>
      </c>
      <c r="P1301">
        <v>35</v>
      </c>
      <c r="Q1301">
        <v>4</v>
      </c>
      <c r="R1301">
        <v>72</v>
      </c>
      <c r="S1301">
        <v>95</v>
      </c>
      <c r="T1301">
        <v>26</v>
      </c>
      <c r="U1301">
        <v>9</v>
      </c>
      <c r="V1301">
        <v>48</v>
      </c>
      <c r="W1301">
        <v>86</v>
      </c>
      <c r="X1301">
        <v>55</v>
      </c>
      <c r="Y1301">
        <v>5</v>
      </c>
    </row>
    <row r="1302" spans="1:25" x14ac:dyDescent="0.35">
      <c r="A1302">
        <v>1301</v>
      </c>
      <c r="B1302" t="s">
        <v>18</v>
      </c>
      <c r="C1302">
        <v>83804</v>
      </c>
      <c r="D1302">
        <f>ROUND(AI_Impact_on_Jobs_20303[[#This Row],[Salary]]/1000, 1)</f>
        <v>83.8</v>
      </c>
      <c r="E1302">
        <v>21</v>
      </c>
      <c r="F13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02" t="s">
        <v>38</v>
      </c>
      <c r="H1302">
        <v>22</v>
      </c>
      <c r="I1302">
        <v>54</v>
      </c>
      <c r="J1302">
        <v>84</v>
      </c>
      <c r="K1302" t="s">
        <v>20</v>
      </c>
      <c r="L1302">
        <f>IF(AI_Impact_on_Jobs_20303[[#This Row],[Risk_Category]] = "Low", AI_Impact_on_Jobs_20303[[#This Row],[Automation_Probability_2030]], 0)</f>
        <v>0</v>
      </c>
      <c r="M1302">
        <f>IF(AI_Impact_on_Jobs_20303[[#This Row],[Risk_Category]]="Medium", AI_Impact_on_Jobs_20303[[#This Row],[Automation_Probability_2030]], 0)</f>
        <v>0</v>
      </c>
      <c r="N1302">
        <f>IF(AI_Impact_on_Jobs_20303[[#This Row],[Risk_Category]]="High", AI_Impact_on_Jobs_20303[[#This Row],[Automation_Probability_2030]], 0)</f>
        <v>84</v>
      </c>
      <c r="O1302">
        <f>AVERAGE(AI_Impact_on_Jobs_20303[[#This Row],[Skill_1]:[Skill_10]])</f>
        <v>38.200000000000003</v>
      </c>
      <c r="P1302">
        <v>13</v>
      </c>
      <c r="Q1302">
        <v>34</v>
      </c>
      <c r="R1302">
        <v>51</v>
      </c>
      <c r="S1302">
        <v>9</v>
      </c>
      <c r="T1302">
        <v>8</v>
      </c>
      <c r="U1302">
        <v>67</v>
      </c>
      <c r="V1302">
        <v>1</v>
      </c>
      <c r="W1302">
        <v>63</v>
      </c>
      <c r="X1302">
        <v>55</v>
      </c>
      <c r="Y1302">
        <v>81</v>
      </c>
    </row>
    <row r="1303" spans="1:25" x14ac:dyDescent="0.35">
      <c r="A1303">
        <v>1302</v>
      </c>
      <c r="B1303" t="s">
        <v>28</v>
      </c>
      <c r="C1303">
        <v>97635</v>
      </c>
      <c r="D1303">
        <f>ROUND(AI_Impact_on_Jobs_20303[[#This Row],[Salary]]/1000, 1)</f>
        <v>97.6</v>
      </c>
      <c r="E1303">
        <v>18</v>
      </c>
      <c r="F13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03" t="s">
        <v>25</v>
      </c>
      <c r="H1303">
        <v>35</v>
      </c>
      <c r="I1303">
        <v>74</v>
      </c>
      <c r="J1303">
        <v>33</v>
      </c>
      <c r="K1303" t="s">
        <v>27</v>
      </c>
      <c r="L1303">
        <f>IF(AI_Impact_on_Jobs_20303[[#This Row],[Risk_Category]] = "Low", AI_Impact_on_Jobs_20303[[#This Row],[Automation_Probability_2030]], 0)</f>
        <v>0</v>
      </c>
      <c r="M1303">
        <f>IF(AI_Impact_on_Jobs_20303[[#This Row],[Risk_Category]]="Medium", AI_Impact_on_Jobs_20303[[#This Row],[Automation_Probability_2030]], 0)</f>
        <v>33</v>
      </c>
      <c r="N1303">
        <f>IF(AI_Impact_on_Jobs_20303[[#This Row],[Risk_Category]]="High", AI_Impact_on_Jobs_20303[[#This Row],[Automation_Probability_2030]], 0)</f>
        <v>0</v>
      </c>
      <c r="O1303">
        <f>AVERAGE(AI_Impact_on_Jobs_20303[[#This Row],[Skill_1]:[Skill_10]])</f>
        <v>47.6</v>
      </c>
      <c r="P1303">
        <v>53</v>
      </c>
      <c r="Q1303">
        <v>89</v>
      </c>
      <c r="R1303">
        <v>51</v>
      </c>
      <c r="S1303">
        <v>74</v>
      </c>
      <c r="T1303">
        <v>3</v>
      </c>
      <c r="U1303">
        <v>45</v>
      </c>
      <c r="V1303">
        <v>32</v>
      </c>
      <c r="W1303">
        <v>11</v>
      </c>
      <c r="X1303">
        <v>42</v>
      </c>
      <c r="Y1303">
        <v>76</v>
      </c>
    </row>
    <row r="1304" spans="1:25" x14ac:dyDescent="0.35">
      <c r="A1304">
        <v>1303</v>
      </c>
      <c r="B1304" t="s">
        <v>18</v>
      </c>
      <c r="C1304">
        <v>100880</v>
      </c>
      <c r="D1304">
        <f>ROUND(AI_Impact_on_Jobs_20303[[#This Row],[Salary]]/1000, 1)</f>
        <v>100.9</v>
      </c>
      <c r="E1304">
        <v>19</v>
      </c>
      <c r="F13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04" t="s">
        <v>38</v>
      </c>
      <c r="H1304">
        <v>65</v>
      </c>
      <c r="I1304">
        <v>126</v>
      </c>
      <c r="J1304">
        <v>78</v>
      </c>
      <c r="K1304" t="s">
        <v>20</v>
      </c>
      <c r="L1304">
        <f>IF(AI_Impact_on_Jobs_20303[[#This Row],[Risk_Category]] = "Low", AI_Impact_on_Jobs_20303[[#This Row],[Automation_Probability_2030]], 0)</f>
        <v>0</v>
      </c>
      <c r="M1304">
        <f>IF(AI_Impact_on_Jobs_20303[[#This Row],[Risk_Category]]="Medium", AI_Impact_on_Jobs_20303[[#This Row],[Automation_Probability_2030]], 0)</f>
        <v>0</v>
      </c>
      <c r="N1304">
        <f>IF(AI_Impact_on_Jobs_20303[[#This Row],[Risk_Category]]="High", AI_Impact_on_Jobs_20303[[#This Row],[Automation_Probability_2030]], 0)</f>
        <v>78</v>
      </c>
      <c r="O1304">
        <f>AVERAGE(AI_Impact_on_Jobs_20303[[#This Row],[Skill_1]:[Skill_10]])</f>
        <v>31.8</v>
      </c>
      <c r="P1304">
        <v>8</v>
      </c>
      <c r="Q1304">
        <v>34</v>
      </c>
      <c r="R1304">
        <v>26</v>
      </c>
      <c r="S1304">
        <v>22</v>
      </c>
      <c r="T1304">
        <v>2</v>
      </c>
      <c r="U1304">
        <v>74</v>
      </c>
      <c r="V1304">
        <v>89</v>
      </c>
      <c r="W1304">
        <v>23</v>
      </c>
      <c r="X1304">
        <v>9</v>
      </c>
      <c r="Y1304">
        <v>31</v>
      </c>
    </row>
    <row r="1305" spans="1:25" x14ac:dyDescent="0.35">
      <c r="A1305">
        <v>1304</v>
      </c>
      <c r="B1305" t="s">
        <v>43</v>
      </c>
      <c r="C1305">
        <v>74344</v>
      </c>
      <c r="D1305">
        <f>ROUND(AI_Impact_on_Jobs_20303[[#This Row],[Salary]]/1000, 1)</f>
        <v>74.3</v>
      </c>
      <c r="E1305">
        <v>20</v>
      </c>
      <c r="F13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05" t="s">
        <v>38</v>
      </c>
      <c r="H1305">
        <v>37</v>
      </c>
      <c r="I1305">
        <v>105</v>
      </c>
      <c r="J1305">
        <v>24</v>
      </c>
      <c r="K1305" t="s">
        <v>23</v>
      </c>
      <c r="L1305">
        <f>IF(AI_Impact_on_Jobs_20303[[#This Row],[Risk_Category]] = "Low", AI_Impact_on_Jobs_20303[[#This Row],[Automation_Probability_2030]], 0)</f>
        <v>24</v>
      </c>
      <c r="M1305">
        <f>IF(AI_Impact_on_Jobs_20303[[#This Row],[Risk_Category]]="Medium", AI_Impact_on_Jobs_20303[[#This Row],[Automation_Probability_2030]], 0)</f>
        <v>0</v>
      </c>
      <c r="N1305">
        <f>IF(AI_Impact_on_Jobs_20303[[#This Row],[Risk_Category]]="High", AI_Impact_on_Jobs_20303[[#This Row],[Automation_Probability_2030]], 0)</f>
        <v>0</v>
      </c>
      <c r="O1305">
        <f>AVERAGE(AI_Impact_on_Jobs_20303[[#This Row],[Skill_1]:[Skill_10]])</f>
        <v>36.200000000000003</v>
      </c>
      <c r="P1305">
        <v>41</v>
      </c>
      <c r="Q1305">
        <v>10</v>
      </c>
      <c r="R1305">
        <v>3</v>
      </c>
      <c r="S1305">
        <v>98</v>
      </c>
      <c r="T1305">
        <v>2</v>
      </c>
      <c r="U1305">
        <v>11</v>
      </c>
      <c r="V1305">
        <v>75</v>
      </c>
      <c r="W1305">
        <v>7</v>
      </c>
      <c r="X1305">
        <v>81</v>
      </c>
      <c r="Y1305">
        <v>34</v>
      </c>
    </row>
    <row r="1306" spans="1:25" x14ac:dyDescent="0.35">
      <c r="A1306">
        <v>1305</v>
      </c>
      <c r="B1306" t="s">
        <v>35</v>
      </c>
      <c r="C1306">
        <v>122424</v>
      </c>
      <c r="D1306">
        <f>ROUND(AI_Impact_on_Jobs_20303[[#This Row],[Salary]]/1000, 1)</f>
        <v>122.4</v>
      </c>
      <c r="E1306">
        <v>26</v>
      </c>
      <c r="F13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06" t="s">
        <v>19</v>
      </c>
      <c r="H1306">
        <v>12</v>
      </c>
      <c r="I1306">
        <v>53</v>
      </c>
      <c r="J1306">
        <v>42</v>
      </c>
      <c r="K1306" t="s">
        <v>27</v>
      </c>
      <c r="L1306">
        <f>IF(AI_Impact_on_Jobs_20303[[#This Row],[Risk_Category]] = "Low", AI_Impact_on_Jobs_20303[[#This Row],[Automation_Probability_2030]], 0)</f>
        <v>0</v>
      </c>
      <c r="M1306">
        <f>IF(AI_Impact_on_Jobs_20303[[#This Row],[Risk_Category]]="Medium", AI_Impact_on_Jobs_20303[[#This Row],[Automation_Probability_2030]], 0)</f>
        <v>42</v>
      </c>
      <c r="N1306">
        <f>IF(AI_Impact_on_Jobs_20303[[#This Row],[Risk_Category]]="High", AI_Impact_on_Jobs_20303[[#This Row],[Automation_Probability_2030]], 0)</f>
        <v>0</v>
      </c>
      <c r="O1306">
        <f>AVERAGE(AI_Impact_on_Jobs_20303[[#This Row],[Skill_1]:[Skill_10]])</f>
        <v>46</v>
      </c>
      <c r="P1306">
        <v>8</v>
      </c>
      <c r="Q1306">
        <v>67</v>
      </c>
      <c r="R1306">
        <v>44</v>
      </c>
      <c r="S1306">
        <v>26</v>
      </c>
      <c r="T1306">
        <v>6</v>
      </c>
      <c r="U1306">
        <v>34</v>
      </c>
      <c r="V1306">
        <v>46</v>
      </c>
      <c r="W1306">
        <v>69</v>
      </c>
      <c r="X1306">
        <v>65</v>
      </c>
      <c r="Y1306">
        <v>95</v>
      </c>
    </row>
    <row r="1307" spans="1:25" x14ac:dyDescent="0.35">
      <c r="A1307">
        <v>1306</v>
      </c>
      <c r="B1307" t="s">
        <v>32</v>
      </c>
      <c r="C1307">
        <v>131388</v>
      </c>
      <c r="D1307">
        <f>ROUND(AI_Impact_on_Jobs_20303[[#This Row],[Salary]]/1000, 1)</f>
        <v>131.4</v>
      </c>
      <c r="E1307">
        <v>29</v>
      </c>
      <c r="F13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07" t="s">
        <v>38</v>
      </c>
      <c r="H1307">
        <v>34</v>
      </c>
      <c r="I1307">
        <v>98</v>
      </c>
      <c r="J1307">
        <v>57</v>
      </c>
      <c r="K1307" t="s">
        <v>27</v>
      </c>
      <c r="L1307">
        <f>IF(AI_Impact_on_Jobs_20303[[#This Row],[Risk_Category]] = "Low", AI_Impact_on_Jobs_20303[[#This Row],[Automation_Probability_2030]], 0)</f>
        <v>0</v>
      </c>
      <c r="M1307">
        <f>IF(AI_Impact_on_Jobs_20303[[#This Row],[Risk_Category]]="Medium", AI_Impact_on_Jobs_20303[[#This Row],[Automation_Probability_2030]], 0)</f>
        <v>57</v>
      </c>
      <c r="N1307">
        <f>IF(AI_Impact_on_Jobs_20303[[#This Row],[Risk_Category]]="High", AI_Impact_on_Jobs_20303[[#This Row],[Automation_Probability_2030]], 0)</f>
        <v>0</v>
      </c>
      <c r="O1307">
        <f>AVERAGE(AI_Impact_on_Jobs_20303[[#This Row],[Skill_1]:[Skill_10]])</f>
        <v>39.799999999999997</v>
      </c>
      <c r="P1307">
        <v>5</v>
      </c>
      <c r="Q1307">
        <v>91</v>
      </c>
      <c r="R1307">
        <v>61</v>
      </c>
      <c r="S1307">
        <v>4</v>
      </c>
      <c r="T1307">
        <v>11</v>
      </c>
      <c r="U1307">
        <v>75</v>
      </c>
      <c r="V1307">
        <v>72</v>
      </c>
      <c r="W1307">
        <v>15</v>
      </c>
      <c r="X1307">
        <v>6</v>
      </c>
      <c r="Y1307">
        <v>58</v>
      </c>
    </row>
    <row r="1308" spans="1:25" x14ac:dyDescent="0.35">
      <c r="A1308">
        <v>1307</v>
      </c>
      <c r="B1308" t="s">
        <v>40</v>
      </c>
      <c r="C1308">
        <v>146649</v>
      </c>
      <c r="D1308">
        <f>ROUND(AI_Impact_on_Jobs_20303[[#This Row],[Salary]]/1000, 1)</f>
        <v>146.6</v>
      </c>
      <c r="E1308">
        <v>9</v>
      </c>
      <c r="F13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08" t="s">
        <v>25</v>
      </c>
      <c r="H1308">
        <v>14</v>
      </c>
      <c r="I1308">
        <v>97</v>
      </c>
      <c r="J1308">
        <v>13</v>
      </c>
      <c r="K1308" t="s">
        <v>23</v>
      </c>
      <c r="L1308">
        <f>IF(AI_Impact_on_Jobs_20303[[#This Row],[Risk_Category]] = "Low", AI_Impact_on_Jobs_20303[[#This Row],[Automation_Probability_2030]], 0)</f>
        <v>13</v>
      </c>
      <c r="M1308">
        <f>IF(AI_Impact_on_Jobs_20303[[#This Row],[Risk_Category]]="Medium", AI_Impact_on_Jobs_20303[[#This Row],[Automation_Probability_2030]], 0)</f>
        <v>0</v>
      </c>
      <c r="N1308">
        <f>IF(AI_Impact_on_Jobs_20303[[#This Row],[Risk_Category]]="High", AI_Impact_on_Jobs_20303[[#This Row],[Automation_Probability_2030]], 0)</f>
        <v>0</v>
      </c>
      <c r="O1308">
        <f>AVERAGE(AI_Impact_on_Jobs_20303[[#This Row],[Skill_1]:[Skill_10]])</f>
        <v>41.8</v>
      </c>
      <c r="P1308">
        <v>93</v>
      </c>
      <c r="Q1308">
        <v>22</v>
      </c>
      <c r="R1308">
        <v>73</v>
      </c>
      <c r="S1308">
        <v>52</v>
      </c>
      <c r="T1308">
        <v>1</v>
      </c>
      <c r="U1308">
        <v>52</v>
      </c>
      <c r="V1308">
        <v>1</v>
      </c>
      <c r="W1308">
        <v>66</v>
      </c>
      <c r="X1308">
        <v>57</v>
      </c>
      <c r="Y1308">
        <v>1</v>
      </c>
    </row>
    <row r="1309" spans="1:25" x14ac:dyDescent="0.35">
      <c r="A1309">
        <v>1308</v>
      </c>
      <c r="B1309" t="s">
        <v>36</v>
      </c>
      <c r="C1309">
        <v>79117</v>
      </c>
      <c r="D1309">
        <f>ROUND(AI_Impact_on_Jobs_20303[[#This Row],[Salary]]/1000, 1)</f>
        <v>79.099999999999994</v>
      </c>
      <c r="E1309">
        <v>3</v>
      </c>
      <c r="F13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09" t="s">
        <v>22</v>
      </c>
      <c r="H1309">
        <v>1</v>
      </c>
      <c r="I1309">
        <v>124</v>
      </c>
      <c r="J1309">
        <v>59</v>
      </c>
      <c r="K1309" t="s">
        <v>27</v>
      </c>
      <c r="L1309">
        <f>IF(AI_Impact_on_Jobs_20303[[#This Row],[Risk_Category]] = "Low", AI_Impact_on_Jobs_20303[[#This Row],[Automation_Probability_2030]], 0)</f>
        <v>0</v>
      </c>
      <c r="M1309">
        <f>IF(AI_Impact_on_Jobs_20303[[#This Row],[Risk_Category]]="Medium", AI_Impact_on_Jobs_20303[[#This Row],[Automation_Probability_2030]], 0)</f>
        <v>59</v>
      </c>
      <c r="N1309">
        <f>IF(AI_Impact_on_Jobs_20303[[#This Row],[Risk_Category]]="High", AI_Impact_on_Jobs_20303[[#This Row],[Automation_Probability_2030]], 0)</f>
        <v>0</v>
      </c>
      <c r="O1309">
        <f>AVERAGE(AI_Impact_on_Jobs_20303[[#This Row],[Skill_1]:[Skill_10]])</f>
        <v>35.5</v>
      </c>
      <c r="P1309">
        <v>17</v>
      </c>
      <c r="Q1309">
        <v>96</v>
      </c>
      <c r="R1309">
        <v>22</v>
      </c>
      <c r="S1309">
        <v>46</v>
      </c>
      <c r="T1309">
        <v>11</v>
      </c>
      <c r="U1309">
        <v>6</v>
      </c>
      <c r="V1309">
        <v>38</v>
      </c>
      <c r="W1309">
        <v>35</v>
      </c>
      <c r="X1309">
        <v>83</v>
      </c>
      <c r="Y1309">
        <v>1</v>
      </c>
    </row>
    <row r="1310" spans="1:25" x14ac:dyDescent="0.35">
      <c r="A1310">
        <v>1309</v>
      </c>
      <c r="B1310" t="s">
        <v>41</v>
      </c>
      <c r="C1310">
        <v>45685</v>
      </c>
      <c r="D1310">
        <f>ROUND(AI_Impact_on_Jobs_20303[[#This Row],[Salary]]/1000, 1)</f>
        <v>45.7</v>
      </c>
      <c r="E1310">
        <v>27</v>
      </c>
      <c r="F13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10" t="s">
        <v>25</v>
      </c>
      <c r="H1310">
        <v>57</v>
      </c>
      <c r="I1310">
        <v>149</v>
      </c>
      <c r="J1310">
        <v>85</v>
      </c>
      <c r="K1310" t="s">
        <v>20</v>
      </c>
      <c r="L1310">
        <f>IF(AI_Impact_on_Jobs_20303[[#This Row],[Risk_Category]] = "Low", AI_Impact_on_Jobs_20303[[#This Row],[Automation_Probability_2030]], 0)</f>
        <v>0</v>
      </c>
      <c r="M1310">
        <f>IF(AI_Impact_on_Jobs_20303[[#This Row],[Risk_Category]]="Medium", AI_Impact_on_Jobs_20303[[#This Row],[Automation_Probability_2030]], 0)</f>
        <v>0</v>
      </c>
      <c r="N1310">
        <f>IF(AI_Impact_on_Jobs_20303[[#This Row],[Risk_Category]]="High", AI_Impact_on_Jobs_20303[[#This Row],[Automation_Probability_2030]], 0)</f>
        <v>85</v>
      </c>
      <c r="O1310">
        <f>AVERAGE(AI_Impact_on_Jobs_20303[[#This Row],[Skill_1]:[Skill_10]])</f>
        <v>61.9</v>
      </c>
      <c r="P1310">
        <v>6</v>
      </c>
      <c r="Q1310">
        <v>5</v>
      </c>
      <c r="R1310">
        <v>88</v>
      </c>
      <c r="S1310">
        <v>84</v>
      </c>
      <c r="T1310">
        <v>35</v>
      </c>
      <c r="U1310">
        <v>62</v>
      </c>
      <c r="V1310">
        <v>49</v>
      </c>
      <c r="W1310">
        <v>97</v>
      </c>
      <c r="X1310">
        <v>95</v>
      </c>
      <c r="Y1310">
        <v>98</v>
      </c>
    </row>
    <row r="1311" spans="1:25" x14ac:dyDescent="0.35">
      <c r="A1311">
        <v>1310</v>
      </c>
      <c r="B1311" t="s">
        <v>39</v>
      </c>
      <c r="C1311">
        <v>134031</v>
      </c>
      <c r="D1311">
        <f>ROUND(AI_Impact_on_Jobs_20303[[#This Row],[Salary]]/1000, 1)</f>
        <v>134</v>
      </c>
      <c r="E1311">
        <v>16</v>
      </c>
      <c r="F13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11" t="s">
        <v>19</v>
      </c>
      <c r="H1311">
        <v>91</v>
      </c>
      <c r="I1311">
        <v>72</v>
      </c>
      <c r="J1311">
        <v>91</v>
      </c>
      <c r="K1311" t="s">
        <v>20</v>
      </c>
      <c r="L1311">
        <f>IF(AI_Impact_on_Jobs_20303[[#This Row],[Risk_Category]] = "Low", AI_Impact_on_Jobs_20303[[#This Row],[Automation_Probability_2030]], 0)</f>
        <v>0</v>
      </c>
      <c r="M1311">
        <f>IF(AI_Impact_on_Jobs_20303[[#This Row],[Risk_Category]]="Medium", AI_Impact_on_Jobs_20303[[#This Row],[Automation_Probability_2030]], 0)</f>
        <v>0</v>
      </c>
      <c r="N1311">
        <f>IF(AI_Impact_on_Jobs_20303[[#This Row],[Risk_Category]]="High", AI_Impact_on_Jobs_20303[[#This Row],[Automation_Probability_2030]], 0)</f>
        <v>91</v>
      </c>
      <c r="O1311">
        <f>AVERAGE(AI_Impact_on_Jobs_20303[[#This Row],[Skill_1]:[Skill_10]])</f>
        <v>41.2</v>
      </c>
      <c r="P1311">
        <v>71</v>
      </c>
      <c r="Q1311">
        <v>96</v>
      </c>
      <c r="R1311">
        <v>57</v>
      </c>
      <c r="S1311">
        <v>9</v>
      </c>
      <c r="T1311">
        <v>6</v>
      </c>
      <c r="U1311">
        <v>69</v>
      </c>
      <c r="V1311">
        <v>22</v>
      </c>
      <c r="W1311">
        <v>39</v>
      </c>
      <c r="X1311">
        <v>6</v>
      </c>
      <c r="Y1311">
        <v>37</v>
      </c>
    </row>
    <row r="1312" spans="1:25" x14ac:dyDescent="0.35">
      <c r="A1312">
        <v>1311</v>
      </c>
      <c r="B1312" t="s">
        <v>43</v>
      </c>
      <c r="C1312">
        <v>67595</v>
      </c>
      <c r="D1312">
        <f>ROUND(AI_Impact_on_Jobs_20303[[#This Row],[Salary]]/1000, 1)</f>
        <v>67.599999999999994</v>
      </c>
      <c r="E1312">
        <v>16</v>
      </c>
      <c r="F13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12" t="s">
        <v>25</v>
      </c>
      <c r="H1312">
        <v>13</v>
      </c>
      <c r="I1312">
        <v>144</v>
      </c>
      <c r="J1312">
        <v>24</v>
      </c>
      <c r="K1312" t="s">
        <v>23</v>
      </c>
      <c r="L1312">
        <f>IF(AI_Impact_on_Jobs_20303[[#This Row],[Risk_Category]] = "Low", AI_Impact_on_Jobs_20303[[#This Row],[Automation_Probability_2030]], 0)</f>
        <v>24</v>
      </c>
      <c r="M1312">
        <f>IF(AI_Impact_on_Jobs_20303[[#This Row],[Risk_Category]]="Medium", AI_Impact_on_Jobs_20303[[#This Row],[Automation_Probability_2030]], 0)</f>
        <v>0</v>
      </c>
      <c r="N1312">
        <f>IF(AI_Impact_on_Jobs_20303[[#This Row],[Risk_Category]]="High", AI_Impact_on_Jobs_20303[[#This Row],[Automation_Probability_2030]], 0)</f>
        <v>0</v>
      </c>
      <c r="O1312">
        <f>AVERAGE(AI_Impact_on_Jobs_20303[[#This Row],[Skill_1]:[Skill_10]])</f>
        <v>43.1</v>
      </c>
      <c r="P1312">
        <v>0</v>
      </c>
      <c r="Q1312">
        <v>77</v>
      </c>
      <c r="R1312">
        <v>74</v>
      </c>
      <c r="S1312">
        <v>1</v>
      </c>
      <c r="T1312">
        <v>37</v>
      </c>
      <c r="U1312">
        <v>61</v>
      </c>
      <c r="V1312">
        <v>45</v>
      </c>
      <c r="W1312">
        <v>78</v>
      </c>
      <c r="X1312">
        <v>43</v>
      </c>
      <c r="Y1312">
        <v>15</v>
      </c>
    </row>
    <row r="1313" spans="1:25" x14ac:dyDescent="0.35">
      <c r="A1313">
        <v>1312</v>
      </c>
      <c r="B1313" t="s">
        <v>44</v>
      </c>
      <c r="C1313">
        <v>54541</v>
      </c>
      <c r="D1313">
        <f>ROUND(AI_Impact_on_Jobs_20303[[#This Row],[Salary]]/1000, 1)</f>
        <v>54.5</v>
      </c>
      <c r="E1313">
        <v>1</v>
      </c>
      <c r="F13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13" t="s">
        <v>19</v>
      </c>
      <c r="H1313">
        <v>24</v>
      </c>
      <c r="I1313">
        <v>122</v>
      </c>
      <c r="J1313">
        <v>36</v>
      </c>
      <c r="K1313" t="s">
        <v>27</v>
      </c>
      <c r="L1313">
        <f>IF(AI_Impact_on_Jobs_20303[[#This Row],[Risk_Category]] = "Low", AI_Impact_on_Jobs_20303[[#This Row],[Automation_Probability_2030]], 0)</f>
        <v>0</v>
      </c>
      <c r="M1313">
        <f>IF(AI_Impact_on_Jobs_20303[[#This Row],[Risk_Category]]="Medium", AI_Impact_on_Jobs_20303[[#This Row],[Automation_Probability_2030]], 0)</f>
        <v>36</v>
      </c>
      <c r="N1313">
        <f>IF(AI_Impact_on_Jobs_20303[[#This Row],[Risk_Category]]="High", AI_Impact_on_Jobs_20303[[#This Row],[Automation_Probability_2030]], 0)</f>
        <v>0</v>
      </c>
      <c r="O1313">
        <f>AVERAGE(AI_Impact_on_Jobs_20303[[#This Row],[Skill_1]:[Skill_10]])</f>
        <v>39.1</v>
      </c>
      <c r="P1313">
        <v>33</v>
      </c>
      <c r="Q1313">
        <v>44</v>
      </c>
      <c r="R1313">
        <v>19</v>
      </c>
      <c r="S1313">
        <v>45</v>
      </c>
      <c r="T1313">
        <v>16</v>
      </c>
      <c r="U1313">
        <v>56</v>
      </c>
      <c r="V1313">
        <v>66</v>
      </c>
      <c r="W1313">
        <v>6</v>
      </c>
      <c r="X1313">
        <v>87</v>
      </c>
      <c r="Y1313">
        <v>19</v>
      </c>
    </row>
    <row r="1314" spans="1:25" x14ac:dyDescent="0.35">
      <c r="A1314">
        <v>1313</v>
      </c>
      <c r="B1314" t="s">
        <v>24</v>
      </c>
      <c r="C1314">
        <v>118598</v>
      </c>
      <c r="D1314">
        <f>ROUND(AI_Impact_on_Jobs_20303[[#This Row],[Salary]]/1000, 1)</f>
        <v>118.6</v>
      </c>
      <c r="E1314">
        <v>7</v>
      </c>
      <c r="F13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14" t="s">
        <v>38</v>
      </c>
      <c r="H1314">
        <v>66</v>
      </c>
      <c r="I1314">
        <v>97</v>
      </c>
      <c r="J1314">
        <v>82</v>
      </c>
      <c r="K1314" t="s">
        <v>20</v>
      </c>
      <c r="L1314">
        <f>IF(AI_Impact_on_Jobs_20303[[#This Row],[Risk_Category]] = "Low", AI_Impact_on_Jobs_20303[[#This Row],[Automation_Probability_2030]], 0)</f>
        <v>0</v>
      </c>
      <c r="M1314">
        <f>IF(AI_Impact_on_Jobs_20303[[#This Row],[Risk_Category]]="Medium", AI_Impact_on_Jobs_20303[[#This Row],[Automation_Probability_2030]], 0)</f>
        <v>0</v>
      </c>
      <c r="N1314">
        <f>IF(AI_Impact_on_Jobs_20303[[#This Row],[Risk_Category]]="High", AI_Impact_on_Jobs_20303[[#This Row],[Automation_Probability_2030]], 0)</f>
        <v>82</v>
      </c>
      <c r="O1314">
        <f>AVERAGE(AI_Impact_on_Jobs_20303[[#This Row],[Skill_1]:[Skill_10]])</f>
        <v>41.7</v>
      </c>
      <c r="P1314">
        <v>13</v>
      </c>
      <c r="Q1314">
        <v>81</v>
      </c>
      <c r="R1314">
        <v>62</v>
      </c>
      <c r="S1314">
        <v>14</v>
      </c>
      <c r="T1314">
        <v>37</v>
      </c>
      <c r="U1314">
        <v>81</v>
      </c>
      <c r="V1314">
        <v>57</v>
      </c>
      <c r="W1314">
        <v>11</v>
      </c>
      <c r="X1314">
        <v>37</v>
      </c>
      <c r="Y1314">
        <v>24</v>
      </c>
    </row>
    <row r="1315" spans="1:25" x14ac:dyDescent="0.35">
      <c r="A1315">
        <v>1314</v>
      </c>
      <c r="B1315" t="s">
        <v>32</v>
      </c>
      <c r="C1315">
        <v>70785</v>
      </c>
      <c r="D1315">
        <f>ROUND(AI_Impact_on_Jobs_20303[[#This Row],[Salary]]/1000, 1)</f>
        <v>70.8</v>
      </c>
      <c r="E1315">
        <v>10</v>
      </c>
      <c r="F13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15" t="s">
        <v>25</v>
      </c>
      <c r="H1315">
        <v>6</v>
      </c>
      <c r="I1315">
        <v>113</v>
      </c>
      <c r="J1315">
        <v>61</v>
      </c>
      <c r="K1315" t="s">
        <v>27</v>
      </c>
      <c r="L1315">
        <f>IF(AI_Impact_on_Jobs_20303[[#This Row],[Risk_Category]] = "Low", AI_Impact_on_Jobs_20303[[#This Row],[Automation_Probability_2030]], 0)</f>
        <v>0</v>
      </c>
      <c r="M1315">
        <f>IF(AI_Impact_on_Jobs_20303[[#This Row],[Risk_Category]]="Medium", AI_Impact_on_Jobs_20303[[#This Row],[Automation_Probability_2030]], 0)</f>
        <v>61</v>
      </c>
      <c r="N1315">
        <f>IF(AI_Impact_on_Jobs_20303[[#This Row],[Risk_Category]]="High", AI_Impact_on_Jobs_20303[[#This Row],[Automation_Probability_2030]], 0)</f>
        <v>0</v>
      </c>
      <c r="O1315">
        <f>AVERAGE(AI_Impact_on_Jobs_20303[[#This Row],[Skill_1]:[Skill_10]])</f>
        <v>55.6</v>
      </c>
      <c r="P1315">
        <v>15</v>
      </c>
      <c r="Q1315">
        <v>97</v>
      </c>
      <c r="R1315">
        <v>36</v>
      </c>
      <c r="S1315">
        <v>63</v>
      </c>
      <c r="T1315">
        <v>47</v>
      </c>
      <c r="U1315">
        <v>47</v>
      </c>
      <c r="V1315">
        <v>7</v>
      </c>
      <c r="W1315">
        <v>99</v>
      </c>
      <c r="X1315">
        <v>66</v>
      </c>
      <c r="Y1315">
        <v>79</v>
      </c>
    </row>
    <row r="1316" spans="1:25" x14ac:dyDescent="0.35">
      <c r="A1316">
        <v>1315</v>
      </c>
      <c r="B1316" t="s">
        <v>44</v>
      </c>
      <c r="C1316">
        <v>131633</v>
      </c>
      <c r="D1316">
        <f>ROUND(AI_Impact_on_Jobs_20303[[#This Row],[Salary]]/1000, 1)</f>
        <v>131.6</v>
      </c>
      <c r="E1316">
        <v>28</v>
      </c>
      <c r="F13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16" t="s">
        <v>25</v>
      </c>
      <c r="H1316">
        <v>18</v>
      </c>
      <c r="I1316">
        <v>81</v>
      </c>
      <c r="J1316">
        <v>61</v>
      </c>
      <c r="K1316" t="s">
        <v>27</v>
      </c>
      <c r="L1316">
        <f>IF(AI_Impact_on_Jobs_20303[[#This Row],[Risk_Category]] = "Low", AI_Impact_on_Jobs_20303[[#This Row],[Automation_Probability_2030]], 0)</f>
        <v>0</v>
      </c>
      <c r="M1316">
        <f>IF(AI_Impact_on_Jobs_20303[[#This Row],[Risk_Category]]="Medium", AI_Impact_on_Jobs_20303[[#This Row],[Automation_Probability_2030]], 0)</f>
        <v>61</v>
      </c>
      <c r="N1316">
        <f>IF(AI_Impact_on_Jobs_20303[[#This Row],[Risk_Category]]="High", AI_Impact_on_Jobs_20303[[#This Row],[Automation_Probability_2030]], 0)</f>
        <v>0</v>
      </c>
      <c r="O1316">
        <f>AVERAGE(AI_Impact_on_Jobs_20303[[#This Row],[Skill_1]:[Skill_10]])</f>
        <v>52.9</v>
      </c>
      <c r="P1316">
        <v>45</v>
      </c>
      <c r="Q1316">
        <v>88</v>
      </c>
      <c r="R1316">
        <v>15</v>
      </c>
      <c r="S1316">
        <v>51</v>
      </c>
      <c r="T1316">
        <v>65</v>
      </c>
      <c r="U1316">
        <v>52</v>
      </c>
      <c r="V1316">
        <v>89</v>
      </c>
      <c r="W1316">
        <v>99</v>
      </c>
      <c r="X1316">
        <v>12</v>
      </c>
      <c r="Y1316">
        <v>13</v>
      </c>
    </row>
    <row r="1317" spans="1:25" x14ac:dyDescent="0.35">
      <c r="A1317">
        <v>1316</v>
      </c>
      <c r="B1317" t="s">
        <v>34</v>
      </c>
      <c r="C1317">
        <v>90359</v>
      </c>
      <c r="D1317">
        <f>ROUND(AI_Impact_on_Jobs_20303[[#This Row],[Salary]]/1000, 1)</f>
        <v>90.4</v>
      </c>
      <c r="E1317">
        <v>15</v>
      </c>
      <c r="F13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17" t="s">
        <v>19</v>
      </c>
      <c r="H1317">
        <v>68</v>
      </c>
      <c r="I1317">
        <v>87</v>
      </c>
      <c r="J1317">
        <v>59</v>
      </c>
      <c r="K1317" t="s">
        <v>27</v>
      </c>
      <c r="L1317">
        <f>IF(AI_Impact_on_Jobs_20303[[#This Row],[Risk_Category]] = "Low", AI_Impact_on_Jobs_20303[[#This Row],[Automation_Probability_2030]], 0)</f>
        <v>0</v>
      </c>
      <c r="M1317">
        <f>IF(AI_Impact_on_Jobs_20303[[#This Row],[Risk_Category]]="Medium", AI_Impact_on_Jobs_20303[[#This Row],[Automation_Probability_2030]], 0)</f>
        <v>59</v>
      </c>
      <c r="N1317">
        <f>IF(AI_Impact_on_Jobs_20303[[#This Row],[Risk_Category]]="High", AI_Impact_on_Jobs_20303[[#This Row],[Automation_Probability_2030]], 0)</f>
        <v>0</v>
      </c>
      <c r="O1317">
        <f>AVERAGE(AI_Impact_on_Jobs_20303[[#This Row],[Skill_1]:[Skill_10]])</f>
        <v>45</v>
      </c>
      <c r="P1317">
        <v>41</v>
      </c>
      <c r="Q1317">
        <v>63</v>
      </c>
      <c r="R1317">
        <v>77</v>
      </c>
      <c r="S1317">
        <v>55</v>
      </c>
      <c r="T1317">
        <v>54</v>
      </c>
      <c r="U1317">
        <v>9</v>
      </c>
      <c r="V1317">
        <v>41</v>
      </c>
      <c r="W1317">
        <v>55</v>
      </c>
      <c r="X1317">
        <v>46</v>
      </c>
      <c r="Y1317">
        <v>9</v>
      </c>
    </row>
    <row r="1318" spans="1:25" x14ac:dyDescent="0.35">
      <c r="A1318">
        <v>1317</v>
      </c>
      <c r="B1318" t="s">
        <v>43</v>
      </c>
      <c r="C1318">
        <v>55642</v>
      </c>
      <c r="D1318">
        <f>ROUND(AI_Impact_on_Jobs_20303[[#This Row],[Salary]]/1000, 1)</f>
        <v>55.6</v>
      </c>
      <c r="E1318">
        <v>3</v>
      </c>
      <c r="F13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18" t="s">
        <v>38</v>
      </c>
      <c r="H1318">
        <v>82</v>
      </c>
      <c r="I1318">
        <v>88</v>
      </c>
      <c r="J1318">
        <v>23</v>
      </c>
      <c r="K1318" t="s">
        <v>23</v>
      </c>
      <c r="L1318">
        <f>IF(AI_Impact_on_Jobs_20303[[#This Row],[Risk_Category]] = "Low", AI_Impact_on_Jobs_20303[[#This Row],[Automation_Probability_2030]], 0)</f>
        <v>23</v>
      </c>
      <c r="M1318">
        <f>IF(AI_Impact_on_Jobs_20303[[#This Row],[Risk_Category]]="Medium", AI_Impact_on_Jobs_20303[[#This Row],[Automation_Probability_2030]], 0)</f>
        <v>0</v>
      </c>
      <c r="N1318">
        <f>IF(AI_Impact_on_Jobs_20303[[#This Row],[Risk_Category]]="High", AI_Impact_on_Jobs_20303[[#This Row],[Automation_Probability_2030]], 0)</f>
        <v>0</v>
      </c>
      <c r="O1318">
        <f>AVERAGE(AI_Impact_on_Jobs_20303[[#This Row],[Skill_1]:[Skill_10]])</f>
        <v>30.6</v>
      </c>
      <c r="P1318">
        <v>4</v>
      </c>
      <c r="Q1318">
        <v>23</v>
      </c>
      <c r="R1318">
        <v>34</v>
      </c>
      <c r="S1318">
        <v>7</v>
      </c>
      <c r="T1318">
        <v>33</v>
      </c>
      <c r="U1318">
        <v>46</v>
      </c>
      <c r="V1318">
        <v>96</v>
      </c>
      <c r="W1318">
        <v>31</v>
      </c>
      <c r="X1318">
        <v>9</v>
      </c>
      <c r="Y1318">
        <v>23</v>
      </c>
    </row>
    <row r="1319" spans="1:25" x14ac:dyDescent="0.35">
      <c r="A1319">
        <v>1318</v>
      </c>
      <c r="B1319" t="s">
        <v>32</v>
      </c>
      <c r="C1319">
        <v>117657</v>
      </c>
      <c r="D1319">
        <f>ROUND(AI_Impact_on_Jobs_20303[[#This Row],[Salary]]/1000, 1)</f>
        <v>117.7</v>
      </c>
      <c r="E1319">
        <v>0</v>
      </c>
      <c r="F13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19" t="s">
        <v>19</v>
      </c>
      <c r="H1319">
        <v>52</v>
      </c>
      <c r="I1319">
        <v>117</v>
      </c>
      <c r="J1319">
        <v>32</v>
      </c>
      <c r="K1319" t="s">
        <v>27</v>
      </c>
      <c r="L1319">
        <f>IF(AI_Impact_on_Jobs_20303[[#This Row],[Risk_Category]] = "Low", AI_Impact_on_Jobs_20303[[#This Row],[Automation_Probability_2030]], 0)</f>
        <v>0</v>
      </c>
      <c r="M1319">
        <f>IF(AI_Impact_on_Jobs_20303[[#This Row],[Risk_Category]]="Medium", AI_Impact_on_Jobs_20303[[#This Row],[Automation_Probability_2030]], 0)</f>
        <v>32</v>
      </c>
      <c r="N1319">
        <f>IF(AI_Impact_on_Jobs_20303[[#This Row],[Risk_Category]]="High", AI_Impact_on_Jobs_20303[[#This Row],[Automation_Probability_2030]], 0)</f>
        <v>0</v>
      </c>
      <c r="O1319">
        <f>AVERAGE(AI_Impact_on_Jobs_20303[[#This Row],[Skill_1]:[Skill_10]])</f>
        <v>50.8</v>
      </c>
      <c r="P1319">
        <v>22</v>
      </c>
      <c r="Q1319">
        <v>46</v>
      </c>
      <c r="R1319">
        <v>33</v>
      </c>
      <c r="S1319">
        <v>71</v>
      </c>
      <c r="T1319">
        <v>51</v>
      </c>
      <c r="U1319">
        <v>16</v>
      </c>
      <c r="V1319">
        <v>89</v>
      </c>
      <c r="W1319">
        <v>29</v>
      </c>
      <c r="X1319">
        <v>73</v>
      </c>
      <c r="Y1319">
        <v>78</v>
      </c>
    </row>
    <row r="1320" spans="1:25" x14ac:dyDescent="0.35">
      <c r="A1320">
        <v>1319</v>
      </c>
      <c r="B1320" t="s">
        <v>32</v>
      </c>
      <c r="C1320">
        <v>128525</v>
      </c>
      <c r="D1320">
        <f>ROUND(AI_Impact_on_Jobs_20303[[#This Row],[Salary]]/1000, 1)</f>
        <v>128.5</v>
      </c>
      <c r="E1320">
        <v>0</v>
      </c>
      <c r="F13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20" t="s">
        <v>25</v>
      </c>
      <c r="H1320">
        <v>5</v>
      </c>
      <c r="I1320">
        <v>112</v>
      </c>
      <c r="J1320">
        <v>43</v>
      </c>
      <c r="K1320" t="s">
        <v>27</v>
      </c>
      <c r="L1320">
        <f>IF(AI_Impact_on_Jobs_20303[[#This Row],[Risk_Category]] = "Low", AI_Impact_on_Jobs_20303[[#This Row],[Automation_Probability_2030]], 0)</f>
        <v>0</v>
      </c>
      <c r="M1320">
        <f>IF(AI_Impact_on_Jobs_20303[[#This Row],[Risk_Category]]="Medium", AI_Impact_on_Jobs_20303[[#This Row],[Automation_Probability_2030]], 0)</f>
        <v>43</v>
      </c>
      <c r="N1320">
        <f>IF(AI_Impact_on_Jobs_20303[[#This Row],[Risk_Category]]="High", AI_Impact_on_Jobs_20303[[#This Row],[Automation_Probability_2030]], 0)</f>
        <v>0</v>
      </c>
      <c r="O1320">
        <f>AVERAGE(AI_Impact_on_Jobs_20303[[#This Row],[Skill_1]:[Skill_10]])</f>
        <v>55.8</v>
      </c>
      <c r="P1320">
        <v>68</v>
      </c>
      <c r="Q1320">
        <v>46</v>
      </c>
      <c r="R1320">
        <v>44</v>
      </c>
      <c r="S1320">
        <v>86</v>
      </c>
      <c r="T1320">
        <v>5</v>
      </c>
      <c r="U1320">
        <v>88</v>
      </c>
      <c r="V1320">
        <v>85</v>
      </c>
      <c r="W1320">
        <v>51</v>
      </c>
      <c r="X1320">
        <v>49</v>
      </c>
      <c r="Y1320">
        <v>36</v>
      </c>
    </row>
    <row r="1321" spans="1:25" x14ac:dyDescent="0.35">
      <c r="A1321">
        <v>1320</v>
      </c>
      <c r="B1321" t="s">
        <v>30</v>
      </c>
      <c r="C1321">
        <v>41360</v>
      </c>
      <c r="D1321">
        <f>ROUND(AI_Impact_on_Jobs_20303[[#This Row],[Salary]]/1000, 1)</f>
        <v>41.4</v>
      </c>
      <c r="E1321">
        <v>18</v>
      </c>
      <c r="F13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21" t="s">
        <v>38</v>
      </c>
      <c r="H1321">
        <v>11</v>
      </c>
      <c r="I1321">
        <v>109</v>
      </c>
      <c r="J1321">
        <v>57</v>
      </c>
      <c r="K1321" t="s">
        <v>27</v>
      </c>
      <c r="L1321">
        <f>IF(AI_Impact_on_Jobs_20303[[#This Row],[Risk_Category]] = "Low", AI_Impact_on_Jobs_20303[[#This Row],[Automation_Probability_2030]], 0)</f>
        <v>0</v>
      </c>
      <c r="M1321">
        <f>IF(AI_Impact_on_Jobs_20303[[#This Row],[Risk_Category]]="Medium", AI_Impact_on_Jobs_20303[[#This Row],[Automation_Probability_2030]], 0)</f>
        <v>57</v>
      </c>
      <c r="N1321">
        <f>IF(AI_Impact_on_Jobs_20303[[#This Row],[Risk_Category]]="High", AI_Impact_on_Jobs_20303[[#This Row],[Automation_Probability_2030]], 0)</f>
        <v>0</v>
      </c>
      <c r="O1321">
        <f>AVERAGE(AI_Impact_on_Jobs_20303[[#This Row],[Skill_1]:[Skill_10]])</f>
        <v>60.2</v>
      </c>
      <c r="P1321">
        <v>93</v>
      </c>
      <c r="Q1321">
        <v>78</v>
      </c>
      <c r="R1321">
        <v>64</v>
      </c>
      <c r="S1321">
        <v>12</v>
      </c>
      <c r="T1321">
        <v>37</v>
      </c>
      <c r="U1321">
        <v>14</v>
      </c>
      <c r="V1321">
        <v>88</v>
      </c>
      <c r="W1321">
        <v>75</v>
      </c>
      <c r="X1321">
        <v>76</v>
      </c>
      <c r="Y1321">
        <v>65</v>
      </c>
    </row>
    <row r="1322" spans="1:25" x14ac:dyDescent="0.35">
      <c r="A1322">
        <v>1321</v>
      </c>
      <c r="B1322" t="s">
        <v>24</v>
      </c>
      <c r="C1322">
        <v>135190</v>
      </c>
      <c r="D1322">
        <f>ROUND(AI_Impact_on_Jobs_20303[[#This Row],[Salary]]/1000, 1)</f>
        <v>135.19999999999999</v>
      </c>
      <c r="E1322">
        <v>10</v>
      </c>
      <c r="F13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22" t="s">
        <v>19</v>
      </c>
      <c r="H1322">
        <v>15</v>
      </c>
      <c r="I1322">
        <v>83</v>
      </c>
      <c r="J1322">
        <v>73</v>
      </c>
      <c r="K1322" t="s">
        <v>20</v>
      </c>
      <c r="L1322">
        <f>IF(AI_Impact_on_Jobs_20303[[#This Row],[Risk_Category]] = "Low", AI_Impact_on_Jobs_20303[[#This Row],[Automation_Probability_2030]], 0)</f>
        <v>0</v>
      </c>
      <c r="M1322">
        <f>IF(AI_Impact_on_Jobs_20303[[#This Row],[Risk_Category]]="Medium", AI_Impact_on_Jobs_20303[[#This Row],[Automation_Probability_2030]], 0)</f>
        <v>0</v>
      </c>
      <c r="N1322">
        <f>IF(AI_Impact_on_Jobs_20303[[#This Row],[Risk_Category]]="High", AI_Impact_on_Jobs_20303[[#This Row],[Automation_Probability_2030]], 0)</f>
        <v>73</v>
      </c>
      <c r="O1322">
        <f>AVERAGE(AI_Impact_on_Jobs_20303[[#This Row],[Skill_1]:[Skill_10]])</f>
        <v>30.5</v>
      </c>
      <c r="P1322">
        <v>72</v>
      </c>
      <c r="Q1322">
        <v>16</v>
      </c>
      <c r="R1322">
        <v>7</v>
      </c>
      <c r="S1322">
        <v>69</v>
      </c>
      <c r="T1322">
        <v>46</v>
      </c>
      <c r="U1322">
        <v>14</v>
      </c>
      <c r="V1322">
        <v>31</v>
      </c>
      <c r="W1322">
        <v>32</v>
      </c>
      <c r="X1322">
        <v>7</v>
      </c>
      <c r="Y1322">
        <v>11</v>
      </c>
    </row>
    <row r="1323" spans="1:25" x14ac:dyDescent="0.35">
      <c r="A1323">
        <v>1322</v>
      </c>
      <c r="B1323" t="s">
        <v>35</v>
      </c>
      <c r="C1323">
        <v>81747</v>
      </c>
      <c r="D1323">
        <f>ROUND(AI_Impact_on_Jobs_20303[[#This Row],[Salary]]/1000, 1)</f>
        <v>81.7</v>
      </c>
      <c r="E1323">
        <v>21</v>
      </c>
      <c r="F13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23" t="s">
        <v>25</v>
      </c>
      <c r="H1323">
        <v>48</v>
      </c>
      <c r="I1323">
        <v>77</v>
      </c>
      <c r="J1323">
        <v>45</v>
      </c>
      <c r="K1323" t="s">
        <v>27</v>
      </c>
      <c r="L1323">
        <f>IF(AI_Impact_on_Jobs_20303[[#This Row],[Risk_Category]] = "Low", AI_Impact_on_Jobs_20303[[#This Row],[Automation_Probability_2030]], 0)</f>
        <v>0</v>
      </c>
      <c r="M1323">
        <f>IF(AI_Impact_on_Jobs_20303[[#This Row],[Risk_Category]]="Medium", AI_Impact_on_Jobs_20303[[#This Row],[Automation_Probability_2030]], 0)</f>
        <v>45</v>
      </c>
      <c r="N1323">
        <f>IF(AI_Impact_on_Jobs_20303[[#This Row],[Risk_Category]]="High", AI_Impact_on_Jobs_20303[[#This Row],[Automation_Probability_2030]], 0)</f>
        <v>0</v>
      </c>
      <c r="O1323">
        <f>AVERAGE(AI_Impact_on_Jobs_20303[[#This Row],[Skill_1]:[Skill_10]])</f>
        <v>38.299999999999997</v>
      </c>
      <c r="P1323">
        <v>35</v>
      </c>
      <c r="Q1323">
        <v>6</v>
      </c>
      <c r="R1323">
        <v>47</v>
      </c>
      <c r="S1323">
        <v>99</v>
      </c>
      <c r="T1323">
        <v>3</v>
      </c>
      <c r="U1323">
        <v>74</v>
      </c>
      <c r="V1323">
        <v>55</v>
      </c>
      <c r="W1323">
        <v>33</v>
      </c>
      <c r="X1323">
        <v>9</v>
      </c>
      <c r="Y1323">
        <v>22</v>
      </c>
    </row>
    <row r="1324" spans="1:25" x14ac:dyDescent="0.35">
      <c r="A1324">
        <v>1323</v>
      </c>
      <c r="B1324" t="s">
        <v>33</v>
      </c>
      <c r="C1324">
        <v>131809</v>
      </c>
      <c r="D1324">
        <f>ROUND(AI_Impact_on_Jobs_20303[[#This Row],[Salary]]/1000, 1)</f>
        <v>131.80000000000001</v>
      </c>
      <c r="E1324">
        <v>2</v>
      </c>
      <c r="F13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24" t="s">
        <v>25</v>
      </c>
      <c r="H1324">
        <v>28</v>
      </c>
      <c r="I1324">
        <v>64</v>
      </c>
      <c r="J1324">
        <v>78</v>
      </c>
      <c r="K1324" t="s">
        <v>20</v>
      </c>
      <c r="L1324">
        <f>IF(AI_Impact_on_Jobs_20303[[#This Row],[Risk_Category]] = "Low", AI_Impact_on_Jobs_20303[[#This Row],[Automation_Probability_2030]], 0)</f>
        <v>0</v>
      </c>
      <c r="M1324">
        <f>IF(AI_Impact_on_Jobs_20303[[#This Row],[Risk_Category]]="Medium", AI_Impact_on_Jobs_20303[[#This Row],[Automation_Probability_2030]], 0)</f>
        <v>0</v>
      </c>
      <c r="N1324">
        <f>IF(AI_Impact_on_Jobs_20303[[#This Row],[Risk_Category]]="High", AI_Impact_on_Jobs_20303[[#This Row],[Automation_Probability_2030]], 0)</f>
        <v>78</v>
      </c>
      <c r="O1324">
        <f>AVERAGE(AI_Impact_on_Jobs_20303[[#This Row],[Skill_1]:[Skill_10]])</f>
        <v>35</v>
      </c>
      <c r="P1324">
        <v>58</v>
      </c>
      <c r="Q1324">
        <v>7</v>
      </c>
      <c r="R1324">
        <v>39</v>
      </c>
      <c r="S1324">
        <v>5</v>
      </c>
      <c r="T1324">
        <v>45</v>
      </c>
      <c r="U1324">
        <v>1</v>
      </c>
      <c r="V1324">
        <v>4</v>
      </c>
      <c r="W1324">
        <v>59</v>
      </c>
      <c r="X1324">
        <v>57</v>
      </c>
      <c r="Y1324">
        <v>75</v>
      </c>
    </row>
    <row r="1325" spans="1:25" x14ac:dyDescent="0.35">
      <c r="A1325">
        <v>1324</v>
      </c>
      <c r="B1325" t="s">
        <v>39</v>
      </c>
      <c r="C1325">
        <v>145070</v>
      </c>
      <c r="D1325">
        <f>ROUND(AI_Impact_on_Jobs_20303[[#This Row],[Salary]]/1000, 1)</f>
        <v>145.1</v>
      </c>
      <c r="E1325">
        <v>14</v>
      </c>
      <c r="F13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25" t="s">
        <v>19</v>
      </c>
      <c r="H1325">
        <v>28</v>
      </c>
      <c r="I1325">
        <v>76</v>
      </c>
      <c r="J1325">
        <v>82</v>
      </c>
      <c r="K1325" t="s">
        <v>20</v>
      </c>
      <c r="L1325">
        <f>IF(AI_Impact_on_Jobs_20303[[#This Row],[Risk_Category]] = "Low", AI_Impact_on_Jobs_20303[[#This Row],[Automation_Probability_2030]], 0)</f>
        <v>0</v>
      </c>
      <c r="M1325">
        <f>IF(AI_Impact_on_Jobs_20303[[#This Row],[Risk_Category]]="Medium", AI_Impact_on_Jobs_20303[[#This Row],[Automation_Probability_2030]], 0)</f>
        <v>0</v>
      </c>
      <c r="N1325">
        <f>IF(AI_Impact_on_Jobs_20303[[#This Row],[Risk_Category]]="High", AI_Impact_on_Jobs_20303[[#This Row],[Automation_Probability_2030]], 0)</f>
        <v>82</v>
      </c>
      <c r="O1325">
        <f>AVERAGE(AI_Impact_on_Jobs_20303[[#This Row],[Skill_1]:[Skill_10]])</f>
        <v>44.8</v>
      </c>
      <c r="P1325">
        <v>73</v>
      </c>
      <c r="Q1325">
        <v>9</v>
      </c>
      <c r="R1325">
        <v>95</v>
      </c>
      <c r="S1325">
        <v>54</v>
      </c>
      <c r="T1325">
        <v>31</v>
      </c>
      <c r="U1325">
        <v>69</v>
      </c>
      <c r="V1325">
        <v>4</v>
      </c>
      <c r="W1325">
        <v>48</v>
      </c>
      <c r="X1325">
        <v>49</v>
      </c>
      <c r="Y1325">
        <v>16</v>
      </c>
    </row>
    <row r="1326" spans="1:25" x14ac:dyDescent="0.35">
      <c r="A1326">
        <v>1325</v>
      </c>
      <c r="B1326" t="s">
        <v>18</v>
      </c>
      <c r="C1326">
        <v>98688</v>
      </c>
      <c r="D1326">
        <f>ROUND(AI_Impact_on_Jobs_20303[[#This Row],[Salary]]/1000, 1)</f>
        <v>98.7</v>
      </c>
      <c r="E1326">
        <v>8</v>
      </c>
      <c r="F13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26" t="s">
        <v>19</v>
      </c>
      <c r="H1326">
        <v>8</v>
      </c>
      <c r="I1326">
        <v>65</v>
      </c>
      <c r="J1326">
        <v>79</v>
      </c>
      <c r="K1326" t="s">
        <v>20</v>
      </c>
      <c r="L1326">
        <f>IF(AI_Impact_on_Jobs_20303[[#This Row],[Risk_Category]] = "Low", AI_Impact_on_Jobs_20303[[#This Row],[Automation_Probability_2030]], 0)</f>
        <v>0</v>
      </c>
      <c r="M1326">
        <f>IF(AI_Impact_on_Jobs_20303[[#This Row],[Risk_Category]]="Medium", AI_Impact_on_Jobs_20303[[#This Row],[Automation_Probability_2030]], 0)</f>
        <v>0</v>
      </c>
      <c r="N1326">
        <f>IF(AI_Impact_on_Jobs_20303[[#This Row],[Risk_Category]]="High", AI_Impact_on_Jobs_20303[[#This Row],[Automation_Probability_2030]], 0)</f>
        <v>79</v>
      </c>
      <c r="O1326">
        <f>AVERAGE(AI_Impact_on_Jobs_20303[[#This Row],[Skill_1]:[Skill_10]])</f>
        <v>49.3</v>
      </c>
      <c r="P1326">
        <v>1</v>
      </c>
      <c r="Q1326">
        <v>85</v>
      </c>
      <c r="R1326">
        <v>32</v>
      </c>
      <c r="S1326">
        <v>44</v>
      </c>
      <c r="T1326">
        <v>32</v>
      </c>
      <c r="U1326">
        <v>31</v>
      </c>
      <c r="V1326">
        <v>75</v>
      </c>
      <c r="W1326">
        <v>75</v>
      </c>
      <c r="X1326">
        <v>52</v>
      </c>
      <c r="Y1326">
        <v>66</v>
      </c>
    </row>
    <row r="1327" spans="1:25" x14ac:dyDescent="0.35">
      <c r="A1327">
        <v>1326</v>
      </c>
      <c r="B1327" t="s">
        <v>18</v>
      </c>
      <c r="C1327">
        <v>53545</v>
      </c>
      <c r="D1327">
        <f>ROUND(AI_Impact_on_Jobs_20303[[#This Row],[Salary]]/1000, 1)</f>
        <v>53.5</v>
      </c>
      <c r="E1327">
        <v>7</v>
      </c>
      <c r="F13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27" t="s">
        <v>38</v>
      </c>
      <c r="H1327">
        <v>3</v>
      </c>
      <c r="I1327">
        <v>57</v>
      </c>
      <c r="J1327">
        <v>8</v>
      </c>
      <c r="K1327" t="s">
        <v>20</v>
      </c>
      <c r="L1327">
        <f>IF(AI_Impact_on_Jobs_20303[[#This Row],[Risk_Category]] = "Low", AI_Impact_on_Jobs_20303[[#This Row],[Automation_Probability_2030]], 0)</f>
        <v>0</v>
      </c>
      <c r="M1327">
        <f>IF(AI_Impact_on_Jobs_20303[[#This Row],[Risk_Category]]="Medium", AI_Impact_on_Jobs_20303[[#This Row],[Automation_Probability_2030]], 0)</f>
        <v>0</v>
      </c>
      <c r="N1327">
        <f>IF(AI_Impact_on_Jobs_20303[[#This Row],[Risk_Category]]="High", AI_Impact_on_Jobs_20303[[#This Row],[Automation_Probability_2030]], 0)</f>
        <v>8</v>
      </c>
      <c r="O1327">
        <f>AVERAGE(AI_Impact_on_Jobs_20303[[#This Row],[Skill_1]:[Skill_10]])</f>
        <v>56</v>
      </c>
      <c r="P1327">
        <v>75</v>
      </c>
      <c r="Q1327">
        <v>91</v>
      </c>
      <c r="R1327">
        <v>3</v>
      </c>
      <c r="S1327">
        <v>37</v>
      </c>
      <c r="T1327">
        <v>22</v>
      </c>
      <c r="U1327">
        <v>82</v>
      </c>
      <c r="V1327">
        <v>85</v>
      </c>
      <c r="W1327">
        <v>21</v>
      </c>
      <c r="X1327">
        <v>71</v>
      </c>
      <c r="Y1327">
        <v>73</v>
      </c>
    </row>
    <row r="1328" spans="1:25" x14ac:dyDescent="0.35">
      <c r="A1328">
        <v>1327</v>
      </c>
      <c r="B1328" t="s">
        <v>26</v>
      </c>
      <c r="C1328">
        <v>138322</v>
      </c>
      <c r="D1328">
        <f>ROUND(AI_Impact_on_Jobs_20303[[#This Row],[Salary]]/1000, 1)</f>
        <v>138.30000000000001</v>
      </c>
      <c r="E1328">
        <v>14</v>
      </c>
      <c r="F13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28" t="s">
        <v>22</v>
      </c>
      <c r="H1328">
        <v>43</v>
      </c>
      <c r="I1328">
        <v>112</v>
      </c>
      <c r="J1328">
        <v>31</v>
      </c>
      <c r="K1328" t="s">
        <v>27</v>
      </c>
      <c r="L1328">
        <f>IF(AI_Impact_on_Jobs_20303[[#This Row],[Risk_Category]] = "Low", AI_Impact_on_Jobs_20303[[#This Row],[Automation_Probability_2030]], 0)</f>
        <v>0</v>
      </c>
      <c r="M1328">
        <f>IF(AI_Impact_on_Jobs_20303[[#This Row],[Risk_Category]]="Medium", AI_Impact_on_Jobs_20303[[#This Row],[Automation_Probability_2030]], 0)</f>
        <v>31</v>
      </c>
      <c r="N1328">
        <f>IF(AI_Impact_on_Jobs_20303[[#This Row],[Risk_Category]]="High", AI_Impact_on_Jobs_20303[[#This Row],[Automation_Probability_2030]], 0)</f>
        <v>0</v>
      </c>
      <c r="O1328">
        <f>AVERAGE(AI_Impact_on_Jobs_20303[[#This Row],[Skill_1]:[Skill_10]])</f>
        <v>36.700000000000003</v>
      </c>
      <c r="P1328">
        <v>4</v>
      </c>
      <c r="Q1328">
        <v>15</v>
      </c>
      <c r="R1328">
        <v>54</v>
      </c>
      <c r="S1328">
        <v>84</v>
      </c>
      <c r="T1328">
        <v>52</v>
      </c>
      <c r="U1328">
        <v>4</v>
      </c>
      <c r="V1328">
        <v>3</v>
      </c>
      <c r="W1328">
        <v>61</v>
      </c>
      <c r="X1328">
        <v>33</v>
      </c>
      <c r="Y1328">
        <v>57</v>
      </c>
    </row>
    <row r="1329" spans="1:25" x14ac:dyDescent="0.35">
      <c r="A1329">
        <v>1328</v>
      </c>
      <c r="B1329" t="s">
        <v>44</v>
      </c>
      <c r="C1329">
        <v>37965</v>
      </c>
      <c r="D1329">
        <f>ROUND(AI_Impact_on_Jobs_20303[[#This Row],[Salary]]/1000, 1)</f>
        <v>38</v>
      </c>
      <c r="E1329">
        <v>2</v>
      </c>
      <c r="F13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29" t="s">
        <v>22</v>
      </c>
      <c r="H1329">
        <v>78</v>
      </c>
      <c r="I1329">
        <v>136</v>
      </c>
      <c r="J1329">
        <v>66</v>
      </c>
      <c r="K1329" t="s">
        <v>27</v>
      </c>
      <c r="L1329">
        <f>IF(AI_Impact_on_Jobs_20303[[#This Row],[Risk_Category]] = "Low", AI_Impact_on_Jobs_20303[[#This Row],[Automation_Probability_2030]], 0)</f>
        <v>0</v>
      </c>
      <c r="M1329">
        <f>IF(AI_Impact_on_Jobs_20303[[#This Row],[Risk_Category]]="Medium", AI_Impact_on_Jobs_20303[[#This Row],[Automation_Probability_2030]], 0)</f>
        <v>66</v>
      </c>
      <c r="N1329">
        <f>IF(AI_Impact_on_Jobs_20303[[#This Row],[Risk_Category]]="High", AI_Impact_on_Jobs_20303[[#This Row],[Automation_Probability_2030]], 0)</f>
        <v>0</v>
      </c>
      <c r="O1329">
        <f>AVERAGE(AI_Impact_on_Jobs_20303[[#This Row],[Skill_1]:[Skill_10]])</f>
        <v>50.3</v>
      </c>
      <c r="P1329">
        <v>3</v>
      </c>
      <c r="Q1329">
        <v>66</v>
      </c>
      <c r="R1329">
        <v>28</v>
      </c>
      <c r="S1329">
        <v>76</v>
      </c>
      <c r="T1329">
        <v>12</v>
      </c>
      <c r="U1329">
        <v>76</v>
      </c>
      <c r="V1329">
        <v>44</v>
      </c>
      <c r="W1329">
        <v>86</v>
      </c>
      <c r="X1329">
        <v>74</v>
      </c>
      <c r="Y1329">
        <v>38</v>
      </c>
    </row>
    <row r="1330" spans="1:25" x14ac:dyDescent="0.35">
      <c r="A1330">
        <v>1329</v>
      </c>
      <c r="B1330" t="s">
        <v>30</v>
      </c>
      <c r="C1330">
        <v>52546</v>
      </c>
      <c r="D1330">
        <f>ROUND(AI_Impact_on_Jobs_20303[[#This Row],[Salary]]/1000, 1)</f>
        <v>52.5</v>
      </c>
      <c r="E1330">
        <v>18</v>
      </c>
      <c r="F13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30" t="s">
        <v>22</v>
      </c>
      <c r="H1330">
        <v>28</v>
      </c>
      <c r="I1330">
        <v>147</v>
      </c>
      <c r="J1330">
        <v>61</v>
      </c>
      <c r="K1330" t="s">
        <v>27</v>
      </c>
      <c r="L1330">
        <f>IF(AI_Impact_on_Jobs_20303[[#This Row],[Risk_Category]] = "Low", AI_Impact_on_Jobs_20303[[#This Row],[Automation_Probability_2030]], 0)</f>
        <v>0</v>
      </c>
      <c r="M1330">
        <f>IF(AI_Impact_on_Jobs_20303[[#This Row],[Risk_Category]]="Medium", AI_Impact_on_Jobs_20303[[#This Row],[Automation_Probability_2030]], 0)</f>
        <v>61</v>
      </c>
      <c r="N1330">
        <f>IF(AI_Impact_on_Jobs_20303[[#This Row],[Risk_Category]]="High", AI_Impact_on_Jobs_20303[[#This Row],[Automation_Probability_2030]], 0)</f>
        <v>0</v>
      </c>
      <c r="O1330">
        <f>AVERAGE(AI_Impact_on_Jobs_20303[[#This Row],[Skill_1]:[Skill_10]])</f>
        <v>48.8</v>
      </c>
      <c r="P1330">
        <v>99</v>
      </c>
      <c r="Q1330">
        <v>5</v>
      </c>
      <c r="R1330">
        <v>27</v>
      </c>
      <c r="S1330">
        <v>74</v>
      </c>
      <c r="T1330">
        <v>92</v>
      </c>
      <c r="U1330">
        <v>3</v>
      </c>
      <c r="V1330">
        <v>0</v>
      </c>
      <c r="W1330">
        <v>26</v>
      </c>
      <c r="X1330">
        <v>85</v>
      </c>
      <c r="Y1330">
        <v>77</v>
      </c>
    </row>
    <row r="1331" spans="1:25" x14ac:dyDescent="0.35">
      <c r="A1331">
        <v>1330</v>
      </c>
      <c r="B1331" t="s">
        <v>21</v>
      </c>
      <c r="C1331">
        <v>57774</v>
      </c>
      <c r="D1331">
        <f>ROUND(AI_Impact_on_Jobs_20303[[#This Row],[Salary]]/1000, 1)</f>
        <v>57.8</v>
      </c>
      <c r="E1331">
        <v>12</v>
      </c>
      <c r="F13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31" t="s">
        <v>38</v>
      </c>
      <c r="H1331">
        <v>0</v>
      </c>
      <c r="I1331">
        <v>105</v>
      </c>
      <c r="J1331">
        <v>11</v>
      </c>
      <c r="K1331" t="s">
        <v>23</v>
      </c>
      <c r="L1331">
        <f>IF(AI_Impact_on_Jobs_20303[[#This Row],[Risk_Category]] = "Low", AI_Impact_on_Jobs_20303[[#This Row],[Automation_Probability_2030]], 0)</f>
        <v>11</v>
      </c>
      <c r="M1331">
        <f>IF(AI_Impact_on_Jobs_20303[[#This Row],[Risk_Category]]="Medium", AI_Impact_on_Jobs_20303[[#This Row],[Automation_Probability_2030]], 0)</f>
        <v>0</v>
      </c>
      <c r="N1331">
        <f>IF(AI_Impact_on_Jobs_20303[[#This Row],[Risk_Category]]="High", AI_Impact_on_Jobs_20303[[#This Row],[Automation_Probability_2030]], 0)</f>
        <v>0</v>
      </c>
      <c r="O1331">
        <f>AVERAGE(AI_Impact_on_Jobs_20303[[#This Row],[Skill_1]:[Skill_10]])</f>
        <v>56.1</v>
      </c>
      <c r="P1331">
        <v>75</v>
      </c>
      <c r="Q1331">
        <v>45</v>
      </c>
      <c r="R1331">
        <v>68</v>
      </c>
      <c r="S1331">
        <v>85</v>
      </c>
      <c r="T1331">
        <v>54</v>
      </c>
      <c r="U1331">
        <v>34</v>
      </c>
      <c r="V1331">
        <v>77</v>
      </c>
      <c r="W1331">
        <v>27</v>
      </c>
      <c r="X1331">
        <v>89</v>
      </c>
      <c r="Y1331">
        <v>7</v>
      </c>
    </row>
    <row r="1332" spans="1:25" x14ac:dyDescent="0.35">
      <c r="A1332">
        <v>1331</v>
      </c>
      <c r="B1332" t="s">
        <v>43</v>
      </c>
      <c r="C1332">
        <v>113394</v>
      </c>
      <c r="D1332">
        <f>ROUND(AI_Impact_on_Jobs_20303[[#This Row],[Salary]]/1000, 1)</f>
        <v>113.4</v>
      </c>
      <c r="E1332">
        <v>0</v>
      </c>
      <c r="F13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32" t="s">
        <v>38</v>
      </c>
      <c r="H1332">
        <v>9</v>
      </c>
      <c r="I1332">
        <v>56</v>
      </c>
      <c r="J1332">
        <v>14</v>
      </c>
      <c r="K1332" t="s">
        <v>23</v>
      </c>
      <c r="L1332">
        <f>IF(AI_Impact_on_Jobs_20303[[#This Row],[Risk_Category]] = "Low", AI_Impact_on_Jobs_20303[[#This Row],[Automation_Probability_2030]], 0)</f>
        <v>14</v>
      </c>
      <c r="M1332">
        <f>IF(AI_Impact_on_Jobs_20303[[#This Row],[Risk_Category]]="Medium", AI_Impact_on_Jobs_20303[[#This Row],[Automation_Probability_2030]], 0)</f>
        <v>0</v>
      </c>
      <c r="N1332">
        <f>IF(AI_Impact_on_Jobs_20303[[#This Row],[Risk_Category]]="High", AI_Impact_on_Jobs_20303[[#This Row],[Automation_Probability_2030]], 0)</f>
        <v>0</v>
      </c>
      <c r="O1332">
        <f>AVERAGE(AI_Impact_on_Jobs_20303[[#This Row],[Skill_1]:[Skill_10]])</f>
        <v>55.3</v>
      </c>
      <c r="P1332">
        <v>96</v>
      </c>
      <c r="Q1332">
        <v>98</v>
      </c>
      <c r="R1332">
        <v>2</v>
      </c>
      <c r="S1332">
        <v>15</v>
      </c>
      <c r="T1332">
        <v>35</v>
      </c>
      <c r="U1332">
        <v>34</v>
      </c>
      <c r="V1332">
        <v>76</v>
      </c>
      <c r="W1332">
        <v>44</v>
      </c>
      <c r="X1332">
        <v>78</v>
      </c>
      <c r="Y1332">
        <v>75</v>
      </c>
    </row>
    <row r="1333" spans="1:25" x14ac:dyDescent="0.35">
      <c r="A1333">
        <v>1332</v>
      </c>
      <c r="B1333" t="s">
        <v>43</v>
      </c>
      <c r="C1333">
        <v>40002</v>
      </c>
      <c r="D1333">
        <f>ROUND(AI_Impact_on_Jobs_20303[[#This Row],[Salary]]/1000, 1)</f>
        <v>40</v>
      </c>
      <c r="E1333">
        <v>10</v>
      </c>
      <c r="F13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33" t="s">
        <v>22</v>
      </c>
      <c r="H1333">
        <v>83</v>
      </c>
      <c r="I1333">
        <v>7</v>
      </c>
      <c r="J1333">
        <v>9</v>
      </c>
      <c r="K1333" t="s">
        <v>23</v>
      </c>
      <c r="L1333">
        <f>IF(AI_Impact_on_Jobs_20303[[#This Row],[Risk_Category]] = "Low", AI_Impact_on_Jobs_20303[[#This Row],[Automation_Probability_2030]], 0)</f>
        <v>9</v>
      </c>
      <c r="M1333">
        <f>IF(AI_Impact_on_Jobs_20303[[#This Row],[Risk_Category]]="Medium", AI_Impact_on_Jobs_20303[[#This Row],[Automation_Probability_2030]], 0)</f>
        <v>0</v>
      </c>
      <c r="N1333">
        <f>IF(AI_Impact_on_Jobs_20303[[#This Row],[Risk_Category]]="High", AI_Impact_on_Jobs_20303[[#This Row],[Automation_Probability_2030]], 0)</f>
        <v>0</v>
      </c>
      <c r="O1333">
        <f>AVERAGE(AI_Impact_on_Jobs_20303[[#This Row],[Skill_1]:[Skill_10]])</f>
        <v>50.4</v>
      </c>
      <c r="P1333">
        <v>75</v>
      </c>
      <c r="Q1333">
        <v>24</v>
      </c>
      <c r="R1333">
        <v>0</v>
      </c>
      <c r="S1333">
        <v>91</v>
      </c>
      <c r="T1333">
        <v>62</v>
      </c>
      <c r="U1333">
        <v>44</v>
      </c>
      <c r="V1333">
        <v>73</v>
      </c>
      <c r="W1333">
        <v>33</v>
      </c>
      <c r="X1333">
        <v>95</v>
      </c>
      <c r="Y1333">
        <v>7</v>
      </c>
    </row>
    <row r="1334" spans="1:25" x14ac:dyDescent="0.35">
      <c r="A1334">
        <v>1333</v>
      </c>
      <c r="B1334" t="s">
        <v>21</v>
      </c>
      <c r="C1334">
        <v>107365</v>
      </c>
      <c r="D1334">
        <f>ROUND(AI_Impact_on_Jobs_20303[[#This Row],[Salary]]/1000, 1)</f>
        <v>107.4</v>
      </c>
      <c r="E1334">
        <v>22</v>
      </c>
      <c r="F13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34" t="s">
        <v>22</v>
      </c>
      <c r="H1334">
        <v>78</v>
      </c>
      <c r="I1334">
        <v>97</v>
      </c>
      <c r="J1334">
        <v>24</v>
      </c>
      <c r="K1334" t="s">
        <v>23</v>
      </c>
      <c r="L1334">
        <f>IF(AI_Impact_on_Jobs_20303[[#This Row],[Risk_Category]] = "Low", AI_Impact_on_Jobs_20303[[#This Row],[Automation_Probability_2030]], 0)</f>
        <v>24</v>
      </c>
      <c r="M1334">
        <f>IF(AI_Impact_on_Jobs_20303[[#This Row],[Risk_Category]]="Medium", AI_Impact_on_Jobs_20303[[#This Row],[Automation_Probability_2030]], 0)</f>
        <v>0</v>
      </c>
      <c r="N1334">
        <f>IF(AI_Impact_on_Jobs_20303[[#This Row],[Risk_Category]]="High", AI_Impact_on_Jobs_20303[[#This Row],[Automation_Probability_2030]], 0)</f>
        <v>0</v>
      </c>
      <c r="O1334">
        <f>AVERAGE(AI_Impact_on_Jobs_20303[[#This Row],[Skill_1]:[Skill_10]])</f>
        <v>52.3</v>
      </c>
      <c r="P1334">
        <v>93</v>
      </c>
      <c r="Q1334">
        <v>74</v>
      </c>
      <c r="R1334">
        <v>31</v>
      </c>
      <c r="S1334">
        <v>56</v>
      </c>
      <c r="T1334">
        <v>91</v>
      </c>
      <c r="U1334">
        <v>45</v>
      </c>
      <c r="V1334">
        <v>68</v>
      </c>
      <c r="W1334">
        <v>47</v>
      </c>
      <c r="X1334">
        <v>12</v>
      </c>
      <c r="Y1334">
        <v>6</v>
      </c>
    </row>
    <row r="1335" spans="1:25" x14ac:dyDescent="0.35">
      <c r="A1335">
        <v>1334</v>
      </c>
      <c r="B1335" t="s">
        <v>39</v>
      </c>
      <c r="C1335">
        <v>44833</v>
      </c>
      <c r="D1335">
        <f>ROUND(AI_Impact_on_Jobs_20303[[#This Row],[Salary]]/1000, 1)</f>
        <v>44.8</v>
      </c>
      <c r="E1335">
        <v>18</v>
      </c>
      <c r="F13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35" t="s">
        <v>38</v>
      </c>
      <c r="H1335">
        <v>61</v>
      </c>
      <c r="I1335">
        <v>6</v>
      </c>
      <c r="J1335">
        <v>91</v>
      </c>
      <c r="K1335" t="s">
        <v>20</v>
      </c>
      <c r="L1335">
        <f>IF(AI_Impact_on_Jobs_20303[[#This Row],[Risk_Category]] = "Low", AI_Impact_on_Jobs_20303[[#This Row],[Automation_Probability_2030]], 0)</f>
        <v>0</v>
      </c>
      <c r="M1335">
        <f>IF(AI_Impact_on_Jobs_20303[[#This Row],[Risk_Category]]="Medium", AI_Impact_on_Jobs_20303[[#This Row],[Automation_Probability_2030]], 0)</f>
        <v>0</v>
      </c>
      <c r="N1335">
        <f>IF(AI_Impact_on_Jobs_20303[[#This Row],[Risk_Category]]="High", AI_Impact_on_Jobs_20303[[#This Row],[Automation_Probability_2030]], 0)</f>
        <v>91</v>
      </c>
      <c r="O1335">
        <f>AVERAGE(AI_Impact_on_Jobs_20303[[#This Row],[Skill_1]:[Skill_10]])</f>
        <v>52.3</v>
      </c>
      <c r="P1335">
        <v>52</v>
      </c>
      <c r="Q1335">
        <v>77</v>
      </c>
      <c r="R1335">
        <v>13</v>
      </c>
      <c r="S1335">
        <v>91</v>
      </c>
      <c r="T1335">
        <v>59</v>
      </c>
      <c r="U1335">
        <v>74</v>
      </c>
      <c r="V1335">
        <v>3</v>
      </c>
      <c r="W1335">
        <v>32</v>
      </c>
      <c r="X1335">
        <v>27</v>
      </c>
      <c r="Y1335">
        <v>95</v>
      </c>
    </row>
    <row r="1336" spans="1:25" x14ac:dyDescent="0.35">
      <c r="A1336">
        <v>1335</v>
      </c>
      <c r="B1336" t="s">
        <v>34</v>
      </c>
      <c r="C1336">
        <v>52844</v>
      </c>
      <c r="D1336">
        <f>ROUND(AI_Impact_on_Jobs_20303[[#This Row],[Salary]]/1000, 1)</f>
        <v>52.8</v>
      </c>
      <c r="E1336">
        <v>24</v>
      </c>
      <c r="F13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36" t="s">
        <v>19</v>
      </c>
      <c r="H1336">
        <v>71</v>
      </c>
      <c r="I1336">
        <v>54</v>
      </c>
      <c r="J1336">
        <v>38</v>
      </c>
      <c r="K1336" t="s">
        <v>27</v>
      </c>
      <c r="L1336">
        <f>IF(AI_Impact_on_Jobs_20303[[#This Row],[Risk_Category]] = "Low", AI_Impact_on_Jobs_20303[[#This Row],[Automation_Probability_2030]], 0)</f>
        <v>0</v>
      </c>
      <c r="M1336">
        <f>IF(AI_Impact_on_Jobs_20303[[#This Row],[Risk_Category]]="Medium", AI_Impact_on_Jobs_20303[[#This Row],[Automation_Probability_2030]], 0)</f>
        <v>38</v>
      </c>
      <c r="N1336">
        <f>IF(AI_Impact_on_Jobs_20303[[#This Row],[Risk_Category]]="High", AI_Impact_on_Jobs_20303[[#This Row],[Automation_Probability_2030]], 0)</f>
        <v>0</v>
      </c>
      <c r="O1336">
        <f>AVERAGE(AI_Impact_on_Jobs_20303[[#This Row],[Skill_1]:[Skill_10]])</f>
        <v>61.1</v>
      </c>
      <c r="P1336">
        <v>34</v>
      </c>
      <c r="Q1336">
        <v>79</v>
      </c>
      <c r="R1336">
        <v>79</v>
      </c>
      <c r="S1336">
        <v>95</v>
      </c>
      <c r="T1336">
        <v>92</v>
      </c>
      <c r="U1336">
        <v>8</v>
      </c>
      <c r="V1336">
        <v>83</v>
      </c>
      <c r="W1336">
        <v>45</v>
      </c>
      <c r="X1336">
        <v>87</v>
      </c>
      <c r="Y1336">
        <v>9</v>
      </c>
    </row>
    <row r="1337" spans="1:25" x14ac:dyDescent="0.35">
      <c r="A1337">
        <v>1336</v>
      </c>
      <c r="B1337" t="s">
        <v>32</v>
      </c>
      <c r="C1337">
        <v>95265</v>
      </c>
      <c r="D1337">
        <f>ROUND(AI_Impact_on_Jobs_20303[[#This Row],[Salary]]/1000, 1)</f>
        <v>95.3</v>
      </c>
      <c r="E1337">
        <v>6</v>
      </c>
      <c r="F13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37" t="s">
        <v>25</v>
      </c>
      <c r="H1337">
        <v>16</v>
      </c>
      <c r="I1337">
        <v>83</v>
      </c>
      <c r="J1337">
        <v>31</v>
      </c>
      <c r="K1337" t="s">
        <v>27</v>
      </c>
      <c r="L1337">
        <f>IF(AI_Impact_on_Jobs_20303[[#This Row],[Risk_Category]] = "Low", AI_Impact_on_Jobs_20303[[#This Row],[Automation_Probability_2030]], 0)</f>
        <v>0</v>
      </c>
      <c r="M1337">
        <f>IF(AI_Impact_on_Jobs_20303[[#This Row],[Risk_Category]]="Medium", AI_Impact_on_Jobs_20303[[#This Row],[Automation_Probability_2030]], 0)</f>
        <v>31</v>
      </c>
      <c r="N1337">
        <f>IF(AI_Impact_on_Jobs_20303[[#This Row],[Risk_Category]]="High", AI_Impact_on_Jobs_20303[[#This Row],[Automation_Probability_2030]], 0)</f>
        <v>0</v>
      </c>
      <c r="O1337">
        <f>AVERAGE(AI_Impact_on_Jobs_20303[[#This Row],[Skill_1]:[Skill_10]])</f>
        <v>44.5</v>
      </c>
      <c r="P1337">
        <v>12</v>
      </c>
      <c r="Q1337">
        <v>45</v>
      </c>
      <c r="R1337">
        <v>82</v>
      </c>
      <c r="S1337">
        <v>77</v>
      </c>
      <c r="T1337">
        <v>24</v>
      </c>
      <c r="U1337">
        <v>15</v>
      </c>
      <c r="V1337">
        <v>39</v>
      </c>
      <c r="W1337">
        <v>88</v>
      </c>
      <c r="X1337">
        <v>9</v>
      </c>
      <c r="Y1337">
        <v>54</v>
      </c>
    </row>
    <row r="1338" spans="1:25" x14ac:dyDescent="0.35">
      <c r="A1338">
        <v>1337</v>
      </c>
      <c r="B1338" t="s">
        <v>36</v>
      </c>
      <c r="C1338">
        <v>35725</v>
      </c>
      <c r="D1338">
        <f>ROUND(AI_Impact_on_Jobs_20303[[#This Row],[Salary]]/1000, 1)</f>
        <v>35.700000000000003</v>
      </c>
      <c r="E1338">
        <v>9</v>
      </c>
      <c r="F13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38" t="s">
        <v>19</v>
      </c>
      <c r="H1338">
        <v>47</v>
      </c>
      <c r="I1338">
        <v>63</v>
      </c>
      <c r="J1338">
        <v>33</v>
      </c>
      <c r="K1338" t="s">
        <v>27</v>
      </c>
      <c r="L1338">
        <f>IF(AI_Impact_on_Jobs_20303[[#This Row],[Risk_Category]] = "Low", AI_Impact_on_Jobs_20303[[#This Row],[Automation_Probability_2030]], 0)</f>
        <v>0</v>
      </c>
      <c r="M1338">
        <f>IF(AI_Impact_on_Jobs_20303[[#This Row],[Risk_Category]]="Medium", AI_Impact_on_Jobs_20303[[#This Row],[Automation_Probability_2030]], 0)</f>
        <v>33</v>
      </c>
      <c r="N1338">
        <f>IF(AI_Impact_on_Jobs_20303[[#This Row],[Risk_Category]]="High", AI_Impact_on_Jobs_20303[[#This Row],[Automation_Probability_2030]], 0)</f>
        <v>0</v>
      </c>
      <c r="O1338">
        <f>AVERAGE(AI_Impact_on_Jobs_20303[[#This Row],[Skill_1]:[Skill_10]])</f>
        <v>39.299999999999997</v>
      </c>
      <c r="P1338">
        <v>19</v>
      </c>
      <c r="Q1338">
        <v>26</v>
      </c>
      <c r="R1338">
        <v>28</v>
      </c>
      <c r="S1338">
        <v>65</v>
      </c>
      <c r="T1338">
        <v>5</v>
      </c>
      <c r="U1338">
        <v>8</v>
      </c>
      <c r="V1338">
        <v>19</v>
      </c>
      <c r="W1338">
        <v>87</v>
      </c>
      <c r="X1338">
        <v>63</v>
      </c>
      <c r="Y1338">
        <v>73</v>
      </c>
    </row>
    <row r="1339" spans="1:25" x14ac:dyDescent="0.35">
      <c r="A1339">
        <v>1338</v>
      </c>
      <c r="B1339" t="s">
        <v>18</v>
      </c>
      <c r="C1339">
        <v>33573</v>
      </c>
      <c r="D1339">
        <f>ROUND(AI_Impact_on_Jobs_20303[[#This Row],[Salary]]/1000, 1)</f>
        <v>33.6</v>
      </c>
      <c r="E1339">
        <v>21</v>
      </c>
      <c r="F13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39" t="s">
        <v>38</v>
      </c>
      <c r="H1339">
        <v>21</v>
      </c>
      <c r="I1339">
        <v>54</v>
      </c>
      <c r="J1339">
        <v>82</v>
      </c>
      <c r="K1339" t="s">
        <v>20</v>
      </c>
      <c r="L1339">
        <f>IF(AI_Impact_on_Jobs_20303[[#This Row],[Risk_Category]] = "Low", AI_Impact_on_Jobs_20303[[#This Row],[Automation_Probability_2030]], 0)</f>
        <v>0</v>
      </c>
      <c r="M1339">
        <f>IF(AI_Impact_on_Jobs_20303[[#This Row],[Risk_Category]]="Medium", AI_Impact_on_Jobs_20303[[#This Row],[Automation_Probability_2030]], 0)</f>
        <v>0</v>
      </c>
      <c r="N1339">
        <f>IF(AI_Impact_on_Jobs_20303[[#This Row],[Risk_Category]]="High", AI_Impact_on_Jobs_20303[[#This Row],[Automation_Probability_2030]], 0)</f>
        <v>82</v>
      </c>
      <c r="O1339">
        <f>AVERAGE(AI_Impact_on_Jobs_20303[[#This Row],[Skill_1]:[Skill_10]])</f>
        <v>48.4</v>
      </c>
      <c r="P1339">
        <v>57</v>
      </c>
      <c r="Q1339">
        <v>9</v>
      </c>
      <c r="R1339">
        <v>88</v>
      </c>
      <c r="S1339">
        <v>42</v>
      </c>
      <c r="T1339">
        <v>42</v>
      </c>
      <c r="U1339">
        <v>16</v>
      </c>
      <c r="V1339">
        <v>26</v>
      </c>
      <c r="W1339">
        <v>93</v>
      </c>
      <c r="X1339">
        <v>14</v>
      </c>
      <c r="Y1339">
        <v>97</v>
      </c>
    </row>
    <row r="1340" spans="1:25" x14ac:dyDescent="0.35">
      <c r="A1340">
        <v>1339</v>
      </c>
      <c r="B1340" t="s">
        <v>39</v>
      </c>
      <c r="C1340">
        <v>65744</v>
      </c>
      <c r="D1340">
        <f>ROUND(AI_Impact_on_Jobs_20303[[#This Row],[Salary]]/1000, 1)</f>
        <v>65.7</v>
      </c>
      <c r="E1340">
        <v>19</v>
      </c>
      <c r="F13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40" t="s">
        <v>38</v>
      </c>
      <c r="H1340">
        <v>9</v>
      </c>
      <c r="I1340">
        <v>118</v>
      </c>
      <c r="J1340">
        <v>85</v>
      </c>
      <c r="K1340" t="s">
        <v>20</v>
      </c>
      <c r="L1340">
        <f>IF(AI_Impact_on_Jobs_20303[[#This Row],[Risk_Category]] = "Low", AI_Impact_on_Jobs_20303[[#This Row],[Automation_Probability_2030]], 0)</f>
        <v>0</v>
      </c>
      <c r="M1340">
        <f>IF(AI_Impact_on_Jobs_20303[[#This Row],[Risk_Category]]="Medium", AI_Impact_on_Jobs_20303[[#This Row],[Automation_Probability_2030]], 0)</f>
        <v>0</v>
      </c>
      <c r="N1340">
        <f>IF(AI_Impact_on_Jobs_20303[[#This Row],[Risk_Category]]="High", AI_Impact_on_Jobs_20303[[#This Row],[Automation_Probability_2030]], 0)</f>
        <v>85</v>
      </c>
      <c r="O1340">
        <f>AVERAGE(AI_Impact_on_Jobs_20303[[#This Row],[Skill_1]:[Skill_10]])</f>
        <v>71</v>
      </c>
      <c r="P1340">
        <v>71</v>
      </c>
      <c r="Q1340">
        <v>83</v>
      </c>
      <c r="R1340">
        <v>88</v>
      </c>
      <c r="S1340">
        <v>64</v>
      </c>
      <c r="T1340">
        <v>89</v>
      </c>
      <c r="U1340">
        <v>54</v>
      </c>
      <c r="V1340">
        <v>28</v>
      </c>
      <c r="W1340">
        <v>88</v>
      </c>
      <c r="X1340">
        <v>54</v>
      </c>
      <c r="Y1340">
        <v>91</v>
      </c>
    </row>
    <row r="1341" spans="1:25" x14ac:dyDescent="0.35">
      <c r="A1341">
        <v>1340</v>
      </c>
      <c r="B1341" t="s">
        <v>39</v>
      </c>
      <c r="C1341">
        <v>58672</v>
      </c>
      <c r="D1341">
        <f>ROUND(AI_Impact_on_Jobs_20303[[#This Row],[Salary]]/1000, 1)</f>
        <v>58.7</v>
      </c>
      <c r="E1341">
        <v>12</v>
      </c>
      <c r="F13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41" t="s">
        <v>38</v>
      </c>
      <c r="H1341">
        <v>4</v>
      </c>
      <c r="I1341">
        <v>145</v>
      </c>
      <c r="J1341">
        <v>76</v>
      </c>
      <c r="K1341" t="s">
        <v>20</v>
      </c>
      <c r="L1341">
        <f>IF(AI_Impact_on_Jobs_20303[[#This Row],[Risk_Category]] = "Low", AI_Impact_on_Jobs_20303[[#This Row],[Automation_Probability_2030]], 0)</f>
        <v>0</v>
      </c>
      <c r="M1341">
        <f>IF(AI_Impact_on_Jobs_20303[[#This Row],[Risk_Category]]="Medium", AI_Impact_on_Jobs_20303[[#This Row],[Automation_Probability_2030]], 0)</f>
        <v>0</v>
      </c>
      <c r="N1341">
        <f>IF(AI_Impact_on_Jobs_20303[[#This Row],[Risk_Category]]="High", AI_Impact_on_Jobs_20303[[#This Row],[Automation_Probability_2030]], 0)</f>
        <v>76</v>
      </c>
      <c r="O1341">
        <f>AVERAGE(AI_Impact_on_Jobs_20303[[#This Row],[Skill_1]:[Skill_10]])</f>
        <v>79.3</v>
      </c>
      <c r="P1341">
        <v>94</v>
      </c>
      <c r="Q1341">
        <v>95</v>
      </c>
      <c r="R1341">
        <v>88</v>
      </c>
      <c r="S1341">
        <v>56</v>
      </c>
      <c r="T1341">
        <v>65</v>
      </c>
      <c r="U1341">
        <v>87</v>
      </c>
      <c r="V1341">
        <v>78</v>
      </c>
      <c r="W1341">
        <v>63</v>
      </c>
      <c r="X1341">
        <v>98</v>
      </c>
      <c r="Y1341">
        <v>69</v>
      </c>
    </row>
    <row r="1342" spans="1:25" x14ac:dyDescent="0.35">
      <c r="A1342">
        <v>1341</v>
      </c>
      <c r="B1342" t="s">
        <v>26</v>
      </c>
      <c r="C1342">
        <v>107831</v>
      </c>
      <c r="D1342">
        <f>ROUND(AI_Impact_on_Jobs_20303[[#This Row],[Salary]]/1000, 1)</f>
        <v>107.8</v>
      </c>
      <c r="E1342">
        <v>23</v>
      </c>
      <c r="F13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42" t="s">
        <v>19</v>
      </c>
      <c r="H1342">
        <v>6</v>
      </c>
      <c r="I1342">
        <v>64</v>
      </c>
      <c r="J1342">
        <v>48</v>
      </c>
      <c r="K1342" t="s">
        <v>27</v>
      </c>
      <c r="L1342">
        <f>IF(AI_Impact_on_Jobs_20303[[#This Row],[Risk_Category]] = "Low", AI_Impact_on_Jobs_20303[[#This Row],[Automation_Probability_2030]], 0)</f>
        <v>0</v>
      </c>
      <c r="M1342">
        <f>IF(AI_Impact_on_Jobs_20303[[#This Row],[Risk_Category]]="Medium", AI_Impact_on_Jobs_20303[[#This Row],[Automation_Probability_2030]], 0)</f>
        <v>48</v>
      </c>
      <c r="N1342">
        <f>IF(AI_Impact_on_Jobs_20303[[#This Row],[Risk_Category]]="High", AI_Impact_on_Jobs_20303[[#This Row],[Automation_Probability_2030]], 0)</f>
        <v>0</v>
      </c>
      <c r="O1342">
        <f>AVERAGE(AI_Impact_on_Jobs_20303[[#This Row],[Skill_1]:[Skill_10]])</f>
        <v>41.1</v>
      </c>
      <c r="P1342">
        <v>38</v>
      </c>
      <c r="Q1342">
        <v>78</v>
      </c>
      <c r="R1342">
        <v>16</v>
      </c>
      <c r="S1342">
        <v>98</v>
      </c>
      <c r="T1342">
        <v>32</v>
      </c>
      <c r="U1342">
        <v>43</v>
      </c>
      <c r="V1342">
        <v>27</v>
      </c>
      <c r="W1342">
        <v>58</v>
      </c>
      <c r="X1342">
        <v>6</v>
      </c>
      <c r="Y1342">
        <v>15</v>
      </c>
    </row>
    <row r="1343" spans="1:25" x14ac:dyDescent="0.35">
      <c r="A1343">
        <v>1342</v>
      </c>
      <c r="B1343" t="s">
        <v>31</v>
      </c>
      <c r="C1343">
        <v>69215</v>
      </c>
      <c r="D1343">
        <f>ROUND(AI_Impact_on_Jobs_20303[[#This Row],[Salary]]/1000, 1)</f>
        <v>69.2</v>
      </c>
      <c r="E1343">
        <v>7</v>
      </c>
      <c r="F13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43" t="s">
        <v>19</v>
      </c>
      <c r="H1343">
        <v>19</v>
      </c>
      <c r="I1343">
        <v>74</v>
      </c>
      <c r="J1343">
        <v>25</v>
      </c>
      <c r="K1343" t="s">
        <v>23</v>
      </c>
      <c r="L1343">
        <f>IF(AI_Impact_on_Jobs_20303[[#This Row],[Risk_Category]] = "Low", AI_Impact_on_Jobs_20303[[#This Row],[Automation_Probability_2030]], 0)</f>
        <v>25</v>
      </c>
      <c r="M1343">
        <f>IF(AI_Impact_on_Jobs_20303[[#This Row],[Risk_Category]]="Medium", AI_Impact_on_Jobs_20303[[#This Row],[Automation_Probability_2030]], 0)</f>
        <v>0</v>
      </c>
      <c r="N1343">
        <f>IF(AI_Impact_on_Jobs_20303[[#This Row],[Risk_Category]]="High", AI_Impact_on_Jobs_20303[[#This Row],[Automation_Probability_2030]], 0)</f>
        <v>0</v>
      </c>
      <c r="O1343">
        <f>AVERAGE(AI_Impact_on_Jobs_20303[[#This Row],[Skill_1]:[Skill_10]])</f>
        <v>38.6</v>
      </c>
      <c r="P1343">
        <v>9</v>
      </c>
      <c r="Q1343">
        <v>44</v>
      </c>
      <c r="R1343">
        <v>2</v>
      </c>
      <c r="S1343">
        <v>35</v>
      </c>
      <c r="T1343">
        <v>7</v>
      </c>
      <c r="U1343">
        <v>9</v>
      </c>
      <c r="V1343">
        <v>89</v>
      </c>
      <c r="W1343">
        <v>91</v>
      </c>
      <c r="X1343">
        <v>1</v>
      </c>
      <c r="Y1343">
        <v>99</v>
      </c>
    </row>
    <row r="1344" spans="1:25" x14ac:dyDescent="0.35">
      <c r="A1344">
        <v>1343</v>
      </c>
      <c r="B1344" t="s">
        <v>21</v>
      </c>
      <c r="C1344">
        <v>88769</v>
      </c>
      <c r="D1344">
        <f>ROUND(AI_Impact_on_Jobs_20303[[#This Row],[Salary]]/1000, 1)</f>
        <v>88.8</v>
      </c>
      <c r="E1344">
        <v>5</v>
      </c>
      <c r="F13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44" t="s">
        <v>19</v>
      </c>
      <c r="H1344">
        <v>8</v>
      </c>
      <c r="I1344">
        <v>51</v>
      </c>
      <c r="J1344">
        <v>15</v>
      </c>
      <c r="K1344" t="s">
        <v>23</v>
      </c>
      <c r="L1344">
        <f>IF(AI_Impact_on_Jobs_20303[[#This Row],[Risk_Category]] = "Low", AI_Impact_on_Jobs_20303[[#This Row],[Automation_Probability_2030]], 0)</f>
        <v>15</v>
      </c>
      <c r="M1344">
        <f>IF(AI_Impact_on_Jobs_20303[[#This Row],[Risk_Category]]="Medium", AI_Impact_on_Jobs_20303[[#This Row],[Automation_Probability_2030]], 0)</f>
        <v>0</v>
      </c>
      <c r="N1344">
        <f>IF(AI_Impact_on_Jobs_20303[[#This Row],[Risk_Category]]="High", AI_Impact_on_Jobs_20303[[#This Row],[Automation_Probability_2030]], 0)</f>
        <v>0</v>
      </c>
      <c r="O1344">
        <f>AVERAGE(AI_Impact_on_Jobs_20303[[#This Row],[Skill_1]:[Skill_10]])</f>
        <v>54</v>
      </c>
      <c r="P1344">
        <v>63</v>
      </c>
      <c r="Q1344">
        <v>33</v>
      </c>
      <c r="R1344">
        <v>84</v>
      </c>
      <c r="S1344">
        <v>72</v>
      </c>
      <c r="T1344">
        <v>35</v>
      </c>
      <c r="U1344">
        <v>73</v>
      </c>
      <c r="V1344">
        <v>94</v>
      </c>
      <c r="W1344">
        <v>9</v>
      </c>
      <c r="X1344">
        <v>31</v>
      </c>
      <c r="Y1344">
        <v>46</v>
      </c>
    </row>
    <row r="1345" spans="1:25" x14ac:dyDescent="0.35">
      <c r="A1345">
        <v>1344</v>
      </c>
      <c r="B1345" t="s">
        <v>43</v>
      </c>
      <c r="C1345">
        <v>48408</v>
      </c>
      <c r="D1345">
        <f>ROUND(AI_Impact_on_Jobs_20303[[#This Row],[Salary]]/1000, 1)</f>
        <v>48.4</v>
      </c>
      <c r="E1345">
        <v>9</v>
      </c>
      <c r="F13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45" t="s">
        <v>25</v>
      </c>
      <c r="H1345">
        <v>54</v>
      </c>
      <c r="I1345">
        <v>8</v>
      </c>
      <c r="J1345">
        <v>22</v>
      </c>
      <c r="K1345" t="s">
        <v>23</v>
      </c>
      <c r="L1345">
        <f>IF(AI_Impact_on_Jobs_20303[[#This Row],[Risk_Category]] = "Low", AI_Impact_on_Jobs_20303[[#This Row],[Automation_Probability_2030]], 0)</f>
        <v>22</v>
      </c>
      <c r="M1345">
        <f>IF(AI_Impact_on_Jobs_20303[[#This Row],[Risk_Category]]="Medium", AI_Impact_on_Jobs_20303[[#This Row],[Automation_Probability_2030]], 0)</f>
        <v>0</v>
      </c>
      <c r="N1345">
        <f>IF(AI_Impact_on_Jobs_20303[[#This Row],[Risk_Category]]="High", AI_Impact_on_Jobs_20303[[#This Row],[Automation_Probability_2030]], 0)</f>
        <v>0</v>
      </c>
      <c r="O1345">
        <f>AVERAGE(AI_Impact_on_Jobs_20303[[#This Row],[Skill_1]:[Skill_10]])</f>
        <v>45.2</v>
      </c>
      <c r="P1345">
        <v>65</v>
      </c>
      <c r="Q1345">
        <v>58</v>
      </c>
      <c r="R1345">
        <v>11</v>
      </c>
      <c r="S1345">
        <v>48</v>
      </c>
      <c r="T1345">
        <v>36</v>
      </c>
      <c r="U1345">
        <v>49</v>
      </c>
      <c r="V1345">
        <v>92</v>
      </c>
      <c r="W1345">
        <v>48</v>
      </c>
      <c r="X1345">
        <v>1</v>
      </c>
      <c r="Y1345">
        <v>44</v>
      </c>
    </row>
    <row r="1346" spans="1:25" x14ac:dyDescent="0.35">
      <c r="A1346">
        <v>1345</v>
      </c>
      <c r="B1346" t="s">
        <v>32</v>
      </c>
      <c r="C1346">
        <v>34286</v>
      </c>
      <c r="D1346">
        <f>ROUND(AI_Impact_on_Jobs_20303[[#This Row],[Salary]]/1000, 1)</f>
        <v>34.299999999999997</v>
      </c>
      <c r="E1346">
        <v>3</v>
      </c>
      <c r="F13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46" t="s">
        <v>22</v>
      </c>
      <c r="H1346">
        <v>82</v>
      </c>
      <c r="I1346">
        <v>75</v>
      </c>
      <c r="J1346">
        <v>47</v>
      </c>
      <c r="K1346" t="s">
        <v>27</v>
      </c>
      <c r="L1346">
        <f>IF(AI_Impact_on_Jobs_20303[[#This Row],[Risk_Category]] = "Low", AI_Impact_on_Jobs_20303[[#This Row],[Automation_Probability_2030]], 0)</f>
        <v>0</v>
      </c>
      <c r="M1346">
        <f>IF(AI_Impact_on_Jobs_20303[[#This Row],[Risk_Category]]="Medium", AI_Impact_on_Jobs_20303[[#This Row],[Automation_Probability_2030]], 0)</f>
        <v>47</v>
      </c>
      <c r="N1346">
        <f>IF(AI_Impact_on_Jobs_20303[[#This Row],[Risk_Category]]="High", AI_Impact_on_Jobs_20303[[#This Row],[Automation_Probability_2030]], 0)</f>
        <v>0</v>
      </c>
      <c r="O1346">
        <f>AVERAGE(AI_Impact_on_Jobs_20303[[#This Row],[Skill_1]:[Skill_10]])</f>
        <v>43</v>
      </c>
      <c r="P1346">
        <v>65</v>
      </c>
      <c r="Q1346">
        <v>16</v>
      </c>
      <c r="R1346">
        <v>74</v>
      </c>
      <c r="S1346">
        <v>69</v>
      </c>
      <c r="T1346">
        <v>54</v>
      </c>
      <c r="U1346">
        <v>57</v>
      </c>
      <c r="V1346">
        <v>11</v>
      </c>
      <c r="W1346">
        <v>44</v>
      </c>
      <c r="X1346">
        <v>9</v>
      </c>
      <c r="Y1346">
        <v>31</v>
      </c>
    </row>
    <row r="1347" spans="1:25" x14ac:dyDescent="0.35">
      <c r="A1347">
        <v>1346</v>
      </c>
      <c r="B1347" t="s">
        <v>33</v>
      </c>
      <c r="C1347">
        <v>86153</v>
      </c>
      <c r="D1347">
        <f>ROUND(AI_Impact_on_Jobs_20303[[#This Row],[Salary]]/1000, 1)</f>
        <v>86.2</v>
      </c>
      <c r="E1347">
        <v>11</v>
      </c>
      <c r="F13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47" t="s">
        <v>19</v>
      </c>
      <c r="H1347">
        <v>57</v>
      </c>
      <c r="I1347">
        <v>124</v>
      </c>
      <c r="J1347">
        <v>84</v>
      </c>
      <c r="K1347" t="s">
        <v>20</v>
      </c>
      <c r="L1347">
        <f>IF(AI_Impact_on_Jobs_20303[[#This Row],[Risk_Category]] = "Low", AI_Impact_on_Jobs_20303[[#This Row],[Automation_Probability_2030]], 0)</f>
        <v>0</v>
      </c>
      <c r="M1347">
        <f>IF(AI_Impact_on_Jobs_20303[[#This Row],[Risk_Category]]="Medium", AI_Impact_on_Jobs_20303[[#This Row],[Automation_Probability_2030]], 0)</f>
        <v>0</v>
      </c>
      <c r="N1347">
        <f>IF(AI_Impact_on_Jobs_20303[[#This Row],[Risk_Category]]="High", AI_Impact_on_Jobs_20303[[#This Row],[Automation_Probability_2030]], 0)</f>
        <v>84</v>
      </c>
      <c r="O1347">
        <f>AVERAGE(AI_Impact_on_Jobs_20303[[#This Row],[Skill_1]:[Skill_10]])</f>
        <v>36.5</v>
      </c>
      <c r="P1347">
        <v>19</v>
      </c>
      <c r="Q1347">
        <v>59</v>
      </c>
      <c r="R1347">
        <v>76</v>
      </c>
      <c r="S1347">
        <v>14</v>
      </c>
      <c r="T1347">
        <v>82</v>
      </c>
      <c r="U1347">
        <v>56</v>
      </c>
      <c r="V1347">
        <v>0</v>
      </c>
      <c r="W1347">
        <v>52</v>
      </c>
      <c r="X1347">
        <v>4</v>
      </c>
      <c r="Y1347">
        <v>3</v>
      </c>
    </row>
    <row r="1348" spans="1:25" x14ac:dyDescent="0.35">
      <c r="A1348">
        <v>1347</v>
      </c>
      <c r="B1348" t="s">
        <v>40</v>
      </c>
      <c r="C1348">
        <v>102944</v>
      </c>
      <c r="D1348">
        <f>ROUND(AI_Impact_on_Jobs_20303[[#This Row],[Salary]]/1000, 1)</f>
        <v>102.9</v>
      </c>
      <c r="E1348">
        <v>6</v>
      </c>
      <c r="F13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48" t="s">
        <v>25</v>
      </c>
      <c r="H1348">
        <v>9</v>
      </c>
      <c r="I1348">
        <v>126</v>
      </c>
      <c r="J1348">
        <v>26</v>
      </c>
      <c r="K1348" t="s">
        <v>23</v>
      </c>
      <c r="L1348">
        <f>IF(AI_Impact_on_Jobs_20303[[#This Row],[Risk_Category]] = "Low", AI_Impact_on_Jobs_20303[[#This Row],[Automation_Probability_2030]], 0)</f>
        <v>26</v>
      </c>
      <c r="M1348">
        <f>IF(AI_Impact_on_Jobs_20303[[#This Row],[Risk_Category]]="Medium", AI_Impact_on_Jobs_20303[[#This Row],[Automation_Probability_2030]], 0)</f>
        <v>0</v>
      </c>
      <c r="N1348">
        <f>IF(AI_Impact_on_Jobs_20303[[#This Row],[Risk_Category]]="High", AI_Impact_on_Jobs_20303[[#This Row],[Automation_Probability_2030]], 0)</f>
        <v>0</v>
      </c>
      <c r="O1348">
        <f>AVERAGE(AI_Impact_on_Jobs_20303[[#This Row],[Skill_1]:[Skill_10]])</f>
        <v>51.2</v>
      </c>
      <c r="P1348">
        <v>91</v>
      </c>
      <c r="Q1348">
        <v>91</v>
      </c>
      <c r="R1348">
        <v>11</v>
      </c>
      <c r="S1348">
        <v>46</v>
      </c>
      <c r="T1348">
        <v>0</v>
      </c>
      <c r="U1348">
        <v>51</v>
      </c>
      <c r="V1348">
        <v>92</v>
      </c>
      <c r="W1348">
        <v>2</v>
      </c>
      <c r="X1348">
        <v>64</v>
      </c>
      <c r="Y1348">
        <v>64</v>
      </c>
    </row>
    <row r="1349" spans="1:25" x14ac:dyDescent="0.35">
      <c r="A1349">
        <v>1348</v>
      </c>
      <c r="B1349" t="s">
        <v>40</v>
      </c>
      <c r="C1349">
        <v>92845</v>
      </c>
      <c r="D1349">
        <f>ROUND(AI_Impact_on_Jobs_20303[[#This Row],[Salary]]/1000, 1)</f>
        <v>92.8</v>
      </c>
      <c r="E1349">
        <v>22</v>
      </c>
      <c r="F13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49" t="s">
        <v>25</v>
      </c>
      <c r="H1349">
        <v>24</v>
      </c>
      <c r="I1349">
        <v>96</v>
      </c>
      <c r="J1349">
        <v>1</v>
      </c>
      <c r="K1349" t="s">
        <v>23</v>
      </c>
      <c r="L1349">
        <f>IF(AI_Impact_on_Jobs_20303[[#This Row],[Risk_Category]] = "Low", AI_Impact_on_Jobs_20303[[#This Row],[Automation_Probability_2030]], 0)</f>
        <v>1</v>
      </c>
      <c r="M1349">
        <f>IF(AI_Impact_on_Jobs_20303[[#This Row],[Risk_Category]]="Medium", AI_Impact_on_Jobs_20303[[#This Row],[Automation_Probability_2030]], 0)</f>
        <v>0</v>
      </c>
      <c r="N1349">
        <f>IF(AI_Impact_on_Jobs_20303[[#This Row],[Risk_Category]]="High", AI_Impact_on_Jobs_20303[[#This Row],[Automation_Probability_2030]], 0)</f>
        <v>0</v>
      </c>
      <c r="O1349">
        <f>AVERAGE(AI_Impact_on_Jobs_20303[[#This Row],[Skill_1]:[Skill_10]])</f>
        <v>44.3</v>
      </c>
      <c r="P1349">
        <v>58</v>
      </c>
      <c r="Q1349">
        <v>48</v>
      </c>
      <c r="R1349">
        <v>52</v>
      </c>
      <c r="S1349">
        <v>13</v>
      </c>
      <c r="T1349">
        <v>52</v>
      </c>
      <c r="U1349">
        <v>5</v>
      </c>
      <c r="V1349">
        <v>88</v>
      </c>
      <c r="W1349">
        <v>34</v>
      </c>
      <c r="X1349">
        <v>86</v>
      </c>
      <c r="Y1349">
        <v>7</v>
      </c>
    </row>
    <row r="1350" spans="1:25" x14ac:dyDescent="0.35">
      <c r="A1350">
        <v>1349</v>
      </c>
      <c r="B1350" t="s">
        <v>40</v>
      </c>
      <c r="C1350">
        <v>145429</v>
      </c>
      <c r="D1350">
        <f>ROUND(AI_Impact_on_Jobs_20303[[#This Row],[Salary]]/1000, 1)</f>
        <v>145.4</v>
      </c>
      <c r="E1350">
        <v>14</v>
      </c>
      <c r="F13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50" t="s">
        <v>38</v>
      </c>
      <c r="H1350">
        <v>17</v>
      </c>
      <c r="I1350">
        <v>52</v>
      </c>
      <c r="J1350">
        <v>1</v>
      </c>
      <c r="K1350" t="s">
        <v>23</v>
      </c>
      <c r="L1350">
        <f>IF(AI_Impact_on_Jobs_20303[[#This Row],[Risk_Category]] = "Low", AI_Impact_on_Jobs_20303[[#This Row],[Automation_Probability_2030]], 0)</f>
        <v>1</v>
      </c>
      <c r="M1350">
        <f>IF(AI_Impact_on_Jobs_20303[[#This Row],[Risk_Category]]="Medium", AI_Impact_on_Jobs_20303[[#This Row],[Automation_Probability_2030]], 0)</f>
        <v>0</v>
      </c>
      <c r="N1350">
        <f>IF(AI_Impact_on_Jobs_20303[[#This Row],[Risk_Category]]="High", AI_Impact_on_Jobs_20303[[#This Row],[Automation_Probability_2030]], 0)</f>
        <v>0</v>
      </c>
      <c r="O1350">
        <f>AVERAGE(AI_Impact_on_Jobs_20303[[#This Row],[Skill_1]:[Skill_10]])</f>
        <v>46.7</v>
      </c>
      <c r="P1350">
        <v>54</v>
      </c>
      <c r="Q1350">
        <v>48</v>
      </c>
      <c r="R1350">
        <v>5</v>
      </c>
      <c r="S1350">
        <v>25</v>
      </c>
      <c r="T1350">
        <v>69</v>
      </c>
      <c r="U1350">
        <v>7</v>
      </c>
      <c r="V1350">
        <v>36</v>
      </c>
      <c r="W1350">
        <v>88</v>
      </c>
      <c r="X1350">
        <v>64</v>
      </c>
      <c r="Y1350">
        <v>71</v>
      </c>
    </row>
    <row r="1351" spans="1:25" x14ac:dyDescent="0.35">
      <c r="A1351">
        <v>1350</v>
      </c>
      <c r="B1351" t="s">
        <v>31</v>
      </c>
      <c r="C1351">
        <v>144621</v>
      </c>
      <c r="D1351">
        <f>ROUND(AI_Impact_on_Jobs_20303[[#This Row],[Salary]]/1000, 1)</f>
        <v>144.6</v>
      </c>
      <c r="E1351">
        <v>5</v>
      </c>
      <c r="F13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51" t="s">
        <v>25</v>
      </c>
      <c r="H1351">
        <v>0</v>
      </c>
      <c r="I1351">
        <v>137</v>
      </c>
      <c r="J1351">
        <v>26</v>
      </c>
      <c r="K1351" t="s">
        <v>23</v>
      </c>
      <c r="L1351">
        <f>IF(AI_Impact_on_Jobs_20303[[#This Row],[Risk_Category]] = "Low", AI_Impact_on_Jobs_20303[[#This Row],[Automation_Probability_2030]], 0)</f>
        <v>26</v>
      </c>
      <c r="M1351">
        <f>IF(AI_Impact_on_Jobs_20303[[#This Row],[Risk_Category]]="Medium", AI_Impact_on_Jobs_20303[[#This Row],[Automation_Probability_2030]], 0)</f>
        <v>0</v>
      </c>
      <c r="N1351">
        <f>IF(AI_Impact_on_Jobs_20303[[#This Row],[Risk_Category]]="High", AI_Impact_on_Jobs_20303[[#This Row],[Automation_Probability_2030]], 0)</f>
        <v>0</v>
      </c>
      <c r="O1351">
        <f>AVERAGE(AI_Impact_on_Jobs_20303[[#This Row],[Skill_1]:[Skill_10]])</f>
        <v>36.5</v>
      </c>
      <c r="P1351">
        <v>12</v>
      </c>
      <c r="Q1351">
        <v>37</v>
      </c>
      <c r="R1351">
        <v>66</v>
      </c>
      <c r="S1351">
        <v>65</v>
      </c>
      <c r="T1351">
        <v>86</v>
      </c>
      <c r="U1351">
        <v>14</v>
      </c>
      <c r="V1351">
        <v>43</v>
      </c>
      <c r="W1351">
        <v>1</v>
      </c>
      <c r="X1351">
        <v>39</v>
      </c>
      <c r="Y1351">
        <v>2</v>
      </c>
    </row>
    <row r="1352" spans="1:25" x14ac:dyDescent="0.35">
      <c r="A1352">
        <v>1351</v>
      </c>
      <c r="B1352" t="s">
        <v>24</v>
      </c>
      <c r="C1352">
        <v>110174</v>
      </c>
      <c r="D1352">
        <f>ROUND(AI_Impact_on_Jobs_20303[[#This Row],[Salary]]/1000, 1)</f>
        <v>110.2</v>
      </c>
      <c r="E1352">
        <v>4</v>
      </c>
      <c r="F13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52" t="s">
        <v>38</v>
      </c>
      <c r="H1352">
        <v>53</v>
      </c>
      <c r="I1352">
        <v>135</v>
      </c>
      <c r="J1352">
        <v>71</v>
      </c>
      <c r="K1352" t="s">
        <v>20</v>
      </c>
      <c r="L1352">
        <f>IF(AI_Impact_on_Jobs_20303[[#This Row],[Risk_Category]] = "Low", AI_Impact_on_Jobs_20303[[#This Row],[Automation_Probability_2030]], 0)</f>
        <v>0</v>
      </c>
      <c r="M1352">
        <f>IF(AI_Impact_on_Jobs_20303[[#This Row],[Risk_Category]]="Medium", AI_Impact_on_Jobs_20303[[#This Row],[Automation_Probability_2030]], 0)</f>
        <v>0</v>
      </c>
      <c r="N1352">
        <f>IF(AI_Impact_on_Jobs_20303[[#This Row],[Risk_Category]]="High", AI_Impact_on_Jobs_20303[[#This Row],[Automation_Probability_2030]], 0)</f>
        <v>71</v>
      </c>
      <c r="O1352">
        <f>AVERAGE(AI_Impact_on_Jobs_20303[[#This Row],[Skill_1]:[Skill_10]])</f>
        <v>27.1</v>
      </c>
      <c r="P1352">
        <v>23</v>
      </c>
      <c r="Q1352">
        <v>26</v>
      </c>
      <c r="R1352">
        <v>39</v>
      </c>
      <c r="S1352">
        <v>8</v>
      </c>
      <c r="T1352">
        <v>39</v>
      </c>
      <c r="U1352">
        <v>2</v>
      </c>
      <c r="V1352">
        <v>6</v>
      </c>
      <c r="W1352">
        <v>8</v>
      </c>
      <c r="X1352">
        <v>76</v>
      </c>
      <c r="Y1352">
        <v>44</v>
      </c>
    </row>
    <row r="1353" spans="1:25" x14ac:dyDescent="0.35">
      <c r="A1353">
        <v>1352</v>
      </c>
      <c r="B1353" t="s">
        <v>32</v>
      </c>
      <c r="C1353">
        <v>95951</v>
      </c>
      <c r="D1353">
        <f>ROUND(AI_Impact_on_Jobs_20303[[#This Row],[Salary]]/1000, 1)</f>
        <v>96</v>
      </c>
      <c r="E1353">
        <v>3</v>
      </c>
      <c r="F13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53" t="s">
        <v>25</v>
      </c>
      <c r="H1353">
        <v>68</v>
      </c>
      <c r="I1353">
        <v>64</v>
      </c>
      <c r="J1353">
        <v>36</v>
      </c>
      <c r="K1353" t="s">
        <v>27</v>
      </c>
      <c r="L1353">
        <f>IF(AI_Impact_on_Jobs_20303[[#This Row],[Risk_Category]] = "Low", AI_Impact_on_Jobs_20303[[#This Row],[Automation_Probability_2030]], 0)</f>
        <v>0</v>
      </c>
      <c r="M1353">
        <f>IF(AI_Impact_on_Jobs_20303[[#This Row],[Risk_Category]]="Medium", AI_Impact_on_Jobs_20303[[#This Row],[Automation_Probability_2030]], 0)</f>
        <v>36</v>
      </c>
      <c r="N1353">
        <f>IF(AI_Impact_on_Jobs_20303[[#This Row],[Risk_Category]]="High", AI_Impact_on_Jobs_20303[[#This Row],[Automation_Probability_2030]], 0)</f>
        <v>0</v>
      </c>
      <c r="O1353">
        <f>AVERAGE(AI_Impact_on_Jobs_20303[[#This Row],[Skill_1]:[Skill_10]])</f>
        <v>30.2</v>
      </c>
      <c r="P1353">
        <v>76</v>
      </c>
      <c r="Q1353">
        <v>72</v>
      </c>
      <c r="R1353">
        <v>38</v>
      </c>
      <c r="S1353">
        <v>8</v>
      </c>
      <c r="T1353">
        <v>1</v>
      </c>
      <c r="U1353">
        <v>29</v>
      </c>
      <c r="V1353">
        <v>1</v>
      </c>
      <c r="W1353">
        <v>23</v>
      </c>
      <c r="X1353">
        <v>42</v>
      </c>
      <c r="Y1353">
        <v>12</v>
      </c>
    </row>
    <row r="1354" spans="1:25" x14ac:dyDescent="0.35">
      <c r="A1354">
        <v>1353</v>
      </c>
      <c r="B1354" t="s">
        <v>28</v>
      </c>
      <c r="C1354">
        <v>132255</v>
      </c>
      <c r="D1354">
        <f>ROUND(AI_Impact_on_Jobs_20303[[#This Row],[Salary]]/1000, 1)</f>
        <v>132.30000000000001</v>
      </c>
      <c r="E1354">
        <v>20</v>
      </c>
      <c r="F13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54" t="s">
        <v>38</v>
      </c>
      <c r="H1354">
        <v>92</v>
      </c>
      <c r="I1354">
        <v>61</v>
      </c>
      <c r="J1354">
        <v>38</v>
      </c>
      <c r="K1354" t="s">
        <v>27</v>
      </c>
      <c r="L1354">
        <f>IF(AI_Impact_on_Jobs_20303[[#This Row],[Risk_Category]] = "Low", AI_Impact_on_Jobs_20303[[#This Row],[Automation_Probability_2030]], 0)</f>
        <v>0</v>
      </c>
      <c r="M1354">
        <f>IF(AI_Impact_on_Jobs_20303[[#This Row],[Risk_Category]]="Medium", AI_Impact_on_Jobs_20303[[#This Row],[Automation_Probability_2030]], 0)</f>
        <v>38</v>
      </c>
      <c r="N1354">
        <f>IF(AI_Impact_on_Jobs_20303[[#This Row],[Risk_Category]]="High", AI_Impact_on_Jobs_20303[[#This Row],[Automation_Probability_2030]], 0)</f>
        <v>0</v>
      </c>
      <c r="O1354">
        <f>AVERAGE(AI_Impact_on_Jobs_20303[[#This Row],[Skill_1]:[Skill_10]])</f>
        <v>57.5</v>
      </c>
      <c r="P1354">
        <v>99</v>
      </c>
      <c r="Q1354">
        <v>2</v>
      </c>
      <c r="R1354">
        <v>51</v>
      </c>
      <c r="S1354">
        <v>52</v>
      </c>
      <c r="T1354">
        <v>26</v>
      </c>
      <c r="U1354">
        <v>66</v>
      </c>
      <c r="V1354">
        <v>94</v>
      </c>
      <c r="W1354">
        <v>45</v>
      </c>
      <c r="X1354">
        <v>75</v>
      </c>
      <c r="Y1354">
        <v>65</v>
      </c>
    </row>
    <row r="1355" spans="1:25" x14ac:dyDescent="0.35">
      <c r="A1355">
        <v>1354</v>
      </c>
      <c r="B1355" t="s">
        <v>31</v>
      </c>
      <c r="C1355">
        <v>77052</v>
      </c>
      <c r="D1355">
        <f>ROUND(AI_Impact_on_Jobs_20303[[#This Row],[Salary]]/1000, 1)</f>
        <v>77.099999999999994</v>
      </c>
      <c r="E1355">
        <v>22</v>
      </c>
      <c r="F13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55" t="s">
        <v>25</v>
      </c>
      <c r="H1355">
        <v>5</v>
      </c>
      <c r="I1355">
        <v>124</v>
      </c>
      <c r="J1355">
        <v>14</v>
      </c>
      <c r="K1355" t="s">
        <v>23</v>
      </c>
      <c r="L1355">
        <f>IF(AI_Impact_on_Jobs_20303[[#This Row],[Risk_Category]] = "Low", AI_Impact_on_Jobs_20303[[#This Row],[Automation_Probability_2030]], 0)</f>
        <v>14</v>
      </c>
      <c r="M1355">
        <f>IF(AI_Impact_on_Jobs_20303[[#This Row],[Risk_Category]]="Medium", AI_Impact_on_Jobs_20303[[#This Row],[Automation_Probability_2030]], 0)</f>
        <v>0</v>
      </c>
      <c r="N1355">
        <f>IF(AI_Impact_on_Jobs_20303[[#This Row],[Risk_Category]]="High", AI_Impact_on_Jobs_20303[[#This Row],[Automation_Probability_2030]], 0)</f>
        <v>0</v>
      </c>
      <c r="O1355">
        <f>AVERAGE(AI_Impact_on_Jobs_20303[[#This Row],[Skill_1]:[Skill_10]])</f>
        <v>75.099999999999994</v>
      </c>
      <c r="P1355">
        <v>22</v>
      </c>
      <c r="Q1355">
        <v>95</v>
      </c>
      <c r="R1355">
        <v>77</v>
      </c>
      <c r="S1355">
        <v>96</v>
      </c>
      <c r="T1355">
        <v>26</v>
      </c>
      <c r="U1355">
        <v>84</v>
      </c>
      <c r="V1355">
        <v>61</v>
      </c>
      <c r="W1355">
        <v>98</v>
      </c>
      <c r="X1355">
        <v>95</v>
      </c>
      <c r="Y1355">
        <v>97</v>
      </c>
    </row>
    <row r="1356" spans="1:25" x14ac:dyDescent="0.35">
      <c r="A1356">
        <v>1355</v>
      </c>
      <c r="B1356" t="s">
        <v>41</v>
      </c>
      <c r="C1356">
        <v>98324</v>
      </c>
      <c r="D1356">
        <f>ROUND(AI_Impact_on_Jobs_20303[[#This Row],[Salary]]/1000, 1)</f>
        <v>98.3</v>
      </c>
      <c r="E1356">
        <v>21</v>
      </c>
      <c r="F13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56" t="s">
        <v>22</v>
      </c>
      <c r="H1356">
        <v>1</v>
      </c>
      <c r="I1356">
        <v>124</v>
      </c>
      <c r="J1356">
        <v>77</v>
      </c>
      <c r="K1356" t="s">
        <v>20</v>
      </c>
      <c r="L1356">
        <f>IF(AI_Impact_on_Jobs_20303[[#This Row],[Risk_Category]] = "Low", AI_Impact_on_Jobs_20303[[#This Row],[Automation_Probability_2030]], 0)</f>
        <v>0</v>
      </c>
      <c r="M1356">
        <f>IF(AI_Impact_on_Jobs_20303[[#This Row],[Risk_Category]]="Medium", AI_Impact_on_Jobs_20303[[#This Row],[Automation_Probability_2030]], 0)</f>
        <v>0</v>
      </c>
      <c r="N1356">
        <f>IF(AI_Impact_on_Jobs_20303[[#This Row],[Risk_Category]]="High", AI_Impact_on_Jobs_20303[[#This Row],[Automation_Probability_2030]], 0)</f>
        <v>77</v>
      </c>
      <c r="O1356">
        <f>AVERAGE(AI_Impact_on_Jobs_20303[[#This Row],[Skill_1]:[Skill_10]])</f>
        <v>43.2</v>
      </c>
      <c r="P1356">
        <v>71</v>
      </c>
      <c r="Q1356">
        <v>98</v>
      </c>
      <c r="R1356">
        <v>4</v>
      </c>
      <c r="S1356">
        <v>57</v>
      </c>
      <c r="T1356">
        <v>73</v>
      </c>
      <c r="U1356">
        <v>25</v>
      </c>
      <c r="V1356">
        <v>23</v>
      </c>
      <c r="W1356">
        <v>6</v>
      </c>
      <c r="X1356">
        <v>9</v>
      </c>
      <c r="Y1356">
        <v>66</v>
      </c>
    </row>
    <row r="1357" spans="1:25" x14ac:dyDescent="0.35">
      <c r="A1357">
        <v>1356</v>
      </c>
      <c r="B1357" t="s">
        <v>26</v>
      </c>
      <c r="C1357">
        <v>127204</v>
      </c>
      <c r="D1357">
        <f>ROUND(AI_Impact_on_Jobs_20303[[#This Row],[Salary]]/1000, 1)</f>
        <v>127.2</v>
      </c>
      <c r="E1357">
        <v>15</v>
      </c>
      <c r="F13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57" t="s">
        <v>38</v>
      </c>
      <c r="H1357">
        <v>3</v>
      </c>
      <c r="I1357">
        <v>147</v>
      </c>
      <c r="J1357">
        <v>56</v>
      </c>
      <c r="K1357" t="s">
        <v>27</v>
      </c>
      <c r="L1357">
        <f>IF(AI_Impact_on_Jobs_20303[[#This Row],[Risk_Category]] = "Low", AI_Impact_on_Jobs_20303[[#This Row],[Automation_Probability_2030]], 0)</f>
        <v>0</v>
      </c>
      <c r="M1357">
        <f>IF(AI_Impact_on_Jobs_20303[[#This Row],[Risk_Category]]="Medium", AI_Impact_on_Jobs_20303[[#This Row],[Automation_Probability_2030]], 0)</f>
        <v>56</v>
      </c>
      <c r="N1357">
        <f>IF(AI_Impact_on_Jobs_20303[[#This Row],[Risk_Category]]="High", AI_Impact_on_Jobs_20303[[#This Row],[Automation_Probability_2030]], 0)</f>
        <v>0</v>
      </c>
      <c r="O1357">
        <f>AVERAGE(AI_Impact_on_Jobs_20303[[#This Row],[Skill_1]:[Skill_10]])</f>
        <v>44.4</v>
      </c>
      <c r="P1357">
        <v>52</v>
      </c>
      <c r="Q1357">
        <v>27</v>
      </c>
      <c r="R1357">
        <v>66</v>
      </c>
      <c r="S1357">
        <v>36</v>
      </c>
      <c r="T1357">
        <v>7</v>
      </c>
      <c r="U1357">
        <v>68</v>
      </c>
      <c r="V1357">
        <v>9</v>
      </c>
      <c r="W1357">
        <v>91</v>
      </c>
      <c r="X1357">
        <v>49</v>
      </c>
      <c r="Y1357">
        <v>39</v>
      </c>
    </row>
    <row r="1358" spans="1:25" x14ac:dyDescent="0.35">
      <c r="A1358">
        <v>1357</v>
      </c>
      <c r="B1358" t="s">
        <v>36</v>
      </c>
      <c r="C1358">
        <v>106489</v>
      </c>
      <c r="D1358">
        <f>ROUND(AI_Impact_on_Jobs_20303[[#This Row],[Salary]]/1000, 1)</f>
        <v>106.5</v>
      </c>
      <c r="E1358">
        <v>11</v>
      </c>
      <c r="F13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58" t="s">
        <v>25</v>
      </c>
      <c r="H1358">
        <v>44</v>
      </c>
      <c r="I1358">
        <v>122</v>
      </c>
      <c r="J1358">
        <v>56</v>
      </c>
      <c r="K1358" t="s">
        <v>27</v>
      </c>
      <c r="L1358">
        <f>IF(AI_Impact_on_Jobs_20303[[#This Row],[Risk_Category]] = "Low", AI_Impact_on_Jobs_20303[[#This Row],[Automation_Probability_2030]], 0)</f>
        <v>0</v>
      </c>
      <c r="M1358">
        <f>IF(AI_Impact_on_Jobs_20303[[#This Row],[Risk_Category]]="Medium", AI_Impact_on_Jobs_20303[[#This Row],[Automation_Probability_2030]], 0)</f>
        <v>56</v>
      </c>
      <c r="N1358">
        <f>IF(AI_Impact_on_Jobs_20303[[#This Row],[Risk_Category]]="High", AI_Impact_on_Jobs_20303[[#This Row],[Automation_Probability_2030]], 0)</f>
        <v>0</v>
      </c>
      <c r="O1358">
        <f>AVERAGE(AI_Impact_on_Jobs_20303[[#This Row],[Skill_1]:[Skill_10]])</f>
        <v>54.3</v>
      </c>
      <c r="P1358">
        <v>17</v>
      </c>
      <c r="Q1358">
        <v>99</v>
      </c>
      <c r="R1358">
        <v>46</v>
      </c>
      <c r="S1358">
        <v>39</v>
      </c>
      <c r="T1358">
        <v>92</v>
      </c>
      <c r="U1358">
        <v>53</v>
      </c>
      <c r="V1358">
        <v>71</v>
      </c>
      <c r="W1358">
        <v>85</v>
      </c>
      <c r="X1358">
        <v>24</v>
      </c>
      <c r="Y1358">
        <v>17</v>
      </c>
    </row>
    <row r="1359" spans="1:25" x14ac:dyDescent="0.35">
      <c r="A1359">
        <v>1358</v>
      </c>
      <c r="B1359" t="s">
        <v>42</v>
      </c>
      <c r="C1359">
        <v>138906</v>
      </c>
      <c r="D1359">
        <f>ROUND(AI_Impact_on_Jobs_20303[[#This Row],[Salary]]/1000, 1)</f>
        <v>138.9</v>
      </c>
      <c r="E1359">
        <v>2</v>
      </c>
      <c r="F13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59" t="s">
        <v>22</v>
      </c>
      <c r="H1359">
        <v>9</v>
      </c>
      <c r="I1359">
        <v>7</v>
      </c>
      <c r="J1359">
        <v>42</v>
      </c>
      <c r="K1359" t="s">
        <v>27</v>
      </c>
      <c r="L1359">
        <f>IF(AI_Impact_on_Jobs_20303[[#This Row],[Risk_Category]] = "Low", AI_Impact_on_Jobs_20303[[#This Row],[Automation_Probability_2030]], 0)</f>
        <v>0</v>
      </c>
      <c r="M1359">
        <f>IF(AI_Impact_on_Jobs_20303[[#This Row],[Risk_Category]]="Medium", AI_Impact_on_Jobs_20303[[#This Row],[Automation_Probability_2030]], 0)</f>
        <v>42</v>
      </c>
      <c r="N1359">
        <f>IF(AI_Impact_on_Jobs_20303[[#This Row],[Risk_Category]]="High", AI_Impact_on_Jobs_20303[[#This Row],[Automation_Probability_2030]], 0)</f>
        <v>0</v>
      </c>
      <c r="O1359">
        <f>AVERAGE(AI_Impact_on_Jobs_20303[[#This Row],[Skill_1]:[Skill_10]])</f>
        <v>48.6</v>
      </c>
      <c r="P1359">
        <v>29</v>
      </c>
      <c r="Q1359">
        <v>3</v>
      </c>
      <c r="R1359">
        <v>67</v>
      </c>
      <c r="S1359">
        <v>95</v>
      </c>
      <c r="T1359">
        <v>33</v>
      </c>
      <c r="U1359">
        <v>41</v>
      </c>
      <c r="V1359">
        <v>77</v>
      </c>
      <c r="W1359">
        <v>43</v>
      </c>
      <c r="X1359">
        <v>93</v>
      </c>
      <c r="Y1359">
        <v>5</v>
      </c>
    </row>
    <row r="1360" spans="1:25" x14ac:dyDescent="0.35">
      <c r="A1360">
        <v>1359</v>
      </c>
      <c r="B1360" t="s">
        <v>33</v>
      </c>
      <c r="C1360">
        <v>105477</v>
      </c>
      <c r="D1360">
        <f>ROUND(AI_Impact_on_Jobs_20303[[#This Row],[Salary]]/1000, 1)</f>
        <v>105.5</v>
      </c>
      <c r="E1360">
        <v>19</v>
      </c>
      <c r="F13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60" t="s">
        <v>38</v>
      </c>
      <c r="H1360">
        <v>97</v>
      </c>
      <c r="I1360">
        <v>93</v>
      </c>
      <c r="J1360">
        <v>76</v>
      </c>
      <c r="K1360" t="s">
        <v>20</v>
      </c>
      <c r="L1360">
        <f>IF(AI_Impact_on_Jobs_20303[[#This Row],[Risk_Category]] = "Low", AI_Impact_on_Jobs_20303[[#This Row],[Automation_Probability_2030]], 0)</f>
        <v>0</v>
      </c>
      <c r="M1360">
        <f>IF(AI_Impact_on_Jobs_20303[[#This Row],[Risk_Category]]="Medium", AI_Impact_on_Jobs_20303[[#This Row],[Automation_Probability_2030]], 0)</f>
        <v>0</v>
      </c>
      <c r="N1360">
        <f>IF(AI_Impact_on_Jobs_20303[[#This Row],[Risk_Category]]="High", AI_Impact_on_Jobs_20303[[#This Row],[Automation_Probability_2030]], 0)</f>
        <v>76</v>
      </c>
      <c r="O1360">
        <f>AVERAGE(AI_Impact_on_Jobs_20303[[#This Row],[Skill_1]:[Skill_10]])</f>
        <v>46.8</v>
      </c>
      <c r="P1360">
        <v>18</v>
      </c>
      <c r="Q1360">
        <v>10</v>
      </c>
      <c r="R1360">
        <v>75</v>
      </c>
      <c r="S1360">
        <v>41</v>
      </c>
      <c r="T1360">
        <v>83</v>
      </c>
      <c r="U1360">
        <v>55</v>
      </c>
      <c r="V1360">
        <v>32</v>
      </c>
      <c r="W1360">
        <v>74</v>
      </c>
      <c r="X1360">
        <v>75</v>
      </c>
      <c r="Y1360">
        <v>5</v>
      </c>
    </row>
    <row r="1361" spans="1:25" x14ac:dyDescent="0.35">
      <c r="A1361">
        <v>1360</v>
      </c>
      <c r="B1361" t="s">
        <v>37</v>
      </c>
      <c r="C1361">
        <v>128103</v>
      </c>
      <c r="D1361">
        <f>ROUND(AI_Impact_on_Jobs_20303[[#This Row],[Salary]]/1000, 1)</f>
        <v>128.1</v>
      </c>
      <c r="E1361">
        <v>21</v>
      </c>
      <c r="F13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61" t="s">
        <v>38</v>
      </c>
      <c r="H1361">
        <v>8</v>
      </c>
      <c r="I1361">
        <v>129</v>
      </c>
      <c r="J1361">
        <v>63</v>
      </c>
      <c r="K1361" t="s">
        <v>27</v>
      </c>
      <c r="L1361">
        <f>IF(AI_Impact_on_Jobs_20303[[#This Row],[Risk_Category]] = "Low", AI_Impact_on_Jobs_20303[[#This Row],[Automation_Probability_2030]], 0)</f>
        <v>0</v>
      </c>
      <c r="M1361">
        <f>IF(AI_Impact_on_Jobs_20303[[#This Row],[Risk_Category]]="Medium", AI_Impact_on_Jobs_20303[[#This Row],[Automation_Probability_2030]], 0)</f>
        <v>63</v>
      </c>
      <c r="N1361">
        <f>IF(AI_Impact_on_Jobs_20303[[#This Row],[Risk_Category]]="High", AI_Impact_on_Jobs_20303[[#This Row],[Automation_Probability_2030]], 0)</f>
        <v>0</v>
      </c>
      <c r="O1361">
        <f>AVERAGE(AI_Impact_on_Jobs_20303[[#This Row],[Skill_1]:[Skill_10]])</f>
        <v>50</v>
      </c>
      <c r="P1361">
        <v>68</v>
      </c>
      <c r="Q1361">
        <v>84</v>
      </c>
      <c r="R1361">
        <v>72</v>
      </c>
      <c r="S1361">
        <v>9</v>
      </c>
      <c r="T1361">
        <v>15</v>
      </c>
      <c r="U1361">
        <v>39</v>
      </c>
      <c r="V1361">
        <v>46</v>
      </c>
      <c r="W1361">
        <v>3</v>
      </c>
      <c r="X1361">
        <v>73</v>
      </c>
      <c r="Y1361">
        <v>91</v>
      </c>
    </row>
    <row r="1362" spans="1:25" x14ac:dyDescent="0.35">
      <c r="A1362">
        <v>1361</v>
      </c>
      <c r="B1362" t="s">
        <v>35</v>
      </c>
      <c r="C1362">
        <v>58401</v>
      </c>
      <c r="D1362">
        <f>ROUND(AI_Impact_on_Jobs_20303[[#This Row],[Salary]]/1000, 1)</f>
        <v>58.4</v>
      </c>
      <c r="E1362">
        <v>4</v>
      </c>
      <c r="F13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62" t="s">
        <v>25</v>
      </c>
      <c r="H1362">
        <v>94</v>
      </c>
      <c r="I1362">
        <v>102</v>
      </c>
      <c r="J1362">
        <v>51</v>
      </c>
      <c r="K1362" t="s">
        <v>27</v>
      </c>
      <c r="L1362">
        <f>IF(AI_Impact_on_Jobs_20303[[#This Row],[Risk_Category]] = "Low", AI_Impact_on_Jobs_20303[[#This Row],[Automation_Probability_2030]], 0)</f>
        <v>0</v>
      </c>
      <c r="M1362">
        <f>IF(AI_Impact_on_Jobs_20303[[#This Row],[Risk_Category]]="Medium", AI_Impact_on_Jobs_20303[[#This Row],[Automation_Probability_2030]], 0)</f>
        <v>51</v>
      </c>
      <c r="N1362">
        <f>IF(AI_Impact_on_Jobs_20303[[#This Row],[Risk_Category]]="High", AI_Impact_on_Jobs_20303[[#This Row],[Automation_Probability_2030]], 0)</f>
        <v>0</v>
      </c>
      <c r="O1362">
        <f>AVERAGE(AI_Impact_on_Jobs_20303[[#This Row],[Skill_1]:[Skill_10]])</f>
        <v>46.5</v>
      </c>
      <c r="P1362">
        <v>6</v>
      </c>
      <c r="Q1362">
        <v>27</v>
      </c>
      <c r="R1362">
        <v>38</v>
      </c>
      <c r="S1362">
        <v>55</v>
      </c>
      <c r="T1362">
        <v>94</v>
      </c>
      <c r="U1362">
        <v>64</v>
      </c>
      <c r="V1362">
        <v>33</v>
      </c>
      <c r="W1362">
        <v>1</v>
      </c>
      <c r="X1362">
        <v>98</v>
      </c>
      <c r="Y1362">
        <v>49</v>
      </c>
    </row>
    <row r="1363" spans="1:25" x14ac:dyDescent="0.35">
      <c r="A1363">
        <v>1362</v>
      </c>
      <c r="B1363" t="s">
        <v>18</v>
      </c>
      <c r="C1363">
        <v>109870</v>
      </c>
      <c r="D1363">
        <f>ROUND(AI_Impact_on_Jobs_20303[[#This Row],[Salary]]/1000, 1)</f>
        <v>109.9</v>
      </c>
      <c r="E1363">
        <v>14</v>
      </c>
      <c r="F13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63" t="s">
        <v>19</v>
      </c>
      <c r="H1363">
        <v>55</v>
      </c>
      <c r="I1363">
        <v>111</v>
      </c>
      <c r="J1363">
        <v>88</v>
      </c>
      <c r="K1363" t="s">
        <v>20</v>
      </c>
      <c r="L1363">
        <f>IF(AI_Impact_on_Jobs_20303[[#This Row],[Risk_Category]] = "Low", AI_Impact_on_Jobs_20303[[#This Row],[Automation_Probability_2030]], 0)</f>
        <v>0</v>
      </c>
      <c r="M1363">
        <f>IF(AI_Impact_on_Jobs_20303[[#This Row],[Risk_Category]]="Medium", AI_Impact_on_Jobs_20303[[#This Row],[Automation_Probability_2030]], 0)</f>
        <v>0</v>
      </c>
      <c r="N1363">
        <f>IF(AI_Impact_on_Jobs_20303[[#This Row],[Risk_Category]]="High", AI_Impact_on_Jobs_20303[[#This Row],[Automation_Probability_2030]], 0)</f>
        <v>88</v>
      </c>
      <c r="O1363">
        <f>AVERAGE(AI_Impact_on_Jobs_20303[[#This Row],[Skill_1]:[Skill_10]])</f>
        <v>39.5</v>
      </c>
      <c r="P1363">
        <v>32</v>
      </c>
      <c r="Q1363">
        <v>7</v>
      </c>
      <c r="R1363">
        <v>53</v>
      </c>
      <c r="S1363">
        <v>67</v>
      </c>
      <c r="T1363">
        <v>84</v>
      </c>
      <c r="U1363">
        <v>18</v>
      </c>
      <c r="V1363">
        <v>61</v>
      </c>
      <c r="W1363">
        <v>5</v>
      </c>
      <c r="X1363">
        <v>1</v>
      </c>
      <c r="Y1363">
        <v>67</v>
      </c>
    </row>
    <row r="1364" spans="1:25" x14ac:dyDescent="0.35">
      <c r="A1364">
        <v>1363</v>
      </c>
      <c r="B1364" t="s">
        <v>29</v>
      </c>
      <c r="C1364">
        <v>93560</v>
      </c>
      <c r="D1364">
        <f>ROUND(AI_Impact_on_Jobs_20303[[#This Row],[Salary]]/1000, 1)</f>
        <v>93.6</v>
      </c>
      <c r="E1364">
        <v>21</v>
      </c>
      <c r="F13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64" t="s">
        <v>22</v>
      </c>
      <c r="H1364">
        <v>6</v>
      </c>
      <c r="I1364">
        <v>72</v>
      </c>
      <c r="J1364">
        <v>13</v>
      </c>
      <c r="K1364" t="s">
        <v>23</v>
      </c>
      <c r="L1364">
        <f>IF(AI_Impact_on_Jobs_20303[[#This Row],[Risk_Category]] = "Low", AI_Impact_on_Jobs_20303[[#This Row],[Automation_Probability_2030]], 0)</f>
        <v>13</v>
      </c>
      <c r="M1364">
        <f>IF(AI_Impact_on_Jobs_20303[[#This Row],[Risk_Category]]="Medium", AI_Impact_on_Jobs_20303[[#This Row],[Automation_Probability_2030]], 0)</f>
        <v>0</v>
      </c>
      <c r="N1364">
        <f>IF(AI_Impact_on_Jobs_20303[[#This Row],[Risk_Category]]="High", AI_Impact_on_Jobs_20303[[#This Row],[Automation_Probability_2030]], 0)</f>
        <v>0</v>
      </c>
      <c r="O1364">
        <f>AVERAGE(AI_Impact_on_Jobs_20303[[#This Row],[Skill_1]:[Skill_10]])</f>
        <v>46.9</v>
      </c>
      <c r="P1364">
        <v>13</v>
      </c>
      <c r="Q1364">
        <v>25</v>
      </c>
      <c r="R1364">
        <v>82</v>
      </c>
      <c r="S1364">
        <v>64</v>
      </c>
      <c r="T1364">
        <v>95</v>
      </c>
      <c r="U1364">
        <v>5</v>
      </c>
      <c r="V1364">
        <v>79</v>
      </c>
      <c r="W1364">
        <v>7</v>
      </c>
      <c r="X1364">
        <v>26</v>
      </c>
      <c r="Y1364">
        <v>73</v>
      </c>
    </row>
    <row r="1365" spans="1:25" x14ac:dyDescent="0.35">
      <c r="A1365">
        <v>1364</v>
      </c>
      <c r="B1365" t="s">
        <v>31</v>
      </c>
      <c r="C1365">
        <v>143114</v>
      </c>
      <c r="D1365">
        <f>ROUND(AI_Impact_on_Jobs_20303[[#This Row],[Salary]]/1000, 1)</f>
        <v>143.1</v>
      </c>
      <c r="E1365">
        <v>15</v>
      </c>
      <c r="F13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65" t="s">
        <v>25</v>
      </c>
      <c r="H1365">
        <v>46</v>
      </c>
      <c r="I1365">
        <v>119</v>
      </c>
      <c r="J1365">
        <v>16</v>
      </c>
      <c r="K1365" t="s">
        <v>23</v>
      </c>
      <c r="L1365">
        <f>IF(AI_Impact_on_Jobs_20303[[#This Row],[Risk_Category]] = "Low", AI_Impact_on_Jobs_20303[[#This Row],[Automation_Probability_2030]], 0)</f>
        <v>16</v>
      </c>
      <c r="M1365">
        <f>IF(AI_Impact_on_Jobs_20303[[#This Row],[Risk_Category]]="Medium", AI_Impact_on_Jobs_20303[[#This Row],[Automation_Probability_2030]], 0)</f>
        <v>0</v>
      </c>
      <c r="N1365">
        <f>IF(AI_Impact_on_Jobs_20303[[#This Row],[Risk_Category]]="High", AI_Impact_on_Jobs_20303[[#This Row],[Automation_Probability_2030]], 0)</f>
        <v>0</v>
      </c>
      <c r="O1365">
        <f>AVERAGE(AI_Impact_on_Jobs_20303[[#This Row],[Skill_1]:[Skill_10]])</f>
        <v>41.2</v>
      </c>
      <c r="P1365">
        <v>34</v>
      </c>
      <c r="Q1365">
        <v>47</v>
      </c>
      <c r="R1365">
        <v>9</v>
      </c>
      <c r="S1365">
        <v>38</v>
      </c>
      <c r="T1365">
        <v>4</v>
      </c>
      <c r="U1365">
        <v>61</v>
      </c>
      <c r="V1365">
        <v>75</v>
      </c>
      <c r="W1365">
        <v>73</v>
      </c>
      <c r="X1365">
        <v>2</v>
      </c>
      <c r="Y1365">
        <v>69</v>
      </c>
    </row>
    <row r="1366" spans="1:25" x14ac:dyDescent="0.35">
      <c r="A1366">
        <v>1365</v>
      </c>
      <c r="B1366" t="s">
        <v>32</v>
      </c>
      <c r="C1366">
        <v>128960</v>
      </c>
      <c r="D1366">
        <f>ROUND(AI_Impact_on_Jobs_20303[[#This Row],[Salary]]/1000, 1)</f>
        <v>129</v>
      </c>
      <c r="E1366">
        <v>7</v>
      </c>
      <c r="F13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66" t="s">
        <v>19</v>
      </c>
      <c r="H1366">
        <v>52</v>
      </c>
      <c r="I1366">
        <v>106</v>
      </c>
      <c r="J1366">
        <v>59</v>
      </c>
      <c r="K1366" t="s">
        <v>27</v>
      </c>
      <c r="L1366">
        <f>IF(AI_Impact_on_Jobs_20303[[#This Row],[Risk_Category]] = "Low", AI_Impact_on_Jobs_20303[[#This Row],[Automation_Probability_2030]], 0)</f>
        <v>0</v>
      </c>
      <c r="M1366">
        <f>IF(AI_Impact_on_Jobs_20303[[#This Row],[Risk_Category]]="Medium", AI_Impact_on_Jobs_20303[[#This Row],[Automation_Probability_2030]], 0)</f>
        <v>59</v>
      </c>
      <c r="N1366">
        <f>IF(AI_Impact_on_Jobs_20303[[#This Row],[Risk_Category]]="High", AI_Impact_on_Jobs_20303[[#This Row],[Automation_Probability_2030]], 0)</f>
        <v>0</v>
      </c>
      <c r="O1366">
        <f>AVERAGE(AI_Impact_on_Jobs_20303[[#This Row],[Skill_1]:[Skill_10]])</f>
        <v>53.6</v>
      </c>
      <c r="P1366">
        <v>83</v>
      </c>
      <c r="Q1366">
        <v>65</v>
      </c>
      <c r="R1366">
        <v>56</v>
      </c>
      <c r="S1366">
        <v>37</v>
      </c>
      <c r="T1366">
        <v>14</v>
      </c>
      <c r="U1366">
        <v>96</v>
      </c>
      <c r="V1366">
        <v>46</v>
      </c>
      <c r="W1366">
        <v>57</v>
      </c>
      <c r="X1366">
        <v>75</v>
      </c>
      <c r="Y1366">
        <v>7</v>
      </c>
    </row>
    <row r="1367" spans="1:25" x14ac:dyDescent="0.35">
      <c r="A1367">
        <v>1366</v>
      </c>
      <c r="B1367" t="s">
        <v>42</v>
      </c>
      <c r="C1367">
        <v>30125</v>
      </c>
      <c r="D1367">
        <f>ROUND(AI_Impact_on_Jobs_20303[[#This Row],[Salary]]/1000, 1)</f>
        <v>30.1</v>
      </c>
      <c r="E1367">
        <v>14</v>
      </c>
      <c r="F13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67" t="s">
        <v>22</v>
      </c>
      <c r="H1367">
        <v>8</v>
      </c>
      <c r="I1367">
        <v>127</v>
      </c>
      <c r="J1367">
        <v>31</v>
      </c>
      <c r="K1367" t="s">
        <v>27</v>
      </c>
      <c r="L1367">
        <f>IF(AI_Impact_on_Jobs_20303[[#This Row],[Risk_Category]] = "Low", AI_Impact_on_Jobs_20303[[#This Row],[Automation_Probability_2030]], 0)</f>
        <v>0</v>
      </c>
      <c r="M1367">
        <f>IF(AI_Impact_on_Jobs_20303[[#This Row],[Risk_Category]]="Medium", AI_Impact_on_Jobs_20303[[#This Row],[Automation_Probability_2030]], 0)</f>
        <v>31</v>
      </c>
      <c r="N1367">
        <f>IF(AI_Impact_on_Jobs_20303[[#This Row],[Risk_Category]]="High", AI_Impact_on_Jobs_20303[[#This Row],[Automation_Probability_2030]], 0)</f>
        <v>0</v>
      </c>
      <c r="O1367">
        <f>AVERAGE(AI_Impact_on_Jobs_20303[[#This Row],[Skill_1]:[Skill_10]])</f>
        <v>47.9</v>
      </c>
      <c r="P1367">
        <v>53</v>
      </c>
      <c r="Q1367">
        <v>5</v>
      </c>
      <c r="R1367">
        <v>55</v>
      </c>
      <c r="S1367">
        <v>72</v>
      </c>
      <c r="T1367">
        <v>12</v>
      </c>
      <c r="U1367">
        <v>69</v>
      </c>
      <c r="V1367">
        <v>45</v>
      </c>
      <c r="W1367">
        <v>81</v>
      </c>
      <c r="X1367">
        <v>53</v>
      </c>
      <c r="Y1367">
        <v>34</v>
      </c>
    </row>
    <row r="1368" spans="1:25" x14ac:dyDescent="0.35">
      <c r="A1368">
        <v>1367</v>
      </c>
      <c r="B1368" t="s">
        <v>26</v>
      </c>
      <c r="C1368">
        <v>121703</v>
      </c>
      <c r="D1368">
        <f>ROUND(AI_Impact_on_Jobs_20303[[#This Row],[Salary]]/1000, 1)</f>
        <v>121.7</v>
      </c>
      <c r="E1368">
        <v>15</v>
      </c>
      <c r="F13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68" t="s">
        <v>19</v>
      </c>
      <c r="H1368">
        <v>9</v>
      </c>
      <c r="I1368">
        <v>95</v>
      </c>
      <c r="J1368">
        <v>46</v>
      </c>
      <c r="K1368" t="s">
        <v>27</v>
      </c>
      <c r="L1368">
        <f>IF(AI_Impact_on_Jobs_20303[[#This Row],[Risk_Category]] = "Low", AI_Impact_on_Jobs_20303[[#This Row],[Automation_Probability_2030]], 0)</f>
        <v>0</v>
      </c>
      <c r="M1368">
        <f>IF(AI_Impact_on_Jobs_20303[[#This Row],[Risk_Category]]="Medium", AI_Impact_on_Jobs_20303[[#This Row],[Automation_Probability_2030]], 0)</f>
        <v>46</v>
      </c>
      <c r="N1368">
        <f>IF(AI_Impact_on_Jobs_20303[[#This Row],[Risk_Category]]="High", AI_Impact_on_Jobs_20303[[#This Row],[Automation_Probability_2030]], 0)</f>
        <v>0</v>
      </c>
      <c r="O1368">
        <f>AVERAGE(AI_Impact_on_Jobs_20303[[#This Row],[Skill_1]:[Skill_10]])</f>
        <v>44.2</v>
      </c>
      <c r="P1368">
        <v>4</v>
      </c>
      <c r="Q1368">
        <v>36</v>
      </c>
      <c r="R1368">
        <v>85</v>
      </c>
      <c r="S1368">
        <v>76</v>
      </c>
      <c r="T1368">
        <v>22</v>
      </c>
      <c r="U1368">
        <v>41</v>
      </c>
      <c r="V1368">
        <v>2</v>
      </c>
      <c r="W1368">
        <v>95</v>
      </c>
      <c r="X1368">
        <v>6</v>
      </c>
      <c r="Y1368">
        <v>75</v>
      </c>
    </row>
    <row r="1369" spans="1:25" x14ac:dyDescent="0.35">
      <c r="A1369">
        <v>1368</v>
      </c>
      <c r="B1369" t="s">
        <v>42</v>
      </c>
      <c r="C1369">
        <v>40736</v>
      </c>
      <c r="D1369">
        <f>ROUND(AI_Impact_on_Jobs_20303[[#This Row],[Salary]]/1000, 1)</f>
        <v>40.700000000000003</v>
      </c>
      <c r="E1369">
        <v>25</v>
      </c>
      <c r="F13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69" t="s">
        <v>38</v>
      </c>
      <c r="H1369">
        <v>87</v>
      </c>
      <c r="I1369">
        <v>145</v>
      </c>
      <c r="J1369">
        <v>31</v>
      </c>
      <c r="K1369" t="s">
        <v>27</v>
      </c>
      <c r="L1369">
        <f>IF(AI_Impact_on_Jobs_20303[[#This Row],[Risk_Category]] = "Low", AI_Impact_on_Jobs_20303[[#This Row],[Automation_Probability_2030]], 0)</f>
        <v>0</v>
      </c>
      <c r="M1369">
        <f>IF(AI_Impact_on_Jobs_20303[[#This Row],[Risk_Category]]="Medium", AI_Impact_on_Jobs_20303[[#This Row],[Automation_Probability_2030]], 0)</f>
        <v>31</v>
      </c>
      <c r="N1369">
        <f>IF(AI_Impact_on_Jobs_20303[[#This Row],[Risk_Category]]="High", AI_Impact_on_Jobs_20303[[#This Row],[Automation_Probability_2030]], 0)</f>
        <v>0</v>
      </c>
      <c r="O1369">
        <f>AVERAGE(AI_Impact_on_Jobs_20303[[#This Row],[Skill_1]:[Skill_10]])</f>
        <v>63.5</v>
      </c>
      <c r="P1369">
        <v>98</v>
      </c>
      <c r="Q1369">
        <v>87</v>
      </c>
      <c r="R1369">
        <v>38</v>
      </c>
      <c r="S1369">
        <v>84</v>
      </c>
      <c r="T1369">
        <v>74</v>
      </c>
      <c r="U1369">
        <v>79</v>
      </c>
      <c r="V1369">
        <v>22</v>
      </c>
      <c r="W1369">
        <v>65</v>
      </c>
      <c r="X1369">
        <v>3</v>
      </c>
      <c r="Y1369">
        <v>85</v>
      </c>
    </row>
    <row r="1370" spans="1:25" x14ac:dyDescent="0.35">
      <c r="A1370">
        <v>1369</v>
      </c>
      <c r="B1370" t="s">
        <v>35</v>
      </c>
      <c r="C1370">
        <v>131709</v>
      </c>
      <c r="D1370">
        <f>ROUND(AI_Impact_on_Jobs_20303[[#This Row],[Salary]]/1000, 1)</f>
        <v>131.69999999999999</v>
      </c>
      <c r="E1370">
        <v>25</v>
      </c>
      <c r="F13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70" t="s">
        <v>25</v>
      </c>
      <c r="H1370">
        <v>66</v>
      </c>
      <c r="I1370">
        <v>101</v>
      </c>
      <c r="J1370">
        <v>59</v>
      </c>
      <c r="K1370" t="s">
        <v>27</v>
      </c>
      <c r="L1370">
        <f>IF(AI_Impact_on_Jobs_20303[[#This Row],[Risk_Category]] = "Low", AI_Impact_on_Jobs_20303[[#This Row],[Automation_Probability_2030]], 0)</f>
        <v>0</v>
      </c>
      <c r="M1370">
        <f>IF(AI_Impact_on_Jobs_20303[[#This Row],[Risk_Category]]="Medium", AI_Impact_on_Jobs_20303[[#This Row],[Automation_Probability_2030]], 0)</f>
        <v>59</v>
      </c>
      <c r="N1370">
        <f>IF(AI_Impact_on_Jobs_20303[[#This Row],[Risk_Category]]="High", AI_Impact_on_Jobs_20303[[#This Row],[Automation_Probability_2030]], 0)</f>
        <v>0</v>
      </c>
      <c r="O1370">
        <f>AVERAGE(AI_Impact_on_Jobs_20303[[#This Row],[Skill_1]:[Skill_10]])</f>
        <v>43.5</v>
      </c>
      <c r="P1370">
        <v>33</v>
      </c>
      <c r="Q1370">
        <v>63</v>
      </c>
      <c r="R1370">
        <v>72</v>
      </c>
      <c r="S1370">
        <v>14</v>
      </c>
      <c r="T1370">
        <v>14</v>
      </c>
      <c r="U1370">
        <v>72</v>
      </c>
      <c r="V1370">
        <v>43</v>
      </c>
      <c r="W1370">
        <v>89</v>
      </c>
      <c r="X1370">
        <v>31</v>
      </c>
      <c r="Y1370">
        <v>4</v>
      </c>
    </row>
    <row r="1371" spans="1:25" x14ac:dyDescent="0.35">
      <c r="A1371">
        <v>1370</v>
      </c>
      <c r="B1371" t="s">
        <v>36</v>
      </c>
      <c r="C1371">
        <v>48050</v>
      </c>
      <c r="D1371">
        <f>ROUND(AI_Impact_on_Jobs_20303[[#This Row],[Salary]]/1000, 1)</f>
        <v>48.1</v>
      </c>
      <c r="E1371">
        <v>29</v>
      </c>
      <c r="F13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71" t="s">
        <v>38</v>
      </c>
      <c r="H1371">
        <v>68</v>
      </c>
      <c r="I1371">
        <v>105</v>
      </c>
      <c r="J1371">
        <v>57</v>
      </c>
      <c r="K1371" t="s">
        <v>27</v>
      </c>
      <c r="L1371">
        <f>IF(AI_Impact_on_Jobs_20303[[#This Row],[Risk_Category]] = "Low", AI_Impact_on_Jobs_20303[[#This Row],[Automation_Probability_2030]], 0)</f>
        <v>0</v>
      </c>
      <c r="M1371">
        <f>IF(AI_Impact_on_Jobs_20303[[#This Row],[Risk_Category]]="Medium", AI_Impact_on_Jobs_20303[[#This Row],[Automation_Probability_2030]], 0)</f>
        <v>57</v>
      </c>
      <c r="N1371">
        <f>IF(AI_Impact_on_Jobs_20303[[#This Row],[Risk_Category]]="High", AI_Impact_on_Jobs_20303[[#This Row],[Automation_Probability_2030]], 0)</f>
        <v>0</v>
      </c>
      <c r="O1371">
        <f>AVERAGE(AI_Impact_on_Jobs_20303[[#This Row],[Skill_1]:[Skill_10]])</f>
        <v>35.200000000000003</v>
      </c>
      <c r="P1371">
        <v>52</v>
      </c>
      <c r="Q1371">
        <v>69</v>
      </c>
      <c r="R1371">
        <v>4</v>
      </c>
      <c r="S1371">
        <v>37</v>
      </c>
      <c r="T1371">
        <v>21</v>
      </c>
      <c r="U1371">
        <v>1</v>
      </c>
      <c r="V1371">
        <v>23</v>
      </c>
      <c r="W1371">
        <v>19</v>
      </c>
      <c r="X1371">
        <v>97</v>
      </c>
      <c r="Y1371">
        <v>29</v>
      </c>
    </row>
    <row r="1372" spans="1:25" x14ac:dyDescent="0.35">
      <c r="A1372">
        <v>1371</v>
      </c>
      <c r="B1372" t="s">
        <v>40</v>
      </c>
      <c r="C1372">
        <v>38338</v>
      </c>
      <c r="D1372">
        <f>ROUND(AI_Impact_on_Jobs_20303[[#This Row],[Salary]]/1000, 1)</f>
        <v>38.299999999999997</v>
      </c>
      <c r="E1372">
        <v>20</v>
      </c>
      <c r="F13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72" t="s">
        <v>22</v>
      </c>
      <c r="H1372">
        <v>83</v>
      </c>
      <c r="I1372">
        <v>92</v>
      </c>
      <c r="J1372">
        <v>16</v>
      </c>
      <c r="K1372" t="s">
        <v>23</v>
      </c>
      <c r="L1372">
        <f>IF(AI_Impact_on_Jobs_20303[[#This Row],[Risk_Category]] = "Low", AI_Impact_on_Jobs_20303[[#This Row],[Automation_Probability_2030]], 0)</f>
        <v>16</v>
      </c>
      <c r="M1372">
        <f>IF(AI_Impact_on_Jobs_20303[[#This Row],[Risk_Category]]="Medium", AI_Impact_on_Jobs_20303[[#This Row],[Automation_Probability_2030]], 0)</f>
        <v>0</v>
      </c>
      <c r="N1372">
        <f>IF(AI_Impact_on_Jobs_20303[[#This Row],[Risk_Category]]="High", AI_Impact_on_Jobs_20303[[#This Row],[Automation_Probability_2030]], 0)</f>
        <v>0</v>
      </c>
      <c r="O1372">
        <f>AVERAGE(AI_Impact_on_Jobs_20303[[#This Row],[Skill_1]:[Skill_10]])</f>
        <v>40.299999999999997</v>
      </c>
      <c r="P1372">
        <v>44</v>
      </c>
      <c r="Q1372">
        <v>42</v>
      </c>
      <c r="R1372">
        <v>33</v>
      </c>
      <c r="S1372">
        <v>29</v>
      </c>
      <c r="T1372">
        <v>88</v>
      </c>
      <c r="U1372">
        <v>16</v>
      </c>
      <c r="V1372">
        <v>18</v>
      </c>
      <c r="W1372">
        <v>57</v>
      </c>
      <c r="X1372">
        <v>34</v>
      </c>
      <c r="Y1372">
        <v>42</v>
      </c>
    </row>
    <row r="1373" spans="1:25" x14ac:dyDescent="0.35">
      <c r="A1373">
        <v>1372</v>
      </c>
      <c r="B1373" t="s">
        <v>32</v>
      </c>
      <c r="C1373">
        <v>80382</v>
      </c>
      <c r="D1373">
        <f>ROUND(AI_Impact_on_Jobs_20303[[#This Row],[Salary]]/1000, 1)</f>
        <v>80.400000000000006</v>
      </c>
      <c r="E1373">
        <v>22</v>
      </c>
      <c r="F13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73" t="s">
        <v>25</v>
      </c>
      <c r="H1373">
        <v>87</v>
      </c>
      <c r="I1373">
        <v>123</v>
      </c>
      <c r="J1373">
        <v>6</v>
      </c>
      <c r="K1373" t="s">
        <v>27</v>
      </c>
      <c r="L1373">
        <f>IF(AI_Impact_on_Jobs_20303[[#This Row],[Risk_Category]] = "Low", AI_Impact_on_Jobs_20303[[#This Row],[Automation_Probability_2030]], 0)</f>
        <v>0</v>
      </c>
      <c r="M1373">
        <f>IF(AI_Impact_on_Jobs_20303[[#This Row],[Risk_Category]]="Medium", AI_Impact_on_Jobs_20303[[#This Row],[Automation_Probability_2030]], 0)</f>
        <v>6</v>
      </c>
      <c r="N1373">
        <f>IF(AI_Impact_on_Jobs_20303[[#This Row],[Risk_Category]]="High", AI_Impact_on_Jobs_20303[[#This Row],[Automation_Probability_2030]], 0)</f>
        <v>0</v>
      </c>
      <c r="O1373">
        <f>AVERAGE(AI_Impact_on_Jobs_20303[[#This Row],[Skill_1]:[Skill_10]])</f>
        <v>46.7</v>
      </c>
      <c r="P1373">
        <v>10</v>
      </c>
      <c r="Q1373">
        <v>8</v>
      </c>
      <c r="R1373">
        <v>83</v>
      </c>
      <c r="S1373">
        <v>95</v>
      </c>
      <c r="T1373">
        <v>15</v>
      </c>
      <c r="U1373">
        <v>5</v>
      </c>
      <c r="V1373">
        <v>58</v>
      </c>
      <c r="W1373">
        <v>33</v>
      </c>
      <c r="X1373">
        <v>84</v>
      </c>
      <c r="Y1373">
        <v>76</v>
      </c>
    </row>
    <row r="1374" spans="1:25" x14ac:dyDescent="0.35">
      <c r="A1374">
        <v>1373</v>
      </c>
      <c r="B1374" t="s">
        <v>36</v>
      </c>
      <c r="C1374">
        <v>147511</v>
      </c>
      <c r="D1374">
        <f>ROUND(AI_Impact_on_Jobs_20303[[#This Row],[Salary]]/1000, 1)</f>
        <v>147.5</v>
      </c>
      <c r="E1374">
        <v>0</v>
      </c>
      <c r="F13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74" t="s">
        <v>25</v>
      </c>
      <c r="H1374">
        <v>10</v>
      </c>
      <c r="I1374">
        <v>76</v>
      </c>
      <c r="J1374">
        <v>59</v>
      </c>
      <c r="K1374" t="s">
        <v>27</v>
      </c>
      <c r="L1374">
        <f>IF(AI_Impact_on_Jobs_20303[[#This Row],[Risk_Category]] = "Low", AI_Impact_on_Jobs_20303[[#This Row],[Automation_Probability_2030]], 0)</f>
        <v>0</v>
      </c>
      <c r="M1374">
        <f>IF(AI_Impact_on_Jobs_20303[[#This Row],[Risk_Category]]="Medium", AI_Impact_on_Jobs_20303[[#This Row],[Automation_Probability_2030]], 0)</f>
        <v>59</v>
      </c>
      <c r="N1374">
        <f>IF(AI_Impact_on_Jobs_20303[[#This Row],[Risk_Category]]="High", AI_Impact_on_Jobs_20303[[#This Row],[Automation_Probability_2030]], 0)</f>
        <v>0</v>
      </c>
      <c r="O1374">
        <f>AVERAGE(AI_Impact_on_Jobs_20303[[#This Row],[Skill_1]:[Skill_10]])</f>
        <v>34.799999999999997</v>
      </c>
      <c r="P1374">
        <v>55</v>
      </c>
      <c r="Q1374">
        <v>31</v>
      </c>
      <c r="R1374">
        <v>16</v>
      </c>
      <c r="S1374">
        <v>9</v>
      </c>
      <c r="T1374">
        <v>6</v>
      </c>
      <c r="U1374">
        <v>82</v>
      </c>
      <c r="V1374">
        <v>55</v>
      </c>
      <c r="W1374">
        <v>22</v>
      </c>
      <c r="X1374">
        <v>34</v>
      </c>
      <c r="Y1374">
        <v>38</v>
      </c>
    </row>
    <row r="1375" spans="1:25" x14ac:dyDescent="0.35">
      <c r="A1375">
        <v>1374</v>
      </c>
      <c r="B1375" t="s">
        <v>26</v>
      </c>
      <c r="C1375">
        <v>46791</v>
      </c>
      <c r="D1375">
        <f>ROUND(AI_Impact_on_Jobs_20303[[#This Row],[Salary]]/1000, 1)</f>
        <v>46.8</v>
      </c>
      <c r="E1375">
        <v>4</v>
      </c>
      <c r="F13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75" t="s">
        <v>38</v>
      </c>
      <c r="H1375">
        <v>1</v>
      </c>
      <c r="I1375">
        <v>149</v>
      </c>
      <c r="J1375">
        <v>69</v>
      </c>
      <c r="K1375" t="s">
        <v>27</v>
      </c>
      <c r="L1375">
        <f>IF(AI_Impact_on_Jobs_20303[[#This Row],[Risk_Category]] = "Low", AI_Impact_on_Jobs_20303[[#This Row],[Automation_Probability_2030]], 0)</f>
        <v>0</v>
      </c>
      <c r="M1375">
        <f>IF(AI_Impact_on_Jobs_20303[[#This Row],[Risk_Category]]="Medium", AI_Impact_on_Jobs_20303[[#This Row],[Automation_Probability_2030]], 0)</f>
        <v>69</v>
      </c>
      <c r="N1375">
        <f>IF(AI_Impact_on_Jobs_20303[[#This Row],[Risk_Category]]="High", AI_Impact_on_Jobs_20303[[#This Row],[Automation_Probability_2030]], 0)</f>
        <v>0</v>
      </c>
      <c r="O1375">
        <f>AVERAGE(AI_Impact_on_Jobs_20303[[#This Row],[Skill_1]:[Skill_10]])</f>
        <v>34.200000000000003</v>
      </c>
      <c r="P1375">
        <v>10</v>
      </c>
      <c r="Q1375">
        <v>48</v>
      </c>
      <c r="R1375">
        <v>96</v>
      </c>
      <c r="S1375">
        <v>4</v>
      </c>
      <c r="T1375">
        <v>3</v>
      </c>
      <c r="U1375">
        <v>22</v>
      </c>
      <c r="V1375">
        <v>95</v>
      </c>
      <c r="W1375">
        <v>1</v>
      </c>
      <c r="X1375">
        <v>55</v>
      </c>
      <c r="Y1375">
        <v>8</v>
      </c>
    </row>
    <row r="1376" spans="1:25" x14ac:dyDescent="0.35">
      <c r="A1376">
        <v>1375</v>
      </c>
      <c r="B1376" t="s">
        <v>34</v>
      </c>
      <c r="C1376">
        <v>114300</v>
      </c>
      <c r="D1376">
        <f>ROUND(AI_Impact_on_Jobs_20303[[#This Row],[Salary]]/1000, 1)</f>
        <v>114.3</v>
      </c>
      <c r="E1376">
        <v>16</v>
      </c>
      <c r="F13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76" t="s">
        <v>19</v>
      </c>
      <c r="H1376">
        <v>9</v>
      </c>
      <c r="I1376">
        <v>136</v>
      </c>
      <c r="J1376">
        <v>54</v>
      </c>
      <c r="K1376" t="s">
        <v>27</v>
      </c>
      <c r="L1376">
        <f>IF(AI_Impact_on_Jobs_20303[[#This Row],[Risk_Category]] = "Low", AI_Impact_on_Jobs_20303[[#This Row],[Automation_Probability_2030]], 0)</f>
        <v>0</v>
      </c>
      <c r="M1376">
        <f>IF(AI_Impact_on_Jobs_20303[[#This Row],[Risk_Category]]="Medium", AI_Impact_on_Jobs_20303[[#This Row],[Automation_Probability_2030]], 0)</f>
        <v>54</v>
      </c>
      <c r="N1376">
        <f>IF(AI_Impact_on_Jobs_20303[[#This Row],[Risk_Category]]="High", AI_Impact_on_Jobs_20303[[#This Row],[Automation_Probability_2030]], 0)</f>
        <v>0</v>
      </c>
      <c r="O1376">
        <f>AVERAGE(AI_Impact_on_Jobs_20303[[#This Row],[Skill_1]:[Skill_10]])</f>
        <v>55.3</v>
      </c>
      <c r="P1376">
        <v>9</v>
      </c>
      <c r="Q1376">
        <v>69</v>
      </c>
      <c r="R1376">
        <v>97</v>
      </c>
      <c r="S1376">
        <v>51</v>
      </c>
      <c r="T1376">
        <v>64</v>
      </c>
      <c r="U1376">
        <v>58</v>
      </c>
      <c r="V1376">
        <v>48</v>
      </c>
      <c r="W1376">
        <v>85</v>
      </c>
      <c r="X1376">
        <v>64</v>
      </c>
      <c r="Y1376">
        <v>8</v>
      </c>
    </row>
    <row r="1377" spans="1:25" x14ac:dyDescent="0.35">
      <c r="A1377">
        <v>1376</v>
      </c>
      <c r="B1377" t="s">
        <v>18</v>
      </c>
      <c r="C1377">
        <v>105165</v>
      </c>
      <c r="D1377">
        <f>ROUND(AI_Impact_on_Jobs_20303[[#This Row],[Salary]]/1000, 1)</f>
        <v>105.2</v>
      </c>
      <c r="E1377">
        <v>6</v>
      </c>
      <c r="F13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77" t="s">
        <v>38</v>
      </c>
      <c r="H1377">
        <v>41</v>
      </c>
      <c r="I1377">
        <v>66</v>
      </c>
      <c r="J1377">
        <v>83</v>
      </c>
      <c r="K1377" t="s">
        <v>20</v>
      </c>
      <c r="L1377">
        <f>IF(AI_Impact_on_Jobs_20303[[#This Row],[Risk_Category]] = "Low", AI_Impact_on_Jobs_20303[[#This Row],[Automation_Probability_2030]], 0)</f>
        <v>0</v>
      </c>
      <c r="M1377">
        <f>IF(AI_Impact_on_Jobs_20303[[#This Row],[Risk_Category]]="Medium", AI_Impact_on_Jobs_20303[[#This Row],[Automation_Probability_2030]], 0)</f>
        <v>0</v>
      </c>
      <c r="N1377">
        <f>IF(AI_Impact_on_Jobs_20303[[#This Row],[Risk_Category]]="High", AI_Impact_on_Jobs_20303[[#This Row],[Automation_Probability_2030]], 0)</f>
        <v>83</v>
      </c>
      <c r="O1377">
        <f>AVERAGE(AI_Impact_on_Jobs_20303[[#This Row],[Skill_1]:[Skill_10]])</f>
        <v>52.4</v>
      </c>
      <c r="P1377">
        <v>29</v>
      </c>
      <c r="Q1377">
        <v>21</v>
      </c>
      <c r="R1377">
        <v>59</v>
      </c>
      <c r="S1377">
        <v>92</v>
      </c>
      <c r="T1377">
        <v>84</v>
      </c>
      <c r="U1377">
        <v>18</v>
      </c>
      <c r="V1377">
        <v>77</v>
      </c>
      <c r="W1377">
        <v>23</v>
      </c>
      <c r="X1377">
        <v>29</v>
      </c>
      <c r="Y1377">
        <v>92</v>
      </c>
    </row>
    <row r="1378" spans="1:25" x14ac:dyDescent="0.35">
      <c r="A1378">
        <v>1377</v>
      </c>
      <c r="B1378" t="s">
        <v>33</v>
      </c>
      <c r="C1378">
        <v>68180</v>
      </c>
      <c r="D1378">
        <f>ROUND(AI_Impact_on_Jobs_20303[[#This Row],[Salary]]/1000, 1)</f>
        <v>68.2</v>
      </c>
      <c r="E1378">
        <v>29</v>
      </c>
      <c r="F13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78" t="s">
        <v>25</v>
      </c>
      <c r="H1378">
        <v>17</v>
      </c>
      <c r="I1378">
        <v>56</v>
      </c>
      <c r="J1378">
        <v>77</v>
      </c>
      <c r="K1378" t="s">
        <v>20</v>
      </c>
      <c r="L1378">
        <f>IF(AI_Impact_on_Jobs_20303[[#This Row],[Risk_Category]] = "Low", AI_Impact_on_Jobs_20303[[#This Row],[Automation_Probability_2030]], 0)</f>
        <v>0</v>
      </c>
      <c r="M1378">
        <f>IF(AI_Impact_on_Jobs_20303[[#This Row],[Risk_Category]]="Medium", AI_Impact_on_Jobs_20303[[#This Row],[Automation_Probability_2030]], 0)</f>
        <v>0</v>
      </c>
      <c r="N1378">
        <f>IF(AI_Impact_on_Jobs_20303[[#This Row],[Risk_Category]]="High", AI_Impact_on_Jobs_20303[[#This Row],[Automation_Probability_2030]], 0)</f>
        <v>77</v>
      </c>
      <c r="O1378">
        <f>AVERAGE(AI_Impact_on_Jobs_20303[[#This Row],[Skill_1]:[Skill_10]])</f>
        <v>42.4</v>
      </c>
      <c r="P1378">
        <v>58</v>
      </c>
      <c r="Q1378">
        <v>88</v>
      </c>
      <c r="R1378">
        <v>12</v>
      </c>
      <c r="S1378">
        <v>41</v>
      </c>
      <c r="T1378">
        <v>27</v>
      </c>
      <c r="U1378">
        <v>1</v>
      </c>
      <c r="V1378">
        <v>79</v>
      </c>
      <c r="W1378">
        <v>81</v>
      </c>
      <c r="X1378">
        <v>22</v>
      </c>
      <c r="Y1378">
        <v>15</v>
      </c>
    </row>
    <row r="1379" spans="1:25" x14ac:dyDescent="0.35">
      <c r="A1379">
        <v>1378</v>
      </c>
      <c r="B1379" t="s">
        <v>43</v>
      </c>
      <c r="C1379">
        <v>72019</v>
      </c>
      <c r="D1379">
        <f>ROUND(AI_Impact_on_Jobs_20303[[#This Row],[Salary]]/1000, 1)</f>
        <v>72</v>
      </c>
      <c r="E1379">
        <v>16</v>
      </c>
      <c r="F13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79" t="s">
        <v>38</v>
      </c>
      <c r="H1379">
        <v>72</v>
      </c>
      <c r="I1379">
        <v>121</v>
      </c>
      <c r="J1379">
        <v>18</v>
      </c>
      <c r="K1379" t="s">
        <v>23</v>
      </c>
      <c r="L1379">
        <f>IF(AI_Impact_on_Jobs_20303[[#This Row],[Risk_Category]] = "Low", AI_Impact_on_Jobs_20303[[#This Row],[Automation_Probability_2030]], 0)</f>
        <v>18</v>
      </c>
      <c r="M1379">
        <f>IF(AI_Impact_on_Jobs_20303[[#This Row],[Risk_Category]]="Medium", AI_Impact_on_Jobs_20303[[#This Row],[Automation_Probability_2030]], 0)</f>
        <v>0</v>
      </c>
      <c r="N1379">
        <f>IF(AI_Impact_on_Jobs_20303[[#This Row],[Risk_Category]]="High", AI_Impact_on_Jobs_20303[[#This Row],[Automation_Probability_2030]], 0)</f>
        <v>0</v>
      </c>
      <c r="O1379">
        <f>AVERAGE(AI_Impact_on_Jobs_20303[[#This Row],[Skill_1]:[Skill_10]])</f>
        <v>53.7</v>
      </c>
      <c r="P1379">
        <v>78</v>
      </c>
      <c r="Q1379">
        <v>58</v>
      </c>
      <c r="R1379">
        <v>29</v>
      </c>
      <c r="S1379">
        <v>73</v>
      </c>
      <c r="T1379">
        <v>59</v>
      </c>
      <c r="U1379">
        <v>1</v>
      </c>
      <c r="V1379">
        <v>9</v>
      </c>
      <c r="W1379">
        <v>55</v>
      </c>
      <c r="X1379">
        <v>87</v>
      </c>
      <c r="Y1379">
        <v>88</v>
      </c>
    </row>
    <row r="1380" spans="1:25" x14ac:dyDescent="0.35">
      <c r="A1380">
        <v>1379</v>
      </c>
      <c r="B1380" t="s">
        <v>35</v>
      </c>
      <c r="C1380">
        <v>117464</v>
      </c>
      <c r="D1380">
        <f>ROUND(AI_Impact_on_Jobs_20303[[#This Row],[Salary]]/1000, 1)</f>
        <v>117.5</v>
      </c>
      <c r="E1380">
        <v>9</v>
      </c>
      <c r="F13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80" t="s">
        <v>25</v>
      </c>
      <c r="H1380">
        <v>51</v>
      </c>
      <c r="I1380">
        <v>92</v>
      </c>
      <c r="J1380">
        <v>48</v>
      </c>
      <c r="K1380" t="s">
        <v>27</v>
      </c>
      <c r="L1380">
        <f>IF(AI_Impact_on_Jobs_20303[[#This Row],[Risk_Category]] = "Low", AI_Impact_on_Jobs_20303[[#This Row],[Automation_Probability_2030]], 0)</f>
        <v>0</v>
      </c>
      <c r="M1380">
        <f>IF(AI_Impact_on_Jobs_20303[[#This Row],[Risk_Category]]="Medium", AI_Impact_on_Jobs_20303[[#This Row],[Automation_Probability_2030]], 0)</f>
        <v>48</v>
      </c>
      <c r="N1380">
        <f>IF(AI_Impact_on_Jobs_20303[[#This Row],[Risk_Category]]="High", AI_Impact_on_Jobs_20303[[#This Row],[Automation_Probability_2030]], 0)</f>
        <v>0</v>
      </c>
      <c r="O1380">
        <f>AVERAGE(AI_Impact_on_Jobs_20303[[#This Row],[Skill_1]:[Skill_10]])</f>
        <v>40.6</v>
      </c>
      <c r="P1380">
        <v>9</v>
      </c>
      <c r="Q1380">
        <v>79</v>
      </c>
      <c r="R1380">
        <v>13</v>
      </c>
      <c r="S1380">
        <v>61</v>
      </c>
      <c r="T1380">
        <v>10</v>
      </c>
      <c r="U1380">
        <v>6</v>
      </c>
      <c r="V1380">
        <v>79</v>
      </c>
      <c r="W1380">
        <v>77</v>
      </c>
      <c r="X1380">
        <v>35</v>
      </c>
      <c r="Y1380">
        <v>37</v>
      </c>
    </row>
    <row r="1381" spans="1:25" x14ac:dyDescent="0.35">
      <c r="A1381">
        <v>1380</v>
      </c>
      <c r="B1381" t="s">
        <v>24</v>
      </c>
      <c r="C1381">
        <v>100278</v>
      </c>
      <c r="D1381">
        <f>ROUND(AI_Impact_on_Jobs_20303[[#This Row],[Salary]]/1000, 1)</f>
        <v>100.3</v>
      </c>
      <c r="E1381">
        <v>28</v>
      </c>
      <c r="F13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81" t="s">
        <v>19</v>
      </c>
      <c r="H1381">
        <v>5</v>
      </c>
      <c r="I1381">
        <v>107</v>
      </c>
      <c r="J1381">
        <v>88</v>
      </c>
      <c r="K1381" t="s">
        <v>20</v>
      </c>
      <c r="L1381">
        <f>IF(AI_Impact_on_Jobs_20303[[#This Row],[Risk_Category]] = "Low", AI_Impact_on_Jobs_20303[[#This Row],[Automation_Probability_2030]], 0)</f>
        <v>0</v>
      </c>
      <c r="M1381">
        <f>IF(AI_Impact_on_Jobs_20303[[#This Row],[Risk_Category]]="Medium", AI_Impact_on_Jobs_20303[[#This Row],[Automation_Probability_2030]], 0)</f>
        <v>0</v>
      </c>
      <c r="N1381">
        <f>IF(AI_Impact_on_Jobs_20303[[#This Row],[Risk_Category]]="High", AI_Impact_on_Jobs_20303[[#This Row],[Automation_Probability_2030]], 0)</f>
        <v>88</v>
      </c>
      <c r="O1381">
        <f>AVERAGE(AI_Impact_on_Jobs_20303[[#This Row],[Skill_1]:[Skill_10]])</f>
        <v>38.4</v>
      </c>
      <c r="P1381">
        <v>78</v>
      </c>
      <c r="Q1381">
        <v>27</v>
      </c>
      <c r="R1381">
        <v>15</v>
      </c>
      <c r="S1381">
        <v>29</v>
      </c>
      <c r="T1381">
        <v>51</v>
      </c>
      <c r="U1381">
        <v>34</v>
      </c>
      <c r="V1381">
        <v>57</v>
      </c>
      <c r="W1381">
        <v>5</v>
      </c>
      <c r="X1381">
        <v>51</v>
      </c>
      <c r="Y1381">
        <v>37</v>
      </c>
    </row>
    <row r="1382" spans="1:25" x14ac:dyDescent="0.35">
      <c r="A1382">
        <v>1381</v>
      </c>
      <c r="B1382" t="s">
        <v>34</v>
      </c>
      <c r="C1382">
        <v>105073</v>
      </c>
      <c r="D1382">
        <f>ROUND(AI_Impact_on_Jobs_20303[[#This Row],[Salary]]/1000, 1)</f>
        <v>105.1</v>
      </c>
      <c r="E1382">
        <v>1</v>
      </c>
      <c r="F13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82" t="s">
        <v>19</v>
      </c>
      <c r="H1382">
        <v>28</v>
      </c>
      <c r="I1382">
        <v>14</v>
      </c>
      <c r="J1382">
        <v>37</v>
      </c>
      <c r="K1382" t="s">
        <v>27</v>
      </c>
      <c r="L1382">
        <f>IF(AI_Impact_on_Jobs_20303[[#This Row],[Risk_Category]] = "Low", AI_Impact_on_Jobs_20303[[#This Row],[Automation_Probability_2030]], 0)</f>
        <v>0</v>
      </c>
      <c r="M1382">
        <f>IF(AI_Impact_on_Jobs_20303[[#This Row],[Risk_Category]]="Medium", AI_Impact_on_Jobs_20303[[#This Row],[Automation_Probability_2030]], 0)</f>
        <v>37</v>
      </c>
      <c r="N1382">
        <f>IF(AI_Impact_on_Jobs_20303[[#This Row],[Risk_Category]]="High", AI_Impact_on_Jobs_20303[[#This Row],[Automation_Probability_2030]], 0)</f>
        <v>0</v>
      </c>
      <c r="O1382">
        <f>AVERAGE(AI_Impact_on_Jobs_20303[[#This Row],[Skill_1]:[Skill_10]])</f>
        <v>49.1</v>
      </c>
      <c r="P1382">
        <v>68</v>
      </c>
      <c r="Q1382">
        <v>92</v>
      </c>
      <c r="R1382">
        <v>54</v>
      </c>
      <c r="S1382">
        <v>88</v>
      </c>
      <c r="T1382">
        <v>12</v>
      </c>
      <c r="U1382">
        <v>49</v>
      </c>
      <c r="V1382">
        <v>46</v>
      </c>
      <c r="W1382">
        <v>1</v>
      </c>
      <c r="X1382">
        <v>44</v>
      </c>
      <c r="Y1382">
        <v>37</v>
      </c>
    </row>
    <row r="1383" spans="1:25" x14ac:dyDescent="0.35">
      <c r="A1383">
        <v>1382</v>
      </c>
      <c r="B1383" t="s">
        <v>34</v>
      </c>
      <c r="C1383">
        <v>35922</v>
      </c>
      <c r="D1383">
        <f>ROUND(AI_Impact_on_Jobs_20303[[#This Row],[Salary]]/1000, 1)</f>
        <v>35.9</v>
      </c>
      <c r="E1383">
        <v>23</v>
      </c>
      <c r="F13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83" t="s">
        <v>38</v>
      </c>
      <c r="H1383">
        <v>10</v>
      </c>
      <c r="I1383">
        <v>145</v>
      </c>
      <c r="J1383">
        <v>54</v>
      </c>
      <c r="K1383" t="s">
        <v>27</v>
      </c>
      <c r="L1383">
        <f>IF(AI_Impact_on_Jobs_20303[[#This Row],[Risk_Category]] = "Low", AI_Impact_on_Jobs_20303[[#This Row],[Automation_Probability_2030]], 0)</f>
        <v>0</v>
      </c>
      <c r="M1383">
        <f>IF(AI_Impact_on_Jobs_20303[[#This Row],[Risk_Category]]="Medium", AI_Impact_on_Jobs_20303[[#This Row],[Automation_Probability_2030]], 0)</f>
        <v>54</v>
      </c>
      <c r="N1383">
        <f>IF(AI_Impact_on_Jobs_20303[[#This Row],[Risk_Category]]="High", AI_Impact_on_Jobs_20303[[#This Row],[Automation_Probability_2030]], 0)</f>
        <v>0</v>
      </c>
      <c r="O1383">
        <f>AVERAGE(AI_Impact_on_Jobs_20303[[#This Row],[Skill_1]:[Skill_10]])</f>
        <v>40</v>
      </c>
      <c r="P1383">
        <v>14</v>
      </c>
      <c r="Q1383">
        <v>26</v>
      </c>
      <c r="R1383">
        <v>36</v>
      </c>
      <c r="S1383">
        <v>87</v>
      </c>
      <c r="T1383">
        <v>17</v>
      </c>
      <c r="U1383">
        <v>22</v>
      </c>
      <c r="V1383">
        <v>35</v>
      </c>
      <c r="W1383">
        <v>93</v>
      </c>
      <c r="X1383">
        <v>5</v>
      </c>
      <c r="Y1383">
        <v>65</v>
      </c>
    </row>
    <row r="1384" spans="1:25" x14ac:dyDescent="0.35">
      <c r="A1384">
        <v>1383</v>
      </c>
      <c r="B1384" t="s">
        <v>28</v>
      </c>
      <c r="C1384">
        <v>99915</v>
      </c>
      <c r="D1384">
        <f>ROUND(AI_Impact_on_Jobs_20303[[#This Row],[Salary]]/1000, 1)</f>
        <v>99.9</v>
      </c>
      <c r="E1384">
        <v>13</v>
      </c>
      <c r="F13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84" t="s">
        <v>25</v>
      </c>
      <c r="H1384">
        <v>19</v>
      </c>
      <c r="I1384">
        <v>72</v>
      </c>
      <c r="J1384">
        <v>62</v>
      </c>
      <c r="K1384" t="s">
        <v>27</v>
      </c>
      <c r="L1384">
        <f>IF(AI_Impact_on_Jobs_20303[[#This Row],[Risk_Category]] = "Low", AI_Impact_on_Jobs_20303[[#This Row],[Automation_Probability_2030]], 0)</f>
        <v>0</v>
      </c>
      <c r="M1384">
        <f>IF(AI_Impact_on_Jobs_20303[[#This Row],[Risk_Category]]="Medium", AI_Impact_on_Jobs_20303[[#This Row],[Automation_Probability_2030]], 0)</f>
        <v>62</v>
      </c>
      <c r="N1384">
        <f>IF(AI_Impact_on_Jobs_20303[[#This Row],[Risk_Category]]="High", AI_Impact_on_Jobs_20303[[#This Row],[Automation_Probability_2030]], 0)</f>
        <v>0</v>
      </c>
      <c r="O1384">
        <f>AVERAGE(AI_Impact_on_Jobs_20303[[#This Row],[Skill_1]:[Skill_10]])</f>
        <v>58.4</v>
      </c>
      <c r="P1384">
        <v>89</v>
      </c>
      <c r="Q1384">
        <v>49</v>
      </c>
      <c r="R1384">
        <v>36</v>
      </c>
      <c r="S1384">
        <v>81</v>
      </c>
      <c r="T1384">
        <v>67</v>
      </c>
      <c r="U1384">
        <v>4</v>
      </c>
      <c r="V1384">
        <v>35</v>
      </c>
      <c r="W1384">
        <v>68</v>
      </c>
      <c r="X1384">
        <v>57</v>
      </c>
      <c r="Y1384">
        <v>98</v>
      </c>
    </row>
    <row r="1385" spans="1:25" x14ac:dyDescent="0.35">
      <c r="A1385">
        <v>1384</v>
      </c>
      <c r="B1385" t="s">
        <v>34</v>
      </c>
      <c r="C1385">
        <v>143868</v>
      </c>
      <c r="D1385">
        <f>ROUND(AI_Impact_on_Jobs_20303[[#This Row],[Salary]]/1000, 1)</f>
        <v>143.9</v>
      </c>
      <c r="E1385">
        <v>27</v>
      </c>
      <c r="F13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85" t="s">
        <v>19</v>
      </c>
      <c r="H1385">
        <v>6</v>
      </c>
      <c r="I1385">
        <v>123</v>
      </c>
      <c r="J1385">
        <v>43</v>
      </c>
      <c r="K1385" t="s">
        <v>27</v>
      </c>
      <c r="L1385">
        <f>IF(AI_Impact_on_Jobs_20303[[#This Row],[Risk_Category]] = "Low", AI_Impact_on_Jobs_20303[[#This Row],[Automation_Probability_2030]], 0)</f>
        <v>0</v>
      </c>
      <c r="M1385">
        <f>IF(AI_Impact_on_Jobs_20303[[#This Row],[Risk_Category]]="Medium", AI_Impact_on_Jobs_20303[[#This Row],[Automation_Probability_2030]], 0)</f>
        <v>43</v>
      </c>
      <c r="N1385">
        <f>IF(AI_Impact_on_Jobs_20303[[#This Row],[Risk_Category]]="High", AI_Impact_on_Jobs_20303[[#This Row],[Automation_Probability_2030]], 0)</f>
        <v>0</v>
      </c>
      <c r="O1385">
        <f>AVERAGE(AI_Impact_on_Jobs_20303[[#This Row],[Skill_1]:[Skill_10]])</f>
        <v>60.2</v>
      </c>
      <c r="P1385">
        <v>68</v>
      </c>
      <c r="Q1385">
        <v>62</v>
      </c>
      <c r="R1385">
        <v>5</v>
      </c>
      <c r="S1385">
        <v>85</v>
      </c>
      <c r="T1385">
        <v>71</v>
      </c>
      <c r="U1385">
        <v>89</v>
      </c>
      <c r="V1385">
        <v>28</v>
      </c>
      <c r="W1385">
        <v>35</v>
      </c>
      <c r="X1385">
        <v>62</v>
      </c>
      <c r="Y1385">
        <v>97</v>
      </c>
    </row>
    <row r="1386" spans="1:25" x14ac:dyDescent="0.35">
      <c r="A1386">
        <v>1385</v>
      </c>
      <c r="B1386" t="s">
        <v>30</v>
      </c>
      <c r="C1386">
        <v>30318</v>
      </c>
      <c r="D1386">
        <f>ROUND(AI_Impact_on_Jobs_20303[[#This Row],[Salary]]/1000, 1)</f>
        <v>30.3</v>
      </c>
      <c r="E1386">
        <v>10</v>
      </c>
      <c r="F13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86" t="s">
        <v>38</v>
      </c>
      <c r="H1386">
        <v>3</v>
      </c>
      <c r="I1386">
        <v>95</v>
      </c>
      <c r="J1386">
        <v>52</v>
      </c>
      <c r="K1386" t="s">
        <v>27</v>
      </c>
      <c r="L1386">
        <f>IF(AI_Impact_on_Jobs_20303[[#This Row],[Risk_Category]] = "Low", AI_Impact_on_Jobs_20303[[#This Row],[Automation_Probability_2030]], 0)</f>
        <v>0</v>
      </c>
      <c r="M1386">
        <f>IF(AI_Impact_on_Jobs_20303[[#This Row],[Risk_Category]]="Medium", AI_Impact_on_Jobs_20303[[#This Row],[Automation_Probability_2030]], 0)</f>
        <v>52</v>
      </c>
      <c r="N1386">
        <f>IF(AI_Impact_on_Jobs_20303[[#This Row],[Risk_Category]]="High", AI_Impact_on_Jobs_20303[[#This Row],[Automation_Probability_2030]], 0)</f>
        <v>0</v>
      </c>
      <c r="O1386">
        <f>AVERAGE(AI_Impact_on_Jobs_20303[[#This Row],[Skill_1]:[Skill_10]])</f>
        <v>43.2</v>
      </c>
      <c r="P1386">
        <v>8</v>
      </c>
      <c r="Q1386">
        <v>73</v>
      </c>
      <c r="R1386">
        <v>96</v>
      </c>
      <c r="S1386">
        <v>78</v>
      </c>
      <c r="T1386">
        <v>3</v>
      </c>
      <c r="U1386">
        <v>64</v>
      </c>
      <c r="V1386">
        <v>67</v>
      </c>
      <c r="W1386">
        <v>10</v>
      </c>
      <c r="X1386">
        <v>14</v>
      </c>
      <c r="Y1386">
        <v>19</v>
      </c>
    </row>
    <row r="1387" spans="1:25" x14ac:dyDescent="0.35">
      <c r="A1387">
        <v>1386</v>
      </c>
      <c r="B1387" t="s">
        <v>35</v>
      </c>
      <c r="C1387">
        <v>144148</v>
      </c>
      <c r="D1387">
        <f>ROUND(AI_Impact_on_Jobs_20303[[#This Row],[Salary]]/1000, 1)</f>
        <v>144.1</v>
      </c>
      <c r="E1387">
        <v>19</v>
      </c>
      <c r="F13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87" t="s">
        <v>22</v>
      </c>
      <c r="H1387">
        <v>59</v>
      </c>
      <c r="I1387">
        <v>64</v>
      </c>
      <c r="J1387">
        <v>56</v>
      </c>
      <c r="K1387" t="s">
        <v>27</v>
      </c>
      <c r="L1387">
        <f>IF(AI_Impact_on_Jobs_20303[[#This Row],[Risk_Category]] = "Low", AI_Impact_on_Jobs_20303[[#This Row],[Automation_Probability_2030]], 0)</f>
        <v>0</v>
      </c>
      <c r="M1387">
        <f>IF(AI_Impact_on_Jobs_20303[[#This Row],[Risk_Category]]="Medium", AI_Impact_on_Jobs_20303[[#This Row],[Automation_Probability_2030]], 0)</f>
        <v>56</v>
      </c>
      <c r="N1387">
        <f>IF(AI_Impact_on_Jobs_20303[[#This Row],[Risk_Category]]="High", AI_Impact_on_Jobs_20303[[#This Row],[Automation_Probability_2030]], 0)</f>
        <v>0</v>
      </c>
      <c r="O1387">
        <f>AVERAGE(AI_Impact_on_Jobs_20303[[#This Row],[Skill_1]:[Skill_10]])</f>
        <v>43.9</v>
      </c>
      <c r="P1387">
        <v>8</v>
      </c>
      <c r="Q1387">
        <v>43</v>
      </c>
      <c r="R1387">
        <v>56</v>
      </c>
      <c r="S1387">
        <v>91</v>
      </c>
      <c r="T1387">
        <v>57</v>
      </c>
      <c r="U1387">
        <v>21</v>
      </c>
      <c r="V1387">
        <v>34</v>
      </c>
      <c r="W1387">
        <v>53</v>
      </c>
      <c r="X1387">
        <v>15</v>
      </c>
      <c r="Y1387">
        <v>61</v>
      </c>
    </row>
    <row r="1388" spans="1:25" x14ac:dyDescent="0.35">
      <c r="A1388">
        <v>1387</v>
      </c>
      <c r="B1388" t="s">
        <v>28</v>
      </c>
      <c r="C1388">
        <v>68790</v>
      </c>
      <c r="D1388">
        <f>ROUND(AI_Impact_on_Jobs_20303[[#This Row],[Salary]]/1000, 1)</f>
        <v>68.8</v>
      </c>
      <c r="E1388">
        <v>3</v>
      </c>
      <c r="F13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88" t="s">
        <v>22</v>
      </c>
      <c r="H1388">
        <v>65</v>
      </c>
      <c r="I1388">
        <v>87</v>
      </c>
      <c r="J1388">
        <v>43</v>
      </c>
      <c r="K1388" t="s">
        <v>27</v>
      </c>
      <c r="L1388">
        <f>IF(AI_Impact_on_Jobs_20303[[#This Row],[Risk_Category]] = "Low", AI_Impact_on_Jobs_20303[[#This Row],[Automation_Probability_2030]], 0)</f>
        <v>0</v>
      </c>
      <c r="M1388">
        <f>IF(AI_Impact_on_Jobs_20303[[#This Row],[Risk_Category]]="Medium", AI_Impact_on_Jobs_20303[[#This Row],[Automation_Probability_2030]], 0)</f>
        <v>43</v>
      </c>
      <c r="N1388">
        <f>IF(AI_Impact_on_Jobs_20303[[#This Row],[Risk_Category]]="High", AI_Impact_on_Jobs_20303[[#This Row],[Automation_Probability_2030]], 0)</f>
        <v>0</v>
      </c>
      <c r="O1388">
        <f>AVERAGE(AI_Impact_on_Jobs_20303[[#This Row],[Skill_1]:[Skill_10]])</f>
        <v>47.6</v>
      </c>
      <c r="P1388">
        <v>93</v>
      </c>
      <c r="Q1388">
        <v>87</v>
      </c>
      <c r="R1388">
        <v>47</v>
      </c>
      <c r="S1388">
        <v>35</v>
      </c>
      <c r="T1388">
        <v>71</v>
      </c>
      <c r="U1388">
        <v>31</v>
      </c>
      <c r="V1388">
        <v>12</v>
      </c>
      <c r="W1388">
        <v>31</v>
      </c>
      <c r="X1388">
        <v>43</v>
      </c>
      <c r="Y1388">
        <v>26</v>
      </c>
    </row>
    <row r="1389" spans="1:25" x14ac:dyDescent="0.35">
      <c r="A1389">
        <v>1388</v>
      </c>
      <c r="B1389" t="s">
        <v>28</v>
      </c>
      <c r="C1389">
        <v>102353</v>
      </c>
      <c r="D1389">
        <f>ROUND(AI_Impact_on_Jobs_20303[[#This Row],[Salary]]/1000, 1)</f>
        <v>102.4</v>
      </c>
      <c r="E1389">
        <v>6</v>
      </c>
      <c r="F13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89" t="s">
        <v>38</v>
      </c>
      <c r="H1389">
        <v>1</v>
      </c>
      <c r="I1389">
        <v>113</v>
      </c>
      <c r="J1389">
        <v>55</v>
      </c>
      <c r="K1389" t="s">
        <v>27</v>
      </c>
      <c r="L1389">
        <f>IF(AI_Impact_on_Jobs_20303[[#This Row],[Risk_Category]] = "Low", AI_Impact_on_Jobs_20303[[#This Row],[Automation_Probability_2030]], 0)</f>
        <v>0</v>
      </c>
      <c r="M1389">
        <f>IF(AI_Impact_on_Jobs_20303[[#This Row],[Risk_Category]]="Medium", AI_Impact_on_Jobs_20303[[#This Row],[Automation_Probability_2030]], 0)</f>
        <v>55</v>
      </c>
      <c r="N1389">
        <f>IF(AI_Impact_on_Jobs_20303[[#This Row],[Risk_Category]]="High", AI_Impact_on_Jobs_20303[[#This Row],[Automation_Probability_2030]], 0)</f>
        <v>0</v>
      </c>
      <c r="O1389">
        <f>AVERAGE(AI_Impact_on_Jobs_20303[[#This Row],[Skill_1]:[Skill_10]])</f>
        <v>36.9</v>
      </c>
      <c r="P1389">
        <v>19</v>
      </c>
      <c r="Q1389">
        <v>94</v>
      </c>
      <c r="R1389">
        <v>41</v>
      </c>
      <c r="S1389">
        <v>3</v>
      </c>
      <c r="T1389">
        <v>22</v>
      </c>
      <c r="U1389">
        <v>69</v>
      </c>
      <c r="V1389">
        <v>2</v>
      </c>
      <c r="W1389">
        <v>5</v>
      </c>
      <c r="X1389">
        <v>62</v>
      </c>
      <c r="Y1389">
        <v>52</v>
      </c>
    </row>
    <row r="1390" spans="1:25" x14ac:dyDescent="0.35">
      <c r="A1390">
        <v>1389</v>
      </c>
      <c r="B1390" t="s">
        <v>33</v>
      </c>
      <c r="C1390">
        <v>50810</v>
      </c>
      <c r="D1390">
        <f>ROUND(AI_Impact_on_Jobs_20303[[#This Row],[Salary]]/1000, 1)</f>
        <v>50.8</v>
      </c>
      <c r="E1390">
        <v>16</v>
      </c>
      <c r="F13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90" t="s">
        <v>25</v>
      </c>
      <c r="H1390">
        <v>77</v>
      </c>
      <c r="I1390">
        <v>146</v>
      </c>
      <c r="J1390">
        <v>71</v>
      </c>
      <c r="K1390" t="s">
        <v>20</v>
      </c>
      <c r="L1390">
        <f>IF(AI_Impact_on_Jobs_20303[[#This Row],[Risk_Category]] = "Low", AI_Impact_on_Jobs_20303[[#This Row],[Automation_Probability_2030]], 0)</f>
        <v>0</v>
      </c>
      <c r="M1390">
        <f>IF(AI_Impact_on_Jobs_20303[[#This Row],[Risk_Category]]="Medium", AI_Impact_on_Jobs_20303[[#This Row],[Automation_Probability_2030]], 0)</f>
        <v>0</v>
      </c>
      <c r="N1390">
        <f>IF(AI_Impact_on_Jobs_20303[[#This Row],[Risk_Category]]="High", AI_Impact_on_Jobs_20303[[#This Row],[Automation_Probability_2030]], 0)</f>
        <v>71</v>
      </c>
      <c r="O1390">
        <f>AVERAGE(AI_Impact_on_Jobs_20303[[#This Row],[Skill_1]:[Skill_10]])</f>
        <v>36.200000000000003</v>
      </c>
      <c r="P1390">
        <v>4</v>
      </c>
      <c r="Q1390">
        <v>99</v>
      </c>
      <c r="R1390">
        <v>64</v>
      </c>
      <c r="S1390">
        <v>72</v>
      </c>
      <c r="T1390">
        <v>1</v>
      </c>
      <c r="U1390">
        <v>7</v>
      </c>
      <c r="V1390">
        <v>16</v>
      </c>
      <c r="W1390">
        <v>43</v>
      </c>
      <c r="X1390">
        <v>11</v>
      </c>
      <c r="Y1390">
        <v>45</v>
      </c>
    </row>
    <row r="1391" spans="1:25" x14ac:dyDescent="0.35">
      <c r="A1391">
        <v>1390</v>
      </c>
      <c r="B1391" t="s">
        <v>21</v>
      </c>
      <c r="C1391">
        <v>83565</v>
      </c>
      <c r="D1391">
        <f>ROUND(AI_Impact_on_Jobs_20303[[#This Row],[Salary]]/1000, 1)</f>
        <v>83.6</v>
      </c>
      <c r="E1391">
        <v>2</v>
      </c>
      <c r="F13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91" t="s">
        <v>25</v>
      </c>
      <c r="H1391">
        <v>0</v>
      </c>
      <c r="I1391">
        <v>61</v>
      </c>
      <c r="J1391">
        <v>14</v>
      </c>
      <c r="K1391" t="s">
        <v>23</v>
      </c>
      <c r="L1391">
        <f>IF(AI_Impact_on_Jobs_20303[[#This Row],[Risk_Category]] = "Low", AI_Impact_on_Jobs_20303[[#This Row],[Automation_Probability_2030]], 0)</f>
        <v>14</v>
      </c>
      <c r="M1391">
        <f>IF(AI_Impact_on_Jobs_20303[[#This Row],[Risk_Category]]="Medium", AI_Impact_on_Jobs_20303[[#This Row],[Automation_Probability_2030]], 0)</f>
        <v>0</v>
      </c>
      <c r="N1391">
        <f>IF(AI_Impact_on_Jobs_20303[[#This Row],[Risk_Category]]="High", AI_Impact_on_Jobs_20303[[#This Row],[Automation_Probability_2030]], 0)</f>
        <v>0</v>
      </c>
      <c r="O1391">
        <f>AVERAGE(AI_Impact_on_Jobs_20303[[#This Row],[Skill_1]:[Skill_10]])</f>
        <v>39.700000000000003</v>
      </c>
      <c r="P1391">
        <v>5</v>
      </c>
      <c r="Q1391">
        <v>13</v>
      </c>
      <c r="R1391">
        <v>23</v>
      </c>
      <c r="S1391">
        <v>43</v>
      </c>
      <c r="T1391">
        <v>71</v>
      </c>
      <c r="U1391">
        <v>13</v>
      </c>
      <c r="V1391">
        <v>74</v>
      </c>
      <c r="W1391">
        <v>86</v>
      </c>
      <c r="X1391">
        <v>65</v>
      </c>
      <c r="Y1391">
        <v>4</v>
      </c>
    </row>
    <row r="1392" spans="1:25" x14ac:dyDescent="0.35">
      <c r="A1392">
        <v>1391</v>
      </c>
      <c r="B1392" t="s">
        <v>21</v>
      </c>
      <c r="C1392">
        <v>74555</v>
      </c>
      <c r="D1392">
        <f>ROUND(AI_Impact_on_Jobs_20303[[#This Row],[Salary]]/1000, 1)</f>
        <v>74.599999999999994</v>
      </c>
      <c r="E1392">
        <v>2</v>
      </c>
      <c r="F13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392" t="s">
        <v>38</v>
      </c>
      <c r="H1392">
        <v>66</v>
      </c>
      <c r="I1392">
        <v>148</v>
      </c>
      <c r="J1392">
        <v>29</v>
      </c>
      <c r="K1392" t="s">
        <v>23</v>
      </c>
      <c r="L1392">
        <f>IF(AI_Impact_on_Jobs_20303[[#This Row],[Risk_Category]] = "Low", AI_Impact_on_Jobs_20303[[#This Row],[Automation_Probability_2030]], 0)</f>
        <v>29</v>
      </c>
      <c r="M1392">
        <f>IF(AI_Impact_on_Jobs_20303[[#This Row],[Risk_Category]]="Medium", AI_Impact_on_Jobs_20303[[#This Row],[Automation_Probability_2030]], 0)</f>
        <v>0</v>
      </c>
      <c r="N1392">
        <f>IF(AI_Impact_on_Jobs_20303[[#This Row],[Risk_Category]]="High", AI_Impact_on_Jobs_20303[[#This Row],[Automation_Probability_2030]], 0)</f>
        <v>0</v>
      </c>
      <c r="O1392">
        <f>AVERAGE(AI_Impact_on_Jobs_20303[[#This Row],[Skill_1]:[Skill_10]])</f>
        <v>54.4</v>
      </c>
      <c r="P1392">
        <v>4</v>
      </c>
      <c r="Q1392">
        <v>62</v>
      </c>
      <c r="R1392">
        <v>89</v>
      </c>
      <c r="S1392">
        <v>83</v>
      </c>
      <c r="T1392">
        <v>48</v>
      </c>
      <c r="U1392">
        <v>26</v>
      </c>
      <c r="V1392">
        <v>14</v>
      </c>
      <c r="W1392">
        <v>49</v>
      </c>
      <c r="X1392">
        <v>72</v>
      </c>
      <c r="Y1392">
        <v>97</v>
      </c>
    </row>
    <row r="1393" spans="1:25" x14ac:dyDescent="0.35">
      <c r="A1393">
        <v>1392</v>
      </c>
      <c r="B1393" t="s">
        <v>39</v>
      </c>
      <c r="C1393">
        <v>110196</v>
      </c>
      <c r="D1393">
        <f>ROUND(AI_Impact_on_Jobs_20303[[#This Row],[Salary]]/1000, 1)</f>
        <v>110.2</v>
      </c>
      <c r="E1393">
        <v>17</v>
      </c>
      <c r="F13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93" t="s">
        <v>19</v>
      </c>
      <c r="H1393">
        <v>98</v>
      </c>
      <c r="I1393">
        <v>135</v>
      </c>
      <c r="J1393">
        <v>81</v>
      </c>
      <c r="K1393" t="s">
        <v>20</v>
      </c>
      <c r="L1393">
        <f>IF(AI_Impact_on_Jobs_20303[[#This Row],[Risk_Category]] = "Low", AI_Impact_on_Jobs_20303[[#This Row],[Automation_Probability_2030]], 0)</f>
        <v>0</v>
      </c>
      <c r="M1393">
        <f>IF(AI_Impact_on_Jobs_20303[[#This Row],[Risk_Category]]="Medium", AI_Impact_on_Jobs_20303[[#This Row],[Automation_Probability_2030]], 0)</f>
        <v>0</v>
      </c>
      <c r="N1393">
        <f>IF(AI_Impact_on_Jobs_20303[[#This Row],[Risk_Category]]="High", AI_Impact_on_Jobs_20303[[#This Row],[Automation_Probability_2030]], 0)</f>
        <v>81</v>
      </c>
      <c r="O1393">
        <f>AVERAGE(AI_Impact_on_Jobs_20303[[#This Row],[Skill_1]:[Skill_10]])</f>
        <v>46.6</v>
      </c>
      <c r="P1393">
        <v>78</v>
      </c>
      <c r="Q1393">
        <v>19</v>
      </c>
      <c r="R1393">
        <v>56</v>
      </c>
      <c r="S1393">
        <v>7</v>
      </c>
      <c r="T1393">
        <v>35</v>
      </c>
      <c r="U1393">
        <v>23</v>
      </c>
      <c r="V1393">
        <v>72</v>
      </c>
      <c r="W1393">
        <v>49</v>
      </c>
      <c r="X1393">
        <v>75</v>
      </c>
      <c r="Y1393">
        <v>52</v>
      </c>
    </row>
    <row r="1394" spans="1:25" x14ac:dyDescent="0.35">
      <c r="A1394">
        <v>1393</v>
      </c>
      <c r="B1394" t="s">
        <v>44</v>
      </c>
      <c r="C1394">
        <v>133501</v>
      </c>
      <c r="D1394">
        <f>ROUND(AI_Impact_on_Jobs_20303[[#This Row],[Salary]]/1000, 1)</f>
        <v>133.5</v>
      </c>
      <c r="E1394">
        <v>10</v>
      </c>
      <c r="F13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94" t="s">
        <v>38</v>
      </c>
      <c r="H1394">
        <v>19</v>
      </c>
      <c r="I1394">
        <v>122</v>
      </c>
      <c r="J1394">
        <v>43</v>
      </c>
      <c r="K1394" t="s">
        <v>27</v>
      </c>
      <c r="L1394">
        <f>IF(AI_Impact_on_Jobs_20303[[#This Row],[Risk_Category]] = "Low", AI_Impact_on_Jobs_20303[[#This Row],[Automation_Probability_2030]], 0)</f>
        <v>0</v>
      </c>
      <c r="M1394">
        <f>IF(AI_Impact_on_Jobs_20303[[#This Row],[Risk_Category]]="Medium", AI_Impact_on_Jobs_20303[[#This Row],[Automation_Probability_2030]], 0)</f>
        <v>43</v>
      </c>
      <c r="N1394">
        <f>IF(AI_Impact_on_Jobs_20303[[#This Row],[Risk_Category]]="High", AI_Impact_on_Jobs_20303[[#This Row],[Automation_Probability_2030]], 0)</f>
        <v>0</v>
      </c>
      <c r="O1394">
        <f>AVERAGE(AI_Impact_on_Jobs_20303[[#This Row],[Skill_1]:[Skill_10]])</f>
        <v>43.4</v>
      </c>
      <c r="P1394">
        <v>33</v>
      </c>
      <c r="Q1394">
        <v>74</v>
      </c>
      <c r="R1394">
        <v>25</v>
      </c>
      <c r="S1394">
        <v>9</v>
      </c>
      <c r="T1394">
        <v>56</v>
      </c>
      <c r="U1394">
        <v>54</v>
      </c>
      <c r="V1394">
        <v>26</v>
      </c>
      <c r="W1394">
        <v>84</v>
      </c>
      <c r="X1394">
        <v>57</v>
      </c>
      <c r="Y1394">
        <v>16</v>
      </c>
    </row>
    <row r="1395" spans="1:25" x14ac:dyDescent="0.35">
      <c r="A1395">
        <v>1394</v>
      </c>
      <c r="B1395" t="s">
        <v>32</v>
      </c>
      <c r="C1395">
        <v>60639</v>
      </c>
      <c r="D1395">
        <f>ROUND(AI_Impact_on_Jobs_20303[[#This Row],[Salary]]/1000, 1)</f>
        <v>60.6</v>
      </c>
      <c r="E1395">
        <v>10</v>
      </c>
      <c r="F13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395" t="s">
        <v>38</v>
      </c>
      <c r="H1395">
        <v>2</v>
      </c>
      <c r="I1395">
        <v>56</v>
      </c>
      <c r="J1395">
        <v>52</v>
      </c>
      <c r="K1395" t="s">
        <v>27</v>
      </c>
      <c r="L1395">
        <f>IF(AI_Impact_on_Jobs_20303[[#This Row],[Risk_Category]] = "Low", AI_Impact_on_Jobs_20303[[#This Row],[Automation_Probability_2030]], 0)</f>
        <v>0</v>
      </c>
      <c r="M1395">
        <f>IF(AI_Impact_on_Jobs_20303[[#This Row],[Risk_Category]]="Medium", AI_Impact_on_Jobs_20303[[#This Row],[Automation_Probability_2030]], 0)</f>
        <v>52</v>
      </c>
      <c r="N1395">
        <f>IF(AI_Impact_on_Jobs_20303[[#This Row],[Risk_Category]]="High", AI_Impact_on_Jobs_20303[[#This Row],[Automation_Probability_2030]], 0)</f>
        <v>0</v>
      </c>
      <c r="O1395">
        <f>AVERAGE(AI_Impact_on_Jobs_20303[[#This Row],[Skill_1]:[Skill_10]])</f>
        <v>19</v>
      </c>
      <c r="P1395">
        <v>7</v>
      </c>
      <c r="Q1395">
        <v>10</v>
      </c>
      <c r="R1395">
        <v>36</v>
      </c>
      <c r="S1395">
        <v>9</v>
      </c>
      <c r="T1395">
        <v>38</v>
      </c>
      <c r="U1395">
        <v>69</v>
      </c>
      <c r="V1395">
        <v>6</v>
      </c>
      <c r="W1395">
        <v>5</v>
      </c>
      <c r="X1395">
        <v>8</v>
      </c>
      <c r="Y1395">
        <v>2</v>
      </c>
    </row>
    <row r="1396" spans="1:25" x14ac:dyDescent="0.35">
      <c r="A1396">
        <v>1395</v>
      </c>
      <c r="B1396" t="s">
        <v>39</v>
      </c>
      <c r="C1396">
        <v>94414</v>
      </c>
      <c r="D1396">
        <f>ROUND(AI_Impact_on_Jobs_20303[[#This Row],[Salary]]/1000, 1)</f>
        <v>94.4</v>
      </c>
      <c r="E1396">
        <v>21</v>
      </c>
      <c r="F13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96" t="s">
        <v>22</v>
      </c>
      <c r="H1396">
        <v>75</v>
      </c>
      <c r="I1396">
        <v>67</v>
      </c>
      <c r="J1396">
        <v>85</v>
      </c>
      <c r="K1396" t="s">
        <v>20</v>
      </c>
      <c r="L1396">
        <f>IF(AI_Impact_on_Jobs_20303[[#This Row],[Risk_Category]] = "Low", AI_Impact_on_Jobs_20303[[#This Row],[Automation_Probability_2030]], 0)</f>
        <v>0</v>
      </c>
      <c r="M1396">
        <f>IF(AI_Impact_on_Jobs_20303[[#This Row],[Risk_Category]]="Medium", AI_Impact_on_Jobs_20303[[#This Row],[Automation_Probability_2030]], 0)</f>
        <v>0</v>
      </c>
      <c r="N1396">
        <f>IF(AI_Impact_on_Jobs_20303[[#This Row],[Risk_Category]]="High", AI_Impact_on_Jobs_20303[[#This Row],[Automation_Probability_2030]], 0)</f>
        <v>85</v>
      </c>
      <c r="O1396">
        <f>AVERAGE(AI_Impact_on_Jobs_20303[[#This Row],[Skill_1]:[Skill_10]])</f>
        <v>35</v>
      </c>
      <c r="P1396">
        <v>29</v>
      </c>
      <c r="Q1396">
        <v>8</v>
      </c>
      <c r="R1396">
        <v>8</v>
      </c>
      <c r="S1396">
        <v>78</v>
      </c>
      <c r="T1396">
        <v>52</v>
      </c>
      <c r="U1396">
        <v>28</v>
      </c>
      <c r="V1396">
        <v>81</v>
      </c>
      <c r="W1396">
        <v>19</v>
      </c>
      <c r="X1396">
        <v>29</v>
      </c>
      <c r="Y1396">
        <v>18</v>
      </c>
    </row>
    <row r="1397" spans="1:25" x14ac:dyDescent="0.35">
      <c r="A1397">
        <v>1396</v>
      </c>
      <c r="B1397" t="s">
        <v>31</v>
      </c>
      <c r="C1397">
        <v>97963</v>
      </c>
      <c r="D1397">
        <f>ROUND(AI_Impact_on_Jobs_20303[[#This Row],[Salary]]/1000, 1)</f>
        <v>98</v>
      </c>
      <c r="E1397">
        <v>25</v>
      </c>
      <c r="F13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97" t="s">
        <v>38</v>
      </c>
      <c r="H1397">
        <v>69</v>
      </c>
      <c r="I1397">
        <v>115</v>
      </c>
      <c r="J1397">
        <v>15</v>
      </c>
      <c r="K1397" t="s">
        <v>23</v>
      </c>
      <c r="L1397">
        <f>IF(AI_Impact_on_Jobs_20303[[#This Row],[Risk_Category]] = "Low", AI_Impact_on_Jobs_20303[[#This Row],[Automation_Probability_2030]], 0)</f>
        <v>15</v>
      </c>
      <c r="M1397">
        <f>IF(AI_Impact_on_Jobs_20303[[#This Row],[Risk_Category]]="Medium", AI_Impact_on_Jobs_20303[[#This Row],[Automation_Probability_2030]], 0)</f>
        <v>0</v>
      </c>
      <c r="N1397">
        <f>IF(AI_Impact_on_Jobs_20303[[#This Row],[Risk_Category]]="High", AI_Impact_on_Jobs_20303[[#This Row],[Automation_Probability_2030]], 0)</f>
        <v>0</v>
      </c>
      <c r="O1397">
        <f>AVERAGE(AI_Impact_on_Jobs_20303[[#This Row],[Skill_1]:[Skill_10]])</f>
        <v>36.299999999999997</v>
      </c>
      <c r="P1397">
        <v>1</v>
      </c>
      <c r="Q1397">
        <v>91</v>
      </c>
      <c r="R1397">
        <v>51</v>
      </c>
      <c r="S1397">
        <v>41</v>
      </c>
      <c r="T1397">
        <v>59</v>
      </c>
      <c r="U1397">
        <v>19</v>
      </c>
      <c r="V1397">
        <v>13</v>
      </c>
      <c r="W1397">
        <v>41</v>
      </c>
      <c r="X1397">
        <v>23</v>
      </c>
      <c r="Y1397">
        <v>24</v>
      </c>
    </row>
    <row r="1398" spans="1:25" x14ac:dyDescent="0.35">
      <c r="A1398">
        <v>1397</v>
      </c>
      <c r="B1398" t="s">
        <v>21</v>
      </c>
      <c r="C1398">
        <v>137020</v>
      </c>
      <c r="D1398">
        <f>ROUND(AI_Impact_on_Jobs_20303[[#This Row],[Salary]]/1000, 1)</f>
        <v>137</v>
      </c>
      <c r="E1398">
        <v>23</v>
      </c>
      <c r="F13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398" t="s">
        <v>22</v>
      </c>
      <c r="H1398">
        <v>53</v>
      </c>
      <c r="I1398">
        <v>98</v>
      </c>
      <c r="J1398">
        <v>22</v>
      </c>
      <c r="K1398" t="s">
        <v>23</v>
      </c>
      <c r="L1398">
        <f>IF(AI_Impact_on_Jobs_20303[[#This Row],[Risk_Category]] = "Low", AI_Impact_on_Jobs_20303[[#This Row],[Automation_Probability_2030]], 0)</f>
        <v>22</v>
      </c>
      <c r="M1398">
        <f>IF(AI_Impact_on_Jobs_20303[[#This Row],[Risk_Category]]="Medium", AI_Impact_on_Jobs_20303[[#This Row],[Automation_Probability_2030]], 0)</f>
        <v>0</v>
      </c>
      <c r="N1398">
        <f>IF(AI_Impact_on_Jobs_20303[[#This Row],[Risk_Category]]="High", AI_Impact_on_Jobs_20303[[#This Row],[Automation_Probability_2030]], 0)</f>
        <v>0</v>
      </c>
      <c r="O1398">
        <f>AVERAGE(AI_Impact_on_Jobs_20303[[#This Row],[Skill_1]:[Skill_10]])</f>
        <v>45.9</v>
      </c>
      <c r="P1398">
        <v>95</v>
      </c>
      <c r="Q1398">
        <v>11</v>
      </c>
      <c r="R1398">
        <v>83</v>
      </c>
      <c r="S1398">
        <v>58</v>
      </c>
      <c r="T1398">
        <v>15</v>
      </c>
      <c r="U1398">
        <v>3</v>
      </c>
      <c r="V1398">
        <v>48</v>
      </c>
      <c r="W1398">
        <v>69</v>
      </c>
      <c r="X1398">
        <v>24</v>
      </c>
      <c r="Y1398">
        <v>53</v>
      </c>
    </row>
    <row r="1399" spans="1:25" x14ac:dyDescent="0.35">
      <c r="A1399">
        <v>1398</v>
      </c>
      <c r="B1399" t="s">
        <v>41</v>
      </c>
      <c r="C1399">
        <v>71941</v>
      </c>
      <c r="D1399">
        <f>ROUND(AI_Impact_on_Jobs_20303[[#This Row],[Salary]]/1000, 1)</f>
        <v>71.900000000000006</v>
      </c>
      <c r="E1399">
        <v>22</v>
      </c>
      <c r="F13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399" t="s">
        <v>25</v>
      </c>
      <c r="H1399">
        <v>45</v>
      </c>
      <c r="I1399">
        <v>136</v>
      </c>
      <c r="J1399">
        <v>92</v>
      </c>
      <c r="K1399" t="s">
        <v>20</v>
      </c>
      <c r="L1399">
        <f>IF(AI_Impact_on_Jobs_20303[[#This Row],[Risk_Category]] = "Low", AI_Impact_on_Jobs_20303[[#This Row],[Automation_Probability_2030]], 0)</f>
        <v>0</v>
      </c>
      <c r="M1399">
        <f>IF(AI_Impact_on_Jobs_20303[[#This Row],[Risk_Category]]="Medium", AI_Impact_on_Jobs_20303[[#This Row],[Automation_Probability_2030]], 0)</f>
        <v>0</v>
      </c>
      <c r="N1399">
        <f>IF(AI_Impact_on_Jobs_20303[[#This Row],[Risk_Category]]="High", AI_Impact_on_Jobs_20303[[#This Row],[Automation_Probability_2030]], 0)</f>
        <v>92</v>
      </c>
      <c r="O1399">
        <f>AVERAGE(AI_Impact_on_Jobs_20303[[#This Row],[Skill_1]:[Skill_10]])</f>
        <v>33.6</v>
      </c>
      <c r="P1399">
        <v>47</v>
      </c>
      <c r="Q1399">
        <v>97</v>
      </c>
      <c r="R1399">
        <v>8</v>
      </c>
      <c r="S1399">
        <v>0</v>
      </c>
      <c r="T1399">
        <v>38</v>
      </c>
      <c r="U1399">
        <v>6</v>
      </c>
      <c r="V1399">
        <v>63</v>
      </c>
      <c r="W1399">
        <v>48</v>
      </c>
      <c r="X1399">
        <v>12</v>
      </c>
      <c r="Y1399">
        <v>17</v>
      </c>
    </row>
    <row r="1400" spans="1:25" x14ac:dyDescent="0.35">
      <c r="A1400">
        <v>1399</v>
      </c>
      <c r="B1400" t="s">
        <v>39</v>
      </c>
      <c r="C1400">
        <v>54269</v>
      </c>
      <c r="D1400">
        <f>ROUND(AI_Impact_on_Jobs_20303[[#This Row],[Salary]]/1000, 1)</f>
        <v>54.3</v>
      </c>
      <c r="E1400">
        <v>1</v>
      </c>
      <c r="F14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00" t="s">
        <v>22</v>
      </c>
      <c r="H1400">
        <v>87</v>
      </c>
      <c r="I1400">
        <v>117</v>
      </c>
      <c r="J1400">
        <v>87</v>
      </c>
      <c r="K1400" t="s">
        <v>20</v>
      </c>
      <c r="L1400">
        <f>IF(AI_Impact_on_Jobs_20303[[#This Row],[Risk_Category]] = "Low", AI_Impact_on_Jobs_20303[[#This Row],[Automation_Probability_2030]], 0)</f>
        <v>0</v>
      </c>
      <c r="M1400">
        <f>IF(AI_Impact_on_Jobs_20303[[#This Row],[Risk_Category]]="Medium", AI_Impact_on_Jobs_20303[[#This Row],[Automation_Probability_2030]], 0)</f>
        <v>0</v>
      </c>
      <c r="N1400">
        <f>IF(AI_Impact_on_Jobs_20303[[#This Row],[Risk_Category]]="High", AI_Impact_on_Jobs_20303[[#This Row],[Automation_Probability_2030]], 0)</f>
        <v>87</v>
      </c>
      <c r="O1400">
        <f>AVERAGE(AI_Impact_on_Jobs_20303[[#This Row],[Skill_1]:[Skill_10]])</f>
        <v>38.1</v>
      </c>
      <c r="P1400">
        <v>6</v>
      </c>
      <c r="Q1400">
        <v>2</v>
      </c>
      <c r="R1400">
        <v>43</v>
      </c>
      <c r="S1400">
        <v>7</v>
      </c>
      <c r="T1400">
        <v>54</v>
      </c>
      <c r="U1400">
        <v>2</v>
      </c>
      <c r="V1400">
        <v>95</v>
      </c>
      <c r="W1400">
        <v>84</v>
      </c>
      <c r="X1400">
        <v>26</v>
      </c>
      <c r="Y1400">
        <v>62</v>
      </c>
    </row>
    <row r="1401" spans="1:25" x14ac:dyDescent="0.35">
      <c r="A1401">
        <v>1400</v>
      </c>
      <c r="B1401" t="s">
        <v>18</v>
      </c>
      <c r="C1401">
        <v>122816</v>
      </c>
      <c r="D1401">
        <f>ROUND(AI_Impact_on_Jobs_20303[[#This Row],[Salary]]/1000, 1)</f>
        <v>122.8</v>
      </c>
      <c r="E1401">
        <v>15</v>
      </c>
      <c r="F14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01" t="s">
        <v>19</v>
      </c>
      <c r="H1401">
        <v>1</v>
      </c>
      <c r="I1401">
        <v>10</v>
      </c>
      <c r="J1401">
        <v>81</v>
      </c>
      <c r="K1401" t="s">
        <v>20</v>
      </c>
      <c r="L1401">
        <f>IF(AI_Impact_on_Jobs_20303[[#This Row],[Risk_Category]] = "Low", AI_Impact_on_Jobs_20303[[#This Row],[Automation_Probability_2030]], 0)</f>
        <v>0</v>
      </c>
      <c r="M1401">
        <f>IF(AI_Impact_on_Jobs_20303[[#This Row],[Risk_Category]]="Medium", AI_Impact_on_Jobs_20303[[#This Row],[Automation_Probability_2030]], 0)</f>
        <v>0</v>
      </c>
      <c r="N1401">
        <f>IF(AI_Impact_on_Jobs_20303[[#This Row],[Risk_Category]]="High", AI_Impact_on_Jobs_20303[[#This Row],[Automation_Probability_2030]], 0)</f>
        <v>81</v>
      </c>
      <c r="O1401">
        <f>AVERAGE(AI_Impact_on_Jobs_20303[[#This Row],[Skill_1]:[Skill_10]])</f>
        <v>36</v>
      </c>
      <c r="P1401">
        <v>41</v>
      </c>
      <c r="Q1401">
        <v>84</v>
      </c>
      <c r="R1401">
        <v>38</v>
      </c>
      <c r="S1401">
        <v>6</v>
      </c>
      <c r="T1401">
        <v>7</v>
      </c>
      <c r="U1401">
        <v>4</v>
      </c>
      <c r="V1401">
        <v>41</v>
      </c>
      <c r="W1401">
        <v>72</v>
      </c>
      <c r="X1401">
        <v>2</v>
      </c>
      <c r="Y1401">
        <v>65</v>
      </c>
    </row>
    <row r="1402" spans="1:25" x14ac:dyDescent="0.35">
      <c r="A1402">
        <v>1401</v>
      </c>
      <c r="B1402" t="s">
        <v>36</v>
      </c>
      <c r="C1402">
        <v>97500</v>
      </c>
      <c r="D1402">
        <f>ROUND(AI_Impact_on_Jobs_20303[[#This Row],[Salary]]/1000, 1)</f>
        <v>97.5</v>
      </c>
      <c r="E1402">
        <v>23</v>
      </c>
      <c r="F14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02" t="s">
        <v>19</v>
      </c>
      <c r="H1402">
        <v>26</v>
      </c>
      <c r="I1402">
        <v>11</v>
      </c>
      <c r="J1402">
        <v>57</v>
      </c>
      <c r="K1402" t="s">
        <v>27</v>
      </c>
      <c r="L1402">
        <f>IF(AI_Impact_on_Jobs_20303[[#This Row],[Risk_Category]] = "Low", AI_Impact_on_Jobs_20303[[#This Row],[Automation_Probability_2030]], 0)</f>
        <v>0</v>
      </c>
      <c r="M1402">
        <f>IF(AI_Impact_on_Jobs_20303[[#This Row],[Risk_Category]]="Medium", AI_Impact_on_Jobs_20303[[#This Row],[Automation_Probability_2030]], 0)</f>
        <v>57</v>
      </c>
      <c r="N1402">
        <f>IF(AI_Impact_on_Jobs_20303[[#This Row],[Risk_Category]]="High", AI_Impact_on_Jobs_20303[[#This Row],[Automation_Probability_2030]], 0)</f>
        <v>0</v>
      </c>
      <c r="O1402">
        <f>AVERAGE(AI_Impact_on_Jobs_20303[[#This Row],[Skill_1]:[Skill_10]])</f>
        <v>46.5</v>
      </c>
      <c r="P1402">
        <v>47</v>
      </c>
      <c r="Q1402">
        <v>34</v>
      </c>
      <c r="R1402">
        <v>62</v>
      </c>
      <c r="S1402">
        <v>98</v>
      </c>
      <c r="T1402">
        <v>43</v>
      </c>
      <c r="U1402">
        <v>39</v>
      </c>
      <c r="V1402">
        <v>46</v>
      </c>
      <c r="W1402">
        <v>8</v>
      </c>
      <c r="X1402">
        <v>55</v>
      </c>
      <c r="Y1402">
        <v>33</v>
      </c>
    </row>
    <row r="1403" spans="1:25" x14ac:dyDescent="0.35">
      <c r="A1403">
        <v>1402</v>
      </c>
      <c r="B1403" t="s">
        <v>35</v>
      </c>
      <c r="C1403">
        <v>129626</v>
      </c>
      <c r="D1403">
        <f>ROUND(AI_Impact_on_Jobs_20303[[#This Row],[Salary]]/1000, 1)</f>
        <v>129.6</v>
      </c>
      <c r="E1403">
        <v>11</v>
      </c>
      <c r="F14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03" t="s">
        <v>38</v>
      </c>
      <c r="H1403">
        <v>47</v>
      </c>
      <c r="I1403">
        <v>5</v>
      </c>
      <c r="J1403">
        <v>46</v>
      </c>
      <c r="K1403" t="s">
        <v>27</v>
      </c>
      <c r="L1403">
        <f>IF(AI_Impact_on_Jobs_20303[[#This Row],[Risk_Category]] = "Low", AI_Impact_on_Jobs_20303[[#This Row],[Automation_Probability_2030]], 0)</f>
        <v>0</v>
      </c>
      <c r="M1403">
        <f>IF(AI_Impact_on_Jobs_20303[[#This Row],[Risk_Category]]="Medium", AI_Impact_on_Jobs_20303[[#This Row],[Automation_Probability_2030]], 0)</f>
        <v>46</v>
      </c>
      <c r="N1403">
        <f>IF(AI_Impact_on_Jobs_20303[[#This Row],[Risk_Category]]="High", AI_Impact_on_Jobs_20303[[#This Row],[Automation_Probability_2030]], 0)</f>
        <v>0</v>
      </c>
      <c r="O1403">
        <f>AVERAGE(AI_Impact_on_Jobs_20303[[#This Row],[Skill_1]:[Skill_10]])</f>
        <v>41</v>
      </c>
      <c r="P1403">
        <v>11</v>
      </c>
      <c r="Q1403">
        <v>2</v>
      </c>
      <c r="R1403">
        <v>82</v>
      </c>
      <c r="S1403">
        <v>92</v>
      </c>
      <c r="T1403">
        <v>21</v>
      </c>
      <c r="U1403">
        <v>54</v>
      </c>
      <c r="V1403">
        <v>28</v>
      </c>
      <c r="W1403">
        <v>49</v>
      </c>
      <c r="X1403">
        <v>44</v>
      </c>
      <c r="Y1403">
        <v>27</v>
      </c>
    </row>
    <row r="1404" spans="1:25" x14ac:dyDescent="0.35">
      <c r="A1404">
        <v>1403</v>
      </c>
      <c r="B1404" t="s">
        <v>28</v>
      </c>
      <c r="C1404">
        <v>95107</v>
      </c>
      <c r="D1404">
        <f>ROUND(AI_Impact_on_Jobs_20303[[#This Row],[Salary]]/1000, 1)</f>
        <v>95.1</v>
      </c>
      <c r="E1404">
        <v>9</v>
      </c>
      <c r="F14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04" t="s">
        <v>38</v>
      </c>
      <c r="H1404">
        <v>13</v>
      </c>
      <c r="I1404">
        <v>55</v>
      </c>
      <c r="J1404">
        <v>61</v>
      </c>
      <c r="K1404" t="s">
        <v>27</v>
      </c>
      <c r="L1404">
        <f>IF(AI_Impact_on_Jobs_20303[[#This Row],[Risk_Category]] = "Low", AI_Impact_on_Jobs_20303[[#This Row],[Automation_Probability_2030]], 0)</f>
        <v>0</v>
      </c>
      <c r="M1404">
        <f>IF(AI_Impact_on_Jobs_20303[[#This Row],[Risk_Category]]="Medium", AI_Impact_on_Jobs_20303[[#This Row],[Automation_Probability_2030]], 0)</f>
        <v>61</v>
      </c>
      <c r="N1404">
        <f>IF(AI_Impact_on_Jobs_20303[[#This Row],[Risk_Category]]="High", AI_Impact_on_Jobs_20303[[#This Row],[Automation_Probability_2030]], 0)</f>
        <v>0</v>
      </c>
      <c r="O1404">
        <f>AVERAGE(AI_Impact_on_Jobs_20303[[#This Row],[Skill_1]:[Skill_10]])</f>
        <v>40.5</v>
      </c>
      <c r="P1404">
        <v>67</v>
      </c>
      <c r="Q1404">
        <v>5</v>
      </c>
      <c r="R1404">
        <v>47</v>
      </c>
      <c r="S1404">
        <v>5</v>
      </c>
      <c r="T1404">
        <v>44</v>
      </c>
      <c r="U1404">
        <v>39</v>
      </c>
      <c r="V1404">
        <v>5</v>
      </c>
      <c r="W1404">
        <v>53</v>
      </c>
      <c r="X1404">
        <v>69</v>
      </c>
      <c r="Y1404">
        <v>71</v>
      </c>
    </row>
    <row r="1405" spans="1:25" x14ac:dyDescent="0.35">
      <c r="A1405">
        <v>1404</v>
      </c>
      <c r="B1405" t="s">
        <v>18</v>
      </c>
      <c r="C1405">
        <v>49638</v>
      </c>
      <c r="D1405">
        <f>ROUND(AI_Impact_on_Jobs_20303[[#This Row],[Salary]]/1000, 1)</f>
        <v>49.6</v>
      </c>
      <c r="E1405">
        <v>16</v>
      </c>
      <c r="F14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05" t="s">
        <v>25</v>
      </c>
      <c r="H1405">
        <v>41</v>
      </c>
      <c r="I1405">
        <v>87</v>
      </c>
      <c r="J1405">
        <v>83</v>
      </c>
      <c r="K1405" t="s">
        <v>20</v>
      </c>
      <c r="L1405">
        <f>IF(AI_Impact_on_Jobs_20303[[#This Row],[Risk_Category]] = "Low", AI_Impact_on_Jobs_20303[[#This Row],[Automation_Probability_2030]], 0)</f>
        <v>0</v>
      </c>
      <c r="M1405">
        <f>IF(AI_Impact_on_Jobs_20303[[#This Row],[Risk_Category]]="Medium", AI_Impact_on_Jobs_20303[[#This Row],[Automation_Probability_2030]], 0)</f>
        <v>0</v>
      </c>
      <c r="N1405">
        <f>IF(AI_Impact_on_Jobs_20303[[#This Row],[Risk_Category]]="High", AI_Impact_on_Jobs_20303[[#This Row],[Automation_Probability_2030]], 0)</f>
        <v>83</v>
      </c>
      <c r="O1405">
        <f>AVERAGE(AI_Impact_on_Jobs_20303[[#This Row],[Skill_1]:[Skill_10]])</f>
        <v>49.9</v>
      </c>
      <c r="P1405">
        <v>45</v>
      </c>
      <c r="Q1405">
        <v>89</v>
      </c>
      <c r="R1405">
        <v>7</v>
      </c>
      <c r="S1405">
        <v>9</v>
      </c>
      <c r="T1405">
        <v>71</v>
      </c>
      <c r="U1405">
        <v>97</v>
      </c>
      <c r="V1405">
        <v>64</v>
      </c>
      <c r="W1405">
        <v>96</v>
      </c>
      <c r="X1405">
        <v>16</v>
      </c>
      <c r="Y1405">
        <v>5</v>
      </c>
    </row>
    <row r="1406" spans="1:25" x14ac:dyDescent="0.35">
      <c r="A1406">
        <v>1405</v>
      </c>
      <c r="B1406" t="s">
        <v>36</v>
      </c>
      <c r="C1406">
        <v>131471</v>
      </c>
      <c r="D1406">
        <f>ROUND(AI_Impact_on_Jobs_20303[[#This Row],[Salary]]/1000, 1)</f>
        <v>131.5</v>
      </c>
      <c r="E1406">
        <v>4</v>
      </c>
      <c r="F14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06" t="s">
        <v>19</v>
      </c>
      <c r="H1406">
        <v>98</v>
      </c>
      <c r="I1406">
        <v>92</v>
      </c>
      <c r="J1406">
        <v>38</v>
      </c>
      <c r="K1406" t="s">
        <v>27</v>
      </c>
      <c r="L1406">
        <f>IF(AI_Impact_on_Jobs_20303[[#This Row],[Risk_Category]] = "Low", AI_Impact_on_Jobs_20303[[#This Row],[Automation_Probability_2030]], 0)</f>
        <v>0</v>
      </c>
      <c r="M1406">
        <f>IF(AI_Impact_on_Jobs_20303[[#This Row],[Risk_Category]]="Medium", AI_Impact_on_Jobs_20303[[#This Row],[Automation_Probability_2030]], 0)</f>
        <v>38</v>
      </c>
      <c r="N1406">
        <f>IF(AI_Impact_on_Jobs_20303[[#This Row],[Risk_Category]]="High", AI_Impact_on_Jobs_20303[[#This Row],[Automation_Probability_2030]], 0)</f>
        <v>0</v>
      </c>
      <c r="O1406">
        <f>AVERAGE(AI_Impact_on_Jobs_20303[[#This Row],[Skill_1]:[Skill_10]])</f>
        <v>46.5</v>
      </c>
      <c r="P1406">
        <v>52</v>
      </c>
      <c r="Q1406">
        <v>65</v>
      </c>
      <c r="R1406">
        <v>32</v>
      </c>
      <c r="S1406">
        <v>71</v>
      </c>
      <c r="T1406">
        <v>98</v>
      </c>
      <c r="U1406">
        <v>9</v>
      </c>
      <c r="V1406">
        <v>29</v>
      </c>
      <c r="W1406">
        <v>33</v>
      </c>
      <c r="X1406">
        <v>37</v>
      </c>
      <c r="Y1406">
        <v>39</v>
      </c>
    </row>
    <row r="1407" spans="1:25" x14ac:dyDescent="0.35">
      <c r="A1407">
        <v>1406</v>
      </c>
      <c r="B1407" t="s">
        <v>36</v>
      </c>
      <c r="C1407">
        <v>65319</v>
      </c>
      <c r="D1407">
        <f>ROUND(AI_Impact_on_Jobs_20303[[#This Row],[Salary]]/1000, 1)</f>
        <v>65.3</v>
      </c>
      <c r="E1407">
        <v>25</v>
      </c>
      <c r="F14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07" t="s">
        <v>25</v>
      </c>
      <c r="H1407">
        <v>76</v>
      </c>
      <c r="I1407">
        <v>87</v>
      </c>
      <c r="J1407">
        <v>65</v>
      </c>
      <c r="K1407" t="s">
        <v>27</v>
      </c>
      <c r="L1407">
        <f>IF(AI_Impact_on_Jobs_20303[[#This Row],[Risk_Category]] = "Low", AI_Impact_on_Jobs_20303[[#This Row],[Automation_Probability_2030]], 0)</f>
        <v>0</v>
      </c>
      <c r="M1407">
        <f>IF(AI_Impact_on_Jobs_20303[[#This Row],[Risk_Category]]="Medium", AI_Impact_on_Jobs_20303[[#This Row],[Automation_Probability_2030]], 0)</f>
        <v>65</v>
      </c>
      <c r="N1407">
        <f>IF(AI_Impact_on_Jobs_20303[[#This Row],[Risk_Category]]="High", AI_Impact_on_Jobs_20303[[#This Row],[Automation_Probability_2030]], 0)</f>
        <v>0</v>
      </c>
      <c r="O1407">
        <f>AVERAGE(AI_Impact_on_Jobs_20303[[#This Row],[Skill_1]:[Skill_10]])</f>
        <v>51.1</v>
      </c>
      <c r="P1407">
        <v>93</v>
      </c>
      <c r="Q1407">
        <v>2</v>
      </c>
      <c r="R1407">
        <v>99</v>
      </c>
      <c r="S1407">
        <v>71</v>
      </c>
      <c r="T1407">
        <v>52</v>
      </c>
      <c r="U1407">
        <v>39</v>
      </c>
      <c r="V1407">
        <v>52</v>
      </c>
      <c r="W1407">
        <v>32</v>
      </c>
      <c r="X1407">
        <v>62</v>
      </c>
      <c r="Y1407">
        <v>9</v>
      </c>
    </row>
    <row r="1408" spans="1:25" x14ac:dyDescent="0.35">
      <c r="A1408">
        <v>1407</v>
      </c>
      <c r="B1408" t="s">
        <v>18</v>
      </c>
      <c r="C1408">
        <v>46029</v>
      </c>
      <c r="D1408">
        <f>ROUND(AI_Impact_on_Jobs_20303[[#This Row],[Salary]]/1000, 1)</f>
        <v>46</v>
      </c>
      <c r="E1408">
        <v>14</v>
      </c>
      <c r="F14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08" t="s">
        <v>19</v>
      </c>
      <c r="H1408">
        <v>2</v>
      </c>
      <c r="I1408">
        <v>119</v>
      </c>
      <c r="J1408">
        <v>75</v>
      </c>
      <c r="K1408" t="s">
        <v>20</v>
      </c>
      <c r="L1408">
        <f>IF(AI_Impact_on_Jobs_20303[[#This Row],[Risk_Category]] = "Low", AI_Impact_on_Jobs_20303[[#This Row],[Automation_Probability_2030]], 0)</f>
        <v>0</v>
      </c>
      <c r="M1408">
        <f>IF(AI_Impact_on_Jobs_20303[[#This Row],[Risk_Category]]="Medium", AI_Impact_on_Jobs_20303[[#This Row],[Automation_Probability_2030]], 0)</f>
        <v>0</v>
      </c>
      <c r="N1408">
        <f>IF(AI_Impact_on_Jobs_20303[[#This Row],[Risk_Category]]="High", AI_Impact_on_Jobs_20303[[#This Row],[Automation_Probability_2030]], 0)</f>
        <v>75</v>
      </c>
      <c r="O1408">
        <f>AVERAGE(AI_Impact_on_Jobs_20303[[#This Row],[Skill_1]:[Skill_10]])</f>
        <v>40.700000000000003</v>
      </c>
      <c r="P1408">
        <v>56</v>
      </c>
      <c r="Q1408">
        <v>65</v>
      </c>
      <c r="R1408">
        <v>9</v>
      </c>
      <c r="S1408">
        <v>45</v>
      </c>
      <c r="T1408">
        <v>78</v>
      </c>
      <c r="U1408">
        <v>17</v>
      </c>
      <c r="V1408">
        <v>16</v>
      </c>
      <c r="W1408">
        <v>52</v>
      </c>
      <c r="X1408">
        <v>6</v>
      </c>
      <c r="Y1408">
        <v>63</v>
      </c>
    </row>
    <row r="1409" spans="1:25" x14ac:dyDescent="0.35">
      <c r="A1409">
        <v>1408</v>
      </c>
      <c r="B1409" t="s">
        <v>29</v>
      </c>
      <c r="C1409">
        <v>62380</v>
      </c>
      <c r="D1409">
        <f>ROUND(AI_Impact_on_Jobs_20303[[#This Row],[Salary]]/1000, 1)</f>
        <v>62.4</v>
      </c>
      <c r="E1409">
        <v>2</v>
      </c>
      <c r="F14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09" t="s">
        <v>19</v>
      </c>
      <c r="H1409">
        <v>29</v>
      </c>
      <c r="I1409">
        <v>112</v>
      </c>
      <c r="J1409">
        <v>1</v>
      </c>
      <c r="K1409" t="s">
        <v>23</v>
      </c>
      <c r="L1409">
        <f>IF(AI_Impact_on_Jobs_20303[[#This Row],[Risk_Category]] = "Low", AI_Impact_on_Jobs_20303[[#This Row],[Automation_Probability_2030]], 0)</f>
        <v>1</v>
      </c>
      <c r="M1409">
        <f>IF(AI_Impact_on_Jobs_20303[[#This Row],[Risk_Category]]="Medium", AI_Impact_on_Jobs_20303[[#This Row],[Automation_Probability_2030]], 0)</f>
        <v>0</v>
      </c>
      <c r="N1409">
        <f>IF(AI_Impact_on_Jobs_20303[[#This Row],[Risk_Category]]="High", AI_Impact_on_Jobs_20303[[#This Row],[Automation_Probability_2030]], 0)</f>
        <v>0</v>
      </c>
      <c r="O1409">
        <f>AVERAGE(AI_Impact_on_Jobs_20303[[#This Row],[Skill_1]:[Skill_10]])</f>
        <v>41</v>
      </c>
      <c r="P1409">
        <v>22</v>
      </c>
      <c r="Q1409">
        <v>7</v>
      </c>
      <c r="R1409">
        <v>75</v>
      </c>
      <c r="S1409">
        <v>51</v>
      </c>
      <c r="T1409">
        <v>24</v>
      </c>
      <c r="U1409">
        <v>56</v>
      </c>
      <c r="V1409">
        <v>35</v>
      </c>
      <c r="W1409">
        <v>84</v>
      </c>
      <c r="X1409">
        <v>53</v>
      </c>
      <c r="Y1409">
        <v>3</v>
      </c>
    </row>
    <row r="1410" spans="1:25" x14ac:dyDescent="0.35">
      <c r="A1410">
        <v>1409</v>
      </c>
      <c r="B1410" t="s">
        <v>32</v>
      </c>
      <c r="C1410">
        <v>108966</v>
      </c>
      <c r="D1410">
        <f>ROUND(AI_Impact_on_Jobs_20303[[#This Row],[Salary]]/1000, 1)</f>
        <v>109</v>
      </c>
      <c r="E1410">
        <v>4</v>
      </c>
      <c r="F14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10" t="s">
        <v>38</v>
      </c>
      <c r="H1410">
        <v>7</v>
      </c>
      <c r="I1410">
        <v>12</v>
      </c>
      <c r="J1410">
        <v>47</v>
      </c>
      <c r="K1410" t="s">
        <v>27</v>
      </c>
      <c r="L1410">
        <f>IF(AI_Impact_on_Jobs_20303[[#This Row],[Risk_Category]] = "Low", AI_Impact_on_Jobs_20303[[#This Row],[Automation_Probability_2030]], 0)</f>
        <v>0</v>
      </c>
      <c r="M1410">
        <f>IF(AI_Impact_on_Jobs_20303[[#This Row],[Risk_Category]]="Medium", AI_Impact_on_Jobs_20303[[#This Row],[Automation_Probability_2030]], 0)</f>
        <v>47</v>
      </c>
      <c r="N1410">
        <f>IF(AI_Impact_on_Jobs_20303[[#This Row],[Risk_Category]]="High", AI_Impact_on_Jobs_20303[[#This Row],[Automation_Probability_2030]], 0)</f>
        <v>0</v>
      </c>
      <c r="O1410">
        <f>AVERAGE(AI_Impact_on_Jobs_20303[[#This Row],[Skill_1]:[Skill_10]])</f>
        <v>45.2</v>
      </c>
      <c r="P1410">
        <v>25</v>
      </c>
      <c r="Q1410">
        <v>68</v>
      </c>
      <c r="R1410">
        <v>13</v>
      </c>
      <c r="S1410">
        <v>86</v>
      </c>
      <c r="T1410">
        <v>25</v>
      </c>
      <c r="U1410">
        <v>36</v>
      </c>
      <c r="V1410">
        <v>63</v>
      </c>
      <c r="W1410">
        <v>0</v>
      </c>
      <c r="X1410">
        <v>47</v>
      </c>
      <c r="Y1410">
        <v>89</v>
      </c>
    </row>
    <row r="1411" spans="1:25" x14ac:dyDescent="0.35">
      <c r="A1411">
        <v>1410</v>
      </c>
      <c r="B1411" t="s">
        <v>28</v>
      </c>
      <c r="C1411">
        <v>142692</v>
      </c>
      <c r="D1411">
        <f>ROUND(AI_Impact_on_Jobs_20303[[#This Row],[Salary]]/1000, 1)</f>
        <v>142.69999999999999</v>
      </c>
      <c r="E1411">
        <v>27</v>
      </c>
      <c r="F14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11" t="s">
        <v>22</v>
      </c>
      <c r="H1411">
        <v>39</v>
      </c>
      <c r="I1411">
        <v>116</v>
      </c>
      <c r="J1411">
        <v>67</v>
      </c>
      <c r="K1411" t="s">
        <v>27</v>
      </c>
      <c r="L1411">
        <f>IF(AI_Impact_on_Jobs_20303[[#This Row],[Risk_Category]] = "Low", AI_Impact_on_Jobs_20303[[#This Row],[Automation_Probability_2030]], 0)</f>
        <v>0</v>
      </c>
      <c r="M1411">
        <f>IF(AI_Impact_on_Jobs_20303[[#This Row],[Risk_Category]]="Medium", AI_Impact_on_Jobs_20303[[#This Row],[Automation_Probability_2030]], 0)</f>
        <v>67</v>
      </c>
      <c r="N1411">
        <f>IF(AI_Impact_on_Jobs_20303[[#This Row],[Risk_Category]]="High", AI_Impact_on_Jobs_20303[[#This Row],[Automation_Probability_2030]], 0)</f>
        <v>0</v>
      </c>
      <c r="O1411">
        <f>AVERAGE(AI_Impact_on_Jobs_20303[[#This Row],[Skill_1]:[Skill_10]])</f>
        <v>41.1</v>
      </c>
      <c r="P1411">
        <v>19</v>
      </c>
      <c r="Q1411">
        <v>53</v>
      </c>
      <c r="R1411">
        <v>23</v>
      </c>
      <c r="S1411">
        <v>85</v>
      </c>
      <c r="T1411">
        <v>72</v>
      </c>
      <c r="U1411">
        <v>8</v>
      </c>
      <c r="V1411">
        <v>94</v>
      </c>
      <c r="W1411">
        <v>23</v>
      </c>
      <c r="X1411">
        <v>5</v>
      </c>
      <c r="Y1411">
        <v>29</v>
      </c>
    </row>
    <row r="1412" spans="1:25" x14ac:dyDescent="0.35">
      <c r="A1412">
        <v>1411</v>
      </c>
      <c r="B1412" t="s">
        <v>33</v>
      </c>
      <c r="C1412">
        <v>33518</v>
      </c>
      <c r="D1412">
        <f>ROUND(AI_Impact_on_Jobs_20303[[#This Row],[Salary]]/1000, 1)</f>
        <v>33.5</v>
      </c>
      <c r="E1412">
        <v>6</v>
      </c>
      <c r="F14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12" t="s">
        <v>22</v>
      </c>
      <c r="H1412">
        <v>89</v>
      </c>
      <c r="I1412">
        <v>149</v>
      </c>
      <c r="J1412">
        <v>84</v>
      </c>
      <c r="K1412" t="s">
        <v>20</v>
      </c>
      <c r="L1412">
        <f>IF(AI_Impact_on_Jobs_20303[[#This Row],[Risk_Category]] = "Low", AI_Impact_on_Jobs_20303[[#This Row],[Automation_Probability_2030]], 0)</f>
        <v>0</v>
      </c>
      <c r="M1412">
        <f>IF(AI_Impact_on_Jobs_20303[[#This Row],[Risk_Category]]="Medium", AI_Impact_on_Jobs_20303[[#This Row],[Automation_Probability_2030]], 0)</f>
        <v>0</v>
      </c>
      <c r="N1412">
        <f>IF(AI_Impact_on_Jobs_20303[[#This Row],[Risk_Category]]="High", AI_Impact_on_Jobs_20303[[#This Row],[Automation_Probability_2030]], 0)</f>
        <v>84</v>
      </c>
      <c r="O1412">
        <f>AVERAGE(AI_Impact_on_Jobs_20303[[#This Row],[Skill_1]:[Skill_10]])</f>
        <v>29.2</v>
      </c>
      <c r="P1412">
        <v>77</v>
      </c>
      <c r="Q1412">
        <v>86</v>
      </c>
      <c r="R1412">
        <v>7</v>
      </c>
      <c r="S1412">
        <v>4</v>
      </c>
      <c r="T1412">
        <v>16</v>
      </c>
      <c r="U1412">
        <v>7</v>
      </c>
      <c r="V1412">
        <v>1</v>
      </c>
      <c r="W1412">
        <v>31</v>
      </c>
      <c r="X1412">
        <v>39</v>
      </c>
      <c r="Y1412">
        <v>24</v>
      </c>
    </row>
    <row r="1413" spans="1:25" x14ac:dyDescent="0.35">
      <c r="A1413">
        <v>1412</v>
      </c>
      <c r="B1413" t="s">
        <v>26</v>
      </c>
      <c r="C1413">
        <v>49098</v>
      </c>
      <c r="D1413">
        <f>ROUND(AI_Impact_on_Jobs_20303[[#This Row],[Salary]]/1000, 1)</f>
        <v>49.1</v>
      </c>
      <c r="E1413">
        <v>6</v>
      </c>
      <c r="F14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13" t="s">
        <v>19</v>
      </c>
      <c r="H1413">
        <v>2</v>
      </c>
      <c r="I1413">
        <v>64</v>
      </c>
      <c r="J1413">
        <v>43</v>
      </c>
      <c r="K1413" t="s">
        <v>27</v>
      </c>
      <c r="L1413">
        <f>IF(AI_Impact_on_Jobs_20303[[#This Row],[Risk_Category]] = "Low", AI_Impact_on_Jobs_20303[[#This Row],[Automation_Probability_2030]], 0)</f>
        <v>0</v>
      </c>
      <c r="M1413">
        <f>IF(AI_Impact_on_Jobs_20303[[#This Row],[Risk_Category]]="Medium", AI_Impact_on_Jobs_20303[[#This Row],[Automation_Probability_2030]], 0)</f>
        <v>43</v>
      </c>
      <c r="N1413">
        <f>IF(AI_Impact_on_Jobs_20303[[#This Row],[Risk_Category]]="High", AI_Impact_on_Jobs_20303[[#This Row],[Automation_Probability_2030]], 0)</f>
        <v>0</v>
      </c>
      <c r="O1413">
        <f>AVERAGE(AI_Impact_on_Jobs_20303[[#This Row],[Skill_1]:[Skill_10]])</f>
        <v>36.6</v>
      </c>
      <c r="P1413">
        <v>58</v>
      </c>
      <c r="Q1413">
        <v>6</v>
      </c>
      <c r="R1413">
        <v>59</v>
      </c>
      <c r="S1413">
        <v>12</v>
      </c>
      <c r="T1413">
        <v>6</v>
      </c>
      <c r="U1413">
        <v>41</v>
      </c>
      <c r="V1413">
        <v>9</v>
      </c>
      <c r="W1413">
        <v>91</v>
      </c>
      <c r="X1413">
        <v>77</v>
      </c>
      <c r="Y1413">
        <v>7</v>
      </c>
    </row>
    <row r="1414" spans="1:25" x14ac:dyDescent="0.35">
      <c r="A1414">
        <v>1413</v>
      </c>
      <c r="B1414" t="s">
        <v>24</v>
      </c>
      <c r="C1414">
        <v>130992</v>
      </c>
      <c r="D1414">
        <f>ROUND(AI_Impact_on_Jobs_20303[[#This Row],[Salary]]/1000, 1)</f>
        <v>131</v>
      </c>
      <c r="E1414">
        <v>4</v>
      </c>
      <c r="F14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14" t="s">
        <v>22</v>
      </c>
      <c r="H1414">
        <v>8</v>
      </c>
      <c r="I1414">
        <v>134</v>
      </c>
      <c r="J1414">
        <v>81</v>
      </c>
      <c r="K1414" t="s">
        <v>20</v>
      </c>
      <c r="L1414">
        <f>IF(AI_Impact_on_Jobs_20303[[#This Row],[Risk_Category]] = "Low", AI_Impact_on_Jobs_20303[[#This Row],[Automation_Probability_2030]], 0)</f>
        <v>0</v>
      </c>
      <c r="M1414">
        <f>IF(AI_Impact_on_Jobs_20303[[#This Row],[Risk_Category]]="Medium", AI_Impact_on_Jobs_20303[[#This Row],[Automation_Probability_2030]], 0)</f>
        <v>0</v>
      </c>
      <c r="N1414">
        <f>IF(AI_Impact_on_Jobs_20303[[#This Row],[Risk_Category]]="High", AI_Impact_on_Jobs_20303[[#This Row],[Automation_Probability_2030]], 0)</f>
        <v>81</v>
      </c>
      <c r="O1414">
        <f>AVERAGE(AI_Impact_on_Jobs_20303[[#This Row],[Skill_1]:[Skill_10]])</f>
        <v>51.8</v>
      </c>
      <c r="P1414">
        <v>45</v>
      </c>
      <c r="Q1414">
        <v>85</v>
      </c>
      <c r="R1414">
        <v>62</v>
      </c>
      <c r="S1414">
        <v>18</v>
      </c>
      <c r="T1414">
        <v>21</v>
      </c>
      <c r="U1414">
        <v>1</v>
      </c>
      <c r="V1414">
        <v>71</v>
      </c>
      <c r="W1414">
        <v>49</v>
      </c>
      <c r="X1414">
        <v>95</v>
      </c>
      <c r="Y1414">
        <v>71</v>
      </c>
    </row>
    <row r="1415" spans="1:25" x14ac:dyDescent="0.35">
      <c r="A1415">
        <v>1414</v>
      </c>
      <c r="B1415" t="s">
        <v>26</v>
      </c>
      <c r="C1415">
        <v>43950</v>
      </c>
      <c r="D1415">
        <f>ROUND(AI_Impact_on_Jobs_20303[[#This Row],[Salary]]/1000, 1)</f>
        <v>44</v>
      </c>
      <c r="E1415">
        <v>2</v>
      </c>
      <c r="F14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15" t="s">
        <v>22</v>
      </c>
      <c r="H1415">
        <v>16</v>
      </c>
      <c r="I1415">
        <v>10</v>
      </c>
      <c r="J1415">
        <v>67</v>
      </c>
      <c r="K1415" t="s">
        <v>27</v>
      </c>
      <c r="L1415">
        <f>IF(AI_Impact_on_Jobs_20303[[#This Row],[Risk_Category]] = "Low", AI_Impact_on_Jobs_20303[[#This Row],[Automation_Probability_2030]], 0)</f>
        <v>0</v>
      </c>
      <c r="M1415">
        <f>IF(AI_Impact_on_Jobs_20303[[#This Row],[Risk_Category]]="Medium", AI_Impact_on_Jobs_20303[[#This Row],[Automation_Probability_2030]], 0)</f>
        <v>67</v>
      </c>
      <c r="N1415">
        <f>IF(AI_Impact_on_Jobs_20303[[#This Row],[Risk_Category]]="High", AI_Impact_on_Jobs_20303[[#This Row],[Automation_Probability_2030]], 0)</f>
        <v>0</v>
      </c>
      <c r="O1415">
        <f>AVERAGE(AI_Impact_on_Jobs_20303[[#This Row],[Skill_1]:[Skill_10]])</f>
        <v>34.1</v>
      </c>
      <c r="P1415">
        <v>25</v>
      </c>
      <c r="Q1415">
        <v>83</v>
      </c>
      <c r="R1415">
        <v>31</v>
      </c>
      <c r="S1415">
        <v>27</v>
      </c>
      <c r="T1415">
        <v>9</v>
      </c>
      <c r="U1415">
        <v>5</v>
      </c>
      <c r="V1415">
        <v>66</v>
      </c>
      <c r="W1415">
        <v>4</v>
      </c>
      <c r="X1415">
        <v>8</v>
      </c>
      <c r="Y1415">
        <v>83</v>
      </c>
    </row>
    <row r="1416" spans="1:25" x14ac:dyDescent="0.35">
      <c r="A1416">
        <v>1415</v>
      </c>
      <c r="B1416" t="s">
        <v>28</v>
      </c>
      <c r="C1416">
        <v>96603</v>
      </c>
      <c r="D1416">
        <f>ROUND(AI_Impact_on_Jobs_20303[[#This Row],[Salary]]/1000, 1)</f>
        <v>96.6</v>
      </c>
      <c r="E1416">
        <v>24</v>
      </c>
      <c r="F14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16" t="s">
        <v>25</v>
      </c>
      <c r="H1416">
        <v>19</v>
      </c>
      <c r="I1416">
        <v>62</v>
      </c>
      <c r="J1416">
        <v>5</v>
      </c>
      <c r="K1416" t="s">
        <v>27</v>
      </c>
      <c r="L1416">
        <f>IF(AI_Impact_on_Jobs_20303[[#This Row],[Risk_Category]] = "Low", AI_Impact_on_Jobs_20303[[#This Row],[Automation_Probability_2030]], 0)</f>
        <v>0</v>
      </c>
      <c r="M1416">
        <f>IF(AI_Impact_on_Jobs_20303[[#This Row],[Risk_Category]]="Medium", AI_Impact_on_Jobs_20303[[#This Row],[Automation_Probability_2030]], 0)</f>
        <v>5</v>
      </c>
      <c r="N1416">
        <f>IF(AI_Impact_on_Jobs_20303[[#This Row],[Risk_Category]]="High", AI_Impact_on_Jobs_20303[[#This Row],[Automation_Probability_2030]], 0)</f>
        <v>0</v>
      </c>
      <c r="O1416">
        <f>AVERAGE(AI_Impact_on_Jobs_20303[[#This Row],[Skill_1]:[Skill_10]])</f>
        <v>38.799999999999997</v>
      </c>
      <c r="P1416">
        <v>27</v>
      </c>
      <c r="Q1416">
        <v>61</v>
      </c>
      <c r="R1416">
        <v>51</v>
      </c>
      <c r="S1416">
        <v>14</v>
      </c>
      <c r="T1416">
        <v>74</v>
      </c>
      <c r="U1416">
        <v>8</v>
      </c>
      <c r="V1416">
        <v>96</v>
      </c>
      <c r="W1416">
        <v>4</v>
      </c>
      <c r="X1416">
        <v>34</v>
      </c>
      <c r="Y1416">
        <v>19</v>
      </c>
    </row>
    <row r="1417" spans="1:25" x14ac:dyDescent="0.35">
      <c r="A1417">
        <v>1416</v>
      </c>
      <c r="B1417" t="s">
        <v>43</v>
      </c>
      <c r="C1417">
        <v>106831</v>
      </c>
      <c r="D1417">
        <f>ROUND(AI_Impact_on_Jobs_20303[[#This Row],[Salary]]/1000, 1)</f>
        <v>106.8</v>
      </c>
      <c r="E1417">
        <v>23</v>
      </c>
      <c r="F14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17" t="s">
        <v>19</v>
      </c>
      <c r="H1417">
        <v>32</v>
      </c>
      <c r="I1417">
        <v>148</v>
      </c>
      <c r="J1417">
        <v>7</v>
      </c>
      <c r="K1417" t="s">
        <v>23</v>
      </c>
      <c r="L1417">
        <f>IF(AI_Impact_on_Jobs_20303[[#This Row],[Risk_Category]] = "Low", AI_Impact_on_Jobs_20303[[#This Row],[Automation_Probability_2030]], 0)</f>
        <v>7</v>
      </c>
      <c r="M1417">
        <f>IF(AI_Impact_on_Jobs_20303[[#This Row],[Risk_Category]]="Medium", AI_Impact_on_Jobs_20303[[#This Row],[Automation_Probability_2030]], 0)</f>
        <v>0</v>
      </c>
      <c r="N1417">
        <f>IF(AI_Impact_on_Jobs_20303[[#This Row],[Risk_Category]]="High", AI_Impact_on_Jobs_20303[[#This Row],[Automation_Probability_2030]], 0)</f>
        <v>0</v>
      </c>
      <c r="O1417">
        <f>AVERAGE(AI_Impact_on_Jobs_20303[[#This Row],[Skill_1]:[Skill_10]])</f>
        <v>30.2</v>
      </c>
      <c r="P1417">
        <v>26</v>
      </c>
      <c r="Q1417">
        <v>9</v>
      </c>
      <c r="R1417">
        <v>27</v>
      </c>
      <c r="S1417">
        <v>9</v>
      </c>
      <c r="T1417">
        <v>51</v>
      </c>
      <c r="U1417">
        <v>44</v>
      </c>
      <c r="V1417">
        <v>17</v>
      </c>
      <c r="W1417">
        <v>17</v>
      </c>
      <c r="X1417">
        <v>63</v>
      </c>
      <c r="Y1417">
        <v>39</v>
      </c>
    </row>
    <row r="1418" spans="1:25" x14ac:dyDescent="0.35">
      <c r="A1418">
        <v>1417</v>
      </c>
      <c r="B1418" t="s">
        <v>39</v>
      </c>
      <c r="C1418">
        <v>81850</v>
      </c>
      <c r="D1418">
        <f>ROUND(AI_Impact_on_Jobs_20303[[#This Row],[Salary]]/1000, 1)</f>
        <v>81.900000000000006</v>
      </c>
      <c r="E1418">
        <v>22</v>
      </c>
      <c r="F14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18" t="s">
        <v>25</v>
      </c>
      <c r="H1418">
        <v>92</v>
      </c>
      <c r="I1418">
        <v>9</v>
      </c>
      <c r="J1418">
        <v>85</v>
      </c>
      <c r="K1418" t="s">
        <v>20</v>
      </c>
      <c r="L1418">
        <f>IF(AI_Impact_on_Jobs_20303[[#This Row],[Risk_Category]] = "Low", AI_Impact_on_Jobs_20303[[#This Row],[Automation_Probability_2030]], 0)</f>
        <v>0</v>
      </c>
      <c r="M1418">
        <f>IF(AI_Impact_on_Jobs_20303[[#This Row],[Risk_Category]]="Medium", AI_Impact_on_Jobs_20303[[#This Row],[Automation_Probability_2030]], 0)</f>
        <v>0</v>
      </c>
      <c r="N1418">
        <f>IF(AI_Impact_on_Jobs_20303[[#This Row],[Risk_Category]]="High", AI_Impact_on_Jobs_20303[[#This Row],[Automation_Probability_2030]], 0)</f>
        <v>85</v>
      </c>
      <c r="O1418">
        <f>AVERAGE(AI_Impact_on_Jobs_20303[[#This Row],[Skill_1]:[Skill_10]])</f>
        <v>50.2</v>
      </c>
      <c r="P1418">
        <v>89</v>
      </c>
      <c r="Q1418">
        <v>4</v>
      </c>
      <c r="R1418">
        <v>82</v>
      </c>
      <c r="S1418">
        <v>91</v>
      </c>
      <c r="T1418">
        <v>17</v>
      </c>
      <c r="U1418">
        <v>89</v>
      </c>
      <c r="V1418">
        <v>12</v>
      </c>
      <c r="W1418">
        <v>28</v>
      </c>
      <c r="X1418">
        <v>81</v>
      </c>
      <c r="Y1418">
        <v>9</v>
      </c>
    </row>
    <row r="1419" spans="1:25" x14ac:dyDescent="0.35">
      <c r="A1419">
        <v>1418</v>
      </c>
      <c r="B1419" t="s">
        <v>43</v>
      </c>
      <c r="C1419">
        <v>142697</v>
      </c>
      <c r="D1419">
        <f>ROUND(AI_Impact_on_Jobs_20303[[#This Row],[Salary]]/1000, 1)</f>
        <v>142.69999999999999</v>
      </c>
      <c r="E1419">
        <v>16</v>
      </c>
      <c r="F14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19" t="s">
        <v>22</v>
      </c>
      <c r="H1419">
        <v>1</v>
      </c>
      <c r="I1419">
        <v>102</v>
      </c>
      <c r="J1419">
        <v>19</v>
      </c>
      <c r="K1419" t="s">
        <v>23</v>
      </c>
      <c r="L1419">
        <f>IF(AI_Impact_on_Jobs_20303[[#This Row],[Risk_Category]] = "Low", AI_Impact_on_Jobs_20303[[#This Row],[Automation_Probability_2030]], 0)</f>
        <v>19</v>
      </c>
      <c r="M1419">
        <f>IF(AI_Impact_on_Jobs_20303[[#This Row],[Risk_Category]]="Medium", AI_Impact_on_Jobs_20303[[#This Row],[Automation_Probability_2030]], 0)</f>
        <v>0</v>
      </c>
      <c r="N1419">
        <f>IF(AI_Impact_on_Jobs_20303[[#This Row],[Risk_Category]]="High", AI_Impact_on_Jobs_20303[[#This Row],[Automation_Probability_2030]], 0)</f>
        <v>0</v>
      </c>
      <c r="O1419">
        <f>AVERAGE(AI_Impact_on_Jobs_20303[[#This Row],[Skill_1]:[Skill_10]])</f>
        <v>41.4</v>
      </c>
      <c r="P1419">
        <v>28</v>
      </c>
      <c r="Q1419">
        <v>99</v>
      </c>
      <c r="R1419">
        <v>34</v>
      </c>
      <c r="S1419">
        <v>21</v>
      </c>
      <c r="T1419">
        <v>11</v>
      </c>
      <c r="U1419">
        <v>38</v>
      </c>
      <c r="V1419">
        <v>69</v>
      </c>
      <c r="W1419">
        <v>23</v>
      </c>
      <c r="X1419">
        <v>77</v>
      </c>
      <c r="Y1419">
        <v>14</v>
      </c>
    </row>
    <row r="1420" spans="1:25" x14ac:dyDescent="0.35">
      <c r="A1420">
        <v>1419</v>
      </c>
      <c r="B1420" t="s">
        <v>44</v>
      </c>
      <c r="C1420">
        <v>63158</v>
      </c>
      <c r="D1420">
        <f>ROUND(AI_Impact_on_Jobs_20303[[#This Row],[Salary]]/1000, 1)</f>
        <v>63.2</v>
      </c>
      <c r="E1420">
        <v>18</v>
      </c>
      <c r="F14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20" t="s">
        <v>25</v>
      </c>
      <c r="H1420">
        <v>7</v>
      </c>
      <c r="I1420">
        <v>64</v>
      </c>
      <c r="J1420">
        <v>54</v>
      </c>
      <c r="K1420" t="s">
        <v>27</v>
      </c>
      <c r="L1420">
        <f>IF(AI_Impact_on_Jobs_20303[[#This Row],[Risk_Category]] = "Low", AI_Impact_on_Jobs_20303[[#This Row],[Automation_Probability_2030]], 0)</f>
        <v>0</v>
      </c>
      <c r="M1420">
        <f>IF(AI_Impact_on_Jobs_20303[[#This Row],[Risk_Category]]="Medium", AI_Impact_on_Jobs_20303[[#This Row],[Automation_Probability_2030]], 0)</f>
        <v>54</v>
      </c>
      <c r="N1420">
        <f>IF(AI_Impact_on_Jobs_20303[[#This Row],[Risk_Category]]="High", AI_Impact_on_Jobs_20303[[#This Row],[Automation_Probability_2030]], 0)</f>
        <v>0</v>
      </c>
      <c r="O1420">
        <f>AVERAGE(AI_Impact_on_Jobs_20303[[#This Row],[Skill_1]:[Skill_10]])</f>
        <v>37.5</v>
      </c>
      <c r="P1420">
        <v>8</v>
      </c>
      <c r="Q1420">
        <v>6</v>
      </c>
      <c r="R1420">
        <v>51</v>
      </c>
      <c r="S1420">
        <v>84</v>
      </c>
      <c r="T1420">
        <v>99</v>
      </c>
      <c r="U1420">
        <v>18</v>
      </c>
      <c r="V1420">
        <v>69</v>
      </c>
      <c r="W1420">
        <v>8</v>
      </c>
      <c r="X1420">
        <v>4</v>
      </c>
      <c r="Y1420">
        <v>28</v>
      </c>
    </row>
    <row r="1421" spans="1:25" x14ac:dyDescent="0.35">
      <c r="A1421">
        <v>1420</v>
      </c>
      <c r="B1421" t="s">
        <v>41</v>
      </c>
      <c r="C1421">
        <v>43065</v>
      </c>
      <c r="D1421">
        <f>ROUND(AI_Impact_on_Jobs_20303[[#This Row],[Salary]]/1000, 1)</f>
        <v>43.1</v>
      </c>
      <c r="E1421">
        <v>18</v>
      </c>
      <c r="F14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21" t="s">
        <v>22</v>
      </c>
      <c r="H1421">
        <v>55</v>
      </c>
      <c r="I1421">
        <v>77</v>
      </c>
      <c r="J1421">
        <v>73</v>
      </c>
      <c r="K1421" t="s">
        <v>20</v>
      </c>
      <c r="L1421">
        <f>IF(AI_Impact_on_Jobs_20303[[#This Row],[Risk_Category]] = "Low", AI_Impact_on_Jobs_20303[[#This Row],[Automation_Probability_2030]], 0)</f>
        <v>0</v>
      </c>
      <c r="M1421">
        <f>IF(AI_Impact_on_Jobs_20303[[#This Row],[Risk_Category]]="Medium", AI_Impact_on_Jobs_20303[[#This Row],[Automation_Probability_2030]], 0)</f>
        <v>0</v>
      </c>
      <c r="N1421">
        <f>IF(AI_Impact_on_Jobs_20303[[#This Row],[Risk_Category]]="High", AI_Impact_on_Jobs_20303[[#This Row],[Automation_Probability_2030]], 0)</f>
        <v>73</v>
      </c>
      <c r="O1421">
        <f>AVERAGE(AI_Impact_on_Jobs_20303[[#This Row],[Skill_1]:[Skill_10]])</f>
        <v>41.9</v>
      </c>
      <c r="P1421">
        <v>92</v>
      </c>
      <c r="Q1421">
        <v>36</v>
      </c>
      <c r="R1421">
        <v>31</v>
      </c>
      <c r="S1421">
        <v>86</v>
      </c>
      <c r="T1421">
        <v>6</v>
      </c>
      <c r="U1421">
        <v>17</v>
      </c>
      <c r="V1421">
        <v>42</v>
      </c>
      <c r="W1421">
        <v>93</v>
      </c>
      <c r="X1421">
        <v>9</v>
      </c>
      <c r="Y1421">
        <v>7</v>
      </c>
    </row>
    <row r="1422" spans="1:25" x14ac:dyDescent="0.35">
      <c r="A1422">
        <v>1421</v>
      </c>
      <c r="B1422" t="s">
        <v>24</v>
      </c>
      <c r="C1422">
        <v>53115</v>
      </c>
      <c r="D1422">
        <f>ROUND(AI_Impact_on_Jobs_20303[[#This Row],[Salary]]/1000, 1)</f>
        <v>53.1</v>
      </c>
      <c r="E1422">
        <v>16</v>
      </c>
      <c r="F14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22" t="s">
        <v>19</v>
      </c>
      <c r="H1422">
        <v>89</v>
      </c>
      <c r="I1422">
        <v>97</v>
      </c>
      <c r="J1422">
        <v>91</v>
      </c>
      <c r="K1422" t="s">
        <v>20</v>
      </c>
      <c r="L1422">
        <f>IF(AI_Impact_on_Jobs_20303[[#This Row],[Risk_Category]] = "Low", AI_Impact_on_Jobs_20303[[#This Row],[Automation_Probability_2030]], 0)</f>
        <v>0</v>
      </c>
      <c r="M1422">
        <f>IF(AI_Impact_on_Jobs_20303[[#This Row],[Risk_Category]]="Medium", AI_Impact_on_Jobs_20303[[#This Row],[Automation_Probability_2030]], 0)</f>
        <v>0</v>
      </c>
      <c r="N1422">
        <f>IF(AI_Impact_on_Jobs_20303[[#This Row],[Risk_Category]]="High", AI_Impact_on_Jobs_20303[[#This Row],[Automation_Probability_2030]], 0)</f>
        <v>91</v>
      </c>
      <c r="O1422">
        <f>AVERAGE(AI_Impact_on_Jobs_20303[[#This Row],[Skill_1]:[Skill_10]])</f>
        <v>45.9</v>
      </c>
      <c r="P1422">
        <v>33</v>
      </c>
      <c r="Q1422">
        <v>34</v>
      </c>
      <c r="R1422">
        <v>9</v>
      </c>
      <c r="S1422">
        <v>43</v>
      </c>
      <c r="T1422">
        <v>79</v>
      </c>
      <c r="U1422">
        <v>24</v>
      </c>
      <c r="V1422">
        <v>95</v>
      </c>
      <c r="W1422">
        <v>57</v>
      </c>
      <c r="X1422">
        <v>76</v>
      </c>
      <c r="Y1422">
        <v>9</v>
      </c>
    </row>
    <row r="1423" spans="1:25" x14ac:dyDescent="0.35">
      <c r="A1423">
        <v>1422</v>
      </c>
      <c r="B1423" t="s">
        <v>28</v>
      </c>
      <c r="C1423">
        <v>111462</v>
      </c>
      <c r="D1423">
        <f>ROUND(AI_Impact_on_Jobs_20303[[#This Row],[Salary]]/1000, 1)</f>
        <v>111.5</v>
      </c>
      <c r="E1423">
        <v>0</v>
      </c>
      <c r="F14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23" t="s">
        <v>38</v>
      </c>
      <c r="H1423">
        <v>9</v>
      </c>
      <c r="I1423">
        <v>138</v>
      </c>
      <c r="J1423">
        <v>32</v>
      </c>
      <c r="K1423" t="s">
        <v>27</v>
      </c>
      <c r="L1423">
        <f>IF(AI_Impact_on_Jobs_20303[[#This Row],[Risk_Category]] = "Low", AI_Impact_on_Jobs_20303[[#This Row],[Automation_Probability_2030]], 0)</f>
        <v>0</v>
      </c>
      <c r="M1423">
        <f>IF(AI_Impact_on_Jobs_20303[[#This Row],[Risk_Category]]="Medium", AI_Impact_on_Jobs_20303[[#This Row],[Automation_Probability_2030]], 0)</f>
        <v>32</v>
      </c>
      <c r="N1423">
        <f>IF(AI_Impact_on_Jobs_20303[[#This Row],[Risk_Category]]="High", AI_Impact_on_Jobs_20303[[#This Row],[Automation_Probability_2030]], 0)</f>
        <v>0</v>
      </c>
      <c r="O1423">
        <f>AVERAGE(AI_Impact_on_Jobs_20303[[#This Row],[Skill_1]:[Skill_10]])</f>
        <v>47.4</v>
      </c>
      <c r="P1423">
        <v>3</v>
      </c>
      <c r="Q1423">
        <v>44</v>
      </c>
      <c r="R1423">
        <v>17</v>
      </c>
      <c r="S1423">
        <v>73</v>
      </c>
      <c r="T1423">
        <v>18</v>
      </c>
      <c r="U1423">
        <v>35</v>
      </c>
      <c r="V1423">
        <v>66</v>
      </c>
      <c r="W1423">
        <v>48</v>
      </c>
      <c r="X1423">
        <v>74</v>
      </c>
      <c r="Y1423">
        <v>96</v>
      </c>
    </row>
    <row r="1424" spans="1:25" x14ac:dyDescent="0.35">
      <c r="A1424">
        <v>1423</v>
      </c>
      <c r="B1424" t="s">
        <v>39</v>
      </c>
      <c r="C1424">
        <v>30234</v>
      </c>
      <c r="D1424">
        <f>ROUND(AI_Impact_on_Jobs_20303[[#This Row],[Salary]]/1000, 1)</f>
        <v>30.2</v>
      </c>
      <c r="E1424">
        <v>18</v>
      </c>
      <c r="F14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24" t="s">
        <v>22</v>
      </c>
      <c r="H1424">
        <v>71</v>
      </c>
      <c r="I1424">
        <v>73</v>
      </c>
      <c r="J1424">
        <v>8</v>
      </c>
      <c r="K1424" t="s">
        <v>20</v>
      </c>
      <c r="L1424">
        <f>IF(AI_Impact_on_Jobs_20303[[#This Row],[Risk_Category]] = "Low", AI_Impact_on_Jobs_20303[[#This Row],[Automation_Probability_2030]], 0)</f>
        <v>0</v>
      </c>
      <c r="M1424">
        <f>IF(AI_Impact_on_Jobs_20303[[#This Row],[Risk_Category]]="Medium", AI_Impact_on_Jobs_20303[[#This Row],[Automation_Probability_2030]], 0)</f>
        <v>0</v>
      </c>
      <c r="N1424">
        <f>IF(AI_Impact_on_Jobs_20303[[#This Row],[Risk_Category]]="High", AI_Impact_on_Jobs_20303[[#This Row],[Automation_Probability_2030]], 0)</f>
        <v>8</v>
      </c>
      <c r="O1424">
        <f>AVERAGE(AI_Impact_on_Jobs_20303[[#This Row],[Skill_1]:[Skill_10]])</f>
        <v>32.6</v>
      </c>
      <c r="P1424">
        <v>3</v>
      </c>
      <c r="Q1424">
        <v>14</v>
      </c>
      <c r="R1424">
        <v>32</v>
      </c>
      <c r="S1424">
        <v>34</v>
      </c>
      <c r="T1424">
        <v>9</v>
      </c>
      <c r="U1424">
        <v>74</v>
      </c>
      <c r="V1424">
        <v>97</v>
      </c>
      <c r="W1424">
        <v>6</v>
      </c>
      <c r="X1424">
        <v>24</v>
      </c>
      <c r="Y1424">
        <v>33</v>
      </c>
    </row>
    <row r="1425" spans="1:25" x14ac:dyDescent="0.35">
      <c r="A1425">
        <v>1424</v>
      </c>
      <c r="B1425" t="s">
        <v>26</v>
      </c>
      <c r="C1425">
        <v>80262</v>
      </c>
      <c r="D1425">
        <f>ROUND(AI_Impact_on_Jobs_20303[[#This Row],[Salary]]/1000, 1)</f>
        <v>80.3</v>
      </c>
      <c r="E1425">
        <v>17</v>
      </c>
      <c r="F14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25" t="s">
        <v>25</v>
      </c>
      <c r="H1425">
        <v>33</v>
      </c>
      <c r="I1425">
        <v>117</v>
      </c>
      <c r="J1425">
        <v>51</v>
      </c>
      <c r="K1425" t="s">
        <v>27</v>
      </c>
      <c r="L1425">
        <f>IF(AI_Impact_on_Jobs_20303[[#This Row],[Risk_Category]] = "Low", AI_Impact_on_Jobs_20303[[#This Row],[Automation_Probability_2030]], 0)</f>
        <v>0</v>
      </c>
      <c r="M1425">
        <f>IF(AI_Impact_on_Jobs_20303[[#This Row],[Risk_Category]]="Medium", AI_Impact_on_Jobs_20303[[#This Row],[Automation_Probability_2030]], 0)</f>
        <v>51</v>
      </c>
      <c r="N1425">
        <f>IF(AI_Impact_on_Jobs_20303[[#This Row],[Risk_Category]]="High", AI_Impact_on_Jobs_20303[[#This Row],[Automation_Probability_2030]], 0)</f>
        <v>0</v>
      </c>
      <c r="O1425">
        <f>AVERAGE(AI_Impact_on_Jobs_20303[[#This Row],[Skill_1]:[Skill_10]])</f>
        <v>29.7</v>
      </c>
      <c r="P1425">
        <v>39</v>
      </c>
      <c r="Q1425">
        <v>15</v>
      </c>
      <c r="R1425">
        <v>2</v>
      </c>
      <c r="S1425">
        <v>22</v>
      </c>
      <c r="T1425">
        <v>11</v>
      </c>
      <c r="U1425">
        <v>79</v>
      </c>
      <c r="V1425">
        <v>11</v>
      </c>
      <c r="W1425">
        <v>72</v>
      </c>
      <c r="X1425">
        <v>39</v>
      </c>
      <c r="Y1425">
        <v>7</v>
      </c>
    </row>
    <row r="1426" spans="1:25" x14ac:dyDescent="0.35">
      <c r="A1426">
        <v>1425</v>
      </c>
      <c r="B1426" t="s">
        <v>29</v>
      </c>
      <c r="C1426">
        <v>100529</v>
      </c>
      <c r="D1426">
        <f>ROUND(AI_Impact_on_Jobs_20303[[#This Row],[Salary]]/1000, 1)</f>
        <v>100.5</v>
      </c>
      <c r="E1426">
        <v>27</v>
      </c>
      <c r="F14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26" t="s">
        <v>38</v>
      </c>
      <c r="H1426">
        <v>58</v>
      </c>
      <c r="I1426">
        <v>74</v>
      </c>
      <c r="J1426">
        <v>27</v>
      </c>
      <c r="K1426" t="s">
        <v>23</v>
      </c>
      <c r="L1426">
        <f>IF(AI_Impact_on_Jobs_20303[[#This Row],[Risk_Category]] = "Low", AI_Impact_on_Jobs_20303[[#This Row],[Automation_Probability_2030]], 0)</f>
        <v>27</v>
      </c>
      <c r="M1426">
        <f>IF(AI_Impact_on_Jobs_20303[[#This Row],[Risk_Category]]="Medium", AI_Impact_on_Jobs_20303[[#This Row],[Automation_Probability_2030]], 0)</f>
        <v>0</v>
      </c>
      <c r="N1426">
        <f>IF(AI_Impact_on_Jobs_20303[[#This Row],[Risk_Category]]="High", AI_Impact_on_Jobs_20303[[#This Row],[Automation_Probability_2030]], 0)</f>
        <v>0</v>
      </c>
      <c r="O1426">
        <f>AVERAGE(AI_Impact_on_Jobs_20303[[#This Row],[Skill_1]:[Skill_10]])</f>
        <v>35.9</v>
      </c>
      <c r="P1426">
        <v>5</v>
      </c>
      <c r="Q1426">
        <v>2</v>
      </c>
      <c r="R1426">
        <v>75</v>
      </c>
      <c r="S1426">
        <v>71</v>
      </c>
      <c r="T1426">
        <v>29</v>
      </c>
      <c r="U1426">
        <v>6</v>
      </c>
      <c r="V1426">
        <v>86</v>
      </c>
      <c r="W1426">
        <v>31</v>
      </c>
      <c r="X1426">
        <v>2</v>
      </c>
      <c r="Y1426">
        <v>52</v>
      </c>
    </row>
    <row r="1427" spans="1:25" x14ac:dyDescent="0.35">
      <c r="A1427">
        <v>1426</v>
      </c>
      <c r="B1427" t="s">
        <v>42</v>
      </c>
      <c r="C1427">
        <v>72563</v>
      </c>
      <c r="D1427">
        <f>ROUND(AI_Impact_on_Jobs_20303[[#This Row],[Salary]]/1000, 1)</f>
        <v>72.599999999999994</v>
      </c>
      <c r="E1427">
        <v>6</v>
      </c>
      <c r="F14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27" t="s">
        <v>22</v>
      </c>
      <c r="H1427">
        <v>4</v>
      </c>
      <c r="I1427">
        <v>127</v>
      </c>
      <c r="J1427">
        <v>53</v>
      </c>
      <c r="K1427" t="s">
        <v>27</v>
      </c>
      <c r="L1427">
        <f>IF(AI_Impact_on_Jobs_20303[[#This Row],[Risk_Category]] = "Low", AI_Impact_on_Jobs_20303[[#This Row],[Automation_Probability_2030]], 0)</f>
        <v>0</v>
      </c>
      <c r="M1427">
        <f>IF(AI_Impact_on_Jobs_20303[[#This Row],[Risk_Category]]="Medium", AI_Impact_on_Jobs_20303[[#This Row],[Automation_Probability_2030]], 0)</f>
        <v>53</v>
      </c>
      <c r="N1427">
        <f>IF(AI_Impact_on_Jobs_20303[[#This Row],[Risk_Category]]="High", AI_Impact_on_Jobs_20303[[#This Row],[Automation_Probability_2030]], 0)</f>
        <v>0</v>
      </c>
      <c r="O1427">
        <f>AVERAGE(AI_Impact_on_Jobs_20303[[#This Row],[Skill_1]:[Skill_10]])</f>
        <v>58.5</v>
      </c>
      <c r="P1427">
        <v>43</v>
      </c>
      <c r="Q1427">
        <v>74</v>
      </c>
      <c r="R1427">
        <v>97</v>
      </c>
      <c r="S1427">
        <v>23</v>
      </c>
      <c r="T1427">
        <v>14</v>
      </c>
      <c r="U1427">
        <v>91</v>
      </c>
      <c r="V1427">
        <v>67</v>
      </c>
      <c r="W1427">
        <v>44</v>
      </c>
      <c r="X1427">
        <v>57</v>
      </c>
      <c r="Y1427">
        <v>75</v>
      </c>
    </row>
    <row r="1428" spans="1:25" x14ac:dyDescent="0.35">
      <c r="A1428">
        <v>1427</v>
      </c>
      <c r="B1428" t="s">
        <v>35</v>
      </c>
      <c r="C1428">
        <v>122983</v>
      </c>
      <c r="D1428">
        <f>ROUND(AI_Impact_on_Jobs_20303[[#This Row],[Salary]]/1000, 1)</f>
        <v>123</v>
      </c>
      <c r="E1428">
        <v>27</v>
      </c>
      <c r="F14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28" t="s">
        <v>19</v>
      </c>
      <c r="H1428">
        <v>92</v>
      </c>
      <c r="I1428">
        <v>93</v>
      </c>
      <c r="J1428">
        <v>42</v>
      </c>
      <c r="K1428" t="s">
        <v>27</v>
      </c>
      <c r="L1428">
        <f>IF(AI_Impact_on_Jobs_20303[[#This Row],[Risk_Category]] = "Low", AI_Impact_on_Jobs_20303[[#This Row],[Automation_Probability_2030]], 0)</f>
        <v>0</v>
      </c>
      <c r="M1428">
        <f>IF(AI_Impact_on_Jobs_20303[[#This Row],[Risk_Category]]="Medium", AI_Impact_on_Jobs_20303[[#This Row],[Automation_Probability_2030]], 0)</f>
        <v>42</v>
      </c>
      <c r="N1428">
        <f>IF(AI_Impact_on_Jobs_20303[[#This Row],[Risk_Category]]="High", AI_Impact_on_Jobs_20303[[#This Row],[Automation_Probability_2030]], 0)</f>
        <v>0</v>
      </c>
      <c r="O1428">
        <f>AVERAGE(AI_Impact_on_Jobs_20303[[#This Row],[Skill_1]:[Skill_10]])</f>
        <v>41.2</v>
      </c>
      <c r="P1428">
        <v>64</v>
      </c>
      <c r="Q1428">
        <v>42</v>
      </c>
      <c r="R1428">
        <v>59</v>
      </c>
      <c r="S1428">
        <v>42</v>
      </c>
      <c r="T1428">
        <v>15</v>
      </c>
      <c r="U1428">
        <v>47</v>
      </c>
      <c r="V1428">
        <v>69</v>
      </c>
      <c r="W1428">
        <v>8</v>
      </c>
      <c r="X1428">
        <v>49</v>
      </c>
      <c r="Y1428">
        <v>17</v>
      </c>
    </row>
    <row r="1429" spans="1:25" x14ac:dyDescent="0.35">
      <c r="A1429">
        <v>1428</v>
      </c>
      <c r="B1429" t="s">
        <v>29</v>
      </c>
      <c r="C1429">
        <v>93815</v>
      </c>
      <c r="D1429">
        <f>ROUND(AI_Impact_on_Jobs_20303[[#This Row],[Salary]]/1000, 1)</f>
        <v>93.8</v>
      </c>
      <c r="E1429">
        <v>3</v>
      </c>
      <c r="F14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29" t="s">
        <v>25</v>
      </c>
      <c r="H1429">
        <v>79</v>
      </c>
      <c r="I1429">
        <v>91</v>
      </c>
      <c r="J1429">
        <v>22</v>
      </c>
      <c r="K1429" t="s">
        <v>23</v>
      </c>
      <c r="L1429">
        <f>IF(AI_Impact_on_Jobs_20303[[#This Row],[Risk_Category]] = "Low", AI_Impact_on_Jobs_20303[[#This Row],[Automation_Probability_2030]], 0)</f>
        <v>22</v>
      </c>
      <c r="M1429">
        <f>IF(AI_Impact_on_Jobs_20303[[#This Row],[Risk_Category]]="Medium", AI_Impact_on_Jobs_20303[[#This Row],[Automation_Probability_2030]], 0)</f>
        <v>0</v>
      </c>
      <c r="N1429">
        <f>IF(AI_Impact_on_Jobs_20303[[#This Row],[Risk_Category]]="High", AI_Impact_on_Jobs_20303[[#This Row],[Automation_Probability_2030]], 0)</f>
        <v>0</v>
      </c>
      <c r="O1429">
        <f>AVERAGE(AI_Impact_on_Jobs_20303[[#This Row],[Skill_1]:[Skill_10]])</f>
        <v>25.2</v>
      </c>
      <c r="P1429">
        <v>51</v>
      </c>
      <c r="Q1429">
        <v>24</v>
      </c>
      <c r="R1429">
        <v>8</v>
      </c>
      <c r="S1429">
        <v>8</v>
      </c>
      <c r="T1429">
        <v>52</v>
      </c>
      <c r="U1429">
        <v>21</v>
      </c>
      <c r="V1429">
        <v>7</v>
      </c>
      <c r="W1429">
        <v>5</v>
      </c>
      <c r="X1429">
        <v>5</v>
      </c>
      <c r="Y1429">
        <v>71</v>
      </c>
    </row>
    <row r="1430" spans="1:25" x14ac:dyDescent="0.35">
      <c r="A1430">
        <v>1429</v>
      </c>
      <c r="B1430" t="s">
        <v>37</v>
      </c>
      <c r="C1430">
        <v>58385</v>
      </c>
      <c r="D1430">
        <f>ROUND(AI_Impact_on_Jobs_20303[[#This Row],[Salary]]/1000, 1)</f>
        <v>58.4</v>
      </c>
      <c r="E1430">
        <v>3</v>
      </c>
      <c r="F14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30" t="s">
        <v>25</v>
      </c>
      <c r="H1430">
        <v>7</v>
      </c>
      <c r="I1430">
        <v>111</v>
      </c>
      <c r="J1430">
        <v>32</v>
      </c>
      <c r="K1430" t="s">
        <v>27</v>
      </c>
      <c r="L1430">
        <f>IF(AI_Impact_on_Jobs_20303[[#This Row],[Risk_Category]] = "Low", AI_Impact_on_Jobs_20303[[#This Row],[Automation_Probability_2030]], 0)</f>
        <v>0</v>
      </c>
      <c r="M1430">
        <f>IF(AI_Impact_on_Jobs_20303[[#This Row],[Risk_Category]]="Medium", AI_Impact_on_Jobs_20303[[#This Row],[Automation_Probability_2030]], 0)</f>
        <v>32</v>
      </c>
      <c r="N1430">
        <f>IF(AI_Impact_on_Jobs_20303[[#This Row],[Risk_Category]]="High", AI_Impact_on_Jobs_20303[[#This Row],[Automation_Probability_2030]], 0)</f>
        <v>0</v>
      </c>
      <c r="O1430">
        <f>AVERAGE(AI_Impact_on_Jobs_20303[[#This Row],[Skill_1]:[Skill_10]])</f>
        <v>48.1</v>
      </c>
      <c r="P1430">
        <v>65</v>
      </c>
      <c r="Q1430">
        <v>12</v>
      </c>
      <c r="R1430">
        <v>95</v>
      </c>
      <c r="S1430">
        <v>86</v>
      </c>
      <c r="T1430">
        <v>2</v>
      </c>
      <c r="U1430">
        <v>78</v>
      </c>
      <c r="V1430">
        <v>64</v>
      </c>
      <c r="W1430">
        <v>5</v>
      </c>
      <c r="X1430">
        <v>6</v>
      </c>
      <c r="Y1430">
        <v>68</v>
      </c>
    </row>
    <row r="1431" spans="1:25" x14ac:dyDescent="0.35">
      <c r="A1431">
        <v>1430</v>
      </c>
      <c r="B1431" t="s">
        <v>26</v>
      </c>
      <c r="C1431">
        <v>148297</v>
      </c>
      <c r="D1431">
        <f>ROUND(AI_Impact_on_Jobs_20303[[#This Row],[Salary]]/1000, 1)</f>
        <v>148.30000000000001</v>
      </c>
      <c r="E1431">
        <v>29</v>
      </c>
      <c r="F14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31" t="s">
        <v>38</v>
      </c>
      <c r="H1431">
        <v>77</v>
      </c>
      <c r="I1431">
        <v>108</v>
      </c>
      <c r="J1431">
        <v>63</v>
      </c>
      <c r="K1431" t="s">
        <v>27</v>
      </c>
      <c r="L1431">
        <f>IF(AI_Impact_on_Jobs_20303[[#This Row],[Risk_Category]] = "Low", AI_Impact_on_Jobs_20303[[#This Row],[Automation_Probability_2030]], 0)</f>
        <v>0</v>
      </c>
      <c r="M1431">
        <f>IF(AI_Impact_on_Jobs_20303[[#This Row],[Risk_Category]]="Medium", AI_Impact_on_Jobs_20303[[#This Row],[Automation_Probability_2030]], 0)</f>
        <v>63</v>
      </c>
      <c r="N1431">
        <f>IF(AI_Impact_on_Jobs_20303[[#This Row],[Risk_Category]]="High", AI_Impact_on_Jobs_20303[[#This Row],[Automation_Probability_2030]], 0)</f>
        <v>0</v>
      </c>
      <c r="O1431">
        <f>AVERAGE(AI_Impact_on_Jobs_20303[[#This Row],[Skill_1]:[Skill_10]])</f>
        <v>51.9</v>
      </c>
      <c r="P1431">
        <v>99</v>
      </c>
      <c r="Q1431">
        <v>3</v>
      </c>
      <c r="R1431">
        <v>12</v>
      </c>
      <c r="S1431">
        <v>73</v>
      </c>
      <c r="T1431">
        <v>98</v>
      </c>
      <c r="U1431">
        <v>12</v>
      </c>
      <c r="V1431">
        <v>43</v>
      </c>
      <c r="W1431">
        <v>6</v>
      </c>
      <c r="X1431">
        <v>78</v>
      </c>
      <c r="Y1431">
        <v>95</v>
      </c>
    </row>
    <row r="1432" spans="1:25" x14ac:dyDescent="0.35">
      <c r="A1432">
        <v>1431</v>
      </c>
      <c r="B1432" t="s">
        <v>44</v>
      </c>
      <c r="C1432">
        <v>35289</v>
      </c>
      <c r="D1432">
        <f>ROUND(AI_Impact_on_Jobs_20303[[#This Row],[Salary]]/1000, 1)</f>
        <v>35.299999999999997</v>
      </c>
      <c r="E1432">
        <v>19</v>
      </c>
      <c r="F14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32" t="s">
        <v>25</v>
      </c>
      <c r="H1432">
        <v>41</v>
      </c>
      <c r="I1432">
        <v>141</v>
      </c>
      <c r="J1432">
        <v>35</v>
      </c>
      <c r="K1432" t="s">
        <v>27</v>
      </c>
      <c r="L1432">
        <f>IF(AI_Impact_on_Jobs_20303[[#This Row],[Risk_Category]] = "Low", AI_Impact_on_Jobs_20303[[#This Row],[Automation_Probability_2030]], 0)</f>
        <v>0</v>
      </c>
      <c r="M1432">
        <f>IF(AI_Impact_on_Jobs_20303[[#This Row],[Risk_Category]]="Medium", AI_Impact_on_Jobs_20303[[#This Row],[Automation_Probability_2030]], 0)</f>
        <v>35</v>
      </c>
      <c r="N1432">
        <f>IF(AI_Impact_on_Jobs_20303[[#This Row],[Risk_Category]]="High", AI_Impact_on_Jobs_20303[[#This Row],[Automation_Probability_2030]], 0)</f>
        <v>0</v>
      </c>
      <c r="O1432">
        <f>AVERAGE(AI_Impact_on_Jobs_20303[[#This Row],[Skill_1]:[Skill_10]])</f>
        <v>62.3</v>
      </c>
      <c r="P1432">
        <v>89</v>
      </c>
      <c r="Q1432">
        <v>39</v>
      </c>
      <c r="R1432">
        <v>56</v>
      </c>
      <c r="S1432">
        <v>53</v>
      </c>
      <c r="T1432">
        <v>62</v>
      </c>
      <c r="U1432">
        <v>94</v>
      </c>
      <c r="V1432">
        <v>95</v>
      </c>
      <c r="W1432">
        <v>83</v>
      </c>
      <c r="X1432">
        <v>19</v>
      </c>
      <c r="Y1432">
        <v>33</v>
      </c>
    </row>
    <row r="1433" spans="1:25" x14ac:dyDescent="0.35">
      <c r="A1433">
        <v>1432</v>
      </c>
      <c r="B1433" t="s">
        <v>24</v>
      </c>
      <c r="C1433">
        <v>35877</v>
      </c>
      <c r="D1433">
        <f>ROUND(AI_Impact_on_Jobs_20303[[#This Row],[Salary]]/1000, 1)</f>
        <v>35.9</v>
      </c>
      <c r="E1433">
        <v>0</v>
      </c>
      <c r="F14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33" t="s">
        <v>19</v>
      </c>
      <c r="H1433">
        <v>91</v>
      </c>
      <c r="I1433">
        <v>102</v>
      </c>
      <c r="J1433">
        <v>94</v>
      </c>
      <c r="K1433" t="s">
        <v>20</v>
      </c>
      <c r="L1433">
        <f>IF(AI_Impact_on_Jobs_20303[[#This Row],[Risk_Category]] = "Low", AI_Impact_on_Jobs_20303[[#This Row],[Automation_Probability_2030]], 0)</f>
        <v>0</v>
      </c>
      <c r="M1433">
        <f>IF(AI_Impact_on_Jobs_20303[[#This Row],[Risk_Category]]="Medium", AI_Impact_on_Jobs_20303[[#This Row],[Automation_Probability_2030]], 0)</f>
        <v>0</v>
      </c>
      <c r="N1433">
        <f>IF(AI_Impact_on_Jobs_20303[[#This Row],[Risk_Category]]="High", AI_Impact_on_Jobs_20303[[#This Row],[Automation_Probability_2030]], 0)</f>
        <v>94</v>
      </c>
      <c r="O1433">
        <f>AVERAGE(AI_Impact_on_Jobs_20303[[#This Row],[Skill_1]:[Skill_10]])</f>
        <v>53.1</v>
      </c>
      <c r="P1433">
        <v>98</v>
      </c>
      <c r="Q1433">
        <v>6</v>
      </c>
      <c r="R1433">
        <v>88</v>
      </c>
      <c r="S1433">
        <v>10</v>
      </c>
      <c r="T1433">
        <v>85</v>
      </c>
      <c r="U1433">
        <v>66</v>
      </c>
      <c r="V1433">
        <v>85</v>
      </c>
      <c r="W1433">
        <v>8</v>
      </c>
      <c r="X1433">
        <v>63</v>
      </c>
      <c r="Y1433">
        <v>22</v>
      </c>
    </row>
    <row r="1434" spans="1:25" x14ac:dyDescent="0.35">
      <c r="A1434">
        <v>1433</v>
      </c>
      <c r="B1434" t="s">
        <v>36</v>
      </c>
      <c r="C1434">
        <v>52761</v>
      </c>
      <c r="D1434">
        <f>ROUND(AI_Impact_on_Jobs_20303[[#This Row],[Salary]]/1000, 1)</f>
        <v>52.8</v>
      </c>
      <c r="E1434">
        <v>0</v>
      </c>
      <c r="F14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34" t="s">
        <v>19</v>
      </c>
      <c r="H1434">
        <v>89</v>
      </c>
      <c r="I1434">
        <v>114</v>
      </c>
      <c r="J1434">
        <v>4</v>
      </c>
      <c r="K1434" t="s">
        <v>27</v>
      </c>
      <c r="L1434">
        <f>IF(AI_Impact_on_Jobs_20303[[#This Row],[Risk_Category]] = "Low", AI_Impact_on_Jobs_20303[[#This Row],[Automation_Probability_2030]], 0)</f>
        <v>0</v>
      </c>
      <c r="M1434">
        <f>IF(AI_Impact_on_Jobs_20303[[#This Row],[Risk_Category]]="Medium", AI_Impact_on_Jobs_20303[[#This Row],[Automation_Probability_2030]], 0)</f>
        <v>4</v>
      </c>
      <c r="N1434">
        <f>IF(AI_Impact_on_Jobs_20303[[#This Row],[Risk_Category]]="High", AI_Impact_on_Jobs_20303[[#This Row],[Automation_Probability_2030]], 0)</f>
        <v>0</v>
      </c>
      <c r="O1434">
        <f>AVERAGE(AI_Impact_on_Jobs_20303[[#This Row],[Skill_1]:[Skill_10]])</f>
        <v>61.7</v>
      </c>
      <c r="P1434">
        <v>39</v>
      </c>
      <c r="Q1434">
        <v>97</v>
      </c>
      <c r="R1434">
        <v>86</v>
      </c>
      <c r="S1434">
        <v>2</v>
      </c>
      <c r="T1434">
        <v>98</v>
      </c>
      <c r="U1434">
        <v>37</v>
      </c>
      <c r="V1434">
        <v>7</v>
      </c>
      <c r="W1434">
        <v>71</v>
      </c>
      <c r="X1434">
        <v>91</v>
      </c>
      <c r="Y1434">
        <v>89</v>
      </c>
    </row>
    <row r="1435" spans="1:25" x14ac:dyDescent="0.35">
      <c r="A1435">
        <v>1434</v>
      </c>
      <c r="B1435" t="s">
        <v>39</v>
      </c>
      <c r="C1435">
        <v>123758</v>
      </c>
      <c r="D1435">
        <f>ROUND(AI_Impact_on_Jobs_20303[[#This Row],[Salary]]/1000, 1)</f>
        <v>123.8</v>
      </c>
      <c r="E1435">
        <v>18</v>
      </c>
      <c r="F14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35" t="s">
        <v>19</v>
      </c>
      <c r="H1435">
        <v>64</v>
      </c>
      <c r="I1435">
        <v>89</v>
      </c>
      <c r="J1435">
        <v>83</v>
      </c>
      <c r="K1435" t="s">
        <v>20</v>
      </c>
      <c r="L1435">
        <f>IF(AI_Impact_on_Jobs_20303[[#This Row],[Risk_Category]] = "Low", AI_Impact_on_Jobs_20303[[#This Row],[Automation_Probability_2030]], 0)</f>
        <v>0</v>
      </c>
      <c r="M1435">
        <f>IF(AI_Impact_on_Jobs_20303[[#This Row],[Risk_Category]]="Medium", AI_Impact_on_Jobs_20303[[#This Row],[Automation_Probability_2030]], 0)</f>
        <v>0</v>
      </c>
      <c r="N1435">
        <f>IF(AI_Impact_on_Jobs_20303[[#This Row],[Risk_Category]]="High", AI_Impact_on_Jobs_20303[[#This Row],[Automation_Probability_2030]], 0)</f>
        <v>83</v>
      </c>
      <c r="O1435">
        <f>AVERAGE(AI_Impact_on_Jobs_20303[[#This Row],[Skill_1]:[Skill_10]])</f>
        <v>46.9</v>
      </c>
      <c r="P1435">
        <v>55</v>
      </c>
      <c r="Q1435">
        <v>4</v>
      </c>
      <c r="R1435">
        <v>46</v>
      </c>
      <c r="S1435">
        <v>21</v>
      </c>
      <c r="T1435">
        <v>61</v>
      </c>
      <c r="U1435">
        <v>76</v>
      </c>
      <c r="V1435">
        <v>43</v>
      </c>
      <c r="W1435">
        <v>98</v>
      </c>
      <c r="X1435">
        <v>6</v>
      </c>
      <c r="Y1435">
        <v>59</v>
      </c>
    </row>
    <row r="1436" spans="1:25" x14ac:dyDescent="0.35">
      <c r="A1436">
        <v>1435</v>
      </c>
      <c r="B1436" t="s">
        <v>37</v>
      </c>
      <c r="C1436">
        <v>86366</v>
      </c>
      <c r="D1436">
        <f>ROUND(AI_Impact_on_Jobs_20303[[#This Row],[Salary]]/1000, 1)</f>
        <v>86.4</v>
      </c>
      <c r="E1436">
        <v>2</v>
      </c>
      <c r="F14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36" t="s">
        <v>25</v>
      </c>
      <c r="H1436">
        <v>4</v>
      </c>
      <c r="I1436">
        <v>72</v>
      </c>
      <c r="J1436">
        <v>66</v>
      </c>
      <c r="K1436" t="s">
        <v>27</v>
      </c>
      <c r="L1436">
        <f>IF(AI_Impact_on_Jobs_20303[[#This Row],[Risk_Category]] = "Low", AI_Impact_on_Jobs_20303[[#This Row],[Automation_Probability_2030]], 0)</f>
        <v>0</v>
      </c>
      <c r="M1436">
        <f>IF(AI_Impact_on_Jobs_20303[[#This Row],[Risk_Category]]="Medium", AI_Impact_on_Jobs_20303[[#This Row],[Automation_Probability_2030]], 0)</f>
        <v>66</v>
      </c>
      <c r="N1436">
        <f>IF(AI_Impact_on_Jobs_20303[[#This Row],[Risk_Category]]="High", AI_Impact_on_Jobs_20303[[#This Row],[Automation_Probability_2030]], 0)</f>
        <v>0</v>
      </c>
      <c r="O1436">
        <f>AVERAGE(AI_Impact_on_Jobs_20303[[#This Row],[Skill_1]:[Skill_10]])</f>
        <v>53.3</v>
      </c>
      <c r="P1436">
        <v>54</v>
      </c>
      <c r="Q1436">
        <v>44</v>
      </c>
      <c r="R1436">
        <v>42</v>
      </c>
      <c r="S1436">
        <v>89</v>
      </c>
      <c r="T1436">
        <v>37</v>
      </c>
      <c r="U1436">
        <v>86</v>
      </c>
      <c r="V1436">
        <v>31</v>
      </c>
      <c r="W1436">
        <v>53</v>
      </c>
      <c r="X1436">
        <v>14</v>
      </c>
      <c r="Y1436">
        <v>83</v>
      </c>
    </row>
    <row r="1437" spans="1:25" x14ac:dyDescent="0.35">
      <c r="A1437">
        <v>1436</v>
      </c>
      <c r="B1437" t="s">
        <v>34</v>
      </c>
      <c r="C1437">
        <v>85652</v>
      </c>
      <c r="D1437">
        <f>ROUND(AI_Impact_on_Jobs_20303[[#This Row],[Salary]]/1000, 1)</f>
        <v>85.7</v>
      </c>
      <c r="E1437">
        <v>22</v>
      </c>
      <c r="F14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37" t="s">
        <v>19</v>
      </c>
      <c r="H1437">
        <v>53</v>
      </c>
      <c r="I1437">
        <v>53</v>
      </c>
      <c r="J1437">
        <v>49</v>
      </c>
      <c r="K1437" t="s">
        <v>27</v>
      </c>
      <c r="L1437">
        <f>IF(AI_Impact_on_Jobs_20303[[#This Row],[Risk_Category]] = "Low", AI_Impact_on_Jobs_20303[[#This Row],[Automation_Probability_2030]], 0)</f>
        <v>0</v>
      </c>
      <c r="M1437">
        <f>IF(AI_Impact_on_Jobs_20303[[#This Row],[Risk_Category]]="Medium", AI_Impact_on_Jobs_20303[[#This Row],[Automation_Probability_2030]], 0)</f>
        <v>49</v>
      </c>
      <c r="N1437">
        <f>IF(AI_Impact_on_Jobs_20303[[#This Row],[Risk_Category]]="High", AI_Impact_on_Jobs_20303[[#This Row],[Automation_Probability_2030]], 0)</f>
        <v>0</v>
      </c>
      <c r="O1437">
        <f>AVERAGE(AI_Impact_on_Jobs_20303[[#This Row],[Skill_1]:[Skill_10]])</f>
        <v>47.3</v>
      </c>
      <c r="P1437">
        <v>23</v>
      </c>
      <c r="Q1437">
        <v>41</v>
      </c>
      <c r="R1437">
        <v>86</v>
      </c>
      <c r="S1437">
        <v>77</v>
      </c>
      <c r="T1437">
        <v>24</v>
      </c>
      <c r="U1437">
        <v>98</v>
      </c>
      <c r="V1437">
        <v>9</v>
      </c>
      <c r="W1437">
        <v>53</v>
      </c>
      <c r="X1437">
        <v>53</v>
      </c>
      <c r="Y1437">
        <v>9</v>
      </c>
    </row>
    <row r="1438" spans="1:25" x14ac:dyDescent="0.35">
      <c r="A1438">
        <v>1437</v>
      </c>
      <c r="B1438" t="s">
        <v>26</v>
      </c>
      <c r="C1438">
        <v>55286</v>
      </c>
      <c r="D1438">
        <f>ROUND(AI_Impact_on_Jobs_20303[[#This Row],[Salary]]/1000, 1)</f>
        <v>55.3</v>
      </c>
      <c r="E1438">
        <v>23</v>
      </c>
      <c r="F14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38" t="s">
        <v>22</v>
      </c>
      <c r="H1438">
        <v>28</v>
      </c>
      <c r="I1438">
        <v>128</v>
      </c>
      <c r="J1438">
        <v>57</v>
      </c>
      <c r="K1438" t="s">
        <v>27</v>
      </c>
      <c r="L1438">
        <f>IF(AI_Impact_on_Jobs_20303[[#This Row],[Risk_Category]] = "Low", AI_Impact_on_Jobs_20303[[#This Row],[Automation_Probability_2030]], 0)</f>
        <v>0</v>
      </c>
      <c r="M1438">
        <f>IF(AI_Impact_on_Jobs_20303[[#This Row],[Risk_Category]]="Medium", AI_Impact_on_Jobs_20303[[#This Row],[Automation_Probability_2030]], 0)</f>
        <v>57</v>
      </c>
      <c r="N1438">
        <f>IF(AI_Impact_on_Jobs_20303[[#This Row],[Risk_Category]]="High", AI_Impact_on_Jobs_20303[[#This Row],[Automation_Probability_2030]], 0)</f>
        <v>0</v>
      </c>
      <c r="O1438">
        <f>AVERAGE(AI_Impact_on_Jobs_20303[[#This Row],[Skill_1]:[Skill_10]])</f>
        <v>35</v>
      </c>
      <c r="P1438">
        <v>6</v>
      </c>
      <c r="Q1438">
        <v>19</v>
      </c>
      <c r="R1438">
        <v>22</v>
      </c>
      <c r="S1438">
        <v>5</v>
      </c>
      <c r="T1438">
        <v>24</v>
      </c>
      <c r="U1438">
        <v>35</v>
      </c>
      <c r="V1438">
        <v>83</v>
      </c>
      <c r="W1438">
        <v>37</v>
      </c>
      <c r="X1438">
        <v>75</v>
      </c>
      <c r="Y1438">
        <v>44</v>
      </c>
    </row>
    <row r="1439" spans="1:25" x14ac:dyDescent="0.35">
      <c r="A1439">
        <v>1438</v>
      </c>
      <c r="B1439" t="s">
        <v>37</v>
      </c>
      <c r="C1439">
        <v>104041</v>
      </c>
      <c r="D1439">
        <f>ROUND(AI_Impact_on_Jobs_20303[[#This Row],[Salary]]/1000, 1)</f>
        <v>104</v>
      </c>
      <c r="E1439">
        <v>19</v>
      </c>
      <c r="F14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39" t="s">
        <v>25</v>
      </c>
      <c r="H1439">
        <v>98</v>
      </c>
      <c r="I1439">
        <v>74</v>
      </c>
      <c r="J1439">
        <v>64</v>
      </c>
      <c r="K1439" t="s">
        <v>27</v>
      </c>
      <c r="L1439">
        <f>IF(AI_Impact_on_Jobs_20303[[#This Row],[Risk_Category]] = "Low", AI_Impact_on_Jobs_20303[[#This Row],[Automation_Probability_2030]], 0)</f>
        <v>0</v>
      </c>
      <c r="M1439">
        <f>IF(AI_Impact_on_Jobs_20303[[#This Row],[Risk_Category]]="Medium", AI_Impact_on_Jobs_20303[[#This Row],[Automation_Probability_2030]], 0)</f>
        <v>64</v>
      </c>
      <c r="N1439">
        <f>IF(AI_Impact_on_Jobs_20303[[#This Row],[Risk_Category]]="High", AI_Impact_on_Jobs_20303[[#This Row],[Automation_Probability_2030]], 0)</f>
        <v>0</v>
      </c>
      <c r="O1439">
        <f>AVERAGE(AI_Impact_on_Jobs_20303[[#This Row],[Skill_1]:[Skill_10]])</f>
        <v>54.1</v>
      </c>
      <c r="P1439">
        <v>62</v>
      </c>
      <c r="Q1439">
        <v>82</v>
      </c>
      <c r="R1439">
        <v>65</v>
      </c>
      <c r="S1439">
        <v>42</v>
      </c>
      <c r="T1439">
        <v>23</v>
      </c>
      <c r="U1439">
        <v>7</v>
      </c>
      <c r="V1439">
        <v>54</v>
      </c>
      <c r="W1439">
        <v>99</v>
      </c>
      <c r="X1439">
        <v>74</v>
      </c>
      <c r="Y1439">
        <v>33</v>
      </c>
    </row>
    <row r="1440" spans="1:25" x14ac:dyDescent="0.35">
      <c r="A1440">
        <v>1439</v>
      </c>
      <c r="B1440" t="s">
        <v>40</v>
      </c>
      <c r="C1440">
        <v>140998</v>
      </c>
      <c r="D1440">
        <f>ROUND(AI_Impact_on_Jobs_20303[[#This Row],[Salary]]/1000, 1)</f>
        <v>141</v>
      </c>
      <c r="E1440">
        <v>9</v>
      </c>
      <c r="F14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40" t="s">
        <v>25</v>
      </c>
      <c r="H1440">
        <v>77</v>
      </c>
      <c r="I1440">
        <v>78</v>
      </c>
      <c r="J1440">
        <v>5</v>
      </c>
      <c r="K1440" t="s">
        <v>23</v>
      </c>
      <c r="L1440">
        <f>IF(AI_Impact_on_Jobs_20303[[#This Row],[Risk_Category]] = "Low", AI_Impact_on_Jobs_20303[[#This Row],[Automation_Probability_2030]], 0)</f>
        <v>5</v>
      </c>
      <c r="M1440">
        <f>IF(AI_Impact_on_Jobs_20303[[#This Row],[Risk_Category]]="Medium", AI_Impact_on_Jobs_20303[[#This Row],[Automation_Probability_2030]], 0)</f>
        <v>0</v>
      </c>
      <c r="N1440">
        <f>IF(AI_Impact_on_Jobs_20303[[#This Row],[Risk_Category]]="High", AI_Impact_on_Jobs_20303[[#This Row],[Automation_Probability_2030]], 0)</f>
        <v>0</v>
      </c>
      <c r="O1440">
        <f>AVERAGE(AI_Impact_on_Jobs_20303[[#This Row],[Skill_1]:[Skill_10]])</f>
        <v>55.2</v>
      </c>
      <c r="P1440">
        <v>12</v>
      </c>
      <c r="Q1440">
        <v>88</v>
      </c>
      <c r="R1440">
        <v>84</v>
      </c>
      <c r="S1440">
        <v>3</v>
      </c>
      <c r="T1440">
        <v>29</v>
      </c>
      <c r="U1440">
        <v>79</v>
      </c>
      <c r="V1440">
        <v>94</v>
      </c>
      <c r="W1440">
        <v>78</v>
      </c>
      <c r="X1440">
        <v>61</v>
      </c>
      <c r="Y1440">
        <v>24</v>
      </c>
    </row>
    <row r="1441" spans="1:25" x14ac:dyDescent="0.35">
      <c r="A1441">
        <v>1440</v>
      </c>
      <c r="B1441" t="s">
        <v>32</v>
      </c>
      <c r="C1441">
        <v>122743</v>
      </c>
      <c r="D1441">
        <f>ROUND(AI_Impact_on_Jobs_20303[[#This Row],[Salary]]/1000, 1)</f>
        <v>122.7</v>
      </c>
      <c r="E1441">
        <v>20</v>
      </c>
      <c r="F14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41" t="s">
        <v>19</v>
      </c>
      <c r="H1441">
        <v>23</v>
      </c>
      <c r="I1441">
        <v>131</v>
      </c>
      <c r="J1441">
        <v>45</v>
      </c>
      <c r="K1441" t="s">
        <v>27</v>
      </c>
      <c r="L1441">
        <f>IF(AI_Impact_on_Jobs_20303[[#This Row],[Risk_Category]] = "Low", AI_Impact_on_Jobs_20303[[#This Row],[Automation_Probability_2030]], 0)</f>
        <v>0</v>
      </c>
      <c r="M1441">
        <f>IF(AI_Impact_on_Jobs_20303[[#This Row],[Risk_Category]]="Medium", AI_Impact_on_Jobs_20303[[#This Row],[Automation_Probability_2030]], 0)</f>
        <v>45</v>
      </c>
      <c r="N1441">
        <f>IF(AI_Impact_on_Jobs_20303[[#This Row],[Risk_Category]]="High", AI_Impact_on_Jobs_20303[[#This Row],[Automation_Probability_2030]], 0)</f>
        <v>0</v>
      </c>
      <c r="O1441">
        <f>AVERAGE(AI_Impact_on_Jobs_20303[[#This Row],[Skill_1]:[Skill_10]])</f>
        <v>55.2</v>
      </c>
      <c r="P1441">
        <v>83</v>
      </c>
      <c r="Q1441">
        <v>38</v>
      </c>
      <c r="R1441">
        <v>82</v>
      </c>
      <c r="S1441">
        <v>33</v>
      </c>
      <c r="T1441">
        <v>44</v>
      </c>
      <c r="U1441">
        <v>62</v>
      </c>
      <c r="V1441">
        <v>7</v>
      </c>
      <c r="W1441">
        <v>95</v>
      </c>
      <c r="X1441">
        <v>57</v>
      </c>
      <c r="Y1441">
        <v>51</v>
      </c>
    </row>
    <row r="1442" spans="1:25" x14ac:dyDescent="0.35">
      <c r="A1442">
        <v>1441</v>
      </c>
      <c r="B1442" t="s">
        <v>43</v>
      </c>
      <c r="C1442">
        <v>64303</v>
      </c>
      <c r="D1442">
        <f>ROUND(AI_Impact_on_Jobs_20303[[#This Row],[Salary]]/1000, 1)</f>
        <v>64.3</v>
      </c>
      <c r="E1442">
        <v>17</v>
      </c>
      <c r="F14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42" t="s">
        <v>38</v>
      </c>
      <c r="H1442">
        <v>87</v>
      </c>
      <c r="I1442">
        <v>102</v>
      </c>
      <c r="J1442">
        <v>28</v>
      </c>
      <c r="K1442" t="s">
        <v>23</v>
      </c>
      <c r="L1442">
        <f>IF(AI_Impact_on_Jobs_20303[[#This Row],[Risk_Category]] = "Low", AI_Impact_on_Jobs_20303[[#This Row],[Automation_Probability_2030]], 0)</f>
        <v>28</v>
      </c>
      <c r="M1442">
        <f>IF(AI_Impact_on_Jobs_20303[[#This Row],[Risk_Category]]="Medium", AI_Impact_on_Jobs_20303[[#This Row],[Automation_Probability_2030]], 0)</f>
        <v>0</v>
      </c>
      <c r="N1442">
        <f>IF(AI_Impact_on_Jobs_20303[[#This Row],[Risk_Category]]="High", AI_Impact_on_Jobs_20303[[#This Row],[Automation_Probability_2030]], 0)</f>
        <v>0</v>
      </c>
      <c r="O1442">
        <f>AVERAGE(AI_Impact_on_Jobs_20303[[#This Row],[Skill_1]:[Skill_10]])</f>
        <v>29.2</v>
      </c>
      <c r="P1442">
        <v>6</v>
      </c>
      <c r="Q1442">
        <v>11</v>
      </c>
      <c r="R1442">
        <v>6</v>
      </c>
      <c r="S1442">
        <v>35</v>
      </c>
      <c r="T1442">
        <v>46</v>
      </c>
      <c r="U1442">
        <v>33</v>
      </c>
      <c r="V1442">
        <v>4</v>
      </c>
      <c r="W1442">
        <v>82</v>
      </c>
      <c r="X1442">
        <v>59</v>
      </c>
      <c r="Y1442">
        <v>10</v>
      </c>
    </row>
    <row r="1443" spans="1:25" x14ac:dyDescent="0.35">
      <c r="A1443">
        <v>1442</v>
      </c>
      <c r="B1443" t="s">
        <v>29</v>
      </c>
      <c r="C1443">
        <v>89977</v>
      </c>
      <c r="D1443">
        <f>ROUND(AI_Impact_on_Jobs_20303[[#This Row],[Salary]]/1000, 1)</f>
        <v>90</v>
      </c>
      <c r="E1443">
        <v>3</v>
      </c>
      <c r="F14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43" t="s">
        <v>19</v>
      </c>
      <c r="H1443">
        <v>27</v>
      </c>
      <c r="I1443">
        <v>76</v>
      </c>
      <c r="J1443">
        <v>13</v>
      </c>
      <c r="K1443" t="s">
        <v>23</v>
      </c>
      <c r="L1443">
        <f>IF(AI_Impact_on_Jobs_20303[[#This Row],[Risk_Category]] = "Low", AI_Impact_on_Jobs_20303[[#This Row],[Automation_Probability_2030]], 0)</f>
        <v>13</v>
      </c>
      <c r="M1443">
        <f>IF(AI_Impact_on_Jobs_20303[[#This Row],[Risk_Category]]="Medium", AI_Impact_on_Jobs_20303[[#This Row],[Automation_Probability_2030]], 0)</f>
        <v>0</v>
      </c>
      <c r="N1443">
        <f>IF(AI_Impact_on_Jobs_20303[[#This Row],[Risk_Category]]="High", AI_Impact_on_Jobs_20303[[#This Row],[Automation_Probability_2030]], 0)</f>
        <v>0</v>
      </c>
      <c r="O1443">
        <f>AVERAGE(AI_Impact_on_Jobs_20303[[#This Row],[Skill_1]:[Skill_10]])</f>
        <v>42.9</v>
      </c>
      <c r="P1443">
        <v>84</v>
      </c>
      <c r="Q1443">
        <v>3</v>
      </c>
      <c r="R1443">
        <v>23</v>
      </c>
      <c r="S1443">
        <v>9</v>
      </c>
      <c r="T1443">
        <v>64</v>
      </c>
      <c r="U1443">
        <v>23</v>
      </c>
      <c r="V1443">
        <v>22</v>
      </c>
      <c r="W1443">
        <v>86</v>
      </c>
      <c r="X1443">
        <v>89</v>
      </c>
      <c r="Y1443">
        <v>26</v>
      </c>
    </row>
    <row r="1444" spans="1:25" x14ac:dyDescent="0.35">
      <c r="A1444">
        <v>1443</v>
      </c>
      <c r="B1444" t="s">
        <v>26</v>
      </c>
      <c r="C1444">
        <v>67133</v>
      </c>
      <c r="D1444">
        <f>ROUND(AI_Impact_on_Jobs_20303[[#This Row],[Salary]]/1000, 1)</f>
        <v>67.099999999999994</v>
      </c>
      <c r="E1444">
        <v>19</v>
      </c>
      <c r="F14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44" t="s">
        <v>38</v>
      </c>
      <c r="H1444">
        <v>83</v>
      </c>
      <c r="I1444">
        <v>127</v>
      </c>
      <c r="J1444">
        <v>63</v>
      </c>
      <c r="K1444" t="s">
        <v>27</v>
      </c>
      <c r="L1444">
        <f>IF(AI_Impact_on_Jobs_20303[[#This Row],[Risk_Category]] = "Low", AI_Impact_on_Jobs_20303[[#This Row],[Automation_Probability_2030]], 0)</f>
        <v>0</v>
      </c>
      <c r="M1444">
        <f>IF(AI_Impact_on_Jobs_20303[[#This Row],[Risk_Category]]="Medium", AI_Impact_on_Jobs_20303[[#This Row],[Automation_Probability_2030]], 0)</f>
        <v>63</v>
      </c>
      <c r="N1444">
        <f>IF(AI_Impact_on_Jobs_20303[[#This Row],[Risk_Category]]="High", AI_Impact_on_Jobs_20303[[#This Row],[Automation_Probability_2030]], 0)</f>
        <v>0</v>
      </c>
      <c r="O1444">
        <f>AVERAGE(AI_Impact_on_Jobs_20303[[#This Row],[Skill_1]:[Skill_10]])</f>
        <v>52.3</v>
      </c>
      <c r="P1444">
        <v>52</v>
      </c>
      <c r="Q1444">
        <v>91</v>
      </c>
      <c r="R1444">
        <v>33</v>
      </c>
      <c r="S1444">
        <v>16</v>
      </c>
      <c r="T1444">
        <v>71</v>
      </c>
      <c r="U1444">
        <v>54</v>
      </c>
      <c r="V1444">
        <v>85</v>
      </c>
      <c r="W1444">
        <v>8</v>
      </c>
      <c r="X1444">
        <v>84</v>
      </c>
      <c r="Y1444">
        <v>29</v>
      </c>
    </row>
    <row r="1445" spans="1:25" x14ac:dyDescent="0.35">
      <c r="A1445">
        <v>1444</v>
      </c>
      <c r="B1445" t="s">
        <v>37</v>
      </c>
      <c r="C1445">
        <v>70680</v>
      </c>
      <c r="D1445">
        <f>ROUND(AI_Impact_on_Jobs_20303[[#This Row],[Salary]]/1000, 1)</f>
        <v>70.7</v>
      </c>
      <c r="E1445">
        <v>19</v>
      </c>
      <c r="F14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45" t="s">
        <v>19</v>
      </c>
      <c r="H1445">
        <v>4</v>
      </c>
      <c r="I1445">
        <v>111</v>
      </c>
      <c r="J1445">
        <v>59</v>
      </c>
      <c r="K1445" t="s">
        <v>27</v>
      </c>
      <c r="L1445">
        <f>IF(AI_Impact_on_Jobs_20303[[#This Row],[Risk_Category]] = "Low", AI_Impact_on_Jobs_20303[[#This Row],[Automation_Probability_2030]], 0)</f>
        <v>0</v>
      </c>
      <c r="M1445">
        <f>IF(AI_Impact_on_Jobs_20303[[#This Row],[Risk_Category]]="Medium", AI_Impact_on_Jobs_20303[[#This Row],[Automation_Probability_2030]], 0)</f>
        <v>59</v>
      </c>
      <c r="N1445">
        <f>IF(AI_Impact_on_Jobs_20303[[#This Row],[Risk_Category]]="High", AI_Impact_on_Jobs_20303[[#This Row],[Automation_Probability_2030]], 0)</f>
        <v>0</v>
      </c>
      <c r="O1445">
        <f>AVERAGE(AI_Impact_on_Jobs_20303[[#This Row],[Skill_1]:[Skill_10]])</f>
        <v>41.2</v>
      </c>
      <c r="P1445">
        <v>37</v>
      </c>
      <c r="Q1445">
        <v>22</v>
      </c>
      <c r="R1445">
        <v>54</v>
      </c>
      <c r="S1445">
        <v>83</v>
      </c>
      <c r="T1445">
        <v>32</v>
      </c>
      <c r="U1445">
        <v>25</v>
      </c>
      <c r="V1445">
        <v>28</v>
      </c>
      <c r="W1445">
        <v>95</v>
      </c>
      <c r="X1445">
        <v>36</v>
      </c>
      <c r="Y1445">
        <v>0</v>
      </c>
    </row>
    <row r="1446" spans="1:25" x14ac:dyDescent="0.35">
      <c r="A1446">
        <v>1445</v>
      </c>
      <c r="B1446" t="s">
        <v>24</v>
      </c>
      <c r="C1446">
        <v>47013</v>
      </c>
      <c r="D1446">
        <f>ROUND(AI_Impact_on_Jobs_20303[[#This Row],[Salary]]/1000, 1)</f>
        <v>47</v>
      </c>
      <c r="E1446">
        <v>16</v>
      </c>
      <c r="F14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46" t="s">
        <v>25</v>
      </c>
      <c r="H1446">
        <v>7</v>
      </c>
      <c r="I1446">
        <v>63</v>
      </c>
      <c r="J1446">
        <v>95</v>
      </c>
      <c r="K1446" t="s">
        <v>20</v>
      </c>
      <c r="L1446">
        <f>IF(AI_Impact_on_Jobs_20303[[#This Row],[Risk_Category]] = "Low", AI_Impact_on_Jobs_20303[[#This Row],[Automation_Probability_2030]], 0)</f>
        <v>0</v>
      </c>
      <c r="M1446">
        <f>IF(AI_Impact_on_Jobs_20303[[#This Row],[Risk_Category]]="Medium", AI_Impact_on_Jobs_20303[[#This Row],[Automation_Probability_2030]], 0)</f>
        <v>0</v>
      </c>
      <c r="N1446">
        <f>IF(AI_Impact_on_Jobs_20303[[#This Row],[Risk_Category]]="High", AI_Impact_on_Jobs_20303[[#This Row],[Automation_Probability_2030]], 0)</f>
        <v>95</v>
      </c>
      <c r="O1446">
        <f>AVERAGE(AI_Impact_on_Jobs_20303[[#This Row],[Skill_1]:[Skill_10]])</f>
        <v>32.1</v>
      </c>
      <c r="P1446">
        <v>61</v>
      </c>
      <c r="Q1446">
        <v>5</v>
      </c>
      <c r="R1446">
        <v>38</v>
      </c>
      <c r="S1446">
        <v>9</v>
      </c>
      <c r="T1446">
        <v>24</v>
      </c>
      <c r="U1446">
        <v>29</v>
      </c>
      <c r="V1446">
        <v>12</v>
      </c>
      <c r="W1446">
        <v>76</v>
      </c>
      <c r="X1446">
        <v>6</v>
      </c>
      <c r="Y1446">
        <v>61</v>
      </c>
    </row>
    <row r="1447" spans="1:25" x14ac:dyDescent="0.35">
      <c r="A1447">
        <v>1446</v>
      </c>
      <c r="B1447" t="s">
        <v>37</v>
      </c>
      <c r="C1447">
        <v>139982</v>
      </c>
      <c r="D1447">
        <f>ROUND(AI_Impact_on_Jobs_20303[[#This Row],[Salary]]/1000, 1)</f>
        <v>140</v>
      </c>
      <c r="E1447">
        <v>26</v>
      </c>
      <c r="F14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47" t="s">
        <v>38</v>
      </c>
      <c r="H1447">
        <v>65</v>
      </c>
      <c r="I1447">
        <v>127</v>
      </c>
      <c r="J1447">
        <v>44</v>
      </c>
      <c r="K1447" t="s">
        <v>27</v>
      </c>
      <c r="L1447">
        <f>IF(AI_Impact_on_Jobs_20303[[#This Row],[Risk_Category]] = "Low", AI_Impact_on_Jobs_20303[[#This Row],[Automation_Probability_2030]], 0)</f>
        <v>0</v>
      </c>
      <c r="M1447">
        <f>IF(AI_Impact_on_Jobs_20303[[#This Row],[Risk_Category]]="Medium", AI_Impact_on_Jobs_20303[[#This Row],[Automation_Probability_2030]], 0)</f>
        <v>44</v>
      </c>
      <c r="N1447">
        <f>IF(AI_Impact_on_Jobs_20303[[#This Row],[Risk_Category]]="High", AI_Impact_on_Jobs_20303[[#This Row],[Automation_Probability_2030]], 0)</f>
        <v>0</v>
      </c>
      <c r="O1447">
        <f>AVERAGE(AI_Impact_on_Jobs_20303[[#This Row],[Skill_1]:[Skill_10]])</f>
        <v>45</v>
      </c>
      <c r="P1447">
        <v>8</v>
      </c>
      <c r="Q1447">
        <v>35</v>
      </c>
      <c r="R1447">
        <v>76</v>
      </c>
      <c r="S1447">
        <v>3</v>
      </c>
      <c r="T1447">
        <v>55</v>
      </c>
      <c r="U1447">
        <v>97</v>
      </c>
      <c r="V1447">
        <v>98</v>
      </c>
      <c r="W1447">
        <v>28</v>
      </c>
      <c r="X1447">
        <v>44</v>
      </c>
      <c r="Y1447">
        <v>6</v>
      </c>
    </row>
    <row r="1448" spans="1:25" x14ac:dyDescent="0.35">
      <c r="A1448">
        <v>1447</v>
      </c>
      <c r="B1448" t="s">
        <v>35</v>
      </c>
      <c r="C1448">
        <v>114935</v>
      </c>
      <c r="D1448">
        <f>ROUND(AI_Impact_on_Jobs_20303[[#This Row],[Salary]]/1000, 1)</f>
        <v>114.9</v>
      </c>
      <c r="E1448">
        <v>22</v>
      </c>
      <c r="F14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48" t="s">
        <v>22</v>
      </c>
      <c r="H1448">
        <v>6</v>
      </c>
      <c r="I1448">
        <v>68</v>
      </c>
      <c r="J1448">
        <v>36</v>
      </c>
      <c r="K1448" t="s">
        <v>27</v>
      </c>
      <c r="L1448">
        <f>IF(AI_Impact_on_Jobs_20303[[#This Row],[Risk_Category]] = "Low", AI_Impact_on_Jobs_20303[[#This Row],[Automation_Probability_2030]], 0)</f>
        <v>0</v>
      </c>
      <c r="M1448">
        <f>IF(AI_Impact_on_Jobs_20303[[#This Row],[Risk_Category]]="Medium", AI_Impact_on_Jobs_20303[[#This Row],[Automation_Probability_2030]], 0)</f>
        <v>36</v>
      </c>
      <c r="N1448">
        <f>IF(AI_Impact_on_Jobs_20303[[#This Row],[Risk_Category]]="High", AI_Impact_on_Jobs_20303[[#This Row],[Automation_Probability_2030]], 0)</f>
        <v>0</v>
      </c>
      <c r="O1448">
        <f>AVERAGE(AI_Impact_on_Jobs_20303[[#This Row],[Skill_1]:[Skill_10]])</f>
        <v>34.4</v>
      </c>
      <c r="P1448">
        <v>0</v>
      </c>
      <c r="Q1448">
        <v>94</v>
      </c>
      <c r="R1448">
        <v>83</v>
      </c>
      <c r="S1448">
        <v>8</v>
      </c>
      <c r="T1448">
        <v>6</v>
      </c>
      <c r="U1448">
        <v>23</v>
      </c>
      <c r="V1448">
        <v>26</v>
      </c>
      <c r="W1448">
        <v>87</v>
      </c>
      <c r="X1448">
        <v>11</v>
      </c>
      <c r="Y1448">
        <v>6</v>
      </c>
    </row>
    <row r="1449" spans="1:25" x14ac:dyDescent="0.35">
      <c r="A1449">
        <v>1448</v>
      </c>
      <c r="B1449" t="s">
        <v>33</v>
      </c>
      <c r="C1449">
        <v>74741</v>
      </c>
      <c r="D1449">
        <f>ROUND(AI_Impact_on_Jobs_20303[[#This Row],[Salary]]/1000, 1)</f>
        <v>74.7</v>
      </c>
      <c r="E1449">
        <v>12</v>
      </c>
      <c r="F14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49" t="s">
        <v>22</v>
      </c>
      <c r="H1449">
        <v>19</v>
      </c>
      <c r="I1449">
        <v>95</v>
      </c>
      <c r="J1449">
        <v>94</v>
      </c>
      <c r="K1449" t="s">
        <v>20</v>
      </c>
      <c r="L1449">
        <f>IF(AI_Impact_on_Jobs_20303[[#This Row],[Risk_Category]] = "Low", AI_Impact_on_Jobs_20303[[#This Row],[Automation_Probability_2030]], 0)</f>
        <v>0</v>
      </c>
      <c r="M1449">
        <f>IF(AI_Impact_on_Jobs_20303[[#This Row],[Risk_Category]]="Medium", AI_Impact_on_Jobs_20303[[#This Row],[Automation_Probability_2030]], 0)</f>
        <v>0</v>
      </c>
      <c r="N1449">
        <f>IF(AI_Impact_on_Jobs_20303[[#This Row],[Risk_Category]]="High", AI_Impact_on_Jobs_20303[[#This Row],[Automation_Probability_2030]], 0)</f>
        <v>94</v>
      </c>
      <c r="O1449">
        <f>AVERAGE(AI_Impact_on_Jobs_20303[[#This Row],[Skill_1]:[Skill_10]])</f>
        <v>47.2</v>
      </c>
      <c r="P1449">
        <v>78</v>
      </c>
      <c r="Q1449">
        <v>13</v>
      </c>
      <c r="R1449">
        <v>85</v>
      </c>
      <c r="S1449">
        <v>94</v>
      </c>
      <c r="T1449">
        <v>28</v>
      </c>
      <c r="U1449">
        <v>33</v>
      </c>
      <c r="V1449">
        <v>13</v>
      </c>
      <c r="W1449">
        <v>34</v>
      </c>
      <c r="X1449">
        <v>67</v>
      </c>
      <c r="Y1449">
        <v>27</v>
      </c>
    </row>
    <row r="1450" spans="1:25" x14ac:dyDescent="0.35">
      <c r="A1450">
        <v>1449</v>
      </c>
      <c r="B1450" t="s">
        <v>40</v>
      </c>
      <c r="C1450">
        <v>114153</v>
      </c>
      <c r="D1450">
        <f>ROUND(AI_Impact_on_Jobs_20303[[#This Row],[Salary]]/1000, 1)</f>
        <v>114.2</v>
      </c>
      <c r="E1450">
        <v>20</v>
      </c>
      <c r="F14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50" t="s">
        <v>25</v>
      </c>
      <c r="H1450">
        <v>34</v>
      </c>
      <c r="I1450">
        <v>95</v>
      </c>
      <c r="J1450">
        <v>19</v>
      </c>
      <c r="K1450" t="s">
        <v>23</v>
      </c>
      <c r="L1450">
        <f>IF(AI_Impact_on_Jobs_20303[[#This Row],[Risk_Category]] = "Low", AI_Impact_on_Jobs_20303[[#This Row],[Automation_Probability_2030]], 0)</f>
        <v>19</v>
      </c>
      <c r="M1450">
        <f>IF(AI_Impact_on_Jobs_20303[[#This Row],[Risk_Category]]="Medium", AI_Impact_on_Jobs_20303[[#This Row],[Automation_Probability_2030]], 0)</f>
        <v>0</v>
      </c>
      <c r="N1450">
        <f>IF(AI_Impact_on_Jobs_20303[[#This Row],[Risk_Category]]="High", AI_Impact_on_Jobs_20303[[#This Row],[Automation_Probability_2030]], 0)</f>
        <v>0</v>
      </c>
      <c r="O1450">
        <f>AVERAGE(AI_Impact_on_Jobs_20303[[#This Row],[Skill_1]:[Skill_10]])</f>
        <v>32.9</v>
      </c>
      <c r="P1450">
        <v>68</v>
      </c>
      <c r="Q1450">
        <v>6</v>
      </c>
      <c r="R1450">
        <v>47</v>
      </c>
      <c r="S1450">
        <v>27</v>
      </c>
      <c r="T1450">
        <v>95</v>
      </c>
      <c r="U1450">
        <v>36</v>
      </c>
      <c r="V1450">
        <v>1</v>
      </c>
      <c r="W1450">
        <v>4</v>
      </c>
      <c r="X1450">
        <v>27</v>
      </c>
      <c r="Y1450">
        <v>18</v>
      </c>
    </row>
    <row r="1451" spans="1:25" x14ac:dyDescent="0.35">
      <c r="A1451">
        <v>1450</v>
      </c>
      <c r="B1451" t="s">
        <v>24</v>
      </c>
      <c r="C1451">
        <v>113110</v>
      </c>
      <c r="D1451">
        <f>ROUND(AI_Impact_on_Jobs_20303[[#This Row],[Salary]]/1000, 1)</f>
        <v>113.1</v>
      </c>
      <c r="E1451">
        <v>11</v>
      </c>
      <c r="F14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51" t="s">
        <v>25</v>
      </c>
      <c r="H1451">
        <v>85</v>
      </c>
      <c r="I1451">
        <v>81</v>
      </c>
      <c r="J1451">
        <v>84</v>
      </c>
      <c r="K1451" t="s">
        <v>20</v>
      </c>
      <c r="L1451">
        <f>IF(AI_Impact_on_Jobs_20303[[#This Row],[Risk_Category]] = "Low", AI_Impact_on_Jobs_20303[[#This Row],[Automation_Probability_2030]], 0)</f>
        <v>0</v>
      </c>
      <c r="M1451">
        <f>IF(AI_Impact_on_Jobs_20303[[#This Row],[Risk_Category]]="Medium", AI_Impact_on_Jobs_20303[[#This Row],[Automation_Probability_2030]], 0)</f>
        <v>0</v>
      </c>
      <c r="N1451">
        <f>IF(AI_Impact_on_Jobs_20303[[#This Row],[Risk_Category]]="High", AI_Impact_on_Jobs_20303[[#This Row],[Automation_Probability_2030]], 0)</f>
        <v>84</v>
      </c>
      <c r="O1451">
        <f>AVERAGE(AI_Impact_on_Jobs_20303[[#This Row],[Skill_1]:[Skill_10]])</f>
        <v>43.4</v>
      </c>
      <c r="P1451">
        <v>73</v>
      </c>
      <c r="Q1451">
        <v>4</v>
      </c>
      <c r="R1451">
        <v>7</v>
      </c>
      <c r="S1451">
        <v>23</v>
      </c>
      <c r="T1451">
        <v>88</v>
      </c>
      <c r="U1451">
        <v>82</v>
      </c>
      <c r="V1451">
        <v>9</v>
      </c>
      <c r="W1451">
        <v>22</v>
      </c>
      <c r="X1451">
        <v>77</v>
      </c>
      <c r="Y1451">
        <v>49</v>
      </c>
    </row>
    <row r="1452" spans="1:25" x14ac:dyDescent="0.35">
      <c r="A1452">
        <v>1451</v>
      </c>
      <c r="B1452" t="s">
        <v>41</v>
      </c>
      <c r="C1452">
        <v>108596</v>
      </c>
      <c r="D1452">
        <f>ROUND(AI_Impact_on_Jobs_20303[[#This Row],[Salary]]/1000, 1)</f>
        <v>108.6</v>
      </c>
      <c r="E1452">
        <v>9</v>
      </c>
      <c r="F14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52" t="s">
        <v>38</v>
      </c>
      <c r="H1452">
        <v>21</v>
      </c>
      <c r="I1452">
        <v>145</v>
      </c>
      <c r="J1452">
        <v>9</v>
      </c>
      <c r="K1452" t="s">
        <v>20</v>
      </c>
      <c r="L1452">
        <f>IF(AI_Impact_on_Jobs_20303[[#This Row],[Risk_Category]] = "Low", AI_Impact_on_Jobs_20303[[#This Row],[Automation_Probability_2030]], 0)</f>
        <v>0</v>
      </c>
      <c r="M1452">
        <f>IF(AI_Impact_on_Jobs_20303[[#This Row],[Risk_Category]]="Medium", AI_Impact_on_Jobs_20303[[#This Row],[Automation_Probability_2030]], 0)</f>
        <v>0</v>
      </c>
      <c r="N1452">
        <f>IF(AI_Impact_on_Jobs_20303[[#This Row],[Risk_Category]]="High", AI_Impact_on_Jobs_20303[[#This Row],[Automation_Probability_2030]], 0)</f>
        <v>9</v>
      </c>
      <c r="O1452">
        <f>AVERAGE(AI_Impact_on_Jobs_20303[[#This Row],[Skill_1]:[Skill_10]])</f>
        <v>40.200000000000003</v>
      </c>
      <c r="P1452">
        <v>2</v>
      </c>
      <c r="Q1452">
        <v>56</v>
      </c>
      <c r="R1452">
        <v>11</v>
      </c>
      <c r="S1452">
        <v>36</v>
      </c>
      <c r="T1452">
        <v>66</v>
      </c>
      <c r="U1452">
        <v>33</v>
      </c>
      <c r="V1452">
        <v>66</v>
      </c>
      <c r="W1452">
        <v>24</v>
      </c>
      <c r="X1452">
        <v>72</v>
      </c>
      <c r="Y1452">
        <v>36</v>
      </c>
    </row>
    <row r="1453" spans="1:25" x14ac:dyDescent="0.35">
      <c r="A1453">
        <v>1452</v>
      </c>
      <c r="B1453" t="s">
        <v>44</v>
      </c>
      <c r="C1453">
        <v>94274</v>
      </c>
      <c r="D1453">
        <f>ROUND(AI_Impact_on_Jobs_20303[[#This Row],[Salary]]/1000, 1)</f>
        <v>94.3</v>
      </c>
      <c r="E1453">
        <v>10</v>
      </c>
      <c r="F14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53" t="s">
        <v>22</v>
      </c>
      <c r="H1453">
        <v>14</v>
      </c>
      <c r="I1453">
        <v>86</v>
      </c>
      <c r="J1453">
        <v>49</v>
      </c>
      <c r="K1453" t="s">
        <v>27</v>
      </c>
      <c r="L1453">
        <f>IF(AI_Impact_on_Jobs_20303[[#This Row],[Risk_Category]] = "Low", AI_Impact_on_Jobs_20303[[#This Row],[Automation_Probability_2030]], 0)</f>
        <v>0</v>
      </c>
      <c r="M1453">
        <f>IF(AI_Impact_on_Jobs_20303[[#This Row],[Risk_Category]]="Medium", AI_Impact_on_Jobs_20303[[#This Row],[Automation_Probability_2030]], 0)</f>
        <v>49</v>
      </c>
      <c r="N1453">
        <f>IF(AI_Impact_on_Jobs_20303[[#This Row],[Risk_Category]]="High", AI_Impact_on_Jobs_20303[[#This Row],[Automation_Probability_2030]], 0)</f>
        <v>0</v>
      </c>
      <c r="O1453">
        <f>AVERAGE(AI_Impact_on_Jobs_20303[[#This Row],[Skill_1]:[Skill_10]])</f>
        <v>56.8</v>
      </c>
      <c r="P1453">
        <v>42</v>
      </c>
      <c r="Q1453">
        <v>43</v>
      </c>
      <c r="R1453">
        <v>44</v>
      </c>
      <c r="S1453">
        <v>99</v>
      </c>
      <c r="T1453">
        <v>19</v>
      </c>
      <c r="U1453">
        <v>77</v>
      </c>
      <c r="V1453">
        <v>55</v>
      </c>
      <c r="W1453">
        <v>41</v>
      </c>
      <c r="X1453">
        <v>63</v>
      </c>
      <c r="Y1453">
        <v>85</v>
      </c>
    </row>
    <row r="1454" spans="1:25" x14ac:dyDescent="0.35">
      <c r="A1454">
        <v>1453</v>
      </c>
      <c r="B1454" t="s">
        <v>44</v>
      </c>
      <c r="C1454">
        <v>135649</v>
      </c>
      <c r="D1454">
        <f>ROUND(AI_Impact_on_Jobs_20303[[#This Row],[Salary]]/1000, 1)</f>
        <v>135.6</v>
      </c>
      <c r="E1454">
        <v>11</v>
      </c>
      <c r="F14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54" t="s">
        <v>22</v>
      </c>
      <c r="H1454">
        <v>86</v>
      </c>
      <c r="I1454">
        <v>59</v>
      </c>
      <c r="J1454">
        <v>56</v>
      </c>
      <c r="K1454" t="s">
        <v>27</v>
      </c>
      <c r="L1454">
        <f>IF(AI_Impact_on_Jobs_20303[[#This Row],[Risk_Category]] = "Low", AI_Impact_on_Jobs_20303[[#This Row],[Automation_Probability_2030]], 0)</f>
        <v>0</v>
      </c>
      <c r="M1454">
        <f>IF(AI_Impact_on_Jobs_20303[[#This Row],[Risk_Category]]="Medium", AI_Impact_on_Jobs_20303[[#This Row],[Automation_Probability_2030]], 0)</f>
        <v>56</v>
      </c>
      <c r="N1454">
        <f>IF(AI_Impact_on_Jobs_20303[[#This Row],[Risk_Category]]="High", AI_Impact_on_Jobs_20303[[#This Row],[Automation_Probability_2030]], 0)</f>
        <v>0</v>
      </c>
      <c r="O1454">
        <f>AVERAGE(AI_Impact_on_Jobs_20303[[#This Row],[Skill_1]:[Skill_10]])</f>
        <v>39.299999999999997</v>
      </c>
      <c r="P1454">
        <v>33</v>
      </c>
      <c r="Q1454">
        <v>39</v>
      </c>
      <c r="R1454">
        <v>57</v>
      </c>
      <c r="S1454">
        <v>48</v>
      </c>
      <c r="T1454">
        <v>38</v>
      </c>
      <c r="U1454">
        <v>31</v>
      </c>
      <c r="V1454">
        <v>62</v>
      </c>
      <c r="W1454">
        <v>51</v>
      </c>
      <c r="X1454">
        <v>32</v>
      </c>
      <c r="Y1454">
        <v>2</v>
      </c>
    </row>
    <row r="1455" spans="1:25" x14ac:dyDescent="0.35">
      <c r="A1455">
        <v>1454</v>
      </c>
      <c r="B1455" t="s">
        <v>40</v>
      </c>
      <c r="C1455">
        <v>131433</v>
      </c>
      <c r="D1455">
        <f>ROUND(AI_Impact_on_Jobs_20303[[#This Row],[Salary]]/1000, 1)</f>
        <v>131.4</v>
      </c>
      <c r="E1455">
        <v>10</v>
      </c>
      <c r="F14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55" t="s">
        <v>25</v>
      </c>
      <c r="H1455">
        <v>8</v>
      </c>
      <c r="I1455">
        <v>71</v>
      </c>
      <c r="J1455">
        <v>12</v>
      </c>
      <c r="K1455" t="s">
        <v>23</v>
      </c>
      <c r="L1455">
        <f>IF(AI_Impact_on_Jobs_20303[[#This Row],[Risk_Category]] = "Low", AI_Impact_on_Jobs_20303[[#This Row],[Automation_Probability_2030]], 0)</f>
        <v>12</v>
      </c>
      <c r="M1455">
        <f>IF(AI_Impact_on_Jobs_20303[[#This Row],[Risk_Category]]="Medium", AI_Impact_on_Jobs_20303[[#This Row],[Automation_Probability_2030]], 0)</f>
        <v>0</v>
      </c>
      <c r="N1455">
        <f>IF(AI_Impact_on_Jobs_20303[[#This Row],[Risk_Category]]="High", AI_Impact_on_Jobs_20303[[#This Row],[Automation_Probability_2030]], 0)</f>
        <v>0</v>
      </c>
      <c r="O1455">
        <f>AVERAGE(AI_Impact_on_Jobs_20303[[#This Row],[Skill_1]:[Skill_10]])</f>
        <v>56.4</v>
      </c>
      <c r="P1455">
        <v>24</v>
      </c>
      <c r="Q1455">
        <v>88</v>
      </c>
      <c r="R1455">
        <v>77</v>
      </c>
      <c r="S1455">
        <v>7</v>
      </c>
      <c r="T1455">
        <v>83</v>
      </c>
      <c r="U1455">
        <v>4</v>
      </c>
      <c r="V1455">
        <v>25</v>
      </c>
      <c r="W1455">
        <v>92</v>
      </c>
      <c r="X1455">
        <v>86</v>
      </c>
      <c r="Y1455">
        <v>78</v>
      </c>
    </row>
    <row r="1456" spans="1:25" x14ac:dyDescent="0.35">
      <c r="A1456">
        <v>1455</v>
      </c>
      <c r="B1456" t="s">
        <v>42</v>
      </c>
      <c r="C1456">
        <v>148962</v>
      </c>
      <c r="D1456">
        <f>ROUND(AI_Impact_on_Jobs_20303[[#This Row],[Salary]]/1000, 1)</f>
        <v>149</v>
      </c>
      <c r="E1456">
        <v>27</v>
      </c>
      <c r="F14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56" t="s">
        <v>38</v>
      </c>
      <c r="H1456">
        <v>32</v>
      </c>
      <c r="I1456">
        <v>138</v>
      </c>
      <c r="J1456">
        <v>56</v>
      </c>
      <c r="K1456" t="s">
        <v>27</v>
      </c>
      <c r="L1456">
        <f>IF(AI_Impact_on_Jobs_20303[[#This Row],[Risk_Category]] = "Low", AI_Impact_on_Jobs_20303[[#This Row],[Automation_Probability_2030]], 0)</f>
        <v>0</v>
      </c>
      <c r="M1456">
        <f>IF(AI_Impact_on_Jobs_20303[[#This Row],[Risk_Category]]="Medium", AI_Impact_on_Jobs_20303[[#This Row],[Automation_Probability_2030]], 0)</f>
        <v>56</v>
      </c>
      <c r="N1456">
        <f>IF(AI_Impact_on_Jobs_20303[[#This Row],[Risk_Category]]="High", AI_Impact_on_Jobs_20303[[#This Row],[Automation_Probability_2030]], 0)</f>
        <v>0</v>
      </c>
      <c r="O1456">
        <f>AVERAGE(AI_Impact_on_Jobs_20303[[#This Row],[Skill_1]:[Skill_10]])</f>
        <v>36.6</v>
      </c>
      <c r="P1456">
        <v>3</v>
      </c>
      <c r="Q1456">
        <v>46</v>
      </c>
      <c r="R1456">
        <v>88</v>
      </c>
      <c r="S1456">
        <v>9</v>
      </c>
      <c r="T1456">
        <v>66</v>
      </c>
      <c r="U1456">
        <v>73</v>
      </c>
      <c r="V1456">
        <v>4</v>
      </c>
      <c r="W1456">
        <v>6</v>
      </c>
      <c r="X1456">
        <v>69</v>
      </c>
      <c r="Y1456">
        <v>2</v>
      </c>
    </row>
    <row r="1457" spans="1:25" x14ac:dyDescent="0.35">
      <c r="A1457">
        <v>1456</v>
      </c>
      <c r="B1457" t="s">
        <v>24</v>
      </c>
      <c r="C1457">
        <v>104901</v>
      </c>
      <c r="D1457">
        <f>ROUND(AI_Impact_on_Jobs_20303[[#This Row],[Salary]]/1000, 1)</f>
        <v>104.9</v>
      </c>
      <c r="E1457">
        <v>5</v>
      </c>
      <c r="F14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57" t="s">
        <v>19</v>
      </c>
      <c r="H1457">
        <v>93</v>
      </c>
      <c r="I1457">
        <v>74</v>
      </c>
      <c r="J1457">
        <v>91</v>
      </c>
      <c r="K1457" t="s">
        <v>20</v>
      </c>
      <c r="L1457">
        <f>IF(AI_Impact_on_Jobs_20303[[#This Row],[Risk_Category]] = "Low", AI_Impact_on_Jobs_20303[[#This Row],[Automation_Probability_2030]], 0)</f>
        <v>0</v>
      </c>
      <c r="M1457">
        <f>IF(AI_Impact_on_Jobs_20303[[#This Row],[Risk_Category]]="Medium", AI_Impact_on_Jobs_20303[[#This Row],[Automation_Probability_2030]], 0)</f>
        <v>0</v>
      </c>
      <c r="N1457">
        <f>IF(AI_Impact_on_Jobs_20303[[#This Row],[Risk_Category]]="High", AI_Impact_on_Jobs_20303[[#This Row],[Automation_Probability_2030]], 0)</f>
        <v>91</v>
      </c>
      <c r="O1457">
        <f>AVERAGE(AI_Impact_on_Jobs_20303[[#This Row],[Skill_1]:[Skill_10]])</f>
        <v>52.2</v>
      </c>
      <c r="P1457">
        <v>67</v>
      </c>
      <c r="Q1457">
        <v>58</v>
      </c>
      <c r="R1457">
        <v>84</v>
      </c>
      <c r="S1457">
        <v>29</v>
      </c>
      <c r="T1457">
        <v>79</v>
      </c>
      <c r="U1457">
        <v>31</v>
      </c>
      <c r="V1457">
        <v>79</v>
      </c>
      <c r="W1457">
        <v>45</v>
      </c>
      <c r="X1457">
        <v>12</v>
      </c>
      <c r="Y1457">
        <v>38</v>
      </c>
    </row>
    <row r="1458" spans="1:25" x14ac:dyDescent="0.35">
      <c r="A1458">
        <v>1457</v>
      </c>
      <c r="B1458" t="s">
        <v>31</v>
      </c>
      <c r="C1458">
        <v>44133</v>
      </c>
      <c r="D1458">
        <f>ROUND(AI_Impact_on_Jobs_20303[[#This Row],[Salary]]/1000, 1)</f>
        <v>44.1</v>
      </c>
      <c r="E1458">
        <v>27</v>
      </c>
      <c r="F14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58" t="s">
        <v>38</v>
      </c>
      <c r="H1458">
        <v>1</v>
      </c>
      <c r="I1458">
        <v>61</v>
      </c>
      <c r="J1458">
        <v>25</v>
      </c>
      <c r="K1458" t="s">
        <v>23</v>
      </c>
      <c r="L1458">
        <f>IF(AI_Impact_on_Jobs_20303[[#This Row],[Risk_Category]] = "Low", AI_Impact_on_Jobs_20303[[#This Row],[Automation_Probability_2030]], 0)</f>
        <v>25</v>
      </c>
      <c r="M1458">
        <f>IF(AI_Impact_on_Jobs_20303[[#This Row],[Risk_Category]]="Medium", AI_Impact_on_Jobs_20303[[#This Row],[Automation_Probability_2030]], 0)</f>
        <v>0</v>
      </c>
      <c r="N1458">
        <f>IF(AI_Impact_on_Jobs_20303[[#This Row],[Risk_Category]]="High", AI_Impact_on_Jobs_20303[[#This Row],[Automation_Probability_2030]], 0)</f>
        <v>0</v>
      </c>
      <c r="O1458">
        <f>AVERAGE(AI_Impact_on_Jobs_20303[[#This Row],[Skill_1]:[Skill_10]])</f>
        <v>63.7</v>
      </c>
      <c r="P1458">
        <v>88</v>
      </c>
      <c r="Q1458">
        <v>93</v>
      </c>
      <c r="R1458">
        <v>85</v>
      </c>
      <c r="S1458">
        <v>83</v>
      </c>
      <c r="T1458">
        <v>7</v>
      </c>
      <c r="U1458">
        <v>79</v>
      </c>
      <c r="V1458">
        <v>78</v>
      </c>
      <c r="W1458">
        <v>13</v>
      </c>
      <c r="X1458">
        <v>66</v>
      </c>
      <c r="Y1458">
        <v>45</v>
      </c>
    </row>
    <row r="1459" spans="1:25" x14ac:dyDescent="0.35">
      <c r="A1459">
        <v>1458</v>
      </c>
      <c r="B1459" t="s">
        <v>21</v>
      </c>
      <c r="C1459">
        <v>114293</v>
      </c>
      <c r="D1459">
        <f>ROUND(AI_Impact_on_Jobs_20303[[#This Row],[Salary]]/1000, 1)</f>
        <v>114.3</v>
      </c>
      <c r="E1459">
        <v>11</v>
      </c>
      <c r="F14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59" t="s">
        <v>25</v>
      </c>
      <c r="H1459">
        <v>7</v>
      </c>
      <c r="I1459">
        <v>145</v>
      </c>
      <c r="J1459">
        <v>8</v>
      </c>
      <c r="K1459" t="s">
        <v>23</v>
      </c>
      <c r="L1459">
        <f>IF(AI_Impact_on_Jobs_20303[[#This Row],[Risk_Category]] = "Low", AI_Impact_on_Jobs_20303[[#This Row],[Automation_Probability_2030]], 0)</f>
        <v>8</v>
      </c>
      <c r="M1459">
        <f>IF(AI_Impact_on_Jobs_20303[[#This Row],[Risk_Category]]="Medium", AI_Impact_on_Jobs_20303[[#This Row],[Automation_Probability_2030]], 0)</f>
        <v>0</v>
      </c>
      <c r="N1459">
        <f>IF(AI_Impact_on_Jobs_20303[[#This Row],[Risk_Category]]="High", AI_Impact_on_Jobs_20303[[#This Row],[Automation_Probability_2030]], 0)</f>
        <v>0</v>
      </c>
      <c r="O1459">
        <f>AVERAGE(AI_Impact_on_Jobs_20303[[#This Row],[Skill_1]:[Skill_10]])</f>
        <v>42.8</v>
      </c>
      <c r="P1459">
        <v>4</v>
      </c>
      <c r="Q1459">
        <v>97</v>
      </c>
      <c r="R1459">
        <v>8</v>
      </c>
      <c r="S1459">
        <v>39</v>
      </c>
      <c r="T1459">
        <v>65</v>
      </c>
      <c r="U1459">
        <v>88</v>
      </c>
      <c r="V1459">
        <v>25</v>
      </c>
      <c r="W1459">
        <v>3</v>
      </c>
      <c r="X1459">
        <v>52</v>
      </c>
      <c r="Y1459">
        <v>47</v>
      </c>
    </row>
    <row r="1460" spans="1:25" x14ac:dyDescent="0.35">
      <c r="A1460">
        <v>1459</v>
      </c>
      <c r="B1460" t="s">
        <v>29</v>
      </c>
      <c r="C1460">
        <v>66155</v>
      </c>
      <c r="D1460">
        <f>ROUND(AI_Impact_on_Jobs_20303[[#This Row],[Salary]]/1000, 1)</f>
        <v>66.2</v>
      </c>
      <c r="E1460">
        <v>9</v>
      </c>
      <c r="F14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60" t="s">
        <v>22</v>
      </c>
      <c r="H1460">
        <v>87</v>
      </c>
      <c r="I1460">
        <v>125</v>
      </c>
      <c r="J1460">
        <v>26</v>
      </c>
      <c r="K1460" t="s">
        <v>23</v>
      </c>
      <c r="L1460">
        <f>IF(AI_Impact_on_Jobs_20303[[#This Row],[Risk_Category]] = "Low", AI_Impact_on_Jobs_20303[[#This Row],[Automation_Probability_2030]], 0)</f>
        <v>26</v>
      </c>
      <c r="M1460">
        <f>IF(AI_Impact_on_Jobs_20303[[#This Row],[Risk_Category]]="Medium", AI_Impact_on_Jobs_20303[[#This Row],[Automation_Probability_2030]], 0)</f>
        <v>0</v>
      </c>
      <c r="N1460">
        <f>IF(AI_Impact_on_Jobs_20303[[#This Row],[Risk_Category]]="High", AI_Impact_on_Jobs_20303[[#This Row],[Automation_Probability_2030]], 0)</f>
        <v>0</v>
      </c>
      <c r="O1460">
        <f>AVERAGE(AI_Impact_on_Jobs_20303[[#This Row],[Skill_1]:[Skill_10]])</f>
        <v>49</v>
      </c>
      <c r="P1460">
        <v>16</v>
      </c>
      <c r="Q1460">
        <v>69</v>
      </c>
      <c r="R1460">
        <v>98</v>
      </c>
      <c r="S1460">
        <v>61</v>
      </c>
      <c r="T1460">
        <v>17</v>
      </c>
      <c r="U1460">
        <v>10</v>
      </c>
      <c r="V1460">
        <v>53</v>
      </c>
      <c r="W1460">
        <v>84</v>
      </c>
      <c r="X1460">
        <v>15</v>
      </c>
      <c r="Y1460">
        <v>67</v>
      </c>
    </row>
    <row r="1461" spans="1:25" x14ac:dyDescent="0.35">
      <c r="A1461">
        <v>1460</v>
      </c>
      <c r="B1461" t="s">
        <v>34</v>
      </c>
      <c r="C1461">
        <v>116070</v>
      </c>
      <c r="D1461">
        <f>ROUND(AI_Impact_on_Jobs_20303[[#This Row],[Salary]]/1000, 1)</f>
        <v>116.1</v>
      </c>
      <c r="E1461">
        <v>24</v>
      </c>
      <c r="F14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61" t="s">
        <v>22</v>
      </c>
      <c r="H1461">
        <v>53</v>
      </c>
      <c r="I1461">
        <v>79</v>
      </c>
      <c r="J1461">
        <v>35</v>
      </c>
      <c r="K1461" t="s">
        <v>27</v>
      </c>
      <c r="L1461">
        <f>IF(AI_Impact_on_Jobs_20303[[#This Row],[Risk_Category]] = "Low", AI_Impact_on_Jobs_20303[[#This Row],[Automation_Probability_2030]], 0)</f>
        <v>0</v>
      </c>
      <c r="M1461">
        <f>IF(AI_Impact_on_Jobs_20303[[#This Row],[Risk_Category]]="Medium", AI_Impact_on_Jobs_20303[[#This Row],[Automation_Probability_2030]], 0)</f>
        <v>35</v>
      </c>
      <c r="N1461">
        <f>IF(AI_Impact_on_Jobs_20303[[#This Row],[Risk_Category]]="High", AI_Impact_on_Jobs_20303[[#This Row],[Automation_Probability_2030]], 0)</f>
        <v>0</v>
      </c>
      <c r="O1461">
        <f>AVERAGE(AI_Impact_on_Jobs_20303[[#This Row],[Skill_1]:[Skill_10]])</f>
        <v>44.6</v>
      </c>
      <c r="P1461">
        <v>3</v>
      </c>
      <c r="Q1461">
        <v>35</v>
      </c>
      <c r="R1461">
        <v>71</v>
      </c>
      <c r="S1461">
        <v>18</v>
      </c>
      <c r="T1461">
        <v>11</v>
      </c>
      <c r="U1461">
        <v>39</v>
      </c>
      <c r="V1461">
        <v>46</v>
      </c>
      <c r="W1461">
        <v>63</v>
      </c>
      <c r="X1461">
        <v>71</v>
      </c>
      <c r="Y1461">
        <v>89</v>
      </c>
    </row>
    <row r="1462" spans="1:25" x14ac:dyDescent="0.35">
      <c r="A1462">
        <v>1461</v>
      </c>
      <c r="B1462" t="s">
        <v>43</v>
      </c>
      <c r="C1462">
        <v>86439</v>
      </c>
      <c r="D1462">
        <f>ROUND(AI_Impact_on_Jobs_20303[[#This Row],[Salary]]/1000, 1)</f>
        <v>86.4</v>
      </c>
      <c r="E1462">
        <v>20</v>
      </c>
      <c r="F14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62" t="s">
        <v>38</v>
      </c>
      <c r="H1462">
        <v>53</v>
      </c>
      <c r="I1462">
        <v>87</v>
      </c>
      <c r="J1462">
        <v>5</v>
      </c>
      <c r="K1462" t="s">
        <v>23</v>
      </c>
      <c r="L1462">
        <f>IF(AI_Impact_on_Jobs_20303[[#This Row],[Risk_Category]] = "Low", AI_Impact_on_Jobs_20303[[#This Row],[Automation_Probability_2030]], 0)</f>
        <v>5</v>
      </c>
      <c r="M1462">
        <f>IF(AI_Impact_on_Jobs_20303[[#This Row],[Risk_Category]]="Medium", AI_Impact_on_Jobs_20303[[#This Row],[Automation_Probability_2030]], 0)</f>
        <v>0</v>
      </c>
      <c r="N1462">
        <f>IF(AI_Impact_on_Jobs_20303[[#This Row],[Risk_Category]]="High", AI_Impact_on_Jobs_20303[[#This Row],[Automation_Probability_2030]], 0)</f>
        <v>0</v>
      </c>
      <c r="O1462">
        <f>AVERAGE(AI_Impact_on_Jobs_20303[[#This Row],[Skill_1]:[Skill_10]])</f>
        <v>51.2</v>
      </c>
      <c r="P1462">
        <v>58</v>
      </c>
      <c r="Q1462">
        <v>82</v>
      </c>
      <c r="R1462">
        <v>4</v>
      </c>
      <c r="S1462">
        <v>0</v>
      </c>
      <c r="T1462">
        <v>73</v>
      </c>
      <c r="U1462">
        <v>68</v>
      </c>
      <c r="V1462">
        <v>41</v>
      </c>
      <c r="W1462">
        <v>66</v>
      </c>
      <c r="X1462">
        <v>95</v>
      </c>
      <c r="Y1462">
        <v>25</v>
      </c>
    </row>
    <row r="1463" spans="1:25" x14ac:dyDescent="0.35">
      <c r="A1463">
        <v>1462</v>
      </c>
      <c r="B1463" t="s">
        <v>29</v>
      </c>
      <c r="C1463">
        <v>98500</v>
      </c>
      <c r="D1463">
        <f>ROUND(AI_Impact_on_Jobs_20303[[#This Row],[Salary]]/1000, 1)</f>
        <v>98.5</v>
      </c>
      <c r="E1463">
        <v>6</v>
      </c>
      <c r="F14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63" t="s">
        <v>38</v>
      </c>
      <c r="H1463">
        <v>19</v>
      </c>
      <c r="I1463">
        <v>122</v>
      </c>
      <c r="J1463">
        <v>14</v>
      </c>
      <c r="K1463" t="s">
        <v>23</v>
      </c>
      <c r="L1463">
        <f>IF(AI_Impact_on_Jobs_20303[[#This Row],[Risk_Category]] = "Low", AI_Impact_on_Jobs_20303[[#This Row],[Automation_Probability_2030]], 0)</f>
        <v>14</v>
      </c>
      <c r="M1463">
        <f>IF(AI_Impact_on_Jobs_20303[[#This Row],[Risk_Category]]="Medium", AI_Impact_on_Jobs_20303[[#This Row],[Automation_Probability_2030]], 0)</f>
        <v>0</v>
      </c>
      <c r="N1463">
        <f>IF(AI_Impact_on_Jobs_20303[[#This Row],[Risk_Category]]="High", AI_Impact_on_Jobs_20303[[#This Row],[Automation_Probability_2030]], 0)</f>
        <v>0</v>
      </c>
      <c r="O1463">
        <f>AVERAGE(AI_Impact_on_Jobs_20303[[#This Row],[Skill_1]:[Skill_10]])</f>
        <v>53.3</v>
      </c>
      <c r="P1463">
        <v>99</v>
      </c>
      <c r="Q1463">
        <v>71</v>
      </c>
      <c r="R1463">
        <v>37</v>
      </c>
      <c r="S1463">
        <v>15</v>
      </c>
      <c r="T1463">
        <v>59</v>
      </c>
      <c r="U1463">
        <v>29</v>
      </c>
      <c r="V1463">
        <v>91</v>
      </c>
      <c r="W1463">
        <v>44</v>
      </c>
      <c r="X1463">
        <v>29</v>
      </c>
      <c r="Y1463">
        <v>59</v>
      </c>
    </row>
    <row r="1464" spans="1:25" x14ac:dyDescent="0.35">
      <c r="A1464">
        <v>1463</v>
      </c>
      <c r="B1464" t="s">
        <v>21</v>
      </c>
      <c r="C1464">
        <v>79887</v>
      </c>
      <c r="D1464">
        <f>ROUND(AI_Impact_on_Jobs_20303[[#This Row],[Salary]]/1000, 1)</f>
        <v>79.900000000000006</v>
      </c>
      <c r="E1464">
        <v>19</v>
      </c>
      <c r="F14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64" t="s">
        <v>22</v>
      </c>
      <c r="H1464">
        <v>56</v>
      </c>
      <c r="I1464">
        <v>56</v>
      </c>
      <c r="J1464">
        <v>2</v>
      </c>
      <c r="K1464" t="s">
        <v>23</v>
      </c>
      <c r="L1464">
        <f>IF(AI_Impact_on_Jobs_20303[[#This Row],[Risk_Category]] = "Low", AI_Impact_on_Jobs_20303[[#This Row],[Automation_Probability_2030]], 0)</f>
        <v>2</v>
      </c>
      <c r="M1464">
        <f>IF(AI_Impact_on_Jobs_20303[[#This Row],[Risk_Category]]="Medium", AI_Impact_on_Jobs_20303[[#This Row],[Automation_Probability_2030]], 0)</f>
        <v>0</v>
      </c>
      <c r="N1464">
        <f>IF(AI_Impact_on_Jobs_20303[[#This Row],[Risk_Category]]="High", AI_Impact_on_Jobs_20303[[#This Row],[Automation_Probability_2030]], 0)</f>
        <v>0</v>
      </c>
      <c r="O1464">
        <f>AVERAGE(AI_Impact_on_Jobs_20303[[#This Row],[Skill_1]:[Skill_10]])</f>
        <v>49.4</v>
      </c>
      <c r="P1464">
        <v>53</v>
      </c>
      <c r="Q1464">
        <v>52</v>
      </c>
      <c r="R1464">
        <v>68</v>
      </c>
      <c r="S1464">
        <v>4</v>
      </c>
      <c r="T1464">
        <v>46</v>
      </c>
      <c r="U1464">
        <v>44</v>
      </c>
      <c r="V1464">
        <v>46</v>
      </c>
      <c r="W1464">
        <v>98</v>
      </c>
      <c r="X1464">
        <v>14</v>
      </c>
      <c r="Y1464">
        <v>69</v>
      </c>
    </row>
    <row r="1465" spans="1:25" x14ac:dyDescent="0.35">
      <c r="A1465">
        <v>1464</v>
      </c>
      <c r="B1465" t="s">
        <v>21</v>
      </c>
      <c r="C1465">
        <v>109880</v>
      </c>
      <c r="D1465">
        <f>ROUND(AI_Impact_on_Jobs_20303[[#This Row],[Salary]]/1000, 1)</f>
        <v>109.9</v>
      </c>
      <c r="E1465">
        <v>14</v>
      </c>
      <c r="F14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65" t="s">
        <v>19</v>
      </c>
      <c r="H1465">
        <v>51</v>
      </c>
      <c r="I1465">
        <v>126</v>
      </c>
      <c r="J1465">
        <v>9</v>
      </c>
      <c r="K1465" t="s">
        <v>23</v>
      </c>
      <c r="L1465">
        <f>IF(AI_Impact_on_Jobs_20303[[#This Row],[Risk_Category]] = "Low", AI_Impact_on_Jobs_20303[[#This Row],[Automation_Probability_2030]], 0)</f>
        <v>9</v>
      </c>
      <c r="M1465">
        <f>IF(AI_Impact_on_Jobs_20303[[#This Row],[Risk_Category]]="Medium", AI_Impact_on_Jobs_20303[[#This Row],[Automation_Probability_2030]], 0)</f>
        <v>0</v>
      </c>
      <c r="N1465">
        <f>IF(AI_Impact_on_Jobs_20303[[#This Row],[Risk_Category]]="High", AI_Impact_on_Jobs_20303[[#This Row],[Automation_Probability_2030]], 0)</f>
        <v>0</v>
      </c>
      <c r="O1465">
        <f>AVERAGE(AI_Impact_on_Jobs_20303[[#This Row],[Skill_1]:[Skill_10]])</f>
        <v>44.1</v>
      </c>
      <c r="P1465">
        <v>76</v>
      </c>
      <c r="Q1465">
        <v>7</v>
      </c>
      <c r="R1465">
        <v>48</v>
      </c>
      <c r="S1465">
        <v>74</v>
      </c>
      <c r="T1465">
        <v>19</v>
      </c>
      <c r="U1465">
        <v>77</v>
      </c>
      <c r="V1465">
        <v>17</v>
      </c>
      <c r="W1465">
        <v>8</v>
      </c>
      <c r="X1465">
        <v>47</v>
      </c>
      <c r="Y1465">
        <v>68</v>
      </c>
    </row>
    <row r="1466" spans="1:25" x14ac:dyDescent="0.35">
      <c r="A1466">
        <v>1465</v>
      </c>
      <c r="B1466" t="s">
        <v>37</v>
      </c>
      <c r="C1466">
        <v>105352</v>
      </c>
      <c r="D1466">
        <f>ROUND(AI_Impact_on_Jobs_20303[[#This Row],[Salary]]/1000, 1)</f>
        <v>105.4</v>
      </c>
      <c r="E1466">
        <v>4</v>
      </c>
      <c r="F14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66" t="s">
        <v>19</v>
      </c>
      <c r="H1466">
        <v>41</v>
      </c>
      <c r="I1466">
        <v>73</v>
      </c>
      <c r="J1466">
        <v>65</v>
      </c>
      <c r="K1466" t="s">
        <v>27</v>
      </c>
      <c r="L1466">
        <f>IF(AI_Impact_on_Jobs_20303[[#This Row],[Risk_Category]] = "Low", AI_Impact_on_Jobs_20303[[#This Row],[Automation_Probability_2030]], 0)</f>
        <v>0</v>
      </c>
      <c r="M1466">
        <f>IF(AI_Impact_on_Jobs_20303[[#This Row],[Risk_Category]]="Medium", AI_Impact_on_Jobs_20303[[#This Row],[Automation_Probability_2030]], 0)</f>
        <v>65</v>
      </c>
      <c r="N1466">
        <f>IF(AI_Impact_on_Jobs_20303[[#This Row],[Risk_Category]]="High", AI_Impact_on_Jobs_20303[[#This Row],[Automation_Probability_2030]], 0)</f>
        <v>0</v>
      </c>
      <c r="O1466">
        <f>AVERAGE(AI_Impact_on_Jobs_20303[[#This Row],[Skill_1]:[Skill_10]])</f>
        <v>34.299999999999997</v>
      </c>
      <c r="P1466">
        <v>16</v>
      </c>
      <c r="Q1466">
        <v>63</v>
      </c>
      <c r="R1466">
        <v>92</v>
      </c>
      <c r="S1466">
        <v>67</v>
      </c>
      <c r="T1466">
        <v>2</v>
      </c>
      <c r="U1466">
        <v>15</v>
      </c>
      <c r="V1466">
        <v>25</v>
      </c>
      <c r="W1466">
        <v>39</v>
      </c>
      <c r="X1466">
        <v>16</v>
      </c>
      <c r="Y1466">
        <v>8</v>
      </c>
    </row>
    <row r="1467" spans="1:25" x14ac:dyDescent="0.35">
      <c r="A1467">
        <v>1466</v>
      </c>
      <c r="B1467" t="s">
        <v>41</v>
      </c>
      <c r="C1467">
        <v>73781</v>
      </c>
      <c r="D1467">
        <f>ROUND(AI_Impact_on_Jobs_20303[[#This Row],[Salary]]/1000, 1)</f>
        <v>73.8</v>
      </c>
      <c r="E1467">
        <v>17</v>
      </c>
      <c r="F14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67" t="s">
        <v>22</v>
      </c>
      <c r="H1467">
        <v>94</v>
      </c>
      <c r="I1467">
        <v>134</v>
      </c>
      <c r="J1467">
        <v>93</v>
      </c>
      <c r="K1467" t="s">
        <v>20</v>
      </c>
      <c r="L1467">
        <f>IF(AI_Impact_on_Jobs_20303[[#This Row],[Risk_Category]] = "Low", AI_Impact_on_Jobs_20303[[#This Row],[Automation_Probability_2030]], 0)</f>
        <v>0</v>
      </c>
      <c r="M1467">
        <f>IF(AI_Impact_on_Jobs_20303[[#This Row],[Risk_Category]]="Medium", AI_Impact_on_Jobs_20303[[#This Row],[Automation_Probability_2030]], 0)</f>
        <v>0</v>
      </c>
      <c r="N1467">
        <f>IF(AI_Impact_on_Jobs_20303[[#This Row],[Risk_Category]]="High", AI_Impact_on_Jobs_20303[[#This Row],[Automation_Probability_2030]], 0)</f>
        <v>93</v>
      </c>
      <c r="O1467">
        <f>AVERAGE(AI_Impact_on_Jobs_20303[[#This Row],[Skill_1]:[Skill_10]])</f>
        <v>35.299999999999997</v>
      </c>
      <c r="P1467">
        <v>29</v>
      </c>
      <c r="Q1467">
        <v>57</v>
      </c>
      <c r="R1467">
        <v>32</v>
      </c>
      <c r="S1467">
        <v>26</v>
      </c>
      <c r="T1467">
        <v>61</v>
      </c>
      <c r="U1467">
        <v>82</v>
      </c>
      <c r="V1467">
        <v>9</v>
      </c>
      <c r="W1467">
        <v>28</v>
      </c>
      <c r="X1467">
        <v>21</v>
      </c>
      <c r="Y1467">
        <v>8</v>
      </c>
    </row>
    <row r="1468" spans="1:25" x14ac:dyDescent="0.35">
      <c r="A1468">
        <v>1467</v>
      </c>
      <c r="B1468" t="s">
        <v>31</v>
      </c>
      <c r="C1468">
        <v>126492</v>
      </c>
      <c r="D1468">
        <f>ROUND(AI_Impact_on_Jobs_20303[[#This Row],[Salary]]/1000, 1)</f>
        <v>126.5</v>
      </c>
      <c r="E1468">
        <v>12</v>
      </c>
      <c r="F14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68" t="s">
        <v>25</v>
      </c>
      <c r="H1468">
        <v>8</v>
      </c>
      <c r="I1468">
        <v>88</v>
      </c>
      <c r="J1468">
        <v>28</v>
      </c>
      <c r="K1468" t="s">
        <v>23</v>
      </c>
      <c r="L1468">
        <f>IF(AI_Impact_on_Jobs_20303[[#This Row],[Risk_Category]] = "Low", AI_Impact_on_Jobs_20303[[#This Row],[Automation_Probability_2030]], 0)</f>
        <v>28</v>
      </c>
      <c r="M1468">
        <f>IF(AI_Impact_on_Jobs_20303[[#This Row],[Risk_Category]]="Medium", AI_Impact_on_Jobs_20303[[#This Row],[Automation_Probability_2030]], 0)</f>
        <v>0</v>
      </c>
      <c r="N1468">
        <f>IF(AI_Impact_on_Jobs_20303[[#This Row],[Risk_Category]]="High", AI_Impact_on_Jobs_20303[[#This Row],[Automation_Probability_2030]], 0)</f>
        <v>0</v>
      </c>
      <c r="O1468">
        <f>AVERAGE(AI_Impact_on_Jobs_20303[[#This Row],[Skill_1]:[Skill_10]])</f>
        <v>34.5</v>
      </c>
      <c r="P1468">
        <v>34</v>
      </c>
      <c r="Q1468">
        <v>71</v>
      </c>
      <c r="R1468">
        <v>1</v>
      </c>
      <c r="S1468">
        <v>44</v>
      </c>
      <c r="T1468">
        <v>5</v>
      </c>
      <c r="U1468">
        <v>76</v>
      </c>
      <c r="V1468">
        <v>29</v>
      </c>
      <c r="W1468">
        <v>26</v>
      </c>
      <c r="X1468">
        <v>3</v>
      </c>
      <c r="Y1468">
        <v>56</v>
      </c>
    </row>
    <row r="1469" spans="1:25" x14ac:dyDescent="0.35">
      <c r="A1469">
        <v>1468</v>
      </c>
      <c r="B1469" t="s">
        <v>44</v>
      </c>
      <c r="C1469">
        <v>149635</v>
      </c>
      <c r="D1469">
        <f>ROUND(AI_Impact_on_Jobs_20303[[#This Row],[Salary]]/1000, 1)</f>
        <v>149.6</v>
      </c>
      <c r="E1469">
        <v>19</v>
      </c>
      <c r="F14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69" t="s">
        <v>22</v>
      </c>
      <c r="H1469">
        <v>83</v>
      </c>
      <c r="I1469">
        <v>56</v>
      </c>
      <c r="J1469">
        <v>65</v>
      </c>
      <c r="K1469" t="s">
        <v>27</v>
      </c>
      <c r="L1469">
        <f>IF(AI_Impact_on_Jobs_20303[[#This Row],[Risk_Category]] = "Low", AI_Impact_on_Jobs_20303[[#This Row],[Automation_Probability_2030]], 0)</f>
        <v>0</v>
      </c>
      <c r="M1469">
        <f>IF(AI_Impact_on_Jobs_20303[[#This Row],[Risk_Category]]="Medium", AI_Impact_on_Jobs_20303[[#This Row],[Automation_Probability_2030]], 0)</f>
        <v>65</v>
      </c>
      <c r="N1469">
        <f>IF(AI_Impact_on_Jobs_20303[[#This Row],[Risk_Category]]="High", AI_Impact_on_Jobs_20303[[#This Row],[Automation_Probability_2030]], 0)</f>
        <v>0</v>
      </c>
      <c r="O1469">
        <f>AVERAGE(AI_Impact_on_Jobs_20303[[#This Row],[Skill_1]:[Skill_10]])</f>
        <v>41.3</v>
      </c>
      <c r="P1469">
        <v>1</v>
      </c>
      <c r="Q1469">
        <v>42</v>
      </c>
      <c r="R1469">
        <v>77</v>
      </c>
      <c r="S1469">
        <v>8</v>
      </c>
      <c r="T1469">
        <v>4</v>
      </c>
      <c r="U1469">
        <v>33</v>
      </c>
      <c r="V1469">
        <v>73</v>
      </c>
      <c r="W1469">
        <v>52</v>
      </c>
      <c r="X1469">
        <v>42</v>
      </c>
      <c r="Y1469">
        <v>81</v>
      </c>
    </row>
    <row r="1470" spans="1:25" x14ac:dyDescent="0.35">
      <c r="A1470">
        <v>1469</v>
      </c>
      <c r="B1470" t="s">
        <v>40</v>
      </c>
      <c r="C1470">
        <v>99368</v>
      </c>
      <c r="D1470">
        <f>ROUND(AI_Impact_on_Jobs_20303[[#This Row],[Salary]]/1000, 1)</f>
        <v>99.4</v>
      </c>
      <c r="E1470">
        <v>19</v>
      </c>
      <c r="F14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70" t="s">
        <v>19</v>
      </c>
      <c r="H1470">
        <v>79</v>
      </c>
      <c r="I1470">
        <v>96</v>
      </c>
      <c r="J1470">
        <v>5</v>
      </c>
      <c r="K1470" t="s">
        <v>23</v>
      </c>
      <c r="L1470">
        <f>IF(AI_Impact_on_Jobs_20303[[#This Row],[Risk_Category]] = "Low", AI_Impact_on_Jobs_20303[[#This Row],[Automation_Probability_2030]], 0)</f>
        <v>5</v>
      </c>
      <c r="M1470">
        <f>IF(AI_Impact_on_Jobs_20303[[#This Row],[Risk_Category]]="Medium", AI_Impact_on_Jobs_20303[[#This Row],[Automation_Probability_2030]], 0)</f>
        <v>0</v>
      </c>
      <c r="N1470">
        <f>IF(AI_Impact_on_Jobs_20303[[#This Row],[Risk_Category]]="High", AI_Impact_on_Jobs_20303[[#This Row],[Automation_Probability_2030]], 0)</f>
        <v>0</v>
      </c>
      <c r="O1470">
        <f>AVERAGE(AI_Impact_on_Jobs_20303[[#This Row],[Skill_1]:[Skill_10]])</f>
        <v>47.7</v>
      </c>
      <c r="P1470">
        <v>17</v>
      </c>
      <c r="Q1470">
        <v>74</v>
      </c>
      <c r="R1470">
        <v>75</v>
      </c>
      <c r="S1470">
        <v>97</v>
      </c>
      <c r="T1470">
        <v>19</v>
      </c>
      <c r="U1470">
        <v>12</v>
      </c>
      <c r="V1470">
        <v>14</v>
      </c>
      <c r="W1470">
        <v>18</v>
      </c>
      <c r="X1470">
        <v>53</v>
      </c>
      <c r="Y1470">
        <v>98</v>
      </c>
    </row>
    <row r="1471" spans="1:25" x14ac:dyDescent="0.35">
      <c r="A1471">
        <v>1470</v>
      </c>
      <c r="B1471" t="s">
        <v>18</v>
      </c>
      <c r="C1471">
        <v>94344</v>
      </c>
      <c r="D1471">
        <f>ROUND(AI_Impact_on_Jobs_20303[[#This Row],[Salary]]/1000, 1)</f>
        <v>94.3</v>
      </c>
      <c r="E1471">
        <v>0</v>
      </c>
      <c r="F14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71" t="s">
        <v>38</v>
      </c>
      <c r="H1471">
        <v>52</v>
      </c>
      <c r="I1471">
        <v>117</v>
      </c>
      <c r="J1471">
        <v>72</v>
      </c>
      <c r="K1471" t="s">
        <v>20</v>
      </c>
      <c r="L1471">
        <f>IF(AI_Impact_on_Jobs_20303[[#This Row],[Risk_Category]] = "Low", AI_Impact_on_Jobs_20303[[#This Row],[Automation_Probability_2030]], 0)</f>
        <v>0</v>
      </c>
      <c r="M1471">
        <f>IF(AI_Impact_on_Jobs_20303[[#This Row],[Risk_Category]]="Medium", AI_Impact_on_Jobs_20303[[#This Row],[Automation_Probability_2030]], 0)</f>
        <v>0</v>
      </c>
      <c r="N1471">
        <f>IF(AI_Impact_on_Jobs_20303[[#This Row],[Risk_Category]]="High", AI_Impact_on_Jobs_20303[[#This Row],[Automation_Probability_2030]], 0)</f>
        <v>72</v>
      </c>
      <c r="O1471">
        <f>AVERAGE(AI_Impact_on_Jobs_20303[[#This Row],[Skill_1]:[Skill_10]])</f>
        <v>35.299999999999997</v>
      </c>
      <c r="P1471">
        <v>82</v>
      </c>
      <c r="Q1471">
        <v>65</v>
      </c>
      <c r="R1471">
        <v>17</v>
      </c>
      <c r="S1471">
        <v>63</v>
      </c>
      <c r="T1471">
        <v>6</v>
      </c>
      <c r="U1471">
        <v>6</v>
      </c>
      <c r="V1471">
        <v>27</v>
      </c>
      <c r="W1471">
        <v>39</v>
      </c>
      <c r="X1471">
        <v>24</v>
      </c>
      <c r="Y1471">
        <v>24</v>
      </c>
    </row>
    <row r="1472" spans="1:25" x14ac:dyDescent="0.35">
      <c r="A1472">
        <v>1471</v>
      </c>
      <c r="B1472" t="s">
        <v>37</v>
      </c>
      <c r="C1472">
        <v>79223</v>
      </c>
      <c r="D1472">
        <f>ROUND(AI_Impact_on_Jobs_20303[[#This Row],[Salary]]/1000, 1)</f>
        <v>79.2</v>
      </c>
      <c r="E1472">
        <v>1</v>
      </c>
      <c r="F14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72" t="s">
        <v>25</v>
      </c>
      <c r="H1472">
        <v>47</v>
      </c>
      <c r="I1472">
        <v>117</v>
      </c>
      <c r="J1472">
        <v>68</v>
      </c>
      <c r="K1472" t="s">
        <v>27</v>
      </c>
      <c r="L1472">
        <f>IF(AI_Impact_on_Jobs_20303[[#This Row],[Risk_Category]] = "Low", AI_Impact_on_Jobs_20303[[#This Row],[Automation_Probability_2030]], 0)</f>
        <v>0</v>
      </c>
      <c r="M1472">
        <f>IF(AI_Impact_on_Jobs_20303[[#This Row],[Risk_Category]]="Medium", AI_Impact_on_Jobs_20303[[#This Row],[Automation_Probability_2030]], 0)</f>
        <v>68</v>
      </c>
      <c r="N1472">
        <f>IF(AI_Impact_on_Jobs_20303[[#This Row],[Risk_Category]]="High", AI_Impact_on_Jobs_20303[[#This Row],[Automation_Probability_2030]], 0)</f>
        <v>0</v>
      </c>
      <c r="O1472">
        <f>AVERAGE(AI_Impact_on_Jobs_20303[[#This Row],[Skill_1]:[Skill_10]])</f>
        <v>62.9</v>
      </c>
      <c r="P1472">
        <v>66</v>
      </c>
      <c r="Q1472">
        <v>58</v>
      </c>
      <c r="R1472">
        <v>85</v>
      </c>
      <c r="S1472">
        <v>63</v>
      </c>
      <c r="T1472">
        <v>17</v>
      </c>
      <c r="U1472">
        <v>31</v>
      </c>
      <c r="V1472">
        <v>73</v>
      </c>
      <c r="W1472">
        <v>74</v>
      </c>
      <c r="X1472">
        <v>99</v>
      </c>
      <c r="Y1472">
        <v>63</v>
      </c>
    </row>
    <row r="1473" spans="1:25" x14ac:dyDescent="0.35">
      <c r="A1473">
        <v>1472</v>
      </c>
      <c r="B1473" t="s">
        <v>24</v>
      </c>
      <c r="C1473">
        <v>68907</v>
      </c>
      <c r="D1473">
        <f>ROUND(AI_Impact_on_Jobs_20303[[#This Row],[Salary]]/1000, 1)</f>
        <v>68.900000000000006</v>
      </c>
      <c r="E1473">
        <v>8</v>
      </c>
      <c r="F14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73" t="s">
        <v>38</v>
      </c>
      <c r="H1473">
        <v>5</v>
      </c>
      <c r="I1473">
        <v>107</v>
      </c>
      <c r="J1473">
        <v>93</v>
      </c>
      <c r="K1473" t="s">
        <v>20</v>
      </c>
      <c r="L1473">
        <f>IF(AI_Impact_on_Jobs_20303[[#This Row],[Risk_Category]] = "Low", AI_Impact_on_Jobs_20303[[#This Row],[Automation_Probability_2030]], 0)</f>
        <v>0</v>
      </c>
      <c r="M1473">
        <f>IF(AI_Impact_on_Jobs_20303[[#This Row],[Risk_Category]]="Medium", AI_Impact_on_Jobs_20303[[#This Row],[Automation_Probability_2030]], 0)</f>
        <v>0</v>
      </c>
      <c r="N1473">
        <f>IF(AI_Impact_on_Jobs_20303[[#This Row],[Risk_Category]]="High", AI_Impact_on_Jobs_20303[[#This Row],[Automation_Probability_2030]], 0)</f>
        <v>93</v>
      </c>
      <c r="O1473">
        <f>AVERAGE(AI_Impact_on_Jobs_20303[[#This Row],[Skill_1]:[Skill_10]])</f>
        <v>32.9</v>
      </c>
      <c r="P1473">
        <v>29</v>
      </c>
      <c r="Q1473">
        <v>15</v>
      </c>
      <c r="R1473">
        <v>35</v>
      </c>
      <c r="S1473">
        <v>79</v>
      </c>
      <c r="T1473">
        <v>8</v>
      </c>
      <c r="U1473">
        <v>6</v>
      </c>
      <c r="V1473">
        <v>14</v>
      </c>
      <c r="W1473">
        <v>44</v>
      </c>
      <c r="X1473">
        <v>97</v>
      </c>
      <c r="Y1473">
        <v>2</v>
      </c>
    </row>
    <row r="1474" spans="1:25" x14ac:dyDescent="0.35">
      <c r="A1474">
        <v>1473</v>
      </c>
      <c r="B1474" t="s">
        <v>43</v>
      </c>
      <c r="C1474">
        <v>115733</v>
      </c>
      <c r="D1474">
        <f>ROUND(AI_Impact_on_Jobs_20303[[#This Row],[Salary]]/1000, 1)</f>
        <v>115.7</v>
      </c>
      <c r="E1474">
        <v>8</v>
      </c>
      <c r="F14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74" t="s">
        <v>19</v>
      </c>
      <c r="H1474">
        <v>43</v>
      </c>
      <c r="I1474">
        <v>108</v>
      </c>
      <c r="J1474">
        <v>12</v>
      </c>
      <c r="K1474" t="s">
        <v>23</v>
      </c>
      <c r="L1474">
        <f>IF(AI_Impact_on_Jobs_20303[[#This Row],[Risk_Category]] = "Low", AI_Impact_on_Jobs_20303[[#This Row],[Automation_Probability_2030]], 0)</f>
        <v>12</v>
      </c>
      <c r="M1474">
        <f>IF(AI_Impact_on_Jobs_20303[[#This Row],[Risk_Category]]="Medium", AI_Impact_on_Jobs_20303[[#This Row],[Automation_Probability_2030]], 0)</f>
        <v>0</v>
      </c>
      <c r="N1474">
        <f>IF(AI_Impact_on_Jobs_20303[[#This Row],[Risk_Category]]="High", AI_Impact_on_Jobs_20303[[#This Row],[Automation_Probability_2030]], 0)</f>
        <v>0</v>
      </c>
      <c r="O1474">
        <f>AVERAGE(AI_Impact_on_Jobs_20303[[#This Row],[Skill_1]:[Skill_10]])</f>
        <v>41.2</v>
      </c>
      <c r="P1474">
        <v>54</v>
      </c>
      <c r="Q1474">
        <v>95</v>
      </c>
      <c r="R1474">
        <v>31</v>
      </c>
      <c r="S1474">
        <v>31</v>
      </c>
      <c r="T1474">
        <v>48</v>
      </c>
      <c r="U1474">
        <v>52</v>
      </c>
      <c r="V1474">
        <v>0</v>
      </c>
      <c r="W1474">
        <v>62</v>
      </c>
      <c r="X1474">
        <v>10</v>
      </c>
      <c r="Y1474">
        <v>29</v>
      </c>
    </row>
    <row r="1475" spans="1:25" x14ac:dyDescent="0.35">
      <c r="A1475">
        <v>1474</v>
      </c>
      <c r="B1475" t="s">
        <v>37</v>
      </c>
      <c r="C1475">
        <v>80281</v>
      </c>
      <c r="D1475">
        <f>ROUND(AI_Impact_on_Jobs_20303[[#This Row],[Salary]]/1000, 1)</f>
        <v>80.3</v>
      </c>
      <c r="E1475">
        <v>6</v>
      </c>
      <c r="F14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75" t="s">
        <v>38</v>
      </c>
      <c r="H1475">
        <v>0</v>
      </c>
      <c r="I1475">
        <v>11</v>
      </c>
      <c r="J1475">
        <v>48</v>
      </c>
      <c r="K1475" t="s">
        <v>27</v>
      </c>
      <c r="L1475">
        <f>IF(AI_Impact_on_Jobs_20303[[#This Row],[Risk_Category]] = "Low", AI_Impact_on_Jobs_20303[[#This Row],[Automation_Probability_2030]], 0)</f>
        <v>0</v>
      </c>
      <c r="M1475">
        <f>IF(AI_Impact_on_Jobs_20303[[#This Row],[Risk_Category]]="Medium", AI_Impact_on_Jobs_20303[[#This Row],[Automation_Probability_2030]], 0)</f>
        <v>48</v>
      </c>
      <c r="N1475">
        <f>IF(AI_Impact_on_Jobs_20303[[#This Row],[Risk_Category]]="High", AI_Impact_on_Jobs_20303[[#This Row],[Automation_Probability_2030]], 0)</f>
        <v>0</v>
      </c>
      <c r="O1475">
        <f>AVERAGE(AI_Impact_on_Jobs_20303[[#This Row],[Skill_1]:[Skill_10]])</f>
        <v>49.1</v>
      </c>
      <c r="P1475">
        <v>53</v>
      </c>
      <c r="Q1475">
        <v>54</v>
      </c>
      <c r="R1475">
        <v>18</v>
      </c>
      <c r="S1475">
        <v>77</v>
      </c>
      <c r="T1475">
        <v>56</v>
      </c>
      <c r="U1475">
        <v>27</v>
      </c>
      <c r="V1475">
        <v>94</v>
      </c>
      <c r="W1475">
        <v>1</v>
      </c>
      <c r="X1475">
        <v>73</v>
      </c>
      <c r="Y1475">
        <v>38</v>
      </c>
    </row>
    <row r="1476" spans="1:25" x14ac:dyDescent="0.35">
      <c r="A1476">
        <v>1475</v>
      </c>
      <c r="B1476" t="s">
        <v>39</v>
      </c>
      <c r="C1476">
        <v>128203</v>
      </c>
      <c r="D1476">
        <f>ROUND(AI_Impact_on_Jobs_20303[[#This Row],[Salary]]/1000, 1)</f>
        <v>128.19999999999999</v>
      </c>
      <c r="E1476">
        <v>12</v>
      </c>
      <c r="F14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76" t="s">
        <v>19</v>
      </c>
      <c r="H1476">
        <v>29</v>
      </c>
      <c r="I1476">
        <v>82</v>
      </c>
      <c r="J1476">
        <v>7</v>
      </c>
      <c r="K1476" t="s">
        <v>27</v>
      </c>
      <c r="L1476">
        <f>IF(AI_Impact_on_Jobs_20303[[#This Row],[Risk_Category]] = "Low", AI_Impact_on_Jobs_20303[[#This Row],[Automation_Probability_2030]], 0)</f>
        <v>0</v>
      </c>
      <c r="M1476">
        <f>IF(AI_Impact_on_Jobs_20303[[#This Row],[Risk_Category]]="Medium", AI_Impact_on_Jobs_20303[[#This Row],[Automation_Probability_2030]], 0)</f>
        <v>7</v>
      </c>
      <c r="N1476">
        <f>IF(AI_Impact_on_Jobs_20303[[#This Row],[Risk_Category]]="High", AI_Impact_on_Jobs_20303[[#This Row],[Automation_Probability_2030]], 0)</f>
        <v>0</v>
      </c>
      <c r="O1476">
        <f>AVERAGE(AI_Impact_on_Jobs_20303[[#This Row],[Skill_1]:[Skill_10]])</f>
        <v>59.8</v>
      </c>
      <c r="P1476">
        <v>73</v>
      </c>
      <c r="Q1476">
        <v>71</v>
      </c>
      <c r="R1476">
        <v>65</v>
      </c>
      <c r="S1476">
        <v>88</v>
      </c>
      <c r="T1476">
        <v>9</v>
      </c>
      <c r="U1476">
        <v>56</v>
      </c>
      <c r="V1476">
        <v>68</v>
      </c>
      <c r="W1476">
        <v>1</v>
      </c>
      <c r="X1476">
        <v>85</v>
      </c>
      <c r="Y1476">
        <v>82</v>
      </c>
    </row>
    <row r="1477" spans="1:25" x14ac:dyDescent="0.35">
      <c r="A1477">
        <v>1476</v>
      </c>
      <c r="B1477" t="s">
        <v>32</v>
      </c>
      <c r="C1477">
        <v>96416</v>
      </c>
      <c r="D1477">
        <f>ROUND(AI_Impact_on_Jobs_20303[[#This Row],[Salary]]/1000, 1)</f>
        <v>96.4</v>
      </c>
      <c r="E1477">
        <v>18</v>
      </c>
      <c r="F14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77" t="s">
        <v>25</v>
      </c>
      <c r="H1477">
        <v>54</v>
      </c>
      <c r="I1477">
        <v>141</v>
      </c>
      <c r="J1477">
        <v>37</v>
      </c>
      <c r="K1477" t="s">
        <v>27</v>
      </c>
      <c r="L1477">
        <f>IF(AI_Impact_on_Jobs_20303[[#This Row],[Risk_Category]] = "Low", AI_Impact_on_Jobs_20303[[#This Row],[Automation_Probability_2030]], 0)</f>
        <v>0</v>
      </c>
      <c r="M1477">
        <f>IF(AI_Impact_on_Jobs_20303[[#This Row],[Risk_Category]]="Medium", AI_Impact_on_Jobs_20303[[#This Row],[Automation_Probability_2030]], 0)</f>
        <v>37</v>
      </c>
      <c r="N1477">
        <f>IF(AI_Impact_on_Jobs_20303[[#This Row],[Risk_Category]]="High", AI_Impact_on_Jobs_20303[[#This Row],[Automation_Probability_2030]], 0)</f>
        <v>0</v>
      </c>
      <c r="O1477">
        <f>AVERAGE(AI_Impact_on_Jobs_20303[[#This Row],[Skill_1]:[Skill_10]])</f>
        <v>37</v>
      </c>
      <c r="P1477">
        <v>35</v>
      </c>
      <c r="Q1477">
        <v>33</v>
      </c>
      <c r="R1477">
        <v>36</v>
      </c>
      <c r="S1477">
        <v>4</v>
      </c>
      <c r="T1477">
        <v>28</v>
      </c>
      <c r="U1477">
        <v>29</v>
      </c>
      <c r="V1477">
        <v>87</v>
      </c>
      <c r="W1477">
        <v>35</v>
      </c>
      <c r="X1477">
        <v>45</v>
      </c>
      <c r="Y1477">
        <v>38</v>
      </c>
    </row>
    <row r="1478" spans="1:25" x14ac:dyDescent="0.35">
      <c r="A1478">
        <v>1477</v>
      </c>
      <c r="B1478" t="s">
        <v>40</v>
      </c>
      <c r="C1478">
        <v>59825</v>
      </c>
      <c r="D1478">
        <f>ROUND(AI_Impact_on_Jobs_20303[[#This Row],[Salary]]/1000, 1)</f>
        <v>59.8</v>
      </c>
      <c r="E1478">
        <v>21</v>
      </c>
      <c r="F14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78" t="s">
        <v>25</v>
      </c>
      <c r="H1478">
        <v>99</v>
      </c>
      <c r="I1478">
        <v>133</v>
      </c>
      <c r="J1478">
        <v>19</v>
      </c>
      <c r="K1478" t="s">
        <v>23</v>
      </c>
      <c r="L1478">
        <f>IF(AI_Impact_on_Jobs_20303[[#This Row],[Risk_Category]] = "Low", AI_Impact_on_Jobs_20303[[#This Row],[Automation_Probability_2030]], 0)</f>
        <v>19</v>
      </c>
      <c r="M1478">
        <f>IF(AI_Impact_on_Jobs_20303[[#This Row],[Risk_Category]]="Medium", AI_Impact_on_Jobs_20303[[#This Row],[Automation_Probability_2030]], 0)</f>
        <v>0</v>
      </c>
      <c r="N1478">
        <f>IF(AI_Impact_on_Jobs_20303[[#This Row],[Risk_Category]]="High", AI_Impact_on_Jobs_20303[[#This Row],[Automation_Probability_2030]], 0)</f>
        <v>0</v>
      </c>
      <c r="O1478">
        <f>AVERAGE(AI_Impact_on_Jobs_20303[[#This Row],[Skill_1]:[Skill_10]])</f>
        <v>33.700000000000003</v>
      </c>
      <c r="P1478">
        <v>48</v>
      </c>
      <c r="Q1478">
        <v>65</v>
      </c>
      <c r="R1478">
        <v>33</v>
      </c>
      <c r="S1478">
        <v>5</v>
      </c>
      <c r="T1478">
        <v>4</v>
      </c>
      <c r="U1478">
        <v>98</v>
      </c>
      <c r="V1478">
        <v>18</v>
      </c>
      <c r="W1478">
        <v>53</v>
      </c>
      <c r="X1478">
        <v>1</v>
      </c>
      <c r="Y1478">
        <v>12</v>
      </c>
    </row>
    <row r="1479" spans="1:25" x14ac:dyDescent="0.35">
      <c r="A1479">
        <v>1478</v>
      </c>
      <c r="B1479" t="s">
        <v>28</v>
      </c>
      <c r="C1479">
        <v>42795</v>
      </c>
      <c r="D1479">
        <f>ROUND(AI_Impact_on_Jobs_20303[[#This Row],[Salary]]/1000, 1)</f>
        <v>42.8</v>
      </c>
      <c r="E1479">
        <v>8</v>
      </c>
      <c r="F14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79" t="s">
        <v>25</v>
      </c>
      <c r="H1479">
        <v>3</v>
      </c>
      <c r="I1479">
        <v>141</v>
      </c>
      <c r="J1479">
        <v>46</v>
      </c>
      <c r="K1479" t="s">
        <v>27</v>
      </c>
      <c r="L1479">
        <f>IF(AI_Impact_on_Jobs_20303[[#This Row],[Risk_Category]] = "Low", AI_Impact_on_Jobs_20303[[#This Row],[Automation_Probability_2030]], 0)</f>
        <v>0</v>
      </c>
      <c r="M1479">
        <f>IF(AI_Impact_on_Jobs_20303[[#This Row],[Risk_Category]]="Medium", AI_Impact_on_Jobs_20303[[#This Row],[Automation_Probability_2030]], 0)</f>
        <v>46</v>
      </c>
      <c r="N1479">
        <f>IF(AI_Impact_on_Jobs_20303[[#This Row],[Risk_Category]]="High", AI_Impact_on_Jobs_20303[[#This Row],[Automation_Probability_2030]], 0)</f>
        <v>0</v>
      </c>
      <c r="O1479">
        <f>AVERAGE(AI_Impact_on_Jobs_20303[[#This Row],[Skill_1]:[Skill_10]])</f>
        <v>33.799999999999997</v>
      </c>
      <c r="P1479">
        <v>21</v>
      </c>
      <c r="Q1479">
        <v>55</v>
      </c>
      <c r="R1479">
        <v>79</v>
      </c>
      <c r="S1479">
        <v>2</v>
      </c>
      <c r="T1479">
        <v>51</v>
      </c>
      <c r="U1479">
        <v>77</v>
      </c>
      <c r="V1479">
        <v>1</v>
      </c>
      <c r="W1479">
        <v>9</v>
      </c>
      <c r="X1479">
        <v>26</v>
      </c>
      <c r="Y1479">
        <v>17</v>
      </c>
    </row>
    <row r="1480" spans="1:25" x14ac:dyDescent="0.35">
      <c r="A1480">
        <v>1479</v>
      </c>
      <c r="B1480" t="s">
        <v>34</v>
      </c>
      <c r="C1480">
        <v>127391</v>
      </c>
      <c r="D1480">
        <f>ROUND(AI_Impact_on_Jobs_20303[[#This Row],[Salary]]/1000, 1)</f>
        <v>127.4</v>
      </c>
      <c r="E1480">
        <v>14</v>
      </c>
      <c r="F14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80" t="s">
        <v>38</v>
      </c>
      <c r="H1480">
        <v>18</v>
      </c>
      <c r="I1480">
        <v>118</v>
      </c>
      <c r="J1480">
        <v>5</v>
      </c>
      <c r="K1480" t="s">
        <v>27</v>
      </c>
      <c r="L1480">
        <f>IF(AI_Impact_on_Jobs_20303[[#This Row],[Risk_Category]] = "Low", AI_Impact_on_Jobs_20303[[#This Row],[Automation_Probability_2030]], 0)</f>
        <v>0</v>
      </c>
      <c r="M1480">
        <f>IF(AI_Impact_on_Jobs_20303[[#This Row],[Risk_Category]]="Medium", AI_Impact_on_Jobs_20303[[#This Row],[Automation_Probability_2030]], 0)</f>
        <v>5</v>
      </c>
      <c r="N1480">
        <f>IF(AI_Impact_on_Jobs_20303[[#This Row],[Risk_Category]]="High", AI_Impact_on_Jobs_20303[[#This Row],[Automation_Probability_2030]], 0)</f>
        <v>0</v>
      </c>
      <c r="O1480">
        <f>AVERAGE(AI_Impact_on_Jobs_20303[[#This Row],[Skill_1]:[Skill_10]])</f>
        <v>48.8</v>
      </c>
      <c r="P1480">
        <v>11</v>
      </c>
      <c r="Q1480">
        <v>91</v>
      </c>
      <c r="R1480">
        <v>67</v>
      </c>
      <c r="S1480">
        <v>55</v>
      </c>
      <c r="T1480">
        <v>37</v>
      </c>
      <c r="U1480">
        <v>13</v>
      </c>
      <c r="V1480">
        <v>71</v>
      </c>
      <c r="W1480">
        <v>81</v>
      </c>
      <c r="X1480">
        <v>13</v>
      </c>
      <c r="Y1480">
        <v>49</v>
      </c>
    </row>
    <row r="1481" spans="1:25" x14ac:dyDescent="0.35">
      <c r="A1481">
        <v>1480</v>
      </c>
      <c r="B1481" t="s">
        <v>35</v>
      </c>
      <c r="C1481">
        <v>87635</v>
      </c>
      <c r="D1481">
        <f>ROUND(AI_Impact_on_Jobs_20303[[#This Row],[Salary]]/1000, 1)</f>
        <v>87.6</v>
      </c>
      <c r="E1481">
        <v>16</v>
      </c>
      <c r="F14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81" t="s">
        <v>38</v>
      </c>
      <c r="H1481">
        <v>35</v>
      </c>
      <c r="I1481">
        <v>129</v>
      </c>
      <c r="J1481">
        <v>34</v>
      </c>
      <c r="K1481" t="s">
        <v>27</v>
      </c>
      <c r="L1481">
        <f>IF(AI_Impact_on_Jobs_20303[[#This Row],[Risk_Category]] = "Low", AI_Impact_on_Jobs_20303[[#This Row],[Automation_Probability_2030]], 0)</f>
        <v>0</v>
      </c>
      <c r="M1481">
        <f>IF(AI_Impact_on_Jobs_20303[[#This Row],[Risk_Category]]="Medium", AI_Impact_on_Jobs_20303[[#This Row],[Automation_Probability_2030]], 0)</f>
        <v>34</v>
      </c>
      <c r="N1481">
        <f>IF(AI_Impact_on_Jobs_20303[[#This Row],[Risk_Category]]="High", AI_Impact_on_Jobs_20303[[#This Row],[Automation_Probability_2030]], 0)</f>
        <v>0</v>
      </c>
      <c r="O1481">
        <f>AVERAGE(AI_Impact_on_Jobs_20303[[#This Row],[Skill_1]:[Skill_10]])</f>
        <v>42.7</v>
      </c>
      <c r="P1481">
        <v>21</v>
      </c>
      <c r="Q1481">
        <v>0</v>
      </c>
      <c r="R1481">
        <v>37</v>
      </c>
      <c r="S1481">
        <v>29</v>
      </c>
      <c r="T1481">
        <v>87</v>
      </c>
      <c r="U1481">
        <v>75</v>
      </c>
      <c r="V1481">
        <v>8</v>
      </c>
      <c r="W1481">
        <v>74</v>
      </c>
      <c r="X1481">
        <v>68</v>
      </c>
      <c r="Y1481">
        <v>28</v>
      </c>
    </row>
    <row r="1482" spans="1:25" x14ac:dyDescent="0.35">
      <c r="A1482">
        <v>1481</v>
      </c>
      <c r="B1482" t="s">
        <v>37</v>
      </c>
      <c r="C1482">
        <v>111115</v>
      </c>
      <c r="D1482">
        <f>ROUND(AI_Impact_on_Jobs_20303[[#This Row],[Salary]]/1000, 1)</f>
        <v>111.1</v>
      </c>
      <c r="E1482">
        <v>14</v>
      </c>
      <c r="F14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82" t="s">
        <v>38</v>
      </c>
      <c r="H1482">
        <v>12</v>
      </c>
      <c r="I1482">
        <v>75</v>
      </c>
      <c r="J1482">
        <v>63</v>
      </c>
      <c r="K1482" t="s">
        <v>27</v>
      </c>
      <c r="L1482">
        <f>IF(AI_Impact_on_Jobs_20303[[#This Row],[Risk_Category]] = "Low", AI_Impact_on_Jobs_20303[[#This Row],[Automation_Probability_2030]], 0)</f>
        <v>0</v>
      </c>
      <c r="M1482">
        <f>IF(AI_Impact_on_Jobs_20303[[#This Row],[Risk_Category]]="Medium", AI_Impact_on_Jobs_20303[[#This Row],[Automation_Probability_2030]], 0)</f>
        <v>63</v>
      </c>
      <c r="N1482">
        <f>IF(AI_Impact_on_Jobs_20303[[#This Row],[Risk_Category]]="High", AI_Impact_on_Jobs_20303[[#This Row],[Automation_Probability_2030]], 0)</f>
        <v>0</v>
      </c>
      <c r="O1482">
        <f>AVERAGE(AI_Impact_on_Jobs_20303[[#This Row],[Skill_1]:[Skill_10]])</f>
        <v>47.6</v>
      </c>
      <c r="P1482">
        <v>47</v>
      </c>
      <c r="Q1482">
        <v>92</v>
      </c>
      <c r="R1482">
        <v>79</v>
      </c>
      <c r="S1482">
        <v>29</v>
      </c>
      <c r="T1482">
        <v>85</v>
      </c>
      <c r="U1482">
        <v>12</v>
      </c>
      <c r="V1482">
        <v>4</v>
      </c>
      <c r="W1482">
        <v>61</v>
      </c>
      <c r="X1482">
        <v>34</v>
      </c>
      <c r="Y1482">
        <v>33</v>
      </c>
    </row>
    <row r="1483" spans="1:25" x14ac:dyDescent="0.35">
      <c r="A1483">
        <v>1482</v>
      </c>
      <c r="B1483" t="s">
        <v>29</v>
      </c>
      <c r="C1483">
        <v>87392</v>
      </c>
      <c r="D1483">
        <f>ROUND(AI_Impact_on_Jobs_20303[[#This Row],[Salary]]/1000, 1)</f>
        <v>87.4</v>
      </c>
      <c r="E1483">
        <v>26</v>
      </c>
      <c r="F14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83" t="s">
        <v>19</v>
      </c>
      <c r="H1483">
        <v>85</v>
      </c>
      <c r="I1483">
        <v>82</v>
      </c>
      <c r="J1483">
        <v>13</v>
      </c>
      <c r="K1483" t="s">
        <v>23</v>
      </c>
      <c r="L1483">
        <f>IF(AI_Impact_on_Jobs_20303[[#This Row],[Risk_Category]] = "Low", AI_Impact_on_Jobs_20303[[#This Row],[Automation_Probability_2030]], 0)</f>
        <v>13</v>
      </c>
      <c r="M1483">
        <f>IF(AI_Impact_on_Jobs_20303[[#This Row],[Risk_Category]]="Medium", AI_Impact_on_Jobs_20303[[#This Row],[Automation_Probability_2030]], 0)</f>
        <v>0</v>
      </c>
      <c r="N1483">
        <f>IF(AI_Impact_on_Jobs_20303[[#This Row],[Risk_Category]]="High", AI_Impact_on_Jobs_20303[[#This Row],[Automation_Probability_2030]], 0)</f>
        <v>0</v>
      </c>
      <c r="O1483">
        <f>AVERAGE(AI_Impact_on_Jobs_20303[[#This Row],[Skill_1]:[Skill_10]])</f>
        <v>46.8</v>
      </c>
      <c r="P1483">
        <v>53</v>
      </c>
      <c r="Q1483">
        <v>65</v>
      </c>
      <c r="R1483">
        <v>2</v>
      </c>
      <c r="S1483">
        <v>91</v>
      </c>
      <c r="T1483">
        <v>65</v>
      </c>
      <c r="U1483">
        <v>63</v>
      </c>
      <c r="V1483">
        <v>9</v>
      </c>
      <c r="W1483">
        <v>91</v>
      </c>
      <c r="X1483">
        <v>14</v>
      </c>
      <c r="Y1483">
        <v>15</v>
      </c>
    </row>
    <row r="1484" spans="1:25" x14ac:dyDescent="0.35">
      <c r="A1484">
        <v>1483</v>
      </c>
      <c r="B1484" t="s">
        <v>18</v>
      </c>
      <c r="C1484">
        <v>100143</v>
      </c>
      <c r="D1484">
        <f>ROUND(AI_Impact_on_Jobs_20303[[#This Row],[Salary]]/1000, 1)</f>
        <v>100.1</v>
      </c>
      <c r="E1484">
        <v>0</v>
      </c>
      <c r="F14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84" t="s">
        <v>38</v>
      </c>
      <c r="H1484">
        <v>96</v>
      </c>
      <c r="I1484">
        <v>117</v>
      </c>
      <c r="J1484">
        <v>8</v>
      </c>
      <c r="K1484" t="s">
        <v>20</v>
      </c>
      <c r="L1484">
        <f>IF(AI_Impact_on_Jobs_20303[[#This Row],[Risk_Category]] = "Low", AI_Impact_on_Jobs_20303[[#This Row],[Automation_Probability_2030]], 0)</f>
        <v>0</v>
      </c>
      <c r="M1484">
        <f>IF(AI_Impact_on_Jobs_20303[[#This Row],[Risk_Category]]="Medium", AI_Impact_on_Jobs_20303[[#This Row],[Automation_Probability_2030]], 0)</f>
        <v>0</v>
      </c>
      <c r="N1484">
        <f>IF(AI_Impact_on_Jobs_20303[[#This Row],[Risk_Category]]="High", AI_Impact_on_Jobs_20303[[#This Row],[Automation_Probability_2030]], 0)</f>
        <v>8</v>
      </c>
      <c r="O1484">
        <f>AVERAGE(AI_Impact_on_Jobs_20303[[#This Row],[Skill_1]:[Skill_10]])</f>
        <v>57.8</v>
      </c>
      <c r="P1484">
        <v>68</v>
      </c>
      <c r="Q1484">
        <v>23</v>
      </c>
      <c r="R1484">
        <v>10</v>
      </c>
      <c r="S1484">
        <v>43</v>
      </c>
      <c r="T1484">
        <v>93</v>
      </c>
      <c r="U1484">
        <v>43</v>
      </c>
      <c r="V1484">
        <v>93</v>
      </c>
      <c r="W1484">
        <v>34</v>
      </c>
      <c r="X1484">
        <v>76</v>
      </c>
      <c r="Y1484">
        <v>95</v>
      </c>
    </row>
    <row r="1485" spans="1:25" x14ac:dyDescent="0.35">
      <c r="A1485">
        <v>1484</v>
      </c>
      <c r="B1485" t="s">
        <v>33</v>
      </c>
      <c r="C1485">
        <v>94863</v>
      </c>
      <c r="D1485">
        <f>ROUND(AI_Impact_on_Jobs_20303[[#This Row],[Salary]]/1000, 1)</f>
        <v>94.9</v>
      </c>
      <c r="E1485">
        <v>8</v>
      </c>
      <c r="F14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85" t="s">
        <v>25</v>
      </c>
      <c r="H1485">
        <v>68</v>
      </c>
      <c r="I1485">
        <v>6</v>
      </c>
      <c r="J1485">
        <v>82</v>
      </c>
      <c r="K1485" t="s">
        <v>20</v>
      </c>
      <c r="L1485">
        <f>IF(AI_Impact_on_Jobs_20303[[#This Row],[Risk_Category]] = "Low", AI_Impact_on_Jobs_20303[[#This Row],[Automation_Probability_2030]], 0)</f>
        <v>0</v>
      </c>
      <c r="M1485">
        <f>IF(AI_Impact_on_Jobs_20303[[#This Row],[Risk_Category]]="Medium", AI_Impact_on_Jobs_20303[[#This Row],[Automation_Probability_2030]], 0)</f>
        <v>0</v>
      </c>
      <c r="N1485">
        <f>IF(AI_Impact_on_Jobs_20303[[#This Row],[Risk_Category]]="High", AI_Impact_on_Jobs_20303[[#This Row],[Automation_Probability_2030]], 0)</f>
        <v>82</v>
      </c>
      <c r="O1485">
        <f>AVERAGE(AI_Impact_on_Jobs_20303[[#This Row],[Skill_1]:[Skill_10]])</f>
        <v>53.1</v>
      </c>
      <c r="P1485">
        <v>89</v>
      </c>
      <c r="Q1485">
        <v>24</v>
      </c>
      <c r="R1485">
        <v>79</v>
      </c>
      <c r="S1485">
        <v>68</v>
      </c>
      <c r="T1485">
        <v>22</v>
      </c>
      <c r="U1485">
        <v>28</v>
      </c>
      <c r="V1485">
        <v>43</v>
      </c>
      <c r="W1485">
        <v>13</v>
      </c>
      <c r="X1485">
        <v>91</v>
      </c>
      <c r="Y1485">
        <v>74</v>
      </c>
    </row>
    <row r="1486" spans="1:25" x14ac:dyDescent="0.35">
      <c r="A1486">
        <v>1485</v>
      </c>
      <c r="B1486" t="s">
        <v>32</v>
      </c>
      <c r="C1486">
        <v>48819</v>
      </c>
      <c r="D1486">
        <f>ROUND(AI_Impact_on_Jobs_20303[[#This Row],[Salary]]/1000, 1)</f>
        <v>48.8</v>
      </c>
      <c r="E1486">
        <v>4</v>
      </c>
      <c r="F14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86" t="s">
        <v>25</v>
      </c>
      <c r="H1486">
        <v>3</v>
      </c>
      <c r="I1486">
        <v>119</v>
      </c>
      <c r="J1486">
        <v>47</v>
      </c>
      <c r="K1486" t="s">
        <v>27</v>
      </c>
      <c r="L1486">
        <f>IF(AI_Impact_on_Jobs_20303[[#This Row],[Risk_Category]] = "Low", AI_Impact_on_Jobs_20303[[#This Row],[Automation_Probability_2030]], 0)</f>
        <v>0</v>
      </c>
      <c r="M1486">
        <f>IF(AI_Impact_on_Jobs_20303[[#This Row],[Risk_Category]]="Medium", AI_Impact_on_Jobs_20303[[#This Row],[Automation_Probability_2030]], 0)</f>
        <v>47</v>
      </c>
      <c r="N1486">
        <f>IF(AI_Impact_on_Jobs_20303[[#This Row],[Risk_Category]]="High", AI_Impact_on_Jobs_20303[[#This Row],[Automation_Probability_2030]], 0)</f>
        <v>0</v>
      </c>
      <c r="O1486">
        <f>AVERAGE(AI_Impact_on_Jobs_20303[[#This Row],[Skill_1]:[Skill_10]])</f>
        <v>43.9</v>
      </c>
      <c r="P1486">
        <v>23</v>
      </c>
      <c r="Q1486">
        <v>43</v>
      </c>
      <c r="R1486">
        <v>87</v>
      </c>
      <c r="S1486">
        <v>7</v>
      </c>
      <c r="T1486">
        <v>37</v>
      </c>
      <c r="U1486">
        <v>96</v>
      </c>
      <c r="V1486">
        <v>1</v>
      </c>
      <c r="W1486">
        <v>89</v>
      </c>
      <c r="X1486">
        <v>37</v>
      </c>
      <c r="Y1486">
        <v>19</v>
      </c>
    </row>
    <row r="1487" spans="1:25" x14ac:dyDescent="0.35">
      <c r="A1487">
        <v>1486</v>
      </c>
      <c r="B1487" t="s">
        <v>26</v>
      </c>
      <c r="C1487">
        <v>142255</v>
      </c>
      <c r="D1487">
        <f>ROUND(AI_Impact_on_Jobs_20303[[#This Row],[Salary]]/1000, 1)</f>
        <v>142.30000000000001</v>
      </c>
      <c r="E1487">
        <v>29</v>
      </c>
      <c r="F14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87" t="s">
        <v>19</v>
      </c>
      <c r="H1487">
        <v>7</v>
      </c>
      <c r="I1487">
        <v>67</v>
      </c>
      <c r="J1487">
        <v>31</v>
      </c>
      <c r="K1487" t="s">
        <v>27</v>
      </c>
      <c r="L1487">
        <f>IF(AI_Impact_on_Jobs_20303[[#This Row],[Risk_Category]] = "Low", AI_Impact_on_Jobs_20303[[#This Row],[Automation_Probability_2030]], 0)</f>
        <v>0</v>
      </c>
      <c r="M1487">
        <f>IF(AI_Impact_on_Jobs_20303[[#This Row],[Risk_Category]]="Medium", AI_Impact_on_Jobs_20303[[#This Row],[Automation_Probability_2030]], 0)</f>
        <v>31</v>
      </c>
      <c r="N1487">
        <f>IF(AI_Impact_on_Jobs_20303[[#This Row],[Risk_Category]]="High", AI_Impact_on_Jobs_20303[[#This Row],[Automation_Probability_2030]], 0)</f>
        <v>0</v>
      </c>
      <c r="O1487">
        <f>AVERAGE(AI_Impact_on_Jobs_20303[[#This Row],[Skill_1]:[Skill_10]])</f>
        <v>47.1</v>
      </c>
      <c r="P1487">
        <v>34</v>
      </c>
      <c r="Q1487">
        <v>4</v>
      </c>
      <c r="R1487">
        <v>69</v>
      </c>
      <c r="S1487">
        <v>82</v>
      </c>
      <c r="T1487">
        <v>89</v>
      </c>
      <c r="U1487">
        <v>55</v>
      </c>
      <c r="V1487">
        <v>95</v>
      </c>
      <c r="W1487">
        <v>1</v>
      </c>
      <c r="X1487">
        <v>13</v>
      </c>
      <c r="Y1487">
        <v>29</v>
      </c>
    </row>
    <row r="1488" spans="1:25" x14ac:dyDescent="0.35">
      <c r="A1488">
        <v>1487</v>
      </c>
      <c r="B1488" t="s">
        <v>29</v>
      </c>
      <c r="C1488">
        <v>128664</v>
      </c>
      <c r="D1488">
        <f>ROUND(AI_Impact_on_Jobs_20303[[#This Row],[Salary]]/1000, 1)</f>
        <v>128.69999999999999</v>
      </c>
      <c r="E1488">
        <v>25</v>
      </c>
      <c r="F14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88" t="s">
        <v>25</v>
      </c>
      <c r="H1488">
        <v>89</v>
      </c>
      <c r="I1488">
        <v>112</v>
      </c>
      <c r="J1488">
        <v>15</v>
      </c>
      <c r="K1488" t="s">
        <v>23</v>
      </c>
      <c r="L1488">
        <f>IF(AI_Impact_on_Jobs_20303[[#This Row],[Risk_Category]] = "Low", AI_Impact_on_Jobs_20303[[#This Row],[Automation_Probability_2030]], 0)</f>
        <v>15</v>
      </c>
      <c r="M1488">
        <f>IF(AI_Impact_on_Jobs_20303[[#This Row],[Risk_Category]]="Medium", AI_Impact_on_Jobs_20303[[#This Row],[Automation_Probability_2030]], 0)</f>
        <v>0</v>
      </c>
      <c r="N1488">
        <f>IF(AI_Impact_on_Jobs_20303[[#This Row],[Risk_Category]]="High", AI_Impact_on_Jobs_20303[[#This Row],[Automation_Probability_2030]], 0)</f>
        <v>0</v>
      </c>
      <c r="O1488">
        <f>AVERAGE(AI_Impact_on_Jobs_20303[[#This Row],[Skill_1]:[Skill_10]])</f>
        <v>39.1</v>
      </c>
      <c r="P1488">
        <v>67</v>
      </c>
      <c r="Q1488">
        <v>18</v>
      </c>
      <c r="R1488">
        <v>46</v>
      </c>
      <c r="S1488">
        <v>51</v>
      </c>
      <c r="T1488">
        <v>1</v>
      </c>
      <c r="U1488">
        <v>3</v>
      </c>
      <c r="V1488">
        <v>75</v>
      </c>
      <c r="W1488">
        <v>53</v>
      </c>
      <c r="X1488">
        <v>33</v>
      </c>
      <c r="Y1488">
        <v>44</v>
      </c>
    </row>
    <row r="1489" spans="1:25" x14ac:dyDescent="0.35">
      <c r="A1489">
        <v>1488</v>
      </c>
      <c r="B1489" t="s">
        <v>29</v>
      </c>
      <c r="C1489">
        <v>33347</v>
      </c>
      <c r="D1489">
        <f>ROUND(AI_Impact_on_Jobs_20303[[#This Row],[Salary]]/1000, 1)</f>
        <v>33.299999999999997</v>
      </c>
      <c r="E1489">
        <v>17</v>
      </c>
      <c r="F14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89" t="s">
        <v>38</v>
      </c>
      <c r="H1489">
        <v>38</v>
      </c>
      <c r="I1489">
        <v>6</v>
      </c>
      <c r="J1489">
        <v>17</v>
      </c>
      <c r="K1489" t="s">
        <v>23</v>
      </c>
      <c r="L1489">
        <f>IF(AI_Impact_on_Jobs_20303[[#This Row],[Risk_Category]] = "Low", AI_Impact_on_Jobs_20303[[#This Row],[Automation_Probability_2030]], 0)</f>
        <v>17</v>
      </c>
      <c r="M1489">
        <f>IF(AI_Impact_on_Jobs_20303[[#This Row],[Risk_Category]]="Medium", AI_Impact_on_Jobs_20303[[#This Row],[Automation_Probability_2030]], 0)</f>
        <v>0</v>
      </c>
      <c r="N1489">
        <f>IF(AI_Impact_on_Jobs_20303[[#This Row],[Risk_Category]]="High", AI_Impact_on_Jobs_20303[[#This Row],[Automation_Probability_2030]], 0)</f>
        <v>0</v>
      </c>
      <c r="O1489">
        <f>AVERAGE(AI_Impact_on_Jobs_20303[[#This Row],[Skill_1]:[Skill_10]])</f>
        <v>50.5</v>
      </c>
      <c r="P1489">
        <v>65</v>
      </c>
      <c r="Q1489">
        <v>1</v>
      </c>
      <c r="R1489">
        <v>33</v>
      </c>
      <c r="S1489">
        <v>39</v>
      </c>
      <c r="T1489">
        <v>46</v>
      </c>
      <c r="U1489">
        <v>3</v>
      </c>
      <c r="V1489">
        <v>67</v>
      </c>
      <c r="W1489">
        <v>94</v>
      </c>
      <c r="X1489">
        <v>91</v>
      </c>
      <c r="Y1489">
        <v>66</v>
      </c>
    </row>
    <row r="1490" spans="1:25" x14ac:dyDescent="0.35">
      <c r="A1490">
        <v>1489</v>
      </c>
      <c r="B1490" t="s">
        <v>34</v>
      </c>
      <c r="C1490">
        <v>105618</v>
      </c>
      <c r="D1490">
        <f>ROUND(AI_Impact_on_Jobs_20303[[#This Row],[Salary]]/1000, 1)</f>
        <v>105.6</v>
      </c>
      <c r="E1490">
        <v>1</v>
      </c>
      <c r="F14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90" t="s">
        <v>19</v>
      </c>
      <c r="H1490">
        <v>83</v>
      </c>
      <c r="I1490">
        <v>134</v>
      </c>
      <c r="J1490">
        <v>63</v>
      </c>
      <c r="K1490" t="s">
        <v>27</v>
      </c>
      <c r="L1490">
        <f>IF(AI_Impact_on_Jobs_20303[[#This Row],[Risk_Category]] = "Low", AI_Impact_on_Jobs_20303[[#This Row],[Automation_Probability_2030]], 0)</f>
        <v>0</v>
      </c>
      <c r="M1490">
        <f>IF(AI_Impact_on_Jobs_20303[[#This Row],[Risk_Category]]="Medium", AI_Impact_on_Jobs_20303[[#This Row],[Automation_Probability_2030]], 0)</f>
        <v>63</v>
      </c>
      <c r="N1490">
        <f>IF(AI_Impact_on_Jobs_20303[[#This Row],[Risk_Category]]="High", AI_Impact_on_Jobs_20303[[#This Row],[Automation_Probability_2030]], 0)</f>
        <v>0</v>
      </c>
      <c r="O1490">
        <f>AVERAGE(AI_Impact_on_Jobs_20303[[#This Row],[Skill_1]:[Skill_10]])</f>
        <v>59.5</v>
      </c>
      <c r="P1490">
        <v>16</v>
      </c>
      <c r="Q1490">
        <v>3</v>
      </c>
      <c r="R1490">
        <v>98</v>
      </c>
      <c r="S1490">
        <v>96</v>
      </c>
      <c r="T1490">
        <v>56</v>
      </c>
      <c r="U1490">
        <v>99</v>
      </c>
      <c r="V1490">
        <v>77</v>
      </c>
      <c r="W1490">
        <v>52</v>
      </c>
      <c r="X1490">
        <v>39</v>
      </c>
      <c r="Y1490">
        <v>59</v>
      </c>
    </row>
    <row r="1491" spans="1:25" x14ac:dyDescent="0.35">
      <c r="A1491">
        <v>1490</v>
      </c>
      <c r="B1491" t="s">
        <v>26</v>
      </c>
      <c r="C1491">
        <v>135309</v>
      </c>
      <c r="D1491">
        <f>ROUND(AI_Impact_on_Jobs_20303[[#This Row],[Salary]]/1000, 1)</f>
        <v>135.30000000000001</v>
      </c>
      <c r="E1491">
        <v>5</v>
      </c>
      <c r="F14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91" t="s">
        <v>22</v>
      </c>
      <c r="H1491">
        <v>99</v>
      </c>
      <c r="I1491">
        <v>99</v>
      </c>
      <c r="J1491">
        <v>63</v>
      </c>
      <c r="K1491" t="s">
        <v>27</v>
      </c>
      <c r="L1491">
        <f>IF(AI_Impact_on_Jobs_20303[[#This Row],[Risk_Category]] = "Low", AI_Impact_on_Jobs_20303[[#This Row],[Automation_Probability_2030]], 0)</f>
        <v>0</v>
      </c>
      <c r="M1491">
        <f>IF(AI_Impact_on_Jobs_20303[[#This Row],[Risk_Category]]="Medium", AI_Impact_on_Jobs_20303[[#This Row],[Automation_Probability_2030]], 0)</f>
        <v>63</v>
      </c>
      <c r="N1491">
        <f>IF(AI_Impact_on_Jobs_20303[[#This Row],[Risk_Category]]="High", AI_Impact_on_Jobs_20303[[#This Row],[Automation_Probability_2030]], 0)</f>
        <v>0</v>
      </c>
      <c r="O1491">
        <f>AVERAGE(AI_Impact_on_Jobs_20303[[#This Row],[Skill_1]:[Skill_10]])</f>
        <v>30.2</v>
      </c>
      <c r="P1491">
        <v>81</v>
      </c>
      <c r="Q1491">
        <v>7</v>
      </c>
      <c r="R1491">
        <v>9</v>
      </c>
      <c r="S1491">
        <v>66</v>
      </c>
      <c r="T1491">
        <v>26</v>
      </c>
      <c r="U1491">
        <v>66</v>
      </c>
      <c r="V1491">
        <v>14</v>
      </c>
      <c r="W1491">
        <v>4</v>
      </c>
      <c r="X1491">
        <v>1</v>
      </c>
      <c r="Y1491">
        <v>28</v>
      </c>
    </row>
    <row r="1492" spans="1:25" x14ac:dyDescent="0.35">
      <c r="A1492">
        <v>1491</v>
      </c>
      <c r="B1492" t="s">
        <v>43</v>
      </c>
      <c r="C1492">
        <v>78276</v>
      </c>
      <c r="D1492">
        <f>ROUND(AI_Impact_on_Jobs_20303[[#This Row],[Salary]]/1000, 1)</f>
        <v>78.3</v>
      </c>
      <c r="E1492">
        <v>19</v>
      </c>
      <c r="F14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92" t="s">
        <v>38</v>
      </c>
      <c r="H1492">
        <v>97</v>
      </c>
      <c r="I1492">
        <v>9</v>
      </c>
      <c r="J1492">
        <v>28</v>
      </c>
      <c r="K1492" t="s">
        <v>23</v>
      </c>
      <c r="L1492">
        <f>IF(AI_Impact_on_Jobs_20303[[#This Row],[Risk_Category]] = "Low", AI_Impact_on_Jobs_20303[[#This Row],[Automation_Probability_2030]], 0)</f>
        <v>28</v>
      </c>
      <c r="M1492">
        <f>IF(AI_Impact_on_Jobs_20303[[#This Row],[Risk_Category]]="Medium", AI_Impact_on_Jobs_20303[[#This Row],[Automation_Probability_2030]], 0)</f>
        <v>0</v>
      </c>
      <c r="N1492">
        <f>IF(AI_Impact_on_Jobs_20303[[#This Row],[Risk_Category]]="High", AI_Impact_on_Jobs_20303[[#This Row],[Automation_Probability_2030]], 0)</f>
        <v>0</v>
      </c>
      <c r="O1492">
        <f>AVERAGE(AI_Impact_on_Jobs_20303[[#This Row],[Skill_1]:[Skill_10]])</f>
        <v>59</v>
      </c>
      <c r="P1492">
        <v>97</v>
      </c>
      <c r="Q1492">
        <v>91</v>
      </c>
      <c r="R1492">
        <v>45</v>
      </c>
      <c r="S1492">
        <v>78</v>
      </c>
      <c r="T1492">
        <v>15</v>
      </c>
      <c r="U1492">
        <v>9</v>
      </c>
      <c r="V1492">
        <v>88</v>
      </c>
      <c r="W1492">
        <v>3</v>
      </c>
      <c r="X1492">
        <v>97</v>
      </c>
      <c r="Y1492">
        <v>67</v>
      </c>
    </row>
    <row r="1493" spans="1:25" x14ac:dyDescent="0.35">
      <c r="A1493">
        <v>1492</v>
      </c>
      <c r="B1493" t="s">
        <v>33</v>
      </c>
      <c r="C1493">
        <v>145269</v>
      </c>
      <c r="D1493">
        <f>ROUND(AI_Impact_on_Jobs_20303[[#This Row],[Salary]]/1000, 1)</f>
        <v>145.30000000000001</v>
      </c>
      <c r="E1493">
        <v>27</v>
      </c>
      <c r="F14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93" t="s">
        <v>22</v>
      </c>
      <c r="H1493">
        <v>14</v>
      </c>
      <c r="I1493">
        <v>122</v>
      </c>
      <c r="J1493">
        <v>84</v>
      </c>
      <c r="K1493" t="s">
        <v>20</v>
      </c>
      <c r="L1493">
        <f>IF(AI_Impact_on_Jobs_20303[[#This Row],[Risk_Category]] = "Low", AI_Impact_on_Jobs_20303[[#This Row],[Automation_Probability_2030]], 0)</f>
        <v>0</v>
      </c>
      <c r="M1493">
        <f>IF(AI_Impact_on_Jobs_20303[[#This Row],[Risk_Category]]="Medium", AI_Impact_on_Jobs_20303[[#This Row],[Automation_Probability_2030]], 0)</f>
        <v>0</v>
      </c>
      <c r="N1493">
        <f>IF(AI_Impact_on_Jobs_20303[[#This Row],[Risk_Category]]="High", AI_Impact_on_Jobs_20303[[#This Row],[Automation_Probability_2030]], 0)</f>
        <v>84</v>
      </c>
      <c r="O1493">
        <f>AVERAGE(AI_Impact_on_Jobs_20303[[#This Row],[Skill_1]:[Skill_10]])</f>
        <v>35.299999999999997</v>
      </c>
      <c r="P1493">
        <v>71</v>
      </c>
      <c r="Q1493">
        <v>42</v>
      </c>
      <c r="R1493">
        <v>7</v>
      </c>
      <c r="S1493">
        <v>31</v>
      </c>
      <c r="T1493">
        <v>32</v>
      </c>
      <c r="U1493">
        <v>1</v>
      </c>
      <c r="V1493">
        <v>1</v>
      </c>
      <c r="W1493">
        <v>33</v>
      </c>
      <c r="X1493">
        <v>73</v>
      </c>
      <c r="Y1493">
        <v>62</v>
      </c>
    </row>
    <row r="1494" spans="1:25" x14ac:dyDescent="0.35">
      <c r="A1494">
        <v>1493</v>
      </c>
      <c r="B1494" t="s">
        <v>33</v>
      </c>
      <c r="C1494">
        <v>47060</v>
      </c>
      <c r="D1494">
        <f>ROUND(AI_Impact_on_Jobs_20303[[#This Row],[Salary]]/1000, 1)</f>
        <v>47.1</v>
      </c>
      <c r="E1494">
        <v>16</v>
      </c>
      <c r="F14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94" t="s">
        <v>38</v>
      </c>
      <c r="H1494">
        <v>6</v>
      </c>
      <c r="I1494">
        <v>115</v>
      </c>
      <c r="J1494">
        <v>83</v>
      </c>
      <c r="K1494" t="s">
        <v>20</v>
      </c>
      <c r="L1494">
        <f>IF(AI_Impact_on_Jobs_20303[[#This Row],[Risk_Category]] = "Low", AI_Impact_on_Jobs_20303[[#This Row],[Automation_Probability_2030]], 0)</f>
        <v>0</v>
      </c>
      <c r="M1494">
        <f>IF(AI_Impact_on_Jobs_20303[[#This Row],[Risk_Category]]="Medium", AI_Impact_on_Jobs_20303[[#This Row],[Automation_Probability_2030]], 0)</f>
        <v>0</v>
      </c>
      <c r="N1494">
        <f>IF(AI_Impact_on_Jobs_20303[[#This Row],[Risk_Category]]="High", AI_Impact_on_Jobs_20303[[#This Row],[Automation_Probability_2030]], 0)</f>
        <v>83</v>
      </c>
      <c r="O1494">
        <f>AVERAGE(AI_Impact_on_Jobs_20303[[#This Row],[Skill_1]:[Skill_10]])</f>
        <v>51</v>
      </c>
      <c r="P1494">
        <v>52</v>
      </c>
      <c r="Q1494">
        <v>37</v>
      </c>
      <c r="R1494">
        <v>12</v>
      </c>
      <c r="S1494">
        <v>39</v>
      </c>
      <c r="T1494">
        <v>35</v>
      </c>
      <c r="U1494">
        <v>59</v>
      </c>
      <c r="V1494">
        <v>86</v>
      </c>
      <c r="W1494">
        <v>38</v>
      </c>
      <c r="X1494">
        <v>71</v>
      </c>
      <c r="Y1494">
        <v>81</v>
      </c>
    </row>
    <row r="1495" spans="1:25" x14ac:dyDescent="0.35">
      <c r="A1495">
        <v>1494</v>
      </c>
      <c r="B1495" t="s">
        <v>33</v>
      </c>
      <c r="C1495">
        <v>118307</v>
      </c>
      <c r="D1495">
        <f>ROUND(AI_Impact_on_Jobs_20303[[#This Row],[Salary]]/1000, 1)</f>
        <v>118.3</v>
      </c>
      <c r="E1495">
        <v>25</v>
      </c>
      <c r="F14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95" t="s">
        <v>38</v>
      </c>
      <c r="H1495">
        <v>9</v>
      </c>
      <c r="I1495">
        <v>57</v>
      </c>
      <c r="J1495">
        <v>93</v>
      </c>
      <c r="K1495" t="s">
        <v>20</v>
      </c>
      <c r="L1495">
        <f>IF(AI_Impact_on_Jobs_20303[[#This Row],[Risk_Category]] = "Low", AI_Impact_on_Jobs_20303[[#This Row],[Automation_Probability_2030]], 0)</f>
        <v>0</v>
      </c>
      <c r="M1495">
        <f>IF(AI_Impact_on_Jobs_20303[[#This Row],[Risk_Category]]="Medium", AI_Impact_on_Jobs_20303[[#This Row],[Automation_Probability_2030]], 0)</f>
        <v>0</v>
      </c>
      <c r="N1495">
        <f>IF(AI_Impact_on_Jobs_20303[[#This Row],[Risk_Category]]="High", AI_Impact_on_Jobs_20303[[#This Row],[Automation_Probability_2030]], 0)</f>
        <v>93</v>
      </c>
      <c r="O1495">
        <f>AVERAGE(AI_Impact_on_Jobs_20303[[#This Row],[Skill_1]:[Skill_10]])</f>
        <v>48.7</v>
      </c>
      <c r="P1495">
        <v>16</v>
      </c>
      <c r="Q1495">
        <v>34</v>
      </c>
      <c r="R1495">
        <v>61</v>
      </c>
      <c r="S1495">
        <v>91</v>
      </c>
      <c r="T1495">
        <v>26</v>
      </c>
      <c r="U1495">
        <v>76</v>
      </c>
      <c r="V1495">
        <v>71</v>
      </c>
      <c r="W1495">
        <v>16</v>
      </c>
      <c r="X1495">
        <v>48</v>
      </c>
      <c r="Y1495">
        <v>48</v>
      </c>
    </row>
    <row r="1496" spans="1:25" x14ac:dyDescent="0.35">
      <c r="A1496">
        <v>1495</v>
      </c>
      <c r="B1496" t="s">
        <v>39</v>
      </c>
      <c r="C1496">
        <v>98140</v>
      </c>
      <c r="D1496">
        <f>ROUND(AI_Impact_on_Jobs_20303[[#This Row],[Salary]]/1000, 1)</f>
        <v>98.1</v>
      </c>
      <c r="E1496">
        <v>5</v>
      </c>
      <c r="F14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496" t="s">
        <v>19</v>
      </c>
      <c r="H1496">
        <v>78</v>
      </c>
      <c r="I1496">
        <v>143</v>
      </c>
      <c r="J1496">
        <v>88</v>
      </c>
      <c r="K1496" t="s">
        <v>20</v>
      </c>
      <c r="L1496">
        <f>IF(AI_Impact_on_Jobs_20303[[#This Row],[Risk_Category]] = "Low", AI_Impact_on_Jobs_20303[[#This Row],[Automation_Probability_2030]], 0)</f>
        <v>0</v>
      </c>
      <c r="M1496">
        <f>IF(AI_Impact_on_Jobs_20303[[#This Row],[Risk_Category]]="Medium", AI_Impact_on_Jobs_20303[[#This Row],[Automation_Probability_2030]], 0)</f>
        <v>0</v>
      </c>
      <c r="N1496">
        <f>IF(AI_Impact_on_Jobs_20303[[#This Row],[Risk_Category]]="High", AI_Impact_on_Jobs_20303[[#This Row],[Automation_Probability_2030]], 0)</f>
        <v>88</v>
      </c>
      <c r="O1496">
        <f>AVERAGE(AI_Impact_on_Jobs_20303[[#This Row],[Skill_1]:[Skill_10]])</f>
        <v>37.5</v>
      </c>
      <c r="P1496">
        <v>97</v>
      </c>
      <c r="Q1496">
        <v>5</v>
      </c>
      <c r="R1496">
        <v>4</v>
      </c>
      <c r="S1496">
        <v>89</v>
      </c>
      <c r="T1496">
        <v>9</v>
      </c>
      <c r="U1496">
        <v>11</v>
      </c>
      <c r="V1496">
        <v>36</v>
      </c>
      <c r="W1496">
        <v>84</v>
      </c>
      <c r="X1496">
        <v>13</v>
      </c>
      <c r="Y1496">
        <v>27</v>
      </c>
    </row>
    <row r="1497" spans="1:25" x14ac:dyDescent="0.35">
      <c r="A1497">
        <v>1496</v>
      </c>
      <c r="B1497" t="s">
        <v>39</v>
      </c>
      <c r="C1497">
        <v>145092</v>
      </c>
      <c r="D1497">
        <f>ROUND(AI_Impact_on_Jobs_20303[[#This Row],[Salary]]/1000, 1)</f>
        <v>145.1</v>
      </c>
      <c r="E1497">
        <v>25</v>
      </c>
      <c r="F14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497" t="s">
        <v>19</v>
      </c>
      <c r="H1497">
        <v>98</v>
      </c>
      <c r="I1497">
        <v>13</v>
      </c>
      <c r="J1497">
        <v>89</v>
      </c>
      <c r="K1497" t="s">
        <v>20</v>
      </c>
      <c r="L1497">
        <f>IF(AI_Impact_on_Jobs_20303[[#This Row],[Risk_Category]] = "Low", AI_Impact_on_Jobs_20303[[#This Row],[Automation_Probability_2030]], 0)</f>
        <v>0</v>
      </c>
      <c r="M1497">
        <f>IF(AI_Impact_on_Jobs_20303[[#This Row],[Risk_Category]]="Medium", AI_Impact_on_Jobs_20303[[#This Row],[Automation_Probability_2030]], 0)</f>
        <v>0</v>
      </c>
      <c r="N1497">
        <f>IF(AI_Impact_on_Jobs_20303[[#This Row],[Risk_Category]]="High", AI_Impact_on_Jobs_20303[[#This Row],[Automation_Probability_2030]], 0)</f>
        <v>89</v>
      </c>
      <c r="O1497">
        <f>AVERAGE(AI_Impact_on_Jobs_20303[[#This Row],[Skill_1]:[Skill_10]])</f>
        <v>54.4</v>
      </c>
      <c r="P1497">
        <v>34</v>
      </c>
      <c r="Q1497">
        <v>66</v>
      </c>
      <c r="R1497">
        <v>11</v>
      </c>
      <c r="S1497">
        <v>99</v>
      </c>
      <c r="T1497">
        <v>48</v>
      </c>
      <c r="U1497">
        <v>64</v>
      </c>
      <c r="V1497">
        <v>88</v>
      </c>
      <c r="W1497">
        <v>0</v>
      </c>
      <c r="X1497">
        <v>98</v>
      </c>
      <c r="Y1497">
        <v>36</v>
      </c>
    </row>
    <row r="1498" spans="1:25" x14ac:dyDescent="0.35">
      <c r="A1498">
        <v>1497</v>
      </c>
      <c r="B1498" t="s">
        <v>33</v>
      </c>
      <c r="C1498">
        <v>122965</v>
      </c>
      <c r="D1498">
        <f>ROUND(AI_Impact_on_Jobs_20303[[#This Row],[Salary]]/1000, 1)</f>
        <v>123</v>
      </c>
      <c r="E1498">
        <v>9</v>
      </c>
      <c r="F14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498" t="s">
        <v>19</v>
      </c>
      <c r="H1498">
        <v>15</v>
      </c>
      <c r="I1498">
        <v>136</v>
      </c>
      <c r="J1498">
        <v>92</v>
      </c>
      <c r="K1498" t="s">
        <v>20</v>
      </c>
      <c r="L1498">
        <f>IF(AI_Impact_on_Jobs_20303[[#This Row],[Risk_Category]] = "Low", AI_Impact_on_Jobs_20303[[#This Row],[Automation_Probability_2030]], 0)</f>
        <v>0</v>
      </c>
      <c r="M1498">
        <f>IF(AI_Impact_on_Jobs_20303[[#This Row],[Risk_Category]]="Medium", AI_Impact_on_Jobs_20303[[#This Row],[Automation_Probability_2030]], 0)</f>
        <v>0</v>
      </c>
      <c r="N1498">
        <f>IF(AI_Impact_on_Jobs_20303[[#This Row],[Risk_Category]]="High", AI_Impact_on_Jobs_20303[[#This Row],[Automation_Probability_2030]], 0)</f>
        <v>92</v>
      </c>
      <c r="O1498">
        <f>AVERAGE(AI_Impact_on_Jobs_20303[[#This Row],[Skill_1]:[Skill_10]])</f>
        <v>52</v>
      </c>
      <c r="P1498">
        <v>2</v>
      </c>
      <c r="Q1498">
        <v>6</v>
      </c>
      <c r="R1498">
        <v>92</v>
      </c>
      <c r="S1498">
        <v>12</v>
      </c>
      <c r="T1498">
        <v>62</v>
      </c>
      <c r="U1498">
        <v>62</v>
      </c>
      <c r="V1498">
        <v>87</v>
      </c>
      <c r="W1498">
        <v>57</v>
      </c>
      <c r="X1498">
        <v>43</v>
      </c>
      <c r="Y1498">
        <v>97</v>
      </c>
    </row>
    <row r="1499" spans="1:25" x14ac:dyDescent="0.35">
      <c r="A1499">
        <v>1498</v>
      </c>
      <c r="B1499" t="s">
        <v>39</v>
      </c>
      <c r="C1499">
        <v>138204</v>
      </c>
      <c r="D1499">
        <f>ROUND(AI_Impact_on_Jobs_20303[[#This Row],[Salary]]/1000, 1)</f>
        <v>138.19999999999999</v>
      </c>
      <c r="E1499">
        <v>22</v>
      </c>
      <c r="F14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499" t="s">
        <v>38</v>
      </c>
      <c r="H1499">
        <v>26</v>
      </c>
      <c r="I1499">
        <v>58</v>
      </c>
      <c r="J1499">
        <v>94</v>
      </c>
      <c r="K1499" t="s">
        <v>20</v>
      </c>
      <c r="L1499">
        <f>IF(AI_Impact_on_Jobs_20303[[#This Row],[Risk_Category]] = "Low", AI_Impact_on_Jobs_20303[[#This Row],[Automation_Probability_2030]], 0)</f>
        <v>0</v>
      </c>
      <c r="M1499">
        <f>IF(AI_Impact_on_Jobs_20303[[#This Row],[Risk_Category]]="Medium", AI_Impact_on_Jobs_20303[[#This Row],[Automation_Probability_2030]], 0)</f>
        <v>0</v>
      </c>
      <c r="N1499">
        <f>IF(AI_Impact_on_Jobs_20303[[#This Row],[Risk_Category]]="High", AI_Impact_on_Jobs_20303[[#This Row],[Automation_Probability_2030]], 0)</f>
        <v>94</v>
      </c>
      <c r="O1499">
        <f>AVERAGE(AI_Impact_on_Jobs_20303[[#This Row],[Skill_1]:[Skill_10]])</f>
        <v>43.2</v>
      </c>
      <c r="P1499">
        <v>71</v>
      </c>
      <c r="Q1499">
        <v>1</v>
      </c>
      <c r="R1499">
        <v>7</v>
      </c>
      <c r="S1499">
        <v>4</v>
      </c>
      <c r="T1499">
        <v>97</v>
      </c>
      <c r="U1499">
        <v>28</v>
      </c>
      <c r="V1499">
        <v>71</v>
      </c>
      <c r="W1499">
        <v>63</v>
      </c>
      <c r="X1499">
        <v>1</v>
      </c>
      <c r="Y1499">
        <v>89</v>
      </c>
    </row>
    <row r="1500" spans="1:25" x14ac:dyDescent="0.35">
      <c r="A1500">
        <v>1499</v>
      </c>
      <c r="B1500" t="s">
        <v>37</v>
      </c>
      <c r="C1500">
        <v>138500</v>
      </c>
      <c r="D1500">
        <f>ROUND(AI_Impact_on_Jobs_20303[[#This Row],[Salary]]/1000, 1)</f>
        <v>138.5</v>
      </c>
      <c r="E1500">
        <v>15</v>
      </c>
      <c r="F15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00" t="s">
        <v>38</v>
      </c>
      <c r="H1500">
        <v>66</v>
      </c>
      <c r="I1500">
        <v>128</v>
      </c>
      <c r="J1500">
        <v>55</v>
      </c>
      <c r="K1500" t="s">
        <v>27</v>
      </c>
      <c r="L1500">
        <f>IF(AI_Impact_on_Jobs_20303[[#This Row],[Risk_Category]] = "Low", AI_Impact_on_Jobs_20303[[#This Row],[Automation_Probability_2030]], 0)</f>
        <v>0</v>
      </c>
      <c r="M1500">
        <f>IF(AI_Impact_on_Jobs_20303[[#This Row],[Risk_Category]]="Medium", AI_Impact_on_Jobs_20303[[#This Row],[Automation_Probability_2030]], 0)</f>
        <v>55</v>
      </c>
      <c r="N1500">
        <f>IF(AI_Impact_on_Jobs_20303[[#This Row],[Risk_Category]]="High", AI_Impact_on_Jobs_20303[[#This Row],[Automation_Probability_2030]], 0)</f>
        <v>0</v>
      </c>
      <c r="O1500">
        <f>AVERAGE(AI_Impact_on_Jobs_20303[[#This Row],[Skill_1]:[Skill_10]])</f>
        <v>42</v>
      </c>
      <c r="P1500">
        <v>1</v>
      </c>
      <c r="Q1500">
        <v>98</v>
      </c>
      <c r="R1500">
        <v>24</v>
      </c>
      <c r="S1500">
        <v>63</v>
      </c>
      <c r="T1500">
        <v>8</v>
      </c>
      <c r="U1500">
        <v>94</v>
      </c>
      <c r="V1500">
        <v>6</v>
      </c>
      <c r="W1500">
        <v>26</v>
      </c>
      <c r="X1500">
        <v>84</v>
      </c>
      <c r="Y1500">
        <v>16</v>
      </c>
    </row>
    <row r="1501" spans="1:25" x14ac:dyDescent="0.35">
      <c r="A1501">
        <v>1500</v>
      </c>
      <c r="B1501" t="s">
        <v>41</v>
      </c>
      <c r="C1501">
        <v>49728</v>
      </c>
      <c r="D1501">
        <f>ROUND(AI_Impact_on_Jobs_20303[[#This Row],[Salary]]/1000, 1)</f>
        <v>49.7</v>
      </c>
      <c r="E1501">
        <v>6</v>
      </c>
      <c r="F15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01" t="s">
        <v>38</v>
      </c>
      <c r="H1501">
        <v>91</v>
      </c>
      <c r="I1501">
        <v>108</v>
      </c>
      <c r="J1501">
        <v>72</v>
      </c>
      <c r="K1501" t="s">
        <v>20</v>
      </c>
      <c r="L1501">
        <f>IF(AI_Impact_on_Jobs_20303[[#This Row],[Risk_Category]] = "Low", AI_Impact_on_Jobs_20303[[#This Row],[Automation_Probability_2030]], 0)</f>
        <v>0</v>
      </c>
      <c r="M1501">
        <f>IF(AI_Impact_on_Jobs_20303[[#This Row],[Risk_Category]]="Medium", AI_Impact_on_Jobs_20303[[#This Row],[Automation_Probability_2030]], 0)</f>
        <v>0</v>
      </c>
      <c r="N1501">
        <f>IF(AI_Impact_on_Jobs_20303[[#This Row],[Risk_Category]]="High", AI_Impact_on_Jobs_20303[[#This Row],[Automation_Probability_2030]], 0)</f>
        <v>72</v>
      </c>
      <c r="O1501">
        <f>AVERAGE(AI_Impact_on_Jobs_20303[[#This Row],[Skill_1]:[Skill_10]])</f>
        <v>38.4</v>
      </c>
      <c r="P1501">
        <v>58</v>
      </c>
      <c r="Q1501">
        <v>15</v>
      </c>
      <c r="R1501">
        <v>3</v>
      </c>
      <c r="S1501">
        <v>12</v>
      </c>
      <c r="T1501">
        <v>78</v>
      </c>
      <c r="U1501">
        <v>76</v>
      </c>
      <c r="V1501">
        <v>6</v>
      </c>
      <c r="W1501">
        <v>21</v>
      </c>
      <c r="X1501">
        <v>74</v>
      </c>
      <c r="Y1501">
        <v>41</v>
      </c>
    </row>
    <row r="1502" spans="1:25" x14ac:dyDescent="0.35">
      <c r="A1502">
        <v>1501</v>
      </c>
      <c r="B1502" t="s">
        <v>35</v>
      </c>
      <c r="C1502">
        <v>79108</v>
      </c>
      <c r="D1502">
        <f>ROUND(AI_Impact_on_Jobs_20303[[#This Row],[Salary]]/1000, 1)</f>
        <v>79.099999999999994</v>
      </c>
      <c r="E1502">
        <v>13</v>
      </c>
      <c r="F15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02" t="s">
        <v>25</v>
      </c>
      <c r="H1502">
        <v>42</v>
      </c>
      <c r="I1502">
        <v>108</v>
      </c>
      <c r="J1502">
        <v>33</v>
      </c>
      <c r="K1502" t="s">
        <v>27</v>
      </c>
      <c r="L1502">
        <f>IF(AI_Impact_on_Jobs_20303[[#This Row],[Risk_Category]] = "Low", AI_Impact_on_Jobs_20303[[#This Row],[Automation_Probability_2030]], 0)</f>
        <v>0</v>
      </c>
      <c r="M1502">
        <f>IF(AI_Impact_on_Jobs_20303[[#This Row],[Risk_Category]]="Medium", AI_Impact_on_Jobs_20303[[#This Row],[Automation_Probability_2030]], 0)</f>
        <v>33</v>
      </c>
      <c r="N1502">
        <f>IF(AI_Impact_on_Jobs_20303[[#This Row],[Risk_Category]]="High", AI_Impact_on_Jobs_20303[[#This Row],[Automation_Probability_2030]], 0)</f>
        <v>0</v>
      </c>
      <c r="O1502">
        <f>AVERAGE(AI_Impact_on_Jobs_20303[[#This Row],[Skill_1]:[Skill_10]])</f>
        <v>36.700000000000003</v>
      </c>
      <c r="P1502">
        <v>14</v>
      </c>
      <c r="Q1502">
        <v>66</v>
      </c>
      <c r="R1502">
        <v>52</v>
      </c>
      <c r="S1502">
        <v>16</v>
      </c>
      <c r="T1502">
        <v>54</v>
      </c>
      <c r="U1502">
        <v>91</v>
      </c>
      <c r="V1502">
        <v>2</v>
      </c>
      <c r="W1502">
        <v>64</v>
      </c>
      <c r="X1502">
        <v>7</v>
      </c>
      <c r="Y1502">
        <v>1</v>
      </c>
    </row>
    <row r="1503" spans="1:25" x14ac:dyDescent="0.35">
      <c r="A1503">
        <v>1502</v>
      </c>
      <c r="B1503" t="s">
        <v>44</v>
      </c>
      <c r="C1503">
        <v>114724</v>
      </c>
      <c r="D1503">
        <f>ROUND(AI_Impact_on_Jobs_20303[[#This Row],[Salary]]/1000, 1)</f>
        <v>114.7</v>
      </c>
      <c r="E1503">
        <v>20</v>
      </c>
      <c r="F15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03" t="s">
        <v>25</v>
      </c>
      <c r="H1503">
        <v>42</v>
      </c>
      <c r="I1503">
        <v>13</v>
      </c>
      <c r="J1503">
        <v>41</v>
      </c>
      <c r="K1503" t="s">
        <v>27</v>
      </c>
      <c r="L1503">
        <f>IF(AI_Impact_on_Jobs_20303[[#This Row],[Risk_Category]] = "Low", AI_Impact_on_Jobs_20303[[#This Row],[Automation_Probability_2030]], 0)</f>
        <v>0</v>
      </c>
      <c r="M1503">
        <f>IF(AI_Impact_on_Jobs_20303[[#This Row],[Risk_Category]]="Medium", AI_Impact_on_Jobs_20303[[#This Row],[Automation_Probability_2030]], 0)</f>
        <v>41</v>
      </c>
      <c r="N1503">
        <f>IF(AI_Impact_on_Jobs_20303[[#This Row],[Risk_Category]]="High", AI_Impact_on_Jobs_20303[[#This Row],[Automation_Probability_2030]], 0)</f>
        <v>0</v>
      </c>
      <c r="O1503">
        <f>AVERAGE(AI_Impact_on_Jobs_20303[[#This Row],[Skill_1]:[Skill_10]])</f>
        <v>48.8</v>
      </c>
      <c r="P1503">
        <v>63</v>
      </c>
      <c r="Q1503">
        <v>41</v>
      </c>
      <c r="R1503">
        <v>23</v>
      </c>
      <c r="S1503">
        <v>51</v>
      </c>
      <c r="T1503">
        <v>8</v>
      </c>
      <c r="U1503">
        <v>83</v>
      </c>
      <c r="V1503">
        <v>85</v>
      </c>
      <c r="W1503">
        <v>34</v>
      </c>
      <c r="X1503">
        <v>79</v>
      </c>
      <c r="Y1503">
        <v>21</v>
      </c>
    </row>
    <row r="1504" spans="1:25" x14ac:dyDescent="0.35">
      <c r="A1504">
        <v>1503</v>
      </c>
      <c r="B1504" t="s">
        <v>44</v>
      </c>
      <c r="C1504">
        <v>123566</v>
      </c>
      <c r="D1504">
        <f>ROUND(AI_Impact_on_Jobs_20303[[#This Row],[Salary]]/1000, 1)</f>
        <v>123.6</v>
      </c>
      <c r="E1504">
        <v>10</v>
      </c>
      <c r="F15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04" t="s">
        <v>25</v>
      </c>
      <c r="H1504">
        <v>95</v>
      </c>
      <c r="I1504">
        <v>51</v>
      </c>
      <c r="J1504">
        <v>48</v>
      </c>
      <c r="K1504" t="s">
        <v>27</v>
      </c>
      <c r="L1504">
        <f>IF(AI_Impact_on_Jobs_20303[[#This Row],[Risk_Category]] = "Low", AI_Impact_on_Jobs_20303[[#This Row],[Automation_Probability_2030]], 0)</f>
        <v>0</v>
      </c>
      <c r="M1504">
        <f>IF(AI_Impact_on_Jobs_20303[[#This Row],[Risk_Category]]="Medium", AI_Impact_on_Jobs_20303[[#This Row],[Automation_Probability_2030]], 0)</f>
        <v>48</v>
      </c>
      <c r="N1504">
        <f>IF(AI_Impact_on_Jobs_20303[[#This Row],[Risk_Category]]="High", AI_Impact_on_Jobs_20303[[#This Row],[Automation_Probability_2030]], 0)</f>
        <v>0</v>
      </c>
      <c r="O1504">
        <f>AVERAGE(AI_Impact_on_Jobs_20303[[#This Row],[Skill_1]:[Skill_10]])</f>
        <v>36.700000000000003</v>
      </c>
      <c r="P1504">
        <v>65</v>
      </c>
      <c r="Q1504">
        <v>7</v>
      </c>
      <c r="R1504">
        <v>18</v>
      </c>
      <c r="S1504">
        <v>97</v>
      </c>
      <c r="T1504">
        <v>62</v>
      </c>
      <c r="U1504">
        <v>16</v>
      </c>
      <c r="V1504">
        <v>2</v>
      </c>
      <c r="W1504">
        <v>78</v>
      </c>
      <c r="X1504">
        <v>8</v>
      </c>
      <c r="Y1504">
        <v>14</v>
      </c>
    </row>
    <row r="1505" spans="1:25" x14ac:dyDescent="0.35">
      <c r="A1505">
        <v>1504</v>
      </c>
      <c r="B1505" t="s">
        <v>41</v>
      </c>
      <c r="C1505">
        <v>33984</v>
      </c>
      <c r="D1505">
        <f>ROUND(AI_Impact_on_Jobs_20303[[#This Row],[Salary]]/1000, 1)</f>
        <v>34</v>
      </c>
      <c r="E1505">
        <v>0</v>
      </c>
      <c r="F15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05" t="s">
        <v>38</v>
      </c>
      <c r="H1505">
        <v>6</v>
      </c>
      <c r="I1505">
        <v>119</v>
      </c>
      <c r="J1505">
        <v>8</v>
      </c>
      <c r="K1505" t="s">
        <v>20</v>
      </c>
      <c r="L1505">
        <f>IF(AI_Impact_on_Jobs_20303[[#This Row],[Risk_Category]] = "Low", AI_Impact_on_Jobs_20303[[#This Row],[Automation_Probability_2030]], 0)</f>
        <v>0</v>
      </c>
      <c r="M1505">
        <f>IF(AI_Impact_on_Jobs_20303[[#This Row],[Risk_Category]]="Medium", AI_Impact_on_Jobs_20303[[#This Row],[Automation_Probability_2030]], 0)</f>
        <v>0</v>
      </c>
      <c r="N1505">
        <f>IF(AI_Impact_on_Jobs_20303[[#This Row],[Risk_Category]]="High", AI_Impact_on_Jobs_20303[[#This Row],[Automation_Probability_2030]], 0)</f>
        <v>8</v>
      </c>
      <c r="O1505">
        <f>AVERAGE(AI_Impact_on_Jobs_20303[[#This Row],[Skill_1]:[Skill_10]])</f>
        <v>57</v>
      </c>
      <c r="P1505">
        <v>77</v>
      </c>
      <c r="Q1505">
        <v>97</v>
      </c>
      <c r="R1505">
        <v>27</v>
      </c>
      <c r="S1505">
        <v>7</v>
      </c>
      <c r="T1505">
        <v>93</v>
      </c>
      <c r="U1505">
        <v>69</v>
      </c>
      <c r="V1505">
        <v>68</v>
      </c>
      <c r="W1505">
        <v>22</v>
      </c>
      <c r="X1505">
        <v>54</v>
      </c>
      <c r="Y1505">
        <v>56</v>
      </c>
    </row>
    <row r="1506" spans="1:25" x14ac:dyDescent="0.35">
      <c r="A1506">
        <v>1505</v>
      </c>
      <c r="B1506" t="s">
        <v>42</v>
      </c>
      <c r="C1506">
        <v>140839</v>
      </c>
      <c r="D1506">
        <f>ROUND(AI_Impact_on_Jobs_20303[[#This Row],[Salary]]/1000, 1)</f>
        <v>140.80000000000001</v>
      </c>
      <c r="E1506">
        <v>16</v>
      </c>
      <c r="F15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06" t="s">
        <v>25</v>
      </c>
      <c r="H1506">
        <v>10</v>
      </c>
      <c r="I1506">
        <v>53</v>
      </c>
      <c r="J1506">
        <v>33</v>
      </c>
      <c r="K1506" t="s">
        <v>27</v>
      </c>
      <c r="L1506">
        <f>IF(AI_Impact_on_Jobs_20303[[#This Row],[Risk_Category]] = "Low", AI_Impact_on_Jobs_20303[[#This Row],[Automation_Probability_2030]], 0)</f>
        <v>0</v>
      </c>
      <c r="M1506">
        <f>IF(AI_Impact_on_Jobs_20303[[#This Row],[Risk_Category]]="Medium", AI_Impact_on_Jobs_20303[[#This Row],[Automation_Probability_2030]], 0)</f>
        <v>33</v>
      </c>
      <c r="N1506">
        <f>IF(AI_Impact_on_Jobs_20303[[#This Row],[Risk_Category]]="High", AI_Impact_on_Jobs_20303[[#This Row],[Automation_Probability_2030]], 0)</f>
        <v>0</v>
      </c>
      <c r="O1506">
        <f>AVERAGE(AI_Impact_on_Jobs_20303[[#This Row],[Skill_1]:[Skill_10]])</f>
        <v>49.8</v>
      </c>
      <c r="P1506">
        <v>8</v>
      </c>
      <c r="Q1506">
        <v>74</v>
      </c>
      <c r="R1506">
        <v>14</v>
      </c>
      <c r="S1506">
        <v>62</v>
      </c>
      <c r="T1506">
        <v>32</v>
      </c>
      <c r="U1506">
        <v>46</v>
      </c>
      <c r="V1506">
        <v>22</v>
      </c>
      <c r="W1506">
        <v>87</v>
      </c>
      <c r="X1506">
        <v>59</v>
      </c>
      <c r="Y1506">
        <v>94</v>
      </c>
    </row>
    <row r="1507" spans="1:25" x14ac:dyDescent="0.35">
      <c r="A1507">
        <v>1506</v>
      </c>
      <c r="B1507" t="s">
        <v>44</v>
      </c>
      <c r="C1507">
        <v>78481</v>
      </c>
      <c r="D1507">
        <f>ROUND(AI_Impact_on_Jobs_20303[[#This Row],[Salary]]/1000, 1)</f>
        <v>78.5</v>
      </c>
      <c r="E1507">
        <v>1</v>
      </c>
      <c r="F15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07" t="s">
        <v>25</v>
      </c>
      <c r="H1507">
        <v>12</v>
      </c>
      <c r="I1507">
        <v>67</v>
      </c>
      <c r="J1507">
        <v>7</v>
      </c>
      <c r="K1507" t="s">
        <v>27</v>
      </c>
      <c r="L1507">
        <f>IF(AI_Impact_on_Jobs_20303[[#This Row],[Risk_Category]] = "Low", AI_Impact_on_Jobs_20303[[#This Row],[Automation_Probability_2030]], 0)</f>
        <v>0</v>
      </c>
      <c r="M1507">
        <f>IF(AI_Impact_on_Jobs_20303[[#This Row],[Risk_Category]]="Medium", AI_Impact_on_Jobs_20303[[#This Row],[Automation_Probability_2030]], 0)</f>
        <v>7</v>
      </c>
      <c r="N1507">
        <f>IF(AI_Impact_on_Jobs_20303[[#This Row],[Risk_Category]]="High", AI_Impact_on_Jobs_20303[[#This Row],[Automation_Probability_2030]], 0)</f>
        <v>0</v>
      </c>
      <c r="O1507">
        <f>AVERAGE(AI_Impact_on_Jobs_20303[[#This Row],[Skill_1]:[Skill_10]])</f>
        <v>32.200000000000003</v>
      </c>
      <c r="P1507">
        <v>73</v>
      </c>
      <c r="Q1507">
        <v>5</v>
      </c>
      <c r="R1507">
        <v>7</v>
      </c>
      <c r="S1507">
        <v>41</v>
      </c>
      <c r="T1507">
        <v>31</v>
      </c>
      <c r="U1507">
        <v>15</v>
      </c>
      <c r="V1507">
        <v>84</v>
      </c>
      <c r="W1507">
        <v>6</v>
      </c>
      <c r="X1507">
        <v>29</v>
      </c>
      <c r="Y1507">
        <v>31</v>
      </c>
    </row>
    <row r="1508" spans="1:25" x14ac:dyDescent="0.35">
      <c r="A1508">
        <v>1507</v>
      </c>
      <c r="B1508" t="s">
        <v>28</v>
      </c>
      <c r="C1508">
        <v>101343</v>
      </c>
      <c r="D1508">
        <f>ROUND(AI_Impact_on_Jobs_20303[[#This Row],[Salary]]/1000, 1)</f>
        <v>101.3</v>
      </c>
      <c r="E1508">
        <v>10</v>
      </c>
      <c r="F15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08" t="s">
        <v>38</v>
      </c>
      <c r="H1508">
        <v>51</v>
      </c>
      <c r="I1508">
        <v>51</v>
      </c>
      <c r="J1508">
        <v>42</v>
      </c>
      <c r="K1508" t="s">
        <v>27</v>
      </c>
      <c r="L1508">
        <f>IF(AI_Impact_on_Jobs_20303[[#This Row],[Risk_Category]] = "Low", AI_Impact_on_Jobs_20303[[#This Row],[Automation_Probability_2030]], 0)</f>
        <v>0</v>
      </c>
      <c r="M1508">
        <f>IF(AI_Impact_on_Jobs_20303[[#This Row],[Risk_Category]]="Medium", AI_Impact_on_Jobs_20303[[#This Row],[Automation_Probability_2030]], 0)</f>
        <v>42</v>
      </c>
      <c r="N1508">
        <f>IF(AI_Impact_on_Jobs_20303[[#This Row],[Risk_Category]]="High", AI_Impact_on_Jobs_20303[[#This Row],[Automation_Probability_2030]], 0)</f>
        <v>0</v>
      </c>
      <c r="O1508">
        <f>AVERAGE(AI_Impact_on_Jobs_20303[[#This Row],[Skill_1]:[Skill_10]])</f>
        <v>59.8</v>
      </c>
      <c r="P1508">
        <v>93</v>
      </c>
      <c r="Q1508">
        <v>31</v>
      </c>
      <c r="R1508">
        <v>36</v>
      </c>
      <c r="S1508">
        <v>47</v>
      </c>
      <c r="T1508">
        <v>56</v>
      </c>
      <c r="U1508">
        <v>81</v>
      </c>
      <c r="V1508">
        <v>19</v>
      </c>
      <c r="W1508">
        <v>87</v>
      </c>
      <c r="X1508">
        <v>76</v>
      </c>
      <c r="Y1508">
        <v>72</v>
      </c>
    </row>
    <row r="1509" spans="1:25" x14ac:dyDescent="0.35">
      <c r="A1509">
        <v>1508</v>
      </c>
      <c r="B1509" t="s">
        <v>21</v>
      </c>
      <c r="C1509">
        <v>84034</v>
      </c>
      <c r="D1509">
        <f>ROUND(AI_Impact_on_Jobs_20303[[#This Row],[Salary]]/1000, 1)</f>
        <v>84</v>
      </c>
      <c r="E1509">
        <v>26</v>
      </c>
      <c r="F15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09" t="s">
        <v>19</v>
      </c>
      <c r="H1509">
        <v>2</v>
      </c>
      <c r="I1509">
        <v>109</v>
      </c>
      <c r="J1509">
        <v>27</v>
      </c>
      <c r="K1509" t="s">
        <v>23</v>
      </c>
      <c r="L1509">
        <f>IF(AI_Impact_on_Jobs_20303[[#This Row],[Risk_Category]] = "Low", AI_Impact_on_Jobs_20303[[#This Row],[Automation_Probability_2030]], 0)</f>
        <v>27</v>
      </c>
      <c r="M1509">
        <f>IF(AI_Impact_on_Jobs_20303[[#This Row],[Risk_Category]]="Medium", AI_Impact_on_Jobs_20303[[#This Row],[Automation_Probability_2030]], 0)</f>
        <v>0</v>
      </c>
      <c r="N1509">
        <f>IF(AI_Impact_on_Jobs_20303[[#This Row],[Risk_Category]]="High", AI_Impact_on_Jobs_20303[[#This Row],[Automation_Probability_2030]], 0)</f>
        <v>0</v>
      </c>
      <c r="O1509">
        <f>AVERAGE(AI_Impact_on_Jobs_20303[[#This Row],[Skill_1]:[Skill_10]])</f>
        <v>35.700000000000003</v>
      </c>
      <c r="P1509">
        <v>58</v>
      </c>
      <c r="Q1509">
        <v>21</v>
      </c>
      <c r="R1509">
        <v>9</v>
      </c>
      <c r="S1509">
        <v>7</v>
      </c>
      <c r="T1509">
        <v>72</v>
      </c>
      <c r="U1509">
        <v>17</v>
      </c>
      <c r="V1509">
        <v>3</v>
      </c>
      <c r="W1509">
        <v>41</v>
      </c>
      <c r="X1509">
        <v>58</v>
      </c>
      <c r="Y1509">
        <v>71</v>
      </c>
    </row>
    <row r="1510" spans="1:25" x14ac:dyDescent="0.35">
      <c r="A1510">
        <v>1509</v>
      </c>
      <c r="B1510" t="s">
        <v>30</v>
      </c>
      <c r="C1510">
        <v>66419</v>
      </c>
      <c r="D1510">
        <f>ROUND(AI_Impact_on_Jobs_20303[[#This Row],[Salary]]/1000, 1)</f>
        <v>66.400000000000006</v>
      </c>
      <c r="E1510">
        <v>17</v>
      </c>
      <c r="F15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10" t="s">
        <v>19</v>
      </c>
      <c r="H1510">
        <v>35</v>
      </c>
      <c r="I1510">
        <v>87</v>
      </c>
      <c r="J1510">
        <v>38</v>
      </c>
      <c r="K1510" t="s">
        <v>27</v>
      </c>
      <c r="L1510">
        <f>IF(AI_Impact_on_Jobs_20303[[#This Row],[Risk_Category]] = "Low", AI_Impact_on_Jobs_20303[[#This Row],[Automation_Probability_2030]], 0)</f>
        <v>0</v>
      </c>
      <c r="M1510">
        <f>IF(AI_Impact_on_Jobs_20303[[#This Row],[Risk_Category]]="Medium", AI_Impact_on_Jobs_20303[[#This Row],[Automation_Probability_2030]], 0)</f>
        <v>38</v>
      </c>
      <c r="N1510">
        <f>IF(AI_Impact_on_Jobs_20303[[#This Row],[Risk_Category]]="High", AI_Impact_on_Jobs_20303[[#This Row],[Automation_Probability_2030]], 0)</f>
        <v>0</v>
      </c>
      <c r="O1510">
        <f>AVERAGE(AI_Impact_on_Jobs_20303[[#This Row],[Skill_1]:[Skill_10]])</f>
        <v>49.5</v>
      </c>
      <c r="P1510">
        <v>96</v>
      </c>
      <c r="Q1510">
        <v>46</v>
      </c>
      <c r="R1510">
        <v>57</v>
      </c>
      <c r="S1510">
        <v>45</v>
      </c>
      <c r="T1510">
        <v>25</v>
      </c>
      <c r="U1510">
        <v>81</v>
      </c>
      <c r="V1510">
        <v>3</v>
      </c>
      <c r="W1510">
        <v>69</v>
      </c>
      <c r="X1510">
        <v>59</v>
      </c>
      <c r="Y1510">
        <v>14</v>
      </c>
    </row>
    <row r="1511" spans="1:25" x14ac:dyDescent="0.35">
      <c r="A1511">
        <v>1510</v>
      </c>
      <c r="B1511" t="s">
        <v>37</v>
      </c>
      <c r="C1511">
        <v>79357</v>
      </c>
      <c r="D1511">
        <f>ROUND(AI_Impact_on_Jobs_20303[[#This Row],[Salary]]/1000, 1)</f>
        <v>79.400000000000006</v>
      </c>
      <c r="E1511">
        <v>4</v>
      </c>
      <c r="F15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11" t="s">
        <v>25</v>
      </c>
      <c r="H1511">
        <v>66</v>
      </c>
      <c r="I1511">
        <v>81</v>
      </c>
      <c r="J1511">
        <v>41</v>
      </c>
      <c r="K1511" t="s">
        <v>27</v>
      </c>
      <c r="L1511">
        <f>IF(AI_Impact_on_Jobs_20303[[#This Row],[Risk_Category]] = "Low", AI_Impact_on_Jobs_20303[[#This Row],[Automation_Probability_2030]], 0)</f>
        <v>0</v>
      </c>
      <c r="M1511">
        <f>IF(AI_Impact_on_Jobs_20303[[#This Row],[Risk_Category]]="Medium", AI_Impact_on_Jobs_20303[[#This Row],[Automation_Probability_2030]], 0)</f>
        <v>41</v>
      </c>
      <c r="N1511">
        <f>IF(AI_Impact_on_Jobs_20303[[#This Row],[Risk_Category]]="High", AI_Impact_on_Jobs_20303[[#This Row],[Automation_Probability_2030]], 0)</f>
        <v>0</v>
      </c>
      <c r="O1511">
        <f>AVERAGE(AI_Impact_on_Jobs_20303[[#This Row],[Skill_1]:[Skill_10]])</f>
        <v>48.4</v>
      </c>
      <c r="P1511">
        <v>6</v>
      </c>
      <c r="Q1511">
        <v>77</v>
      </c>
      <c r="R1511">
        <v>88</v>
      </c>
      <c r="S1511">
        <v>82</v>
      </c>
      <c r="T1511">
        <v>47</v>
      </c>
      <c r="U1511">
        <v>53</v>
      </c>
      <c r="V1511">
        <v>24</v>
      </c>
      <c r="W1511">
        <v>17</v>
      </c>
      <c r="X1511">
        <v>82</v>
      </c>
      <c r="Y1511">
        <v>8</v>
      </c>
    </row>
    <row r="1512" spans="1:25" x14ac:dyDescent="0.35">
      <c r="A1512">
        <v>1511</v>
      </c>
      <c r="B1512" t="s">
        <v>43</v>
      </c>
      <c r="C1512">
        <v>99064</v>
      </c>
      <c r="D1512">
        <f>ROUND(AI_Impact_on_Jobs_20303[[#This Row],[Salary]]/1000, 1)</f>
        <v>99.1</v>
      </c>
      <c r="E1512">
        <v>7</v>
      </c>
      <c r="F15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12" t="s">
        <v>38</v>
      </c>
      <c r="H1512">
        <v>46</v>
      </c>
      <c r="I1512">
        <v>136</v>
      </c>
      <c r="J1512">
        <v>28</v>
      </c>
      <c r="K1512" t="s">
        <v>23</v>
      </c>
      <c r="L1512">
        <f>IF(AI_Impact_on_Jobs_20303[[#This Row],[Risk_Category]] = "Low", AI_Impact_on_Jobs_20303[[#This Row],[Automation_Probability_2030]], 0)</f>
        <v>28</v>
      </c>
      <c r="M1512">
        <f>IF(AI_Impact_on_Jobs_20303[[#This Row],[Risk_Category]]="Medium", AI_Impact_on_Jobs_20303[[#This Row],[Automation_Probability_2030]], 0)</f>
        <v>0</v>
      </c>
      <c r="N1512">
        <f>IF(AI_Impact_on_Jobs_20303[[#This Row],[Risk_Category]]="High", AI_Impact_on_Jobs_20303[[#This Row],[Automation_Probability_2030]], 0)</f>
        <v>0</v>
      </c>
      <c r="O1512">
        <f>AVERAGE(AI_Impact_on_Jobs_20303[[#This Row],[Skill_1]:[Skill_10]])</f>
        <v>42.5</v>
      </c>
      <c r="P1512">
        <v>33</v>
      </c>
      <c r="Q1512">
        <v>22</v>
      </c>
      <c r="R1512">
        <v>46</v>
      </c>
      <c r="S1512">
        <v>18</v>
      </c>
      <c r="T1512">
        <v>88</v>
      </c>
      <c r="U1512">
        <v>34</v>
      </c>
      <c r="V1512">
        <v>58</v>
      </c>
      <c r="W1512">
        <v>59</v>
      </c>
      <c r="X1512">
        <v>51</v>
      </c>
      <c r="Y1512">
        <v>16</v>
      </c>
    </row>
    <row r="1513" spans="1:25" x14ac:dyDescent="0.35">
      <c r="A1513">
        <v>1512</v>
      </c>
      <c r="B1513" t="s">
        <v>32</v>
      </c>
      <c r="C1513">
        <v>44280</v>
      </c>
      <c r="D1513">
        <f>ROUND(AI_Impact_on_Jobs_20303[[#This Row],[Salary]]/1000, 1)</f>
        <v>44.3</v>
      </c>
      <c r="E1513">
        <v>2</v>
      </c>
      <c r="F15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13" t="s">
        <v>38</v>
      </c>
      <c r="H1513">
        <v>17</v>
      </c>
      <c r="I1513">
        <v>125</v>
      </c>
      <c r="J1513">
        <v>62</v>
      </c>
      <c r="K1513" t="s">
        <v>27</v>
      </c>
      <c r="L1513">
        <f>IF(AI_Impact_on_Jobs_20303[[#This Row],[Risk_Category]] = "Low", AI_Impact_on_Jobs_20303[[#This Row],[Automation_Probability_2030]], 0)</f>
        <v>0</v>
      </c>
      <c r="M1513">
        <f>IF(AI_Impact_on_Jobs_20303[[#This Row],[Risk_Category]]="Medium", AI_Impact_on_Jobs_20303[[#This Row],[Automation_Probability_2030]], 0)</f>
        <v>62</v>
      </c>
      <c r="N1513">
        <f>IF(AI_Impact_on_Jobs_20303[[#This Row],[Risk_Category]]="High", AI_Impact_on_Jobs_20303[[#This Row],[Automation_Probability_2030]], 0)</f>
        <v>0</v>
      </c>
      <c r="O1513">
        <f>AVERAGE(AI_Impact_on_Jobs_20303[[#This Row],[Skill_1]:[Skill_10]])</f>
        <v>44.8</v>
      </c>
      <c r="P1513">
        <v>15</v>
      </c>
      <c r="Q1513">
        <v>93</v>
      </c>
      <c r="R1513">
        <v>49</v>
      </c>
      <c r="S1513">
        <v>63</v>
      </c>
      <c r="T1513">
        <v>64</v>
      </c>
      <c r="U1513">
        <v>5</v>
      </c>
      <c r="V1513">
        <v>14</v>
      </c>
      <c r="W1513">
        <v>75</v>
      </c>
      <c r="X1513">
        <v>58</v>
      </c>
      <c r="Y1513">
        <v>12</v>
      </c>
    </row>
    <row r="1514" spans="1:25" x14ac:dyDescent="0.35">
      <c r="A1514">
        <v>1513</v>
      </c>
      <c r="B1514" t="s">
        <v>24</v>
      </c>
      <c r="C1514">
        <v>49691</v>
      </c>
      <c r="D1514">
        <f>ROUND(AI_Impact_on_Jobs_20303[[#This Row],[Salary]]/1000, 1)</f>
        <v>49.7</v>
      </c>
      <c r="E1514">
        <v>26</v>
      </c>
      <c r="F15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14" t="s">
        <v>19</v>
      </c>
      <c r="H1514">
        <v>7</v>
      </c>
      <c r="I1514">
        <v>105</v>
      </c>
      <c r="J1514">
        <v>72</v>
      </c>
      <c r="K1514" t="s">
        <v>20</v>
      </c>
      <c r="L1514">
        <f>IF(AI_Impact_on_Jobs_20303[[#This Row],[Risk_Category]] = "Low", AI_Impact_on_Jobs_20303[[#This Row],[Automation_Probability_2030]], 0)</f>
        <v>0</v>
      </c>
      <c r="M1514">
        <f>IF(AI_Impact_on_Jobs_20303[[#This Row],[Risk_Category]]="Medium", AI_Impact_on_Jobs_20303[[#This Row],[Automation_Probability_2030]], 0)</f>
        <v>0</v>
      </c>
      <c r="N1514">
        <f>IF(AI_Impact_on_Jobs_20303[[#This Row],[Risk_Category]]="High", AI_Impact_on_Jobs_20303[[#This Row],[Automation_Probability_2030]], 0)</f>
        <v>72</v>
      </c>
      <c r="O1514">
        <f>AVERAGE(AI_Impact_on_Jobs_20303[[#This Row],[Skill_1]:[Skill_10]])</f>
        <v>27.7</v>
      </c>
      <c r="P1514">
        <v>35</v>
      </c>
      <c r="Q1514">
        <v>5</v>
      </c>
      <c r="R1514">
        <v>48</v>
      </c>
      <c r="S1514">
        <v>91</v>
      </c>
      <c r="T1514">
        <v>0</v>
      </c>
      <c r="U1514">
        <v>27</v>
      </c>
      <c r="V1514">
        <v>8</v>
      </c>
      <c r="W1514">
        <v>1</v>
      </c>
      <c r="X1514">
        <v>1</v>
      </c>
      <c r="Y1514">
        <v>61</v>
      </c>
    </row>
    <row r="1515" spans="1:25" x14ac:dyDescent="0.35">
      <c r="A1515">
        <v>1514</v>
      </c>
      <c r="B1515" t="s">
        <v>36</v>
      </c>
      <c r="C1515">
        <v>95234</v>
      </c>
      <c r="D1515">
        <f>ROUND(AI_Impact_on_Jobs_20303[[#This Row],[Salary]]/1000, 1)</f>
        <v>95.2</v>
      </c>
      <c r="E1515">
        <v>4</v>
      </c>
      <c r="F15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15" t="s">
        <v>38</v>
      </c>
      <c r="H1515">
        <v>78</v>
      </c>
      <c r="I1515">
        <v>128</v>
      </c>
      <c r="J1515">
        <v>44</v>
      </c>
      <c r="K1515" t="s">
        <v>27</v>
      </c>
      <c r="L1515">
        <f>IF(AI_Impact_on_Jobs_20303[[#This Row],[Risk_Category]] = "Low", AI_Impact_on_Jobs_20303[[#This Row],[Automation_Probability_2030]], 0)</f>
        <v>0</v>
      </c>
      <c r="M1515">
        <f>IF(AI_Impact_on_Jobs_20303[[#This Row],[Risk_Category]]="Medium", AI_Impact_on_Jobs_20303[[#This Row],[Automation_Probability_2030]], 0)</f>
        <v>44</v>
      </c>
      <c r="N1515">
        <f>IF(AI_Impact_on_Jobs_20303[[#This Row],[Risk_Category]]="High", AI_Impact_on_Jobs_20303[[#This Row],[Automation_Probability_2030]], 0)</f>
        <v>0</v>
      </c>
      <c r="O1515">
        <f>AVERAGE(AI_Impact_on_Jobs_20303[[#This Row],[Skill_1]:[Skill_10]])</f>
        <v>42.3</v>
      </c>
      <c r="P1515">
        <v>88</v>
      </c>
      <c r="Q1515">
        <v>1</v>
      </c>
      <c r="R1515">
        <v>31</v>
      </c>
      <c r="S1515">
        <v>34</v>
      </c>
      <c r="T1515">
        <v>17</v>
      </c>
      <c r="U1515">
        <v>34</v>
      </c>
      <c r="V1515">
        <v>59</v>
      </c>
      <c r="W1515">
        <v>52</v>
      </c>
      <c r="X1515">
        <v>32</v>
      </c>
      <c r="Y1515">
        <v>75</v>
      </c>
    </row>
    <row r="1516" spans="1:25" x14ac:dyDescent="0.35">
      <c r="A1516">
        <v>1515</v>
      </c>
      <c r="B1516" t="s">
        <v>37</v>
      </c>
      <c r="C1516">
        <v>63783</v>
      </c>
      <c r="D1516">
        <f>ROUND(AI_Impact_on_Jobs_20303[[#This Row],[Salary]]/1000, 1)</f>
        <v>63.8</v>
      </c>
      <c r="E1516">
        <v>2</v>
      </c>
      <c r="F15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16" t="s">
        <v>25</v>
      </c>
      <c r="H1516">
        <v>41</v>
      </c>
      <c r="I1516">
        <v>10</v>
      </c>
      <c r="J1516">
        <v>63</v>
      </c>
      <c r="K1516" t="s">
        <v>27</v>
      </c>
      <c r="L1516">
        <f>IF(AI_Impact_on_Jobs_20303[[#This Row],[Risk_Category]] = "Low", AI_Impact_on_Jobs_20303[[#This Row],[Automation_Probability_2030]], 0)</f>
        <v>0</v>
      </c>
      <c r="M1516">
        <f>IF(AI_Impact_on_Jobs_20303[[#This Row],[Risk_Category]]="Medium", AI_Impact_on_Jobs_20303[[#This Row],[Automation_Probability_2030]], 0)</f>
        <v>63</v>
      </c>
      <c r="N1516">
        <f>IF(AI_Impact_on_Jobs_20303[[#This Row],[Risk_Category]]="High", AI_Impact_on_Jobs_20303[[#This Row],[Automation_Probability_2030]], 0)</f>
        <v>0</v>
      </c>
      <c r="O1516">
        <f>AVERAGE(AI_Impact_on_Jobs_20303[[#This Row],[Skill_1]:[Skill_10]])</f>
        <v>44.2</v>
      </c>
      <c r="P1516">
        <v>82</v>
      </c>
      <c r="Q1516">
        <v>8</v>
      </c>
      <c r="R1516">
        <v>1</v>
      </c>
      <c r="S1516">
        <v>8</v>
      </c>
      <c r="T1516">
        <v>12</v>
      </c>
      <c r="U1516">
        <v>12</v>
      </c>
      <c r="V1516">
        <v>95</v>
      </c>
      <c r="W1516">
        <v>82</v>
      </c>
      <c r="X1516">
        <v>55</v>
      </c>
      <c r="Y1516">
        <v>87</v>
      </c>
    </row>
    <row r="1517" spans="1:25" x14ac:dyDescent="0.35">
      <c r="A1517">
        <v>1516</v>
      </c>
      <c r="B1517" t="s">
        <v>32</v>
      </c>
      <c r="C1517">
        <v>95609</v>
      </c>
      <c r="D1517">
        <f>ROUND(AI_Impact_on_Jobs_20303[[#This Row],[Salary]]/1000, 1)</f>
        <v>95.6</v>
      </c>
      <c r="E1517">
        <v>26</v>
      </c>
      <c r="F15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17" t="s">
        <v>25</v>
      </c>
      <c r="H1517">
        <v>61</v>
      </c>
      <c r="I1517">
        <v>111</v>
      </c>
      <c r="J1517">
        <v>6</v>
      </c>
      <c r="K1517" t="s">
        <v>27</v>
      </c>
      <c r="L1517">
        <f>IF(AI_Impact_on_Jobs_20303[[#This Row],[Risk_Category]] = "Low", AI_Impact_on_Jobs_20303[[#This Row],[Automation_Probability_2030]], 0)</f>
        <v>0</v>
      </c>
      <c r="M1517">
        <f>IF(AI_Impact_on_Jobs_20303[[#This Row],[Risk_Category]]="Medium", AI_Impact_on_Jobs_20303[[#This Row],[Automation_Probability_2030]], 0)</f>
        <v>6</v>
      </c>
      <c r="N1517">
        <f>IF(AI_Impact_on_Jobs_20303[[#This Row],[Risk_Category]]="High", AI_Impact_on_Jobs_20303[[#This Row],[Automation_Probability_2030]], 0)</f>
        <v>0</v>
      </c>
      <c r="O1517">
        <f>AVERAGE(AI_Impact_on_Jobs_20303[[#This Row],[Skill_1]:[Skill_10]])</f>
        <v>38.799999999999997</v>
      </c>
      <c r="P1517">
        <v>23</v>
      </c>
      <c r="Q1517">
        <v>17</v>
      </c>
      <c r="R1517">
        <v>76</v>
      </c>
      <c r="S1517">
        <v>34</v>
      </c>
      <c r="T1517">
        <v>14</v>
      </c>
      <c r="U1517">
        <v>31</v>
      </c>
      <c r="V1517">
        <v>36</v>
      </c>
      <c r="W1517">
        <v>97</v>
      </c>
      <c r="X1517">
        <v>7</v>
      </c>
      <c r="Y1517">
        <v>53</v>
      </c>
    </row>
    <row r="1518" spans="1:25" x14ac:dyDescent="0.35">
      <c r="A1518">
        <v>1517</v>
      </c>
      <c r="B1518" t="s">
        <v>44</v>
      </c>
      <c r="C1518">
        <v>34590</v>
      </c>
      <c r="D1518">
        <f>ROUND(AI_Impact_on_Jobs_20303[[#This Row],[Salary]]/1000, 1)</f>
        <v>34.6</v>
      </c>
      <c r="E1518">
        <v>20</v>
      </c>
      <c r="F15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18" t="s">
        <v>22</v>
      </c>
      <c r="H1518">
        <v>9</v>
      </c>
      <c r="I1518">
        <v>101</v>
      </c>
      <c r="J1518">
        <v>66</v>
      </c>
      <c r="K1518" t="s">
        <v>27</v>
      </c>
      <c r="L1518">
        <f>IF(AI_Impact_on_Jobs_20303[[#This Row],[Risk_Category]] = "Low", AI_Impact_on_Jobs_20303[[#This Row],[Automation_Probability_2030]], 0)</f>
        <v>0</v>
      </c>
      <c r="M1518">
        <f>IF(AI_Impact_on_Jobs_20303[[#This Row],[Risk_Category]]="Medium", AI_Impact_on_Jobs_20303[[#This Row],[Automation_Probability_2030]], 0)</f>
        <v>66</v>
      </c>
      <c r="N1518">
        <f>IF(AI_Impact_on_Jobs_20303[[#This Row],[Risk_Category]]="High", AI_Impact_on_Jobs_20303[[#This Row],[Automation_Probability_2030]], 0)</f>
        <v>0</v>
      </c>
      <c r="O1518">
        <f>AVERAGE(AI_Impact_on_Jobs_20303[[#This Row],[Skill_1]:[Skill_10]])</f>
        <v>31.6</v>
      </c>
      <c r="P1518">
        <v>4</v>
      </c>
      <c r="Q1518">
        <v>23</v>
      </c>
      <c r="R1518">
        <v>23</v>
      </c>
      <c r="S1518">
        <v>66</v>
      </c>
      <c r="T1518">
        <v>5</v>
      </c>
      <c r="U1518">
        <v>66</v>
      </c>
      <c r="V1518">
        <v>69</v>
      </c>
      <c r="W1518">
        <v>2</v>
      </c>
      <c r="X1518">
        <v>5</v>
      </c>
      <c r="Y1518">
        <v>53</v>
      </c>
    </row>
    <row r="1519" spans="1:25" x14ac:dyDescent="0.35">
      <c r="A1519">
        <v>1518</v>
      </c>
      <c r="B1519" t="s">
        <v>28</v>
      </c>
      <c r="C1519">
        <v>141463</v>
      </c>
      <c r="D1519">
        <f>ROUND(AI_Impact_on_Jobs_20303[[#This Row],[Salary]]/1000, 1)</f>
        <v>141.5</v>
      </c>
      <c r="E1519">
        <v>18</v>
      </c>
      <c r="F15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19" t="s">
        <v>19</v>
      </c>
      <c r="H1519">
        <v>63</v>
      </c>
      <c r="I1519">
        <v>105</v>
      </c>
      <c r="J1519">
        <v>53</v>
      </c>
      <c r="K1519" t="s">
        <v>27</v>
      </c>
      <c r="L1519">
        <f>IF(AI_Impact_on_Jobs_20303[[#This Row],[Risk_Category]] = "Low", AI_Impact_on_Jobs_20303[[#This Row],[Automation_Probability_2030]], 0)</f>
        <v>0</v>
      </c>
      <c r="M1519">
        <f>IF(AI_Impact_on_Jobs_20303[[#This Row],[Risk_Category]]="Medium", AI_Impact_on_Jobs_20303[[#This Row],[Automation_Probability_2030]], 0)</f>
        <v>53</v>
      </c>
      <c r="N1519">
        <f>IF(AI_Impact_on_Jobs_20303[[#This Row],[Risk_Category]]="High", AI_Impact_on_Jobs_20303[[#This Row],[Automation_Probability_2030]], 0)</f>
        <v>0</v>
      </c>
      <c r="O1519">
        <f>AVERAGE(AI_Impact_on_Jobs_20303[[#This Row],[Skill_1]:[Skill_10]])</f>
        <v>50.2</v>
      </c>
      <c r="P1519">
        <v>3</v>
      </c>
      <c r="Q1519">
        <v>64</v>
      </c>
      <c r="R1519">
        <v>83</v>
      </c>
      <c r="S1519">
        <v>10</v>
      </c>
      <c r="T1519">
        <v>84</v>
      </c>
      <c r="U1519">
        <v>56</v>
      </c>
      <c r="V1519">
        <v>19</v>
      </c>
      <c r="W1519">
        <v>68</v>
      </c>
      <c r="X1519">
        <v>94</v>
      </c>
      <c r="Y1519">
        <v>21</v>
      </c>
    </row>
    <row r="1520" spans="1:25" x14ac:dyDescent="0.35">
      <c r="A1520">
        <v>1519</v>
      </c>
      <c r="B1520" t="s">
        <v>41</v>
      </c>
      <c r="C1520">
        <v>90891</v>
      </c>
      <c r="D1520">
        <f>ROUND(AI_Impact_on_Jobs_20303[[#This Row],[Salary]]/1000, 1)</f>
        <v>90.9</v>
      </c>
      <c r="E1520">
        <v>22</v>
      </c>
      <c r="F15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20" t="s">
        <v>38</v>
      </c>
      <c r="H1520">
        <v>15</v>
      </c>
      <c r="I1520">
        <v>124</v>
      </c>
      <c r="J1520">
        <v>8</v>
      </c>
      <c r="K1520" t="s">
        <v>20</v>
      </c>
      <c r="L1520">
        <f>IF(AI_Impact_on_Jobs_20303[[#This Row],[Risk_Category]] = "Low", AI_Impact_on_Jobs_20303[[#This Row],[Automation_Probability_2030]], 0)</f>
        <v>0</v>
      </c>
      <c r="M1520">
        <f>IF(AI_Impact_on_Jobs_20303[[#This Row],[Risk_Category]]="Medium", AI_Impact_on_Jobs_20303[[#This Row],[Automation_Probability_2030]], 0)</f>
        <v>0</v>
      </c>
      <c r="N1520">
        <f>IF(AI_Impact_on_Jobs_20303[[#This Row],[Risk_Category]]="High", AI_Impact_on_Jobs_20303[[#This Row],[Automation_Probability_2030]], 0)</f>
        <v>8</v>
      </c>
      <c r="O1520">
        <f>AVERAGE(AI_Impact_on_Jobs_20303[[#This Row],[Skill_1]:[Skill_10]])</f>
        <v>45.7</v>
      </c>
      <c r="P1520">
        <v>6</v>
      </c>
      <c r="Q1520">
        <v>87</v>
      </c>
      <c r="R1520">
        <v>56</v>
      </c>
      <c r="S1520">
        <v>33</v>
      </c>
      <c r="T1520">
        <v>34</v>
      </c>
      <c r="U1520">
        <v>29</v>
      </c>
      <c r="V1520">
        <v>46</v>
      </c>
      <c r="W1520">
        <v>34</v>
      </c>
      <c r="X1520">
        <v>55</v>
      </c>
      <c r="Y1520">
        <v>77</v>
      </c>
    </row>
    <row r="1521" spans="1:25" x14ac:dyDescent="0.35">
      <c r="A1521">
        <v>1520</v>
      </c>
      <c r="B1521" t="s">
        <v>36</v>
      </c>
      <c r="C1521">
        <v>127976</v>
      </c>
      <c r="D1521">
        <f>ROUND(AI_Impact_on_Jobs_20303[[#This Row],[Salary]]/1000, 1)</f>
        <v>128</v>
      </c>
      <c r="E1521">
        <v>9</v>
      </c>
      <c r="F15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21" t="s">
        <v>25</v>
      </c>
      <c r="H1521">
        <v>29</v>
      </c>
      <c r="I1521">
        <v>103</v>
      </c>
      <c r="J1521">
        <v>64</v>
      </c>
      <c r="K1521" t="s">
        <v>27</v>
      </c>
      <c r="L1521">
        <f>IF(AI_Impact_on_Jobs_20303[[#This Row],[Risk_Category]] = "Low", AI_Impact_on_Jobs_20303[[#This Row],[Automation_Probability_2030]], 0)</f>
        <v>0</v>
      </c>
      <c r="M1521">
        <f>IF(AI_Impact_on_Jobs_20303[[#This Row],[Risk_Category]]="Medium", AI_Impact_on_Jobs_20303[[#This Row],[Automation_Probability_2030]], 0)</f>
        <v>64</v>
      </c>
      <c r="N1521">
        <f>IF(AI_Impact_on_Jobs_20303[[#This Row],[Risk_Category]]="High", AI_Impact_on_Jobs_20303[[#This Row],[Automation_Probability_2030]], 0)</f>
        <v>0</v>
      </c>
      <c r="O1521">
        <f>AVERAGE(AI_Impact_on_Jobs_20303[[#This Row],[Skill_1]:[Skill_10]])</f>
        <v>48</v>
      </c>
      <c r="P1521">
        <v>7</v>
      </c>
      <c r="Q1521">
        <v>8</v>
      </c>
      <c r="R1521">
        <v>56</v>
      </c>
      <c r="S1521">
        <v>64</v>
      </c>
      <c r="T1521">
        <v>21</v>
      </c>
      <c r="U1521">
        <v>75</v>
      </c>
      <c r="V1521">
        <v>65</v>
      </c>
      <c r="W1521">
        <v>92</v>
      </c>
      <c r="X1521">
        <v>17</v>
      </c>
      <c r="Y1521">
        <v>75</v>
      </c>
    </row>
    <row r="1522" spans="1:25" x14ac:dyDescent="0.35">
      <c r="A1522">
        <v>1521</v>
      </c>
      <c r="B1522" t="s">
        <v>18</v>
      </c>
      <c r="C1522">
        <v>137046</v>
      </c>
      <c r="D1522">
        <f>ROUND(AI_Impact_on_Jobs_20303[[#This Row],[Salary]]/1000, 1)</f>
        <v>137</v>
      </c>
      <c r="E1522">
        <v>19</v>
      </c>
      <c r="F15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22" t="s">
        <v>19</v>
      </c>
      <c r="H1522">
        <v>57</v>
      </c>
      <c r="I1522">
        <v>105</v>
      </c>
      <c r="J1522">
        <v>8</v>
      </c>
      <c r="K1522" t="s">
        <v>20</v>
      </c>
      <c r="L1522">
        <f>IF(AI_Impact_on_Jobs_20303[[#This Row],[Risk_Category]] = "Low", AI_Impact_on_Jobs_20303[[#This Row],[Automation_Probability_2030]], 0)</f>
        <v>0</v>
      </c>
      <c r="M1522">
        <f>IF(AI_Impact_on_Jobs_20303[[#This Row],[Risk_Category]]="Medium", AI_Impact_on_Jobs_20303[[#This Row],[Automation_Probability_2030]], 0)</f>
        <v>0</v>
      </c>
      <c r="N1522">
        <f>IF(AI_Impact_on_Jobs_20303[[#This Row],[Risk_Category]]="High", AI_Impact_on_Jobs_20303[[#This Row],[Automation_Probability_2030]], 0)</f>
        <v>8</v>
      </c>
      <c r="O1522">
        <f>AVERAGE(AI_Impact_on_Jobs_20303[[#This Row],[Skill_1]:[Skill_10]])</f>
        <v>50.1</v>
      </c>
      <c r="P1522">
        <v>84</v>
      </c>
      <c r="Q1522">
        <v>0</v>
      </c>
      <c r="R1522">
        <v>52</v>
      </c>
      <c r="S1522">
        <v>22</v>
      </c>
      <c r="T1522">
        <v>74</v>
      </c>
      <c r="U1522">
        <v>4</v>
      </c>
      <c r="V1522">
        <v>83</v>
      </c>
      <c r="W1522">
        <v>84</v>
      </c>
      <c r="X1522">
        <v>83</v>
      </c>
      <c r="Y1522">
        <v>15</v>
      </c>
    </row>
    <row r="1523" spans="1:25" x14ac:dyDescent="0.35">
      <c r="A1523">
        <v>1522</v>
      </c>
      <c r="B1523" t="s">
        <v>40</v>
      </c>
      <c r="C1523">
        <v>51058</v>
      </c>
      <c r="D1523">
        <f>ROUND(AI_Impact_on_Jobs_20303[[#This Row],[Salary]]/1000, 1)</f>
        <v>51.1</v>
      </c>
      <c r="E1523">
        <v>25</v>
      </c>
      <c r="F15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23" t="s">
        <v>22</v>
      </c>
      <c r="H1523">
        <v>1</v>
      </c>
      <c r="I1523">
        <v>135</v>
      </c>
      <c r="J1523">
        <v>23</v>
      </c>
      <c r="K1523" t="s">
        <v>23</v>
      </c>
      <c r="L1523">
        <f>IF(AI_Impact_on_Jobs_20303[[#This Row],[Risk_Category]] = "Low", AI_Impact_on_Jobs_20303[[#This Row],[Automation_Probability_2030]], 0)</f>
        <v>23</v>
      </c>
      <c r="M1523">
        <f>IF(AI_Impact_on_Jobs_20303[[#This Row],[Risk_Category]]="Medium", AI_Impact_on_Jobs_20303[[#This Row],[Automation_Probability_2030]], 0)</f>
        <v>0</v>
      </c>
      <c r="N1523">
        <f>IF(AI_Impact_on_Jobs_20303[[#This Row],[Risk_Category]]="High", AI_Impact_on_Jobs_20303[[#This Row],[Automation_Probability_2030]], 0)</f>
        <v>0</v>
      </c>
      <c r="O1523">
        <f>AVERAGE(AI_Impact_on_Jobs_20303[[#This Row],[Skill_1]:[Skill_10]])</f>
        <v>60.1</v>
      </c>
      <c r="P1523">
        <v>53</v>
      </c>
      <c r="Q1523">
        <v>73</v>
      </c>
      <c r="R1523">
        <v>9</v>
      </c>
      <c r="S1523">
        <v>53</v>
      </c>
      <c r="T1523">
        <v>29</v>
      </c>
      <c r="U1523">
        <v>97</v>
      </c>
      <c r="V1523">
        <v>86</v>
      </c>
      <c r="W1523">
        <v>73</v>
      </c>
      <c r="X1523">
        <v>93</v>
      </c>
      <c r="Y1523">
        <v>35</v>
      </c>
    </row>
    <row r="1524" spans="1:25" x14ac:dyDescent="0.35">
      <c r="A1524">
        <v>1523</v>
      </c>
      <c r="B1524" t="s">
        <v>33</v>
      </c>
      <c r="C1524">
        <v>34258</v>
      </c>
      <c r="D1524">
        <f>ROUND(AI_Impact_on_Jobs_20303[[#This Row],[Salary]]/1000, 1)</f>
        <v>34.299999999999997</v>
      </c>
      <c r="E1524">
        <v>26</v>
      </c>
      <c r="F15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24" t="s">
        <v>19</v>
      </c>
      <c r="H1524">
        <v>33</v>
      </c>
      <c r="I1524">
        <v>123</v>
      </c>
      <c r="J1524">
        <v>88</v>
      </c>
      <c r="K1524" t="s">
        <v>20</v>
      </c>
      <c r="L1524">
        <f>IF(AI_Impact_on_Jobs_20303[[#This Row],[Risk_Category]] = "Low", AI_Impact_on_Jobs_20303[[#This Row],[Automation_Probability_2030]], 0)</f>
        <v>0</v>
      </c>
      <c r="M1524">
        <f>IF(AI_Impact_on_Jobs_20303[[#This Row],[Risk_Category]]="Medium", AI_Impact_on_Jobs_20303[[#This Row],[Automation_Probability_2030]], 0)</f>
        <v>0</v>
      </c>
      <c r="N1524">
        <f>IF(AI_Impact_on_Jobs_20303[[#This Row],[Risk_Category]]="High", AI_Impact_on_Jobs_20303[[#This Row],[Automation_Probability_2030]], 0)</f>
        <v>88</v>
      </c>
      <c r="O1524">
        <f>AVERAGE(AI_Impact_on_Jobs_20303[[#This Row],[Skill_1]:[Skill_10]])</f>
        <v>30.7</v>
      </c>
      <c r="P1524">
        <v>2</v>
      </c>
      <c r="Q1524">
        <v>36</v>
      </c>
      <c r="R1524">
        <v>2</v>
      </c>
      <c r="S1524">
        <v>10</v>
      </c>
      <c r="T1524">
        <v>12</v>
      </c>
      <c r="U1524">
        <v>54</v>
      </c>
      <c r="V1524">
        <v>79</v>
      </c>
      <c r="W1524">
        <v>2</v>
      </c>
      <c r="X1524">
        <v>49</v>
      </c>
      <c r="Y1524">
        <v>61</v>
      </c>
    </row>
    <row r="1525" spans="1:25" x14ac:dyDescent="0.35">
      <c r="A1525">
        <v>1524</v>
      </c>
      <c r="B1525" t="s">
        <v>41</v>
      </c>
      <c r="C1525">
        <v>107273</v>
      </c>
      <c r="D1525">
        <f>ROUND(AI_Impact_on_Jobs_20303[[#This Row],[Salary]]/1000, 1)</f>
        <v>107.3</v>
      </c>
      <c r="E1525">
        <v>28</v>
      </c>
      <c r="F15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25" t="s">
        <v>22</v>
      </c>
      <c r="H1525">
        <v>78</v>
      </c>
      <c r="I1525">
        <v>8</v>
      </c>
      <c r="J1525">
        <v>75</v>
      </c>
      <c r="K1525" t="s">
        <v>20</v>
      </c>
      <c r="L1525">
        <f>IF(AI_Impact_on_Jobs_20303[[#This Row],[Risk_Category]] = "Low", AI_Impact_on_Jobs_20303[[#This Row],[Automation_Probability_2030]], 0)</f>
        <v>0</v>
      </c>
      <c r="M1525">
        <f>IF(AI_Impact_on_Jobs_20303[[#This Row],[Risk_Category]]="Medium", AI_Impact_on_Jobs_20303[[#This Row],[Automation_Probability_2030]], 0)</f>
        <v>0</v>
      </c>
      <c r="N1525">
        <f>IF(AI_Impact_on_Jobs_20303[[#This Row],[Risk_Category]]="High", AI_Impact_on_Jobs_20303[[#This Row],[Automation_Probability_2030]], 0)</f>
        <v>75</v>
      </c>
      <c r="O1525">
        <f>AVERAGE(AI_Impact_on_Jobs_20303[[#This Row],[Skill_1]:[Skill_10]])</f>
        <v>48.3</v>
      </c>
      <c r="P1525">
        <v>56</v>
      </c>
      <c r="Q1525">
        <v>41</v>
      </c>
      <c r="R1525">
        <v>92</v>
      </c>
      <c r="S1525">
        <v>88</v>
      </c>
      <c r="T1525">
        <v>48</v>
      </c>
      <c r="U1525">
        <v>36</v>
      </c>
      <c r="V1525">
        <v>33</v>
      </c>
      <c r="W1525">
        <v>27</v>
      </c>
      <c r="X1525">
        <v>54</v>
      </c>
      <c r="Y1525">
        <v>8</v>
      </c>
    </row>
    <row r="1526" spans="1:25" x14ac:dyDescent="0.35">
      <c r="A1526">
        <v>1525</v>
      </c>
      <c r="B1526" t="s">
        <v>43</v>
      </c>
      <c r="C1526">
        <v>144365</v>
      </c>
      <c r="D1526">
        <f>ROUND(AI_Impact_on_Jobs_20303[[#This Row],[Salary]]/1000, 1)</f>
        <v>144.4</v>
      </c>
      <c r="E1526">
        <v>15</v>
      </c>
      <c r="F15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26" t="s">
        <v>22</v>
      </c>
      <c r="H1526">
        <v>19</v>
      </c>
      <c r="I1526">
        <v>98</v>
      </c>
      <c r="J1526">
        <v>7</v>
      </c>
      <c r="K1526" t="s">
        <v>23</v>
      </c>
      <c r="L1526">
        <f>IF(AI_Impact_on_Jobs_20303[[#This Row],[Risk_Category]] = "Low", AI_Impact_on_Jobs_20303[[#This Row],[Automation_Probability_2030]], 0)</f>
        <v>7</v>
      </c>
      <c r="M1526">
        <f>IF(AI_Impact_on_Jobs_20303[[#This Row],[Risk_Category]]="Medium", AI_Impact_on_Jobs_20303[[#This Row],[Automation_Probability_2030]], 0)</f>
        <v>0</v>
      </c>
      <c r="N1526">
        <f>IF(AI_Impact_on_Jobs_20303[[#This Row],[Risk_Category]]="High", AI_Impact_on_Jobs_20303[[#This Row],[Automation_Probability_2030]], 0)</f>
        <v>0</v>
      </c>
      <c r="O1526">
        <f>AVERAGE(AI_Impact_on_Jobs_20303[[#This Row],[Skill_1]:[Skill_10]])</f>
        <v>37.1</v>
      </c>
      <c r="P1526">
        <v>7</v>
      </c>
      <c r="Q1526">
        <v>52</v>
      </c>
      <c r="R1526">
        <v>5</v>
      </c>
      <c r="S1526">
        <v>3</v>
      </c>
      <c r="T1526">
        <v>9</v>
      </c>
      <c r="U1526">
        <v>9</v>
      </c>
      <c r="V1526">
        <v>87</v>
      </c>
      <c r="W1526">
        <v>38</v>
      </c>
      <c r="X1526">
        <v>88</v>
      </c>
      <c r="Y1526">
        <v>73</v>
      </c>
    </row>
    <row r="1527" spans="1:25" x14ac:dyDescent="0.35">
      <c r="A1527">
        <v>1526</v>
      </c>
      <c r="B1527" t="s">
        <v>28</v>
      </c>
      <c r="C1527">
        <v>91146</v>
      </c>
      <c r="D1527">
        <f>ROUND(AI_Impact_on_Jobs_20303[[#This Row],[Salary]]/1000, 1)</f>
        <v>91.1</v>
      </c>
      <c r="E1527">
        <v>21</v>
      </c>
      <c r="F15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27" t="s">
        <v>38</v>
      </c>
      <c r="H1527">
        <v>83</v>
      </c>
      <c r="I1527">
        <v>118</v>
      </c>
      <c r="J1527">
        <v>31</v>
      </c>
      <c r="K1527" t="s">
        <v>27</v>
      </c>
      <c r="L1527">
        <f>IF(AI_Impact_on_Jobs_20303[[#This Row],[Risk_Category]] = "Low", AI_Impact_on_Jobs_20303[[#This Row],[Automation_Probability_2030]], 0)</f>
        <v>0</v>
      </c>
      <c r="M1527">
        <f>IF(AI_Impact_on_Jobs_20303[[#This Row],[Risk_Category]]="Medium", AI_Impact_on_Jobs_20303[[#This Row],[Automation_Probability_2030]], 0)</f>
        <v>31</v>
      </c>
      <c r="N1527">
        <f>IF(AI_Impact_on_Jobs_20303[[#This Row],[Risk_Category]]="High", AI_Impact_on_Jobs_20303[[#This Row],[Automation_Probability_2030]], 0)</f>
        <v>0</v>
      </c>
      <c r="O1527">
        <f>AVERAGE(AI_Impact_on_Jobs_20303[[#This Row],[Skill_1]:[Skill_10]])</f>
        <v>60.8</v>
      </c>
      <c r="P1527">
        <v>13</v>
      </c>
      <c r="Q1527">
        <v>64</v>
      </c>
      <c r="R1527">
        <v>66</v>
      </c>
      <c r="S1527">
        <v>75</v>
      </c>
      <c r="T1527">
        <v>72</v>
      </c>
      <c r="U1527">
        <v>66</v>
      </c>
      <c r="V1527">
        <v>77</v>
      </c>
      <c r="W1527">
        <v>58</v>
      </c>
      <c r="X1527">
        <v>26</v>
      </c>
      <c r="Y1527">
        <v>91</v>
      </c>
    </row>
    <row r="1528" spans="1:25" x14ac:dyDescent="0.35">
      <c r="A1528">
        <v>1527</v>
      </c>
      <c r="B1528" t="s">
        <v>37</v>
      </c>
      <c r="C1528">
        <v>139759</v>
      </c>
      <c r="D1528">
        <f>ROUND(AI_Impact_on_Jobs_20303[[#This Row],[Salary]]/1000, 1)</f>
        <v>139.80000000000001</v>
      </c>
      <c r="E1528">
        <v>20</v>
      </c>
      <c r="F15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28" t="s">
        <v>22</v>
      </c>
      <c r="H1528">
        <v>37</v>
      </c>
      <c r="I1528">
        <v>123</v>
      </c>
      <c r="J1528">
        <v>47</v>
      </c>
      <c r="K1528" t="s">
        <v>27</v>
      </c>
      <c r="L1528">
        <f>IF(AI_Impact_on_Jobs_20303[[#This Row],[Risk_Category]] = "Low", AI_Impact_on_Jobs_20303[[#This Row],[Automation_Probability_2030]], 0)</f>
        <v>0</v>
      </c>
      <c r="M1528">
        <f>IF(AI_Impact_on_Jobs_20303[[#This Row],[Risk_Category]]="Medium", AI_Impact_on_Jobs_20303[[#This Row],[Automation_Probability_2030]], 0)</f>
        <v>47</v>
      </c>
      <c r="N1528">
        <f>IF(AI_Impact_on_Jobs_20303[[#This Row],[Risk_Category]]="High", AI_Impact_on_Jobs_20303[[#This Row],[Automation_Probability_2030]], 0)</f>
        <v>0</v>
      </c>
      <c r="O1528">
        <f>AVERAGE(AI_Impact_on_Jobs_20303[[#This Row],[Skill_1]:[Skill_10]])</f>
        <v>36.299999999999997</v>
      </c>
      <c r="P1528">
        <v>2</v>
      </c>
      <c r="Q1528">
        <v>7</v>
      </c>
      <c r="R1528">
        <v>65</v>
      </c>
      <c r="S1528">
        <v>96</v>
      </c>
      <c r="T1528">
        <v>55</v>
      </c>
      <c r="U1528">
        <v>51</v>
      </c>
      <c r="V1528">
        <v>32</v>
      </c>
      <c r="W1528">
        <v>26</v>
      </c>
      <c r="X1528">
        <v>2</v>
      </c>
      <c r="Y1528">
        <v>27</v>
      </c>
    </row>
    <row r="1529" spans="1:25" x14ac:dyDescent="0.35">
      <c r="A1529">
        <v>1528</v>
      </c>
      <c r="B1529" t="s">
        <v>24</v>
      </c>
      <c r="C1529">
        <v>89087</v>
      </c>
      <c r="D1529">
        <f>ROUND(AI_Impact_on_Jobs_20303[[#This Row],[Salary]]/1000, 1)</f>
        <v>89.1</v>
      </c>
      <c r="E1529">
        <v>16</v>
      </c>
      <c r="F15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29" t="s">
        <v>19</v>
      </c>
      <c r="H1529">
        <v>2</v>
      </c>
      <c r="I1529">
        <v>59</v>
      </c>
      <c r="J1529">
        <v>88</v>
      </c>
      <c r="K1529" t="s">
        <v>20</v>
      </c>
      <c r="L1529">
        <f>IF(AI_Impact_on_Jobs_20303[[#This Row],[Risk_Category]] = "Low", AI_Impact_on_Jobs_20303[[#This Row],[Automation_Probability_2030]], 0)</f>
        <v>0</v>
      </c>
      <c r="M1529">
        <f>IF(AI_Impact_on_Jobs_20303[[#This Row],[Risk_Category]]="Medium", AI_Impact_on_Jobs_20303[[#This Row],[Automation_Probability_2030]], 0)</f>
        <v>0</v>
      </c>
      <c r="N1529">
        <f>IF(AI_Impact_on_Jobs_20303[[#This Row],[Risk_Category]]="High", AI_Impact_on_Jobs_20303[[#This Row],[Automation_Probability_2030]], 0)</f>
        <v>88</v>
      </c>
      <c r="O1529">
        <f>AVERAGE(AI_Impact_on_Jobs_20303[[#This Row],[Skill_1]:[Skill_10]])</f>
        <v>64.8</v>
      </c>
      <c r="P1529">
        <v>89</v>
      </c>
      <c r="Q1529">
        <v>94</v>
      </c>
      <c r="R1529">
        <v>62</v>
      </c>
      <c r="S1529">
        <v>5</v>
      </c>
      <c r="T1529">
        <v>74</v>
      </c>
      <c r="U1529">
        <v>11</v>
      </c>
      <c r="V1529">
        <v>67</v>
      </c>
      <c r="W1529">
        <v>78</v>
      </c>
      <c r="X1529">
        <v>73</v>
      </c>
      <c r="Y1529">
        <v>95</v>
      </c>
    </row>
    <row r="1530" spans="1:25" x14ac:dyDescent="0.35">
      <c r="A1530">
        <v>1529</v>
      </c>
      <c r="B1530" t="s">
        <v>42</v>
      </c>
      <c r="C1530">
        <v>105692</v>
      </c>
      <c r="D1530">
        <f>ROUND(AI_Impact_on_Jobs_20303[[#This Row],[Salary]]/1000, 1)</f>
        <v>105.7</v>
      </c>
      <c r="E1530">
        <v>0</v>
      </c>
      <c r="F15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30" t="s">
        <v>22</v>
      </c>
      <c r="H1530">
        <v>69</v>
      </c>
      <c r="I1530">
        <v>76</v>
      </c>
      <c r="J1530">
        <v>67</v>
      </c>
      <c r="K1530" t="s">
        <v>27</v>
      </c>
      <c r="L1530">
        <f>IF(AI_Impact_on_Jobs_20303[[#This Row],[Risk_Category]] = "Low", AI_Impact_on_Jobs_20303[[#This Row],[Automation_Probability_2030]], 0)</f>
        <v>0</v>
      </c>
      <c r="M1530">
        <f>IF(AI_Impact_on_Jobs_20303[[#This Row],[Risk_Category]]="Medium", AI_Impact_on_Jobs_20303[[#This Row],[Automation_Probability_2030]], 0)</f>
        <v>67</v>
      </c>
      <c r="N1530">
        <f>IF(AI_Impact_on_Jobs_20303[[#This Row],[Risk_Category]]="High", AI_Impact_on_Jobs_20303[[#This Row],[Automation_Probability_2030]], 0)</f>
        <v>0</v>
      </c>
      <c r="O1530">
        <f>AVERAGE(AI_Impact_on_Jobs_20303[[#This Row],[Skill_1]:[Skill_10]])</f>
        <v>42</v>
      </c>
      <c r="P1530">
        <v>18</v>
      </c>
      <c r="Q1530">
        <v>9</v>
      </c>
      <c r="R1530">
        <v>31</v>
      </c>
      <c r="S1530">
        <v>13</v>
      </c>
      <c r="T1530">
        <v>83</v>
      </c>
      <c r="U1530">
        <v>0</v>
      </c>
      <c r="V1530">
        <v>83</v>
      </c>
      <c r="W1530">
        <v>26</v>
      </c>
      <c r="X1530">
        <v>88</v>
      </c>
      <c r="Y1530">
        <v>69</v>
      </c>
    </row>
    <row r="1531" spans="1:25" x14ac:dyDescent="0.35">
      <c r="A1531">
        <v>1530</v>
      </c>
      <c r="B1531" t="s">
        <v>32</v>
      </c>
      <c r="C1531">
        <v>94930</v>
      </c>
      <c r="D1531">
        <f>ROUND(AI_Impact_on_Jobs_20303[[#This Row],[Salary]]/1000, 1)</f>
        <v>94.9</v>
      </c>
      <c r="E1531">
        <v>26</v>
      </c>
      <c r="F15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31" t="s">
        <v>25</v>
      </c>
      <c r="H1531">
        <v>37</v>
      </c>
      <c r="I1531">
        <v>56</v>
      </c>
      <c r="J1531">
        <v>63</v>
      </c>
      <c r="K1531" t="s">
        <v>27</v>
      </c>
      <c r="L1531">
        <f>IF(AI_Impact_on_Jobs_20303[[#This Row],[Risk_Category]] = "Low", AI_Impact_on_Jobs_20303[[#This Row],[Automation_Probability_2030]], 0)</f>
        <v>0</v>
      </c>
      <c r="M1531">
        <f>IF(AI_Impact_on_Jobs_20303[[#This Row],[Risk_Category]]="Medium", AI_Impact_on_Jobs_20303[[#This Row],[Automation_Probability_2030]], 0)</f>
        <v>63</v>
      </c>
      <c r="N1531">
        <f>IF(AI_Impact_on_Jobs_20303[[#This Row],[Risk_Category]]="High", AI_Impact_on_Jobs_20303[[#This Row],[Automation_Probability_2030]], 0)</f>
        <v>0</v>
      </c>
      <c r="O1531">
        <f>AVERAGE(AI_Impact_on_Jobs_20303[[#This Row],[Skill_1]:[Skill_10]])</f>
        <v>32.299999999999997</v>
      </c>
      <c r="P1531">
        <v>17</v>
      </c>
      <c r="Q1531">
        <v>37</v>
      </c>
      <c r="R1531">
        <v>6</v>
      </c>
      <c r="S1531">
        <v>48</v>
      </c>
      <c r="T1531">
        <v>2</v>
      </c>
      <c r="U1531">
        <v>14</v>
      </c>
      <c r="V1531">
        <v>12</v>
      </c>
      <c r="W1531">
        <v>86</v>
      </c>
      <c r="X1531">
        <v>3</v>
      </c>
      <c r="Y1531">
        <v>98</v>
      </c>
    </row>
    <row r="1532" spans="1:25" x14ac:dyDescent="0.35">
      <c r="A1532">
        <v>1531</v>
      </c>
      <c r="B1532" t="s">
        <v>40</v>
      </c>
      <c r="C1532">
        <v>80852</v>
      </c>
      <c r="D1532">
        <f>ROUND(AI_Impact_on_Jobs_20303[[#This Row],[Salary]]/1000, 1)</f>
        <v>80.900000000000006</v>
      </c>
      <c r="E1532">
        <v>23</v>
      </c>
      <c r="F15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32" t="s">
        <v>22</v>
      </c>
      <c r="H1532">
        <v>11</v>
      </c>
      <c r="I1532">
        <v>108</v>
      </c>
      <c r="J1532">
        <v>7</v>
      </c>
      <c r="K1532" t="s">
        <v>23</v>
      </c>
      <c r="L1532">
        <f>IF(AI_Impact_on_Jobs_20303[[#This Row],[Risk_Category]] = "Low", AI_Impact_on_Jobs_20303[[#This Row],[Automation_Probability_2030]], 0)</f>
        <v>7</v>
      </c>
      <c r="M1532">
        <f>IF(AI_Impact_on_Jobs_20303[[#This Row],[Risk_Category]]="Medium", AI_Impact_on_Jobs_20303[[#This Row],[Automation_Probability_2030]], 0)</f>
        <v>0</v>
      </c>
      <c r="N1532">
        <f>IF(AI_Impact_on_Jobs_20303[[#This Row],[Risk_Category]]="High", AI_Impact_on_Jobs_20303[[#This Row],[Automation_Probability_2030]], 0)</f>
        <v>0</v>
      </c>
      <c r="O1532">
        <f>AVERAGE(AI_Impact_on_Jobs_20303[[#This Row],[Skill_1]:[Skill_10]])</f>
        <v>36.700000000000003</v>
      </c>
      <c r="P1532">
        <v>6</v>
      </c>
      <c r="Q1532">
        <v>85</v>
      </c>
      <c r="R1532">
        <v>5</v>
      </c>
      <c r="S1532">
        <v>8</v>
      </c>
      <c r="T1532">
        <v>39</v>
      </c>
      <c r="U1532">
        <v>16</v>
      </c>
      <c r="V1532">
        <v>18</v>
      </c>
      <c r="W1532">
        <v>92</v>
      </c>
      <c r="X1532">
        <v>11</v>
      </c>
      <c r="Y1532">
        <v>87</v>
      </c>
    </row>
    <row r="1533" spans="1:25" x14ac:dyDescent="0.35">
      <c r="A1533">
        <v>1532</v>
      </c>
      <c r="B1533" t="s">
        <v>28</v>
      </c>
      <c r="C1533">
        <v>135857</v>
      </c>
      <c r="D1533">
        <f>ROUND(AI_Impact_on_Jobs_20303[[#This Row],[Salary]]/1000, 1)</f>
        <v>135.9</v>
      </c>
      <c r="E1533">
        <v>4</v>
      </c>
      <c r="F15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33" t="s">
        <v>25</v>
      </c>
      <c r="H1533">
        <v>4</v>
      </c>
      <c r="I1533">
        <v>96</v>
      </c>
      <c r="J1533">
        <v>63</v>
      </c>
      <c r="K1533" t="s">
        <v>27</v>
      </c>
      <c r="L1533">
        <f>IF(AI_Impact_on_Jobs_20303[[#This Row],[Risk_Category]] = "Low", AI_Impact_on_Jobs_20303[[#This Row],[Automation_Probability_2030]], 0)</f>
        <v>0</v>
      </c>
      <c r="M1533">
        <f>IF(AI_Impact_on_Jobs_20303[[#This Row],[Risk_Category]]="Medium", AI_Impact_on_Jobs_20303[[#This Row],[Automation_Probability_2030]], 0)</f>
        <v>63</v>
      </c>
      <c r="N1533">
        <f>IF(AI_Impact_on_Jobs_20303[[#This Row],[Risk_Category]]="High", AI_Impact_on_Jobs_20303[[#This Row],[Automation_Probability_2030]], 0)</f>
        <v>0</v>
      </c>
      <c r="O1533">
        <f>AVERAGE(AI_Impact_on_Jobs_20303[[#This Row],[Skill_1]:[Skill_10]])</f>
        <v>67.099999999999994</v>
      </c>
      <c r="P1533">
        <v>73</v>
      </c>
      <c r="Q1533">
        <v>49</v>
      </c>
      <c r="R1533">
        <v>86</v>
      </c>
      <c r="S1533">
        <v>12</v>
      </c>
      <c r="T1533">
        <v>91</v>
      </c>
      <c r="U1533">
        <v>85</v>
      </c>
      <c r="V1533">
        <v>71</v>
      </c>
      <c r="W1533">
        <v>82</v>
      </c>
      <c r="X1533">
        <v>54</v>
      </c>
      <c r="Y1533">
        <v>68</v>
      </c>
    </row>
    <row r="1534" spans="1:25" x14ac:dyDescent="0.35">
      <c r="A1534">
        <v>1533</v>
      </c>
      <c r="B1534" t="s">
        <v>29</v>
      </c>
      <c r="C1534">
        <v>118816</v>
      </c>
      <c r="D1534">
        <f>ROUND(AI_Impact_on_Jobs_20303[[#This Row],[Salary]]/1000, 1)</f>
        <v>118.8</v>
      </c>
      <c r="E1534">
        <v>24</v>
      </c>
      <c r="F15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34" t="s">
        <v>19</v>
      </c>
      <c r="H1534">
        <v>36</v>
      </c>
      <c r="I1534">
        <v>107</v>
      </c>
      <c r="J1534">
        <v>11</v>
      </c>
      <c r="K1534" t="s">
        <v>23</v>
      </c>
      <c r="L1534">
        <f>IF(AI_Impact_on_Jobs_20303[[#This Row],[Risk_Category]] = "Low", AI_Impact_on_Jobs_20303[[#This Row],[Automation_Probability_2030]], 0)</f>
        <v>11</v>
      </c>
      <c r="M1534">
        <f>IF(AI_Impact_on_Jobs_20303[[#This Row],[Risk_Category]]="Medium", AI_Impact_on_Jobs_20303[[#This Row],[Automation_Probability_2030]], 0)</f>
        <v>0</v>
      </c>
      <c r="N1534">
        <f>IF(AI_Impact_on_Jobs_20303[[#This Row],[Risk_Category]]="High", AI_Impact_on_Jobs_20303[[#This Row],[Automation_Probability_2030]], 0)</f>
        <v>0</v>
      </c>
      <c r="O1534">
        <f>AVERAGE(AI_Impact_on_Jobs_20303[[#This Row],[Skill_1]:[Skill_10]])</f>
        <v>38.5</v>
      </c>
      <c r="P1534">
        <v>44</v>
      </c>
      <c r="Q1534">
        <v>28</v>
      </c>
      <c r="R1534">
        <v>12</v>
      </c>
      <c r="S1534">
        <v>32</v>
      </c>
      <c r="T1534">
        <v>85</v>
      </c>
      <c r="U1534">
        <v>38</v>
      </c>
      <c r="V1534">
        <v>75</v>
      </c>
      <c r="W1534">
        <v>18</v>
      </c>
      <c r="X1534">
        <v>42</v>
      </c>
      <c r="Y1534">
        <v>11</v>
      </c>
    </row>
    <row r="1535" spans="1:25" x14ac:dyDescent="0.35">
      <c r="A1535">
        <v>1534</v>
      </c>
      <c r="B1535" t="s">
        <v>36</v>
      </c>
      <c r="C1535">
        <v>73906</v>
      </c>
      <c r="D1535">
        <f>ROUND(AI_Impact_on_Jobs_20303[[#This Row],[Salary]]/1000, 1)</f>
        <v>73.900000000000006</v>
      </c>
      <c r="E1535">
        <v>21</v>
      </c>
      <c r="F15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35" t="s">
        <v>22</v>
      </c>
      <c r="H1535">
        <v>62</v>
      </c>
      <c r="I1535">
        <v>111</v>
      </c>
      <c r="J1535">
        <v>39</v>
      </c>
      <c r="K1535" t="s">
        <v>27</v>
      </c>
      <c r="L1535">
        <f>IF(AI_Impact_on_Jobs_20303[[#This Row],[Risk_Category]] = "Low", AI_Impact_on_Jobs_20303[[#This Row],[Automation_Probability_2030]], 0)</f>
        <v>0</v>
      </c>
      <c r="M1535">
        <f>IF(AI_Impact_on_Jobs_20303[[#This Row],[Risk_Category]]="Medium", AI_Impact_on_Jobs_20303[[#This Row],[Automation_Probability_2030]], 0)</f>
        <v>39</v>
      </c>
      <c r="N1535">
        <f>IF(AI_Impact_on_Jobs_20303[[#This Row],[Risk_Category]]="High", AI_Impact_on_Jobs_20303[[#This Row],[Automation_Probability_2030]], 0)</f>
        <v>0</v>
      </c>
      <c r="O1535">
        <f>AVERAGE(AI_Impact_on_Jobs_20303[[#This Row],[Skill_1]:[Skill_10]])</f>
        <v>47.1</v>
      </c>
      <c r="P1535">
        <v>47</v>
      </c>
      <c r="Q1535">
        <v>86</v>
      </c>
      <c r="R1535">
        <v>17</v>
      </c>
      <c r="S1535">
        <v>2</v>
      </c>
      <c r="T1535">
        <v>65</v>
      </c>
      <c r="U1535">
        <v>5</v>
      </c>
      <c r="V1535">
        <v>98</v>
      </c>
      <c r="W1535">
        <v>61</v>
      </c>
      <c r="X1535">
        <v>47</v>
      </c>
      <c r="Y1535">
        <v>43</v>
      </c>
    </row>
    <row r="1536" spans="1:25" x14ac:dyDescent="0.35">
      <c r="A1536">
        <v>1535</v>
      </c>
      <c r="B1536" t="s">
        <v>21</v>
      </c>
      <c r="C1536">
        <v>79723</v>
      </c>
      <c r="D1536">
        <f>ROUND(AI_Impact_on_Jobs_20303[[#This Row],[Salary]]/1000, 1)</f>
        <v>79.7</v>
      </c>
      <c r="E1536">
        <v>23</v>
      </c>
      <c r="F15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36" t="s">
        <v>19</v>
      </c>
      <c r="H1536">
        <v>9</v>
      </c>
      <c r="I1536">
        <v>143</v>
      </c>
      <c r="J1536">
        <v>21</v>
      </c>
      <c r="K1536" t="s">
        <v>23</v>
      </c>
      <c r="L1536">
        <f>IF(AI_Impact_on_Jobs_20303[[#This Row],[Risk_Category]] = "Low", AI_Impact_on_Jobs_20303[[#This Row],[Automation_Probability_2030]], 0)</f>
        <v>21</v>
      </c>
      <c r="M1536">
        <f>IF(AI_Impact_on_Jobs_20303[[#This Row],[Risk_Category]]="Medium", AI_Impact_on_Jobs_20303[[#This Row],[Automation_Probability_2030]], 0)</f>
        <v>0</v>
      </c>
      <c r="N1536">
        <f>IF(AI_Impact_on_Jobs_20303[[#This Row],[Risk_Category]]="High", AI_Impact_on_Jobs_20303[[#This Row],[Automation_Probability_2030]], 0)</f>
        <v>0</v>
      </c>
      <c r="O1536">
        <f>AVERAGE(AI_Impact_on_Jobs_20303[[#This Row],[Skill_1]:[Skill_10]])</f>
        <v>30.5</v>
      </c>
      <c r="P1536">
        <v>18</v>
      </c>
      <c r="Q1536">
        <v>56</v>
      </c>
      <c r="R1536">
        <v>13</v>
      </c>
      <c r="S1536">
        <v>2</v>
      </c>
      <c r="T1536">
        <v>63</v>
      </c>
      <c r="U1536">
        <v>65</v>
      </c>
      <c r="V1536">
        <v>58</v>
      </c>
      <c r="W1536">
        <v>18</v>
      </c>
      <c r="X1536">
        <v>6</v>
      </c>
      <c r="Y1536">
        <v>6</v>
      </c>
    </row>
    <row r="1537" spans="1:25" x14ac:dyDescent="0.35">
      <c r="A1537">
        <v>1536</v>
      </c>
      <c r="B1537" t="s">
        <v>43</v>
      </c>
      <c r="C1537">
        <v>98457</v>
      </c>
      <c r="D1537">
        <f>ROUND(AI_Impact_on_Jobs_20303[[#This Row],[Salary]]/1000, 1)</f>
        <v>98.5</v>
      </c>
      <c r="E1537">
        <v>21</v>
      </c>
      <c r="F15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37" t="s">
        <v>19</v>
      </c>
      <c r="H1537">
        <v>55</v>
      </c>
      <c r="I1537">
        <v>116</v>
      </c>
      <c r="J1537">
        <v>27</v>
      </c>
      <c r="K1537" t="s">
        <v>23</v>
      </c>
      <c r="L1537">
        <f>IF(AI_Impact_on_Jobs_20303[[#This Row],[Risk_Category]] = "Low", AI_Impact_on_Jobs_20303[[#This Row],[Automation_Probability_2030]], 0)</f>
        <v>27</v>
      </c>
      <c r="M1537">
        <f>IF(AI_Impact_on_Jobs_20303[[#This Row],[Risk_Category]]="Medium", AI_Impact_on_Jobs_20303[[#This Row],[Automation_Probability_2030]], 0)</f>
        <v>0</v>
      </c>
      <c r="N1537">
        <f>IF(AI_Impact_on_Jobs_20303[[#This Row],[Risk_Category]]="High", AI_Impact_on_Jobs_20303[[#This Row],[Automation_Probability_2030]], 0)</f>
        <v>0</v>
      </c>
      <c r="O1537">
        <f>AVERAGE(AI_Impact_on_Jobs_20303[[#This Row],[Skill_1]:[Skill_10]])</f>
        <v>71.099999999999994</v>
      </c>
      <c r="P1537">
        <v>85</v>
      </c>
      <c r="Q1537">
        <v>98</v>
      </c>
      <c r="R1537">
        <v>98</v>
      </c>
      <c r="S1537">
        <v>77</v>
      </c>
      <c r="T1537">
        <v>96</v>
      </c>
      <c r="U1537">
        <v>87</v>
      </c>
      <c r="V1537">
        <v>73</v>
      </c>
      <c r="W1537">
        <v>8</v>
      </c>
      <c r="X1537">
        <v>5</v>
      </c>
      <c r="Y1537">
        <v>84</v>
      </c>
    </row>
    <row r="1538" spans="1:25" x14ac:dyDescent="0.35">
      <c r="A1538">
        <v>1537</v>
      </c>
      <c r="B1538" t="s">
        <v>32</v>
      </c>
      <c r="C1538">
        <v>35659</v>
      </c>
      <c r="D1538">
        <f>ROUND(AI_Impact_on_Jobs_20303[[#This Row],[Salary]]/1000, 1)</f>
        <v>35.700000000000003</v>
      </c>
      <c r="E1538">
        <v>1</v>
      </c>
      <c r="F15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38" t="s">
        <v>25</v>
      </c>
      <c r="H1538">
        <v>81</v>
      </c>
      <c r="I1538">
        <v>81</v>
      </c>
      <c r="J1538">
        <v>46</v>
      </c>
      <c r="K1538" t="s">
        <v>27</v>
      </c>
      <c r="L1538">
        <f>IF(AI_Impact_on_Jobs_20303[[#This Row],[Risk_Category]] = "Low", AI_Impact_on_Jobs_20303[[#This Row],[Automation_Probability_2030]], 0)</f>
        <v>0</v>
      </c>
      <c r="M1538">
        <f>IF(AI_Impact_on_Jobs_20303[[#This Row],[Risk_Category]]="Medium", AI_Impact_on_Jobs_20303[[#This Row],[Automation_Probability_2030]], 0)</f>
        <v>46</v>
      </c>
      <c r="N1538">
        <f>IF(AI_Impact_on_Jobs_20303[[#This Row],[Risk_Category]]="High", AI_Impact_on_Jobs_20303[[#This Row],[Automation_Probability_2030]], 0)</f>
        <v>0</v>
      </c>
      <c r="O1538">
        <f>AVERAGE(AI_Impact_on_Jobs_20303[[#This Row],[Skill_1]:[Skill_10]])</f>
        <v>39.6</v>
      </c>
      <c r="P1538">
        <v>7</v>
      </c>
      <c r="Q1538">
        <v>92</v>
      </c>
      <c r="R1538">
        <v>9</v>
      </c>
      <c r="S1538">
        <v>86</v>
      </c>
      <c r="T1538">
        <v>79</v>
      </c>
      <c r="U1538">
        <v>32</v>
      </c>
      <c r="V1538">
        <v>36</v>
      </c>
      <c r="W1538">
        <v>5</v>
      </c>
      <c r="X1538">
        <v>2</v>
      </c>
      <c r="Y1538">
        <v>48</v>
      </c>
    </row>
    <row r="1539" spans="1:25" x14ac:dyDescent="0.35">
      <c r="A1539">
        <v>1538</v>
      </c>
      <c r="B1539" t="s">
        <v>40</v>
      </c>
      <c r="C1539">
        <v>114295</v>
      </c>
      <c r="D1539">
        <f>ROUND(AI_Impact_on_Jobs_20303[[#This Row],[Salary]]/1000, 1)</f>
        <v>114.3</v>
      </c>
      <c r="E1539">
        <v>10</v>
      </c>
      <c r="F15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39" t="s">
        <v>19</v>
      </c>
      <c r="H1539">
        <v>19</v>
      </c>
      <c r="I1539">
        <v>135</v>
      </c>
      <c r="J1539">
        <v>19</v>
      </c>
      <c r="K1539" t="s">
        <v>23</v>
      </c>
      <c r="L1539">
        <f>IF(AI_Impact_on_Jobs_20303[[#This Row],[Risk_Category]] = "Low", AI_Impact_on_Jobs_20303[[#This Row],[Automation_Probability_2030]], 0)</f>
        <v>19</v>
      </c>
      <c r="M1539">
        <f>IF(AI_Impact_on_Jobs_20303[[#This Row],[Risk_Category]]="Medium", AI_Impact_on_Jobs_20303[[#This Row],[Automation_Probability_2030]], 0)</f>
        <v>0</v>
      </c>
      <c r="N1539">
        <f>IF(AI_Impact_on_Jobs_20303[[#This Row],[Risk_Category]]="High", AI_Impact_on_Jobs_20303[[#This Row],[Automation_Probability_2030]], 0)</f>
        <v>0</v>
      </c>
      <c r="O1539">
        <f>AVERAGE(AI_Impact_on_Jobs_20303[[#This Row],[Skill_1]:[Skill_10]])</f>
        <v>63.6</v>
      </c>
      <c r="P1539">
        <v>63</v>
      </c>
      <c r="Q1539">
        <v>19</v>
      </c>
      <c r="R1539">
        <v>83</v>
      </c>
      <c r="S1539">
        <v>87</v>
      </c>
      <c r="T1539">
        <v>52</v>
      </c>
      <c r="U1539">
        <v>91</v>
      </c>
      <c r="V1539">
        <v>84</v>
      </c>
      <c r="W1539">
        <v>73</v>
      </c>
      <c r="X1539">
        <v>73</v>
      </c>
      <c r="Y1539">
        <v>11</v>
      </c>
    </row>
    <row r="1540" spans="1:25" x14ac:dyDescent="0.35">
      <c r="A1540">
        <v>1539</v>
      </c>
      <c r="B1540" t="s">
        <v>40</v>
      </c>
      <c r="C1540">
        <v>128989</v>
      </c>
      <c r="D1540">
        <f>ROUND(AI_Impact_on_Jobs_20303[[#This Row],[Salary]]/1000, 1)</f>
        <v>129</v>
      </c>
      <c r="E1540">
        <v>16</v>
      </c>
      <c r="F15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40" t="s">
        <v>25</v>
      </c>
      <c r="H1540">
        <v>7</v>
      </c>
      <c r="I1540">
        <v>51</v>
      </c>
      <c r="J1540">
        <v>9</v>
      </c>
      <c r="K1540" t="s">
        <v>23</v>
      </c>
      <c r="L1540">
        <f>IF(AI_Impact_on_Jobs_20303[[#This Row],[Risk_Category]] = "Low", AI_Impact_on_Jobs_20303[[#This Row],[Automation_Probability_2030]], 0)</f>
        <v>9</v>
      </c>
      <c r="M1540">
        <f>IF(AI_Impact_on_Jobs_20303[[#This Row],[Risk_Category]]="Medium", AI_Impact_on_Jobs_20303[[#This Row],[Automation_Probability_2030]], 0)</f>
        <v>0</v>
      </c>
      <c r="N1540">
        <f>IF(AI_Impact_on_Jobs_20303[[#This Row],[Risk_Category]]="High", AI_Impact_on_Jobs_20303[[#This Row],[Automation_Probability_2030]], 0)</f>
        <v>0</v>
      </c>
      <c r="O1540">
        <f>AVERAGE(AI_Impact_on_Jobs_20303[[#This Row],[Skill_1]:[Skill_10]])</f>
        <v>45.2</v>
      </c>
      <c r="P1540">
        <v>88</v>
      </c>
      <c r="Q1540">
        <v>24</v>
      </c>
      <c r="R1540">
        <v>97</v>
      </c>
      <c r="S1540">
        <v>6</v>
      </c>
      <c r="T1540">
        <v>24</v>
      </c>
      <c r="U1540">
        <v>5</v>
      </c>
      <c r="V1540">
        <v>22</v>
      </c>
      <c r="W1540">
        <v>98</v>
      </c>
      <c r="X1540">
        <v>85</v>
      </c>
      <c r="Y1540">
        <v>3</v>
      </c>
    </row>
    <row r="1541" spans="1:25" x14ac:dyDescent="0.35">
      <c r="A1541">
        <v>1540</v>
      </c>
      <c r="B1541" t="s">
        <v>32</v>
      </c>
      <c r="C1541">
        <v>125011</v>
      </c>
      <c r="D1541">
        <f>ROUND(AI_Impact_on_Jobs_20303[[#This Row],[Salary]]/1000, 1)</f>
        <v>125</v>
      </c>
      <c r="E1541">
        <v>4</v>
      </c>
      <c r="F15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41" t="s">
        <v>25</v>
      </c>
      <c r="H1541">
        <v>72</v>
      </c>
      <c r="I1541">
        <v>58</v>
      </c>
      <c r="J1541">
        <v>57</v>
      </c>
      <c r="K1541" t="s">
        <v>27</v>
      </c>
      <c r="L1541">
        <f>IF(AI_Impact_on_Jobs_20303[[#This Row],[Risk_Category]] = "Low", AI_Impact_on_Jobs_20303[[#This Row],[Automation_Probability_2030]], 0)</f>
        <v>0</v>
      </c>
      <c r="M1541">
        <f>IF(AI_Impact_on_Jobs_20303[[#This Row],[Risk_Category]]="Medium", AI_Impact_on_Jobs_20303[[#This Row],[Automation_Probability_2030]], 0)</f>
        <v>57</v>
      </c>
      <c r="N1541">
        <f>IF(AI_Impact_on_Jobs_20303[[#This Row],[Risk_Category]]="High", AI_Impact_on_Jobs_20303[[#This Row],[Automation_Probability_2030]], 0)</f>
        <v>0</v>
      </c>
      <c r="O1541">
        <f>AVERAGE(AI_Impact_on_Jobs_20303[[#This Row],[Skill_1]:[Skill_10]])</f>
        <v>44.4</v>
      </c>
      <c r="P1541">
        <v>65</v>
      </c>
      <c r="Q1541">
        <v>22</v>
      </c>
      <c r="R1541">
        <v>76</v>
      </c>
      <c r="S1541">
        <v>9</v>
      </c>
      <c r="T1541">
        <v>49</v>
      </c>
      <c r="U1541">
        <v>1</v>
      </c>
      <c r="V1541">
        <v>97</v>
      </c>
      <c r="W1541">
        <v>75</v>
      </c>
      <c r="X1541">
        <v>16</v>
      </c>
      <c r="Y1541">
        <v>34</v>
      </c>
    </row>
    <row r="1542" spans="1:25" x14ac:dyDescent="0.35">
      <c r="A1542">
        <v>1541</v>
      </c>
      <c r="B1542" t="s">
        <v>21</v>
      </c>
      <c r="C1542">
        <v>70372</v>
      </c>
      <c r="D1542">
        <f>ROUND(AI_Impact_on_Jobs_20303[[#This Row],[Salary]]/1000, 1)</f>
        <v>70.400000000000006</v>
      </c>
      <c r="E1542">
        <v>24</v>
      </c>
      <c r="F15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42" t="s">
        <v>38</v>
      </c>
      <c r="H1542">
        <v>77</v>
      </c>
      <c r="I1542">
        <v>56</v>
      </c>
      <c r="J1542">
        <v>26</v>
      </c>
      <c r="K1542" t="s">
        <v>23</v>
      </c>
      <c r="L1542">
        <f>IF(AI_Impact_on_Jobs_20303[[#This Row],[Risk_Category]] = "Low", AI_Impact_on_Jobs_20303[[#This Row],[Automation_Probability_2030]], 0)</f>
        <v>26</v>
      </c>
      <c r="M1542">
        <f>IF(AI_Impact_on_Jobs_20303[[#This Row],[Risk_Category]]="Medium", AI_Impact_on_Jobs_20303[[#This Row],[Automation_Probability_2030]], 0)</f>
        <v>0</v>
      </c>
      <c r="N1542">
        <f>IF(AI_Impact_on_Jobs_20303[[#This Row],[Risk_Category]]="High", AI_Impact_on_Jobs_20303[[#This Row],[Automation_Probability_2030]], 0)</f>
        <v>0</v>
      </c>
      <c r="O1542">
        <f>AVERAGE(AI_Impact_on_Jobs_20303[[#This Row],[Skill_1]:[Skill_10]])</f>
        <v>51.9</v>
      </c>
      <c r="P1542">
        <v>94</v>
      </c>
      <c r="Q1542">
        <v>68</v>
      </c>
      <c r="R1542">
        <v>21</v>
      </c>
      <c r="S1542">
        <v>36</v>
      </c>
      <c r="T1542">
        <v>48</v>
      </c>
      <c r="U1542">
        <v>6</v>
      </c>
      <c r="V1542">
        <v>67</v>
      </c>
      <c r="W1542">
        <v>55</v>
      </c>
      <c r="X1542">
        <v>35</v>
      </c>
      <c r="Y1542">
        <v>89</v>
      </c>
    </row>
    <row r="1543" spans="1:25" x14ac:dyDescent="0.35">
      <c r="A1543">
        <v>1542</v>
      </c>
      <c r="B1543" t="s">
        <v>35</v>
      </c>
      <c r="C1543">
        <v>37203</v>
      </c>
      <c r="D1543">
        <f>ROUND(AI_Impact_on_Jobs_20303[[#This Row],[Salary]]/1000, 1)</f>
        <v>37.200000000000003</v>
      </c>
      <c r="E1543">
        <v>28</v>
      </c>
      <c r="F15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43" t="s">
        <v>25</v>
      </c>
      <c r="H1543">
        <v>47</v>
      </c>
      <c r="I1543">
        <v>128</v>
      </c>
      <c r="J1543">
        <v>32</v>
      </c>
      <c r="K1543" t="s">
        <v>27</v>
      </c>
      <c r="L1543">
        <f>IF(AI_Impact_on_Jobs_20303[[#This Row],[Risk_Category]] = "Low", AI_Impact_on_Jobs_20303[[#This Row],[Automation_Probability_2030]], 0)</f>
        <v>0</v>
      </c>
      <c r="M1543">
        <f>IF(AI_Impact_on_Jobs_20303[[#This Row],[Risk_Category]]="Medium", AI_Impact_on_Jobs_20303[[#This Row],[Automation_Probability_2030]], 0)</f>
        <v>32</v>
      </c>
      <c r="N1543">
        <f>IF(AI_Impact_on_Jobs_20303[[#This Row],[Risk_Category]]="High", AI_Impact_on_Jobs_20303[[#This Row],[Automation_Probability_2030]], 0)</f>
        <v>0</v>
      </c>
      <c r="O1543">
        <f>AVERAGE(AI_Impact_on_Jobs_20303[[#This Row],[Skill_1]:[Skill_10]])</f>
        <v>45.9</v>
      </c>
      <c r="P1543">
        <v>71</v>
      </c>
      <c r="Q1543">
        <v>82</v>
      </c>
      <c r="R1543">
        <v>66</v>
      </c>
      <c r="S1543">
        <v>1</v>
      </c>
      <c r="T1543">
        <v>18</v>
      </c>
      <c r="U1543">
        <v>34</v>
      </c>
      <c r="V1543">
        <v>23</v>
      </c>
      <c r="W1543">
        <v>96</v>
      </c>
      <c r="X1543">
        <v>65</v>
      </c>
      <c r="Y1543">
        <v>3</v>
      </c>
    </row>
    <row r="1544" spans="1:25" x14ac:dyDescent="0.35">
      <c r="A1544">
        <v>1543</v>
      </c>
      <c r="B1544" t="s">
        <v>44</v>
      </c>
      <c r="C1544">
        <v>72928</v>
      </c>
      <c r="D1544">
        <f>ROUND(AI_Impact_on_Jobs_20303[[#This Row],[Salary]]/1000, 1)</f>
        <v>72.900000000000006</v>
      </c>
      <c r="E1544">
        <v>8</v>
      </c>
      <c r="F15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44" t="s">
        <v>25</v>
      </c>
      <c r="H1544">
        <v>74</v>
      </c>
      <c r="I1544">
        <v>78</v>
      </c>
      <c r="J1544">
        <v>45</v>
      </c>
      <c r="K1544" t="s">
        <v>27</v>
      </c>
      <c r="L1544">
        <f>IF(AI_Impact_on_Jobs_20303[[#This Row],[Risk_Category]] = "Low", AI_Impact_on_Jobs_20303[[#This Row],[Automation_Probability_2030]], 0)</f>
        <v>0</v>
      </c>
      <c r="M1544">
        <f>IF(AI_Impact_on_Jobs_20303[[#This Row],[Risk_Category]]="Medium", AI_Impact_on_Jobs_20303[[#This Row],[Automation_Probability_2030]], 0)</f>
        <v>45</v>
      </c>
      <c r="N1544">
        <f>IF(AI_Impact_on_Jobs_20303[[#This Row],[Risk_Category]]="High", AI_Impact_on_Jobs_20303[[#This Row],[Automation_Probability_2030]], 0)</f>
        <v>0</v>
      </c>
      <c r="O1544">
        <f>AVERAGE(AI_Impact_on_Jobs_20303[[#This Row],[Skill_1]:[Skill_10]])</f>
        <v>51.1</v>
      </c>
      <c r="P1544">
        <v>2</v>
      </c>
      <c r="Q1544">
        <v>97</v>
      </c>
      <c r="R1544">
        <v>52</v>
      </c>
      <c r="S1544">
        <v>9</v>
      </c>
      <c r="T1544">
        <v>35</v>
      </c>
      <c r="U1544">
        <v>86</v>
      </c>
      <c r="V1544">
        <v>5</v>
      </c>
      <c r="W1544">
        <v>98</v>
      </c>
      <c r="X1544">
        <v>91</v>
      </c>
      <c r="Y1544">
        <v>36</v>
      </c>
    </row>
    <row r="1545" spans="1:25" x14ac:dyDescent="0.35">
      <c r="A1545">
        <v>1544</v>
      </c>
      <c r="B1545" t="s">
        <v>34</v>
      </c>
      <c r="C1545">
        <v>42568</v>
      </c>
      <c r="D1545">
        <f>ROUND(AI_Impact_on_Jobs_20303[[#This Row],[Salary]]/1000, 1)</f>
        <v>42.6</v>
      </c>
      <c r="E1545">
        <v>3</v>
      </c>
      <c r="F15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45" t="s">
        <v>22</v>
      </c>
      <c r="H1545">
        <v>75</v>
      </c>
      <c r="I1545">
        <v>14</v>
      </c>
      <c r="J1545">
        <v>42</v>
      </c>
      <c r="K1545" t="s">
        <v>27</v>
      </c>
      <c r="L1545">
        <f>IF(AI_Impact_on_Jobs_20303[[#This Row],[Risk_Category]] = "Low", AI_Impact_on_Jobs_20303[[#This Row],[Automation_Probability_2030]], 0)</f>
        <v>0</v>
      </c>
      <c r="M1545">
        <f>IF(AI_Impact_on_Jobs_20303[[#This Row],[Risk_Category]]="Medium", AI_Impact_on_Jobs_20303[[#This Row],[Automation_Probability_2030]], 0)</f>
        <v>42</v>
      </c>
      <c r="N1545">
        <f>IF(AI_Impact_on_Jobs_20303[[#This Row],[Risk_Category]]="High", AI_Impact_on_Jobs_20303[[#This Row],[Automation_Probability_2030]], 0)</f>
        <v>0</v>
      </c>
      <c r="O1545">
        <f>AVERAGE(AI_Impact_on_Jobs_20303[[#This Row],[Skill_1]:[Skill_10]])</f>
        <v>51.7</v>
      </c>
      <c r="P1545">
        <v>47</v>
      </c>
      <c r="Q1545">
        <v>86</v>
      </c>
      <c r="R1545">
        <v>78</v>
      </c>
      <c r="S1545">
        <v>39</v>
      </c>
      <c r="T1545">
        <v>85</v>
      </c>
      <c r="U1545">
        <v>5</v>
      </c>
      <c r="V1545">
        <v>78</v>
      </c>
      <c r="W1545">
        <v>21</v>
      </c>
      <c r="X1545">
        <v>29</v>
      </c>
      <c r="Y1545">
        <v>49</v>
      </c>
    </row>
    <row r="1546" spans="1:25" x14ac:dyDescent="0.35">
      <c r="A1546">
        <v>1545</v>
      </c>
      <c r="B1546" t="s">
        <v>36</v>
      </c>
      <c r="C1546">
        <v>147982</v>
      </c>
      <c r="D1546">
        <f>ROUND(AI_Impact_on_Jobs_20303[[#This Row],[Salary]]/1000, 1)</f>
        <v>148</v>
      </c>
      <c r="E1546">
        <v>28</v>
      </c>
      <c r="F15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46" t="s">
        <v>38</v>
      </c>
      <c r="H1546">
        <v>52</v>
      </c>
      <c r="I1546">
        <v>104</v>
      </c>
      <c r="J1546">
        <v>43</v>
      </c>
      <c r="K1546" t="s">
        <v>27</v>
      </c>
      <c r="L1546">
        <f>IF(AI_Impact_on_Jobs_20303[[#This Row],[Risk_Category]] = "Low", AI_Impact_on_Jobs_20303[[#This Row],[Automation_Probability_2030]], 0)</f>
        <v>0</v>
      </c>
      <c r="M1546">
        <f>IF(AI_Impact_on_Jobs_20303[[#This Row],[Risk_Category]]="Medium", AI_Impact_on_Jobs_20303[[#This Row],[Automation_Probability_2030]], 0)</f>
        <v>43</v>
      </c>
      <c r="N1546">
        <f>IF(AI_Impact_on_Jobs_20303[[#This Row],[Risk_Category]]="High", AI_Impact_on_Jobs_20303[[#This Row],[Automation_Probability_2030]], 0)</f>
        <v>0</v>
      </c>
      <c r="O1546">
        <f>AVERAGE(AI_Impact_on_Jobs_20303[[#This Row],[Skill_1]:[Skill_10]])</f>
        <v>56.4</v>
      </c>
      <c r="P1546">
        <v>18</v>
      </c>
      <c r="Q1546">
        <v>77</v>
      </c>
      <c r="R1546">
        <v>4</v>
      </c>
      <c r="S1546">
        <v>51</v>
      </c>
      <c r="T1546">
        <v>64</v>
      </c>
      <c r="U1546">
        <v>91</v>
      </c>
      <c r="V1546">
        <v>71</v>
      </c>
      <c r="W1546">
        <v>5</v>
      </c>
      <c r="X1546">
        <v>84</v>
      </c>
      <c r="Y1546">
        <v>99</v>
      </c>
    </row>
    <row r="1547" spans="1:25" x14ac:dyDescent="0.35">
      <c r="A1547">
        <v>1546</v>
      </c>
      <c r="B1547" t="s">
        <v>26</v>
      </c>
      <c r="C1547">
        <v>81011</v>
      </c>
      <c r="D1547">
        <f>ROUND(AI_Impact_on_Jobs_20303[[#This Row],[Salary]]/1000, 1)</f>
        <v>81</v>
      </c>
      <c r="E1547">
        <v>0</v>
      </c>
      <c r="F15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47" t="s">
        <v>22</v>
      </c>
      <c r="H1547">
        <v>97</v>
      </c>
      <c r="I1547">
        <v>105</v>
      </c>
      <c r="J1547">
        <v>48</v>
      </c>
      <c r="K1547" t="s">
        <v>27</v>
      </c>
      <c r="L1547">
        <f>IF(AI_Impact_on_Jobs_20303[[#This Row],[Risk_Category]] = "Low", AI_Impact_on_Jobs_20303[[#This Row],[Automation_Probability_2030]], 0)</f>
        <v>0</v>
      </c>
      <c r="M1547">
        <f>IF(AI_Impact_on_Jobs_20303[[#This Row],[Risk_Category]]="Medium", AI_Impact_on_Jobs_20303[[#This Row],[Automation_Probability_2030]], 0)</f>
        <v>48</v>
      </c>
      <c r="N1547">
        <f>IF(AI_Impact_on_Jobs_20303[[#This Row],[Risk_Category]]="High", AI_Impact_on_Jobs_20303[[#This Row],[Automation_Probability_2030]], 0)</f>
        <v>0</v>
      </c>
      <c r="O1547">
        <f>AVERAGE(AI_Impact_on_Jobs_20303[[#This Row],[Skill_1]:[Skill_10]])</f>
        <v>34.1</v>
      </c>
      <c r="P1547">
        <v>33</v>
      </c>
      <c r="Q1547">
        <v>66</v>
      </c>
      <c r="R1547">
        <v>23</v>
      </c>
      <c r="S1547">
        <v>1</v>
      </c>
      <c r="T1547">
        <v>3</v>
      </c>
      <c r="U1547">
        <v>29</v>
      </c>
      <c r="V1547">
        <v>4</v>
      </c>
      <c r="W1547">
        <v>55</v>
      </c>
      <c r="X1547">
        <v>29</v>
      </c>
      <c r="Y1547">
        <v>98</v>
      </c>
    </row>
    <row r="1548" spans="1:25" x14ac:dyDescent="0.35">
      <c r="A1548">
        <v>1547</v>
      </c>
      <c r="B1548" t="s">
        <v>36</v>
      </c>
      <c r="C1548">
        <v>148691</v>
      </c>
      <c r="D1548">
        <f>ROUND(AI_Impact_on_Jobs_20303[[#This Row],[Salary]]/1000, 1)</f>
        <v>148.69999999999999</v>
      </c>
      <c r="E1548">
        <v>1</v>
      </c>
      <c r="F15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48" t="s">
        <v>22</v>
      </c>
      <c r="H1548">
        <v>44</v>
      </c>
      <c r="I1548">
        <v>6</v>
      </c>
      <c r="J1548">
        <v>4</v>
      </c>
      <c r="K1548" t="s">
        <v>27</v>
      </c>
      <c r="L1548">
        <f>IF(AI_Impact_on_Jobs_20303[[#This Row],[Risk_Category]] = "Low", AI_Impact_on_Jobs_20303[[#This Row],[Automation_Probability_2030]], 0)</f>
        <v>0</v>
      </c>
      <c r="M1548">
        <f>IF(AI_Impact_on_Jobs_20303[[#This Row],[Risk_Category]]="Medium", AI_Impact_on_Jobs_20303[[#This Row],[Automation_Probability_2030]], 0)</f>
        <v>4</v>
      </c>
      <c r="N1548">
        <f>IF(AI_Impact_on_Jobs_20303[[#This Row],[Risk_Category]]="High", AI_Impact_on_Jobs_20303[[#This Row],[Automation_Probability_2030]], 0)</f>
        <v>0</v>
      </c>
      <c r="O1548">
        <f>AVERAGE(AI_Impact_on_Jobs_20303[[#This Row],[Skill_1]:[Skill_10]])</f>
        <v>38.1</v>
      </c>
      <c r="P1548">
        <v>5</v>
      </c>
      <c r="Q1548">
        <v>56</v>
      </c>
      <c r="R1548">
        <v>75</v>
      </c>
      <c r="S1548">
        <v>2</v>
      </c>
      <c r="T1548">
        <v>37</v>
      </c>
      <c r="U1548">
        <v>2</v>
      </c>
      <c r="V1548">
        <v>84</v>
      </c>
      <c r="W1548">
        <v>78</v>
      </c>
      <c r="X1548">
        <v>6</v>
      </c>
      <c r="Y1548">
        <v>36</v>
      </c>
    </row>
    <row r="1549" spans="1:25" x14ac:dyDescent="0.35">
      <c r="A1549">
        <v>1548</v>
      </c>
      <c r="B1549" t="s">
        <v>34</v>
      </c>
      <c r="C1549">
        <v>139014</v>
      </c>
      <c r="D1549">
        <f>ROUND(AI_Impact_on_Jobs_20303[[#This Row],[Salary]]/1000, 1)</f>
        <v>139</v>
      </c>
      <c r="E1549">
        <v>10</v>
      </c>
      <c r="F15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49" t="s">
        <v>22</v>
      </c>
      <c r="H1549">
        <v>39</v>
      </c>
      <c r="I1549">
        <v>103</v>
      </c>
      <c r="J1549">
        <v>44</v>
      </c>
      <c r="K1549" t="s">
        <v>27</v>
      </c>
      <c r="L1549">
        <f>IF(AI_Impact_on_Jobs_20303[[#This Row],[Risk_Category]] = "Low", AI_Impact_on_Jobs_20303[[#This Row],[Automation_Probability_2030]], 0)</f>
        <v>0</v>
      </c>
      <c r="M1549">
        <f>IF(AI_Impact_on_Jobs_20303[[#This Row],[Risk_Category]]="Medium", AI_Impact_on_Jobs_20303[[#This Row],[Automation_Probability_2030]], 0)</f>
        <v>44</v>
      </c>
      <c r="N1549">
        <f>IF(AI_Impact_on_Jobs_20303[[#This Row],[Risk_Category]]="High", AI_Impact_on_Jobs_20303[[#This Row],[Automation_Probability_2030]], 0)</f>
        <v>0</v>
      </c>
      <c r="O1549">
        <f>AVERAGE(AI_Impact_on_Jobs_20303[[#This Row],[Skill_1]:[Skill_10]])</f>
        <v>49.5</v>
      </c>
      <c r="P1549">
        <v>6</v>
      </c>
      <c r="Q1549">
        <v>98</v>
      </c>
      <c r="R1549">
        <v>10</v>
      </c>
      <c r="S1549">
        <v>77</v>
      </c>
      <c r="T1549">
        <v>4</v>
      </c>
      <c r="U1549">
        <v>49</v>
      </c>
      <c r="V1549">
        <v>36</v>
      </c>
      <c r="W1549">
        <v>99</v>
      </c>
      <c r="X1549">
        <v>71</v>
      </c>
      <c r="Y1549">
        <v>45</v>
      </c>
    </row>
    <row r="1550" spans="1:25" x14ac:dyDescent="0.35">
      <c r="A1550">
        <v>1549</v>
      </c>
      <c r="B1550" t="s">
        <v>42</v>
      </c>
      <c r="C1550">
        <v>111164</v>
      </c>
      <c r="D1550">
        <f>ROUND(AI_Impact_on_Jobs_20303[[#This Row],[Salary]]/1000, 1)</f>
        <v>111.2</v>
      </c>
      <c r="E1550">
        <v>28</v>
      </c>
      <c r="F15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50" t="s">
        <v>19</v>
      </c>
      <c r="H1550">
        <v>34</v>
      </c>
      <c r="I1550">
        <v>125</v>
      </c>
      <c r="J1550">
        <v>62</v>
      </c>
      <c r="K1550" t="s">
        <v>27</v>
      </c>
      <c r="L1550">
        <f>IF(AI_Impact_on_Jobs_20303[[#This Row],[Risk_Category]] = "Low", AI_Impact_on_Jobs_20303[[#This Row],[Automation_Probability_2030]], 0)</f>
        <v>0</v>
      </c>
      <c r="M1550">
        <f>IF(AI_Impact_on_Jobs_20303[[#This Row],[Risk_Category]]="Medium", AI_Impact_on_Jobs_20303[[#This Row],[Automation_Probability_2030]], 0)</f>
        <v>62</v>
      </c>
      <c r="N1550">
        <f>IF(AI_Impact_on_Jobs_20303[[#This Row],[Risk_Category]]="High", AI_Impact_on_Jobs_20303[[#This Row],[Automation_Probability_2030]], 0)</f>
        <v>0</v>
      </c>
      <c r="O1550">
        <f>AVERAGE(AI_Impact_on_Jobs_20303[[#This Row],[Skill_1]:[Skill_10]])</f>
        <v>46</v>
      </c>
      <c r="P1550">
        <v>25</v>
      </c>
      <c r="Q1550">
        <v>54</v>
      </c>
      <c r="R1550">
        <v>53</v>
      </c>
      <c r="S1550">
        <v>42</v>
      </c>
      <c r="T1550">
        <v>23</v>
      </c>
      <c r="U1550">
        <v>7</v>
      </c>
      <c r="V1550">
        <v>25</v>
      </c>
      <c r="W1550">
        <v>91</v>
      </c>
      <c r="X1550">
        <v>53</v>
      </c>
      <c r="Y1550">
        <v>87</v>
      </c>
    </row>
    <row r="1551" spans="1:25" x14ac:dyDescent="0.35">
      <c r="A1551">
        <v>1550</v>
      </c>
      <c r="B1551" t="s">
        <v>36</v>
      </c>
      <c r="C1551">
        <v>37529</v>
      </c>
      <c r="D1551">
        <f>ROUND(AI_Impact_on_Jobs_20303[[#This Row],[Salary]]/1000, 1)</f>
        <v>37.5</v>
      </c>
      <c r="E1551">
        <v>21</v>
      </c>
      <c r="F15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51" t="s">
        <v>38</v>
      </c>
      <c r="H1551">
        <v>81</v>
      </c>
      <c r="I1551">
        <v>61</v>
      </c>
      <c r="J1551">
        <v>61</v>
      </c>
      <c r="K1551" t="s">
        <v>27</v>
      </c>
      <c r="L1551">
        <f>IF(AI_Impact_on_Jobs_20303[[#This Row],[Risk_Category]] = "Low", AI_Impact_on_Jobs_20303[[#This Row],[Automation_Probability_2030]], 0)</f>
        <v>0</v>
      </c>
      <c r="M1551">
        <f>IF(AI_Impact_on_Jobs_20303[[#This Row],[Risk_Category]]="Medium", AI_Impact_on_Jobs_20303[[#This Row],[Automation_Probability_2030]], 0)</f>
        <v>61</v>
      </c>
      <c r="N1551">
        <f>IF(AI_Impact_on_Jobs_20303[[#This Row],[Risk_Category]]="High", AI_Impact_on_Jobs_20303[[#This Row],[Automation_Probability_2030]], 0)</f>
        <v>0</v>
      </c>
      <c r="O1551">
        <f>AVERAGE(AI_Impact_on_Jobs_20303[[#This Row],[Skill_1]:[Skill_10]])</f>
        <v>42.6</v>
      </c>
      <c r="P1551">
        <v>39</v>
      </c>
      <c r="Q1551">
        <v>47</v>
      </c>
      <c r="R1551">
        <v>17</v>
      </c>
      <c r="S1551">
        <v>2</v>
      </c>
      <c r="T1551">
        <v>67</v>
      </c>
      <c r="U1551">
        <v>59</v>
      </c>
      <c r="V1551">
        <v>62</v>
      </c>
      <c r="W1551">
        <v>26</v>
      </c>
      <c r="X1551">
        <v>24</v>
      </c>
      <c r="Y1551">
        <v>83</v>
      </c>
    </row>
    <row r="1552" spans="1:25" x14ac:dyDescent="0.35">
      <c r="A1552">
        <v>1551</v>
      </c>
      <c r="B1552" t="s">
        <v>40</v>
      </c>
      <c r="C1552">
        <v>125707</v>
      </c>
      <c r="D1552">
        <f>ROUND(AI_Impact_on_Jobs_20303[[#This Row],[Salary]]/1000, 1)</f>
        <v>125.7</v>
      </c>
      <c r="E1552">
        <v>1</v>
      </c>
      <c r="F15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52" t="s">
        <v>19</v>
      </c>
      <c r="H1552">
        <v>34</v>
      </c>
      <c r="I1552">
        <v>114</v>
      </c>
      <c r="J1552">
        <v>26</v>
      </c>
      <c r="K1552" t="s">
        <v>23</v>
      </c>
      <c r="L1552">
        <f>IF(AI_Impact_on_Jobs_20303[[#This Row],[Risk_Category]] = "Low", AI_Impact_on_Jobs_20303[[#This Row],[Automation_Probability_2030]], 0)</f>
        <v>26</v>
      </c>
      <c r="M1552">
        <f>IF(AI_Impact_on_Jobs_20303[[#This Row],[Risk_Category]]="Medium", AI_Impact_on_Jobs_20303[[#This Row],[Automation_Probability_2030]], 0)</f>
        <v>0</v>
      </c>
      <c r="N1552">
        <f>IF(AI_Impact_on_Jobs_20303[[#This Row],[Risk_Category]]="High", AI_Impact_on_Jobs_20303[[#This Row],[Automation_Probability_2030]], 0)</f>
        <v>0</v>
      </c>
      <c r="O1552">
        <f>AVERAGE(AI_Impact_on_Jobs_20303[[#This Row],[Skill_1]:[Skill_10]])</f>
        <v>49.6</v>
      </c>
      <c r="P1552">
        <v>89</v>
      </c>
      <c r="Q1552">
        <v>1</v>
      </c>
      <c r="R1552">
        <v>81</v>
      </c>
      <c r="S1552">
        <v>35</v>
      </c>
      <c r="T1552">
        <v>72</v>
      </c>
      <c r="U1552">
        <v>37</v>
      </c>
      <c r="V1552">
        <v>61</v>
      </c>
      <c r="W1552">
        <v>65</v>
      </c>
      <c r="X1552">
        <v>4</v>
      </c>
      <c r="Y1552">
        <v>51</v>
      </c>
    </row>
    <row r="1553" spans="1:25" x14ac:dyDescent="0.35">
      <c r="A1553">
        <v>1552</v>
      </c>
      <c r="B1553" t="s">
        <v>42</v>
      </c>
      <c r="C1553">
        <v>139633</v>
      </c>
      <c r="D1553">
        <f>ROUND(AI_Impact_on_Jobs_20303[[#This Row],[Salary]]/1000, 1)</f>
        <v>139.6</v>
      </c>
      <c r="E1553">
        <v>23</v>
      </c>
      <c r="F15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53" t="s">
        <v>22</v>
      </c>
      <c r="H1553">
        <v>48</v>
      </c>
      <c r="I1553">
        <v>51</v>
      </c>
      <c r="J1553">
        <v>31</v>
      </c>
      <c r="K1553" t="s">
        <v>27</v>
      </c>
      <c r="L1553">
        <f>IF(AI_Impact_on_Jobs_20303[[#This Row],[Risk_Category]] = "Low", AI_Impact_on_Jobs_20303[[#This Row],[Automation_Probability_2030]], 0)</f>
        <v>0</v>
      </c>
      <c r="M1553">
        <f>IF(AI_Impact_on_Jobs_20303[[#This Row],[Risk_Category]]="Medium", AI_Impact_on_Jobs_20303[[#This Row],[Automation_Probability_2030]], 0)</f>
        <v>31</v>
      </c>
      <c r="N1553">
        <f>IF(AI_Impact_on_Jobs_20303[[#This Row],[Risk_Category]]="High", AI_Impact_on_Jobs_20303[[#This Row],[Automation_Probability_2030]], 0)</f>
        <v>0</v>
      </c>
      <c r="O1553">
        <f>AVERAGE(AI_Impact_on_Jobs_20303[[#This Row],[Skill_1]:[Skill_10]])</f>
        <v>56.6</v>
      </c>
      <c r="P1553">
        <v>66</v>
      </c>
      <c r="Q1553">
        <v>85</v>
      </c>
      <c r="R1553">
        <v>79</v>
      </c>
      <c r="S1553">
        <v>31</v>
      </c>
      <c r="T1553">
        <v>47</v>
      </c>
      <c r="U1553">
        <v>23</v>
      </c>
      <c r="V1553">
        <v>99</v>
      </c>
      <c r="W1553">
        <v>26</v>
      </c>
      <c r="X1553">
        <v>42</v>
      </c>
      <c r="Y1553">
        <v>68</v>
      </c>
    </row>
    <row r="1554" spans="1:25" x14ac:dyDescent="0.35">
      <c r="A1554">
        <v>1553</v>
      </c>
      <c r="B1554" t="s">
        <v>29</v>
      </c>
      <c r="C1554">
        <v>75477</v>
      </c>
      <c r="D1554">
        <f>ROUND(AI_Impact_on_Jobs_20303[[#This Row],[Salary]]/1000, 1)</f>
        <v>75.5</v>
      </c>
      <c r="E1554">
        <v>2</v>
      </c>
      <c r="F15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54" t="s">
        <v>22</v>
      </c>
      <c r="H1554">
        <v>5</v>
      </c>
      <c r="I1554">
        <v>8</v>
      </c>
      <c r="J1554">
        <v>19</v>
      </c>
      <c r="K1554" t="s">
        <v>23</v>
      </c>
      <c r="L1554">
        <f>IF(AI_Impact_on_Jobs_20303[[#This Row],[Risk_Category]] = "Low", AI_Impact_on_Jobs_20303[[#This Row],[Automation_Probability_2030]], 0)</f>
        <v>19</v>
      </c>
      <c r="M1554">
        <f>IF(AI_Impact_on_Jobs_20303[[#This Row],[Risk_Category]]="Medium", AI_Impact_on_Jobs_20303[[#This Row],[Automation_Probability_2030]], 0)</f>
        <v>0</v>
      </c>
      <c r="N1554">
        <f>IF(AI_Impact_on_Jobs_20303[[#This Row],[Risk_Category]]="High", AI_Impact_on_Jobs_20303[[#This Row],[Automation_Probability_2030]], 0)</f>
        <v>0</v>
      </c>
      <c r="O1554">
        <f>AVERAGE(AI_Impact_on_Jobs_20303[[#This Row],[Skill_1]:[Skill_10]])</f>
        <v>46</v>
      </c>
      <c r="P1554">
        <v>62</v>
      </c>
      <c r="Q1554">
        <v>7</v>
      </c>
      <c r="R1554">
        <v>66</v>
      </c>
      <c r="S1554">
        <v>53</v>
      </c>
      <c r="T1554">
        <v>83</v>
      </c>
      <c r="U1554">
        <v>22</v>
      </c>
      <c r="V1554">
        <v>2</v>
      </c>
      <c r="W1554">
        <v>79</v>
      </c>
      <c r="X1554">
        <v>7</v>
      </c>
      <c r="Y1554">
        <v>79</v>
      </c>
    </row>
    <row r="1555" spans="1:25" x14ac:dyDescent="0.35">
      <c r="A1555">
        <v>1554</v>
      </c>
      <c r="B1555" t="s">
        <v>31</v>
      </c>
      <c r="C1555">
        <v>84756</v>
      </c>
      <c r="D1555">
        <f>ROUND(AI_Impact_on_Jobs_20303[[#This Row],[Salary]]/1000, 1)</f>
        <v>84.8</v>
      </c>
      <c r="E1555">
        <v>28</v>
      </c>
      <c r="F15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55" t="s">
        <v>22</v>
      </c>
      <c r="H1555">
        <v>1</v>
      </c>
      <c r="I1555">
        <v>78</v>
      </c>
      <c r="J1555">
        <v>12</v>
      </c>
      <c r="K1555" t="s">
        <v>23</v>
      </c>
      <c r="L1555">
        <f>IF(AI_Impact_on_Jobs_20303[[#This Row],[Risk_Category]] = "Low", AI_Impact_on_Jobs_20303[[#This Row],[Automation_Probability_2030]], 0)</f>
        <v>12</v>
      </c>
      <c r="M1555">
        <f>IF(AI_Impact_on_Jobs_20303[[#This Row],[Risk_Category]]="Medium", AI_Impact_on_Jobs_20303[[#This Row],[Automation_Probability_2030]], 0)</f>
        <v>0</v>
      </c>
      <c r="N1555">
        <f>IF(AI_Impact_on_Jobs_20303[[#This Row],[Risk_Category]]="High", AI_Impact_on_Jobs_20303[[#This Row],[Automation_Probability_2030]], 0)</f>
        <v>0</v>
      </c>
      <c r="O1555">
        <f>AVERAGE(AI_Impact_on_Jobs_20303[[#This Row],[Skill_1]:[Skill_10]])</f>
        <v>49.4</v>
      </c>
      <c r="P1555">
        <v>93</v>
      </c>
      <c r="Q1555">
        <v>49</v>
      </c>
      <c r="R1555">
        <v>11</v>
      </c>
      <c r="S1555">
        <v>29</v>
      </c>
      <c r="T1555">
        <v>87</v>
      </c>
      <c r="U1555">
        <v>85</v>
      </c>
      <c r="V1555">
        <v>9</v>
      </c>
      <c r="W1555">
        <v>39</v>
      </c>
      <c r="X1555">
        <v>64</v>
      </c>
      <c r="Y1555">
        <v>28</v>
      </c>
    </row>
    <row r="1556" spans="1:25" x14ac:dyDescent="0.35">
      <c r="A1556">
        <v>1555</v>
      </c>
      <c r="B1556" t="s">
        <v>31</v>
      </c>
      <c r="C1556">
        <v>67309</v>
      </c>
      <c r="D1556">
        <f>ROUND(AI_Impact_on_Jobs_20303[[#This Row],[Salary]]/1000, 1)</f>
        <v>67.3</v>
      </c>
      <c r="E1556">
        <v>12</v>
      </c>
      <c r="F15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56" t="s">
        <v>25</v>
      </c>
      <c r="H1556">
        <v>2</v>
      </c>
      <c r="I1556">
        <v>72</v>
      </c>
      <c r="J1556">
        <v>2</v>
      </c>
      <c r="K1556" t="s">
        <v>23</v>
      </c>
      <c r="L1556">
        <f>IF(AI_Impact_on_Jobs_20303[[#This Row],[Risk_Category]] = "Low", AI_Impact_on_Jobs_20303[[#This Row],[Automation_Probability_2030]], 0)</f>
        <v>2</v>
      </c>
      <c r="M1556">
        <f>IF(AI_Impact_on_Jobs_20303[[#This Row],[Risk_Category]]="Medium", AI_Impact_on_Jobs_20303[[#This Row],[Automation_Probability_2030]], 0)</f>
        <v>0</v>
      </c>
      <c r="N1556">
        <f>IF(AI_Impact_on_Jobs_20303[[#This Row],[Risk_Category]]="High", AI_Impact_on_Jobs_20303[[#This Row],[Automation_Probability_2030]], 0)</f>
        <v>0</v>
      </c>
      <c r="O1556">
        <f>AVERAGE(AI_Impact_on_Jobs_20303[[#This Row],[Skill_1]:[Skill_10]])</f>
        <v>37.799999999999997</v>
      </c>
      <c r="P1556">
        <v>9</v>
      </c>
      <c r="Q1556">
        <v>13</v>
      </c>
      <c r="R1556">
        <v>92</v>
      </c>
      <c r="S1556">
        <v>35</v>
      </c>
      <c r="T1556">
        <v>43</v>
      </c>
      <c r="U1556">
        <v>36</v>
      </c>
      <c r="V1556">
        <v>41</v>
      </c>
      <c r="W1556">
        <v>26</v>
      </c>
      <c r="X1556">
        <v>7</v>
      </c>
      <c r="Y1556">
        <v>76</v>
      </c>
    </row>
    <row r="1557" spans="1:25" x14ac:dyDescent="0.35">
      <c r="A1557">
        <v>1556</v>
      </c>
      <c r="B1557" t="s">
        <v>21</v>
      </c>
      <c r="C1557">
        <v>130043</v>
      </c>
      <c r="D1557">
        <f>ROUND(AI_Impact_on_Jobs_20303[[#This Row],[Salary]]/1000, 1)</f>
        <v>130</v>
      </c>
      <c r="E1557">
        <v>20</v>
      </c>
      <c r="F15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57" t="s">
        <v>19</v>
      </c>
      <c r="H1557">
        <v>34</v>
      </c>
      <c r="I1557">
        <v>126</v>
      </c>
      <c r="J1557">
        <v>21</v>
      </c>
      <c r="K1557" t="s">
        <v>23</v>
      </c>
      <c r="L1557">
        <f>IF(AI_Impact_on_Jobs_20303[[#This Row],[Risk_Category]] = "Low", AI_Impact_on_Jobs_20303[[#This Row],[Automation_Probability_2030]], 0)</f>
        <v>21</v>
      </c>
      <c r="M1557">
        <f>IF(AI_Impact_on_Jobs_20303[[#This Row],[Risk_Category]]="Medium", AI_Impact_on_Jobs_20303[[#This Row],[Automation_Probability_2030]], 0)</f>
        <v>0</v>
      </c>
      <c r="N1557">
        <f>IF(AI_Impact_on_Jobs_20303[[#This Row],[Risk_Category]]="High", AI_Impact_on_Jobs_20303[[#This Row],[Automation_Probability_2030]], 0)</f>
        <v>0</v>
      </c>
      <c r="O1557">
        <f>AVERAGE(AI_Impact_on_Jobs_20303[[#This Row],[Skill_1]:[Skill_10]])</f>
        <v>48.5</v>
      </c>
      <c r="P1557">
        <v>96</v>
      </c>
      <c r="Q1557">
        <v>42</v>
      </c>
      <c r="R1557">
        <v>99</v>
      </c>
      <c r="S1557">
        <v>74</v>
      </c>
      <c r="T1557">
        <v>78</v>
      </c>
      <c r="U1557">
        <v>3</v>
      </c>
      <c r="V1557">
        <v>5</v>
      </c>
      <c r="W1557">
        <v>53</v>
      </c>
      <c r="X1557">
        <v>4</v>
      </c>
      <c r="Y1557">
        <v>31</v>
      </c>
    </row>
    <row r="1558" spans="1:25" x14ac:dyDescent="0.35">
      <c r="A1558">
        <v>1557</v>
      </c>
      <c r="B1558" t="s">
        <v>34</v>
      </c>
      <c r="C1558">
        <v>101880</v>
      </c>
      <c r="D1558">
        <f>ROUND(AI_Impact_on_Jobs_20303[[#This Row],[Salary]]/1000, 1)</f>
        <v>101.9</v>
      </c>
      <c r="E1558">
        <v>10</v>
      </c>
      <c r="F15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58" t="s">
        <v>22</v>
      </c>
      <c r="H1558">
        <v>43</v>
      </c>
      <c r="I1558">
        <v>69</v>
      </c>
      <c r="J1558">
        <v>51</v>
      </c>
      <c r="K1558" t="s">
        <v>27</v>
      </c>
      <c r="L1558">
        <f>IF(AI_Impact_on_Jobs_20303[[#This Row],[Risk_Category]] = "Low", AI_Impact_on_Jobs_20303[[#This Row],[Automation_Probability_2030]], 0)</f>
        <v>0</v>
      </c>
      <c r="M1558">
        <f>IF(AI_Impact_on_Jobs_20303[[#This Row],[Risk_Category]]="Medium", AI_Impact_on_Jobs_20303[[#This Row],[Automation_Probability_2030]], 0)</f>
        <v>51</v>
      </c>
      <c r="N1558">
        <f>IF(AI_Impact_on_Jobs_20303[[#This Row],[Risk_Category]]="High", AI_Impact_on_Jobs_20303[[#This Row],[Automation_Probability_2030]], 0)</f>
        <v>0</v>
      </c>
      <c r="O1558">
        <f>AVERAGE(AI_Impact_on_Jobs_20303[[#This Row],[Skill_1]:[Skill_10]])</f>
        <v>50.8</v>
      </c>
      <c r="P1558">
        <v>3</v>
      </c>
      <c r="Q1558">
        <v>52</v>
      </c>
      <c r="R1558">
        <v>59</v>
      </c>
      <c r="S1558">
        <v>36</v>
      </c>
      <c r="T1558">
        <v>76</v>
      </c>
      <c r="U1558">
        <v>14</v>
      </c>
      <c r="V1558">
        <v>88</v>
      </c>
      <c r="W1558">
        <v>96</v>
      </c>
      <c r="X1558">
        <v>0</v>
      </c>
      <c r="Y1558">
        <v>84</v>
      </c>
    </row>
    <row r="1559" spans="1:25" x14ac:dyDescent="0.35">
      <c r="A1559">
        <v>1558</v>
      </c>
      <c r="B1559" t="s">
        <v>34</v>
      </c>
      <c r="C1559">
        <v>37011</v>
      </c>
      <c r="D1559">
        <f>ROUND(AI_Impact_on_Jobs_20303[[#This Row],[Salary]]/1000, 1)</f>
        <v>37</v>
      </c>
      <c r="E1559">
        <v>4</v>
      </c>
      <c r="F15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59" t="s">
        <v>19</v>
      </c>
      <c r="H1559">
        <v>46</v>
      </c>
      <c r="I1559">
        <v>74</v>
      </c>
      <c r="J1559">
        <v>48</v>
      </c>
      <c r="K1559" t="s">
        <v>27</v>
      </c>
      <c r="L1559">
        <f>IF(AI_Impact_on_Jobs_20303[[#This Row],[Risk_Category]] = "Low", AI_Impact_on_Jobs_20303[[#This Row],[Automation_Probability_2030]], 0)</f>
        <v>0</v>
      </c>
      <c r="M1559">
        <f>IF(AI_Impact_on_Jobs_20303[[#This Row],[Risk_Category]]="Medium", AI_Impact_on_Jobs_20303[[#This Row],[Automation_Probability_2030]], 0)</f>
        <v>48</v>
      </c>
      <c r="N1559">
        <f>IF(AI_Impact_on_Jobs_20303[[#This Row],[Risk_Category]]="High", AI_Impact_on_Jobs_20303[[#This Row],[Automation_Probability_2030]], 0)</f>
        <v>0</v>
      </c>
      <c r="O1559">
        <f>AVERAGE(AI_Impact_on_Jobs_20303[[#This Row],[Skill_1]:[Skill_10]])</f>
        <v>47</v>
      </c>
      <c r="P1559">
        <v>95</v>
      </c>
      <c r="Q1559">
        <v>21</v>
      </c>
      <c r="R1559">
        <v>18</v>
      </c>
      <c r="S1559">
        <v>24</v>
      </c>
      <c r="T1559">
        <v>55</v>
      </c>
      <c r="U1559">
        <v>93</v>
      </c>
      <c r="V1559">
        <v>57</v>
      </c>
      <c r="W1559">
        <v>24</v>
      </c>
      <c r="X1559">
        <v>44</v>
      </c>
      <c r="Y1559">
        <v>39</v>
      </c>
    </row>
    <row r="1560" spans="1:25" x14ac:dyDescent="0.35">
      <c r="A1560">
        <v>1559</v>
      </c>
      <c r="B1560" t="s">
        <v>18</v>
      </c>
      <c r="C1560">
        <v>89658</v>
      </c>
      <c r="D1560">
        <f>ROUND(AI_Impact_on_Jobs_20303[[#This Row],[Salary]]/1000, 1)</f>
        <v>89.7</v>
      </c>
      <c r="E1560">
        <v>0</v>
      </c>
      <c r="F15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60" t="s">
        <v>19</v>
      </c>
      <c r="H1560">
        <v>73</v>
      </c>
      <c r="I1560">
        <v>143</v>
      </c>
      <c r="J1560">
        <v>89</v>
      </c>
      <c r="K1560" t="s">
        <v>20</v>
      </c>
      <c r="L1560">
        <f>IF(AI_Impact_on_Jobs_20303[[#This Row],[Risk_Category]] = "Low", AI_Impact_on_Jobs_20303[[#This Row],[Automation_Probability_2030]], 0)</f>
        <v>0</v>
      </c>
      <c r="M1560">
        <f>IF(AI_Impact_on_Jobs_20303[[#This Row],[Risk_Category]]="Medium", AI_Impact_on_Jobs_20303[[#This Row],[Automation_Probability_2030]], 0)</f>
        <v>0</v>
      </c>
      <c r="N1560">
        <f>IF(AI_Impact_on_Jobs_20303[[#This Row],[Risk_Category]]="High", AI_Impact_on_Jobs_20303[[#This Row],[Automation_Probability_2030]], 0)</f>
        <v>89</v>
      </c>
      <c r="O1560">
        <f>AVERAGE(AI_Impact_on_Jobs_20303[[#This Row],[Skill_1]:[Skill_10]])</f>
        <v>35.700000000000003</v>
      </c>
      <c r="P1560">
        <v>44</v>
      </c>
      <c r="Q1560">
        <v>15</v>
      </c>
      <c r="R1560">
        <v>81</v>
      </c>
      <c r="S1560">
        <v>46</v>
      </c>
      <c r="T1560">
        <v>8</v>
      </c>
      <c r="U1560">
        <v>72</v>
      </c>
      <c r="V1560">
        <v>29</v>
      </c>
      <c r="W1560">
        <v>5</v>
      </c>
      <c r="X1560">
        <v>9</v>
      </c>
      <c r="Y1560">
        <v>48</v>
      </c>
    </row>
    <row r="1561" spans="1:25" x14ac:dyDescent="0.35">
      <c r="A1561">
        <v>1560</v>
      </c>
      <c r="B1561" t="s">
        <v>24</v>
      </c>
      <c r="C1561">
        <v>99720</v>
      </c>
      <c r="D1561">
        <f>ROUND(AI_Impact_on_Jobs_20303[[#This Row],[Salary]]/1000, 1)</f>
        <v>99.7</v>
      </c>
      <c r="E1561">
        <v>27</v>
      </c>
      <c r="F15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61" t="s">
        <v>22</v>
      </c>
      <c r="H1561">
        <v>72</v>
      </c>
      <c r="I1561">
        <v>139</v>
      </c>
      <c r="J1561">
        <v>7</v>
      </c>
      <c r="K1561" t="s">
        <v>27</v>
      </c>
      <c r="L1561">
        <f>IF(AI_Impact_on_Jobs_20303[[#This Row],[Risk_Category]] = "Low", AI_Impact_on_Jobs_20303[[#This Row],[Automation_Probability_2030]], 0)</f>
        <v>0</v>
      </c>
      <c r="M1561">
        <f>IF(AI_Impact_on_Jobs_20303[[#This Row],[Risk_Category]]="Medium", AI_Impact_on_Jobs_20303[[#This Row],[Automation_Probability_2030]], 0)</f>
        <v>7</v>
      </c>
      <c r="N1561">
        <f>IF(AI_Impact_on_Jobs_20303[[#This Row],[Risk_Category]]="High", AI_Impact_on_Jobs_20303[[#This Row],[Automation_Probability_2030]], 0)</f>
        <v>0</v>
      </c>
      <c r="O1561">
        <f>AVERAGE(AI_Impact_on_Jobs_20303[[#This Row],[Skill_1]:[Skill_10]])</f>
        <v>55.5</v>
      </c>
      <c r="P1561">
        <v>69</v>
      </c>
      <c r="Q1561">
        <v>77</v>
      </c>
      <c r="R1561">
        <v>21</v>
      </c>
      <c r="S1561">
        <v>49</v>
      </c>
      <c r="T1561">
        <v>9</v>
      </c>
      <c r="U1561">
        <v>75</v>
      </c>
      <c r="V1561">
        <v>85</v>
      </c>
      <c r="W1561">
        <v>11</v>
      </c>
      <c r="X1561">
        <v>82</v>
      </c>
      <c r="Y1561">
        <v>77</v>
      </c>
    </row>
    <row r="1562" spans="1:25" x14ac:dyDescent="0.35">
      <c r="A1562">
        <v>1561</v>
      </c>
      <c r="B1562" t="s">
        <v>42</v>
      </c>
      <c r="C1562">
        <v>115934</v>
      </c>
      <c r="D1562">
        <f>ROUND(AI_Impact_on_Jobs_20303[[#This Row],[Salary]]/1000, 1)</f>
        <v>115.9</v>
      </c>
      <c r="E1562">
        <v>13</v>
      </c>
      <c r="F15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62" t="s">
        <v>22</v>
      </c>
      <c r="H1562">
        <v>69</v>
      </c>
      <c r="I1562">
        <v>5</v>
      </c>
      <c r="J1562">
        <v>67</v>
      </c>
      <c r="K1562" t="s">
        <v>27</v>
      </c>
      <c r="L1562">
        <f>IF(AI_Impact_on_Jobs_20303[[#This Row],[Risk_Category]] = "Low", AI_Impact_on_Jobs_20303[[#This Row],[Automation_Probability_2030]], 0)</f>
        <v>0</v>
      </c>
      <c r="M1562">
        <f>IF(AI_Impact_on_Jobs_20303[[#This Row],[Risk_Category]]="Medium", AI_Impact_on_Jobs_20303[[#This Row],[Automation_Probability_2030]], 0)</f>
        <v>67</v>
      </c>
      <c r="N1562">
        <f>IF(AI_Impact_on_Jobs_20303[[#This Row],[Risk_Category]]="High", AI_Impact_on_Jobs_20303[[#This Row],[Automation_Probability_2030]], 0)</f>
        <v>0</v>
      </c>
      <c r="O1562">
        <f>AVERAGE(AI_Impact_on_Jobs_20303[[#This Row],[Skill_1]:[Skill_10]])</f>
        <v>64.3</v>
      </c>
      <c r="P1562">
        <v>55</v>
      </c>
      <c r="Q1562">
        <v>62</v>
      </c>
      <c r="R1562">
        <v>66</v>
      </c>
      <c r="S1562">
        <v>56</v>
      </c>
      <c r="T1562">
        <v>86</v>
      </c>
      <c r="U1562">
        <v>61</v>
      </c>
      <c r="V1562">
        <v>91</v>
      </c>
      <c r="W1562">
        <v>58</v>
      </c>
      <c r="X1562">
        <v>17</v>
      </c>
      <c r="Y1562">
        <v>91</v>
      </c>
    </row>
    <row r="1563" spans="1:25" x14ac:dyDescent="0.35">
      <c r="A1563">
        <v>1562</v>
      </c>
      <c r="B1563" t="s">
        <v>31</v>
      </c>
      <c r="C1563">
        <v>104713</v>
      </c>
      <c r="D1563">
        <f>ROUND(AI_Impact_on_Jobs_20303[[#This Row],[Salary]]/1000, 1)</f>
        <v>104.7</v>
      </c>
      <c r="E1563">
        <v>13</v>
      </c>
      <c r="F15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63" t="s">
        <v>25</v>
      </c>
      <c r="H1563">
        <v>7</v>
      </c>
      <c r="I1563">
        <v>149</v>
      </c>
      <c r="J1563">
        <v>7</v>
      </c>
      <c r="K1563" t="s">
        <v>23</v>
      </c>
      <c r="L1563">
        <f>IF(AI_Impact_on_Jobs_20303[[#This Row],[Risk_Category]] = "Low", AI_Impact_on_Jobs_20303[[#This Row],[Automation_Probability_2030]], 0)</f>
        <v>7</v>
      </c>
      <c r="M1563">
        <f>IF(AI_Impact_on_Jobs_20303[[#This Row],[Risk_Category]]="Medium", AI_Impact_on_Jobs_20303[[#This Row],[Automation_Probability_2030]], 0)</f>
        <v>0</v>
      </c>
      <c r="N1563">
        <f>IF(AI_Impact_on_Jobs_20303[[#This Row],[Risk_Category]]="High", AI_Impact_on_Jobs_20303[[#This Row],[Automation_Probability_2030]], 0)</f>
        <v>0</v>
      </c>
      <c r="O1563">
        <f>AVERAGE(AI_Impact_on_Jobs_20303[[#This Row],[Skill_1]:[Skill_10]])</f>
        <v>61.6</v>
      </c>
      <c r="P1563">
        <v>43</v>
      </c>
      <c r="Q1563">
        <v>24</v>
      </c>
      <c r="R1563">
        <v>63</v>
      </c>
      <c r="S1563">
        <v>81</v>
      </c>
      <c r="T1563">
        <v>97</v>
      </c>
      <c r="U1563">
        <v>45</v>
      </c>
      <c r="V1563">
        <v>79</v>
      </c>
      <c r="W1563">
        <v>92</v>
      </c>
      <c r="X1563">
        <v>68</v>
      </c>
      <c r="Y1563">
        <v>24</v>
      </c>
    </row>
    <row r="1564" spans="1:25" x14ac:dyDescent="0.35">
      <c r="A1564">
        <v>1563</v>
      </c>
      <c r="B1564" t="s">
        <v>39</v>
      </c>
      <c r="C1564">
        <v>51622</v>
      </c>
      <c r="D1564">
        <f>ROUND(AI_Impact_on_Jobs_20303[[#This Row],[Salary]]/1000, 1)</f>
        <v>51.6</v>
      </c>
      <c r="E1564">
        <v>12</v>
      </c>
      <c r="F15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64" t="s">
        <v>25</v>
      </c>
      <c r="H1564">
        <v>97</v>
      </c>
      <c r="I1564">
        <v>149</v>
      </c>
      <c r="J1564">
        <v>86</v>
      </c>
      <c r="K1564" t="s">
        <v>20</v>
      </c>
      <c r="L1564">
        <f>IF(AI_Impact_on_Jobs_20303[[#This Row],[Risk_Category]] = "Low", AI_Impact_on_Jobs_20303[[#This Row],[Automation_Probability_2030]], 0)</f>
        <v>0</v>
      </c>
      <c r="M1564">
        <f>IF(AI_Impact_on_Jobs_20303[[#This Row],[Risk_Category]]="Medium", AI_Impact_on_Jobs_20303[[#This Row],[Automation_Probability_2030]], 0)</f>
        <v>0</v>
      </c>
      <c r="N1564">
        <f>IF(AI_Impact_on_Jobs_20303[[#This Row],[Risk_Category]]="High", AI_Impact_on_Jobs_20303[[#This Row],[Automation_Probability_2030]], 0)</f>
        <v>86</v>
      </c>
      <c r="O1564">
        <f>AVERAGE(AI_Impact_on_Jobs_20303[[#This Row],[Skill_1]:[Skill_10]])</f>
        <v>38</v>
      </c>
      <c r="P1564">
        <v>89</v>
      </c>
      <c r="Q1564">
        <v>2</v>
      </c>
      <c r="R1564">
        <v>25</v>
      </c>
      <c r="S1564">
        <v>95</v>
      </c>
      <c r="T1564">
        <v>14</v>
      </c>
      <c r="U1564">
        <v>19</v>
      </c>
      <c r="V1564">
        <v>42</v>
      </c>
      <c r="W1564">
        <v>59</v>
      </c>
      <c r="X1564">
        <v>6</v>
      </c>
      <c r="Y1564">
        <v>29</v>
      </c>
    </row>
    <row r="1565" spans="1:25" x14ac:dyDescent="0.35">
      <c r="A1565">
        <v>1564</v>
      </c>
      <c r="B1565" t="s">
        <v>21</v>
      </c>
      <c r="C1565">
        <v>118635</v>
      </c>
      <c r="D1565">
        <f>ROUND(AI_Impact_on_Jobs_20303[[#This Row],[Salary]]/1000, 1)</f>
        <v>118.6</v>
      </c>
      <c r="E1565">
        <v>10</v>
      </c>
      <c r="F15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65" t="s">
        <v>22</v>
      </c>
      <c r="H1565">
        <v>92</v>
      </c>
      <c r="I1565">
        <v>89</v>
      </c>
      <c r="J1565">
        <v>16</v>
      </c>
      <c r="K1565" t="s">
        <v>23</v>
      </c>
      <c r="L1565">
        <f>IF(AI_Impact_on_Jobs_20303[[#This Row],[Risk_Category]] = "Low", AI_Impact_on_Jobs_20303[[#This Row],[Automation_Probability_2030]], 0)</f>
        <v>16</v>
      </c>
      <c r="M1565">
        <f>IF(AI_Impact_on_Jobs_20303[[#This Row],[Risk_Category]]="Medium", AI_Impact_on_Jobs_20303[[#This Row],[Automation_Probability_2030]], 0)</f>
        <v>0</v>
      </c>
      <c r="N1565">
        <f>IF(AI_Impact_on_Jobs_20303[[#This Row],[Risk_Category]]="High", AI_Impact_on_Jobs_20303[[#This Row],[Automation_Probability_2030]], 0)</f>
        <v>0</v>
      </c>
      <c r="O1565">
        <f>AVERAGE(AI_Impact_on_Jobs_20303[[#This Row],[Skill_1]:[Skill_10]])</f>
        <v>47.8</v>
      </c>
      <c r="P1565">
        <v>7</v>
      </c>
      <c r="Q1565">
        <v>66</v>
      </c>
      <c r="R1565">
        <v>38</v>
      </c>
      <c r="S1565">
        <v>41</v>
      </c>
      <c r="T1565">
        <v>35</v>
      </c>
      <c r="U1565">
        <v>24</v>
      </c>
      <c r="V1565">
        <v>46</v>
      </c>
      <c r="W1565">
        <v>69</v>
      </c>
      <c r="X1565">
        <v>74</v>
      </c>
      <c r="Y1565">
        <v>78</v>
      </c>
    </row>
    <row r="1566" spans="1:25" x14ac:dyDescent="0.35">
      <c r="A1566">
        <v>1565</v>
      </c>
      <c r="B1566" t="s">
        <v>18</v>
      </c>
      <c r="C1566">
        <v>58645</v>
      </c>
      <c r="D1566">
        <f>ROUND(AI_Impact_on_Jobs_20303[[#This Row],[Salary]]/1000, 1)</f>
        <v>58.6</v>
      </c>
      <c r="E1566">
        <v>18</v>
      </c>
      <c r="F15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66" t="s">
        <v>38</v>
      </c>
      <c r="H1566">
        <v>76</v>
      </c>
      <c r="I1566">
        <v>51</v>
      </c>
      <c r="J1566">
        <v>82</v>
      </c>
      <c r="K1566" t="s">
        <v>20</v>
      </c>
      <c r="L1566">
        <f>IF(AI_Impact_on_Jobs_20303[[#This Row],[Risk_Category]] = "Low", AI_Impact_on_Jobs_20303[[#This Row],[Automation_Probability_2030]], 0)</f>
        <v>0</v>
      </c>
      <c r="M1566">
        <f>IF(AI_Impact_on_Jobs_20303[[#This Row],[Risk_Category]]="Medium", AI_Impact_on_Jobs_20303[[#This Row],[Automation_Probability_2030]], 0)</f>
        <v>0</v>
      </c>
      <c r="N1566">
        <f>IF(AI_Impact_on_Jobs_20303[[#This Row],[Risk_Category]]="High", AI_Impact_on_Jobs_20303[[#This Row],[Automation_Probability_2030]], 0)</f>
        <v>82</v>
      </c>
      <c r="O1566">
        <f>AVERAGE(AI_Impact_on_Jobs_20303[[#This Row],[Skill_1]:[Skill_10]])</f>
        <v>63.5</v>
      </c>
      <c r="P1566">
        <v>79</v>
      </c>
      <c r="Q1566">
        <v>63</v>
      </c>
      <c r="R1566">
        <v>47</v>
      </c>
      <c r="S1566">
        <v>64</v>
      </c>
      <c r="T1566">
        <v>91</v>
      </c>
      <c r="U1566">
        <v>57</v>
      </c>
      <c r="V1566">
        <v>8</v>
      </c>
      <c r="W1566">
        <v>98</v>
      </c>
      <c r="X1566">
        <v>71</v>
      </c>
      <c r="Y1566">
        <v>57</v>
      </c>
    </row>
    <row r="1567" spans="1:25" x14ac:dyDescent="0.35">
      <c r="A1567">
        <v>1566</v>
      </c>
      <c r="B1567" t="s">
        <v>37</v>
      </c>
      <c r="C1567">
        <v>74511</v>
      </c>
      <c r="D1567">
        <f>ROUND(AI_Impact_on_Jobs_20303[[#This Row],[Salary]]/1000, 1)</f>
        <v>74.5</v>
      </c>
      <c r="E1567">
        <v>14</v>
      </c>
      <c r="F15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67" t="s">
        <v>22</v>
      </c>
      <c r="H1567">
        <v>37</v>
      </c>
      <c r="I1567">
        <v>107</v>
      </c>
      <c r="J1567">
        <v>62</v>
      </c>
      <c r="K1567" t="s">
        <v>27</v>
      </c>
      <c r="L1567">
        <f>IF(AI_Impact_on_Jobs_20303[[#This Row],[Risk_Category]] = "Low", AI_Impact_on_Jobs_20303[[#This Row],[Automation_Probability_2030]], 0)</f>
        <v>0</v>
      </c>
      <c r="M1567">
        <f>IF(AI_Impact_on_Jobs_20303[[#This Row],[Risk_Category]]="Medium", AI_Impact_on_Jobs_20303[[#This Row],[Automation_Probability_2030]], 0)</f>
        <v>62</v>
      </c>
      <c r="N1567">
        <f>IF(AI_Impact_on_Jobs_20303[[#This Row],[Risk_Category]]="High", AI_Impact_on_Jobs_20303[[#This Row],[Automation_Probability_2030]], 0)</f>
        <v>0</v>
      </c>
      <c r="O1567">
        <f>AVERAGE(AI_Impact_on_Jobs_20303[[#This Row],[Skill_1]:[Skill_10]])</f>
        <v>39.6</v>
      </c>
      <c r="P1567">
        <v>44</v>
      </c>
      <c r="Q1567">
        <v>96</v>
      </c>
      <c r="R1567">
        <v>27</v>
      </c>
      <c r="S1567">
        <v>74</v>
      </c>
      <c r="T1567">
        <v>42</v>
      </c>
      <c r="U1567">
        <v>49</v>
      </c>
      <c r="V1567">
        <v>8</v>
      </c>
      <c r="W1567">
        <v>3</v>
      </c>
      <c r="X1567">
        <v>1</v>
      </c>
      <c r="Y1567">
        <v>52</v>
      </c>
    </row>
    <row r="1568" spans="1:25" x14ac:dyDescent="0.35">
      <c r="A1568">
        <v>1567</v>
      </c>
      <c r="B1568" t="s">
        <v>32</v>
      </c>
      <c r="C1568">
        <v>101013</v>
      </c>
      <c r="D1568">
        <f>ROUND(AI_Impact_on_Jobs_20303[[#This Row],[Salary]]/1000, 1)</f>
        <v>101</v>
      </c>
      <c r="E1568">
        <v>19</v>
      </c>
      <c r="F15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68" t="s">
        <v>38</v>
      </c>
      <c r="H1568">
        <v>8</v>
      </c>
      <c r="I1568">
        <v>147</v>
      </c>
      <c r="J1568">
        <v>32</v>
      </c>
      <c r="K1568" t="s">
        <v>27</v>
      </c>
      <c r="L1568">
        <f>IF(AI_Impact_on_Jobs_20303[[#This Row],[Risk_Category]] = "Low", AI_Impact_on_Jobs_20303[[#This Row],[Automation_Probability_2030]], 0)</f>
        <v>0</v>
      </c>
      <c r="M1568">
        <f>IF(AI_Impact_on_Jobs_20303[[#This Row],[Risk_Category]]="Medium", AI_Impact_on_Jobs_20303[[#This Row],[Automation_Probability_2030]], 0)</f>
        <v>32</v>
      </c>
      <c r="N1568">
        <f>IF(AI_Impact_on_Jobs_20303[[#This Row],[Risk_Category]]="High", AI_Impact_on_Jobs_20303[[#This Row],[Automation_Probability_2030]], 0)</f>
        <v>0</v>
      </c>
      <c r="O1568">
        <f>AVERAGE(AI_Impact_on_Jobs_20303[[#This Row],[Skill_1]:[Skill_10]])</f>
        <v>62.9</v>
      </c>
      <c r="P1568">
        <v>59</v>
      </c>
      <c r="Q1568">
        <v>68</v>
      </c>
      <c r="R1568">
        <v>99</v>
      </c>
      <c r="S1568">
        <v>94</v>
      </c>
      <c r="T1568">
        <v>71</v>
      </c>
      <c r="U1568">
        <v>52</v>
      </c>
      <c r="V1568">
        <v>16</v>
      </c>
      <c r="W1568">
        <v>38</v>
      </c>
      <c r="X1568">
        <v>59</v>
      </c>
      <c r="Y1568">
        <v>73</v>
      </c>
    </row>
    <row r="1569" spans="1:25" x14ac:dyDescent="0.35">
      <c r="A1569">
        <v>1568</v>
      </c>
      <c r="B1569" t="s">
        <v>44</v>
      </c>
      <c r="C1569">
        <v>131277</v>
      </c>
      <c r="D1569">
        <f>ROUND(AI_Impact_on_Jobs_20303[[#This Row],[Salary]]/1000, 1)</f>
        <v>131.30000000000001</v>
      </c>
      <c r="E1569">
        <v>18</v>
      </c>
      <c r="F15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69" t="s">
        <v>19</v>
      </c>
      <c r="H1569">
        <v>71</v>
      </c>
      <c r="I1569">
        <v>93</v>
      </c>
      <c r="J1569">
        <v>59</v>
      </c>
      <c r="K1569" t="s">
        <v>27</v>
      </c>
      <c r="L1569">
        <f>IF(AI_Impact_on_Jobs_20303[[#This Row],[Risk_Category]] = "Low", AI_Impact_on_Jobs_20303[[#This Row],[Automation_Probability_2030]], 0)</f>
        <v>0</v>
      </c>
      <c r="M1569">
        <f>IF(AI_Impact_on_Jobs_20303[[#This Row],[Risk_Category]]="Medium", AI_Impact_on_Jobs_20303[[#This Row],[Automation_Probability_2030]], 0)</f>
        <v>59</v>
      </c>
      <c r="N1569">
        <f>IF(AI_Impact_on_Jobs_20303[[#This Row],[Risk_Category]]="High", AI_Impact_on_Jobs_20303[[#This Row],[Automation_Probability_2030]], 0)</f>
        <v>0</v>
      </c>
      <c r="O1569">
        <f>AVERAGE(AI_Impact_on_Jobs_20303[[#This Row],[Skill_1]:[Skill_10]])</f>
        <v>37.200000000000003</v>
      </c>
      <c r="P1569">
        <v>14</v>
      </c>
      <c r="Q1569">
        <v>16</v>
      </c>
      <c r="R1569">
        <v>16</v>
      </c>
      <c r="S1569">
        <v>89</v>
      </c>
      <c r="T1569">
        <v>8</v>
      </c>
      <c r="U1569">
        <v>8</v>
      </c>
      <c r="V1569">
        <v>23</v>
      </c>
      <c r="W1569">
        <v>47</v>
      </c>
      <c r="X1569">
        <v>92</v>
      </c>
      <c r="Y1569">
        <v>59</v>
      </c>
    </row>
    <row r="1570" spans="1:25" x14ac:dyDescent="0.35">
      <c r="A1570">
        <v>1569</v>
      </c>
      <c r="B1570" t="s">
        <v>28</v>
      </c>
      <c r="C1570">
        <v>47881</v>
      </c>
      <c r="D1570">
        <f>ROUND(AI_Impact_on_Jobs_20303[[#This Row],[Salary]]/1000, 1)</f>
        <v>47.9</v>
      </c>
      <c r="E1570">
        <v>28</v>
      </c>
      <c r="F15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70" t="s">
        <v>38</v>
      </c>
      <c r="H1570">
        <v>28</v>
      </c>
      <c r="I1570">
        <v>142</v>
      </c>
      <c r="J1570">
        <v>47</v>
      </c>
      <c r="K1570" t="s">
        <v>27</v>
      </c>
      <c r="L1570">
        <f>IF(AI_Impact_on_Jobs_20303[[#This Row],[Risk_Category]] = "Low", AI_Impact_on_Jobs_20303[[#This Row],[Automation_Probability_2030]], 0)</f>
        <v>0</v>
      </c>
      <c r="M1570">
        <f>IF(AI_Impact_on_Jobs_20303[[#This Row],[Risk_Category]]="Medium", AI_Impact_on_Jobs_20303[[#This Row],[Automation_Probability_2030]], 0)</f>
        <v>47</v>
      </c>
      <c r="N1570">
        <f>IF(AI_Impact_on_Jobs_20303[[#This Row],[Risk_Category]]="High", AI_Impact_on_Jobs_20303[[#This Row],[Automation_Probability_2030]], 0)</f>
        <v>0</v>
      </c>
      <c r="O1570">
        <f>AVERAGE(AI_Impact_on_Jobs_20303[[#This Row],[Skill_1]:[Skill_10]])</f>
        <v>58.9</v>
      </c>
      <c r="P1570">
        <v>59</v>
      </c>
      <c r="Q1570">
        <v>46</v>
      </c>
      <c r="R1570">
        <v>38</v>
      </c>
      <c r="S1570">
        <v>22</v>
      </c>
      <c r="T1570">
        <v>69</v>
      </c>
      <c r="U1570">
        <v>72</v>
      </c>
      <c r="V1570">
        <v>27</v>
      </c>
      <c r="W1570">
        <v>79</v>
      </c>
      <c r="X1570">
        <v>85</v>
      </c>
      <c r="Y1570">
        <v>92</v>
      </c>
    </row>
    <row r="1571" spans="1:25" x14ac:dyDescent="0.35">
      <c r="A1571">
        <v>1570</v>
      </c>
      <c r="B1571" t="s">
        <v>26</v>
      </c>
      <c r="C1571">
        <v>109741</v>
      </c>
      <c r="D1571">
        <f>ROUND(AI_Impact_on_Jobs_20303[[#This Row],[Salary]]/1000, 1)</f>
        <v>109.7</v>
      </c>
      <c r="E1571">
        <v>18</v>
      </c>
      <c r="F15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71" t="s">
        <v>38</v>
      </c>
      <c r="H1571">
        <v>3</v>
      </c>
      <c r="I1571">
        <v>136</v>
      </c>
      <c r="J1571">
        <v>38</v>
      </c>
      <c r="K1571" t="s">
        <v>27</v>
      </c>
      <c r="L1571">
        <f>IF(AI_Impact_on_Jobs_20303[[#This Row],[Risk_Category]] = "Low", AI_Impact_on_Jobs_20303[[#This Row],[Automation_Probability_2030]], 0)</f>
        <v>0</v>
      </c>
      <c r="M1571">
        <f>IF(AI_Impact_on_Jobs_20303[[#This Row],[Risk_Category]]="Medium", AI_Impact_on_Jobs_20303[[#This Row],[Automation_Probability_2030]], 0)</f>
        <v>38</v>
      </c>
      <c r="N1571">
        <f>IF(AI_Impact_on_Jobs_20303[[#This Row],[Risk_Category]]="High", AI_Impact_on_Jobs_20303[[#This Row],[Automation_Probability_2030]], 0)</f>
        <v>0</v>
      </c>
      <c r="O1571">
        <f>AVERAGE(AI_Impact_on_Jobs_20303[[#This Row],[Skill_1]:[Skill_10]])</f>
        <v>52.9</v>
      </c>
      <c r="P1571">
        <v>0</v>
      </c>
      <c r="Q1571">
        <v>87</v>
      </c>
      <c r="R1571">
        <v>33</v>
      </c>
      <c r="S1571">
        <v>41</v>
      </c>
      <c r="T1571">
        <v>45</v>
      </c>
      <c r="U1571">
        <v>85</v>
      </c>
      <c r="V1571">
        <v>34</v>
      </c>
      <c r="W1571">
        <v>89</v>
      </c>
      <c r="X1571">
        <v>62</v>
      </c>
      <c r="Y1571">
        <v>53</v>
      </c>
    </row>
    <row r="1572" spans="1:25" x14ac:dyDescent="0.35">
      <c r="A1572">
        <v>1571</v>
      </c>
      <c r="B1572" t="s">
        <v>33</v>
      </c>
      <c r="C1572">
        <v>126509</v>
      </c>
      <c r="D1572">
        <f>ROUND(AI_Impact_on_Jobs_20303[[#This Row],[Salary]]/1000, 1)</f>
        <v>126.5</v>
      </c>
      <c r="E1572">
        <v>11</v>
      </c>
      <c r="F15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72" t="s">
        <v>22</v>
      </c>
      <c r="H1572">
        <v>24</v>
      </c>
      <c r="I1572">
        <v>112</v>
      </c>
      <c r="J1572">
        <v>81</v>
      </c>
      <c r="K1572" t="s">
        <v>20</v>
      </c>
      <c r="L1572">
        <f>IF(AI_Impact_on_Jobs_20303[[#This Row],[Risk_Category]] = "Low", AI_Impact_on_Jobs_20303[[#This Row],[Automation_Probability_2030]], 0)</f>
        <v>0</v>
      </c>
      <c r="M1572">
        <f>IF(AI_Impact_on_Jobs_20303[[#This Row],[Risk_Category]]="Medium", AI_Impact_on_Jobs_20303[[#This Row],[Automation_Probability_2030]], 0)</f>
        <v>0</v>
      </c>
      <c r="N1572">
        <f>IF(AI_Impact_on_Jobs_20303[[#This Row],[Risk_Category]]="High", AI_Impact_on_Jobs_20303[[#This Row],[Automation_Probability_2030]], 0)</f>
        <v>81</v>
      </c>
      <c r="O1572">
        <f>AVERAGE(AI_Impact_on_Jobs_20303[[#This Row],[Skill_1]:[Skill_10]])</f>
        <v>53.2</v>
      </c>
      <c r="P1572">
        <v>91</v>
      </c>
      <c r="Q1572">
        <v>49</v>
      </c>
      <c r="R1572">
        <v>51</v>
      </c>
      <c r="S1572">
        <v>42</v>
      </c>
      <c r="T1572">
        <v>79</v>
      </c>
      <c r="U1572">
        <v>42</v>
      </c>
      <c r="V1572">
        <v>27</v>
      </c>
      <c r="W1572">
        <v>86</v>
      </c>
      <c r="X1572">
        <v>6</v>
      </c>
      <c r="Y1572">
        <v>59</v>
      </c>
    </row>
    <row r="1573" spans="1:25" x14ac:dyDescent="0.35">
      <c r="A1573">
        <v>1572</v>
      </c>
      <c r="B1573" t="s">
        <v>28</v>
      </c>
      <c r="C1573">
        <v>85308</v>
      </c>
      <c r="D1573">
        <f>ROUND(AI_Impact_on_Jobs_20303[[#This Row],[Salary]]/1000, 1)</f>
        <v>85.3</v>
      </c>
      <c r="E1573">
        <v>18</v>
      </c>
      <c r="F15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73" t="s">
        <v>38</v>
      </c>
      <c r="H1573">
        <v>72</v>
      </c>
      <c r="I1573">
        <v>81</v>
      </c>
      <c r="J1573">
        <v>31</v>
      </c>
      <c r="K1573" t="s">
        <v>27</v>
      </c>
      <c r="L1573">
        <f>IF(AI_Impact_on_Jobs_20303[[#This Row],[Risk_Category]] = "Low", AI_Impact_on_Jobs_20303[[#This Row],[Automation_Probability_2030]], 0)</f>
        <v>0</v>
      </c>
      <c r="M1573">
        <f>IF(AI_Impact_on_Jobs_20303[[#This Row],[Risk_Category]]="Medium", AI_Impact_on_Jobs_20303[[#This Row],[Automation_Probability_2030]], 0)</f>
        <v>31</v>
      </c>
      <c r="N1573">
        <f>IF(AI_Impact_on_Jobs_20303[[#This Row],[Risk_Category]]="High", AI_Impact_on_Jobs_20303[[#This Row],[Automation_Probability_2030]], 0)</f>
        <v>0</v>
      </c>
      <c r="O1573">
        <f>AVERAGE(AI_Impact_on_Jobs_20303[[#This Row],[Skill_1]:[Skill_10]])</f>
        <v>38.9</v>
      </c>
      <c r="P1573">
        <v>81</v>
      </c>
      <c r="Q1573">
        <v>13</v>
      </c>
      <c r="R1573">
        <v>72</v>
      </c>
      <c r="S1573">
        <v>8</v>
      </c>
      <c r="T1573">
        <v>38</v>
      </c>
      <c r="U1573">
        <v>6</v>
      </c>
      <c r="V1573">
        <v>52</v>
      </c>
      <c r="W1573">
        <v>65</v>
      </c>
      <c r="X1573">
        <v>17</v>
      </c>
      <c r="Y1573">
        <v>37</v>
      </c>
    </row>
    <row r="1574" spans="1:25" x14ac:dyDescent="0.35">
      <c r="A1574">
        <v>1573</v>
      </c>
      <c r="B1574" t="s">
        <v>41</v>
      </c>
      <c r="C1574">
        <v>41467</v>
      </c>
      <c r="D1574">
        <f>ROUND(AI_Impact_on_Jobs_20303[[#This Row],[Salary]]/1000, 1)</f>
        <v>41.5</v>
      </c>
      <c r="E1574">
        <v>7</v>
      </c>
      <c r="F15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74" t="s">
        <v>19</v>
      </c>
      <c r="H1574">
        <v>44</v>
      </c>
      <c r="I1574">
        <v>13</v>
      </c>
      <c r="J1574">
        <v>93</v>
      </c>
      <c r="K1574" t="s">
        <v>20</v>
      </c>
      <c r="L1574">
        <f>IF(AI_Impact_on_Jobs_20303[[#This Row],[Risk_Category]] = "Low", AI_Impact_on_Jobs_20303[[#This Row],[Automation_Probability_2030]], 0)</f>
        <v>0</v>
      </c>
      <c r="M1574">
        <f>IF(AI_Impact_on_Jobs_20303[[#This Row],[Risk_Category]]="Medium", AI_Impact_on_Jobs_20303[[#This Row],[Automation_Probability_2030]], 0)</f>
        <v>0</v>
      </c>
      <c r="N1574">
        <f>IF(AI_Impact_on_Jobs_20303[[#This Row],[Risk_Category]]="High", AI_Impact_on_Jobs_20303[[#This Row],[Automation_Probability_2030]], 0)</f>
        <v>93</v>
      </c>
      <c r="O1574">
        <f>AVERAGE(AI_Impact_on_Jobs_20303[[#This Row],[Skill_1]:[Skill_10]])</f>
        <v>65.099999999999994</v>
      </c>
      <c r="P1574">
        <v>97</v>
      </c>
      <c r="Q1574">
        <v>9</v>
      </c>
      <c r="R1574">
        <v>32</v>
      </c>
      <c r="S1574">
        <v>96</v>
      </c>
      <c r="T1574">
        <v>81</v>
      </c>
      <c r="U1574">
        <v>84</v>
      </c>
      <c r="V1574">
        <v>2</v>
      </c>
      <c r="W1574">
        <v>95</v>
      </c>
      <c r="X1574">
        <v>78</v>
      </c>
      <c r="Y1574">
        <v>77</v>
      </c>
    </row>
    <row r="1575" spans="1:25" x14ac:dyDescent="0.35">
      <c r="A1575">
        <v>1574</v>
      </c>
      <c r="B1575" t="s">
        <v>26</v>
      </c>
      <c r="C1575">
        <v>82762</v>
      </c>
      <c r="D1575">
        <f>ROUND(AI_Impact_on_Jobs_20303[[#This Row],[Salary]]/1000, 1)</f>
        <v>82.8</v>
      </c>
      <c r="E1575">
        <v>8</v>
      </c>
      <c r="F15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75" t="s">
        <v>25</v>
      </c>
      <c r="H1575">
        <v>23</v>
      </c>
      <c r="I1575">
        <v>146</v>
      </c>
      <c r="J1575">
        <v>5</v>
      </c>
      <c r="K1575" t="s">
        <v>27</v>
      </c>
      <c r="L1575">
        <f>IF(AI_Impact_on_Jobs_20303[[#This Row],[Risk_Category]] = "Low", AI_Impact_on_Jobs_20303[[#This Row],[Automation_Probability_2030]], 0)</f>
        <v>0</v>
      </c>
      <c r="M1575">
        <f>IF(AI_Impact_on_Jobs_20303[[#This Row],[Risk_Category]]="Medium", AI_Impact_on_Jobs_20303[[#This Row],[Automation_Probability_2030]], 0)</f>
        <v>5</v>
      </c>
      <c r="N1575">
        <f>IF(AI_Impact_on_Jobs_20303[[#This Row],[Risk_Category]]="High", AI_Impact_on_Jobs_20303[[#This Row],[Automation_Probability_2030]], 0)</f>
        <v>0</v>
      </c>
      <c r="O1575">
        <f>AVERAGE(AI_Impact_on_Jobs_20303[[#This Row],[Skill_1]:[Skill_10]])</f>
        <v>34.5</v>
      </c>
      <c r="P1575">
        <v>4</v>
      </c>
      <c r="Q1575">
        <v>84</v>
      </c>
      <c r="R1575">
        <v>9</v>
      </c>
      <c r="S1575">
        <v>42</v>
      </c>
      <c r="T1575">
        <v>38</v>
      </c>
      <c r="U1575">
        <v>35</v>
      </c>
      <c r="V1575">
        <v>31</v>
      </c>
      <c r="W1575">
        <v>21</v>
      </c>
      <c r="X1575">
        <v>17</v>
      </c>
      <c r="Y1575">
        <v>64</v>
      </c>
    </row>
    <row r="1576" spans="1:25" x14ac:dyDescent="0.35">
      <c r="A1576">
        <v>1575</v>
      </c>
      <c r="B1576" t="s">
        <v>28</v>
      </c>
      <c r="C1576">
        <v>125711</v>
      </c>
      <c r="D1576">
        <f>ROUND(AI_Impact_on_Jobs_20303[[#This Row],[Salary]]/1000, 1)</f>
        <v>125.7</v>
      </c>
      <c r="E1576">
        <v>14</v>
      </c>
      <c r="F15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76" t="s">
        <v>22</v>
      </c>
      <c r="H1576">
        <v>51</v>
      </c>
      <c r="I1576">
        <v>8</v>
      </c>
      <c r="J1576">
        <v>36</v>
      </c>
      <c r="K1576" t="s">
        <v>27</v>
      </c>
      <c r="L1576">
        <f>IF(AI_Impact_on_Jobs_20303[[#This Row],[Risk_Category]] = "Low", AI_Impact_on_Jobs_20303[[#This Row],[Automation_Probability_2030]], 0)</f>
        <v>0</v>
      </c>
      <c r="M1576">
        <f>IF(AI_Impact_on_Jobs_20303[[#This Row],[Risk_Category]]="Medium", AI_Impact_on_Jobs_20303[[#This Row],[Automation_Probability_2030]], 0)</f>
        <v>36</v>
      </c>
      <c r="N1576">
        <f>IF(AI_Impact_on_Jobs_20303[[#This Row],[Risk_Category]]="High", AI_Impact_on_Jobs_20303[[#This Row],[Automation_Probability_2030]], 0)</f>
        <v>0</v>
      </c>
      <c r="O1576">
        <f>AVERAGE(AI_Impact_on_Jobs_20303[[#This Row],[Skill_1]:[Skill_10]])</f>
        <v>60.5</v>
      </c>
      <c r="P1576">
        <v>83</v>
      </c>
      <c r="Q1576">
        <v>97</v>
      </c>
      <c r="R1576">
        <v>35</v>
      </c>
      <c r="S1576">
        <v>29</v>
      </c>
      <c r="T1576">
        <v>6</v>
      </c>
      <c r="U1576">
        <v>78</v>
      </c>
      <c r="V1576">
        <v>46</v>
      </c>
      <c r="W1576">
        <v>63</v>
      </c>
      <c r="X1576">
        <v>72</v>
      </c>
      <c r="Y1576">
        <v>96</v>
      </c>
    </row>
    <row r="1577" spans="1:25" x14ac:dyDescent="0.35">
      <c r="A1577">
        <v>1576</v>
      </c>
      <c r="B1577" t="s">
        <v>42</v>
      </c>
      <c r="C1577">
        <v>131011</v>
      </c>
      <c r="D1577">
        <f>ROUND(AI_Impact_on_Jobs_20303[[#This Row],[Salary]]/1000, 1)</f>
        <v>131</v>
      </c>
      <c r="E1577">
        <v>4</v>
      </c>
      <c r="F15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77" t="s">
        <v>25</v>
      </c>
      <c r="H1577">
        <v>27</v>
      </c>
      <c r="I1577">
        <v>79</v>
      </c>
      <c r="J1577">
        <v>32</v>
      </c>
      <c r="K1577" t="s">
        <v>27</v>
      </c>
      <c r="L1577">
        <f>IF(AI_Impact_on_Jobs_20303[[#This Row],[Risk_Category]] = "Low", AI_Impact_on_Jobs_20303[[#This Row],[Automation_Probability_2030]], 0)</f>
        <v>0</v>
      </c>
      <c r="M1577">
        <f>IF(AI_Impact_on_Jobs_20303[[#This Row],[Risk_Category]]="Medium", AI_Impact_on_Jobs_20303[[#This Row],[Automation_Probability_2030]], 0)</f>
        <v>32</v>
      </c>
      <c r="N1577">
        <f>IF(AI_Impact_on_Jobs_20303[[#This Row],[Risk_Category]]="High", AI_Impact_on_Jobs_20303[[#This Row],[Automation_Probability_2030]], 0)</f>
        <v>0</v>
      </c>
      <c r="O1577">
        <f>AVERAGE(AI_Impact_on_Jobs_20303[[#This Row],[Skill_1]:[Skill_10]])</f>
        <v>36.5</v>
      </c>
      <c r="P1577">
        <v>29</v>
      </c>
      <c r="Q1577">
        <v>6</v>
      </c>
      <c r="R1577">
        <v>96</v>
      </c>
      <c r="S1577">
        <v>62</v>
      </c>
      <c r="T1577">
        <v>17</v>
      </c>
      <c r="U1577">
        <v>12</v>
      </c>
      <c r="V1577">
        <v>37</v>
      </c>
      <c r="W1577">
        <v>31</v>
      </c>
      <c r="X1577">
        <v>28</v>
      </c>
      <c r="Y1577">
        <v>47</v>
      </c>
    </row>
    <row r="1578" spans="1:25" x14ac:dyDescent="0.35">
      <c r="A1578">
        <v>1577</v>
      </c>
      <c r="B1578" t="s">
        <v>32</v>
      </c>
      <c r="C1578">
        <v>36588</v>
      </c>
      <c r="D1578">
        <f>ROUND(AI_Impact_on_Jobs_20303[[#This Row],[Salary]]/1000, 1)</f>
        <v>36.6</v>
      </c>
      <c r="E1578">
        <v>14</v>
      </c>
      <c r="F15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78" t="s">
        <v>38</v>
      </c>
      <c r="H1578">
        <v>54</v>
      </c>
      <c r="I1578">
        <v>81</v>
      </c>
      <c r="J1578">
        <v>5</v>
      </c>
      <c r="K1578" t="s">
        <v>27</v>
      </c>
      <c r="L1578">
        <f>IF(AI_Impact_on_Jobs_20303[[#This Row],[Risk_Category]] = "Low", AI_Impact_on_Jobs_20303[[#This Row],[Automation_Probability_2030]], 0)</f>
        <v>0</v>
      </c>
      <c r="M1578">
        <f>IF(AI_Impact_on_Jobs_20303[[#This Row],[Risk_Category]]="Medium", AI_Impact_on_Jobs_20303[[#This Row],[Automation_Probability_2030]], 0)</f>
        <v>5</v>
      </c>
      <c r="N1578">
        <f>IF(AI_Impact_on_Jobs_20303[[#This Row],[Risk_Category]]="High", AI_Impact_on_Jobs_20303[[#This Row],[Automation_Probability_2030]], 0)</f>
        <v>0</v>
      </c>
      <c r="O1578">
        <f>AVERAGE(AI_Impact_on_Jobs_20303[[#This Row],[Skill_1]:[Skill_10]])</f>
        <v>45.3</v>
      </c>
      <c r="P1578">
        <v>22</v>
      </c>
      <c r="Q1578">
        <v>5</v>
      </c>
      <c r="R1578">
        <v>78</v>
      </c>
      <c r="S1578">
        <v>64</v>
      </c>
      <c r="T1578">
        <v>34</v>
      </c>
      <c r="U1578">
        <v>5</v>
      </c>
      <c r="V1578">
        <v>87</v>
      </c>
      <c r="W1578">
        <v>17</v>
      </c>
      <c r="X1578">
        <v>93</v>
      </c>
      <c r="Y1578">
        <v>48</v>
      </c>
    </row>
    <row r="1579" spans="1:25" x14ac:dyDescent="0.35">
      <c r="A1579">
        <v>1578</v>
      </c>
      <c r="B1579" t="s">
        <v>30</v>
      </c>
      <c r="C1579">
        <v>133768</v>
      </c>
      <c r="D1579">
        <f>ROUND(AI_Impact_on_Jobs_20303[[#This Row],[Salary]]/1000, 1)</f>
        <v>133.80000000000001</v>
      </c>
      <c r="E1579">
        <v>0</v>
      </c>
      <c r="F15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79" t="s">
        <v>25</v>
      </c>
      <c r="H1579">
        <v>74</v>
      </c>
      <c r="I1579">
        <v>138</v>
      </c>
      <c r="J1579">
        <v>45</v>
      </c>
      <c r="K1579" t="s">
        <v>27</v>
      </c>
      <c r="L1579">
        <f>IF(AI_Impact_on_Jobs_20303[[#This Row],[Risk_Category]] = "Low", AI_Impact_on_Jobs_20303[[#This Row],[Automation_Probability_2030]], 0)</f>
        <v>0</v>
      </c>
      <c r="M1579">
        <f>IF(AI_Impact_on_Jobs_20303[[#This Row],[Risk_Category]]="Medium", AI_Impact_on_Jobs_20303[[#This Row],[Automation_Probability_2030]], 0)</f>
        <v>45</v>
      </c>
      <c r="N1579">
        <f>IF(AI_Impact_on_Jobs_20303[[#This Row],[Risk_Category]]="High", AI_Impact_on_Jobs_20303[[#This Row],[Automation_Probability_2030]], 0)</f>
        <v>0</v>
      </c>
      <c r="O1579">
        <f>AVERAGE(AI_Impact_on_Jobs_20303[[#This Row],[Skill_1]:[Skill_10]])</f>
        <v>42.6</v>
      </c>
      <c r="P1579">
        <v>41</v>
      </c>
      <c r="Q1579">
        <v>43</v>
      </c>
      <c r="R1579">
        <v>92</v>
      </c>
      <c r="S1579">
        <v>69</v>
      </c>
      <c r="T1579">
        <v>25</v>
      </c>
      <c r="U1579">
        <v>18</v>
      </c>
      <c r="V1579">
        <v>23</v>
      </c>
      <c r="W1579">
        <v>26</v>
      </c>
      <c r="X1579">
        <v>23</v>
      </c>
      <c r="Y1579">
        <v>66</v>
      </c>
    </row>
    <row r="1580" spans="1:25" x14ac:dyDescent="0.35">
      <c r="A1580">
        <v>1579</v>
      </c>
      <c r="B1580" t="s">
        <v>35</v>
      </c>
      <c r="C1580">
        <v>149170</v>
      </c>
      <c r="D1580">
        <f>ROUND(AI_Impact_on_Jobs_20303[[#This Row],[Salary]]/1000, 1)</f>
        <v>149.19999999999999</v>
      </c>
      <c r="E1580">
        <v>22</v>
      </c>
      <c r="F15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80" t="s">
        <v>25</v>
      </c>
      <c r="H1580">
        <v>39</v>
      </c>
      <c r="I1580">
        <v>113</v>
      </c>
      <c r="J1580">
        <v>42</v>
      </c>
      <c r="K1580" t="s">
        <v>27</v>
      </c>
      <c r="L1580">
        <f>IF(AI_Impact_on_Jobs_20303[[#This Row],[Risk_Category]] = "Low", AI_Impact_on_Jobs_20303[[#This Row],[Automation_Probability_2030]], 0)</f>
        <v>0</v>
      </c>
      <c r="M1580">
        <f>IF(AI_Impact_on_Jobs_20303[[#This Row],[Risk_Category]]="Medium", AI_Impact_on_Jobs_20303[[#This Row],[Automation_Probability_2030]], 0)</f>
        <v>42</v>
      </c>
      <c r="N1580">
        <f>IF(AI_Impact_on_Jobs_20303[[#This Row],[Risk_Category]]="High", AI_Impact_on_Jobs_20303[[#This Row],[Automation_Probability_2030]], 0)</f>
        <v>0</v>
      </c>
      <c r="O1580">
        <f>AVERAGE(AI_Impact_on_Jobs_20303[[#This Row],[Skill_1]:[Skill_10]])</f>
        <v>36.1</v>
      </c>
      <c r="P1580">
        <v>7</v>
      </c>
      <c r="Q1580">
        <v>8</v>
      </c>
      <c r="R1580">
        <v>13</v>
      </c>
      <c r="S1580">
        <v>84</v>
      </c>
      <c r="T1580">
        <v>66</v>
      </c>
      <c r="U1580">
        <v>6</v>
      </c>
      <c r="V1580">
        <v>39</v>
      </c>
      <c r="W1580">
        <v>28</v>
      </c>
      <c r="X1580">
        <v>58</v>
      </c>
      <c r="Y1580">
        <v>52</v>
      </c>
    </row>
    <row r="1581" spans="1:25" x14ac:dyDescent="0.35">
      <c r="A1581">
        <v>1580</v>
      </c>
      <c r="B1581" t="s">
        <v>24</v>
      </c>
      <c r="C1581">
        <v>91860</v>
      </c>
      <c r="D1581">
        <f>ROUND(AI_Impact_on_Jobs_20303[[#This Row],[Salary]]/1000, 1)</f>
        <v>91.9</v>
      </c>
      <c r="E1581">
        <v>15</v>
      </c>
      <c r="F15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81" t="s">
        <v>25</v>
      </c>
      <c r="H1581">
        <v>31</v>
      </c>
      <c r="I1581">
        <v>64</v>
      </c>
      <c r="J1581">
        <v>89</v>
      </c>
      <c r="K1581" t="s">
        <v>20</v>
      </c>
      <c r="L1581">
        <f>IF(AI_Impact_on_Jobs_20303[[#This Row],[Risk_Category]] = "Low", AI_Impact_on_Jobs_20303[[#This Row],[Automation_Probability_2030]], 0)</f>
        <v>0</v>
      </c>
      <c r="M1581">
        <f>IF(AI_Impact_on_Jobs_20303[[#This Row],[Risk_Category]]="Medium", AI_Impact_on_Jobs_20303[[#This Row],[Automation_Probability_2030]], 0)</f>
        <v>0</v>
      </c>
      <c r="N1581">
        <f>IF(AI_Impact_on_Jobs_20303[[#This Row],[Risk_Category]]="High", AI_Impact_on_Jobs_20303[[#This Row],[Automation_Probability_2030]], 0)</f>
        <v>89</v>
      </c>
      <c r="O1581">
        <f>AVERAGE(AI_Impact_on_Jobs_20303[[#This Row],[Skill_1]:[Skill_10]])</f>
        <v>59.7</v>
      </c>
      <c r="P1581">
        <v>88</v>
      </c>
      <c r="Q1581">
        <v>94</v>
      </c>
      <c r="R1581">
        <v>6</v>
      </c>
      <c r="S1581">
        <v>74</v>
      </c>
      <c r="T1581">
        <v>73</v>
      </c>
      <c r="U1581">
        <v>95</v>
      </c>
      <c r="V1581">
        <v>25</v>
      </c>
      <c r="W1581">
        <v>74</v>
      </c>
      <c r="X1581">
        <v>5</v>
      </c>
      <c r="Y1581">
        <v>63</v>
      </c>
    </row>
    <row r="1582" spans="1:25" x14ac:dyDescent="0.35">
      <c r="A1582">
        <v>1581</v>
      </c>
      <c r="B1582" t="s">
        <v>31</v>
      </c>
      <c r="C1582">
        <v>106206</v>
      </c>
      <c r="D1582">
        <f>ROUND(AI_Impact_on_Jobs_20303[[#This Row],[Salary]]/1000, 1)</f>
        <v>106.2</v>
      </c>
      <c r="E1582">
        <v>21</v>
      </c>
      <c r="F15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82" t="s">
        <v>19</v>
      </c>
      <c r="H1582">
        <v>77</v>
      </c>
      <c r="I1582">
        <v>136</v>
      </c>
      <c r="J1582">
        <v>14</v>
      </c>
      <c r="K1582" t="s">
        <v>23</v>
      </c>
      <c r="L1582">
        <f>IF(AI_Impact_on_Jobs_20303[[#This Row],[Risk_Category]] = "Low", AI_Impact_on_Jobs_20303[[#This Row],[Automation_Probability_2030]], 0)</f>
        <v>14</v>
      </c>
      <c r="M1582">
        <f>IF(AI_Impact_on_Jobs_20303[[#This Row],[Risk_Category]]="Medium", AI_Impact_on_Jobs_20303[[#This Row],[Automation_Probability_2030]], 0)</f>
        <v>0</v>
      </c>
      <c r="N1582">
        <f>IF(AI_Impact_on_Jobs_20303[[#This Row],[Risk_Category]]="High", AI_Impact_on_Jobs_20303[[#This Row],[Automation_Probability_2030]], 0)</f>
        <v>0</v>
      </c>
      <c r="O1582">
        <f>AVERAGE(AI_Impact_on_Jobs_20303[[#This Row],[Skill_1]:[Skill_10]])</f>
        <v>50.9</v>
      </c>
      <c r="P1582">
        <v>53</v>
      </c>
      <c r="Q1582">
        <v>12</v>
      </c>
      <c r="R1582">
        <v>42</v>
      </c>
      <c r="S1582">
        <v>36</v>
      </c>
      <c r="T1582">
        <v>18</v>
      </c>
      <c r="U1582">
        <v>89</v>
      </c>
      <c r="V1582">
        <v>15</v>
      </c>
      <c r="W1582">
        <v>64</v>
      </c>
      <c r="X1582">
        <v>89</v>
      </c>
      <c r="Y1582">
        <v>91</v>
      </c>
    </row>
    <row r="1583" spans="1:25" x14ac:dyDescent="0.35">
      <c r="A1583">
        <v>1582</v>
      </c>
      <c r="B1583" t="s">
        <v>33</v>
      </c>
      <c r="C1583">
        <v>145155</v>
      </c>
      <c r="D1583">
        <f>ROUND(AI_Impact_on_Jobs_20303[[#This Row],[Salary]]/1000, 1)</f>
        <v>145.19999999999999</v>
      </c>
      <c r="E1583">
        <v>0</v>
      </c>
      <c r="F15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83" t="s">
        <v>19</v>
      </c>
      <c r="H1583">
        <v>18</v>
      </c>
      <c r="I1583">
        <v>132</v>
      </c>
      <c r="J1583">
        <v>77</v>
      </c>
      <c r="K1583" t="s">
        <v>20</v>
      </c>
      <c r="L1583">
        <f>IF(AI_Impact_on_Jobs_20303[[#This Row],[Risk_Category]] = "Low", AI_Impact_on_Jobs_20303[[#This Row],[Automation_Probability_2030]], 0)</f>
        <v>0</v>
      </c>
      <c r="M1583">
        <f>IF(AI_Impact_on_Jobs_20303[[#This Row],[Risk_Category]]="Medium", AI_Impact_on_Jobs_20303[[#This Row],[Automation_Probability_2030]], 0)</f>
        <v>0</v>
      </c>
      <c r="N1583">
        <f>IF(AI_Impact_on_Jobs_20303[[#This Row],[Risk_Category]]="High", AI_Impact_on_Jobs_20303[[#This Row],[Automation_Probability_2030]], 0)</f>
        <v>77</v>
      </c>
      <c r="O1583">
        <f>AVERAGE(AI_Impact_on_Jobs_20303[[#This Row],[Skill_1]:[Skill_10]])</f>
        <v>57.8</v>
      </c>
      <c r="P1583">
        <v>92</v>
      </c>
      <c r="Q1583">
        <v>71</v>
      </c>
      <c r="R1583">
        <v>79</v>
      </c>
      <c r="S1583">
        <v>9</v>
      </c>
      <c r="T1583">
        <v>58</v>
      </c>
      <c r="U1583">
        <v>82</v>
      </c>
      <c r="V1583">
        <v>86</v>
      </c>
      <c r="W1583">
        <v>3</v>
      </c>
      <c r="X1583">
        <v>94</v>
      </c>
      <c r="Y1583">
        <v>4</v>
      </c>
    </row>
    <row r="1584" spans="1:25" x14ac:dyDescent="0.35">
      <c r="A1584">
        <v>1583</v>
      </c>
      <c r="B1584" t="s">
        <v>21</v>
      </c>
      <c r="C1584">
        <v>101812</v>
      </c>
      <c r="D1584">
        <f>ROUND(AI_Impact_on_Jobs_20303[[#This Row],[Salary]]/1000, 1)</f>
        <v>101.8</v>
      </c>
      <c r="E1584">
        <v>24</v>
      </c>
      <c r="F15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84" t="s">
        <v>19</v>
      </c>
      <c r="H1584">
        <v>58</v>
      </c>
      <c r="I1584">
        <v>59</v>
      </c>
      <c r="J1584">
        <v>18</v>
      </c>
      <c r="K1584" t="s">
        <v>23</v>
      </c>
      <c r="L1584">
        <f>IF(AI_Impact_on_Jobs_20303[[#This Row],[Risk_Category]] = "Low", AI_Impact_on_Jobs_20303[[#This Row],[Automation_Probability_2030]], 0)</f>
        <v>18</v>
      </c>
      <c r="M1584">
        <f>IF(AI_Impact_on_Jobs_20303[[#This Row],[Risk_Category]]="Medium", AI_Impact_on_Jobs_20303[[#This Row],[Automation_Probability_2030]], 0)</f>
        <v>0</v>
      </c>
      <c r="N1584">
        <f>IF(AI_Impact_on_Jobs_20303[[#This Row],[Risk_Category]]="High", AI_Impact_on_Jobs_20303[[#This Row],[Automation_Probability_2030]], 0)</f>
        <v>0</v>
      </c>
      <c r="O1584">
        <f>AVERAGE(AI_Impact_on_Jobs_20303[[#This Row],[Skill_1]:[Skill_10]])</f>
        <v>48.9</v>
      </c>
      <c r="P1584">
        <v>5</v>
      </c>
      <c r="Q1584">
        <v>29</v>
      </c>
      <c r="R1584">
        <v>45</v>
      </c>
      <c r="S1584">
        <v>53</v>
      </c>
      <c r="T1584">
        <v>98</v>
      </c>
      <c r="U1584">
        <v>98</v>
      </c>
      <c r="V1584">
        <v>1</v>
      </c>
      <c r="W1584">
        <v>54</v>
      </c>
      <c r="X1584">
        <v>82</v>
      </c>
      <c r="Y1584">
        <v>24</v>
      </c>
    </row>
    <row r="1585" spans="1:25" x14ac:dyDescent="0.35">
      <c r="A1585">
        <v>1584</v>
      </c>
      <c r="B1585" t="s">
        <v>34</v>
      </c>
      <c r="C1585">
        <v>89199</v>
      </c>
      <c r="D1585">
        <f>ROUND(AI_Impact_on_Jobs_20303[[#This Row],[Salary]]/1000, 1)</f>
        <v>89.2</v>
      </c>
      <c r="E1585">
        <v>15</v>
      </c>
      <c r="F15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85" t="s">
        <v>38</v>
      </c>
      <c r="H1585">
        <v>88</v>
      </c>
      <c r="I1585">
        <v>116</v>
      </c>
      <c r="J1585">
        <v>43</v>
      </c>
      <c r="K1585" t="s">
        <v>27</v>
      </c>
      <c r="L1585">
        <f>IF(AI_Impact_on_Jobs_20303[[#This Row],[Risk_Category]] = "Low", AI_Impact_on_Jobs_20303[[#This Row],[Automation_Probability_2030]], 0)</f>
        <v>0</v>
      </c>
      <c r="M1585">
        <f>IF(AI_Impact_on_Jobs_20303[[#This Row],[Risk_Category]]="Medium", AI_Impact_on_Jobs_20303[[#This Row],[Automation_Probability_2030]], 0)</f>
        <v>43</v>
      </c>
      <c r="N1585">
        <f>IF(AI_Impact_on_Jobs_20303[[#This Row],[Risk_Category]]="High", AI_Impact_on_Jobs_20303[[#This Row],[Automation_Probability_2030]], 0)</f>
        <v>0</v>
      </c>
      <c r="O1585">
        <f>AVERAGE(AI_Impact_on_Jobs_20303[[#This Row],[Skill_1]:[Skill_10]])</f>
        <v>49.4</v>
      </c>
      <c r="P1585">
        <v>92</v>
      </c>
      <c r="Q1585">
        <v>88</v>
      </c>
      <c r="R1585">
        <v>72</v>
      </c>
      <c r="S1585">
        <v>36</v>
      </c>
      <c r="T1585">
        <v>79</v>
      </c>
      <c r="U1585">
        <v>32</v>
      </c>
      <c r="V1585">
        <v>25</v>
      </c>
      <c r="W1585">
        <v>52</v>
      </c>
      <c r="X1585">
        <v>10</v>
      </c>
      <c r="Y1585">
        <v>8</v>
      </c>
    </row>
    <row r="1586" spans="1:25" x14ac:dyDescent="0.35">
      <c r="A1586">
        <v>1585</v>
      </c>
      <c r="B1586" t="s">
        <v>31</v>
      </c>
      <c r="C1586">
        <v>141176</v>
      </c>
      <c r="D1586">
        <f>ROUND(AI_Impact_on_Jobs_20303[[#This Row],[Salary]]/1000, 1)</f>
        <v>141.19999999999999</v>
      </c>
      <c r="E1586">
        <v>2</v>
      </c>
      <c r="F15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86" t="s">
        <v>38</v>
      </c>
      <c r="H1586">
        <v>45</v>
      </c>
      <c r="I1586">
        <v>81</v>
      </c>
      <c r="J1586">
        <v>26</v>
      </c>
      <c r="K1586" t="s">
        <v>23</v>
      </c>
      <c r="L1586">
        <f>IF(AI_Impact_on_Jobs_20303[[#This Row],[Risk_Category]] = "Low", AI_Impact_on_Jobs_20303[[#This Row],[Automation_Probability_2030]], 0)</f>
        <v>26</v>
      </c>
      <c r="M1586">
        <f>IF(AI_Impact_on_Jobs_20303[[#This Row],[Risk_Category]]="Medium", AI_Impact_on_Jobs_20303[[#This Row],[Automation_Probability_2030]], 0)</f>
        <v>0</v>
      </c>
      <c r="N1586">
        <f>IF(AI_Impact_on_Jobs_20303[[#This Row],[Risk_Category]]="High", AI_Impact_on_Jobs_20303[[#This Row],[Automation_Probability_2030]], 0)</f>
        <v>0</v>
      </c>
      <c r="O1586">
        <f>AVERAGE(AI_Impact_on_Jobs_20303[[#This Row],[Skill_1]:[Skill_10]])</f>
        <v>57.4</v>
      </c>
      <c r="P1586">
        <v>57</v>
      </c>
      <c r="Q1586">
        <v>81</v>
      </c>
      <c r="R1586">
        <v>49</v>
      </c>
      <c r="S1586">
        <v>75</v>
      </c>
      <c r="T1586">
        <v>87</v>
      </c>
      <c r="U1586">
        <v>39</v>
      </c>
      <c r="V1586">
        <v>1</v>
      </c>
      <c r="W1586">
        <v>25</v>
      </c>
      <c r="X1586">
        <v>91</v>
      </c>
      <c r="Y1586">
        <v>69</v>
      </c>
    </row>
    <row r="1587" spans="1:25" x14ac:dyDescent="0.35">
      <c r="A1587">
        <v>1586</v>
      </c>
      <c r="B1587" t="s">
        <v>26</v>
      </c>
      <c r="C1587">
        <v>53983</v>
      </c>
      <c r="D1587">
        <f>ROUND(AI_Impact_on_Jobs_20303[[#This Row],[Salary]]/1000, 1)</f>
        <v>54</v>
      </c>
      <c r="E1587">
        <v>18</v>
      </c>
      <c r="F15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87" t="s">
        <v>25</v>
      </c>
      <c r="H1587">
        <v>33</v>
      </c>
      <c r="I1587">
        <v>12</v>
      </c>
      <c r="J1587">
        <v>56</v>
      </c>
      <c r="K1587" t="s">
        <v>27</v>
      </c>
      <c r="L1587">
        <f>IF(AI_Impact_on_Jobs_20303[[#This Row],[Risk_Category]] = "Low", AI_Impact_on_Jobs_20303[[#This Row],[Automation_Probability_2030]], 0)</f>
        <v>0</v>
      </c>
      <c r="M1587">
        <f>IF(AI_Impact_on_Jobs_20303[[#This Row],[Risk_Category]]="Medium", AI_Impact_on_Jobs_20303[[#This Row],[Automation_Probability_2030]], 0)</f>
        <v>56</v>
      </c>
      <c r="N1587">
        <f>IF(AI_Impact_on_Jobs_20303[[#This Row],[Risk_Category]]="High", AI_Impact_on_Jobs_20303[[#This Row],[Automation_Probability_2030]], 0)</f>
        <v>0</v>
      </c>
      <c r="O1587">
        <f>AVERAGE(AI_Impact_on_Jobs_20303[[#This Row],[Skill_1]:[Skill_10]])</f>
        <v>36.200000000000003</v>
      </c>
      <c r="P1587">
        <v>18</v>
      </c>
      <c r="Q1587">
        <v>97</v>
      </c>
      <c r="R1587">
        <v>35</v>
      </c>
      <c r="S1587">
        <v>33</v>
      </c>
      <c r="T1587">
        <v>37</v>
      </c>
      <c r="U1587">
        <v>9</v>
      </c>
      <c r="V1587">
        <v>62</v>
      </c>
      <c r="W1587">
        <v>24</v>
      </c>
      <c r="X1587">
        <v>8</v>
      </c>
      <c r="Y1587">
        <v>39</v>
      </c>
    </row>
    <row r="1588" spans="1:25" x14ac:dyDescent="0.35">
      <c r="A1588">
        <v>1587</v>
      </c>
      <c r="B1588" t="s">
        <v>33</v>
      </c>
      <c r="C1588">
        <v>35807</v>
      </c>
      <c r="D1588">
        <f>ROUND(AI_Impact_on_Jobs_20303[[#This Row],[Salary]]/1000, 1)</f>
        <v>35.799999999999997</v>
      </c>
      <c r="E1588">
        <v>16</v>
      </c>
      <c r="F15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88" t="s">
        <v>19</v>
      </c>
      <c r="H1588">
        <v>65</v>
      </c>
      <c r="I1588">
        <v>126</v>
      </c>
      <c r="J1588">
        <v>76</v>
      </c>
      <c r="K1588" t="s">
        <v>20</v>
      </c>
      <c r="L1588">
        <f>IF(AI_Impact_on_Jobs_20303[[#This Row],[Risk_Category]] = "Low", AI_Impact_on_Jobs_20303[[#This Row],[Automation_Probability_2030]], 0)</f>
        <v>0</v>
      </c>
      <c r="M1588">
        <f>IF(AI_Impact_on_Jobs_20303[[#This Row],[Risk_Category]]="Medium", AI_Impact_on_Jobs_20303[[#This Row],[Automation_Probability_2030]], 0)</f>
        <v>0</v>
      </c>
      <c r="N1588">
        <f>IF(AI_Impact_on_Jobs_20303[[#This Row],[Risk_Category]]="High", AI_Impact_on_Jobs_20303[[#This Row],[Automation_Probability_2030]], 0)</f>
        <v>76</v>
      </c>
      <c r="O1588">
        <f>AVERAGE(AI_Impact_on_Jobs_20303[[#This Row],[Skill_1]:[Skill_10]])</f>
        <v>42.6</v>
      </c>
      <c r="P1588">
        <v>97</v>
      </c>
      <c r="Q1588">
        <v>62</v>
      </c>
      <c r="R1588">
        <v>1</v>
      </c>
      <c r="S1588">
        <v>42</v>
      </c>
      <c r="T1588">
        <v>44</v>
      </c>
      <c r="U1588">
        <v>81</v>
      </c>
      <c r="V1588">
        <v>31</v>
      </c>
      <c r="W1588">
        <v>33</v>
      </c>
      <c r="X1588">
        <v>7</v>
      </c>
      <c r="Y1588">
        <v>28</v>
      </c>
    </row>
    <row r="1589" spans="1:25" x14ac:dyDescent="0.35">
      <c r="A1589">
        <v>1588</v>
      </c>
      <c r="B1589" t="s">
        <v>30</v>
      </c>
      <c r="C1589">
        <v>82546</v>
      </c>
      <c r="D1589">
        <f>ROUND(AI_Impact_on_Jobs_20303[[#This Row],[Salary]]/1000, 1)</f>
        <v>82.5</v>
      </c>
      <c r="E1589">
        <v>25</v>
      </c>
      <c r="F15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89" t="s">
        <v>25</v>
      </c>
      <c r="H1589">
        <v>63</v>
      </c>
      <c r="I1589">
        <v>58</v>
      </c>
      <c r="J1589">
        <v>35</v>
      </c>
      <c r="K1589" t="s">
        <v>27</v>
      </c>
      <c r="L1589">
        <f>IF(AI_Impact_on_Jobs_20303[[#This Row],[Risk_Category]] = "Low", AI_Impact_on_Jobs_20303[[#This Row],[Automation_Probability_2030]], 0)</f>
        <v>0</v>
      </c>
      <c r="M1589">
        <f>IF(AI_Impact_on_Jobs_20303[[#This Row],[Risk_Category]]="Medium", AI_Impact_on_Jobs_20303[[#This Row],[Automation_Probability_2030]], 0)</f>
        <v>35</v>
      </c>
      <c r="N1589">
        <f>IF(AI_Impact_on_Jobs_20303[[#This Row],[Risk_Category]]="High", AI_Impact_on_Jobs_20303[[#This Row],[Automation_Probability_2030]], 0)</f>
        <v>0</v>
      </c>
      <c r="O1589">
        <f>AVERAGE(AI_Impact_on_Jobs_20303[[#This Row],[Skill_1]:[Skill_10]])</f>
        <v>43.3</v>
      </c>
      <c r="P1589">
        <v>38</v>
      </c>
      <c r="Q1589">
        <v>74</v>
      </c>
      <c r="R1589">
        <v>83</v>
      </c>
      <c r="S1589">
        <v>1</v>
      </c>
      <c r="T1589">
        <v>33</v>
      </c>
      <c r="U1589">
        <v>42</v>
      </c>
      <c r="V1589">
        <v>91</v>
      </c>
      <c r="W1589">
        <v>5</v>
      </c>
      <c r="X1589">
        <v>27</v>
      </c>
      <c r="Y1589">
        <v>39</v>
      </c>
    </row>
    <row r="1590" spans="1:25" x14ac:dyDescent="0.35">
      <c r="A1590">
        <v>1589</v>
      </c>
      <c r="B1590" t="s">
        <v>37</v>
      </c>
      <c r="C1590">
        <v>40987</v>
      </c>
      <c r="D1590">
        <f>ROUND(AI_Impact_on_Jobs_20303[[#This Row],[Salary]]/1000, 1)</f>
        <v>41</v>
      </c>
      <c r="E1590">
        <v>16</v>
      </c>
      <c r="F15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90" t="s">
        <v>22</v>
      </c>
      <c r="H1590">
        <v>67</v>
      </c>
      <c r="I1590">
        <v>54</v>
      </c>
      <c r="J1590">
        <v>46</v>
      </c>
      <c r="K1590" t="s">
        <v>27</v>
      </c>
      <c r="L1590">
        <f>IF(AI_Impact_on_Jobs_20303[[#This Row],[Risk_Category]] = "Low", AI_Impact_on_Jobs_20303[[#This Row],[Automation_Probability_2030]], 0)</f>
        <v>0</v>
      </c>
      <c r="M1590">
        <f>IF(AI_Impact_on_Jobs_20303[[#This Row],[Risk_Category]]="Medium", AI_Impact_on_Jobs_20303[[#This Row],[Automation_Probability_2030]], 0)</f>
        <v>46</v>
      </c>
      <c r="N1590">
        <f>IF(AI_Impact_on_Jobs_20303[[#This Row],[Risk_Category]]="High", AI_Impact_on_Jobs_20303[[#This Row],[Automation_Probability_2030]], 0)</f>
        <v>0</v>
      </c>
      <c r="O1590">
        <f>AVERAGE(AI_Impact_on_Jobs_20303[[#This Row],[Skill_1]:[Skill_10]])</f>
        <v>47.9</v>
      </c>
      <c r="P1590">
        <v>65</v>
      </c>
      <c r="Q1590">
        <v>28</v>
      </c>
      <c r="R1590">
        <v>59</v>
      </c>
      <c r="S1590">
        <v>36</v>
      </c>
      <c r="T1590">
        <v>76</v>
      </c>
      <c r="U1590">
        <v>6</v>
      </c>
      <c r="V1590">
        <v>92</v>
      </c>
      <c r="W1590">
        <v>17</v>
      </c>
      <c r="X1590">
        <v>16</v>
      </c>
      <c r="Y1590">
        <v>84</v>
      </c>
    </row>
    <row r="1591" spans="1:25" x14ac:dyDescent="0.35">
      <c r="A1591">
        <v>1590</v>
      </c>
      <c r="B1591" t="s">
        <v>21</v>
      </c>
      <c r="C1591">
        <v>116856</v>
      </c>
      <c r="D1591">
        <f>ROUND(AI_Impact_on_Jobs_20303[[#This Row],[Salary]]/1000, 1)</f>
        <v>116.9</v>
      </c>
      <c r="E1591">
        <v>12</v>
      </c>
      <c r="F15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91" t="s">
        <v>22</v>
      </c>
      <c r="H1591">
        <v>9</v>
      </c>
      <c r="I1591">
        <v>141</v>
      </c>
      <c r="J1591">
        <v>12</v>
      </c>
      <c r="K1591" t="s">
        <v>23</v>
      </c>
      <c r="L1591">
        <f>IF(AI_Impact_on_Jobs_20303[[#This Row],[Risk_Category]] = "Low", AI_Impact_on_Jobs_20303[[#This Row],[Automation_Probability_2030]], 0)</f>
        <v>12</v>
      </c>
      <c r="M1591">
        <f>IF(AI_Impact_on_Jobs_20303[[#This Row],[Risk_Category]]="Medium", AI_Impact_on_Jobs_20303[[#This Row],[Automation_Probability_2030]], 0)</f>
        <v>0</v>
      </c>
      <c r="N1591">
        <f>IF(AI_Impact_on_Jobs_20303[[#This Row],[Risk_Category]]="High", AI_Impact_on_Jobs_20303[[#This Row],[Automation_Probability_2030]], 0)</f>
        <v>0</v>
      </c>
      <c r="O1591">
        <f>AVERAGE(AI_Impact_on_Jobs_20303[[#This Row],[Skill_1]:[Skill_10]])</f>
        <v>38.799999999999997</v>
      </c>
      <c r="P1591">
        <v>62</v>
      </c>
      <c r="Q1591">
        <v>7</v>
      </c>
      <c r="R1591">
        <v>38</v>
      </c>
      <c r="S1591">
        <v>45</v>
      </c>
      <c r="T1591">
        <v>6</v>
      </c>
      <c r="U1591">
        <v>53</v>
      </c>
      <c r="V1591">
        <v>46</v>
      </c>
      <c r="W1591">
        <v>96</v>
      </c>
      <c r="X1591">
        <v>19</v>
      </c>
      <c r="Y1591">
        <v>16</v>
      </c>
    </row>
    <row r="1592" spans="1:25" x14ac:dyDescent="0.35">
      <c r="A1592">
        <v>1591</v>
      </c>
      <c r="B1592" t="s">
        <v>26</v>
      </c>
      <c r="C1592">
        <v>71397</v>
      </c>
      <c r="D1592">
        <f>ROUND(AI_Impact_on_Jobs_20303[[#This Row],[Salary]]/1000, 1)</f>
        <v>71.400000000000006</v>
      </c>
      <c r="E1592">
        <v>15</v>
      </c>
      <c r="F15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92" t="s">
        <v>25</v>
      </c>
      <c r="H1592">
        <v>7</v>
      </c>
      <c r="I1592">
        <v>98</v>
      </c>
      <c r="J1592">
        <v>49</v>
      </c>
      <c r="K1592" t="s">
        <v>27</v>
      </c>
      <c r="L1592">
        <f>IF(AI_Impact_on_Jobs_20303[[#This Row],[Risk_Category]] = "Low", AI_Impact_on_Jobs_20303[[#This Row],[Automation_Probability_2030]], 0)</f>
        <v>0</v>
      </c>
      <c r="M1592">
        <f>IF(AI_Impact_on_Jobs_20303[[#This Row],[Risk_Category]]="Medium", AI_Impact_on_Jobs_20303[[#This Row],[Automation_Probability_2030]], 0)</f>
        <v>49</v>
      </c>
      <c r="N1592">
        <f>IF(AI_Impact_on_Jobs_20303[[#This Row],[Risk_Category]]="High", AI_Impact_on_Jobs_20303[[#This Row],[Automation_Probability_2030]], 0)</f>
        <v>0</v>
      </c>
      <c r="O1592">
        <f>AVERAGE(AI_Impact_on_Jobs_20303[[#This Row],[Skill_1]:[Skill_10]])</f>
        <v>47.8</v>
      </c>
      <c r="P1592">
        <v>31</v>
      </c>
      <c r="Q1592">
        <v>93</v>
      </c>
      <c r="R1592">
        <v>28</v>
      </c>
      <c r="S1592">
        <v>29</v>
      </c>
      <c r="T1592">
        <v>23</v>
      </c>
      <c r="U1592">
        <v>15</v>
      </c>
      <c r="V1592">
        <v>36</v>
      </c>
      <c r="W1592">
        <v>68</v>
      </c>
      <c r="X1592">
        <v>74</v>
      </c>
      <c r="Y1592">
        <v>81</v>
      </c>
    </row>
    <row r="1593" spans="1:25" x14ac:dyDescent="0.35">
      <c r="A1593">
        <v>1592</v>
      </c>
      <c r="B1593" t="s">
        <v>18</v>
      </c>
      <c r="C1593">
        <v>45456</v>
      </c>
      <c r="D1593">
        <f>ROUND(AI_Impact_on_Jobs_20303[[#This Row],[Salary]]/1000, 1)</f>
        <v>45.5</v>
      </c>
      <c r="E1593">
        <v>20</v>
      </c>
      <c r="F15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93" t="s">
        <v>25</v>
      </c>
      <c r="H1593">
        <v>4</v>
      </c>
      <c r="I1593">
        <v>147</v>
      </c>
      <c r="J1593">
        <v>7</v>
      </c>
      <c r="K1593" t="s">
        <v>27</v>
      </c>
      <c r="L1593">
        <f>IF(AI_Impact_on_Jobs_20303[[#This Row],[Risk_Category]] = "Low", AI_Impact_on_Jobs_20303[[#This Row],[Automation_Probability_2030]], 0)</f>
        <v>0</v>
      </c>
      <c r="M1593">
        <f>IF(AI_Impact_on_Jobs_20303[[#This Row],[Risk_Category]]="Medium", AI_Impact_on_Jobs_20303[[#This Row],[Automation_Probability_2030]], 0)</f>
        <v>7</v>
      </c>
      <c r="N1593">
        <f>IF(AI_Impact_on_Jobs_20303[[#This Row],[Risk_Category]]="High", AI_Impact_on_Jobs_20303[[#This Row],[Automation_Probability_2030]], 0)</f>
        <v>0</v>
      </c>
      <c r="O1593">
        <f>AVERAGE(AI_Impact_on_Jobs_20303[[#This Row],[Skill_1]:[Skill_10]])</f>
        <v>48.8</v>
      </c>
      <c r="P1593">
        <v>96</v>
      </c>
      <c r="Q1593">
        <v>83</v>
      </c>
      <c r="R1593">
        <v>91</v>
      </c>
      <c r="S1593">
        <v>39</v>
      </c>
      <c r="T1593">
        <v>2</v>
      </c>
      <c r="U1593">
        <v>61</v>
      </c>
      <c r="V1593">
        <v>74</v>
      </c>
      <c r="W1593">
        <v>13</v>
      </c>
      <c r="X1593">
        <v>8</v>
      </c>
      <c r="Y1593">
        <v>21</v>
      </c>
    </row>
    <row r="1594" spans="1:25" x14ac:dyDescent="0.35">
      <c r="A1594">
        <v>1593</v>
      </c>
      <c r="B1594" t="s">
        <v>37</v>
      </c>
      <c r="C1594">
        <v>66911</v>
      </c>
      <c r="D1594">
        <f>ROUND(AI_Impact_on_Jobs_20303[[#This Row],[Salary]]/1000, 1)</f>
        <v>66.900000000000006</v>
      </c>
      <c r="E1594">
        <v>11</v>
      </c>
      <c r="F15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594" t="s">
        <v>25</v>
      </c>
      <c r="H1594">
        <v>86</v>
      </c>
      <c r="I1594">
        <v>69</v>
      </c>
      <c r="J1594">
        <v>4</v>
      </c>
      <c r="K1594" t="s">
        <v>27</v>
      </c>
      <c r="L1594">
        <f>IF(AI_Impact_on_Jobs_20303[[#This Row],[Risk_Category]] = "Low", AI_Impact_on_Jobs_20303[[#This Row],[Automation_Probability_2030]], 0)</f>
        <v>0</v>
      </c>
      <c r="M1594">
        <f>IF(AI_Impact_on_Jobs_20303[[#This Row],[Risk_Category]]="Medium", AI_Impact_on_Jobs_20303[[#This Row],[Automation_Probability_2030]], 0)</f>
        <v>4</v>
      </c>
      <c r="N1594">
        <f>IF(AI_Impact_on_Jobs_20303[[#This Row],[Risk_Category]]="High", AI_Impact_on_Jobs_20303[[#This Row],[Automation_Probability_2030]], 0)</f>
        <v>0</v>
      </c>
      <c r="O1594">
        <f>AVERAGE(AI_Impact_on_Jobs_20303[[#This Row],[Skill_1]:[Skill_10]])</f>
        <v>31.6</v>
      </c>
      <c r="P1594">
        <v>6</v>
      </c>
      <c r="Q1594">
        <v>15</v>
      </c>
      <c r="R1594">
        <v>15</v>
      </c>
      <c r="S1594">
        <v>2</v>
      </c>
      <c r="T1594">
        <v>29</v>
      </c>
      <c r="U1594">
        <v>81</v>
      </c>
      <c r="V1594">
        <v>92</v>
      </c>
      <c r="W1594">
        <v>41</v>
      </c>
      <c r="X1594">
        <v>13</v>
      </c>
      <c r="Y1594">
        <v>22</v>
      </c>
    </row>
    <row r="1595" spans="1:25" x14ac:dyDescent="0.35">
      <c r="A1595">
        <v>1594</v>
      </c>
      <c r="B1595" t="s">
        <v>39</v>
      </c>
      <c r="C1595">
        <v>34852</v>
      </c>
      <c r="D1595">
        <f>ROUND(AI_Impact_on_Jobs_20303[[#This Row],[Salary]]/1000, 1)</f>
        <v>34.9</v>
      </c>
      <c r="E1595">
        <v>19</v>
      </c>
      <c r="F15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95" t="s">
        <v>25</v>
      </c>
      <c r="H1595">
        <v>8</v>
      </c>
      <c r="I1595">
        <v>103</v>
      </c>
      <c r="J1595">
        <v>9</v>
      </c>
      <c r="K1595" t="s">
        <v>20</v>
      </c>
      <c r="L1595">
        <f>IF(AI_Impact_on_Jobs_20303[[#This Row],[Risk_Category]] = "Low", AI_Impact_on_Jobs_20303[[#This Row],[Automation_Probability_2030]], 0)</f>
        <v>0</v>
      </c>
      <c r="M1595">
        <f>IF(AI_Impact_on_Jobs_20303[[#This Row],[Risk_Category]]="Medium", AI_Impact_on_Jobs_20303[[#This Row],[Automation_Probability_2030]], 0)</f>
        <v>0</v>
      </c>
      <c r="N1595">
        <f>IF(AI_Impact_on_Jobs_20303[[#This Row],[Risk_Category]]="High", AI_Impact_on_Jobs_20303[[#This Row],[Automation_Probability_2030]], 0)</f>
        <v>9</v>
      </c>
      <c r="O1595">
        <f>AVERAGE(AI_Impact_on_Jobs_20303[[#This Row],[Skill_1]:[Skill_10]])</f>
        <v>53.9</v>
      </c>
      <c r="P1595">
        <v>8</v>
      </c>
      <c r="Q1595">
        <v>89</v>
      </c>
      <c r="R1595">
        <v>58</v>
      </c>
      <c r="S1595">
        <v>95</v>
      </c>
      <c r="T1595">
        <v>15</v>
      </c>
      <c r="U1595">
        <v>99</v>
      </c>
      <c r="V1595">
        <v>64</v>
      </c>
      <c r="W1595">
        <v>57</v>
      </c>
      <c r="X1595">
        <v>52</v>
      </c>
      <c r="Y1595">
        <v>2</v>
      </c>
    </row>
    <row r="1596" spans="1:25" x14ac:dyDescent="0.35">
      <c r="A1596">
        <v>1595</v>
      </c>
      <c r="B1596" t="s">
        <v>36</v>
      </c>
      <c r="C1596">
        <v>42705</v>
      </c>
      <c r="D1596">
        <f>ROUND(AI_Impact_on_Jobs_20303[[#This Row],[Salary]]/1000, 1)</f>
        <v>42.7</v>
      </c>
      <c r="E1596">
        <v>27</v>
      </c>
      <c r="F15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96" t="s">
        <v>38</v>
      </c>
      <c r="H1596">
        <v>64</v>
      </c>
      <c r="I1596">
        <v>59</v>
      </c>
      <c r="J1596">
        <v>31</v>
      </c>
      <c r="K1596" t="s">
        <v>27</v>
      </c>
      <c r="L1596">
        <f>IF(AI_Impact_on_Jobs_20303[[#This Row],[Risk_Category]] = "Low", AI_Impact_on_Jobs_20303[[#This Row],[Automation_Probability_2030]], 0)</f>
        <v>0</v>
      </c>
      <c r="M1596">
        <f>IF(AI_Impact_on_Jobs_20303[[#This Row],[Risk_Category]]="Medium", AI_Impact_on_Jobs_20303[[#This Row],[Automation_Probability_2030]], 0)</f>
        <v>31</v>
      </c>
      <c r="N1596">
        <f>IF(AI_Impact_on_Jobs_20303[[#This Row],[Risk_Category]]="High", AI_Impact_on_Jobs_20303[[#This Row],[Automation_Probability_2030]], 0)</f>
        <v>0</v>
      </c>
      <c r="O1596">
        <f>AVERAGE(AI_Impact_on_Jobs_20303[[#This Row],[Skill_1]:[Skill_10]])</f>
        <v>30.3</v>
      </c>
      <c r="P1596">
        <v>5</v>
      </c>
      <c r="Q1596">
        <v>61</v>
      </c>
      <c r="R1596">
        <v>61</v>
      </c>
      <c r="S1596">
        <v>5</v>
      </c>
      <c r="T1596">
        <v>31</v>
      </c>
      <c r="U1596">
        <v>53</v>
      </c>
      <c r="V1596">
        <v>52</v>
      </c>
      <c r="W1596">
        <v>2</v>
      </c>
      <c r="X1596">
        <v>28</v>
      </c>
      <c r="Y1596">
        <v>5</v>
      </c>
    </row>
    <row r="1597" spans="1:25" x14ac:dyDescent="0.35">
      <c r="A1597">
        <v>1596</v>
      </c>
      <c r="B1597" t="s">
        <v>43</v>
      </c>
      <c r="C1597">
        <v>65495</v>
      </c>
      <c r="D1597">
        <f>ROUND(AI_Impact_on_Jobs_20303[[#This Row],[Salary]]/1000, 1)</f>
        <v>65.5</v>
      </c>
      <c r="E1597">
        <v>23</v>
      </c>
      <c r="F15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597" t="s">
        <v>22</v>
      </c>
      <c r="H1597">
        <v>73</v>
      </c>
      <c r="I1597">
        <v>15</v>
      </c>
      <c r="J1597">
        <v>13</v>
      </c>
      <c r="K1597" t="s">
        <v>23</v>
      </c>
      <c r="L1597">
        <f>IF(AI_Impact_on_Jobs_20303[[#This Row],[Risk_Category]] = "Low", AI_Impact_on_Jobs_20303[[#This Row],[Automation_Probability_2030]], 0)</f>
        <v>13</v>
      </c>
      <c r="M1597">
        <f>IF(AI_Impact_on_Jobs_20303[[#This Row],[Risk_Category]]="Medium", AI_Impact_on_Jobs_20303[[#This Row],[Automation_Probability_2030]], 0)</f>
        <v>0</v>
      </c>
      <c r="N1597">
        <f>IF(AI_Impact_on_Jobs_20303[[#This Row],[Risk_Category]]="High", AI_Impact_on_Jobs_20303[[#This Row],[Automation_Probability_2030]], 0)</f>
        <v>0</v>
      </c>
      <c r="O1597">
        <f>AVERAGE(AI_Impact_on_Jobs_20303[[#This Row],[Skill_1]:[Skill_10]])</f>
        <v>39.1</v>
      </c>
      <c r="P1597">
        <v>88</v>
      </c>
      <c r="Q1597">
        <v>6</v>
      </c>
      <c r="R1597">
        <v>45</v>
      </c>
      <c r="S1597">
        <v>22</v>
      </c>
      <c r="T1597">
        <v>74</v>
      </c>
      <c r="U1597">
        <v>9</v>
      </c>
      <c r="V1597">
        <v>24</v>
      </c>
      <c r="W1597">
        <v>18</v>
      </c>
      <c r="X1597">
        <v>7</v>
      </c>
      <c r="Y1597">
        <v>98</v>
      </c>
    </row>
    <row r="1598" spans="1:25" x14ac:dyDescent="0.35">
      <c r="A1598">
        <v>1597</v>
      </c>
      <c r="B1598" t="s">
        <v>41</v>
      </c>
      <c r="C1598">
        <v>99282</v>
      </c>
      <c r="D1598">
        <f>ROUND(AI_Impact_on_Jobs_20303[[#This Row],[Salary]]/1000, 1)</f>
        <v>99.3</v>
      </c>
      <c r="E1598">
        <v>2</v>
      </c>
      <c r="F15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598" t="s">
        <v>19</v>
      </c>
      <c r="H1598">
        <v>28</v>
      </c>
      <c r="I1598">
        <v>92</v>
      </c>
      <c r="J1598">
        <v>8</v>
      </c>
      <c r="K1598" t="s">
        <v>20</v>
      </c>
      <c r="L1598">
        <f>IF(AI_Impact_on_Jobs_20303[[#This Row],[Risk_Category]] = "Low", AI_Impact_on_Jobs_20303[[#This Row],[Automation_Probability_2030]], 0)</f>
        <v>0</v>
      </c>
      <c r="M1598">
        <f>IF(AI_Impact_on_Jobs_20303[[#This Row],[Risk_Category]]="Medium", AI_Impact_on_Jobs_20303[[#This Row],[Automation_Probability_2030]], 0)</f>
        <v>0</v>
      </c>
      <c r="N1598">
        <f>IF(AI_Impact_on_Jobs_20303[[#This Row],[Risk_Category]]="High", AI_Impact_on_Jobs_20303[[#This Row],[Automation_Probability_2030]], 0)</f>
        <v>8</v>
      </c>
      <c r="O1598">
        <f>AVERAGE(AI_Impact_on_Jobs_20303[[#This Row],[Skill_1]:[Skill_10]])</f>
        <v>72.5</v>
      </c>
      <c r="P1598">
        <v>85</v>
      </c>
      <c r="Q1598">
        <v>77</v>
      </c>
      <c r="R1598">
        <v>59</v>
      </c>
      <c r="S1598">
        <v>27</v>
      </c>
      <c r="T1598">
        <v>94</v>
      </c>
      <c r="U1598">
        <v>65</v>
      </c>
      <c r="V1598">
        <v>97</v>
      </c>
      <c r="W1598">
        <v>58</v>
      </c>
      <c r="X1598">
        <v>82</v>
      </c>
      <c r="Y1598">
        <v>81</v>
      </c>
    </row>
    <row r="1599" spans="1:25" x14ac:dyDescent="0.35">
      <c r="A1599">
        <v>1598</v>
      </c>
      <c r="B1599" t="s">
        <v>26</v>
      </c>
      <c r="C1599">
        <v>107275</v>
      </c>
      <c r="D1599">
        <f>ROUND(AI_Impact_on_Jobs_20303[[#This Row],[Salary]]/1000, 1)</f>
        <v>107.3</v>
      </c>
      <c r="E1599">
        <v>19</v>
      </c>
      <c r="F15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599" t="s">
        <v>19</v>
      </c>
      <c r="H1599">
        <v>96</v>
      </c>
      <c r="I1599">
        <v>52</v>
      </c>
      <c r="J1599">
        <v>61</v>
      </c>
      <c r="K1599" t="s">
        <v>27</v>
      </c>
      <c r="L1599">
        <f>IF(AI_Impact_on_Jobs_20303[[#This Row],[Risk_Category]] = "Low", AI_Impact_on_Jobs_20303[[#This Row],[Automation_Probability_2030]], 0)</f>
        <v>0</v>
      </c>
      <c r="M1599">
        <f>IF(AI_Impact_on_Jobs_20303[[#This Row],[Risk_Category]]="Medium", AI_Impact_on_Jobs_20303[[#This Row],[Automation_Probability_2030]], 0)</f>
        <v>61</v>
      </c>
      <c r="N1599">
        <f>IF(AI_Impact_on_Jobs_20303[[#This Row],[Risk_Category]]="High", AI_Impact_on_Jobs_20303[[#This Row],[Automation_Probability_2030]], 0)</f>
        <v>0</v>
      </c>
      <c r="O1599">
        <f>AVERAGE(AI_Impact_on_Jobs_20303[[#This Row],[Skill_1]:[Skill_10]])</f>
        <v>55.7</v>
      </c>
      <c r="P1599">
        <v>97</v>
      </c>
      <c r="Q1599">
        <v>34</v>
      </c>
      <c r="R1599">
        <v>65</v>
      </c>
      <c r="S1599">
        <v>56</v>
      </c>
      <c r="T1599">
        <v>76</v>
      </c>
      <c r="U1599">
        <v>87</v>
      </c>
      <c r="V1599">
        <v>6</v>
      </c>
      <c r="W1599">
        <v>82</v>
      </c>
      <c r="X1599">
        <v>31</v>
      </c>
      <c r="Y1599">
        <v>23</v>
      </c>
    </row>
    <row r="1600" spans="1:25" x14ac:dyDescent="0.35">
      <c r="A1600">
        <v>1599</v>
      </c>
      <c r="B1600" t="s">
        <v>28</v>
      </c>
      <c r="C1600">
        <v>45573</v>
      </c>
      <c r="D1600">
        <f>ROUND(AI_Impact_on_Jobs_20303[[#This Row],[Salary]]/1000, 1)</f>
        <v>45.6</v>
      </c>
      <c r="E1600">
        <v>2</v>
      </c>
      <c r="F16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00" t="s">
        <v>25</v>
      </c>
      <c r="H1600">
        <v>68</v>
      </c>
      <c r="I1600">
        <v>69</v>
      </c>
      <c r="J1600">
        <v>57</v>
      </c>
      <c r="K1600" t="s">
        <v>27</v>
      </c>
      <c r="L1600">
        <f>IF(AI_Impact_on_Jobs_20303[[#This Row],[Risk_Category]] = "Low", AI_Impact_on_Jobs_20303[[#This Row],[Automation_Probability_2030]], 0)</f>
        <v>0</v>
      </c>
      <c r="M1600">
        <f>IF(AI_Impact_on_Jobs_20303[[#This Row],[Risk_Category]]="Medium", AI_Impact_on_Jobs_20303[[#This Row],[Automation_Probability_2030]], 0)</f>
        <v>57</v>
      </c>
      <c r="N1600">
        <f>IF(AI_Impact_on_Jobs_20303[[#This Row],[Risk_Category]]="High", AI_Impact_on_Jobs_20303[[#This Row],[Automation_Probability_2030]], 0)</f>
        <v>0</v>
      </c>
      <c r="O1600">
        <f>AVERAGE(AI_Impact_on_Jobs_20303[[#This Row],[Skill_1]:[Skill_10]])</f>
        <v>43.3</v>
      </c>
      <c r="P1600">
        <v>39</v>
      </c>
      <c r="Q1600">
        <v>8</v>
      </c>
      <c r="R1600">
        <v>4</v>
      </c>
      <c r="S1600">
        <v>67</v>
      </c>
      <c r="T1600">
        <v>65</v>
      </c>
      <c r="U1600">
        <v>94</v>
      </c>
      <c r="V1600">
        <v>71</v>
      </c>
      <c r="W1600">
        <v>8</v>
      </c>
      <c r="X1600">
        <v>9</v>
      </c>
      <c r="Y1600">
        <v>68</v>
      </c>
    </row>
    <row r="1601" spans="1:25" x14ac:dyDescent="0.35">
      <c r="A1601">
        <v>1600</v>
      </c>
      <c r="B1601" t="s">
        <v>37</v>
      </c>
      <c r="C1601">
        <v>128853</v>
      </c>
      <c r="D1601">
        <f>ROUND(AI_Impact_on_Jobs_20303[[#This Row],[Salary]]/1000, 1)</f>
        <v>128.9</v>
      </c>
      <c r="E1601">
        <v>20</v>
      </c>
      <c r="F16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01" t="s">
        <v>38</v>
      </c>
      <c r="H1601">
        <v>87</v>
      </c>
      <c r="I1601">
        <v>125</v>
      </c>
      <c r="J1601">
        <v>47</v>
      </c>
      <c r="K1601" t="s">
        <v>27</v>
      </c>
      <c r="L1601">
        <f>IF(AI_Impact_on_Jobs_20303[[#This Row],[Risk_Category]] = "Low", AI_Impact_on_Jobs_20303[[#This Row],[Automation_Probability_2030]], 0)</f>
        <v>0</v>
      </c>
      <c r="M1601">
        <f>IF(AI_Impact_on_Jobs_20303[[#This Row],[Risk_Category]]="Medium", AI_Impact_on_Jobs_20303[[#This Row],[Automation_Probability_2030]], 0)</f>
        <v>47</v>
      </c>
      <c r="N1601">
        <f>IF(AI_Impact_on_Jobs_20303[[#This Row],[Risk_Category]]="High", AI_Impact_on_Jobs_20303[[#This Row],[Automation_Probability_2030]], 0)</f>
        <v>0</v>
      </c>
      <c r="O1601">
        <f>AVERAGE(AI_Impact_on_Jobs_20303[[#This Row],[Skill_1]:[Skill_10]])</f>
        <v>58.6</v>
      </c>
      <c r="P1601">
        <v>71</v>
      </c>
      <c r="Q1601">
        <v>87</v>
      </c>
      <c r="R1601">
        <v>98</v>
      </c>
      <c r="S1601">
        <v>95</v>
      </c>
      <c r="T1601">
        <v>33</v>
      </c>
      <c r="U1601">
        <v>42</v>
      </c>
      <c r="V1601">
        <v>11</v>
      </c>
      <c r="W1601">
        <v>25</v>
      </c>
      <c r="X1601">
        <v>88</v>
      </c>
      <c r="Y1601">
        <v>36</v>
      </c>
    </row>
    <row r="1602" spans="1:25" x14ac:dyDescent="0.35">
      <c r="A1602">
        <v>1601</v>
      </c>
      <c r="B1602" t="s">
        <v>34</v>
      </c>
      <c r="C1602">
        <v>65314</v>
      </c>
      <c r="D1602">
        <f>ROUND(AI_Impact_on_Jobs_20303[[#This Row],[Salary]]/1000, 1)</f>
        <v>65.3</v>
      </c>
      <c r="E1602">
        <v>24</v>
      </c>
      <c r="F16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02" t="s">
        <v>19</v>
      </c>
      <c r="H1602">
        <v>67</v>
      </c>
      <c r="I1602">
        <v>128</v>
      </c>
      <c r="J1602">
        <v>37</v>
      </c>
      <c r="K1602" t="s">
        <v>27</v>
      </c>
      <c r="L1602">
        <f>IF(AI_Impact_on_Jobs_20303[[#This Row],[Risk_Category]] = "Low", AI_Impact_on_Jobs_20303[[#This Row],[Automation_Probability_2030]], 0)</f>
        <v>0</v>
      </c>
      <c r="M1602">
        <f>IF(AI_Impact_on_Jobs_20303[[#This Row],[Risk_Category]]="Medium", AI_Impact_on_Jobs_20303[[#This Row],[Automation_Probability_2030]], 0)</f>
        <v>37</v>
      </c>
      <c r="N1602">
        <f>IF(AI_Impact_on_Jobs_20303[[#This Row],[Risk_Category]]="High", AI_Impact_on_Jobs_20303[[#This Row],[Automation_Probability_2030]], 0)</f>
        <v>0</v>
      </c>
      <c r="O1602">
        <f>AVERAGE(AI_Impact_on_Jobs_20303[[#This Row],[Skill_1]:[Skill_10]])</f>
        <v>53.7</v>
      </c>
      <c r="P1602">
        <v>3</v>
      </c>
      <c r="Q1602">
        <v>45</v>
      </c>
      <c r="R1602">
        <v>36</v>
      </c>
      <c r="S1602">
        <v>98</v>
      </c>
      <c r="T1602">
        <v>83</v>
      </c>
      <c r="U1602">
        <v>48</v>
      </c>
      <c r="V1602">
        <v>88</v>
      </c>
      <c r="W1602">
        <v>35</v>
      </c>
      <c r="X1602">
        <v>79</v>
      </c>
      <c r="Y1602">
        <v>22</v>
      </c>
    </row>
    <row r="1603" spans="1:25" x14ac:dyDescent="0.35">
      <c r="A1603">
        <v>1602</v>
      </c>
      <c r="B1603" t="s">
        <v>40</v>
      </c>
      <c r="C1603">
        <v>88826</v>
      </c>
      <c r="D1603">
        <f>ROUND(AI_Impact_on_Jobs_20303[[#This Row],[Salary]]/1000, 1)</f>
        <v>88.8</v>
      </c>
      <c r="E1603">
        <v>6</v>
      </c>
      <c r="F16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03" t="s">
        <v>22</v>
      </c>
      <c r="H1603">
        <v>46</v>
      </c>
      <c r="I1603">
        <v>61</v>
      </c>
      <c r="J1603">
        <v>12</v>
      </c>
      <c r="K1603" t="s">
        <v>23</v>
      </c>
      <c r="L1603">
        <f>IF(AI_Impact_on_Jobs_20303[[#This Row],[Risk_Category]] = "Low", AI_Impact_on_Jobs_20303[[#This Row],[Automation_Probability_2030]], 0)</f>
        <v>12</v>
      </c>
      <c r="M1603">
        <f>IF(AI_Impact_on_Jobs_20303[[#This Row],[Risk_Category]]="Medium", AI_Impact_on_Jobs_20303[[#This Row],[Automation_Probability_2030]], 0)</f>
        <v>0</v>
      </c>
      <c r="N1603">
        <f>IF(AI_Impact_on_Jobs_20303[[#This Row],[Risk_Category]]="High", AI_Impact_on_Jobs_20303[[#This Row],[Automation_Probability_2030]], 0)</f>
        <v>0</v>
      </c>
      <c r="O1603">
        <f>AVERAGE(AI_Impact_on_Jobs_20303[[#This Row],[Skill_1]:[Skill_10]])</f>
        <v>53.6</v>
      </c>
      <c r="P1603">
        <v>4</v>
      </c>
      <c r="Q1603">
        <v>75</v>
      </c>
      <c r="R1603">
        <v>7</v>
      </c>
      <c r="S1603">
        <v>66</v>
      </c>
      <c r="T1603">
        <v>72</v>
      </c>
      <c r="U1603">
        <v>65</v>
      </c>
      <c r="V1603">
        <v>76</v>
      </c>
      <c r="W1603">
        <v>18</v>
      </c>
      <c r="X1603">
        <v>59</v>
      </c>
      <c r="Y1603">
        <v>94</v>
      </c>
    </row>
    <row r="1604" spans="1:25" x14ac:dyDescent="0.35">
      <c r="A1604">
        <v>1603</v>
      </c>
      <c r="B1604" t="s">
        <v>41</v>
      </c>
      <c r="C1604">
        <v>53449</v>
      </c>
      <c r="D1604">
        <f>ROUND(AI_Impact_on_Jobs_20303[[#This Row],[Salary]]/1000, 1)</f>
        <v>53.4</v>
      </c>
      <c r="E1604">
        <v>17</v>
      </c>
      <c r="F16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04" t="s">
        <v>19</v>
      </c>
      <c r="H1604">
        <v>61</v>
      </c>
      <c r="I1604">
        <v>124</v>
      </c>
      <c r="J1604">
        <v>78</v>
      </c>
      <c r="K1604" t="s">
        <v>20</v>
      </c>
      <c r="L1604">
        <f>IF(AI_Impact_on_Jobs_20303[[#This Row],[Risk_Category]] = "Low", AI_Impact_on_Jobs_20303[[#This Row],[Automation_Probability_2030]], 0)</f>
        <v>0</v>
      </c>
      <c r="M1604">
        <f>IF(AI_Impact_on_Jobs_20303[[#This Row],[Risk_Category]]="Medium", AI_Impact_on_Jobs_20303[[#This Row],[Automation_Probability_2030]], 0)</f>
        <v>0</v>
      </c>
      <c r="N1604">
        <f>IF(AI_Impact_on_Jobs_20303[[#This Row],[Risk_Category]]="High", AI_Impact_on_Jobs_20303[[#This Row],[Automation_Probability_2030]], 0)</f>
        <v>78</v>
      </c>
      <c r="O1604">
        <f>AVERAGE(AI_Impact_on_Jobs_20303[[#This Row],[Skill_1]:[Skill_10]])</f>
        <v>60.5</v>
      </c>
      <c r="P1604">
        <v>7</v>
      </c>
      <c r="Q1604">
        <v>92</v>
      </c>
      <c r="R1604">
        <v>1</v>
      </c>
      <c r="S1604">
        <v>87</v>
      </c>
      <c r="T1604">
        <v>22</v>
      </c>
      <c r="U1604">
        <v>46</v>
      </c>
      <c r="V1604">
        <v>85</v>
      </c>
      <c r="W1604">
        <v>82</v>
      </c>
      <c r="X1604">
        <v>89</v>
      </c>
      <c r="Y1604">
        <v>94</v>
      </c>
    </row>
    <row r="1605" spans="1:25" x14ac:dyDescent="0.35">
      <c r="A1605">
        <v>1604</v>
      </c>
      <c r="B1605" t="s">
        <v>44</v>
      </c>
      <c r="C1605">
        <v>87564</v>
      </c>
      <c r="D1605">
        <f>ROUND(AI_Impact_on_Jobs_20303[[#This Row],[Salary]]/1000, 1)</f>
        <v>87.6</v>
      </c>
      <c r="E1605">
        <v>27</v>
      </c>
      <c r="F16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05" t="s">
        <v>22</v>
      </c>
      <c r="H1605">
        <v>66</v>
      </c>
      <c r="I1605">
        <v>89</v>
      </c>
      <c r="J1605">
        <v>44</v>
      </c>
      <c r="K1605" t="s">
        <v>27</v>
      </c>
      <c r="L1605">
        <f>IF(AI_Impact_on_Jobs_20303[[#This Row],[Risk_Category]] = "Low", AI_Impact_on_Jobs_20303[[#This Row],[Automation_Probability_2030]], 0)</f>
        <v>0</v>
      </c>
      <c r="M1605">
        <f>IF(AI_Impact_on_Jobs_20303[[#This Row],[Risk_Category]]="Medium", AI_Impact_on_Jobs_20303[[#This Row],[Automation_Probability_2030]], 0)</f>
        <v>44</v>
      </c>
      <c r="N1605">
        <f>IF(AI_Impact_on_Jobs_20303[[#This Row],[Risk_Category]]="High", AI_Impact_on_Jobs_20303[[#This Row],[Automation_Probability_2030]], 0)</f>
        <v>0</v>
      </c>
      <c r="O1605">
        <f>AVERAGE(AI_Impact_on_Jobs_20303[[#This Row],[Skill_1]:[Skill_10]])</f>
        <v>51.5</v>
      </c>
      <c r="P1605">
        <v>43</v>
      </c>
      <c r="Q1605">
        <v>74</v>
      </c>
      <c r="R1605">
        <v>5</v>
      </c>
      <c r="S1605">
        <v>81</v>
      </c>
      <c r="T1605">
        <v>75</v>
      </c>
      <c r="U1605">
        <v>2</v>
      </c>
      <c r="V1605">
        <v>63</v>
      </c>
      <c r="W1605">
        <v>44</v>
      </c>
      <c r="X1605">
        <v>46</v>
      </c>
      <c r="Y1605">
        <v>82</v>
      </c>
    </row>
    <row r="1606" spans="1:25" x14ac:dyDescent="0.35">
      <c r="A1606">
        <v>1605</v>
      </c>
      <c r="B1606" t="s">
        <v>21</v>
      </c>
      <c r="C1606">
        <v>32405</v>
      </c>
      <c r="D1606">
        <f>ROUND(AI_Impact_on_Jobs_20303[[#This Row],[Salary]]/1000, 1)</f>
        <v>32.4</v>
      </c>
      <c r="E1606">
        <v>3</v>
      </c>
      <c r="F16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06" t="s">
        <v>19</v>
      </c>
      <c r="H1606">
        <v>89</v>
      </c>
      <c r="I1606">
        <v>121</v>
      </c>
      <c r="J1606">
        <v>19</v>
      </c>
      <c r="K1606" t="s">
        <v>23</v>
      </c>
      <c r="L1606">
        <f>IF(AI_Impact_on_Jobs_20303[[#This Row],[Risk_Category]] = "Low", AI_Impact_on_Jobs_20303[[#This Row],[Automation_Probability_2030]], 0)</f>
        <v>19</v>
      </c>
      <c r="M1606">
        <f>IF(AI_Impact_on_Jobs_20303[[#This Row],[Risk_Category]]="Medium", AI_Impact_on_Jobs_20303[[#This Row],[Automation_Probability_2030]], 0)</f>
        <v>0</v>
      </c>
      <c r="N1606">
        <f>IF(AI_Impact_on_Jobs_20303[[#This Row],[Risk_Category]]="High", AI_Impact_on_Jobs_20303[[#This Row],[Automation_Probability_2030]], 0)</f>
        <v>0</v>
      </c>
      <c r="O1606">
        <f>AVERAGE(AI_Impact_on_Jobs_20303[[#This Row],[Skill_1]:[Skill_10]])</f>
        <v>40.4</v>
      </c>
      <c r="P1606">
        <v>75</v>
      </c>
      <c r="Q1606">
        <v>4</v>
      </c>
      <c r="R1606">
        <v>3</v>
      </c>
      <c r="S1606">
        <v>8</v>
      </c>
      <c r="T1606">
        <v>44</v>
      </c>
      <c r="U1606">
        <v>24</v>
      </c>
      <c r="V1606">
        <v>98</v>
      </c>
      <c r="W1606">
        <v>54</v>
      </c>
      <c r="X1606">
        <v>66</v>
      </c>
      <c r="Y1606">
        <v>28</v>
      </c>
    </row>
    <row r="1607" spans="1:25" x14ac:dyDescent="0.35">
      <c r="A1607">
        <v>1606</v>
      </c>
      <c r="B1607" t="s">
        <v>44</v>
      </c>
      <c r="C1607">
        <v>114028</v>
      </c>
      <c r="D1607">
        <f>ROUND(AI_Impact_on_Jobs_20303[[#This Row],[Salary]]/1000, 1)</f>
        <v>114</v>
      </c>
      <c r="E1607">
        <v>2</v>
      </c>
      <c r="F16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07" t="s">
        <v>25</v>
      </c>
      <c r="H1607">
        <v>34</v>
      </c>
      <c r="I1607">
        <v>12</v>
      </c>
      <c r="J1607">
        <v>49</v>
      </c>
      <c r="K1607" t="s">
        <v>27</v>
      </c>
      <c r="L1607">
        <f>IF(AI_Impact_on_Jobs_20303[[#This Row],[Risk_Category]] = "Low", AI_Impact_on_Jobs_20303[[#This Row],[Automation_Probability_2030]], 0)</f>
        <v>0</v>
      </c>
      <c r="M1607">
        <f>IF(AI_Impact_on_Jobs_20303[[#This Row],[Risk_Category]]="Medium", AI_Impact_on_Jobs_20303[[#This Row],[Automation_Probability_2030]], 0)</f>
        <v>49</v>
      </c>
      <c r="N1607">
        <f>IF(AI_Impact_on_Jobs_20303[[#This Row],[Risk_Category]]="High", AI_Impact_on_Jobs_20303[[#This Row],[Automation_Probability_2030]], 0)</f>
        <v>0</v>
      </c>
      <c r="O1607">
        <f>AVERAGE(AI_Impact_on_Jobs_20303[[#This Row],[Skill_1]:[Skill_10]])</f>
        <v>49.5</v>
      </c>
      <c r="P1607">
        <v>52</v>
      </c>
      <c r="Q1607">
        <v>59</v>
      </c>
      <c r="R1607">
        <v>77</v>
      </c>
      <c r="S1607">
        <v>9</v>
      </c>
      <c r="T1607">
        <v>78</v>
      </c>
      <c r="U1607">
        <v>56</v>
      </c>
      <c r="V1607">
        <v>67</v>
      </c>
      <c r="W1607">
        <v>33</v>
      </c>
      <c r="X1607">
        <v>41</v>
      </c>
      <c r="Y1607">
        <v>23</v>
      </c>
    </row>
    <row r="1608" spans="1:25" x14ac:dyDescent="0.35">
      <c r="A1608">
        <v>1607</v>
      </c>
      <c r="B1608" t="s">
        <v>24</v>
      </c>
      <c r="C1608">
        <v>122061</v>
      </c>
      <c r="D1608">
        <f>ROUND(AI_Impact_on_Jobs_20303[[#This Row],[Salary]]/1000, 1)</f>
        <v>122.1</v>
      </c>
      <c r="E1608">
        <v>20</v>
      </c>
      <c r="F16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08" t="s">
        <v>22</v>
      </c>
      <c r="H1608">
        <v>5</v>
      </c>
      <c r="I1608">
        <v>15</v>
      </c>
      <c r="J1608">
        <v>82</v>
      </c>
      <c r="K1608" t="s">
        <v>20</v>
      </c>
      <c r="L1608">
        <f>IF(AI_Impact_on_Jobs_20303[[#This Row],[Risk_Category]] = "Low", AI_Impact_on_Jobs_20303[[#This Row],[Automation_Probability_2030]], 0)</f>
        <v>0</v>
      </c>
      <c r="M1608">
        <f>IF(AI_Impact_on_Jobs_20303[[#This Row],[Risk_Category]]="Medium", AI_Impact_on_Jobs_20303[[#This Row],[Automation_Probability_2030]], 0)</f>
        <v>0</v>
      </c>
      <c r="N1608">
        <f>IF(AI_Impact_on_Jobs_20303[[#This Row],[Risk_Category]]="High", AI_Impact_on_Jobs_20303[[#This Row],[Automation_Probability_2030]], 0)</f>
        <v>82</v>
      </c>
      <c r="O1608">
        <f>AVERAGE(AI_Impact_on_Jobs_20303[[#This Row],[Skill_1]:[Skill_10]])</f>
        <v>39.799999999999997</v>
      </c>
      <c r="P1608">
        <v>22</v>
      </c>
      <c r="Q1608">
        <v>51</v>
      </c>
      <c r="R1608">
        <v>4</v>
      </c>
      <c r="S1608">
        <v>9</v>
      </c>
      <c r="T1608">
        <v>82</v>
      </c>
      <c r="U1608">
        <v>73</v>
      </c>
      <c r="V1608">
        <v>61</v>
      </c>
      <c r="W1608">
        <v>58</v>
      </c>
      <c r="X1608">
        <v>10</v>
      </c>
      <c r="Y1608">
        <v>28</v>
      </c>
    </row>
    <row r="1609" spans="1:25" x14ac:dyDescent="0.35">
      <c r="A1609">
        <v>1608</v>
      </c>
      <c r="B1609" t="s">
        <v>34</v>
      </c>
      <c r="C1609">
        <v>121396</v>
      </c>
      <c r="D1609">
        <f>ROUND(AI_Impact_on_Jobs_20303[[#This Row],[Salary]]/1000, 1)</f>
        <v>121.4</v>
      </c>
      <c r="E1609">
        <v>16</v>
      </c>
      <c r="F16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09" t="s">
        <v>22</v>
      </c>
      <c r="H1609">
        <v>31</v>
      </c>
      <c r="I1609">
        <v>88</v>
      </c>
      <c r="J1609">
        <v>5</v>
      </c>
      <c r="K1609" t="s">
        <v>27</v>
      </c>
      <c r="L1609">
        <f>IF(AI_Impact_on_Jobs_20303[[#This Row],[Risk_Category]] = "Low", AI_Impact_on_Jobs_20303[[#This Row],[Automation_Probability_2030]], 0)</f>
        <v>0</v>
      </c>
      <c r="M1609">
        <f>IF(AI_Impact_on_Jobs_20303[[#This Row],[Risk_Category]]="Medium", AI_Impact_on_Jobs_20303[[#This Row],[Automation_Probability_2030]], 0)</f>
        <v>5</v>
      </c>
      <c r="N1609">
        <f>IF(AI_Impact_on_Jobs_20303[[#This Row],[Risk_Category]]="High", AI_Impact_on_Jobs_20303[[#This Row],[Automation_Probability_2030]], 0)</f>
        <v>0</v>
      </c>
      <c r="O1609">
        <f>AVERAGE(AI_Impact_on_Jobs_20303[[#This Row],[Skill_1]:[Skill_10]])</f>
        <v>43.1</v>
      </c>
      <c r="P1609">
        <v>2</v>
      </c>
      <c r="Q1609">
        <v>8</v>
      </c>
      <c r="R1609">
        <v>26</v>
      </c>
      <c r="S1609">
        <v>55</v>
      </c>
      <c r="T1609">
        <v>77</v>
      </c>
      <c r="U1609">
        <v>69</v>
      </c>
      <c r="V1609">
        <v>57</v>
      </c>
      <c r="W1609">
        <v>4</v>
      </c>
      <c r="X1609">
        <v>87</v>
      </c>
      <c r="Y1609">
        <v>46</v>
      </c>
    </row>
    <row r="1610" spans="1:25" x14ac:dyDescent="0.35">
      <c r="A1610">
        <v>1609</v>
      </c>
      <c r="B1610" t="s">
        <v>40</v>
      </c>
      <c r="C1610">
        <v>87454</v>
      </c>
      <c r="D1610">
        <f>ROUND(AI_Impact_on_Jobs_20303[[#This Row],[Salary]]/1000, 1)</f>
        <v>87.5</v>
      </c>
      <c r="E1610">
        <v>15</v>
      </c>
      <c r="F16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10" t="s">
        <v>22</v>
      </c>
      <c r="H1610">
        <v>27</v>
      </c>
      <c r="I1610">
        <v>86</v>
      </c>
      <c r="J1610">
        <v>29</v>
      </c>
      <c r="K1610" t="s">
        <v>23</v>
      </c>
      <c r="L1610">
        <f>IF(AI_Impact_on_Jobs_20303[[#This Row],[Risk_Category]] = "Low", AI_Impact_on_Jobs_20303[[#This Row],[Automation_Probability_2030]], 0)</f>
        <v>29</v>
      </c>
      <c r="M1610">
        <f>IF(AI_Impact_on_Jobs_20303[[#This Row],[Risk_Category]]="Medium", AI_Impact_on_Jobs_20303[[#This Row],[Automation_Probability_2030]], 0)</f>
        <v>0</v>
      </c>
      <c r="N1610">
        <f>IF(AI_Impact_on_Jobs_20303[[#This Row],[Risk_Category]]="High", AI_Impact_on_Jobs_20303[[#This Row],[Automation_Probability_2030]], 0)</f>
        <v>0</v>
      </c>
      <c r="O1610">
        <f>AVERAGE(AI_Impact_on_Jobs_20303[[#This Row],[Skill_1]:[Skill_10]])</f>
        <v>37.700000000000003</v>
      </c>
      <c r="P1610">
        <v>24</v>
      </c>
      <c r="Q1610">
        <v>1</v>
      </c>
      <c r="R1610">
        <v>7</v>
      </c>
      <c r="S1610">
        <v>5</v>
      </c>
      <c r="T1610">
        <v>64</v>
      </c>
      <c r="U1610">
        <v>33</v>
      </c>
      <c r="V1610">
        <v>69</v>
      </c>
      <c r="W1610">
        <v>6</v>
      </c>
      <c r="X1610">
        <v>86</v>
      </c>
      <c r="Y1610">
        <v>82</v>
      </c>
    </row>
    <row r="1611" spans="1:25" x14ac:dyDescent="0.35">
      <c r="A1611">
        <v>1610</v>
      </c>
      <c r="B1611" t="s">
        <v>31</v>
      </c>
      <c r="C1611">
        <v>127216</v>
      </c>
      <c r="D1611">
        <f>ROUND(AI_Impact_on_Jobs_20303[[#This Row],[Salary]]/1000, 1)</f>
        <v>127.2</v>
      </c>
      <c r="E1611">
        <v>7</v>
      </c>
      <c r="F16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11" t="s">
        <v>19</v>
      </c>
      <c r="H1611">
        <v>94</v>
      </c>
      <c r="I1611">
        <v>86</v>
      </c>
      <c r="J1611">
        <v>15</v>
      </c>
      <c r="K1611" t="s">
        <v>23</v>
      </c>
      <c r="L1611">
        <f>IF(AI_Impact_on_Jobs_20303[[#This Row],[Risk_Category]] = "Low", AI_Impact_on_Jobs_20303[[#This Row],[Automation_Probability_2030]], 0)</f>
        <v>15</v>
      </c>
      <c r="M1611">
        <f>IF(AI_Impact_on_Jobs_20303[[#This Row],[Risk_Category]]="Medium", AI_Impact_on_Jobs_20303[[#This Row],[Automation_Probability_2030]], 0)</f>
        <v>0</v>
      </c>
      <c r="N1611">
        <f>IF(AI_Impact_on_Jobs_20303[[#This Row],[Risk_Category]]="High", AI_Impact_on_Jobs_20303[[#This Row],[Automation_Probability_2030]], 0)</f>
        <v>0</v>
      </c>
      <c r="O1611">
        <f>AVERAGE(AI_Impact_on_Jobs_20303[[#This Row],[Skill_1]:[Skill_10]])</f>
        <v>32.9</v>
      </c>
      <c r="P1611">
        <v>75</v>
      </c>
      <c r="Q1611">
        <v>13</v>
      </c>
      <c r="R1611">
        <v>31</v>
      </c>
      <c r="S1611">
        <v>12</v>
      </c>
      <c r="T1611">
        <v>45</v>
      </c>
      <c r="U1611">
        <v>55</v>
      </c>
      <c r="V1611">
        <v>21</v>
      </c>
      <c r="W1611">
        <v>3</v>
      </c>
      <c r="X1611">
        <v>72</v>
      </c>
      <c r="Y1611">
        <v>2</v>
      </c>
    </row>
    <row r="1612" spans="1:25" x14ac:dyDescent="0.35">
      <c r="A1612">
        <v>1611</v>
      </c>
      <c r="B1612" t="s">
        <v>36</v>
      </c>
      <c r="C1612">
        <v>89871</v>
      </c>
      <c r="D1612">
        <f>ROUND(AI_Impact_on_Jobs_20303[[#This Row],[Salary]]/1000, 1)</f>
        <v>89.9</v>
      </c>
      <c r="E1612">
        <v>29</v>
      </c>
      <c r="F16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12" t="s">
        <v>19</v>
      </c>
      <c r="H1612">
        <v>22</v>
      </c>
      <c r="I1612">
        <v>116</v>
      </c>
      <c r="J1612">
        <v>47</v>
      </c>
      <c r="K1612" t="s">
        <v>27</v>
      </c>
      <c r="L1612">
        <f>IF(AI_Impact_on_Jobs_20303[[#This Row],[Risk_Category]] = "Low", AI_Impact_on_Jobs_20303[[#This Row],[Automation_Probability_2030]], 0)</f>
        <v>0</v>
      </c>
      <c r="M1612">
        <f>IF(AI_Impact_on_Jobs_20303[[#This Row],[Risk_Category]]="Medium", AI_Impact_on_Jobs_20303[[#This Row],[Automation_Probability_2030]], 0)</f>
        <v>47</v>
      </c>
      <c r="N1612">
        <f>IF(AI_Impact_on_Jobs_20303[[#This Row],[Risk_Category]]="High", AI_Impact_on_Jobs_20303[[#This Row],[Automation_Probability_2030]], 0)</f>
        <v>0</v>
      </c>
      <c r="O1612">
        <f>AVERAGE(AI_Impact_on_Jobs_20303[[#This Row],[Skill_1]:[Skill_10]])</f>
        <v>38.1</v>
      </c>
      <c r="P1612">
        <v>6</v>
      </c>
      <c r="Q1612">
        <v>47</v>
      </c>
      <c r="R1612">
        <v>52</v>
      </c>
      <c r="S1612">
        <v>85</v>
      </c>
      <c r="T1612">
        <v>73</v>
      </c>
      <c r="U1612">
        <v>8</v>
      </c>
      <c r="V1612">
        <v>21</v>
      </c>
      <c r="W1612">
        <v>31</v>
      </c>
      <c r="X1612">
        <v>12</v>
      </c>
      <c r="Y1612">
        <v>46</v>
      </c>
    </row>
    <row r="1613" spans="1:25" x14ac:dyDescent="0.35">
      <c r="A1613">
        <v>1612</v>
      </c>
      <c r="B1613" t="s">
        <v>30</v>
      </c>
      <c r="C1613">
        <v>140564</v>
      </c>
      <c r="D1613">
        <f>ROUND(AI_Impact_on_Jobs_20303[[#This Row],[Salary]]/1000, 1)</f>
        <v>140.6</v>
      </c>
      <c r="E1613">
        <v>19</v>
      </c>
      <c r="F16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13" t="s">
        <v>38</v>
      </c>
      <c r="H1613">
        <v>51</v>
      </c>
      <c r="I1613">
        <v>124</v>
      </c>
      <c r="J1613">
        <v>57</v>
      </c>
      <c r="K1613" t="s">
        <v>27</v>
      </c>
      <c r="L1613">
        <f>IF(AI_Impact_on_Jobs_20303[[#This Row],[Risk_Category]] = "Low", AI_Impact_on_Jobs_20303[[#This Row],[Automation_Probability_2030]], 0)</f>
        <v>0</v>
      </c>
      <c r="M1613">
        <f>IF(AI_Impact_on_Jobs_20303[[#This Row],[Risk_Category]]="Medium", AI_Impact_on_Jobs_20303[[#This Row],[Automation_Probability_2030]], 0)</f>
        <v>57</v>
      </c>
      <c r="N1613">
        <f>IF(AI_Impact_on_Jobs_20303[[#This Row],[Risk_Category]]="High", AI_Impact_on_Jobs_20303[[#This Row],[Automation_Probability_2030]], 0)</f>
        <v>0</v>
      </c>
      <c r="O1613">
        <f>AVERAGE(AI_Impact_on_Jobs_20303[[#This Row],[Skill_1]:[Skill_10]])</f>
        <v>58.1</v>
      </c>
      <c r="P1613">
        <v>85</v>
      </c>
      <c r="Q1613">
        <v>22</v>
      </c>
      <c r="R1613">
        <v>75</v>
      </c>
      <c r="S1613">
        <v>88</v>
      </c>
      <c r="T1613">
        <v>17</v>
      </c>
      <c r="U1613">
        <v>35</v>
      </c>
      <c r="V1613">
        <v>97</v>
      </c>
      <c r="W1613">
        <v>78</v>
      </c>
      <c r="X1613">
        <v>28</v>
      </c>
      <c r="Y1613">
        <v>56</v>
      </c>
    </row>
    <row r="1614" spans="1:25" x14ac:dyDescent="0.35">
      <c r="A1614">
        <v>1613</v>
      </c>
      <c r="B1614" t="s">
        <v>26</v>
      </c>
      <c r="C1614">
        <v>76887</v>
      </c>
      <c r="D1614">
        <f>ROUND(AI_Impact_on_Jobs_20303[[#This Row],[Salary]]/1000, 1)</f>
        <v>76.900000000000006</v>
      </c>
      <c r="E1614">
        <v>18</v>
      </c>
      <c r="F16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14" t="s">
        <v>22</v>
      </c>
      <c r="H1614">
        <v>77</v>
      </c>
      <c r="I1614">
        <v>77</v>
      </c>
      <c r="J1614">
        <v>57</v>
      </c>
      <c r="K1614" t="s">
        <v>27</v>
      </c>
      <c r="L1614">
        <f>IF(AI_Impact_on_Jobs_20303[[#This Row],[Risk_Category]] = "Low", AI_Impact_on_Jobs_20303[[#This Row],[Automation_Probability_2030]], 0)</f>
        <v>0</v>
      </c>
      <c r="M1614">
        <f>IF(AI_Impact_on_Jobs_20303[[#This Row],[Risk_Category]]="Medium", AI_Impact_on_Jobs_20303[[#This Row],[Automation_Probability_2030]], 0)</f>
        <v>57</v>
      </c>
      <c r="N1614">
        <f>IF(AI_Impact_on_Jobs_20303[[#This Row],[Risk_Category]]="High", AI_Impact_on_Jobs_20303[[#This Row],[Automation_Probability_2030]], 0)</f>
        <v>0</v>
      </c>
      <c r="O1614">
        <f>AVERAGE(AI_Impact_on_Jobs_20303[[#This Row],[Skill_1]:[Skill_10]])</f>
        <v>52.2</v>
      </c>
      <c r="P1614">
        <v>35</v>
      </c>
      <c r="Q1614">
        <v>57</v>
      </c>
      <c r="R1614">
        <v>38</v>
      </c>
      <c r="S1614">
        <v>3</v>
      </c>
      <c r="T1614">
        <v>86</v>
      </c>
      <c r="U1614">
        <v>75</v>
      </c>
      <c r="V1614">
        <v>35</v>
      </c>
      <c r="W1614">
        <v>43</v>
      </c>
      <c r="X1614">
        <v>69</v>
      </c>
      <c r="Y1614">
        <v>81</v>
      </c>
    </row>
    <row r="1615" spans="1:25" x14ac:dyDescent="0.35">
      <c r="A1615">
        <v>1614</v>
      </c>
      <c r="B1615" t="s">
        <v>29</v>
      </c>
      <c r="C1615">
        <v>94817</v>
      </c>
      <c r="D1615">
        <f>ROUND(AI_Impact_on_Jobs_20303[[#This Row],[Salary]]/1000, 1)</f>
        <v>94.8</v>
      </c>
      <c r="E1615">
        <v>12</v>
      </c>
      <c r="F16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15" t="s">
        <v>25</v>
      </c>
      <c r="H1615">
        <v>54</v>
      </c>
      <c r="I1615">
        <v>145</v>
      </c>
      <c r="J1615">
        <v>24</v>
      </c>
      <c r="K1615" t="s">
        <v>23</v>
      </c>
      <c r="L1615">
        <f>IF(AI_Impact_on_Jobs_20303[[#This Row],[Risk_Category]] = "Low", AI_Impact_on_Jobs_20303[[#This Row],[Automation_Probability_2030]], 0)</f>
        <v>24</v>
      </c>
      <c r="M1615">
        <f>IF(AI_Impact_on_Jobs_20303[[#This Row],[Risk_Category]]="Medium", AI_Impact_on_Jobs_20303[[#This Row],[Automation_Probability_2030]], 0)</f>
        <v>0</v>
      </c>
      <c r="N1615">
        <f>IF(AI_Impact_on_Jobs_20303[[#This Row],[Risk_Category]]="High", AI_Impact_on_Jobs_20303[[#This Row],[Automation_Probability_2030]], 0)</f>
        <v>0</v>
      </c>
      <c r="O1615">
        <f>AVERAGE(AI_Impact_on_Jobs_20303[[#This Row],[Skill_1]:[Skill_10]])</f>
        <v>38.4</v>
      </c>
      <c r="P1615">
        <v>12</v>
      </c>
      <c r="Q1615">
        <v>56</v>
      </c>
      <c r="R1615">
        <v>41</v>
      </c>
      <c r="S1615">
        <v>79</v>
      </c>
      <c r="T1615">
        <v>4</v>
      </c>
      <c r="U1615">
        <v>41</v>
      </c>
      <c r="V1615">
        <v>32</v>
      </c>
      <c r="W1615">
        <v>14</v>
      </c>
      <c r="X1615">
        <v>38</v>
      </c>
      <c r="Y1615">
        <v>67</v>
      </c>
    </row>
    <row r="1616" spans="1:25" x14ac:dyDescent="0.35">
      <c r="A1616">
        <v>1615</v>
      </c>
      <c r="B1616" t="s">
        <v>35</v>
      </c>
      <c r="C1616">
        <v>90388</v>
      </c>
      <c r="D1616">
        <f>ROUND(AI_Impact_on_Jobs_20303[[#This Row],[Salary]]/1000, 1)</f>
        <v>90.4</v>
      </c>
      <c r="E1616">
        <v>5</v>
      </c>
      <c r="F16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16" t="s">
        <v>19</v>
      </c>
      <c r="H1616">
        <v>58</v>
      </c>
      <c r="I1616">
        <v>109</v>
      </c>
      <c r="J1616">
        <v>53</v>
      </c>
      <c r="K1616" t="s">
        <v>27</v>
      </c>
      <c r="L1616">
        <f>IF(AI_Impact_on_Jobs_20303[[#This Row],[Risk_Category]] = "Low", AI_Impact_on_Jobs_20303[[#This Row],[Automation_Probability_2030]], 0)</f>
        <v>0</v>
      </c>
      <c r="M1616">
        <f>IF(AI_Impact_on_Jobs_20303[[#This Row],[Risk_Category]]="Medium", AI_Impact_on_Jobs_20303[[#This Row],[Automation_Probability_2030]], 0)</f>
        <v>53</v>
      </c>
      <c r="N1616">
        <f>IF(AI_Impact_on_Jobs_20303[[#This Row],[Risk_Category]]="High", AI_Impact_on_Jobs_20303[[#This Row],[Automation_Probability_2030]], 0)</f>
        <v>0</v>
      </c>
      <c r="O1616">
        <f>AVERAGE(AI_Impact_on_Jobs_20303[[#This Row],[Skill_1]:[Skill_10]])</f>
        <v>24.6</v>
      </c>
      <c r="P1616">
        <v>53</v>
      </c>
      <c r="Q1616">
        <v>12</v>
      </c>
      <c r="R1616">
        <v>22</v>
      </c>
      <c r="S1616">
        <v>8</v>
      </c>
      <c r="T1616">
        <v>5</v>
      </c>
      <c r="U1616">
        <v>71</v>
      </c>
      <c r="V1616">
        <v>57</v>
      </c>
      <c r="W1616">
        <v>4</v>
      </c>
      <c r="X1616">
        <v>8</v>
      </c>
      <c r="Y1616">
        <v>6</v>
      </c>
    </row>
    <row r="1617" spans="1:25" x14ac:dyDescent="0.35">
      <c r="A1617">
        <v>1616</v>
      </c>
      <c r="B1617" t="s">
        <v>31</v>
      </c>
      <c r="C1617">
        <v>133323</v>
      </c>
      <c r="D1617">
        <f>ROUND(AI_Impact_on_Jobs_20303[[#This Row],[Salary]]/1000, 1)</f>
        <v>133.30000000000001</v>
      </c>
      <c r="E1617">
        <v>3</v>
      </c>
      <c r="F16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17" t="s">
        <v>19</v>
      </c>
      <c r="H1617">
        <v>9</v>
      </c>
      <c r="I1617">
        <v>89</v>
      </c>
      <c r="J1617">
        <v>2</v>
      </c>
      <c r="K1617" t="s">
        <v>23</v>
      </c>
      <c r="L1617">
        <f>IF(AI_Impact_on_Jobs_20303[[#This Row],[Risk_Category]] = "Low", AI_Impact_on_Jobs_20303[[#This Row],[Automation_Probability_2030]], 0)</f>
        <v>2</v>
      </c>
      <c r="M1617">
        <f>IF(AI_Impact_on_Jobs_20303[[#This Row],[Risk_Category]]="Medium", AI_Impact_on_Jobs_20303[[#This Row],[Automation_Probability_2030]], 0)</f>
        <v>0</v>
      </c>
      <c r="N1617">
        <f>IF(AI_Impact_on_Jobs_20303[[#This Row],[Risk_Category]]="High", AI_Impact_on_Jobs_20303[[#This Row],[Automation_Probability_2030]], 0)</f>
        <v>0</v>
      </c>
      <c r="O1617">
        <f>AVERAGE(AI_Impact_on_Jobs_20303[[#This Row],[Skill_1]:[Skill_10]])</f>
        <v>40.799999999999997</v>
      </c>
      <c r="P1617">
        <v>58</v>
      </c>
      <c r="Q1617">
        <v>54</v>
      </c>
      <c r="R1617">
        <v>34</v>
      </c>
      <c r="S1617">
        <v>71</v>
      </c>
      <c r="T1617">
        <v>83</v>
      </c>
      <c r="U1617">
        <v>35</v>
      </c>
      <c r="V1617">
        <v>9</v>
      </c>
      <c r="W1617">
        <v>3</v>
      </c>
      <c r="X1617">
        <v>14</v>
      </c>
      <c r="Y1617">
        <v>47</v>
      </c>
    </row>
    <row r="1618" spans="1:25" x14ac:dyDescent="0.35">
      <c r="A1618">
        <v>1617</v>
      </c>
      <c r="B1618" t="s">
        <v>18</v>
      </c>
      <c r="C1618">
        <v>119526</v>
      </c>
      <c r="D1618">
        <f>ROUND(AI_Impact_on_Jobs_20303[[#This Row],[Salary]]/1000, 1)</f>
        <v>119.5</v>
      </c>
      <c r="E1618">
        <v>10</v>
      </c>
      <c r="F16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18" t="s">
        <v>22</v>
      </c>
      <c r="H1618">
        <v>46</v>
      </c>
      <c r="I1618">
        <v>72</v>
      </c>
      <c r="J1618">
        <v>88</v>
      </c>
      <c r="K1618" t="s">
        <v>20</v>
      </c>
      <c r="L1618">
        <f>IF(AI_Impact_on_Jobs_20303[[#This Row],[Risk_Category]] = "Low", AI_Impact_on_Jobs_20303[[#This Row],[Automation_Probability_2030]], 0)</f>
        <v>0</v>
      </c>
      <c r="M1618">
        <f>IF(AI_Impact_on_Jobs_20303[[#This Row],[Risk_Category]]="Medium", AI_Impact_on_Jobs_20303[[#This Row],[Automation_Probability_2030]], 0)</f>
        <v>0</v>
      </c>
      <c r="N1618">
        <f>IF(AI_Impact_on_Jobs_20303[[#This Row],[Risk_Category]]="High", AI_Impact_on_Jobs_20303[[#This Row],[Automation_Probability_2030]], 0)</f>
        <v>88</v>
      </c>
      <c r="O1618">
        <f>AVERAGE(AI_Impact_on_Jobs_20303[[#This Row],[Skill_1]:[Skill_10]])</f>
        <v>40.4</v>
      </c>
      <c r="P1618">
        <v>3</v>
      </c>
      <c r="Q1618">
        <v>55</v>
      </c>
      <c r="R1618">
        <v>17</v>
      </c>
      <c r="S1618">
        <v>0</v>
      </c>
      <c r="T1618">
        <v>87</v>
      </c>
      <c r="U1618">
        <v>67</v>
      </c>
      <c r="V1618">
        <v>1</v>
      </c>
      <c r="W1618">
        <v>66</v>
      </c>
      <c r="X1618">
        <v>61</v>
      </c>
      <c r="Y1618">
        <v>47</v>
      </c>
    </row>
    <row r="1619" spans="1:25" x14ac:dyDescent="0.35">
      <c r="A1619">
        <v>1618</v>
      </c>
      <c r="B1619" t="s">
        <v>36</v>
      </c>
      <c r="C1619">
        <v>62676</v>
      </c>
      <c r="D1619">
        <f>ROUND(AI_Impact_on_Jobs_20303[[#This Row],[Salary]]/1000, 1)</f>
        <v>62.7</v>
      </c>
      <c r="E1619">
        <v>4</v>
      </c>
      <c r="F16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19" t="s">
        <v>22</v>
      </c>
      <c r="H1619">
        <v>16</v>
      </c>
      <c r="I1619">
        <v>75</v>
      </c>
      <c r="J1619">
        <v>66</v>
      </c>
      <c r="K1619" t="s">
        <v>27</v>
      </c>
      <c r="L1619">
        <f>IF(AI_Impact_on_Jobs_20303[[#This Row],[Risk_Category]] = "Low", AI_Impact_on_Jobs_20303[[#This Row],[Automation_Probability_2030]], 0)</f>
        <v>0</v>
      </c>
      <c r="M1619">
        <f>IF(AI_Impact_on_Jobs_20303[[#This Row],[Risk_Category]]="Medium", AI_Impact_on_Jobs_20303[[#This Row],[Automation_Probability_2030]], 0)</f>
        <v>66</v>
      </c>
      <c r="N1619">
        <f>IF(AI_Impact_on_Jobs_20303[[#This Row],[Risk_Category]]="High", AI_Impact_on_Jobs_20303[[#This Row],[Automation_Probability_2030]], 0)</f>
        <v>0</v>
      </c>
      <c r="O1619">
        <f>AVERAGE(AI_Impact_on_Jobs_20303[[#This Row],[Skill_1]:[Skill_10]])</f>
        <v>52.3</v>
      </c>
      <c r="P1619">
        <v>97</v>
      </c>
      <c r="Q1619">
        <v>95</v>
      </c>
      <c r="R1619">
        <v>19</v>
      </c>
      <c r="S1619">
        <v>9</v>
      </c>
      <c r="T1619">
        <v>14</v>
      </c>
      <c r="U1619">
        <v>51</v>
      </c>
      <c r="V1619">
        <v>64</v>
      </c>
      <c r="W1619">
        <v>46</v>
      </c>
      <c r="X1619">
        <v>95</v>
      </c>
      <c r="Y1619">
        <v>33</v>
      </c>
    </row>
    <row r="1620" spans="1:25" x14ac:dyDescent="0.35">
      <c r="A1620">
        <v>1619</v>
      </c>
      <c r="B1620" t="s">
        <v>36</v>
      </c>
      <c r="C1620">
        <v>44590</v>
      </c>
      <c r="D1620">
        <f>ROUND(AI_Impact_on_Jobs_20303[[#This Row],[Salary]]/1000, 1)</f>
        <v>44.6</v>
      </c>
      <c r="E1620">
        <v>22</v>
      </c>
      <c r="F16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20" t="s">
        <v>25</v>
      </c>
      <c r="H1620">
        <v>8</v>
      </c>
      <c r="I1620">
        <v>135</v>
      </c>
      <c r="J1620">
        <v>47</v>
      </c>
      <c r="K1620" t="s">
        <v>27</v>
      </c>
      <c r="L1620">
        <f>IF(AI_Impact_on_Jobs_20303[[#This Row],[Risk_Category]] = "Low", AI_Impact_on_Jobs_20303[[#This Row],[Automation_Probability_2030]], 0)</f>
        <v>0</v>
      </c>
      <c r="M1620">
        <f>IF(AI_Impact_on_Jobs_20303[[#This Row],[Risk_Category]]="Medium", AI_Impact_on_Jobs_20303[[#This Row],[Automation_Probability_2030]], 0)</f>
        <v>47</v>
      </c>
      <c r="N1620">
        <f>IF(AI_Impact_on_Jobs_20303[[#This Row],[Risk_Category]]="High", AI_Impact_on_Jobs_20303[[#This Row],[Automation_Probability_2030]], 0)</f>
        <v>0</v>
      </c>
      <c r="O1620">
        <f>AVERAGE(AI_Impact_on_Jobs_20303[[#This Row],[Skill_1]:[Skill_10]])</f>
        <v>47.7</v>
      </c>
      <c r="P1620">
        <v>7</v>
      </c>
      <c r="Q1620">
        <v>68</v>
      </c>
      <c r="R1620">
        <v>68</v>
      </c>
      <c r="S1620">
        <v>51</v>
      </c>
      <c r="T1620">
        <v>28</v>
      </c>
      <c r="U1620">
        <v>63</v>
      </c>
      <c r="V1620">
        <v>96</v>
      </c>
      <c r="W1620">
        <v>83</v>
      </c>
      <c r="X1620">
        <v>11</v>
      </c>
      <c r="Y1620">
        <v>2</v>
      </c>
    </row>
    <row r="1621" spans="1:25" x14ac:dyDescent="0.35">
      <c r="A1621">
        <v>1620</v>
      </c>
      <c r="B1621" t="s">
        <v>26</v>
      </c>
      <c r="C1621">
        <v>68463</v>
      </c>
      <c r="D1621">
        <f>ROUND(AI_Impact_on_Jobs_20303[[#This Row],[Salary]]/1000, 1)</f>
        <v>68.5</v>
      </c>
      <c r="E1621">
        <v>5</v>
      </c>
      <c r="F16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21" t="s">
        <v>38</v>
      </c>
      <c r="H1621">
        <v>78</v>
      </c>
      <c r="I1621">
        <v>81</v>
      </c>
      <c r="J1621">
        <v>58</v>
      </c>
      <c r="K1621" t="s">
        <v>27</v>
      </c>
      <c r="L1621">
        <f>IF(AI_Impact_on_Jobs_20303[[#This Row],[Risk_Category]] = "Low", AI_Impact_on_Jobs_20303[[#This Row],[Automation_Probability_2030]], 0)</f>
        <v>0</v>
      </c>
      <c r="M1621">
        <f>IF(AI_Impact_on_Jobs_20303[[#This Row],[Risk_Category]]="Medium", AI_Impact_on_Jobs_20303[[#This Row],[Automation_Probability_2030]], 0)</f>
        <v>58</v>
      </c>
      <c r="N1621">
        <f>IF(AI_Impact_on_Jobs_20303[[#This Row],[Risk_Category]]="High", AI_Impact_on_Jobs_20303[[#This Row],[Automation_Probability_2030]], 0)</f>
        <v>0</v>
      </c>
      <c r="O1621">
        <f>AVERAGE(AI_Impact_on_Jobs_20303[[#This Row],[Skill_1]:[Skill_10]])</f>
        <v>53</v>
      </c>
      <c r="P1621">
        <v>93</v>
      </c>
      <c r="Q1621">
        <v>46</v>
      </c>
      <c r="R1621">
        <v>24</v>
      </c>
      <c r="S1621">
        <v>92</v>
      </c>
      <c r="T1621">
        <v>47</v>
      </c>
      <c r="U1621">
        <v>41</v>
      </c>
      <c r="V1621">
        <v>35</v>
      </c>
      <c r="W1621">
        <v>42</v>
      </c>
      <c r="X1621">
        <v>67</v>
      </c>
      <c r="Y1621">
        <v>43</v>
      </c>
    </row>
    <row r="1622" spans="1:25" x14ac:dyDescent="0.35">
      <c r="A1622">
        <v>1621</v>
      </c>
      <c r="B1622" t="s">
        <v>26</v>
      </c>
      <c r="C1622">
        <v>52053</v>
      </c>
      <c r="D1622">
        <f>ROUND(AI_Impact_on_Jobs_20303[[#This Row],[Salary]]/1000, 1)</f>
        <v>52.1</v>
      </c>
      <c r="E1622">
        <v>16</v>
      </c>
      <c r="F16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22" t="s">
        <v>38</v>
      </c>
      <c r="H1622">
        <v>74</v>
      </c>
      <c r="I1622">
        <v>7</v>
      </c>
      <c r="J1622">
        <v>38</v>
      </c>
      <c r="K1622" t="s">
        <v>27</v>
      </c>
      <c r="L1622">
        <f>IF(AI_Impact_on_Jobs_20303[[#This Row],[Risk_Category]] = "Low", AI_Impact_on_Jobs_20303[[#This Row],[Automation_Probability_2030]], 0)</f>
        <v>0</v>
      </c>
      <c r="M1622">
        <f>IF(AI_Impact_on_Jobs_20303[[#This Row],[Risk_Category]]="Medium", AI_Impact_on_Jobs_20303[[#This Row],[Automation_Probability_2030]], 0)</f>
        <v>38</v>
      </c>
      <c r="N1622">
        <f>IF(AI_Impact_on_Jobs_20303[[#This Row],[Risk_Category]]="High", AI_Impact_on_Jobs_20303[[#This Row],[Automation_Probability_2030]], 0)</f>
        <v>0</v>
      </c>
      <c r="O1622">
        <f>AVERAGE(AI_Impact_on_Jobs_20303[[#This Row],[Skill_1]:[Skill_10]])</f>
        <v>39.9</v>
      </c>
      <c r="P1622">
        <v>7</v>
      </c>
      <c r="Q1622">
        <v>87</v>
      </c>
      <c r="R1622">
        <v>24</v>
      </c>
      <c r="S1622">
        <v>19</v>
      </c>
      <c r="T1622">
        <v>67</v>
      </c>
      <c r="U1622">
        <v>62</v>
      </c>
      <c r="V1622">
        <v>45</v>
      </c>
      <c r="W1622">
        <v>1</v>
      </c>
      <c r="X1622">
        <v>9</v>
      </c>
      <c r="Y1622">
        <v>78</v>
      </c>
    </row>
    <row r="1623" spans="1:25" x14ac:dyDescent="0.35">
      <c r="A1623">
        <v>1622</v>
      </c>
      <c r="B1623" t="s">
        <v>26</v>
      </c>
      <c r="C1623">
        <v>104767</v>
      </c>
      <c r="D1623">
        <f>ROUND(AI_Impact_on_Jobs_20303[[#This Row],[Salary]]/1000, 1)</f>
        <v>104.8</v>
      </c>
      <c r="E1623">
        <v>24</v>
      </c>
      <c r="F16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23" t="s">
        <v>38</v>
      </c>
      <c r="H1623">
        <v>86</v>
      </c>
      <c r="I1623">
        <v>107</v>
      </c>
      <c r="J1623">
        <v>55</v>
      </c>
      <c r="K1623" t="s">
        <v>27</v>
      </c>
      <c r="L1623">
        <f>IF(AI_Impact_on_Jobs_20303[[#This Row],[Risk_Category]] = "Low", AI_Impact_on_Jobs_20303[[#This Row],[Automation_Probability_2030]], 0)</f>
        <v>0</v>
      </c>
      <c r="M1623">
        <f>IF(AI_Impact_on_Jobs_20303[[#This Row],[Risk_Category]]="Medium", AI_Impact_on_Jobs_20303[[#This Row],[Automation_Probability_2030]], 0)</f>
        <v>55</v>
      </c>
      <c r="N1623">
        <f>IF(AI_Impact_on_Jobs_20303[[#This Row],[Risk_Category]]="High", AI_Impact_on_Jobs_20303[[#This Row],[Automation_Probability_2030]], 0)</f>
        <v>0</v>
      </c>
      <c r="O1623">
        <f>AVERAGE(AI_Impact_on_Jobs_20303[[#This Row],[Skill_1]:[Skill_10]])</f>
        <v>48.2</v>
      </c>
      <c r="P1623">
        <v>93</v>
      </c>
      <c r="Q1623">
        <v>16</v>
      </c>
      <c r="R1623">
        <v>54</v>
      </c>
      <c r="S1623">
        <v>6</v>
      </c>
      <c r="T1623">
        <v>36</v>
      </c>
      <c r="U1623">
        <v>15</v>
      </c>
      <c r="V1623">
        <v>19</v>
      </c>
      <c r="W1623">
        <v>93</v>
      </c>
      <c r="X1623">
        <v>61</v>
      </c>
      <c r="Y1623">
        <v>89</v>
      </c>
    </row>
    <row r="1624" spans="1:25" x14ac:dyDescent="0.35">
      <c r="A1624">
        <v>1623</v>
      </c>
      <c r="B1624" t="s">
        <v>26</v>
      </c>
      <c r="C1624">
        <v>65303</v>
      </c>
      <c r="D1624">
        <f>ROUND(AI_Impact_on_Jobs_20303[[#This Row],[Salary]]/1000, 1)</f>
        <v>65.3</v>
      </c>
      <c r="E1624">
        <v>20</v>
      </c>
      <c r="F16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24" t="s">
        <v>22</v>
      </c>
      <c r="H1624">
        <v>6</v>
      </c>
      <c r="I1624">
        <v>53</v>
      </c>
      <c r="J1624">
        <v>49</v>
      </c>
      <c r="K1624" t="s">
        <v>27</v>
      </c>
      <c r="L1624">
        <f>IF(AI_Impact_on_Jobs_20303[[#This Row],[Risk_Category]] = "Low", AI_Impact_on_Jobs_20303[[#This Row],[Automation_Probability_2030]], 0)</f>
        <v>0</v>
      </c>
      <c r="M1624">
        <f>IF(AI_Impact_on_Jobs_20303[[#This Row],[Risk_Category]]="Medium", AI_Impact_on_Jobs_20303[[#This Row],[Automation_Probability_2030]], 0)</f>
        <v>49</v>
      </c>
      <c r="N1624">
        <f>IF(AI_Impact_on_Jobs_20303[[#This Row],[Risk_Category]]="High", AI_Impact_on_Jobs_20303[[#This Row],[Automation_Probability_2030]], 0)</f>
        <v>0</v>
      </c>
      <c r="O1624">
        <f>AVERAGE(AI_Impact_on_Jobs_20303[[#This Row],[Skill_1]:[Skill_10]])</f>
        <v>44.8</v>
      </c>
      <c r="P1624">
        <v>56</v>
      </c>
      <c r="Q1624">
        <v>2</v>
      </c>
      <c r="R1624">
        <v>79</v>
      </c>
      <c r="S1624">
        <v>3</v>
      </c>
      <c r="T1624">
        <v>45</v>
      </c>
      <c r="U1624">
        <v>54</v>
      </c>
      <c r="V1624">
        <v>99</v>
      </c>
      <c r="W1624">
        <v>1</v>
      </c>
      <c r="X1624">
        <v>56</v>
      </c>
      <c r="Y1624">
        <v>53</v>
      </c>
    </row>
    <row r="1625" spans="1:25" x14ac:dyDescent="0.35">
      <c r="A1625">
        <v>1624</v>
      </c>
      <c r="B1625" t="s">
        <v>42</v>
      </c>
      <c r="C1625">
        <v>34312</v>
      </c>
      <c r="D1625">
        <f>ROUND(AI_Impact_on_Jobs_20303[[#This Row],[Salary]]/1000, 1)</f>
        <v>34.299999999999997</v>
      </c>
      <c r="E1625">
        <v>3</v>
      </c>
      <c r="F16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25" t="s">
        <v>38</v>
      </c>
      <c r="H1625">
        <v>63</v>
      </c>
      <c r="I1625">
        <v>79</v>
      </c>
      <c r="J1625">
        <v>34</v>
      </c>
      <c r="K1625" t="s">
        <v>27</v>
      </c>
      <c r="L1625">
        <f>IF(AI_Impact_on_Jobs_20303[[#This Row],[Risk_Category]] = "Low", AI_Impact_on_Jobs_20303[[#This Row],[Automation_Probability_2030]], 0)</f>
        <v>0</v>
      </c>
      <c r="M1625">
        <f>IF(AI_Impact_on_Jobs_20303[[#This Row],[Risk_Category]]="Medium", AI_Impact_on_Jobs_20303[[#This Row],[Automation_Probability_2030]], 0)</f>
        <v>34</v>
      </c>
      <c r="N1625">
        <f>IF(AI_Impact_on_Jobs_20303[[#This Row],[Risk_Category]]="High", AI_Impact_on_Jobs_20303[[#This Row],[Automation_Probability_2030]], 0)</f>
        <v>0</v>
      </c>
      <c r="O1625">
        <f>AVERAGE(AI_Impact_on_Jobs_20303[[#This Row],[Skill_1]:[Skill_10]])</f>
        <v>26.1</v>
      </c>
      <c r="P1625">
        <v>18</v>
      </c>
      <c r="Q1625">
        <v>82</v>
      </c>
      <c r="R1625">
        <v>1</v>
      </c>
      <c r="S1625">
        <v>47</v>
      </c>
      <c r="T1625">
        <v>2</v>
      </c>
      <c r="U1625">
        <v>16</v>
      </c>
      <c r="V1625">
        <v>21</v>
      </c>
      <c r="W1625">
        <v>49</v>
      </c>
      <c r="X1625">
        <v>24</v>
      </c>
      <c r="Y1625">
        <v>1</v>
      </c>
    </row>
    <row r="1626" spans="1:25" x14ac:dyDescent="0.35">
      <c r="A1626">
        <v>1625</v>
      </c>
      <c r="B1626" t="s">
        <v>43</v>
      </c>
      <c r="C1626">
        <v>69794</v>
      </c>
      <c r="D1626">
        <f>ROUND(AI_Impact_on_Jobs_20303[[#This Row],[Salary]]/1000, 1)</f>
        <v>69.8</v>
      </c>
      <c r="E1626">
        <v>21</v>
      </c>
      <c r="F16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26" t="s">
        <v>38</v>
      </c>
      <c r="H1626">
        <v>54</v>
      </c>
      <c r="I1626">
        <v>66</v>
      </c>
      <c r="J1626">
        <v>17</v>
      </c>
      <c r="K1626" t="s">
        <v>23</v>
      </c>
      <c r="L1626">
        <f>IF(AI_Impact_on_Jobs_20303[[#This Row],[Risk_Category]] = "Low", AI_Impact_on_Jobs_20303[[#This Row],[Automation_Probability_2030]], 0)</f>
        <v>17</v>
      </c>
      <c r="M1626">
        <f>IF(AI_Impact_on_Jobs_20303[[#This Row],[Risk_Category]]="Medium", AI_Impact_on_Jobs_20303[[#This Row],[Automation_Probability_2030]], 0)</f>
        <v>0</v>
      </c>
      <c r="N1626">
        <f>IF(AI_Impact_on_Jobs_20303[[#This Row],[Risk_Category]]="High", AI_Impact_on_Jobs_20303[[#This Row],[Automation_Probability_2030]], 0)</f>
        <v>0</v>
      </c>
      <c r="O1626">
        <f>AVERAGE(AI_Impact_on_Jobs_20303[[#This Row],[Skill_1]:[Skill_10]])</f>
        <v>31.4</v>
      </c>
      <c r="P1626">
        <v>7</v>
      </c>
      <c r="Q1626">
        <v>58</v>
      </c>
      <c r="R1626">
        <v>34</v>
      </c>
      <c r="S1626">
        <v>1</v>
      </c>
      <c r="T1626">
        <v>18</v>
      </c>
      <c r="U1626">
        <v>35</v>
      </c>
      <c r="V1626">
        <v>81</v>
      </c>
      <c r="W1626">
        <v>17</v>
      </c>
      <c r="X1626">
        <v>11</v>
      </c>
      <c r="Y1626">
        <v>52</v>
      </c>
    </row>
    <row r="1627" spans="1:25" x14ac:dyDescent="0.35">
      <c r="A1627">
        <v>1626</v>
      </c>
      <c r="B1627" t="s">
        <v>41</v>
      </c>
      <c r="C1627">
        <v>80102</v>
      </c>
      <c r="D1627">
        <f>ROUND(AI_Impact_on_Jobs_20303[[#This Row],[Salary]]/1000, 1)</f>
        <v>80.099999999999994</v>
      </c>
      <c r="E1627">
        <v>23</v>
      </c>
      <c r="F16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27" t="s">
        <v>19</v>
      </c>
      <c r="H1627">
        <v>9</v>
      </c>
      <c r="I1627">
        <v>78</v>
      </c>
      <c r="J1627">
        <v>77</v>
      </c>
      <c r="K1627" t="s">
        <v>20</v>
      </c>
      <c r="L1627">
        <f>IF(AI_Impact_on_Jobs_20303[[#This Row],[Risk_Category]] = "Low", AI_Impact_on_Jobs_20303[[#This Row],[Automation_Probability_2030]], 0)</f>
        <v>0</v>
      </c>
      <c r="M1627">
        <f>IF(AI_Impact_on_Jobs_20303[[#This Row],[Risk_Category]]="Medium", AI_Impact_on_Jobs_20303[[#This Row],[Automation_Probability_2030]], 0)</f>
        <v>0</v>
      </c>
      <c r="N1627">
        <f>IF(AI_Impact_on_Jobs_20303[[#This Row],[Risk_Category]]="High", AI_Impact_on_Jobs_20303[[#This Row],[Automation_Probability_2030]], 0)</f>
        <v>77</v>
      </c>
      <c r="O1627">
        <f>AVERAGE(AI_Impact_on_Jobs_20303[[#This Row],[Skill_1]:[Skill_10]])</f>
        <v>52.7</v>
      </c>
      <c r="P1627">
        <v>19</v>
      </c>
      <c r="Q1627">
        <v>32</v>
      </c>
      <c r="R1627">
        <v>4</v>
      </c>
      <c r="S1627">
        <v>65</v>
      </c>
      <c r="T1627">
        <v>99</v>
      </c>
      <c r="U1627">
        <v>63</v>
      </c>
      <c r="V1627">
        <v>36</v>
      </c>
      <c r="W1627">
        <v>67</v>
      </c>
      <c r="X1627">
        <v>57</v>
      </c>
      <c r="Y1627">
        <v>85</v>
      </c>
    </row>
    <row r="1628" spans="1:25" x14ac:dyDescent="0.35">
      <c r="A1628">
        <v>1627</v>
      </c>
      <c r="B1628" t="s">
        <v>24</v>
      </c>
      <c r="C1628">
        <v>106743</v>
      </c>
      <c r="D1628">
        <f>ROUND(AI_Impact_on_Jobs_20303[[#This Row],[Salary]]/1000, 1)</f>
        <v>106.7</v>
      </c>
      <c r="E1628">
        <v>11</v>
      </c>
      <c r="F16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28" t="s">
        <v>19</v>
      </c>
      <c r="H1628">
        <v>63</v>
      </c>
      <c r="I1628">
        <v>72</v>
      </c>
      <c r="J1628">
        <v>8</v>
      </c>
      <c r="K1628" t="s">
        <v>20</v>
      </c>
      <c r="L1628">
        <f>IF(AI_Impact_on_Jobs_20303[[#This Row],[Risk_Category]] = "Low", AI_Impact_on_Jobs_20303[[#This Row],[Automation_Probability_2030]], 0)</f>
        <v>0</v>
      </c>
      <c r="M1628">
        <f>IF(AI_Impact_on_Jobs_20303[[#This Row],[Risk_Category]]="Medium", AI_Impact_on_Jobs_20303[[#This Row],[Automation_Probability_2030]], 0)</f>
        <v>0</v>
      </c>
      <c r="N1628">
        <f>IF(AI_Impact_on_Jobs_20303[[#This Row],[Risk_Category]]="High", AI_Impact_on_Jobs_20303[[#This Row],[Automation_Probability_2030]], 0)</f>
        <v>8</v>
      </c>
      <c r="O1628">
        <f>AVERAGE(AI_Impact_on_Jobs_20303[[#This Row],[Skill_1]:[Skill_10]])</f>
        <v>43.4</v>
      </c>
      <c r="P1628">
        <v>34</v>
      </c>
      <c r="Q1628">
        <v>1</v>
      </c>
      <c r="R1628">
        <v>31</v>
      </c>
      <c r="S1628">
        <v>49</v>
      </c>
      <c r="T1628">
        <v>6</v>
      </c>
      <c r="U1628">
        <v>93</v>
      </c>
      <c r="V1628">
        <v>24</v>
      </c>
      <c r="W1628">
        <v>15</v>
      </c>
      <c r="X1628">
        <v>87</v>
      </c>
      <c r="Y1628">
        <v>94</v>
      </c>
    </row>
    <row r="1629" spans="1:25" x14ac:dyDescent="0.35">
      <c r="A1629">
        <v>1628</v>
      </c>
      <c r="B1629" t="s">
        <v>18</v>
      </c>
      <c r="C1629">
        <v>67333</v>
      </c>
      <c r="D1629">
        <f>ROUND(AI_Impact_on_Jobs_20303[[#This Row],[Salary]]/1000, 1)</f>
        <v>67.3</v>
      </c>
      <c r="E1629">
        <v>10</v>
      </c>
      <c r="F16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29" t="s">
        <v>25</v>
      </c>
      <c r="H1629">
        <v>12</v>
      </c>
      <c r="I1629">
        <v>99</v>
      </c>
      <c r="J1629">
        <v>73</v>
      </c>
      <c r="K1629" t="s">
        <v>20</v>
      </c>
      <c r="L1629">
        <f>IF(AI_Impact_on_Jobs_20303[[#This Row],[Risk_Category]] = "Low", AI_Impact_on_Jobs_20303[[#This Row],[Automation_Probability_2030]], 0)</f>
        <v>0</v>
      </c>
      <c r="M1629">
        <f>IF(AI_Impact_on_Jobs_20303[[#This Row],[Risk_Category]]="Medium", AI_Impact_on_Jobs_20303[[#This Row],[Automation_Probability_2030]], 0)</f>
        <v>0</v>
      </c>
      <c r="N1629">
        <f>IF(AI_Impact_on_Jobs_20303[[#This Row],[Risk_Category]]="High", AI_Impact_on_Jobs_20303[[#This Row],[Automation_Probability_2030]], 0)</f>
        <v>73</v>
      </c>
      <c r="O1629">
        <f>AVERAGE(AI_Impact_on_Jobs_20303[[#This Row],[Skill_1]:[Skill_10]])</f>
        <v>59.6</v>
      </c>
      <c r="P1629">
        <v>88</v>
      </c>
      <c r="Q1629">
        <v>71</v>
      </c>
      <c r="R1629">
        <v>24</v>
      </c>
      <c r="S1629">
        <v>89</v>
      </c>
      <c r="T1629">
        <v>64</v>
      </c>
      <c r="U1629">
        <v>95</v>
      </c>
      <c r="V1629">
        <v>98</v>
      </c>
      <c r="W1629">
        <v>0</v>
      </c>
      <c r="X1629">
        <v>12</v>
      </c>
      <c r="Y1629">
        <v>55</v>
      </c>
    </row>
    <row r="1630" spans="1:25" x14ac:dyDescent="0.35">
      <c r="A1630">
        <v>1629</v>
      </c>
      <c r="B1630" t="s">
        <v>29</v>
      </c>
      <c r="C1630">
        <v>80724</v>
      </c>
      <c r="D1630">
        <f>ROUND(AI_Impact_on_Jobs_20303[[#This Row],[Salary]]/1000, 1)</f>
        <v>80.7</v>
      </c>
      <c r="E1630">
        <v>18</v>
      </c>
      <c r="F16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30" t="s">
        <v>38</v>
      </c>
      <c r="H1630">
        <v>99</v>
      </c>
      <c r="I1630">
        <v>107</v>
      </c>
      <c r="J1630">
        <v>9</v>
      </c>
      <c r="K1630" t="s">
        <v>23</v>
      </c>
      <c r="L1630">
        <f>IF(AI_Impact_on_Jobs_20303[[#This Row],[Risk_Category]] = "Low", AI_Impact_on_Jobs_20303[[#This Row],[Automation_Probability_2030]], 0)</f>
        <v>9</v>
      </c>
      <c r="M1630">
        <f>IF(AI_Impact_on_Jobs_20303[[#This Row],[Risk_Category]]="Medium", AI_Impact_on_Jobs_20303[[#This Row],[Automation_Probability_2030]], 0)</f>
        <v>0</v>
      </c>
      <c r="N1630">
        <f>IF(AI_Impact_on_Jobs_20303[[#This Row],[Risk_Category]]="High", AI_Impact_on_Jobs_20303[[#This Row],[Automation_Probability_2030]], 0)</f>
        <v>0</v>
      </c>
      <c r="O1630">
        <f>AVERAGE(AI_Impact_on_Jobs_20303[[#This Row],[Skill_1]:[Skill_10]])</f>
        <v>50.4</v>
      </c>
      <c r="P1630">
        <v>16</v>
      </c>
      <c r="Q1630">
        <v>76</v>
      </c>
      <c r="R1630">
        <v>59</v>
      </c>
      <c r="S1630">
        <v>55</v>
      </c>
      <c r="T1630">
        <v>47</v>
      </c>
      <c r="U1630">
        <v>73</v>
      </c>
      <c r="V1630">
        <v>86</v>
      </c>
      <c r="W1630">
        <v>3</v>
      </c>
      <c r="X1630">
        <v>22</v>
      </c>
      <c r="Y1630">
        <v>67</v>
      </c>
    </row>
    <row r="1631" spans="1:25" x14ac:dyDescent="0.35">
      <c r="A1631">
        <v>1630</v>
      </c>
      <c r="B1631" t="s">
        <v>32</v>
      </c>
      <c r="C1631">
        <v>107684</v>
      </c>
      <c r="D1631">
        <f>ROUND(AI_Impact_on_Jobs_20303[[#This Row],[Salary]]/1000, 1)</f>
        <v>107.7</v>
      </c>
      <c r="E1631">
        <v>5</v>
      </c>
      <c r="F16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31" t="s">
        <v>25</v>
      </c>
      <c r="H1631">
        <v>6</v>
      </c>
      <c r="I1631">
        <v>148</v>
      </c>
      <c r="J1631">
        <v>68</v>
      </c>
      <c r="K1631" t="s">
        <v>27</v>
      </c>
      <c r="L1631">
        <f>IF(AI_Impact_on_Jobs_20303[[#This Row],[Risk_Category]] = "Low", AI_Impact_on_Jobs_20303[[#This Row],[Automation_Probability_2030]], 0)</f>
        <v>0</v>
      </c>
      <c r="M1631">
        <f>IF(AI_Impact_on_Jobs_20303[[#This Row],[Risk_Category]]="Medium", AI_Impact_on_Jobs_20303[[#This Row],[Automation_Probability_2030]], 0)</f>
        <v>68</v>
      </c>
      <c r="N1631">
        <f>IF(AI_Impact_on_Jobs_20303[[#This Row],[Risk_Category]]="High", AI_Impact_on_Jobs_20303[[#This Row],[Automation_Probability_2030]], 0)</f>
        <v>0</v>
      </c>
      <c r="O1631">
        <f>AVERAGE(AI_Impact_on_Jobs_20303[[#This Row],[Skill_1]:[Skill_10]])</f>
        <v>31.4</v>
      </c>
      <c r="P1631">
        <v>43</v>
      </c>
      <c r="Q1631">
        <v>72</v>
      </c>
      <c r="R1631">
        <v>83</v>
      </c>
      <c r="S1631">
        <v>9</v>
      </c>
      <c r="T1631">
        <v>7</v>
      </c>
      <c r="U1631">
        <v>3</v>
      </c>
      <c r="V1631">
        <v>32</v>
      </c>
      <c r="W1631">
        <v>43</v>
      </c>
      <c r="X1631">
        <v>17</v>
      </c>
      <c r="Y1631">
        <v>5</v>
      </c>
    </row>
    <row r="1632" spans="1:25" x14ac:dyDescent="0.35">
      <c r="A1632">
        <v>1631</v>
      </c>
      <c r="B1632" t="s">
        <v>44</v>
      </c>
      <c r="C1632">
        <v>57161</v>
      </c>
      <c r="D1632">
        <f>ROUND(AI_Impact_on_Jobs_20303[[#This Row],[Salary]]/1000, 1)</f>
        <v>57.2</v>
      </c>
      <c r="E1632">
        <v>28</v>
      </c>
      <c r="F16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32" t="s">
        <v>22</v>
      </c>
      <c r="H1632">
        <v>5</v>
      </c>
      <c r="I1632">
        <v>117</v>
      </c>
      <c r="J1632">
        <v>33</v>
      </c>
      <c r="K1632" t="s">
        <v>27</v>
      </c>
      <c r="L1632">
        <f>IF(AI_Impact_on_Jobs_20303[[#This Row],[Risk_Category]] = "Low", AI_Impact_on_Jobs_20303[[#This Row],[Automation_Probability_2030]], 0)</f>
        <v>0</v>
      </c>
      <c r="M1632">
        <f>IF(AI_Impact_on_Jobs_20303[[#This Row],[Risk_Category]]="Medium", AI_Impact_on_Jobs_20303[[#This Row],[Automation_Probability_2030]], 0)</f>
        <v>33</v>
      </c>
      <c r="N1632">
        <f>IF(AI_Impact_on_Jobs_20303[[#This Row],[Risk_Category]]="High", AI_Impact_on_Jobs_20303[[#This Row],[Automation_Probability_2030]], 0)</f>
        <v>0</v>
      </c>
      <c r="O1632">
        <f>AVERAGE(AI_Impact_on_Jobs_20303[[#This Row],[Skill_1]:[Skill_10]])</f>
        <v>49.7</v>
      </c>
      <c r="P1632">
        <v>88</v>
      </c>
      <c r="Q1632">
        <v>94</v>
      </c>
      <c r="R1632">
        <v>62</v>
      </c>
      <c r="S1632">
        <v>88</v>
      </c>
      <c r="T1632">
        <v>13</v>
      </c>
      <c r="U1632">
        <v>8</v>
      </c>
      <c r="V1632">
        <v>12</v>
      </c>
      <c r="W1632">
        <v>41</v>
      </c>
      <c r="X1632">
        <v>32</v>
      </c>
      <c r="Y1632">
        <v>59</v>
      </c>
    </row>
    <row r="1633" spans="1:25" x14ac:dyDescent="0.35">
      <c r="A1633">
        <v>1632</v>
      </c>
      <c r="B1633" t="s">
        <v>34</v>
      </c>
      <c r="C1633">
        <v>33687</v>
      </c>
      <c r="D1633">
        <f>ROUND(AI_Impact_on_Jobs_20303[[#This Row],[Salary]]/1000, 1)</f>
        <v>33.700000000000003</v>
      </c>
      <c r="E1633">
        <v>15</v>
      </c>
      <c r="F16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33" t="s">
        <v>25</v>
      </c>
      <c r="H1633">
        <v>64</v>
      </c>
      <c r="I1633">
        <v>87</v>
      </c>
      <c r="J1633">
        <v>64</v>
      </c>
      <c r="K1633" t="s">
        <v>27</v>
      </c>
      <c r="L1633">
        <f>IF(AI_Impact_on_Jobs_20303[[#This Row],[Risk_Category]] = "Low", AI_Impact_on_Jobs_20303[[#This Row],[Automation_Probability_2030]], 0)</f>
        <v>0</v>
      </c>
      <c r="M1633">
        <f>IF(AI_Impact_on_Jobs_20303[[#This Row],[Risk_Category]]="Medium", AI_Impact_on_Jobs_20303[[#This Row],[Automation_Probability_2030]], 0)</f>
        <v>64</v>
      </c>
      <c r="N1633">
        <f>IF(AI_Impact_on_Jobs_20303[[#This Row],[Risk_Category]]="High", AI_Impact_on_Jobs_20303[[#This Row],[Automation_Probability_2030]], 0)</f>
        <v>0</v>
      </c>
      <c r="O1633">
        <f>AVERAGE(AI_Impact_on_Jobs_20303[[#This Row],[Skill_1]:[Skill_10]])</f>
        <v>47.4</v>
      </c>
      <c r="P1633">
        <v>63</v>
      </c>
      <c r="Q1633">
        <v>22</v>
      </c>
      <c r="R1633">
        <v>34</v>
      </c>
      <c r="S1633">
        <v>85</v>
      </c>
      <c r="T1633">
        <v>39</v>
      </c>
      <c r="U1633">
        <v>54</v>
      </c>
      <c r="V1633">
        <v>65</v>
      </c>
      <c r="W1633">
        <v>35</v>
      </c>
      <c r="X1633">
        <v>29</v>
      </c>
      <c r="Y1633">
        <v>48</v>
      </c>
    </row>
    <row r="1634" spans="1:25" x14ac:dyDescent="0.35">
      <c r="A1634">
        <v>1633</v>
      </c>
      <c r="B1634" t="s">
        <v>33</v>
      </c>
      <c r="C1634">
        <v>58777</v>
      </c>
      <c r="D1634">
        <f>ROUND(AI_Impact_on_Jobs_20303[[#This Row],[Salary]]/1000, 1)</f>
        <v>58.8</v>
      </c>
      <c r="E1634">
        <v>18</v>
      </c>
      <c r="F16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34" t="s">
        <v>19</v>
      </c>
      <c r="H1634">
        <v>28</v>
      </c>
      <c r="I1634">
        <v>56</v>
      </c>
      <c r="J1634">
        <v>78</v>
      </c>
      <c r="K1634" t="s">
        <v>20</v>
      </c>
      <c r="L1634">
        <f>IF(AI_Impact_on_Jobs_20303[[#This Row],[Risk_Category]] = "Low", AI_Impact_on_Jobs_20303[[#This Row],[Automation_Probability_2030]], 0)</f>
        <v>0</v>
      </c>
      <c r="M1634">
        <f>IF(AI_Impact_on_Jobs_20303[[#This Row],[Risk_Category]]="Medium", AI_Impact_on_Jobs_20303[[#This Row],[Automation_Probability_2030]], 0)</f>
        <v>0</v>
      </c>
      <c r="N1634">
        <f>IF(AI_Impact_on_Jobs_20303[[#This Row],[Risk_Category]]="High", AI_Impact_on_Jobs_20303[[#This Row],[Automation_Probability_2030]], 0)</f>
        <v>78</v>
      </c>
      <c r="O1634">
        <f>AVERAGE(AI_Impact_on_Jobs_20303[[#This Row],[Skill_1]:[Skill_10]])</f>
        <v>44.8</v>
      </c>
      <c r="P1634">
        <v>32</v>
      </c>
      <c r="Q1634">
        <v>96</v>
      </c>
      <c r="R1634">
        <v>59</v>
      </c>
      <c r="S1634">
        <v>79</v>
      </c>
      <c r="T1634">
        <v>5</v>
      </c>
      <c r="U1634">
        <v>11</v>
      </c>
      <c r="V1634">
        <v>81</v>
      </c>
      <c r="W1634">
        <v>62</v>
      </c>
      <c r="X1634">
        <v>19</v>
      </c>
      <c r="Y1634">
        <v>4</v>
      </c>
    </row>
    <row r="1635" spans="1:25" x14ac:dyDescent="0.35">
      <c r="A1635">
        <v>1634</v>
      </c>
      <c r="B1635" t="s">
        <v>37</v>
      </c>
      <c r="C1635">
        <v>58915</v>
      </c>
      <c r="D1635">
        <f>ROUND(AI_Impact_on_Jobs_20303[[#This Row],[Salary]]/1000, 1)</f>
        <v>58.9</v>
      </c>
      <c r="E1635">
        <v>24</v>
      </c>
      <c r="F16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35" t="s">
        <v>19</v>
      </c>
      <c r="H1635">
        <v>84</v>
      </c>
      <c r="I1635">
        <v>56</v>
      </c>
      <c r="J1635">
        <v>54</v>
      </c>
      <c r="K1635" t="s">
        <v>27</v>
      </c>
      <c r="L1635">
        <f>IF(AI_Impact_on_Jobs_20303[[#This Row],[Risk_Category]] = "Low", AI_Impact_on_Jobs_20303[[#This Row],[Automation_Probability_2030]], 0)</f>
        <v>0</v>
      </c>
      <c r="M1635">
        <f>IF(AI_Impact_on_Jobs_20303[[#This Row],[Risk_Category]]="Medium", AI_Impact_on_Jobs_20303[[#This Row],[Automation_Probability_2030]], 0)</f>
        <v>54</v>
      </c>
      <c r="N1635">
        <f>IF(AI_Impact_on_Jobs_20303[[#This Row],[Risk_Category]]="High", AI_Impact_on_Jobs_20303[[#This Row],[Automation_Probability_2030]], 0)</f>
        <v>0</v>
      </c>
      <c r="O1635">
        <f>AVERAGE(AI_Impact_on_Jobs_20303[[#This Row],[Skill_1]:[Skill_10]])</f>
        <v>59.1</v>
      </c>
      <c r="P1635">
        <v>72</v>
      </c>
      <c r="Q1635">
        <v>98</v>
      </c>
      <c r="R1635">
        <v>81</v>
      </c>
      <c r="S1635">
        <v>28</v>
      </c>
      <c r="T1635">
        <v>71</v>
      </c>
      <c r="U1635">
        <v>76</v>
      </c>
      <c r="V1635">
        <v>73</v>
      </c>
      <c r="W1635">
        <v>82</v>
      </c>
      <c r="X1635">
        <v>9</v>
      </c>
      <c r="Y1635">
        <v>1</v>
      </c>
    </row>
    <row r="1636" spans="1:25" x14ac:dyDescent="0.35">
      <c r="A1636">
        <v>1635</v>
      </c>
      <c r="B1636" t="s">
        <v>35</v>
      </c>
      <c r="C1636">
        <v>148222</v>
      </c>
      <c r="D1636">
        <f>ROUND(AI_Impact_on_Jobs_20303[[#This Row],[Salary]]/1000, 1)</f>
        <v>148.19999999999999</v>
      </c>
      <c r="E1636">
        <v>2</v>
      </c>
      <c r="F16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36" t="s">
        <v>22</v>
      </c>
      <c r="H1636">
        <v>8</v>
      </c>
      <c r="I1636">
        <v>75</v>
      </c>
      <c r="J1636">
        <v>32</v>
      </c>
      <c r="K1636" t="s">
        <v>27</v>
      </c>
      <c r="L1636">
        <f>IF(AI_Impact_on_Jobs_20303[[#This Row],[Risk_Category]] = "Low", AI_Impact_on_Jobs_20303[[#This Row],[Automation_Probability_2030]], 0)</f>
        <v>0</v>
      </c>
      <c r="M1636">
        <f>IF(AI_Impact_on_Jobs_20303[[#This Row],[Risk_Category]]="Medium", AI_Impact_on_Jobs_20303[[#This Row],[Automation_Probability_2030]], 0)</f>
        <v>32</v>
      </c>
      <c r="N1636">
        <f>IF(AI_Impact_on_Jobs_20303[[#This Row],[Risk_Category]]="High", AI_Impact_on_Jobs_20303[[#This Row],[Automation_Probability_2030]], 0)</f>
        <v>0</v>
      </c>
      <c r="O1636">
        <f>AVERAGE(AI_Impact_on_Jobs_20303[[#This Row],[Skill_1]:[Skill_10]])</f>
        <v>39.1</v>
      </c>
      <c r="P1636">
        <v>4</v>
      </c>
      <c r="Q1636">
        <v>82</v>
      </c>
      <c r="R1636">
        <v>13</v>
      </c>
      <c r="S1636">
        <v>67</v>
      </c>
      <c r="T1636">
        <v>0</v>
      </c>
      <c r="U1636">
        <v>11</v>
      </c>
      <c r="V1636">
        <v>35</v>
      </c>
      <c r="W1636">
        <v>8</v>
      </c>
      <c r="X1636">
        <v>85</v>
      </c>
      <c r="Y1636">
        <v>86</v>
      </c>
    </row>
    <row r="1637" spans="1:25" x14ac:dyDescent="0.35">
      <c r="A1637">
        <v>1636</v>
      </c>
      <c r="B1637" t="s">
        <v>34</v>
      </c>
      <c r="C1637">
        <v>100880</v>
      </c>
      <c r="D1637">
        <f>ROUND(AI_Impact_on_Jobs_20303[[#This Row],[Salary]]/1000, 1)</f>
        <v>100.9</v>
      </c>
      <c r="E1637">
        <v>21</v>
      </c>
      <c r="F16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37" t="s">
        <v>38</v>
      </c>
      <c r="H1637">
        <v>24</v>
      </c>
      <c r="I1637">
        <v>102</v>
      </c>
      <c r="J1637">
        <v>37</v>
      </c>
      <c r="K1637" t="s">
        <v>27</v>
      </c>
      <c r="L1637">
        <f>IF(AI_Impact_on_Jobs_20303[[#This Row],[Risk_Category]] = "Low", AI_Impact_on_Jobs_20303[[#This Row],[Automation_Probability_2030]], 0)</f>
        <v>0</v>
      </c>
      <c r="M1637">
        <f>IF(AI_Impact_on_Jobs_20303[[#This Row],[Risk_Category]]="Medium", AI_Impact_on_Jobs_20303[[#This Row],[Automation_Probability_2030]], 0)</f>
        <v>37</v>
      </c>
      <c r="N1637">
        <f>IF(AI_Impact_on_Jobs_20303[[#This Row],[Risk_Category]]="High", AI_Impact_on_Jobs_20303[[#This Row],[Automation_Probability_2030]], 0)</f>
        <v>0</v>
      </c>
      <c r="O1637">
        <f>AVERAGE(AI_Impact_on_Jobs_20303[[#This Row],[Skill_1]:[Skill_10]])</f>
        <v>54.8</v>
      </c>
      <c r="P1637">
        <v>28</v>
      </c>
      <c r="Q1637">
        <v>52</v>
      </c>
      <c r="R1637">
        <v>74</v>
      </c>
      <c r="S1637">
        <v>9</v>
      </c>
      <c r="T1637">
        <v>3</v>
      </c>
      <c r="U1637">
        <v>93</v>
      </c>
      <c r="V1637">
        <v>43</v>
      </c>
      <c r="W1637">
        <v>94</v>
      </c>
      <c r="X1637">
        <v>99</v>
      </c>
      <c r="Y1637">
        <v>53</v>
      </c>
    </row>
    <row r="1638" spans="1:25" x14ac:dyDescent="0.35">
      <c r="A1638">
        <v>1637</v>
      </c>
      <c r="B1638" t="s">
        <v>31</v>
      </c>
      <c r="C1638">
        <v>112056</v>
      </c>
      <c r="D1638">
        <f>ROUND(AI_Impact_on_Jobs_20303[[#This Row],[Salary]]/1000, 1)</f>
        <v>112.1</v>
      </c>
      <c r="E1638">
        <v>19</v>
      </c>
      <c r="F16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38" t="s">
        <v>25</v>
      </c>
      <c r="H1638">
        <v>79</v>
      </c>
      <c r="I1638">
        <v>66</v>
      </c>
      <c r="J1638">
        <v>11</v>
      </c>
      <c r="K1638" t="s">
        <v>23</v>
      </c>
      <c r="L1638">
        <f>IF(AI_Impact_on_Jobs_20303[[#This Row],[Risk_Category]] = "Low", AI_Impact_on_Jobs_20303[[#This Row],[Automation_Probability_2030]], 0)</f>
        <v>11</v>
      </c>
      <c r="M1638">
        <f>IF(AI_Impact_on_Jobs_20303[[#This Row],[Risk_Category]]="Medium", AI_Impact_on_Jobs_20303[[#This Row],[Automation_Probability_2030]], 0)</f>
        <v>0</v>
      </c>
      <c r="N1638">
        <f>IF(AI_Impact_on_Jobs_20303[[#This Row],[Risk_Category]]="High", AI_Impact_on_Jobs_20303[[#This Row],[Automation_Probability_2030]], 0)</f>
        <v>0</v>
      </c>
      <c r="O1638">
        <f>AVERAGE(AI_Impact_on_Jobs_20303[[#This Row],[Skill_1]:[Skill_10]])</f>
        <v>43.8</v>
      </c>
      <c r="P1638">
        <v>78</v>
      </c>
      <c r="Q1638">
        <v>43</v>
      </c>
      <c r="R1638">
        <v>2</v>
      </c>
      <c r="S1638">
        <v>65</v>
      </c>
      <c r="T1638">
        <v>73</v>
      </c>
      <c r="U1638">
        <v>13</v>
      </c>
      <c r="V1638">
        <v>28</v>
      </c>
      <c r="W1638">
        <v>22</v>
      </c>
      <c r="X1638">
        <v>38</v>
      </c>
      <c r="Y1638">
        <v>76</v>
      </c>
    </row>
    <row r="1639" spans="1:25" x14ac:dyDescent="0.35">
      <c r="A1639">
        <v>1638</v>
      </c>
      <c r="B1639" t="s">
        <v>26</v>
      </c>
      <c r="C1639">
        <v>133144</v>
      </c>
      <c r="D1639">
        <f>ROUND(AI_Impact_on_Jobs_20303[[#This Row],[Salary]]/1000, 1)</f>
        <v>133.1</v>
      </c>
      <c r="E1639">
        <v>16</v>
      </c>
      <c r="F16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39" t="s">
        <v>19</v>
      </c>
      <c r="H1639">
        <v>66</v>
      </c>
      <c r="I1639">
        <v>51</v>
      </c>
      <c r="J1639">
        <v>36</v>
      </c>
      <c r="K1639" t="s">
        <v>27</v>
      </c>
      <c r="L1639">
        <f>IF(AI_Impact_on_Jobs_20303[[#This Row],[Risk_Category]] = "Low", AI_Impact_on_Jobs_20303[[#This Row],[Automation_Probability_2030]], 0)</f>
        <v>0</v>
      </c>
      <c r="M1639">
        <f>IF(AI_Impact_on_Jobs_20303[[#This Row],[Risk_Category]]="Medium", AI_Impact_on_Jobs_20303[[#This Row],[Automation_Probability_2030]], 0)</f>
        <v>36</v>
      </c>
      <c r="N1639">
        <f>IF(AI_Impact_on_Jobs_20303[[#This Row],[Risk_Category]]="High", AI_Impact_on_Jobs_20303[[#This Row],[Automation_Probability_2030]], 0)</f>
        <v>0</v>
      </c>
      <c r="O1639">
        <f>AVERAGE(AI_Impact_on_Jobs_20303[[#This Row],[Skill_1]:[Skill_10]])</f>
        <v>42.2</v>
      </c>
      <c r="P1639">
        <v>22</v>
      </c>
      <c r="Q1639">
        <v>27</v>
      </c>
      <c r="R1639">
        <v>15</v>
      </c>
      <c r="S1639">
        <v>41</v>
      </c>
      <c r="T1639">
        <v>8</v>
      </c>
      <c r="U1639">
        <v>75</v>
      </c>
      <c r="V1639">
        <v>79</v>
      </c>
      <c r="W1639">
        <v>57</v>
      </c>
      <c r="X1639">
        <v>9</v>
      </c>
      <c r="Y1639">
        <v>89</v>
      </c>
    </row>
    <row r="1640" spans="1:25" x14ac:dyDescent="0.35">
      <c r="A1640">
        <v>1639</v>
      </c>
      <c r="B1640" t="s">
        <v>26</v>
      </c>
      <c r="C1640">
        <v>127364</v>
      </c>
      <c r="D1640">
        <f>ROUND(AI_Impact_on_Jobs_20303[[#This Row],[Salary]]/1000, 1)</f>
        <v>127.4</v>
      </c>
      <c r="E1640">
        <v>0</v>
      </c>
      <c r="F16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40" t="s">
        <v>19</v>
      </c>
      <c r="H1640">
        <v>7</v>
      </c>
      <c r="I1640">
        <v>134</v>
      </c>
      <c r="J1640">
        <v>52</v>
      </c>
      <c r="K1640" t="s">
        <v>27</v>
      </c>
      <c r="L1640">
        <f>IF(AI_Impact_on_Jobs_20303[[#This Row],[Risk_Category]] = "Low", AI_Impact_on_Jobs_20303[[#This Row],[Automation_Probability_2030]], 0)</f>
        <v>0</v>
      </c>
      <c r="M1640">
        <f>IF(AI_Impact_on_Jobs_20303[[#This Row],[Risk_Category]]="Medium", AI_Impact_on_Jobs_20303[[#This Row],[Automation_Probability_2030]], 0)</f>
        <v>52</v>
      </c>
      <c r="N1640">
        <f>IF(AI_Impact_on_Jobs_20303[[#This Row],[Risk_Category]]="High", AI_Impact_on_Jobs_20303[[#This Row],[Automation_Probability_2030]], 0)</f>
        <v>0</v>
      </c>
      <c r="O1640">
        <f>AVERAGE(AI_Impact_on_Jobs_20303[[#This Row],[Skill_1]:[Skill_10]])</f>
        <v>46.8</v>
      </c>
      <c r="P1640">
        <v>32</v>
      </c>
      <c r="Q1640">
        <v>48</v>
      </c>
      <c r="R1640">
        <v>51</v>
      </c>
      <c r="S1640">
        <v>4</v>
      </c>
      <c r="T1640">
        <v>93</v>
      </c>
      <c r="U1640">
        <v>74</v>
      </c>
      <c r="V1640">
        <v>24</v>
      </c>
      <c r="W1640">
        <v>59</v>
      </c>
      <c r="X1640">
        <v>69</v>
      </c>
      <c r="Y1640">
        <v>14</v>
      </c>
    </row>
    <row r="1641" spans="1:25" x14ac:dyDescent="0.35">
      <c r="A1641">
        <v>1640</v>
      </c>
      <c r="B1641" t="s">
        <v>18</v>
      </c>
      <c r="C1641">
        <v>147257</v>
      </c>
      <c r="D1641">
        <f>ROUND(AI_Impact_on_Jobs_20303[[#This Row],[Salary]]/1000, 1)</f>
        <v>147.30000000000001</v>
      </c>
      <c r="E1641">
        <v>23</v>
      </c>
      <c r="F16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41" t="s">
        <v>25</v>
      </c>
      <c r="H1641">
        <v>91</v>
      </c>
      <c r="I1641">
        <v>107</v>
      </c>
      <c r="J1641">
        <v>75</v>
      </c>
      <c r="K1641" t="s">
        <v>20</v>
      </c>
      <c r="L1641">
        <f>IF(AI_Impact_on_Jobs_20303[[#This Row],[Risk_Category]] = "Low", AI_Impact_on_Jobs_20303[[#This Row],[Automation_Probability_2030]], 0)</f>
        <v>0</v>
      </c>
      <c r="M1641">
        <f>IF(AI_Impact_on_Jobs_20303[[#This Row],[Risk_Category]]="Medium", AI_Impact_on_Jobs_20303[[#This Row],[Automation_Probability_2030]], 0)</f>
        <v>0</v>
      </c>
      <c r="N1641">
        <f>IF(AI_Impact_on_Jobs_20303[[#This Row],[Risk_Category]]="High", AI_Impact_on_Jobs_20303[[#This Row],[Automation_Probability_2030]], 0)</f>
        <v>75</v>
      </c>
      <c r="O1641">
        <f>AVERAGE(AI_Impact_on_Jobs_20303[[#This Row],[Skill_1]:[Skill_10]])</f>
        <v>38.6</v>
      </c>
      <c r="P1641">
        <v>12</v>
      </c>
      <c r="Q1641">
        <v>52</v>
      </c>
      <c r="R1641">
        <v>55</v>
      </c>
      <c r="S1641">
        <v>33</v>
      </c>
      <c r="T1641">
        <v>63</v>
      </c>
      <c r="U1641">
        <v>7</v>
      </c>
      <c r="V1641">
        <v>15</v>
      </c>
      <c r="W1641">
        <v>55</v>
      </c>
      <c r="X1641">
        <v>6</v>
      </c>
      <c r="Y1641">
        <v>88</v>
      </c>
    </row>
    <row r="1642" spans="1:25" x14ac:dyDescent="0.35">
      <c r="A1642">
        <v>1641</v>
      </c>
      <c r="B1642" t="s">
        <v>34</v>
      </c>
      <c r="C1642">
        <v>141706</v>
      </c>
      <c r="D1642">
        <f>ROUND(AI_Impact_on_Jobs_20303[[#This Row],[Salary]]/1000, 1)</f>
        <v>141.69999999999999</v>
      </c>
      <c r="E1642">
        <v>18</v>
      </c>
      <c r="F16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42" t="s">
        <v>38</v>
      </c>
      <c r="H1642">
        <v>67</v>
      </c>
      <c r="I1642">
        <v>89</v>
      </c>
      <c r="J1642">
        <v>46</v>
      </c>
      <c r="K1642" t="s">
        <v>27</v>
      </c>
      <c r="L1642">
        <f>IF(AI_Impact_on_Jobs_20303[[#This Row],[Risk_Category]] = "Low", AI_Impact_on_Jobs_20303[[#This Row],[Automation_Probability_2030]], 0)</f>
        <v>0</v>
      </c>
      <c r="M1642">
        <f>IF(AI_Impact_on_Jobs_20303[[#This Row],[Risk_Category]]="Medium", AI_Impact_on_Jobs_20303[[#This Row],[Automation_Probability_2030]], 0)</f>
        <v>46</v>
      </c>
      <c r="N1642">
        <f>IF(AI_Impact_on_Jobs_20303[[#This Row],[Risk_Category]]="High", AI_Impact_on_Jobs_20303[[#This Row],[Automation_Probability_2030]], 0)</f>
        <v>0</v>
      </c>
      <c r="O1642">
        <f>AVERAGE(AI_Impact_on_Jobs_20303[[#This Row],[Skill_1]:[Skill_10]])</f>
        <v>63.7</v>
      </c>
      <c r="P1642">
        <v>76</v>
      </c>
      <c r="Q1642">
        <v>5</v>
      </c>
      <c r="R1642">
        <v>73</v>
      </c>
      <c r="S1642">
        <v>51</v>
      </c>
      <c r="T1642">
        <v>59</v>
      </c>
      <c r="U1642">
        <v>76</v>
      </c>
      <c r="V1642">
        <v>61</v>
      </c>
      <c r="W1642">
        <v>62</v>
      </c>
      <c r="X1642">
        <v>79</v>
      </c>
      <c r="Y1642">
        <v>95</v>
      </c>
    </row>
    <row r="1643" spans="1:25" x14ac:dyDescent="0.35">
      <c r="A1643">
        <v>1642</v>
      </c>
      <c r="B1643" t="s">
        <v>24</v>
      </c>
      <c r="C1643">
        <v>60795</v>
      </c>
      <c r="D1643">
        <f>ROUND(AI_Impact_on_Jobs_20303[[#This Row],[Salary]]/1000, 1)</f>
        <v>60.8</v>
      </c>
      <c r="E1643">
        <v>2</v>
      </c>
      <c r="F16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43" t="s">
        <v>38</v>
      </c>
      <c r="H1643">
        <v>58</v>
      </c>
      <c r="I1643">
        <v>59</v>
      </c>
      <c r="J1643">
        <v>79</v>
      </c>
      <c r="K1643" t="s">
        <v>20</v>
      </c>
      <c r="L1643">
        <f>IF(AI_Impact_on_Jobs_20303[[#This Row],[Risk_Category]] = "Low", AI_Impact_on_Jobs_20303[[#This Row],[Automation_Probability_2030]], 0)</f>
        <v>0</v>
      </c>
      <c r="M1643">
        <f>IF(AI_Impact_on_Jobs_20303[[#This Row],[Risk_Category]]="Medium", AI_Impact_on_Jobs_20303[[#This Row],[Automation_Probability_2030]], 0)</f>
        <v>0</v>
      </c>
      <c r="N1643">
        <f>IF(AI_Impact_on_Jobs_20303[[#This Row],[Risk_Category]]="High", AI_Impact_on_Jobs_20303[[#This Row],[Automation_Probability_2030]], 0)</f>
        <v>79</v>
      </c>
      <c r="O1643">
        <f>AVERAGE(AI_Impact_on_Jobs_20303[[#This Row],[Skill_1]:[Skill_10]])</f>
        <v>37.4</v>
      </c>
      <c r="P1643">
        <v>41</v>
      </c>
      <c r="Q1643">
        <v>84</v>
      </c>
      <c r="R1643">
        <v>51</v>
      </c>
      <c r="S1643">
        <v>73</v>
      </c>
      <c r="T1643">
        <v>2</v>
      </c>
      <c r="U1643">
        <v>46</v>
      </c>
      <c r="V1643">
        <v>9</v>
      </c>
      <c r="W1643">
        <v>22</v>
      </c>
      <c r="X1643">
        <v>3</v>
      </c>
      <c r="Y1643">
        <v>43</v>
      </c>
    </row>
    <row r="1644" spans="1:25" x14ac:dyDescent="0.35">
      <c r="A1644">
        <v>1643</v>
      </c>
      <c r="B1644" t="s">
        <v>18</v>
      </c>
      <c r="C1644">
        <v>137729</v>
      </c>
      <c r="D1644">
        <f>ROUND(AI_Impact_on_Jobs_20303[[#This Row],[Salary]]/1000, 1)</f>
        <v>137.69999999999999</v>
      </c>
      <c r="E1644">
        <v>26</v>
      </c>
      <c r="F16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44" t="s">
        <v>38</v>
      </c>
      <c r="H1644">
        <v>45</v>
      </c>
      <c r="I1644">
        <v>96</v>
      </c>
      <c r="J1644">
        <v>87</v>
      </c>
      <c r="K1644" t="s">
        <v>20</v>
      </c>
      <c r="L1644">
        <f>IF(AI_Impact_on_Jobs_20303[[#This Row],[Risk_Category]] = "Low", AI_Impact_on_Jobs_20303[[#This Row],[Automation_Probability_2030]], 0)</f>
        <v>0</v>
      </c>
      <c r="M1644">
        <f>IF(AI_Impact_on_Jobs_20303[[#This Row],[Risk_Category]]="Medium", AI_Impact_on_Jobs_20303[[#This Row],[Automation_Probability_2030]], 0)</f>
        <v>0</v>
      </c>
      <c r="N1644">
        <f>IF(AI_Impact_on_Jobs_20303[[#This Row],[Risk_Category]]="High", AI_Impact_on_Jobs_20303[[#This Row],[Automation_Probability_2030]], 0)</f>
        <v>87</v>
      </c>
      <c r="O1644">
        <f>AVERAGE(AI_Impact_on_Jobs_20303[[#This Row],[Skill_1]:[Skill_10]])</f>
        <v>46.7</v>
      </c>
      <c r="P1644">
        <v>25</v>
      </c>
      <c r="Q1644">
        <v>75</v>
      </c>
      <c r="R1644">
        <v>15</v>
      </c>
      <c r="S1644">
        <v>4</v>
      </c>
      <c r="T1644">
        <v>66</v>
      </c>
      <c r="U1644">
        <v>83</v>
      </c>
      <c r="V1644">
        <v>79</v>
      </c>
      <c r="W1644">
        <v>72</v>
      </c>
      <c r="X1644">
        <v>36</v>
      </c>
      <c r="Y1644">
        <v>12</v>
      </c>
    </row>
    <row r="1645" spans="1:25" x14ac:dyDescent="0.35">
      <c r="A1645">
        <v>1644</v>
      </c>
      <c r="B1645" t="s">
        <v>43</v>
      </c>
      <c r="C1645">
        <v>59340</v>
      </c>
      <c r="D1645">
        <f>ROUND(AI_Impact_on_Jobs_20303[[#This Row],[Salary]]/1000, 1)</f>
        <v>59.3</v>
      </c>
      <c r="E1645">
        <v>5</v>
      </c>
      <c r="F16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45" t="s">
        <v>25</v>
      </c>
      <c r="H1645">
        <v>86</v>
      </c>
      <c r="I1645">
        <v>136</v>
      </c>
      <c r="J1645">
        <v>29</v>
      </c>
      <c r="K1645" t="s">
        <v>23</v>
      </c>
      <c r="L1645">
        <f>IF(AI_Impact_on_Jobs_20303[[#This Row],[Risk_Category]] = "Low", AI_Impact_on_Jobs_20303[[#This Row],[Automation_Probability_2030]], 0)</f>
        <v>29</v>
      </c>
      <c r="M1645">
        <f>IF(AI_Impact_on_Jobs_20303[[#This Row],[Risk_Category]]="Medium", AI_Impact_on_Jobs_20303[[#This Row],[Automation_Probability_2030]], 0)</f>
        <v>0</v>
      </c>
      <c r="N1645">
        <f>IF(AI_Impact_on_Jobs_20303[[#This Row],[Risk_Category]]="High", AI_Impact_on_Jobs_20303[[#This Row],[Automation_Probability_2030]], 0)</f>
        <v>0</v>
      </c>
      <c r="O1645">
        <f>AVERAGE(AI_Impact_on_Jobs_20303[[#This Row],[Skill_1]:[Skill_10]])</f>
        <v>39.6</v>
      </c>
      <c r="P1645">
        <v>8</v>
      </c>
      <c r="Q1645">
        <v>54</v>
      </c>
      <c r="R1645">
        <v>65</v>
      </c>
      <c r="S1645">
        <v>71</v>
      </c>
      <c r="T1645">
        <v>64</v>
      </c>
      <c r="U1645">
        <v>77</v>
      </c>
      <c r="V1645">
        <v>36</v>
      </c>
      <c r="W1645">
        <v>18</v>
      </c>
      <c r="X1645">
        <v>2</v>
      </c>
      <c r="Y1645">
        <v>1</v>
      </c>
    </row>
    <row r="1646" spans="1:25" x14ac:dyDescent="0.35">
      <c r="A1646">
        <v>1645</v>
      </c>
      <c r="B1646" t="s">
        <v>32</v>
      </c>
      <c r="C1646">
        <v>75487</v>
      </c>
      <c r="D1646">
        <f>ROUND(AI_Impact_on_Jobs_20303[[#This Row],[Salary]]/1000, 1)</f>
        <v>75.5</v>
      </c>
      <c r="E1646">
        <v>2</v>
      </c>
      <c r="F16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46" t="s">
        <v>25</v>
      </c>
      <c r="H1646">
        <v>9</v>
      </c>
      <c r="I1646">
        <v>82</v>
      </c>
      <c r="J1646">
        <v>55</v>
      </c>
      <c r="K1646" t="s">
        <v>27</v>
      </c>
      <c r="L1646">
        <f>IF(AI_Impact_on_Jobs_20303[[#This Row],[Risk_Category]] = "Low", AI_Impact_on_Jobs_20303[[#This Row],[Automation_Probability_2030]], 0)</f>
        <v>0</v>
      </c>
      <c r="M1646">
        <f>IF(AI_Impact_on_Jobs_20303[[#This Row],[Risk_Category]]="Medium", AI_Impact_on_Jobs_20303[[#This Row],[Automation_Probability_2030]], 0)</f>
        <v>55</v>
      </c>
      <c r="N1646">
        <f>IF(AI_Impact_on_Jobs_20303[[#This Row],[Risk_Category]]="High", AI_Impact_on_Jobs_20303[[#This Row],[Automation_Probability_2030]], 0)</f>
        <v>0</v>
      </c>
      <c r="O1646">
        <f>AVERAGE(AI_Impact_on_Jobs_20303[[#This Row],[Skill_1]:[Skill_10]])</f>
        <v>48.8</v>
      </c>
      <c r="P1646">
        <v>89</v>
      </c>
      <c r="Q1646">
        <v>84</v>
      </c>
      <c r="R1646">
        <v>25</v>
      </c>
      <c r="S1646">
        <v>13</v>
      </c>
      <c r="T1646">
        <v>19</v>
      </c>
      <c r="U1646">
        <v>97</v>
      </c>
      <c r="V1646">
        <v>55</v>
      </c>
      <c r="W1646">
        <v>18</v>
      </c>
      <c r="X1646">
        <v>84</v>
      </c>
      <c r="Y1646">
        <v>4</v>
      </c>
    </row>
    <row r="1647" spans="1:25" x14ac:dyDescent="0.35">
      <c r="A1647">
        <v>1646</v>
      </c>
      <c r="B1647" t="s">
        <v>41</v>
      </c>
      <c r="C1647">
        <v>123258</v>
      </c>
      <c r="D1647">
        <f>ROUND(AI_Impact_on_Jobs_20303[[#This Row],[Salary]]/1000, 1)</f>
        <v>123.3</v>
      </c>
      <c r="E1647">
        <v>17</v>
      </c>
      <c r="F16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47" t="s">
        <v>19</v>
      </c>
      <c r="H1647">
        <v>26</v>
      </c>
      <c r="I1647">
        <v>89</v>
      </c>
      <c r="J1647">
        <v>83</v>
      </c>
      <c r="K1647" t="s">
        <v>20</v>
      </c>
      <c r="L1647">
        <f>IF(AI_Impact_on_Jobs_20303[[#This Row],[Risk_Category]] = "Low", AI_Impact_on_Jobs_20303[[#This Row],[Automation_Probability_2030]], 0)</f>
        <v>0</v>
      </c>
      <c r="M1647">
        <f>IF(AI_Impact_on_Jobs_20303[[#This Row],[Risk_Category]]="Medium", AI_Impact_on_Jobs_20303[[#This Row],[Automation_Probability_2030]], 0)</f>
        <v>0</v>
      </c>
      <c r="N1647">
        <f>IF(AI_Impact_on_Jobs_20303[[#This Row],[Risk_Category]]="High", AI_Impact_on_Jobs_20303[[#This Row],[Automation_Probability_2030]], 0)</f>
        <v>83</v>
      </c>
      <c r="O1647">
        <f>AVERAGE(AI_Impact_on_Jobs_20303[[#This Row],[Skill_1]:[Skill_10]])</f>
        <v>59.4</v>
      </c>
      <c r="P1647">
        <v>89</v>
      </c>
      <c r="Q1647">
        <v>87</v>
      </c>
      <c r="R1647">
        <v>57</v>
      </c>
      <c r="S1647">
        <v>22</v>
      </c>
      <c r="T1647">
        <v>4</v>
      </c>
      <c r="U1647">
        <v>98</v>
      </c>
      <c r="V1647">
        <v>61</v>
      </c>
      <c r="W1647">
        <v>78</v>
      </c>
      <c r="X1647">
        <v>45</v>
      </c>
      <c r="Y1647">
        <v>53</v>
      </c>
    </row>
    <row r="1648" spans="1:25" x14ac:dyDescent="0.35">
      <c r="A1648">
        <v>1647</v>
      </c>
      <c r="B1648" t="s">
        <v>31</v>
      </c>
      <c r="C1648">
        <v>37160</v>
      </c>
      <c r="D1648">
        <f>ROUND(AI_Impact_on_Jobs_20303[[#This Row],[Salary]]/1000, 1)</f>
        <v>37.200000000000003</v>
      </c>
      <c r="E1648">
        <v>9</v>
      </c>
      <c r="F16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48" t="s">
        <v>38</v>
      </c>
      <c r="H1648">
        <v>85</v>
      </c>
      <c r="I1648">
        <v>101</v>
      </c>
      <c r="J1648">
        <v>17</v>
      </c>
      <c r="K1648" t="s">
        <v>23</v>
      </c>
      <c r="L1648">
        <f>IF(AI_Impact_on_Jobs_20303[[#This Row],[Risk_Category]] = "Low", AI_Impact_on_Jobs_20303[[#This Row],[Automation_Probability_2030]], 0)</f>
        <v>17</v>
      </c>
      <c r="M1648">
        <f>IF(AI_Impact_on_Jobs_20303[[#This Row],[Risk_Category]]="Medium", AI_Impact_on_Jobs_20303[[#This Row],[Automation_Probability_2030]], 0)</f>
        <v>0</v>
      </c>
      <c r="N1648">
        <f>IF(AI_Impact_on_Jobs_20303[[#This Row],[Risk_Category]]="High", AI_Impact_on_Jobs_20303[[#This Row],[Automation_Probability_2030]], 0)</f>
        <v>0</v>
      </c>
      <c r="O1648">
        <f>AVERAGE(AI_Impact_on_Jobs_20303[[#This Row],[Skill_1]:[Skill_10]])</f>
        <v>50.2</v>
      </c>
      <c r="P1648">
        <v>34</v>
      </c>
      <c r="Q1648">
        <v>18</v>
      </c>
      <c r="R1648">
        <v>94</v>
      </c>
      <c r="S1648">
        <v>32</v>
      </c>
      <c r="T1648">
        <v>8</v>
      </c>
      <c r="U1648">
        <v>72</v>
      </c>
      <c r="V1648">
        <v>79</v>
      </c>
      <c r="W1648">
        <v>94</v>
      </c>
      <c r="X1648">
        <v>62</v>
      </c>
      <c r="Y1648">
        <v>9</v>
      </c>
    </row>
    <row r="1649" spans="1:25" x14ac:dyDescent="0.35">
      <c r="A1649">
        <v>1648</v>
      </c>
      <c r="B1649" t="s">
        <v>34</v>
      </c>
      <c r="C1649">
        <v>43869</v>
      </c>
      <c r="D1649">
        <f>ROUND(AI_Impact_on_Jobs_20303[[#This Row],[Salary]]/1000, 1)</f>
        <v>43.9</v>
      </c>
      <c r="E1649">
        <v>7</v>
      </c>
      <c r="F16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49" t="s">
        <v>25</v>
      </c>
      <c r="H1649">
        <v>63</v>
      </c>
      <c r="I1649">
        <v>127</v>
      </c>
      <c r="J1649">
        <v>41</v>
      </c>
      <c r="K1649" t="s">
        <v>27</v>
      </c>
      <c r="L1649">
        <f>IF(AI_Impact_on_Jobs_20303[[#This Row],[Risk_Category]] = "Low", AI_Impact_on_Jobs_20303[[#This Row],[Automation_Probability_2030]], 0)</f>
        <v>0</v>
      </c>
      <c r="M1649">
        <f>IF(AI_Impact_on_Jobs_20303[[#This Row],[Risk_Category]]="Medium", AI_Impact_on_Jobs_20303[[#This Row],[Automation_Probability_2030]], 0)</f>
        <v>41</v>
      </c>
      <c r="N1649">
        <f>IF(AI_Impact_on_Jobs_20303[[#This Row],[Risk_Category]]="High", AI_Impact_on_Jobs_20303[[#This Row],[Automation_Probability_2030]], 0)</f>
        <v>0</v>
      </c>
      <c r="O1649">
        <f>AVERAGE(AI_Impact_on_Jobs_20303[[#This Row],[Skill_1]:[Skill_10]])</f>
        <v>50.5</v>
      </c>
      <c r="P1649">
        <v>74</v>
      </c>
      <c r="Q1649">
        <v>78</v>
      </c>
      <c r="R1649">
        <v>83</v>
      </c>
      <c r="S1649">
        <v>31</v>
      </c>
      <c r="T1649">
        <v>68</v>
      </c>
      <c r="U1649">
        <v>3</v>
      </c>
      <c r="V1649">
        <v>74</v>
      </c>
      <c r="W1649">
        <v>46</v>
      </c>
      <c r="X1649">
        <v>6</v>
      </c>
      <c r="Y1649">
        <v>42</v>
      </c>
    </row>
    <row r="1650" spans="1:25" x14ac:dyDescent="0.35">
      <c r="A1650">
        <v>1649</v>
      </c>
      <c r="B1650" t="s">
        <v>24</v>
      </c>
      <c r="C1650">
        <v>142266</v>
      </c>
      <c r="D1650">
        <f>ROUND(AI_Impact_on_Jobs_20303[[#This Row],[Salary]]/1000, 1)</f>
        <v>142.30000000000001</v>
      </c>
      <c r="E1650">
        <v>20</v>
      </c>
      <c r="F16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50" t="s">
        <v>19</v>
      </c>
      <c r="H1650">
        <v>18</v>
      </c>
      <c r="I1650">
        <v>58</v>
      </c>
      <c r="J1650">
        <v>85</v>
      </c>
      <c r="K1650" t="s">
        <v>20</v>
      </c>
      <c r="L1650">
        <f>IF(AI_Impact_on_Jobs_20303[[#This Row],[Risk_Category]] = "Low", AI_Impact_on_Jobs_20303[[#This Row],[Automation_Probability_2030]], 0)</f>
        <v>0</v>
      </c>
      <c r="M1650">
        <f>IF(AI_Impact_on_Jobs_20303[[#This Row],[Risk_Category]]="Medium", AI_Impact_on_Jobs_20303[[#This Row],[Automation_Probability_2030]], 0)</f>
        <v>0</v>
      </c>
      <c r="N1650">
        <f>IF(AI_Impact_on_Jobs_20303[[#This Row],[Risk_Category]]="High", AI_Impact_on_Jobs_20303[[#This Row],[Automation_Probability_2030]], 0)</f>
        <v>85</v>
      </c>
      <c r="O1650">
        <f>AVERAGE(AI_Impact_on_Jobs_20303[[#This Row],[Skill_1]:[Skill_10]])</f>
        <v>30.6</v>
      </c>
      <c r="P1650">
        <v>85</v>
      </c>
      <c r="Q1650">
        <v>2</v>
      </c>
      <c r="R1650">
        <v>7</v>
      </c>
      <c r="S1650">
        <v>46</v>
      </c>
      <c r="T1650">
        <v>74</v>
      </c>
      <c r="U1650">
        <v>16</v>
      </c>
      <c r="V1650">
        <v>27</v>
      </c>
      <c r="W1650">
        <v>23</v>
      </c>
      <c r="X1650">
        <v>4</v>
      </c>
      <c r="Y1650">
        <v>22</v>
      </c>
    </row>
    <row r="1651" spans="1:25" x14ac:dyDescent="0.35">
      <c r="A1651">
        <v>1650</v>
      </c>
      <c r="B1651" t="s">
        <v>32</v>
      </c>
      <c r="C1651">
        <v>112833</v>
      </c>
      <c r="D1651">
        <f>ROUND(AI_Impact_on_Jobs_20303[[#This Row],[Salary]]/1000, 1)</f>
        <v>112.8</v>
      </c>
      <c r="E1651">
        <v>24</v>
      </c>
      <c r="F16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51" t="s">
        <v>25</v>
      </c>
      <c r="H1651">
        <v>34</v>
      </c>
      <c r="I1651">
        <v>61</v>
      </c>
      <c r="J1651">
        <v>32</v>
      </c>
      <c r="K1651" t="s">
        <v>27</v>
      </c>
      <c r="L1651">
        <f>IF(AI_Impact_on_Jobs_20303[[#This Row],[Risk_Category]] = "Low", AI_Impact_on_Jobs_20303[[#This Row],[Automation_Probability_2030]], 0)</f>
        <v>0</v>
      </c>
      <c r="M1651">
        <f>IF(AI_Impact_on_Jobs_20303[[#This Row],[Risk_Category]]="Medium", AI_Impact_on_Jobs_20303[[#This Row],[Automation_Probability_2030]], 0)</f>
        <v>32</v>
      </c>
      <c r="N1651">
        <f>IF(AI_Impact_on_Jobs_20303[[#This Row],[Risk_Category]]="High", AI_Impact_on_Jobs_20303[[#This Row],[Automation_Probability_2030]], 0)</f>
        <v>0</v>
      </c>
      <c r="O1651">
        <f>AVERAGE(AI_Impact_on_Jobs_20303[[#This Row],[Skill_1]:[Skill_10]])</f>
        <v>23.9</v>
      </c>
      <c r="P1651">
        <v>37</v>
      </c>
      <c r="Q1651">
        <v>5</v>
      </c>
      <c r="R1651">
        <v>1</v>
      </c>
      <c r="S1651">
        <v>14</v>
      </c>
      <c r="T1651">
        <v>0</v>
      </c>
      <c r="U1651">
        <v>15</v>
      </c>
      <c r="V1651">
        <v>58</v>
      </c>
      <c r="W1651">
        <v>82</v>
      </c>
      <c r="X1651">
        <v>19</v>
      </c>
      <c r="Y1651">
        <v>8</v>
      </c>
    </row>
    <row r="1652" spans="1:25" x14ac:dyDescent="0.35">
      <c r="A1652">
        <v>1651</v>
      </c>
      <c r="B1652" t="s">
        <v>39</v>
      </c>
      <c r="C1652">
        <v>124538</v>
      </c>
      <c r="D1652">
        <f>ROUND(AI_Impact_on_Jobs_20303[[#This Row],[Salary]]/1000, 1)</f>
        <v>124.5</v>
      </c>
      <c r="E1652">
        <v>10</v>
      </c>
      <c r="F16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52" t="s">
        <v>38</v>
      </c>
      <c r="H1652">
        <v>1</v>
      </c>
      <c r="I1652">
        <v>123</v>
      </c>
      <c r="J1652">
        <v>73</v>
      </c>
      <c r="K1652" t="s">
        <v>20</v>
      </c>
      <c r="L1652">
        <f>IF(AI_Impact_on_Jobs_20303[[#This Row],[Risk_Category]] = "Low", AI_Impact_on_Jobs_20303[[#This Row],[Automation_Probability_2030]], 0)</f>
        <v>0</v>
      </c>
      <c r="M1652">
        <f>IF(AI_Impact_on_Jobs_20303[[#This Row],[Risk_Category]]="Medium", AI_Impact_on_Jobs_20303[[#This Row],[Automation_Probability_2030]], 0)</f>
        <v>0</v>
      </c>
      <c r="N1652">
        <f>IF(AI_Impact_on_Jobs_20303[[#This Row],[Risk_Category]]="High", AI_Impact_on_Jobs_20303[[#This Row],[Automation_Probability_2030]], 0)</f>
        <v>73</v>
      </c>
      <c r="O1652">
        <f>AVERAGE(AI_Impact_on_Jobs_20303[[#This Row],[Skill_1]:[Skill_10]])</f>
        <v>34.299999999999997</v>
      </c>
      <c r="P1652">
        <v>23</v>
      </c>
      <c r="Q1652">
        <v>12</v>
      </c>
      <c r="R1652">
        <v>25</v>
      </c>
      <c r="S1652">
        <v>8</v>
      </c>
      <c r="T1652">
        <v>13</v>
      </c>
      <c r="U1652">
        <v>99</v>
      </c>
      <c r="V1652">
        <v>33</v>
      </c>
      <c r="W1652">
        <v>92</v>
      </c>
      <c r="X1652">
        <v>19</v>
      </c>
      <c r="Y1652">
        <v>19</v>
      </c>
    </row>
    <row r="1653" spans="1:25" x14ac:dyDescent="0.35">
      <c r="A1653">
        <v>1652</v>
      </c>
      <c r="B1653" t="s">
        <v>26</v>
      </c>
      <c r="C1653">
        <v>54608</v>
      </c>
      <c r="D1653">
        <f>ROUND(AI_Impact_on_Jobs_20303[[#This Row],[Salary]]/1000, 1)</f>
        <v>54.6</v>
      </c>
      <c r="E1653">
        <v>4</v>
      </c>
      <c r="F16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53" t="s">
        <v>25</v>
      </c>
      <c r="H1653">
        <v>43</v>
      </c>
      <c r="I1653">
        <v>54</v>
      </c>
      <c r="J1653">
        <v>36</v>
      </c>
      <c r="K1653" t="s">
        <v>27</v>
      </c>
      <c r="L1653">
        <f>IF(AI_Impact_on_Jobs_20303[[#This Row],[Risk_Category]] = "Low", AI_Impact_on_Jobs_20303[[#This Row],[Automation_Probability_2030]], 0)</f>
        <v>0</v>
      </c>
      <c r="M1653">
        <f>IF(AI_Impact_on_Jobs_20303[[#This Row],[Risk_Category]]="Medium", AI_Impact_on_Jobs_20303[[#This Row],[Automation_Probability_2030]], 0)</f>
        <v>36</v>
      </c>
      <c r="N1653">
        <f>IF(AI_Impact_on_Jobs_20303[[#This Row],[Risk_Category]]="High", AI_Impact_on_Jobs_20303[[#This Row],[Automation_Probability_2030]], 0)</f>
        <v>0</v>
      </c>
      <c r="O1653">
        <f>AVERAGE(AI_Impact_on_Jobs_20303[[#This Row],[Skill_1]:[Skill_10]])</f>
        <v>32.9</v>
      </c>
      <c r="P1653">
        <v>8</v>
      </c>
      <c r="Q1653">
        <v>59</v>
      </c>
      <c r="R1653">
        <v>19</v>
      </c>
      <c r="S1653">
        <v>5</v>
      </c>
      <c r="T1653">
        <v>37</v>
      </c>
      <c r="U1653">
        <v>8</v>
      </c>
      <c r="V1653">
        <v>32</v>
      </c>
      <c r="W1653">
        <v>46</v>
      </c>
      <c r="X1653">
        <v>72</v>
      </c>
      <c r="Y1653">
        <v>43</v>
      </c>
    </row>
    <row r="1654" spans="1:25" x14ac:dyDescent="0.35">
      <c r="A1654">
        <v>1653</v>
      </c>
      <c r="B1654" t="s">
        <v>44</v>
      </c>
      <c r="C1654">
        <v>41367</v>
      </c>
      <c r="D1654">
        <f>ROUND(AI_Impact_on_Jobs_20303[[#This Row],[Salary]]/1000, 1)</f>
        <v>41.4</v>
      </c>
      <c r="E1654">
        <v>11</v>
      </c>
      <c r="F16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54" t="s">
        <v>38</v>
      </c>
      <c r="H1654">
        <v>66</v>
      </c>
      <c r="I1654">
        <v>91</v>
      </c>
      <c r="J1654">
        <v>5</v>
      </c>
      <c r="K1654" t="s">
        <v>27</v>
      </c>
      <c r="L1654">
        <f>IF(AI_Impact_on_Jobs_20303[[#This Row],[Risk_Category]] = "Low", AI_Impact_on_Jobs_20303[[#This Row],[Automation_Probability_2030]], 0)</f>
        <v>0</v>
      </c>
      <c r="M1654">
        <f>IF(AI_Impact_on_Jobs_20303[[#This Row],[Risk_Category]]="Medium", AI_Impact_on_Jobs_20303[[#This Row],[Automation_Probability_2030]], 0)</f>
        <v>5</v>
      </c>
      <c r="N1654">
        <f>IF(AI_Impact_on_Jobs_20303[[#This Row],[Risk_Category]]="High", AI_Impact_on_Jobs_20303[[#This Row],[Automation_Probability_2030]], 0)</f>
        <v>0</v>
      </c>
      <c r="O1654">
        <f>AVERAGE(AI_Impact_on_Jobs_20303[[#This Row],[Skill_1]:[Skill_10]])</f>
        <v>46.8</v>
      </c>
      <c r="P1654">
        <v>97</v>
      </c>
      <c r="Q1654">
        <v>66</v>
      </c>
      <c r="R1654">
        <v>9</v>
      </c>
      <c r="S1654">
        <v>18</v>
      </c>
      <c r="T1654">
        <v>48</v>
      </c>
      <c r="U1654">
        <v>91</v>
      </c>
      <c r="V1654">
        <v>32</v>
      </c>
      <c r="W1654">
        <v>97</v>
      </c>
      <c r="X1654">
        <v>1</v>
      </c>
      <c r="Y1654">
        <v>9</v>
      </c>
    </row>
    <row r="1655" spans="1:25" x14ac:dyDescent="0.35">
      <c r="A1655">
        <v>1654</v>
      </c>
      <c r="B1655" t="s">
        <v>43</v>
      </c>
      <c r="C1655">
        <v>123159</v>
      </c>
      <c r="D1655">
        <f>ROUND(AI_Impact_on_Jobs_20303[[#This Row],[Salary]]/1000, 1)</f>
        <v>123.2</v>
      </c>
      <c r="E1655">
        <v>22</v>
      </c>
      <c r="F16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55" t="s">
        <v>22</v>
      </c>
      <c r="H1655">
        <v>7</v>
      </c>
      <c r="I1655">
        <v>138</v>
      </c>
      <c r="J1655">
        <v>11</v>
      </c>
      <c r="K1655" t="s">
        <v>23</v>
      </c>
      <c r="L1655">
        <f>IF(AI_Impact_on_Jobs_20303[[#This Row],[Risk_Category]] = "Low", AI_Impact_on_Jobs_20303[[#This Row],[Automation_Probability_2030]], 0)</f>
        <v>11</v>
      </c>
      <c r="M1655">
        <f>IF(AI_Impact_on_Jobs_20303[[#This Row],[Risk_Category]]="Medium", AI_Impact_on_Jobs_20303[[#This Row],[Automation_Probability_2030]], 0)</f>
        <v>0</v>
      </c>
      <c r="N1655">
        <f>IF(AI_Impact_on_Jobs_20303[[#This Row],[Risk_Category]]="High", AI_Impact_on_Jobs_20303[[#This Row],[Automation_Probability_2030]], 0)</f>
        <v>0</v>
      </c>
      <c r="O1655">
        <f>AVERAGE(AI_Impact_on_Jobs_20303[[#This Row],[Skill_1]:[Skill_10]])</f>
        <v>36.6</v>
      </c>
      <c r="P1655">
        <v>2</v>
      </c>
      <c r="Q1655">
        <v>14</v>
      </c>
      <c r="R1655">
        <v>66</v>
      </c>
      <c r="S1655">
        <v>98</v>
      </c>
      <c r="T1655">
        <v>11</v>
      </c>
      <c r="U1655">
        <v>46</v>
      </c>
      <c r="V1655">
        <v>18</v>
      </c>
      <c r="W1655">
        <v>75</v>
      </c>
      <c r="X1655">
        <v>12</v>
      </c>
      <c r="Y1655">
        <v>24</v>
      </c>
    </row>
    <row r="1656" spans="1:25" x14ac:dyDescent="0.35">
      <c r="A1656">
        <v>1655</v>
      </c>
      <c r="B1656" t="s">
        <v>24</v>
      </c>
      <c r="C1656">
        <v>138864</v>
      </c>
      <c r="D1656">
        <f>ROUND(AI_Impact_on_Jobs_20303[[#This Row],[Salary]]/1000, 1)</f>
        <v>138.9</v>
      </c>
      <c r="E1656">
        <v>11</v>
      </c>
      <c r="F16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56" t="s">
        <v>38</v>
      </c>
      <c r="H1656">
        <v>55</v>
      </c>
      <c r="I1656">
        <v>137</v>
      </c>
      <c r="J1656">
        <v>83</v>
      </c>
      <c r="K1656" t="s">
        <v>20</v>
      </c>
      <c r="L1656">
        <f>IF(AI_Impact_on_Jobs_20303[[#This Row],[Risk_Category]] = "Low", AI_Impact_on_Jobs_20303[[#This Row],[Automation_Probability_2030]], 0)</f>
        <v>0</v>
      </c>
      <c r="M1656">
        <f>IF(AI_Impact_on_Jobs_20303[[#This Row],[Risk_Category]]="Medium", AI_Impact_on_Jobs_20303[[#This Row],[Automation_Probability_2030]], 0)</f>
        <v>0</v>
      </c>
      <c r="N1656">
        <f>IF(AI_Impact_on_Jobs_20303[[#This Row],[Risk_Category]]="High", AI_Impact_on_Jobs_20303[[#This Row],[Automation_Probability_2030]], 0)</f>
        <v>83</v>
      </c>
      <c r="O1656">
        <f>AVERAGE(AI_Impact_on_Jobs_20303[[#This Row],[Skill_1]:[Skill_10]])</f>
        <v>32.200000000000003</v>
      </c>
      <c r="P1656">
        <v>6</v>
      </c>
      <c r="Q1656">
        <v>56</v>
      </c>
      <c r="R1656">
        <v>8</v>
      </c>
      <c r="S1656">
        <v>13</v>
      </c>
      <c r="T1656">
        <v>7</v>
      </c>
      <c r="U1656">
        <v>19</v>
      </c>
      <c r="V1656">
        <v>75</v>
      </c>
      <c r="W1656">
        <v>59</v>
      </c>
      <c r="X1656">
        <v>54</v>
      </c>
      <c r="Y1656">
        <v>25</v>
      </c>
    </row>
    <row r="1657" spans="1:25" x14ac:dyDescent="0.35">
      <c r="A1657">
        <v>1656</v>
      </c>
      <c r="B1657" t="s">
        <v>18</v>
      </c>
      <c r="C1657">
        <v>125504</v>
      </c>
      <c r="D1657">
        <f>ROUND(AI_Impact_on_Jobs_20303[[#This Row],[Salary]]/1000, 1)</f>
        <v>125.5</v>
      </c>
      <c r="E1657">
        <v>14</v>
      </c>
      <c r="F16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57" t="s">
        <v>25</v>
      </c>
      <c r="H1657">
        <v>97</v>
      </c>
      <c r="I1657">
        <v>74</v>
      </c>
      <c r="J1657">
        <v>93</v>
      </c>
      <c r="K1657" t="s">
        <v>20</v>
      </c>
      <c r="L1657">
        <f>IF(AI_Impact_on_Jobs_20303[[#This Row],[Risk_Category]] = "Low", AI_Impact_on_Jobs_20303[[#This Row],[Automation_Probability_2030]], 0)</f>
        <v>0</v>
      </c>
      <c r="M1657">
        <f>IF(AI_Impact_on_Jobs_20303[[#This Row],[Risk_Category]]="Medium", AI_Impact_on_Jobs_20303[[#This Row],[Automation_Probability_2030]], 0)</f>
        <v>0</v>
      </c>
      <c r="N1657">
        <f>IF(AI_Impact_on_Jobs_20303[[#This Row],[Risk_Category]]="High", AI_Impact_on_Jobs_20303[[#This Row],[Automation_Probability_2030]], 0)</f>
        <v>93</v>
      </c>
      <c r="O1657">
        <f>AVERAGE(AI_Impact_on_Jobs_20303[[#This Row],[Skill_1]:[Skill_10]])</f>
        <v>59.9</v>
      </c>
      <c r="P1657">
        <v>58</v>
      </c>
      <c r="Q1657">
        <v>12</v>
      </c>
      <c r="R1657">
        <v>47</v>
      </c>
      <c r="S1657">
        <v>95</v>
      </c>
      <c r="T1657">
        <v>42</v>
      </c>
      <c r="U1657">
        <v>86</v>
      </c>
      <c r="V1657">
        <v>26</v>
      </c>
      <c r="W1657">
        <v>57</v>
      </c>
      <c r="X1657">
        <v>84</v>
      </c>
      <c r="Y1657">
        <v>92</v>
      </c>
    </row>
    <row r="1658" spans="1:25" x14ac:dyDescent="0.35">
      <c r="A1658">
        <v>1657</v>
      </c>
      <c r="B1658" t="s">
        <v>36</v>
      </c>
      <c r="C1658">
        <v>90302</v>
      </c>
      <c r="D1658">
        <f>ROUND(AI_Impact_on_Jobs_20303[[#This Row],[Salary]]/1000, 1)</f>
        <v>90.3</v>
      </c>
      <c r="E1658">
        <v>18</v>
      </c>
      <c r="F16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58" t="s">
        <v>22</v>
      </c>
      <c r="H1658">
        <v>64</v>
      </c>
      <c r="I1658">
        <v>5</v>
      </c>
      <c r="J1658">
        <v>4</v>
      </c>
      <c r="K1658" t="s">
        <v>27</v>
      </c>
      <c r="L1658">
        <f>IF(AI_Impact_on_Jobs_20303[[#This Row],[Risk_Category]] = "Low", AI_Impact_on_Jobs_20303[[#This Row],[Automation_Probability_2030]], 0)</f>
        <v>0</v>
      </c>
      <c r="M1658">
        <f>IF(AI_Impact_on_Jobs_20303[[#This Row],[Risk_Category]]="Medium", AI_Impact_on_Jobs_20303[[#This Row],[Automation_Probability_2030]], 0)</f>
        <v>4</v>
      </c>
      <c r="N1658">
        <f>IF(AI_Impact_on_Jobs_20303[[#This Row],[Risk_Category]]="High", AI_Impact_on_Jobs_20303[[#This Row],[Automation_Probability_2030]], 0)</f>
        <v>0</v>
      </c>
      <c r="O1658">
        <f>AVERAGE(AI_Impact_on_Jobs_20303[[#This Row],[Skill_1]:[Skill_10]])</f>
        <v>46.6</v>
      </c>
      <c r="P1658">
        <v>28</v>
      </c>
      <c r="Q1658">
        <v>9</v>
      </c>
      <c r="R1658">
        <v>28</v>
      </c>
      <c r="S1658">
        <v>32</v>
      </c>
      <c r="T1658">
        <v>97</v>
      </c>
      <c r="U1658">
        <v>67</v>
      </c>
      <c r="V1658">
        <v>43</v>
      </c>
      <c r="W1658">
        <v>99</v>
      </c>
      <c r="X1658">
        <v>15</v>
      </c>
      <c r="Y1658">
        <v>48</v>
      </c>
    </row>
    <row r="1659" spans="1:25" x14ac:dyDescent="0.35">
      <c r="A1659">
        <v>1658</v>
      </c>
      <c r="B1659" t="s">
        <v>21</v>
      </c>
      <c r="C1659">
        <v>72722</v>
      </c>
      <c r="D1659">
        <f>ROUND(AI_Impact_on_Jobs_20303[[#This Row],[Salary]]/1000, 1)</f>
        <v>72.7</v>
      </c>
      <c r="E1659">
        <v>0</v>
      </c>
      <c r="F16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59" t="s">
        <v>38</v>
      </c>
      <c r="H1659">
        <v>48</v>
      </c>
      <c r="I1659">
        <v>121</v>
      </c>
      <c r="J1659">
        <v>1</v>
      </c>
      <c r="K1659" t="s">
        <v>23</v>
      </c>
      <c r="L1659">
        <f>IF(AI_Impact_on_Jobs_20303[[#This Row],[Risk_Category]] = "Low", AI_Impact_on_Jobs_20303[[#This Row],[Automation_Probability_2030]], 0)</f>
        <v>1</v>
      </c>
      <c r="M1659">
        <f>IF(AI_Impact_on_Jobs_20303[[#This Row],[Risk_Category]]="Medium", AI_Impact_on_Jobs_20303[[#This Row],[Automation_Probability_2030]], 0)</f>
        <v>0</v>
      </c>
      <c r="N1659">
        <f>IF(AI_Impact_on_Jobs_20303[[#This Row],[Risk_Category]]="High", AI_Impact_on_Jobs_20303[[#This Row],[Automation_Probability_2030]], 0)</f>
        <v>0</v>
      </c>
      <c r="O1659">
        <f>AVERAGE(AI_Impact_on_Jobs_20303[[#This Row],[Skill_1]:[Skill_10]])</f>
        <v>41.4</v>
      </c>
      <c r="P1659">
        <v>74</v>
      </c>
      <c r="Q1659">
        <v>55</v>
      </c>
      <c r="R1659">
        <v>1</v>
      </c>
      <c r="S1659">
        <v>56</v>
      </c>
      <c r="T1659">
        <v>7</v>
      </c>
      <c r="U1659">
        <v>1</v>
      </c>
      <c r="V1659">
        <v>89</v>
      </c>
      <c r="W1659">
        <v>49</v>
      </c>
      <c r="X1659">
        <v>54</v>
      </c>
      <c r="Y1659">
        <v>28</v>
      </c>
    </row>
    <row r="1660" spans="1:25" x14ac:dyDescent="0.35">
      <c r="A1660">
        <v>1659</v>
      </c>
      <c r="B1660" t="s">
        <v>39</v>
      </c>
      <c r="C1660">
        <v>116379</v>
      </c>
      <c r="D1660">
        <f>ROUND(AI_Impact_on_Jobs_20303[[#This Row],[Salary]]/1000, 1)</f>
        <v>116.4</v>
      </c>
      <c r="E1660">
        <v>20</v>
      </c>
      <c r="F16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60" t="s">
        <v>25</v>
      </c>
      <c r="H1660">
        <v>17</v>
      </c>
      <c r="I1660">
        <v>125</v>
      </c>
      <c r="J1660">
        <v>91</v>
      </c>
      <c r="K1660" t="s">
        <v>20</v>
      </c>
      <c r="L1660">
        <f>IF(AI_Impact_on_Jobs_20303[[#This Row],[Risk_Category]] = "Low", AI_Impact_on_Jobs_20303[[#This Row],[Automation_Probability_2030]], 0)</f>
        <v>0</v>
      </c>
      <c r="M1660">
        <f>IF(AI_Impact_on_Jobs_20303[[#This Row],[Risk_Category]]="Medium", AI_Impact_on_Jobs_20303[[#This Row],[Automation_Probability_2030]], 0)</f>
        <v>0</v>
      </c>
      <c r="N1660">
        <f>IF(AI_Impact_on_Jobs_20303[[#This Row],[Risk_Category]]="High", AI_Impact_on_Jobs_20303[[#This Row],[Automation_Probability_2030]], 0)</f>
        <v>91</v>
      </c>
      <c r="O1660">
        <f>AVERAGE(AI_Impact_on_Jobs_20303[[#This Row],[Skill_1]:[Skill_10]])</f>
        <v>39.4</v>
      </c>
      <c r="P1660">
        <v>86</v>
      </c>
      <c r="Q1660">
        <v>11</v>
      </c>
      <c r="R1660">
        <v>56</v>
      </c>
      <c r="S1660">
        <v>81</v>
      </c>
      <c r="T1660">
        <v>13</v>
      </c>
      <c r="U1660">
        <v>1</v>
      </c>
      <c r="V1660">
        <v>82</v>
      </c>
      <c r="W1660">
        <v>8</v>
      </c>
      <c r="X1660">
        <v>45</v>
      </c>
      <c r="Y1660">
        <v>11</v>
      </c>
    </row>
    <row r="1661" spans="1:25" x14ac:dyDescent="0.35">
      <c r="A1661">
        <v>1660</v>
      </c>
      <c r="B1661" t="s">
        <v>36</v>
      </c>
      <c r="C1661">
        <v>72412</v>
      </c>
      <c r="D1661">
        <f>ROUND(AI_Impact_on_Jobs_20303[[#This Row],[Salary]]/1000, 1)</f>
        <v>72.400000000000006</v>
      </c>
      <c r="E1661">
        <v>21</v>
      </c>
      <c r="F16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61" t="s">
        <v>38</v>
      </c>
      <c r="H1661">
        <v>39</v>
      </c>
      <c r="I1661">
        <v>102</v>
      </c>
      <c r="J1661">
        <v>48</v>
      </c>
      <c r="K1661" t="s">
        <v>27</v>
      </c>
      <c r="L1661">
        <f>IF(AI_Impact_on_Jobs_20303[[#This Row],[Risk_Category]] = "Low", AI_Impact_on_Jobs_20303[[#This Row],[Automation_Probability_2030]], 0)</f>
        <v>0</v>
      </c>
      <c r="M1661">
        <f>IF(AI_Impact_on_Jobs_20303[[#This Row],[Risk_Category]]="Medium", AI_Impact_on_Jobs_20303[[#This Row],[Automation_Probability_2030]], 0)</f>
        <v>48</v>
      </c>
      <c r="N1661">
        <f>IF(AI_Impact_on_Jobs_20303[[#This Row],[Risk_Category]]="High", AI_Impact_on_Jobs_20303[[#This Row],[Automation_Probability_2030]], 0)</f>
        <v>0</v>
      </c>
      <c r="O1661">
        <f>AVERAGE(AI_Impact_on_Jobs_20303[[#This Row],[Skill_1]:[Skill_10]])</f>
        <v>49.1</v>
      </c>
      <c r="P1661">
        <v>57</v>
      </c>
      <c r="Q1661">
        <v>73</v>
      </c>
      <c r="R1661">
        <v>77</v>
      </c>
      <c r="S1661">
        <v>65</v>
      </c>
      <c r="T1661">
        <v>2</v>
      </c>
      <c r="U1661">
        <v>4</v>
      </c>
      <c r="V1661">
        <v>7</v>
      </c>
      <c r="W1661">
        <v>45</v>
      </c>
      <c r="X1661">
        <v>97</v>
      </c>
      <c r="Y1661">
        <v>64</v>
      </c>
    </row>
    <row r="1662" spans="1:25" x14ac:dyDescent="0.35">
      <c r="A1662">
        <v>1661</v>
      </c>
      <c r="B1662" t="s">
        <v>33</v>
      </c>
      <c r="C1662">
        <v>74956</v>
      </c>
      <c r="D1662">
        <f>ROUND(AI_Impact_on_Jobs_20303[[#This Row],[Salary]]/1000, 1)</f>
        <v>75</v>
      </c>
      <c r="E1662">
        <v>1</v>
      </c>
      <c r="F16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62" t="s">
        <v>25</v>
      </c>
      <c r="H1662">
        <v>27</v>
      </c>
      <c r="I1662">
        <v>56</v>
      </c>
      <c r="J1662">
        <v>75</v>
      </c>
      <c r="K1662" t="s">
        <v>20</v>
      </c>
      <c r="L1662">
        <f>IF(AI_Impact_on_Jobs_20303[[#This Row],[Risk_Category]] = "Low", AI_Impact_on_Jobs_20303[[#This Row],[Automation_Probability_2030]], 0)</f>
        <v>0</v>
      </c>
      <c r="M1662">
        <f>IF(AI_Impact_on_Jobs_20303[[#This Row],[Risk_Category]]="Medium", AI_Impact_on_Jobs_20303[[#This Row],[Automation_Probability_2030]], 0)</f>
        <v>0</v>
      </c>
      <c r="N1662">
        <f>IF(AI_Impact_on_Jobs_20303[[#This Row],[Risk_Category]]="High", AI_Impact_on_Jobs_20303[[#This Row],[Automation_Probability_2030]], 0)</f>
        <v>75</v>
      </c>
      <c r="O1662">
        <f>AVERAGE(AI_Impact_on_Jobs_20303[[#This Row],[Skill_1]:[Skill_10]])</f>
        <v>46.7</v>
      </c>
      <c r="P1662">
        <v>49</v>
      </c>
      <c r="Q1662">
        <v>34</v>
      </c>
      <c r="R1662">
        <v>2</v>
      </c>
      <c r="S1662">
        <v>15</v>
      </c>
      <c r="T1662">
        <v>66</v>
      </c>
      <c r="U1662">
        <v>56</v>
      </c>
      <c r="V1662">
        <v>84</v>
      </c>
      <c r="W1662">
        <v>18</v>
      </c>
      <c r="X1662">
        <v>85</v>
      </c>
      <c r="Y1662">
        <v>58</v>
      </c>
    </row>
    <row r="1663" spans="1:25" x14ac:dyDescent="0.35">
      <c r="A1663">
        <v>1662</v>
      </c>
      <c r="B1663" t="s">
        <v>31</v>
      </c>
      <c r="C1663">
        <v>108872</v>
      </c>
      <c r="D1663">
        <f>ROUND(AI_Impact_on_Jobs_20303[[#This Row],[Salary]]/1000, 1)</f>
        <v>108.9</v>
      </c>
      <c r="E1663">
        <v>16</v>
      </c>
      <c r="F16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63" t="s">
        <v>25</v>
      </c>
      <c r="H1663">
        <v>27</v>
      </c>
      <c r="I1663">
        <v>89</v>
      </c>
      <c r="J1663">
        <v>17</v>
      </c>
      <c r="K1663" t="s">
        <v>23</v>
      </c>
      <c r="L1663">
        <f>IF(AI_Impact_on_Jobs_20303[[#This Row],[Risk_Category]] = "Low", AI_Impact_on_Jobs_20303[[#This Row],[Automation_Probability_2030]], 0)</f>
        <v>17</v>
      </c>
      <c r="M1663">
        <f>IF(AI_Impact_on_Jobs_20303[[#This Row],[Risk_Category]]="Medium", AI_Impact_on_Jobs_20303[[#This Row],[Automation_Probability_2030]], 0)</f>
        <v>0</v>
      </c>
      <c r="N1663">
        <f>IF(AI_Impact_on_Jobs_20303[[#This Row],[Risk_Category]]="High", AI_Impact_on_Jobs_20303[[#This Row],[Automation_Probability_2030]], 0)</f>
        <v>0</v>
      </c>
      <c r="O1663">
        <f>AVERAGE(AI_Impact_on_Jobs_20303[[#This Row],[Skill_1]:[Skill_10]])</f>
        <v>47</v>
      </c>
      <c r="P1663">
        <v>8</v>
      </c>
      <c r="Q1663">
        <v>84</v>
      </c>
      <c r="R1663">
        <v>12</v>
      </c>
      <c r="S1663">
        <v>48</v>
      </c>
      <c r="T1663">
        <v>38</v>
      </c>
      <c r="U1663">
        <v>51</v>
      </c>
      <c r="V1663">
        <v>89</v>
      </c>
      <c r="W1663">
        <v>99</v>
      </c>
      <c r="X1663">
        <v>2</v>
      </c>
      <c r="Y1663">
        <v>39</v>
      </c>
    </row>
    <row r="1664" spans="1:25" x14ac:dyDescent="0.35">
      <c r="A1664">
        <v>1663</v>
      </c>
      <c r="B1664" t="s">
        <v>32</v>
      </c>
      <c r="C1664">
        <v>90542</v>
      </c>
      <c r="D1664">
        <f>ROUND(AI_Impact_on_Jobs_20303[[#This Row],[Salary]]/1000, 1)</f>
        <v>90.5</v>
      </c>
      <c r="E1664">
        <v>19</v>
      </c>
      <c r="F16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64" t="s">
        <v>25</v>
      </c>
      <c r="H1664">
        <v>33</v>
      </c>
      <c r="I1664">
        <v>115</v>
      </c>
      <c r="J1664">
        <v>7</v>
      </c>
      <c r="K1664" t="s">
        <v>27</v>
      </c>
      <c r="L1664">
        <f>IF(AI_Impact_on_Jobs_20303[[#This Row],[Risk_Category]] = "Low", AI_Impact_on_Jobs_20303[[#This Row],[Automation_Probability_2030]], 0)</f>
        <v>0</v>
      </c>
      <c r="M1664">
        <f>IF(AI_Impact_on_Jobs_20303[[#This Row],[Risk_Category]]="Medium", AI_Impact_on_Jobs_20303[[#This Row],[Automation_Probability_2030]], 0)</f>
        <v>7</v>
      </c>
      <c r="N1664">
        <f>IF(AI_Impact_on_Jobs_20303[[#This Row],[Risk_Category]]="High", AI_Impact_on_Jobs_20303[[#This Row],[Automation_Probability_2030]], 0)</f>
        <v>0</v>
      </c>
      <c r="O1664">
        <f>AVERAGE(AI_Impact_on_Jobs_20303[[#This Row],[Skill_1]:[Skill_10]])</f>
        <v>69.7</v>
      </c>
      <c r="P1664">
        <v>65</v>
      </c>
      <c r="Q1664">
        <v>11</v>
      </c>
      <c r="R1664">
        <v>84</v>
      </c>
      <c r="S1664">
        <v>97</v>
      </c>
      <c r="T1664">
        <v>71</v>
      </c>
      <c r="U1664">
        <v>42</v>
      </c>
      <c r="V1664">
        <v>95</v>
      </c>
      <c r="W1664">
        <v>97</v>
      </c>
      <c r="X1664">
        <v>94</v>
      </c>
      <c r="Y1664">
        <v>41</v>
      </c>
    </row>
    <row r="1665" spans="1:25" x14ac:dyDescent="0.35">
      <c r="A1665">
        <v>1664</v>
      </c>
      <c r="B1665" t="s">
        <v>33</v>
      </c>
      <c r="C1665">
        <v>48481</v>
      </c>
      <c r="D1665">
        <f>ROUND(AI_Impact_on_Jobs_20303[[#This Row],[Salary]]/1000, 1)</f>
        <v>48.5</v>
      </c>
      <c r="E1665">
        <v>9</v>
      </c>
      <c r="F16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65" t="s">
        <v>38</v>
      </c>
      <c r="H1665">
        <v>65</v>
      </c>
      <c r="I1665">
        <v>68</v>
      </c>
      <c r="J1665">
        <v>83</v>
      </c>
      <c r="K1665" t="s">
        <v>20</v>
      </c>
      <c r="L1665">
        <f>IF(AI_Impact_on_Jobs_20303[[#This Row],[Risk_Category]] = "Low", AI_Impact_on_Jobs_20303[[#This Row],[Automation_Probability_2030]], 0)</f>
        <v>0</v>
      </c>
      <c r="M1665">
        <f>IF(AI_Impact_on_Jobs_20303[[#This Row],[Risk_Category]]="Medium", AI_Impact_on_Jobs_20303[[#This Row],[Automation_Probability_2030]], 0)</f>
        <v>0</v>
      </c>
      <c r="N1665">
        <f>IF(AI_Impact_on_Jobs_20303[[#This Row],[Risk_Category]]="High", AI_Impact_on_Jobs_20303[[#This Row],[Automation_Probability_2030]], 0)</f>
        <v>83</v>
      </c>
      <c r="O1665">
        <f>AVERAGE(AI_Impact_on_Jobs_20303[[#This Row],[Skill_1]:[Skill_10]])</f>
        <v>42.7</v>
      </c>
      <c r="P1665">
        <v>75</v>
      </c>
      <c r="Q1665">
        <v>9</v>
      </c>
      <c r="R1665">
        <v>86</v>
      </c>
      <c r="S1665">
        <v>15</v>
      </c>
      <c r="T1665">
        <v>49</v>
      </c>
      <c r="U1665">
        <v>48</v>
      </c>
      <c r="V1665">
        <v>9</v>
      </c>
      <c r="W1665">
        <v>0</v>
      </c>
      <c r="X1665">
        <v>74</v>
      </c>
      <c r="Y1665">
        <v>62</v>
      </c>
    </row>
    <row r="1666" spans="1:25" x14ac:dyDescent="0.35">
      <c r="A1666">
        <v>1665</v>
      </c>
      <c r="B1666" t="s">
        <v>44</v>
      </c>
      <c r="C1666">
        <v>37075</v>
      </c>
      <c r="D1666">
        <f>ROUND(AI_Impact_on_Jobs_20303[[#This Row],[Salary]]/1000, 1)</f>
        <v>37.1</v>
      </c>
      <c r="E1666">
        <v>10</v>
      </c>
      <c r="F16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66" t="s">
        <v>19</v>
      </c>
      <c r="H1666">
        <v>46</v>
      </c>
      <c r="I1666">
        <v>116</v>
      </c>
      <c r="J1666">
        <v>69</v>
      </c>
      <c r="K1666" t="s">
        <v>27</v>
      </c>
      <c r="L1666">
        <f>IF(AI_Impact_on_Jobs_20303[[#This Row],[Risk_Category]] = "Low", AI_Impact_on_Jobs_20303[[#This Row],[Automation_Probability_2030]], 0)</f>
        <v>0</v>
      </c>
      <c r="M1666">
        <f>IF(AI_Impact_on_Jobs_20303[[#This Row],[Risk_Category]]="Medium", AI_Impact_on_Jobs_20303[[#This Row],[Automation_Probability_2030]], 0)</f>
        <v>69</v>
      </c>
      <c r="N1666">
        <f>IF(AI_Impact_on_Jobs_20303[[#This Row],[Risk_Category]]="High", AI_Impact_on_Jobs_20303[[#This Row],[Automation_Probability_2030]], 0)</f>
        <v>0</v>
      </c>
      <c r="O1666">
        <f>AVERAGE(AI_Impact_on_Jobs_20303[[#This Row],[Skill_1]:[Skill_10]])</f>
        <v>51.1</v>
      </c>
      <c r="P1666">
        <v>74</v>
      </c>
      <c r="Q1666">
        <v>7</v>
      </c>
      <c r="R1666">
        <v>17</v>
      </c>
      <c r="S1666">
        <v>82</v>
      </c>
      <c r="T1666">
        <v>33</v>
      </c>
      <c r="U1666">
        <v>71</v>
      </c>
      <c r="V1666">
        <v>7</v>
      </c>
      <c r="W1666">
        <v>99</v>
      </c>
      <c r="X1666">
        <v>47</v>
      </c>
      <c r="Y1666">
        <v>74</v>
      </c>
    </row>
    <row r="1667" spans="1:25" x14ac:dyDescent="0.35">
      <c r="A1667">
        <v>1666</v>
      </c>
      <c r="B1667" t="s">
        <v>35</v>
      </c>
      <c r="C1667">
        <v>100043</v>
      </c>
      <c r="D1667">
        <f>ROUND(AI_Impact_on_Jobs_20303[[#This Row],[Salary]]/1000, 1)</f>
        <v>100</v>
      </c>
      <c r="E1667">
        <v>26</v>
      </c>
      <c r="F16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67" t="s">
        <v>19</v>
      </c>
      <c r="H1667">
        <v>46</v>
      </c>
      <c r="I1667">
        <v>69</v>
      </c>
      <c r="J1667">
        <v>64</v>
      </c>
      <c r="K1667" t="s">
        <v>27</v>
      </c>
      <c r="L1667">
        <f>IF(AI_Impact_on_Jobs_20303[[#This Row],[Risk_Category]] = "Low", AI_Impact_on_Jobs_20303[[#This Row],[Automation_Probability_2030]], 0)</f>
        <v>0</v>
      </c>
      <c r="M1667">
        <f>IF(AI_Impact_on_Jobs_20303[[#This Row],[Risk_Category]]="Medium", AI_Impact_on_Jobs_20303[[#This Row],[Automation_Probability_2030]], 0)</f>
        <v>64</v>
      </c>
      <c r="N1667">
        <f>IF(AI_Impact_on_Jobs_20303[[#This Row],[Risk_Category]]="High", AI_Impact_on_Jobs_20303[[#This Row],[Automation_Probability_2030]], 0)</f>
        <v>0</v>
      </c>
      <c r="O1667">
        <f>AVERAGE(AI_Impact_on_Jobs_20303[[#This Row],[Skill_1]:[Skill_10]])</f>
        <v>45.9</v>
      </c>
      <c r="P1667">
        <v>84</v>
      </c>
      <c r="Q1667">
        <v>24</v>
      </c>
      <c r="R1667">
        <v>32</v>
      </c>
      <c r="S1667">
        <v>7</v>
      </c>
      <c r="T1667">
        <v>74</v>
      </c>
      <c r="U1667">
        <v>66</v>
      </c>
      <c r="V1667">
        <v>10</v>
      </c>
      <c r="W1667">
        <v>87</v>
      </c>
      <c r="X1667">
        <v>42</v>
      </c>
      <c r="Y1667">
        <v>33</v>
      </c>
    </row>
    <row r="1668" spans="1:25" x14ac:dyDescent="0.35">
      <c r="A1668">
        <v>1667</v>
      </c>
      <c r="B1668" t="s">
        <v>26</v>
      </c>
      <c r="C1668">
        <v>105069</v>
      </c>
      <c r="D1668">
        <f>ROUND(AI_Impact_on_Jobs_20303[[#This Row],[Salary]]/1000, 1)</f>
        <v>105.1</v>
      </c>
      <c r="E1668">
        <v>12</v>
      </c>
      <c r="F16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68" t="s">
        <v>19</v>
      </c>
      <c r="H1668">
        <v>82</v>
      </c>
      <c r="I1668">
        <v>98</v>
      </c>
      <c r="J1668">
        <v>6</v>
      </c>
      <c r="K1668" t="s">
        <v>27</v>
      </c>
      <c r="L1668">
        <f>IF(AI_Impact_on_Jobs_20303[[#This Row],[Risk_Category]] = "Low", AI_Impact_on_Jobs_20303[[#This Row],[Automation_Probability_2030]], 0)</f>
        <v>0</v>
      </c>
      <c r="M1668">
        <f>IF(AI_Impact_on_Jobs_20303[[#This Row],[Risk_Category]]="Medium", AI_Impact_on_Jobs_20303[[#This Row],[Automation_Probability_2030]], 0)</f>
        <v>6</v>
      </c>
      <c r="N1668">
        <f>IF(AI_Impact_on_Jobs_20303[[#This Row],[Risk_Category]]="High", AI_Impact_on_Jobs_20303[[#This Row],[Automation_Probability_2030]], 0)</f>
        <v>0</v>
      </c>
      <c r="O1668">
        <f>AVERAGE(AI_Impact_on_Jobs_20303[[#This Row],[Skill_1]:[Skill_10]])</f>
        <v>47.3</v>
      </c>
      <c r="P1668">
        <v>2</v>
      </c>
      <c r="Q1668">
        <v>93</v>
      </c>
      <c r="R1668">
        <v>77</v>
      </c>
      <c r="S1668">
        <v>39</v>
      </c>
      <c r="T1668">
        <v>38</v>
      </c>
      <c r="U1668">
        <v>1</v>
      </c>
      <c r="V1668">
        <v>82</v>
      </c>
      <c r="W1668">
        <v>77</v>
      </c>
      <c r="X1668">
        <v>63</v>
      </c>
      <c r="Y1668">
        <v>1</v>
      </c>
    </row>
    <row r="1669" spans="1:25" x14ac:dyDescent="0.35">
      <c r="A1669">
        <v>1668</v>
      </c>
      <c r="B1669" t="s">
        <v>31</v>
      </c>
      <c r="C1669">
        <v>82692</v>
      </c>
      <c r="D1669">
        <f>ROUND(AI_Impact_on_Jobs_20303[[#This Row],[Salary]]/1000, 1)</f>
        <v>82.7</v>
      </c>
      <c r="E1669">
        <v>9</v>
      </c>
      <c r="F16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69" t="s">
        <v>25</v>
      </c>
      <c r="H1669">
        <v>46</v>
      </c>
      <c r="I1669">
        <v>77</v>
      </c>
      <c r="J1669">
        <v>16</v>
      </c>
      <c r="K1669" t="s">
        <v>23</v>
      </c>
      <c r="L1669">
        <f>IF(AI_Impact_on_Jobs_20303[[#This Row],[Risk_Category]] = "Low", AI_Impact_on_Jobs_20303[[#This Row],[Automation_Probability_2030]], 0)</f>
        <v>16</v>
      </c>
      <c r="M1669">
        <f>IF(AI_Impact_on_Jobs_20303[[#This Row],[Risk_Category]]="Medium", AI_Impact_on_Jobs_20303[[#This Row],[Automation_Probability_2030]], 0)</f>
        <v>0</v>
      </c>
      <c r="N1669">
        <f>IF(AI_Impact_on_Jobs_20303[[#This Row],[Risk_Category]]="High", AI_Impact_on_Jobs_20303[[#This Row],[Automation_Probability_2030]], 0)</f>
        <v>0</v>
      </c>
      <c r="O1669">
        <f>AVERAGE(AI_Impact_on_Jobs_20303[[#This Row],[Skill_1]:[Skill_10]])</f>
        <v>48.2</v>
      </c>
      <c r="P1669">
        <v>23</v>
      </c>
      <c r="Q1669">
        <v>35</v>
      </c>
      <c r="R1669">
        <v>65</v>
      </c>
      <c r="S1669">
        <v>89</v>
      </c>
      <c r="T1669">
        <v>39</v>
      </c>
      <c r="U1669">
        <v>69</v>
      </c>
      <c r="V1669">
        <v>13</v>
      </c>
      <c r="W1669">
        <v>54</v>
      </c>
      <c r="X1669">
        <v>92</v>
      </c>
      <c r="Y1669">
        <v>3</v>
      </c>
    </row>
    <row r="1670" spans="1:25" x14ac:dyDescent="0.35">
      <c r="A1670">
        <v>1669</v>
      </c>
      <c r="B1670" t="s">
        <v>36</v>
      </c>
      <c r="C1670">
        <v>71918</v>
      </c>
      <c r="D1670">
        <f>ROUND(AI_Impact_on_Jobs_20303[[#This Row],[Salary]]/1000, 1)</f>
        <v>71.900000000000006</v>
      </c>
      <c r="E1670">
        <v>15</v>
      </c>
      <c r="F16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70" t="s">
        <v>22</v>
      </c>
      <c r="H1670">
        <v>13</v>
      </c>
      <c r="I1670">
        <v>103</v>
      </c>
      <c r="J1670">
        <v>57</v>
      </c>
      <c r="K1670" t="s">
        <v>27</v>
      </c>
      <c r="L1670">
        <f>IF(AI_Impact_on_Jobs_20303[[#This Row],[Risk_Category]] = "Low", AI_Impact_on_Jobs_20303[[#This Row],[Automation_Probability_2030]], 0)</f>
        <v>0</v>
      </c>
      <c r="M1670">
        <f>IF(AI_Impact_on_Jobs_20303[[#This Row],[Risk_Category]]="Medium", AI_Impact_on_Jobs_20303[[#This Row],[Automation_Probability_2030]], 0)</f>
        <v>57</v>
      </c>
      <c r="N1670">
        <f>IF(AI_Impact_on_Jobs_20303[[#This Row],[Risk_Category]]="High", AI_Impact_on_Jobs_20303[[#This Row],[Automation_Probability_2030]], 0)</f>
        <v>0</v>
      </c>
      <c r="O1670">
        <f>AVERAGE(AI_Impact_on_Jobs_20303[[#This Row],[Skill_1]:[Skill_10]])</f>
        <v>44.8</v>
      </c>
      <c r="P1670">
        <v>6</v>
      </c>
      <c r="Q1670">
        <v>7</v>
      </c>
      <c r="R1670">
        <v>87</v>
      </c>
      <c r="S1670">
        <v>46</v>
      </c>
      <c r="T1670">
        <v>46</v>
      </c>
      <c r="U1670">
        <v>94</v>
      </c>
      <c r="V1670">
        <v>32</v>
      </c>
      <c r="W1670">
        <v>9</v>
      </c>
      <c r="X1670">
        <v>97</v>
      </c>
      <c r="Y1670">
        <v>24</v>
      </c>
    </row>
    <row r="1671" spans="1:25" x14ac:dyDescent="0.35">
      <c r="A1671">
        <v>1670</v>
      </c>
      <c r="B1671" t="s">
        <v>33</v>
      </c>
      <c r="C1671">
        <v>33264</v>
      </c>
      <c r="D1671">
        <f>ROUND(AI_Impact_on_Jobs_20303[[#This Row],[Salary]]/1000, 1)</f>
        <v>33.299999999999997</v>
      </c>
      <c r="E1671">
        <v>11</v>
      </c>
      <c r="F16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71" t="s">
        <v>38</v>
      </c>
      <c r="H1671">
        <v>53</v>
      </c>
      <c r="I1671">
        <v>137</v>
      </c>
      <c r="J1671">
        <v>78</v>
      </c>
      <c r="K1671" t="s">
        <v>20</v>
      </c>
      <c r="L1671">
        <f>IF(AI_Impact_on_Jobs_20303[[#This Row],[Risk_Category]] = "Low", AI_Impact_on_Jobs_20303[[#This Row],[Automation_Probability_2030]], 0)</f>
        <v>0</v>
      </c>
      <c r="M1671">
        <f>IF(AI_Impact_on_Jobs_20303[[#This Row],[Risk_Category]]="Medium", AI_Impact_on_Jobs_20303[[#This Row],[Automation_Probability_2030]], 0)</f>
        <v>0</v>
      </c>
      <c r="N1671">
        <f>IF(AI_Impact_on_Jobs_20303[[#This Row],[Risk_Category]]="High", AI_Impact_on_Jobs_20303[[#This Row],[Automation_Probability_2030]], 0)</f>
        <v>78</v>
      </c>
      <c r="O1671">
        <f>AVERAGE(AI_Impact_on_Jobs_20303[[#This Row],[Skill_1]:[Skill_10]])</f>
        <v>56.4</v>
      </c>
      <c r="P1671">
        <v>8</v>
      </c>
      <c r="Q1671">
        <v>97</v>
      </c>
      <c r="R1671">
        <v>84</v>
      </c>
      <c r="S1671">
        <v>91</v>
      </c>
      <c r="T1671">
        <v>71</v>
      </c>
      <c r="U1671">
        <v>9</v>
      </c>
      <c r="V1671">
        <v>16</v>
      </c>
      <c r="W1671">
        <v>71</v>
      </c>
      <c r="X1671">
        <v>73</v>
      </c>
      <c r="Y1671">
        <v>44</v>
      </c>
    </row>
    <row r="1672" spans="1:25" x14ac:dyDescent="0.35">
      <c r="A1672">
        <v>1671</v>
      </c>
      <c r="B1672" t="s">
        <v>24</v>
      </c>
      <c r="C1672">
        <v>144047</v>
      </c>
      <c r="D1672">
        <f>ROUND(AI_Impact_on_Jobs_20303[[#This Row],[Salary]]/1000, 1)</f>
        <v>144</v>
      </c>
      <c r="E1672">
        <v>16</v>
      </c>
      <c r="F16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72" t="s">
        <v>25</v>
      </c>
      <c r="H1672">
        <v>43</v>
      </c>
      <c r="I1672">
        <v>148</v>
      </c>
      <c r="J1672">
        <v>75</v>
      </c>
      <c r="K1672" t="s">
        <v>20</v>
      </c>
      <c r="L1672">
        <f>IF(AI_Impact_on_Jobs_20303[[#This Row],[Risk_Category]] = "Low", AI_Impact_on_Jobs_20303[[#This Row],[Automation_Probability_2030]], 0)</f>
        <v>0</v>
      </c>
      <c r="M1672">
        <f>IF(AI_Impact_on_Jobs_20303[[#This Row],[Risk_Category]]="Medium", AI_Impact_on_Jobs_20303[[#This Row],[Automation_Probability_2030]], 0)</f>
        <v>0</v>
      </c>
      <c r="N1672">
        <f>IF(AI_Impact_on_Jobs_20303[[#This Row],[Risk_Category]]="High", AI_Impact_on_Jobs_20303[[#This Row],[Automation_Probability_2030]], 0)</f>
        <v>75</v>
      </c>
      <c r="O1672">
        <f>AVERAGE(AI_Impact_on_Jobs_20303[[#This Row],[Skill_1]:[Skill_10]])</f>
        <v>58.5</v>
      </c>
      <c r="P1672">
        <v>71</v>
      </c>
      <c r="Q1672">
        <v>53</v>
      </c>
      <c r="R1672">
        <v>82</v>
      </c>
      <c r="S1672">
        <v>48</v>
      </c>
      <c r="T1672">
        <v>78</v>
      </c>
      <c r="U1672">
        <v>93</v>
      </c>
      <c r="V1672">
        <v>73</v>
      </c>
      <c r="W1672">
        <v>78</v>
      </c>
      <c r="X1672">
        <v>7</v>
      </c>
      <c r="Y1672">
        <v>2</v>
      </c>
    </row>
    <row r="1673" spans="1:25" x14ac:dyDescent="0.35">
      <c r="A1673">
        <v>1672</v>
      </c>
      <c r="B1673" t="s">
        <v>21</v>
      </c>
      <c r="C1673">
        <v>83433</v>
      </c>
      <c r="D1673">
        <f>ROUND(AI_Impact_on_Jobs_20303[[#This Row],[Salary]]/1000, 1)</f>
        <v>83.4</v>
      </c>
      <c r="E1673">
        <v>4</v>
      </c>
      <c r="F16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73" t="s">
        <v>19</v>
      </c>
      <c r="H1673">
        <v>73</v>
      </c>
      <c r="I1673">
        <v>99</v>
      </c>
      <c r="J1673">
        <v>7</v>
      </c>
      <c r="K1673" t="s">
        <v>23</v>
      </c>
      <c r="L1673">
        <f>IF(AI_Impact_on_Jobs_20303[[#This Row],[Risk_Category]] = "Low", AI_Impact_on_Jobs_20303[[#This Row],[Automation_Probability_2030]], 0)</f>
        <v>7</v>
      </c>
      <c r="M1673">
        <f>IF(AI_Impact_on_Jobs_20303[[#This Row],[Risk_Category]]="Medium", AI_Impact_on_Jobs_20303[[#This Row],[Automation_Probability_2030]], 0)</f>
        <v>0</v>
      </c>
      <c r="N1673">
        <f>IF(AI_Impact_on_Jobs_20303[[#This Row],[Risk_Category]]="High", AI_Impact_on_Jobs_20303[[#This Row],[Automation_Probability_2030]], 0)</f>
        <v>0</v>
      </c>
      <c r="O1673">
        <f>AVERAGE(AI_Impact_on_Jobs_20303[[#This Row],[Skill_1]:[Skill_10]])</f>
        <v>62.1</v>
      </c>
      <c r="P1673">
        <v>89</v>
      </c>
      <c r="Q1673">
        <v>89</v>
      </c>
      <c r="R1673">
        <v>32</v>
      </c>
      <c r="S1673">
        <v>91</v>
      </c>
      <c r="T1673">
        <v>76</v>
      </c>
      <c r="U1673">
        <v>4</v>
      </c>
      <c r="V1673">
        <v>33</v>
      </c>
      <c r="W1673">
        <v>98</v>
      </c>
      <c r="X1673">
        <v>71</v>
      </c>
      <c r="Y1673">
        <v>38</v>
      </c>
    </row>
    <row r="1674" spans="1:25" x14ac:dyDescent="0.35">
      <c r="A1674">
        <v>1673</v>
      </c>
      <c r="B1674" t="s">
        <v>42</v>
      </c>
      <c r="C1674">
        <v>99201</v>
      </c>
      <c r="D1674">
        <f>ROUND(AI_Impact_on_Jobs_20303[[#This Row],[Salary]]/1000, 1)</f>
        <v>99.2</v>
      </c>
      <c r="E1674">
        <v>3</v>
      </c>
      <c r="F16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74" t="s">
        <v>22</v>
      </c>
      <c r="H1674">
        <v>57</v>
      </c>
      <c r="I1674">
        <v>102</v>
      </c>
      <c r="J1674">
        <v>56</v>
      </c>
      <c r="K1674" t="s">
        <v>27</v>
      </c>
      <c r="L1674">
        <f>IF(AI_Impact_on_Jobs_20303[[#This Row],[Risk_Category]] = "Low", AI_Impact_on_Jobs_20303[[#This Row],[Automation_Probability_2030]], 0)</f>
        <v>0</v>
      </c>
      <c r="M1674">
        <f>IF(AI_Impact_on_Jobs_20303[[#This Row],[Risk_Category]]="Medium", AI_Impact_on_Jobs_20303[[#This Row],[Automation_Probability_2030]], 0)</f>
        <v>56</v>
      </c>
      <c r="N1674">
        <f>IF(AI_Impact_on_Jobs_20303[[#This Row],[Risk_Category]]="High", AI_Impact_on_Jobs_20303[[#This Row],[Automation_Probability_2030]], 0)</f>
        <v>0</v>
      </c>
      <c r="O1674">
        <f>AVERAGE(AI_Impact_on_Jobs_20303[[#This Row],[Skill_1]:[Skill_10]])</f>
        <v>66.2</v>
      </c>
      <c r="P1674">
        <v>54</v>
      </c>
      <c r="Q1674">
        <v>65</v>
      </c>
      <c r="R1674">
        <v>91</v>
      </c>
      <c r="S1674">
        <v>99</v>
      </c>
      <c r="T1674">
        <v>71</v>
      </c>
      <c r="U1674">
        <v>93</v>
      </c>
      <c r="V1674">
        <v>86</v>
      </c>
      <c r="W1674">
        <v>3</v>
      </c>
      <c r="X1674">
        <v>93</v>
      </c>
      <c r="Y1674">
        <v>7</v>
      </c>
    </row>
    <row r="1675" spans="1:25" x14ac:dyDescent="0.35">
      <c r="A1675">
        <v>1674</v>
      </c>
      <c r="B1675" t="s">
        <v>26</v>
      </c>
      <c r="C1675">
        <v>145131</v>
      </c>
      <c r="D1675">
        <f>ROUND(AI_Impact_on_Jobs_20303[[#This Row],[Salary]]/1000, 1)</f>
        <v>145.1</v>
      </c>
      <c r="E1675">
        <v>19</v>
      </c>
      <c r="F16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75" t="s">
        <v>25</v>
      </c>
      <c r="H1675">
        <v>64</v>
      </c>
      <c r="I1675">
        <v>103</v>
      </c>
      <c r="J1675">
        <v>52</v>
      </c>
      <c r="K1675" t="s">
        <v>27</v>
      </c>
      <c r="L1675">
        <f>IF(AI_Impact_on_Jobs_20303[[#This Row],[Risk_Category]] = "Low", AI_Impact_on_Jobs_20303[[#This Row],[Automation_Probability_2030]], 0)</f>
        <v>0</v>
      </c>
      <c r="M1675">
        <f>IF(AI_Impact_on_Jobs_20303[[#This Row],[Risk_Category]]="Medium", AI_Impact_on_Jobs_20303[[#This Row],[Automation_Probability_2030]], 0)</f>
        <v>52</v>
      </c>
      <c r="N1675">
        <f>IF(AI_Impact_on_Jobs_20303[[#This Row],[Risk_Category]]="High", AI_Impact_on_Jobs_20303[[#This Row],[Automation_Probability_2030]], 0)</f>
        <v>0</v>
      </c>
      <c r="O1675">
        <f>AVERAGE(AI_Impact_on_Jobs_20303[[#This Row],[Skill_1]:[Skill_10]])</f>
        <v>51</v>
      </c>
      <c r="P1675">
        <v>79</v>
      </c>
      <c r="Q1675">
        <v>19</v>
      </c>
      <c r="R1675">
        <v>98</v>
      </c>
      <c r="S1675">
        <v>44</v>
      </c>
      <c r="T1675">
        <v>95</v>
      </c>
      <c r="U1675">
        <v>38</v>
      </c>
      <c r="V1675">
        <v>6</v>
      </c>
      <c r="W1675">
        <v>45</v>
      </c>
      <c r="X1675">
        <v>68</v>
      </c>
      <c r="Y1675">
        <v>18</v>
      </c>
    </row>
    <row r="1676" spans="1:25" x14ac:dyDescent="0.35">
      <c r="A1676">
        <v>1675</v>
      </c>
      <c r="B1676" t="s">
        <v>43</v>
      </c>
      <c r="C1676">
        <v>134290</v>
      </c>
      <c r="D1676">
        <f>ROUND(AI_Impact_on_Jobs_20303[[#This Row],[Salary]]/1000, 1)</f>
        <v>134.30000000000001</v>
      </c>
      <c r="E1676">
        <v>8</v>
      </c>
      <c r="F16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76" t="s">
        <v>22</v>
      </c>
      <c r="H1676">
        <v>7</v>
      </c>
      <c r="I1676">
        <v>11</v>
      </c>
      <c r="J1676">
        <v>29</v>
      </c>
      <c r="K1676" t="s">
        <v>23</v>
      </c>
      <c r="L1676">
        <f>IF(AI_Impact_on_Jobs_20303[[#This Row],[Risk_Category]] = "Low", AI_Impact_on_Jobs_20303[[#This Row],[Automation_Probability_2030]], 0)</f>
        <v>29</v>
      </c>
      <c r="M1676">
        <f>IF(AI_Impact_on_Jobs_20303[[#This Row],[Risk_Category]]="Medium", AI_Impact_on_Jobs_20303[[#This Row],[Automation_Probability_2030]], 0)</f>
        <v>0</v>
      </c>
      <c r="N1676">
        <f>IF(AI_Impact_on_Jobs_20303[[#This Row],[Risk_Category]]="High", AI_Impact_on_Jobs_20303[[#This Row],[Automation_Probability_2030]], 0)</f>
        <v>0</v>
      </c>
      <c r="O1676">
        <f>AVERAGE(AI_Impact_on_Jobs_20303[[#This Row],[Skill_1]:[Skill_10]])</f>
        <v>28.7</v>
      </c>
      <c r="P1676">
        <v>5</v>
      </c>
      <c r="Q1676">
        <v>66</v>
      </c>
      <c r="R1676">
        <v>78</v>
      </c>
      <c r="S1676">
        <v>21</v>
      </c>
      <c r="T1676">
        <v>27</v>
      </c>
      <c r="U1676">
        <v>2</v>
      </c>
      <c r="V1676">
        <v>3</v>
      </c>
      <c r="W1676">
        <v>11</v>
      </c>
      <c r="X1676">
        <v>37</v>
      </c>
      <c r="Y1676">
        <v>37</v>
      </c>
    </row>
    <row r="1677" spans="1:25" x14ac:dyDescent="0.35">
      <c r="A1677">
        <v>1676</v>
      </c>
      <c r="B1677" t="s">
        <v>31</v>
      </c>
      <c r="C1677">
        <v>100779</v>
      </c>
      <c r="D1677">
        <f>ROUND(AI_Impact_on_Jobs_20303[[#This Row],[Salary]]/1000, 1)</f>
        <v>100.8</v>
      </c>
      <c r="E1677">
        <v>21</v>
      </c>
      <c r="F16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77" t="s">
        <v>22</v>
      </c>
      <c r="H1677">
        <v>8</v>
      </c>
      <c r="I1677">
        <v>13</v>
      </c>
      <c r="J1677">
        <v>19</v>
      </c>
      <c r="K1677" t="s">
        <v>23</v>
      </c>
      <c r="L1677">
        <f>IF(AI_Impact_on_Jobs_20303[[#This Row],[Risk_Category]] = "Low", AI_Impact_on_Jobs_20303[[#This Row],[Automation_Probability_2030]], 0)</f>
        <v>19</v>
      </c>
      <c r="M1677">
        <f>IF(AI_Impact_on_Jobs_20303[[#This Row],[Risk_Category]]="Medium", AI_Impact_on_Jobs_20303[[#This Row],[Automation_Probability_2030]], 0)</f>
        <v>0</v>
      </c>
      <c r="N1677">
        <f>IF(AI_Impact_on_Jobs_20303[[#This Row],[Risk_Category]]="High", AI_Impact_on_Jobs_20303[[#This Row],[Automation_Probability_2030]], 0)</f>
        <v>0</v>
      </c>
      <c r="O1677">
        <f>AVERAGE(AI_Impact_on_Jobs_20303[[#This Row],[Skill_1]:[Skill_10]])</f>
        <v>50.7</v>
      </c>
      <c r="P1677">
        <v>33</v>
      </c>
      <c r="Q1677">
        <v>41</v>
      </c>
      <c r="R1677">
        <v>32</v>
      </c>
      <c r="S1677">
        <v>58</v>
      </c>
      <c r="T1677">
        <v>94</v>
      </c>
      <c r="U1677">
        <v>28</v>
      </c>
      <c r="V1677">
        <v>46</v>
      </c>
      <c r="W1677">
        <v>66</v>
      </c>
      <c r="X1677">
        <v>84</v>
      </c>
      <c r="Y1677">
        <v>25</v>
      </c>
    </row>
    <row r="1678" spans="1:25" x14ac:dyDescent="0.35">
      <c r="A1678">
        <v>1677</v>
      </c>
      <c r="B1678" t="s">
        <v>21</v>
      </c>
      <c r="C1678">
        <v>100935</v>
      </c>
      <c r="D1678">
        <f>ROUND(AI_Impact_on_Jobs_20303[[#This Row],[Salary]]/1000, 1)</f>
        <v>100.9</v>
      </c>
      <c r="E1678">
        <v>5</v>
      </c>
      <c r="F16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78" t="s">
        <v>22</v>
      </c>
      <c r="H1678">
        <v>89</v>
      </c>
      <c r="I1678">
        <v>58</v>
      </c>
      <c r="J1678">
        <v>2</v>
      </c>
      <c r="K1678" t="s">
        <v>23</v>
      </c>
      <c r="L1678">
        <f>IF(AI_Impact_on_Jobs_20303[[#This Row],[Risk_Category]] = "Low", AI_Impact_on_Jobs_20303[[#This Row],[Automation_Probability_2030]], 0)</f>
        <v>2</v>
      </c>
      <c r="M1678">
        <f>IF(AI_Impact_on_Jobs_20303[[#This Row],[Risk_Category]]="Medium", AI_Impact_on_Jobs_20303[[#This Row],[Automation_Probability_2030]], 0)</f>
        <v>0</v>
      </c>
      <c r="N1678">
        <f>IF(AI_Impact_on_Jobs_20303[[#This Row],[Risk_Category]]="High", AI_Impact_on_Jobs_20303[[#This Row],[Automation_Probability_2030]], 0)</f>
        <v>0</v>
      </c>
      <c r="O1678">
        <f>AVERAGE(AI_Impact_on_Jobs_20303[[#This Row],[Skill_1]:[Skill_10]])</f>
        <v>47.8</v>
      </c>
      <c r="P1678">
        <v>86</v>
      </c>
      <c r="Q1678">
        <v>92</v>
      </c>
      <c r="R1678">
        <v>1</v>
      </c>
      <c r="S1678">
        <v>37</v>
      </c>
      <c r="T1678">
        <v>26</v>
      </c>
      <c r="U1678">
        <v>57</v>
      </c>
      <c r="V1678">
        <v>63</v>
      </c>
      <c r="W1678">
        <v>10</v>
      </c>
      <c r="X1678">
        <v>51</v>
      </c>
      <c r="Y1678">
        <v>55</v>
      </c>
    </row>
    <row r="1679" spans="1:25" x14ac:dyDescent="0.35">
      <c r="A1679">
        <v>1678</v>
      </c>
      <c r="B1679" t="s">
        <v>40</v>
      </c>
      <c r="C1679">
        <v>59483</v>
      </c>
      <c r="D1679">
        <f>ROUND(AI_Impact_on_Jobs_20303[[#This Row],[Salary]]/1000, 1)</f>
        <v>59.5</v>
      </c>
      <c r="E1679">
        <v>25</v>
      </c>
      <c r="F16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79" t="s">
        <v>25</v>
      </c>
      <c r="H1679">
        <v>34</v>
      </c>
      <c r="I1679">
        <v>56</v>
      </c>
      <c r="J1679">
        <v>18</v>
      </c>
      <c r="K1679" t="s">
        <v>23</v>
      </c>
      <c r="L1679">
        <f>IF(AI_Impact_on_Jobs_20303[[#This Row],[Risk_Category]] = "Low", AI_Impact_on_Jobs_20303[[#This Row],[Automation_Probability_2030]], 0)</f>
        <v>18</v>
      </c>
      <c r="M1679">
        <f>IF(AI_Impact_on_Jobs_20303[[#This Row],[Risk_Category]]="Medium", AI_Impact_on_Jobs_20303[[#This Row],[Automation_Probability_2030]], 0)</f>
        <v>0</v>
      </c>
      <c r="N1679">
        <f>IF(AI_Impact_on_Jobs_20303[[#This Row],[Risk_Category]]="High", AI_Impact_on_Jobs_20303[[#This Row],[Automation_Probability_2030]], 0)</f>
        <v>0</v>
      </c>
      <c r="O1679">
        <f>AVERAGE(AI_Impact_on_Jobs_20303[[#This Row],[Skill_1]:[Skill_10]])</f>
        <v>27.7</v>
      </c>
      <c r="P1679">
        <v>6</v>
      </c>
      <c r="Q1679">
        <v>1</v>
      </c>
      <c r="R1679">
        <v>1</v>
      </c>
      <c r="S1679">
        <v>21</v>
      </c>
      <c r="T1679">
        <v>35</v>
      </c>
      <c r="U1679">
        <v>54</v>
      </c>
      <c r="V1679">
        <v>29</v>
      </c>
      <c r="W1679">
        <v>28</v>
      </c>
      <c r="X1679">
        <v>87</v>
      </c>
      <c r="Y1679">
        <v>15</v>
      </c>
    </row>
    <row r="1680" spans="1:25" x14ac:dyDescent="0.35">
      <c r="A1680">
        <v>1679</v>
      </c>
      <c r="B1680" t="s">
        <v>44</v>
      </c>
      <c r="C1680">
        <v>61155</v>
      </c>
      <c r="D1680">
        <f>ROUND(AI_Impact_on_Jobs_20303[[#This Row],[Salary]]/1000, 1)</f>
        <v>61.2</v>
      </c>
      <c r="E1680">
        <v>26</v>
      </c>
      <c r="F16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80" t="s">
        <v>25</v>
      </c>
      <c r="H1680">
        <v>95</v>
      </c>
      <c r="I1680">
        <v>113</v>
      </c>
      <c r="J1680">
        <v>59</v>
      </c>
      <c r="K1680" t="s">
        <v>27</v>
      </c>
      <c r="L1680">
        <f>IF(AI_Impact_on_Jobs_20303[[#This Row],[Risk_Category]] = "Low", AI_Impact_on_Jobs_20303[[#This Row],[Automation_Probability_2030]], 0)</f>
        <v>0</v>
      </c>
      <c r="M1680">
        <f>IF(AI_Impact_on_Jobs_20303[[#This Row],[Risk_Category]]="Medium", AI_Impact_on_Jobs_20303[[#This Row],[Automation_Probability_2030]], 0)</f>
        <v>59</v>
      </c>
      <c r="N1680">
        <f>IF(AI_Impact_on_Jobs_20303[[#This Row],[Risk_Category]]="High", AI_Impact_on_Jobs_20303[[#This Row],[Automation_Probability_2030]], 0)</f>
        <v>0</v>
      </c>
      <c r="O1680">
        <f>AVERAGE(AI_Impact_on_Jobs_20303[[#This Row],[Skill_1]:[Skill_10]])</f>
        <v>43.5</v>
      </c>
      <c r="P1680">
        <v>43</v>
      </c>
      <c r="Q1680">
        <v>2</v>
      </c>
      <c r="R1680">
        <v>65</v>
      </c>
      <c r="S1680">
        <v>63</v>
      </c>
      <c r="T1680">
        <v>11</v>
      </c>
      <c r="U1680">
        <v>46</v>
      </c>
      <c r="V1680">
        <v>92</v>
      </c>
      <c r="W1680">
        <v>21</v>
      </c>
      <c r="X1680">
        <v>46</v>
      </c>
      <c r="Y1680">
        <v>46</v>
      </c>
    </row>
    <row r="1681" spans="1:25" x14ac:dyDescent="0.35">
      <c r="A1681">
        <v>1680</v>
      </c>
      <c r="B1681" t="s">
        <v>44</v>
      </c>
      <c r="C1681">
        <v>34176</v>
      </c>
      <c r="D1681">
        <f>ROUND(AI_Impact_on_Jobs_20303[[#This Row],[Salary]]/1000, 1)</f>
        <v>34.200000000000003</v>
      </c>
      <c r="E1681">
        <v>6</v>
      </c>
      <c r="F16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81" t="s">
        <v>19</v>
      </c>
      <c r="H1681">
        <v>82</v>
      </c>
      <c r="I1681">
        <v>126</v>
      </c>
      <c r="J1681">
        <v>45</v>
      </c>
      <c r="K1681" t="s">
        <v>27</v>
      </c>
      <c r="L1681">
        <f>IF(AI_Impact_on_Jobs_20303[[#This Row],[Risk_Category]] = "Low", AI_Impact_on_Jobs_20303[[#This Row],[Automation_Probability_2030]], 0)</f>
        <v>0</v>
      </c>
      <c r="M1681">
        <f>IF(AI_Impact_on_Jobs_20303[[#This Row],[Risk_Category]]="Medium", AI_Impact_on_Jobs_20303[[#This Row],[Automation_Probability_2030]], 0)</f>
        <v>45</v>
      </c>
      <c r="N1681">
        <f>IF(AI_Impact_on_Jobs_20303[[#This Row],[Risk_Category]]="High", AI_Impact_on_Jobs_20303[[#This Row],[Automation_Probability_2030]], 0)</f>
        <v>0</v>
      </c>
      <c r="O1681">
        <f>AVERAGE(AI_Impact_on_Jobs_20303[[#This Row],[Skill_1]:[Skill_10]])</f>
        <v>43.7</v>
      </c>
      <c r="P1681">
        <v>7</v>
      </c>
      <c r="Q1681">
        <v>35</v>
      </c>
      <c r="R1681">
        <v>68</v>
      </c>
      <c r="S1681">
        <v>7</v>
      </c>
      <c r="T1681">
        <v>97</v>
      </c>
      <c r="U1681">
        <v>45</v>
      </c>
      <c r="V1681">
        <v>63</v>
      </c>
      <c r="W1681">
        <v>54</v>
      </c>
      <c r="X1681">
        <v>15</v>
      </c>
      <c r="Y1681">
        <v>46</v>
      </c>
    </row>
    <row r="1682" spans="1:25" x14ac:dyDescent="0.35">
      <c r="A1682">
        <v>1681</v>
      </c>
      <c r="B1682" t="s">
        <v>33</v>
      </c>
      <c r="C1682">
        <v>50746</v>
      </c>
      <c r="D1682">
        <f>ROUND(AI_Impact_on_Jobs_20303[[#This Row],[Salary]]/1000, 1)</f>
        <v>50.7</v>
      </c>
      <c r="E1682">
        <v>12</v>
      </c>
      <c r="F16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82" t="s">
        <v>19</v>
      </c>
      <c r="H1682">
        <v>95</v>
      </c>
      <c r="I1682">
        <v>87</v>
      </c>
      <c r="J1682">
        <v>95</v>
      </c>
      <c r="K1682" t="s">
        <v>20</v>
      </c>
      <c r="L1682">
        <f>IF(AI_Impact_on_Jobs_20303[[#This Row],[Risk_Category]] = "Low", AI_Impact_on_Jobs_20303[[#This Row],[Automation_Probability_2030]], 0)</f>
        <v>0</v>
      </c>
      <c r="M1682">
        <f>IF(AI_Impact_on_Jobs_20303[[#This Row],[Risk_Category]]="Medium", AI_Impact_on_Jobs_20303[[#This Row],[Automation_Probability_2030]], 0)</f>
        <v>0</v>
      </c>
      <c r="N1682">
        <f>IF(AI_Impact_on_Jobs_20303[[#This Row],[Risk_Category]]="High", AI_Impact_on_Jobs_20303[[#This Row],[Automation_Probability_2030]], 0)</f>
        <v>95</v>
      </c>
      <c r="O1682">
        <f>AVERAGE(AI_Impact_on_Jobs_20303[[#This Row],[Skill_1]:[Skill_10]])</f>
        <v>44.5</v>
      </c>
      <c r="P1682">
        <v>54</v>
      </c>
      <c r="Q1682">
        <v>24</v>
      </c>
      <c r="R1682">
        <v>19</v>
      </c>
      <c r="S1682">
        <v>14</v>
      </c>
      <c r="T1682">
        <v>45</v>
      </c>
      <c r="U1682">
        <v>2</v>
      </c>
      <c r="V1682">
        <v>45</v>
      </c>
      <c r="W1682">
        <v>99</v>
      </c>
      <c r="X1682">
        <v>67</v>
      </c>
      <c r="Y1682">
        <v>76</v>
      </c>
    </row>
    <row r="1683" spans="1:25" x14ac:dyDescent="0.35">
      <c r="A1683">
        <v>1682</v>
      </c>
      <c r="B1683" t="s">
        <v>40</v>
      </c>
      <c r="C1683">
        <v>104557</v>
      </c>
      <c r="D1683">
        <f>ROUND(AI_Impact_on_Jobs_20303[[#This Row],[Salary]]/1000, 1)</f>
        <v>104.6</v>
      </c>
      <c r="E1683">
        <v>18</v>
      </c>
      <c r="F16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83" t="s">
        <v>19</v>
      </c>
      <c r="H1683">
        <v>47</v>
      </c>
      <c r="I1683">
        <v>79</v>
      </c>
      <c r="J1683">
        <v>27</v>
      </c>
      <c r="K1683" t="s">
        <v>23</v>
      </c>
      <c r="L1683">
        <f>IF(AI_Impact_on_Jobs_20303[[#This Row],[Risk_Category]] = "Low", AI_Impact_on_Jobs_20303[[#This Row],[Automation_Probability_2030]], 0)</f>
        <v>27</v>
      </c>
      <c r="M1683">
        <f>IF(AI_Impact_on_Jobs_20303[[#This Row],[Risk_Category]]="Medium", AI_Impact_on_Jobs_20303[[#This Row],[Automation_Probability_2030]], 0)</f>
        <v>0</v>
      </c>
      <c r="N1683">
        <f>IF(AI_Impact_on_Jobs_20303[[#This Row],[Risk_Category]]="High", AI_Impact_on_Jobs_20303[[#This Row],[Automation_Probability_2030]], 0)</f>
        <v>0</v>
      </c>
      <c r="O1683">
        <f>AVERAGE(AI_Impact_on_Jobs_20303[[#This Row],[Skill_1]:[Skill_10]])</f>
        <v>45.4</v>
      </c>
      <c r="P1683">
        <v>18</v>
      </c>
      <c r="Q1683">
        <v>46</v>
      </c>
      <c r="R1683">
        <v>59</v>
      </c>
      <c r="S1683">
        <v>51</v>
      </c>
      <c r="T1683">
        <v>83</v>
      </c>
      <c r="U1683">
        <v>23</v>
      </c>
      <c r="V1683">
        <v>38</v>
      </c>
      <c r="W1683">
        <v>79</v>
      </c>
      <c r="X1683">
        <v>53</v>
      </c>
      <c r="Y1683">
        <v>4</v>
      </c>
    </row>
    <row r="1684" spans="1:25" x14ac:dyDescent="0.35">
      <c r="A1684">
        <v>1683</v>
      </c>
      <c r="B1684" t="s">
        <v>40</v>
      </c>
      <c r="C1684">
        <v>131242</v>
      </c>
      <c r="D1684">
        <f>ROUND(AI_Impact_on_Jobs_20303[[#This Row],[Salary]]/1000, 1)</f>
        <v>131.19999999999999</v>
      </c>
      <c r="E1684">
        <v>14</v>
      </c>
      <c r="F16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84" t="s">
        <v>38</v>
      </c>
      <c r="H1684">
        <v>75</v>
      </c>
      <c r="I1684">
        <v>147</v>
      </c>
      <c r="J1684">
        <v>21</v>
      </c>
      <c r="K1684" t="s">
        <v>23</v>
      </c>
      <c r="L1684">
        <f>IF(AI_Impact_on_Jobs_20303[[#This Row],[Risk_Category]] = "Low", AI_Impact_on_Jobs_20303[[#This Row],[Automation_Probability_2030]], 0)</f>
        <v>21</v>
      </c>
      <c r="M1684">
        <f>IF(AI_Impact_on_Jobs_20303[[#This Row],[Risk_Category]]="Medium", AI_Impact_on_Jobs_20303[[#This Row],[Automation_Probability_2030]], 0)</f>
        <v>0</v>
      </c>
      <c r="N1684">
        <f>IF(AI_Impact_on_Jobs_20303[[#This Row],[Risk_Category]]="High", AI_Impact_on_Jobs_20303[[#This Row],[Automation_Probability_2030]], 0)</f>
        <v>0</v>
      </c>
      <c r="O1684">
        <f>AVERAGE(AI_Impact_on_Jobs_20303[[#This Row],[Skill_1]:[Skill_10]])</f>
        <v>57.3</v>
      </c>
      <c r="P1684">
        <v>86</v>
      </c>
      <c r="Q1684">
        <v>52</v>
      </c>
      <c r="R1684">
        <v>23</v>
      </c>
      <c r="S1684">
        <v>1</v>
      </c>
      <c r="T1684">
        <v>65</v>
      </c>
      <c r="U1684">
        <v>49</v>
      </c>
      <c r="V1684">
        <v>78</v>
      </c>
      <c r="W1684">
        <v>69</v>
      </c>
      <c r="X1684">
        <v>99</v>
      </c>
      <c r="Y1684">
        <v>51</v>
      </c>
    </row>
    <row r="1685" spans="1:25" x14ac:dyDescent="0.35">
      <c r="A1685">
        <v>1684</v>
      </c>
      <c r="B1685" t="s">
        <v>26</v>
      </c>
      <c r="C1685">
        <v>116949</v>
      </c>
      <c r="D1685">
        <f>ROUND(AI_Impact_on_Jobs_20303[[#This Row],[Salary]]/1000, 1)</f>
        <v>116.9</v>
      </c>
      <c r="E1685">
        <v>11</v>
      </c>
      <c r="F16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85" t="s">
        <v>25</v>
      </c>
      <c r="H1685">
        <v>29</v>
      </c>
      <c r="I1685">
        <v>98</v>
      </c>
      <c r="J1685">
        <v>65</v>
      </c>
      <c r="K1685" t="s">
        <v>27</v>
      </c>
      <c r="L1685">
        <f>IF(AI_Impact_on_Jobs_20303[[#This Row],[Risk_Category]] = "Low", AI_Impact_on_Jobs_20303[[#This Row],[Automation_Probability_2030]], 0)</f>
        <v>0</v>
      </c>
      <c r="M1685">
        <f>IF(AI_Impact_on_Jobs_20303[[#This Row],[Risk_Category]]="Medium", AI_Impact_on_Jobs_20303[[#This Row],[Automation_Probability_2030]], 0)</f>
        <v>65</v>
      </c>
      <c r="N1685">
        <f>IF(AI_Impact_on_Jobs_20303[[#This Row],[Risk_Category]]="High", AI_Impact_on_Jobs_20303[[#This Row],[Automation_Probability_2030]], 0)</f>
        <v>0</v>
      </c>
      <c r="O1685">
        <f>AVERAGE(AI_Impact_on_Jobs_20303[[#This Row],[Skill_1]:[Skill_10]])</f>
        <v>34.9</v>
      </c>
      <c r="P1685">
        <v>4</v>
      </c>
      <c r="Q1685">
        <v>98</v>
      </c>
      <c r="R1685">
        <v>99</v>
      </c>
      <c r="S1685">
        <v>6</v>
      </c>
      <c r="T1685">
        <v>33</v>
      </c>
      <c r="U1685">
        <v>22</v>
      </c>
      <c r="V1685">
        <v>28</v>
      </c>
      <c r="W1685">
        <v>5</v>
      </c>
      <c r="X1685">
        <v>48</v>
      </c>
      <c r="Y1685">
        <v>6</v>
      </c>
    </row>
    <row r="1686" spans="1:25" x14ac:dyDescent="0.35">
      <c r="A1686">
        <v>1685</v>
      </c>
      <c r="B1686" t="s">
        <v>36</v>
      </c>
      <c r="C1686">
        <v>88204</v>
      </c>
      <c r="D1686">
        <f>ROUND(AI_Impact_on_Jobs_20303[[#This Row],[Salary]]/1000, 1)</f>
        <v>88.2</v>
      </c>
      <c r="E1686">
        <v>14</v>
      </c>
      <c r="F16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86" t="s">
        <v>22</v>
      </c>
      <c r="H1686">
        <v>5</v>
      </c>
      <c r="I1686">
        <v>84</v>
      </c>
      <c r="J1686">
        <v>55</v>
      </c>
      <c r="K1686" t="s">
        <v>27</v>
      </c>
      <c r="L1686">
        <f>IF(AI_Impact_on_Jobs_20303[[#This Row],[Risk_Category]] = "Low", AI_Impact_on_Jobs_20303[[#This Row],[Automation_Probability_2030]], 0)</f>
        <v>0</v>
      </c>
      <c r="M1686">
        <f>IF(AI_Impact_on_Jobs_20303[[#This Row],[Risk_Category]]="Medium", AI_Impact_on_Jobs_20303[[#This Row],[Automation_Probability_2030]], 0)</f>
        <v>55</v>
      </c>
      <c r="N1686">
        <f>IF(AI_Impact_on_Jobs_20303[[#This Row],[Risk_Category]]="High", AI_Impact_on_Jobs_20303[[#This Row],[Automation_Probability_2030]], 0)</f>
        <v>0</v>
      </c>
      <c r="O1686">
        <f>AVERAGE(AI_Impact_on_Jobs_20303[[#This Row],[Skill_1]:[Skill_10]])</f>
        <v>46.2</v>
      </c>
      <c r="P1686">
        <v>84</v>
      </c>
      <c r="Q1686">
        <v>6</v>
      </c>
      <c r="R1686">
        <v>97</v>
      </c>
      <c r="S1686">
        <v>1</v>
      </c>
      <c r="T1686">
        <v>51</v>
      </c>
      <c r="U1686">
        <v>56</v>
      </c>
      <c r="V1686">
        <v>14</v>
      </c>
      <c r="W1686">
        <v>92</v>
      </c>
      <c r="X1686">
        <v>47</v>
      </c>
      <c r="Y1686">
        <v>14</v>
      </c>
    </row>
    <row r="1687" spans="1:25" x14ac:dyDescent="0.35">
      <c r="A1687">
        <v>1686</v>
      </c>
      <c r="B1687" t="s">
        <v>40</v>
      </c>
      <c r="C1687">
        <v>45089</v>
      </c>
      <c r="D1687">
        <f>ROUND(AI_Impact_on_Jobs_20303[[#This Row],[Salary]]/1000, 1)</f>
        <v>45.1</v>
      </c>
      <c r="E1687">
        <v>4</v>
      </c>
      <c r="F16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87" t="s">
        <v>22</v>
      </c>
      <c r="H1687">
        <v>96</v>
      </c>
      <c r="I1687">
        <v>65</v>
      </c>
      <c r="J1687">
        <v>29</v>
      </c>
      <c r="K1687" t="s">
        <v>23</v>
      </c>
      <c r="L1687">
        <f>IF(AI_Impact_on_Jobs_20303[[#This Row],[Risk_Category]] = "Low", AI_Impact_on_Jobs_20303[[#This Row],[Automation_Probability_2030]], 0)</f>
        <v>29</v>
      </c>
      <c r="M1687">
        <f>IF(AI_Impact_on_Jobs_20303[[#This Row],[Risk_Category]]="Medium", AI_Impact_on_Jobs_20303[[#This Row],[Automation_Probability_2030]], 0)</f>
        <v>0</v>
      </c>
      <c r="N1687">
        <f>IF(AI_Impact_on_Jobs_20303[[#This Row],[Risk_Category]]="High", AI_Impact_on_Jobs_20303[[#This Row],[Automation_Probability_2030]], 0)</f>
        <v>0</v>
      </c>
      <c r="O1687">
        <f>AVERAGE(AI_Impact_on_Jobs_20303[[#This Row],[Skill_1]:[Skill_10]])</f>
        <v>54.4</v>
      </c>
      <c r="P1687">
        <v>9</v>
      </c>
      <c r="Q1687">
        <v>22</v>
      </c>
      <c r="R1687">
        <v>44</v>
      </c>
      <c r="S1687">
        <v>99</v>
      </c>
      <c r="T1687">
        <v>49</v>
      </c>
      <c r="U1687">
        <v>55</v>
      </c>
      <c r="V1687">
        <v>69</v>
      </c>
      <c r="W1687">
        <v>97</v>
      </c>
      <c r="X1687">
        <v>78</v>
      </c>
      <c r="Y1687">
        <v>22</v>
      </c>
    </row>
    <row r="1688" spans="1:25" x14ac:dyDescent="0.35">
      <c r="A1688">
        <v>1687</v>
      </c>
      <c r="B1688" t="s">
        <v>31</v>
      </c>
      <c r="C1688">
        <v>83341</v>
      </c>
      <c r="D1688">
        <f>ROUND(AI_Impact_on_Jobs_20303[[#This Row],[Salary]]/1000, 1)</f>
        <v>83.3</v>
      </c>
      <c r="E1688">
        <v>5</v>
      </c>
      <c r="F16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88" t="s">
        <v>19</v>
      </c>
      <c r="H1688">
        <v>1</v>
      </c>
      <c r="I1688">
        <v>114</v>
      </c>
      <c r="J1688">
        <v>1</v>
      </c>
      <c r="K1688" t="s">
        <v>23</v>
      </c>
      <c r="L1688">
        <f>IF(AI_Impact_on_Jobs_20303[[#This Row],[Risk_Category]] = "Low", AI_Impact_on_Jobs_20303[[#This Row],[Automation_Probability_2030]], 0)</f>
        <v>1</v>
      </c>
      <c r="M1688">
        <f>IF(AI_Impact_on_Jobs_20303[[#This Row],[Risk_Category]]="Medium", AI_Impact_on_Jobs_20303[[#This Row],[Automation_Probability_2030]], 0)</f>
        <v>0</v>
      </c>
      <c r="N1688">
        <f>IF(AI_Impact_on_Jobs_20303[[#This Row],[Risk_Category]]="High", AI_Impact_on_Jobs_20303[[#This Row],[Automation_Probability_2030]], 0)</f>
        <v>0</v>
      </c>
      <c r="O1688">
        <f>AVERAGE(AI_Impact_on_Jobs_20303[[#This Row],[Skill_1]:[Skill_10]])</f>
        <v>33.4</v>
      </c>
      <c r="P1688">
        <v>26</v>
      </c>
      <c r="Q1688">
        <v>89</v>
      </c>
      <c r="R1688">
        <v>33</v>
      </c>
      <c r="S1688">
        <v>57</v>
      </c>
      <c r="T1688">
        <v>4</v>
      </c>
      <c r="U1688">
        <v>7</v>
      </c>
      <c r="V1688">
        <v>36</v>
      </c>
      <c r="W1688">
        <v>41</v>
      </c>
      <c r="X1688">
        <v>9</v>
      </c>
      <c r="Y1688">
        <v>32</v>
      </c>
    </row>
    <row r="1689" spans="1:25" x14ac:dyDescent="0.35">
      <c r="A1689">
        <v>1688</v>
      </c>
      <c r="B1689" t="s">
        <v>24</v>
      </c>
      <c r="C1689">
        <v>126621</v>
      </c>
      <c r="D1689">
        <f>ROUND(AI_Impact_on_Jobs_20303[[#This Row],[Salary]]/1000, 1)</f>
        <v>126.6</v>
      </c>
      <c r="E1689">
        <v>13</v>
      </c>
      <c r="F16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89" t="s">
        <v>25</v>
      </c>
      <c r="H1689">
        <v>55</v>
      </c>
      <c r="I1689">
        <v>88</v>
      </c>
      <c r="J1689">
        <v>73</v>
      </c>
      <c r="K1689" t="s">
        <v>20</v>
      </c>
      <c r="L1689">
        <f>IF(AI_Impact_on_Jobs_20303[[#This Row],[Risk_Category]] = "Low", AI_Impact_on_Jobs_20303[[#This Row],[Automation_Probability_2030]], 0)</f>
        <v>0</v>
      </c>
      <c r="M1689">
        <f>IF(AI_Impact_on_Jobs_20303[[#This Row],[Risk_Category]]="Medium", AI_Impact_on_Jobs_20303[[#This Row],[Automation_Probability_2030]], 0)</f>
        <v>0</v>
      </c>
      <c r="N1689">
        <f>IF(AI_Impact_on_Jobs_20303[[#This Row],[Risk_Category]]="High", AI_Impact_on_Jobs_20303[[#This Row],[Automation_Probability_2030]], 0)</f>
        <v>73</v>
      </c>
      <c r="O1689">
        <f>AVERAGE(AI_Impact_on_Jobs_20303[[#This Row],[Skill_1]:[Skill_10]])</f>
        <v>69.8</v>
      </c>
      <c r="P1689">
        <v>77</v>
      </c>
      <c r="Q1689">
        <v>93</v>
      </c>
      <c r="R1689">
        <v>95</v>
      </c>
      <c r="S1689">
        <v>67</v>
      </c>
      <c r="T1689">
        <v>41</v>
      </c>
      <c r="U1689">
        <v>48</v>
      </c>
      <c r="V1689">
        <v>66</v>
      </c>
      <c r="W1689">
        <v>82</v>
      </c>
      <c r="X1689">
        <v>37</v>
      </c>
      <c r="Y1689">
        <v>92</v>
      </c>
    </row>
    <row r="1690" spans="1:25" x14ac:dyDescent="0.35">
      <c r="A1690">
        <v>1689</v>
      </c>
      <c r="B1690" t="s">
        <v>39</v>
      </c>
      <c r="C1690">
        <v>128283</v>
      </c>
      <c r="D1690">
        <f>ROUND(AI_Impact_on_Jobs_20303[[#This Row],[Salary]]/1000, 1)</f>
        <v>128.30000000000001</v>
      </c>
      <c r="E1690">
        <v>4</v>
      </c>
      <c r="F16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90" t="s">
        <v>38</v>
      </c>
      <c r="H1690">
        <v>53</v>
      </c>
      <c r="I1690">
        <v>146</v>
      </c>
      <c r="J1690">
        <v>93</v>
      </c>
      <c r="K1690" t="s">
        <v>20</v>
      </c>
      <c r="L1690">
        <f>IF(AI_Impact_on_Jobs_20303[[#This Row],[Risk_Category]] = "Low", AI_Impact_on_Jobs_20303[[#This Row],[Automation_Probability_2030]], 0)</f>
        <v>0</v>
      </c>
      <c r="M1690">
        <f>IF(AI_Impact_on_Jobs_20303[[#This Row],[Risk_Category]]="Medium", AI_Impact_on_Jobs_20303[[#This Row],[Automation_Probability_2030]], 0)</f>
        <v>0</v>
      </c>
      <c r="N1690">
        <f>IF(AI_Impact_on_Jobs_20303[[#This Row],[Risk_Category]]="High", AI_Impact_on_Jobs_20303[[#This Row],[Automation_Probability_2030]], 0)</f>
        <v>93</v>
      </c>
      <c r="O1690">
        <f>AVERAGE(AI_Impact_on_Jobs_20303[[#This Row],[Skill_1]:[Skill_10]])</f>
        <v>35.4</v>
      </c>
      <c r="P1690">
        <v>7</v>
      </c>
      <c r="Q1690">
        <v>32</v>
      </c>
      <c r="R1690">
        <v>22</v>
      </c>
      <c r="S1690">
        <v>8</v>
      </c>
      <c r="T1690">
        <v>71</v>
      </c>
      <c r="U1690">
        <v>5</v>
      </c>
      <c r="V1690">
        <v>57</v>
      </c>
      <c r="W1690">
        <v>47</v>
      </c>
      <c r="X1690">
        <v>48</v>
      </c>
      <c r="Y1690">
        <v>57</v>
      </c>
    </row>
    <row r="1691" spans="1:25" x14ac:dyDescent="0.35">
      <c r="A1691">
        <v>1690</v>
      </c>
      <c r="B1691" t="s">
        <v>35</v>
      </c>
      <c r="C1691">
        <v>100446</v>
      </c>
      <c r="D1691">
        <f>ROUND(AI_Impact_on_Jobs_20303[[#This Row],[Salary]]/1000, 1)</f>
        <v>100.4</v>
      </c>
      <c r="E1691">
        <v>9</v>
      </c>
      <c r="F16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691" t="s">
        <v>25</v>
      </c>
      <c r="H1691">
        <v>3</v>
      </c>
      <c r="I1691">
        <v>13</v>
      </c>
      <c r="J1691">
        <v>46</v>
      </c>
      <c r="K1691" t="s">
        <v>27</v>
      </c>
      <c r="L1691">
        <f>IF(AI_Impact_on_Jobs_20303[[#This Row],[Risk_Category]] = "Low", AI_Impact_on_Jobs_20303[[#This Row],[Automation_Probability_2030]], 0)</f>
        <v>0</v>
      </c>
      <c r="M1691">
        <f>IF(AI_Impact_on_Jobs_20303[[#This Row],[Risk_Category]]="Medium", AI_Impact_on_Jobs_20303[[#This Row],[Automation_Probability_2030]], 0)</f>
        <v>46</v>
      </c>
      <c r="N1691">
        <f>IF(AI_Impact_on_Jobs_20303[[#This Row],[Risk_Category]]="High", AI_Impact_on_Jobs_20303[[#This Row],[Automation_Probability_2030]], 0)</f>
        <v>0</v>
      </c>
      <c r="O1691">
        <f>AVERAGE(AI_Impact_on_Jobs_20303[[#This Row],[Skill_1]:[Skill_10]])</f>
        <v>40.799999999999997</v>
      </c>
      <c r="P1691">
        <v>74</v>
      </c>
      <c r="Q1691">
        <v>95</v>
      </c>
      <c r="R1691">
        <v>31</v>
      </c>
      <c r="S1691">
        <v>9</v>
      </c>
      <c r="T1691">
        <v>23</v>
      </c>
      <c r="U1691">
        <v>22</v>
      </c>
      <c r="V1691">
        <v>74</v>
      </c>
      <c r="W1691">
        <v>6</v>
      </c>
      <c r="X1691">
        <v>5</v>
      </c>
      <c r="Y1691">
        <v>69</v>
      </c>
    </row>
    <row r="1692" spans="1:25" x14ac:dyDescent="0.35">
      <c r="A1692">
        <v>1691</v>
      </c>
      <c r="B1692" t="s">
        <v>42</v>
      </c>
      <c r="C1692">
        <v>107413</v>
      </c>
      <c r="D1692">
        <f>ROUND(AI_Impact_on_Jobs_20303[[#This Row],[Salary]]/1000, 1)</f>
        <v>107.4</v>
      </c>
      <c r="E1692">
        <v>21</v>
      </c>
      <c r="F16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92" t="s">
        <v>38</v>
      </c>
      <c r="H1692">
        <v>7</v>
      </c>
      <c r="I1692">
        <v>85</v>
      </c>
      <c r="J1692">
        <v>48</v>
      </c>
      <c r="K1692" t="s">
        <v>27</v>
      </c>
      <c r="L1692">
        <f>IF(AI_Impact_on_Jobs_20303[[#This Row],[Risk_Category]] = "Low", AI_Impact_on_Jobs_20303[[#This Row],[Automation_Probability_2030]], 0)</f>
        <v>0</v>
      </c>
      <c r="M1692">
        <f>IF(AI_Impact_on_Jobs_20303[[#This Row],[Risk_Category]]="Medium", AI_Impact_on_Jobs_20303[[#This Row],[Automation_Probability_2030]], 0)</f>
        <v>48</v>
      </c>
      <c r="N1692">
        <f>IF(AI_Impact_on_Jobs_20303[[#This Row],[Risk_Category]]="High", AI_Impact_on_Jobs_20303[[#This Row],[Automation_Probability_2030]], 0)</f>
        <v>0</v>
      </c>
      <c r="O1692">
        <f>AVERAGE(AI_Impact_on_Jobs_20303[[#This Row],[Skill_1]:[Skill_10]])</f>
        <v>55.2</v>
      </c>
      <c r="P1692">
        <v>56</v>
      </c>
      <c r="Q1692">
        <v>69</v>
      </c>
      <c r="R1692">
        <v>24</v>
      </c>
      <c r="S1692">
        <v>84</v>
      </c>
      <c r="T1692">
        <v>72</v>
      </c>
      <c r="U1692">
        <v>23</v>
      </c>
      <c r="V1692">
        <v>97</v>
      </c>
      <c r="W1692">
        <v>66</v>
      </c>
      <c r="X1692">
        <v>45</v>
      </c>
      <c r="Y1692">
        <v>16</v>
      </c>
    </row>
    <row r="1693" spans="1:25" x14ac:dyDescent="0.35">
      <c r="A1693">
        <v>1692</v>
      </c>
      <c r="B1693" t="s">
        <v>21</v>
      </c>
      <c r="C1693">
        <v>106789</v>
      </c>
      <c r="D1693">
        <f>ROUND(AI_Impact_on_Jobs_20303[[#This Row],[Salary]]/1000, 1)</f>
        <v>106.8</v>
      </c>
      <c r="E1693">
        <v>20</v>
      </c>
      <c r="F16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93" t="s">
        <v>22</v>
      </c>
      <c r="H1693">
        <v>16</v>
      </c>
      <c r="I1693">
        <v>93</v>
      </c>
      <c r="J1693">
        <v>15</v>
      </c>
      <c r="K1693" t="s">
        <v>23</v>
      </c>
      <c r="L1693">
        <f>IF(AI_Impact_on_Jobs_20303[[#This Row],[Risk_Category]] = "Low", AI_Impact_on_Jobs_20303[[#This Row],[Automation_Probability_2030]], 0)</f>
        <v>15</v>
      </c>
      <c r="M1693">
        <f>IF(AI_Impact_on_Jobs_20303[[#This Row],[Risk_Category]]="Medium", AI_Impact_on_Jobs_20303[[#This Row],[Automation_Probability_2030]], 0)</f>
        <v>0</v>
      </c>
      <c r="N1693">
        <f>IF(AI_Impact_on_Jobs_20303[[#This Row],[Risk_Category]]="High", AI_Impact_on_Jobs_20303[[#This Row],[Automation_Probability_2030]], 0)</f>
        <v>0</v>
      </c>
      <c r="O1693">
        <f>AVERAGE(AI_Impact_on_Jobs_20303[[#This Row],[Skill_1]:[Skill_10]])</f>
        <v>49.1</v>
      </c>
      <c r="P1693">
        <v>72</v>
      </c>
      <c r="Q1693">
        <v>19</v>
      </c>
      <c r="R1693">
        <v>82</v>
      </c>
      <c r="S1693">
        <v>33</v>
      </c>
      <c r="T1693">
        <v>44</v>
      </c>
      <c r="U1693">
        <v>77</v>
      </c>
      <c r="V1693">
        <v>63</v>
      </c>
      <c r="W1693">
        <v>31</v>
      </c>
      <c r="X1693">
        <v>39</v>
      </c>
      <c r="Y1693">
        <v>31</v>
      </c>
    </row>
    <row r="1694" spans="1:25" x14ac:dyDescent="0.35">
      <c r="A1694">
        <v>1693</v>
      </c>
      <c r="B1694" t="s">
        <v>42</v>
      </c>
      <c r="C1694">
        <v>86193</v>
      </c>
      <c r="D1694">
        <f>ROUND(AI_Impact_on_Jobs_20303[[#This Row],[Salary]]/1000, 1)</f>
        <v>86.2</v>
      </c>
      <c r="E1694">
        <v>3</v>
      </c>
      <c r="F16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94" t="s">
        <v>25</v>
      </c>
      <c r="H1694">
        <v>33</v>
      </c>
      <c r="I1694">
        <v>123</v>
      </c>
      <c r="J1694">
        <v>53</v>
      </c>
      <c r="K1694" t="s">
        <v>27</v>
      </c>
      <c r="L1694">
        <f>IF(AI_Impact_on_Jobs_20303[[#This Row],[Risk_Category]] = "Low", AI_Impact_on_Jobs_20303[[#This Row],[Automation_Probability_2030]], 0)</f>
        <v>0</v>
      </c>
      <c r="M1694">
        <f>IF(AI_Impact_on_Jobs_20303[[#This Row],[Risk_Category]]="Medium", AI_Impact_on_Jobs_20303[[#This Row],[Automation_Probability_2030]], 0)</f>
        <v>53</v>
      </c>
      <c r="N1694">
        <f>IF(AI_Impact_on_Jobs_20303[[#This Row],[Risk_Category]]="High", AI_Impact_on_Jobs_20303[[#This Row],[Automation_Probability_2030]], 0)</f>
        <v>0</v>
      </c>
      <c r="O1694">
        <f>AVERAGE(AI_Impact_on_Jobs_20303[[#This Row],[Skill_1]:[Skill_10]])</f>
        <v>43.3</v>
      </c>
      <c r="P1694">
        <v>15</v>
      </c>
      <c r="Q1694">
        <v>31</v>
      </c>
      <c r="R1694">
        <v>22</v>
      </c>
      <c r="S1694">
        <v>39</v>
      </c>
      <c r="T1694">
        <v>52</v>
      </c>
      <c r="U1694">
        <v>51</v>
      </c>
      <c r="V1694">
        <v>75</v>
      </c>
      <c r="W1694">
        <v>19</v>
      </c>
      <c r="X1694">
        <v>95</v>
      </c>
      <c r="Y1694">
        <v>34</v>
      </c>
    </row>
    <row r="1695" spans="1:25" x14ac:dyDescent="0.35">
      <c r="A1695">
        <v>1694</v>
      </c>
      <c r="B1695" t="s">
        <v>42</v>
      </c>
      <c r="C1695">
        <v>102652</v>
      </c>
      <c r="D1695">
        <f>ROUND(AI_Impact_on_Jobs_20303[[#This Row],[Salary]]/1000, 1)</f>
        <v>102.7</v>
      </c>
      <c r="E1695">
        <v>16</v>
      </c>
      <c r="F16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95" t="s">
        <v>25</v>
      </c>
      <c r="H1695">
        <v>69</v>
      </c>
      <c r="I1695">
        <v>131</v>
      </c>
      <c r="J1695">
        <v>45</v>
      </c>
      <c r="K1695" t="s">
        <v>27</v>
      </c>
      <c r="L1695">
        <f>IF(AI_Impact_on_Jobs_20303[[#This Row],[Risk_Category]] = "Low", AI_Impact_on_Jobs_20303[[#This Row],[Automation_Probability_2030]], 0)</f>
        <v>0</v>
      </c>
      <c r="M1695">
        <f>IF(AI_Impact_on_Jobs_20303[[#This Row],[Risk_Category]]="Medium", AI_Impact_on_Jobs_20303[[#This Row],[Automation_Probability_2030]], 0)</f>
        <v>45</v>
      </c>
      <c r="N1695">
        <f>IF(AI_Impact_on_Jobs_20303[[#This Row],[Risk_Category]]="High", AI_Impact_on_Jobs_20303[[#This Row],[Automation_Probability_2030]], 0)</f>
        <v>0</v>
      </c>
      <c r="O1695">
        <f>AVERAGE(AI_Impact_on_Jobs_20303[[#This Row],[Skill_1]:[Skill_10]])</f>
        <v>68.7</v>
      </c>
      <c r="P1695">
        <v>75</v>
      </c>
      <c r="Q1695">
        <v>88</v>
      </c>
      <c r="R1695">
        <v>77</v>
      </c>
      <c r="S1695">
        <v>3</v>
      </c>
      <c r="T1695">
        <v>83</v>
      </c>
      <c r="U1695">
        <v>77</v>
      </c>
      <c r="V1695">
        <v>67</v>
      </c>
      <c r="W1695">
        <v>76</v>
      </c>
      <c r="X1695">
        <v>98</v>
      </c>
      <c r="Y1695">
        <v>43</v>
      </c>
    </row>
    <row r="1696" spans="1:25" x14ac:dyDescent="0.35">
      <c r="A1696">
        <v>1695</v>
      </c>
      <c r="B1696" t="s">
        <v>30</v>
      </c>
      <c r="C1696">
        <v>131038</v>
      </c>
      <c r="D1696">
        <f>ROUND(AI_Impact_on_Jobs_20303[[#This Row],[Salary]]/1000, 1)</f>
        <v>131</v>
      </c>
      <c r="E1696">
        <v>25</v>
      </c>
      <c r="F16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96" t="s">
        <v>22</v>
      </c>
      <c r="H1696">
        <v>58</v>
      </c>
      <c r="I1696">
        <v>123</v>
      </c>
      <c r="J1696">
        <v>39</v>
      </c>
      <c r="K1696" t="s">
        <v>27</v>
      </c>
      <c r="L1696">
        <f>IF(AI_Impact_on_Jobs_20303[[#This Row],[Risk_Category]] = "Low", AI_Impact_on_Jobs_20303[[#This Row],[Automation_Probability_2030]], 0)</f>
        <v>0</v>
      </c>
      <c r="M1696">
        <f>IF(AI_Impact_on_Jobs_20303[[#This Row],[Risk_Category]]="Medium", AI_Impact_on_Jobs_20303[[#This Row],[Automation_Probability_2030]], 0)</f>
        <v>39</v>
      </c>
      <c r="N1696">
        <f>IF(AI_Impact_on_Jobs_20303[[#This Row],[Risk_Category]]="High", AI_Impact_on_Jobs_20303[[#This Row],[Automation_Probability_2030]], 0)</f>
        <v>0</v>
      </c>
      <c r="O1696">
        <f>AVERAGE(AI_Impact_on_Jobs_20303[[#This Row],[Skill_1]:[Skill_10]])</f>
        <v>40.299999999999997</v>
      </c>
      <c r="P1696">
        <v>26</v>
      </c>
      <c r="Q1696">
        <v>23</v>
      </c>
      <c r="R1696">
        <v>69</v>
      </c>
      <c r="S1696">
        <v>35</v>
      </c>
      <c r="T1696">
        <v>41</v>
      </c>
      <c r="U1696">
        <v>71</v>
      </c>
      <c r="V1696">
        <v>97</v>
      </c>
      <c r="W1696">
        <v>16</v>
      </c>
      <c r="X1696">
        <v>6</v>
      </c>
      <c r="Y1696">
        <v>19</v>
      </c>
    </row>
    <row r="1697" spans="1:25" x14ac:dyDescent="0.35">
      <c r="A1697">
        <v>1696</v>
      </c>
      <c r="B1697" t="s">
        <v>39</v>
      </c>
      <c r="C1697">
        <v>55143</v>
      </c>
      <c r="D1697">
        <f>ROUND(AI_Impact_on_Jobs_20303[[#This Row],[Salary]]/1000, 1)</f>
        <v>55.1</v>
      </c>
      <c r="E1697">
        <v>2</v>
      </c>
      <c r="F16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697" t="s">
        <v>19</v>
      </c>
      <c r="H1697">
        <v>19</v>
      </c>
      <c r="I1697">
        <v>108</v>
      </c>
      <c r="J1697">
        <v>85</v>
      </c>
      <c r="K1697" t="s">
        <v>20</v>
      </c>
      <c r="L1697">
        <f>IF(AI_Impact_on_Jobs_20303[[#This Row],[Risk_Category]] = "Low", AI_Impact_on_Jobs_20303[[#This Row],[Automation_Probability_2030]], 0)</f>
        <v>0</v>
      </c>
      <c r="M1697">
        <f>IF(AI_Impact_on_Jobs_20303[[#This Row],[Risk_Category]]="Medium", AI_Impact_on_Jobs_20303[[#This Row],[Automation_Probability_2030]], 0)</f>
        <v>0</v>
      </c>
      <c r="N1697">
        <f>IF(AI_Impact_on_Jobs_20303[[#This Row],[Risk_Category]]="High", AI_Impact_on_Jobs_20303[[#This Row],[Automation_Probability_2030]], 0)</f>
        <v>85</v>
      </c>
      <c r="O1697">
        <f>AVERAGE(AI_Impact_on_Jobs_20303[[#This Row],[Skill_1]:[Skill_10]])</f>
        <v>28.7</v>
      </c>
      <c r="P1697">
        <v>29</v>
      </c>
      <c r="Q1697">
        <v>7</v>
      </c>
      <c r="R1697">
        <v>4</v>
      </c>
      <c r="S1697">
        <v>19</v>
      </c>
      <c r="T1697">
        <v>18</v>
      </c>
      <c r="U1697">
        <v>52</v>
      </c>
      <c r="V1697">
        <v>67</v>
      </c>
      <c r="W1697">
        <v>8</v>
      </c>
      <c r="X1697">
        <v>58</v>
      </c>
      <c r="Y1697">
        <v>25</v>
      </c>
    </row>
    <row r="1698" spans="1:25" x14ac:dyDescent="0.35">
      <c r="A1698">
        <v>1697</v>
      </c>
      <c r="B1698" t="s">
        <v>28</v>
      </c>
      <c r="C1698">
        <v>112702</v>
      </c>
      <c r="D1698">
        <f>ROUND(AI_Impact_on_Jobs_20303[[#This Row],[Salary]]/1000, 1)</f>
        <v>112.7</v>
      </c>
      <c r="E1698">
        <v>22</v>
      </c>
      <c r="F16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698" t="s">
        <v>38</v>
      </c>
      <c r="H1698">
        <v>81</v>
      </c>
      <c r="I1698">
        <v>131</v>
      </c>
      <c r="J1698">
        <v>45</v>
      </c>
      <c r="K1698" t="s">
        <v>27</v>
      </c>
      <c r="L1698">
        <f>IF(AI_Impact_on_Jobs_20303[[#This Row],[Risk_Category]] = "Low", AI_Impact_on_Jobs_20303[[#This Row],[Automation_Probability_2030]], 0)</f>
        <v>0</v>
      </c>
      <c r="M1698">
        <f>IF(AI_Impact_on_Jobs_20303[[#This Row],[Risk_Category]]="Medium", AI_Impact_on_Jobs_20303[[#This Row],[Automation_Probability_2030]], 0)</f>
        <v>45</v>
      </c>
      <c r="N1698">
        <f>IF(AI_Impact_on_Jobs_20303[[#This Row],[Risk_Category]]="High", AI_Impact_on_Jobs_20303[[#This Row],[Automation_Probability_2030]], 0)</f>
        <v>0</v>
      </c>
      <c r="O1698">
        <f>AVERAGE(AI_Impact_on_Jobs_20303[[#This Row],[Skill_1]:[Skill_10]])</f>
        <v>42.3</v>
      </c>
      <c r="P1698">
        <v>57</v>
      </c>
      <c r="Q1698">
        <v>79</v>
      </c>
      <c r="R1698">
        <v>6</v>
      </c>
      <c r="S1698">
        <v>61</v>
      </c>
      <c r="T1698">
        <v>84</v>
      </c>
      <c r="U1698">
        <v>37</v>
      </c>
      <c r="V1698">
        <v>46</v>
      </c>
      <c r="W1698">
        <v>7</v>
      </c>
      <c r="X1698">
        <v>7</v>
      </c>
      <c r="Y1698">
        <v>39</v>
      </c>
    </row>
    <row r="1699" spans="1:25" x14ac:dyDescent="0.35">
      <c r="A1699">
        <v>1698</v>
      </c>
      <c r="B1699" t="s">
        <v>33</v>
      </c>
      <c r="C1699">
        <v>141459</v>
      </c>
      <c r="D1699">
        <f>ROUND(AI_Impact_on_Jobs_20303[[#This Row],[Salary]]/1000, 1)</f>
        <v>141.5</v>
      </c>
      <c r="E1699">
        <v>26</v>
      </c>
      <c r="F16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699" t="s">
        <v>22</v>
      </c>
      <c r="H1699">
        <v>2</v>
      </c>
      <c r="I1699">
        <v>7</v>
      </c>
      <c r="J1699">
        <v>8</v>
      </c>
      <c r="K1699" t="s">
        <v>20</v>
      </c>
      <c r="L1699">
        <f>IF(AI_Impact_on_Jobs_20303[[#This Row],[Risk_Category]] = "Low", AI_Impact_on_Jobs_20303[[#This Row],[Automation_Probability_2030]], 0)</f>
        <v>0</v>
      </c>
      <c r="M1699">
        <f>IF(AI_Impact_on_Jobs_20303[[#This Row],[Risk_Category]]="Medium", AI_Impact_on_Jobs_20303[[#This Row],[Automation_Probability_2030]], 0)</f>
        <v>0</v>
      </c>
      <c r="N1699">
        <f>IF(AI_Impact_on_Jobs_20303[[#This Row],[Risk_Category]]="High", AI_Impact_on_Jobs_20303[[#This Row],[Automation_Probability_2030]], 0)</f>
        <v>8</v>
      </c>
      <c r="O1699">
        <f>AVERAGE(AI_Impact_on_Jobs_20303[[#This Row],[Skill_1]:[Skill_10]])</f>
        <v>24.9</v>
      </c>
      <c r="P1699">
        <v>2</v>
      </c>
      <c r="Q1699">
        <v>6</v>
      </c>
      <c r="R1699">
        <v>45</v>
      </c>
      <c r="S1699">
        <v>4</v>
      </c>
      <c r="T1699">
        <v>28</v>
      </c>
      <c r="U1699">
        <v>2</v>
      </c>
      <c r="V1699">
        <v>36</v>
      </c>
      <c r="W1699">
        <v>26</v>
      </c>
      <c r="X1699">
        <v>69</v>
      </c>
      <c r="Y1699">
        <v>31</v>
      </c>
    </row>
    <row r="1700" spans="1:25" x14ac:dyDescent="0.35">
      <c r="A1700">
        <v>1699</v>
      </c>
      <c r="B1700" t="s">
        <v>37</v>
      </c>
      <c r="C1700">
        <v>56107</v>
      </c>
      <c r="D1700">
        <f>ROUND(AI_Impact_on_Jobs_20303[[#This Row],[Salary]]/1000, 1)</f>
        <v>56.1</v>
      </c>
      <c r="E1700">
        <v>24</v>
      </c>
      <c r="F17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00" t="s">
        <v>25</v>
      </c>
      <c r="H1700">
        <v>73</v>
      </c>
      <c r="I1700">
        <v>98</v>
      </c>
      <c r="J1700">
        <v>52</v>
      </c>
      <c r="K1700" t="s">
        <v>27</v>
      </c>
      <c r="L1700">
        <f>IF(AI_Impact_on_Jobs_20303[[#This Row],[Risk_Category]] = "Low", AI_Impact_on_Jobs_20303[[#This Row],[Automation_Probability_2030]], 0)</f>
        <v>0</v>
      </c>
      <c r="M1700">
        <f>IF(AI_Impact_on_Jobs_20303[[#This Row],[Risk_Category]]="Medium", AI_Impact_on_Jobs_20303[[#This Row],[Automation_Probability_2030]], 0)</f>
        <v>52</v>
      </c>
      <c r="N1700">
        <f>IF(AI_Impact_on_Jobs_20303[[#This Row],[Risk_Category]]="High", AI_Impact_on_Jobs_20303[[#This Row],[Automation_Probability_2030]], 0)</f>
        <v>0</v>
      </c>
      <c r="O1700">
        <f>AVERAGE(AI_Impact_on_Jobs_20303[[#This Row],[Skill_1]:[Skill_10]])</f>
        <v>63.5</v>
      </c>
      <c r="P1700">
        <v>84</v>
      </c>
      <c r="Q1700">
        <v>21</v>
      </c>
      <c r="R1700">
        <v>99</v>
      </c>
      <c r="S1700">
        <v>9</v>
      </c>
      <c r="T1700">
        <v>29</v>
      </c>
      <c r="U1700">
        <v>89</v>
      </c>
      <c r="V1700">
        <v>75</v>
      </c>
      <c r="W1700">
        <v>93</v>
      </c>
      <c r="X1700">
        <v>69</v>
      </c>
      <c r="Y1700">
        <v>67</v>
      </c>
    </row>
    <row r="1701" spans="1:25" x14ac:dyDescent="0.35">
      <c r="A1701">
        <v>1700</v>
      </c>
      <c r="B1701" t="s">
        <v>35</v>
      </c>
      <c r="C1701">
        <v>98402</v>
      </c>
      <c r="D1701">
        <f>ROUND(AI_Impact_on_Jobs_20303[[#This Row],[Salary]]/1000, 1)</f>
        <v>98.4</v>
      </c>
      <c r="E1701">
        <v>8</v>
      </c>
      <c r="F17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01" t="s">
        <v>38</v>
      </c>
      <c r="H1701">
        <v>47</v>
      </c>
      <c r="I1701">
        <v>7</v>
      </c>
      <c r="J1701">
        <v>43</v>
      </c>
      <c r="K1701" t="s">
        <v>27</v>
      </c>
      <c r="L1701">
        <f>IF(AI_Impact_on_Jobs_20303[[#This Row],[Risk_Category]] = "Low", AI_Impact_on_Jobs_20303[[#This Row],[Automation_Probability_2030]], 0)</f>
        <v>0</v>
      </c>
      <c r="M1701">
        <f>IF(AI_Impact_on_Jobs_20303[[#This Row],[Risk_Category]]="Medium", AI_Impact_on_Jobs_20303[[#This Row],[Automation_Probability_2030]], 0)</f>
        <v>43</v>
      </c>
      <c r="N1701">
        <f>IF(AI_Impact_on_Jobs_20303[[#This Row],[Risk_Category]]="High", AI_Impact_on_Jobs_20303[[#This Row],[Automation_Probability_2030]], 0)</f>
        <v>0</v>
      </c>
      <c r="O1701">
        <f>AVERAGE(AI_Impact_on_Jobs_20303[[#This Row],[Skill_1]:[Skill_10]])</f>
        <v>33.6</v>
      </c>
      <c r="P1701">
        <v>98</v>
      </c>
      <c r="Q1701">
        <v>9</v>
      </c>
      <c r="R1701">
        <v>72</v>
      </c>
      <c r="S1701">
        <v>17</v>
      </c>
      <c r="T1701">
        <v>1</v>
      </c>
      <c r="U1701">
        <v>5</v>
      </c>
      <c r="V1701">
        <v>16</v>
      </c>
      <c r="W1701">
        <v>97</v>
      </c>
      <c r="X1701">
        <v>2</v>
      </c>
      <c r="Y1701">
        <v>19</v>
      </c>
    </row>
    <row r="1702" spans="1:25" x14ac:dyDescent="0.35">
      <c r="A1702">
        <v>1701</v>
      </c>
      <c r="B1702" t="s">
        <v>18</v>
      </c>
      <c r="C1702">
        <v>36005</v>
      </c>
      <c r="D1702">
        <f>ROUND(AI_Impact_on_Jobs_20303[[#This Row],[Salary]]/1000, 1)</f>
        <v>36</v>
      </c>
      <c r="E1702">
        <v>14</v>
      </c>
      <c r="F17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02" t="s">
        <v>25</v>
      </c>
      <c r="H1702">
        <v>33</v>
      </c>
      <c r="I1702">
        <v>52</v>
      </c>
      <c r="J1702">
        <v>82</v>
      </c>
      <c r="K1702" t="s">
        <v>20</v>
      </c>
      <c r="L1702">
        <f>IF(AI_Impact_on_Jobs_20303[[#This Row],[Risk_Category]] = "Low", AI_Impact_on_Jobs_20303[[#This Row],[Automation_Probability_2030]], 0)</f>
        <v>0</v>
      </c>
      <c r="M1702">
        <f>IF(AI_Impact_on_Jobs_20303[[#This Row],[Risk_Category]]="Medium", AI_Impact_on_Jobs_20303[[#This Row],[Automation_Probability_2030]], 0)</f>
        <v>0</v>
      </c>
      <c r="N1702">
        <f>IF(AI_Impact_on_Jobs_20303[[#This Row],[Risk_Category]]="High", AI_Impact_on_Jobs_20303[[#This Row],[Automation_Probability_2030]], 0)</f>
        <v>82</v>
      </c>
      <c r="O1702">
        <f>AVERAGE(AI_Impact_on_Jobs_20303[[#This Row],[Skill_1]:[Skill_10]])</f>
        <v>48.9</v>
      </c>
      <c r="P1702">
        <v>51</v>
      </c>
      <c r="Q1702">
        <v>5</v>
      </c>
      <c r="R1702">
        <v>24</v>
      </c>
      <c r="S1702">
        <v>83</v>
      </c>
      <c r="T1702">
        <v>46</v>
      </c>
      <c r="U1702">
        <v>43</v>
      </c>
      <c r="V1702">
        <v>7</v>
      </c>
      <c r="W1702">
        <v>71</v>
      </c>
      <c r="X1702">
        <v>76</v>
      </c>
      <c r="Y1702">
        <v>83</v>
      </c>
    </row>
    <row r="1703" spans="1:25" x14ac:dyDescent="0.35">
      <c r="A1703">
        <v>1702</v>
      </c>
      <c r="B1703" t="s">
        <v>40</v>
      </c>
      <c r="C1703">
        <v>81038</v>
      </c>
      <c r="D1703">
        <f>ROUND(AI_Impact_on_Jobs_20303[[#This Row],[Salary]]/1000, 1)</f>
        <v>81</v>
      </c>
      <c r="E1703">
        <v>25</v>
      </c>
      <c r="F17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03" t="s">
        <v>38</v>
      </c>
      <c r="H1703">
        <v>7</v>
      </c>
      <c r="I1703">
        <v>88</v>
      </c>
      <c r="J1703">
        <v>26</v>
      </c>
      <c r="K1703" t="s">
        <v>23</v>
      </c>
      <c r="L1703">
        <f>IF(AI_Impact_on_Jobs_20303[[#This Row],[Risk_Category]] = "Low", AI_Impact_on_Jobs_20303[[#This Row],[Automation_Probability_2030]], 0)</f>
        <v>26</v>
      </c>
      <c r="M1703">
        <f>IF(AI_Impact_on_Jobs_20303[[#This Row],[Risk_Category]]="Medium", AI_Impact_on_Jobs_20303[[#This Row],[Automation_Probability_2030]], 0)</f>
        <v>0</v>
      </c>
      <c r="N1703">
        <f>IF(AI_Impact_on_Jobs_20303[[#This Row],[Risk_Category]]="High", AI_Impact_on_Jobs_20303[[#This Row],[Automation_Probability_2030]], 0)</f>
        <v>0</v>
      </c>
      <c r="O1703">
        <f>AVERAGE(AI_Impact_on_Jobs_20303[[#This Row],[Skill_1]:[Skill_10]])</f>
        <v>29.3</v>
      </c>
      <c r="P1703">
        <v>8</v>
      </c>
      <c r="Q1703">
        <v>58</v>
      </c>
      <c r="R1703">
        <v>7</v>
      </c>
      <c r="S1703">
        <v>48</v>
      </c>
      <c r="T1703">
        <v>26</v>
      </c>
      <c r="U1703">
        <v>33</v>
      </c>
      <c r="V1703">
        <v>7</v>
      </c>
      <c r="W1703">
        <v>29</v>
      </c>
      <c r="X1703">
        <v>4</v>
      </c>
      <c r="Y1703">
        <v>73</v>
      </c>
    </row>
    <row r="1704" spans="1:25" x14ac:dyDescent="0.35">
      <c r="A1704">
        <v>1703</v>
      </c>
      <c r="B1704" t="s">
        <v>34</v>
      </c>
      <c r="C1704">
        <v>96783</v>
      </c>
      <c r="D1704">
        <f>ROUND(AI_Impact_on_Jobs_20303[[#This Row],[Salary]]/1000, 1)</f>
        <v>96.8</v>
      </c>
      <c r="E1704">
        <v>20</v>
      </c>
      <c r="F17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04" t="s">
        <v>38</v>
      </c>
      <c r="H1704">
        <v>63</v>
      </c>
      <c r="I1704">
        <v>116</v>
      </c>
      <c r="J1704">
        <v>49</v>
      </c>
      <c r="K1704" t="s">
        <v>27</v>
      </c>
      <c r="L1704">
        <f>IF(AI_Impact_on_Jobs_20303[[#This Row],[Risk_Category]] = "Low", AI_Impact_on_Jobs_20303[[#This Row],[Automation_Probability_2030]], 0)</f>
        <v>0</v>
      </c>
      <c r="M1704">
        <f>IF(AI_Impact_on_Jobs_20303[[#This Row],[Risk_Category]]="Medium", AI_Impact_on_Jobs_20303[[#This Row],[Automation_Probability_2030]], 0)</f>
        <v>49</v>
      </c>
      <c r="N1704">
        <f>IF(AI_Impact_on_Jobs_20303[[#This Row],[Risk_Category]]="High", AI_Impact_on_Jobs_20303[[#This Row],[Automation_Probability_2030]], 0)</f>
        <v>0</v>
      </c>
      <c r="O1704">
        <f>AVERAGE(AI_Impact_on_Jobs_20303[[#This Row],[Skill_1]:[Skill_10]])</f>
        <v>45.3</v>
      </c>
      <c r="P1704">
        <v>16</v>
      </c>
      <c r="Q1704">
        <v>1</v>
      </c>
      <c r="R1704">
        <v>34</v>
      </c>
      <c r="S1704">
        <v>75</v>
      </c>
      <c r="T1704">
        <v>96</v>
      </c>
      <c r="U1704">
        <v>43</v>
      </c>
      <c r="V1704">
        <v>37</v>
      </c>
      <c r="W1704">
        <v>45</v>
      </c>
      <c r="X1704">
        <v>43</v>
      </c>
      <c r="Y1704">
        <v>63</v>
      </c>
    </row>
    <row r="1705" spans="1:25" x14ac:dyDescent="0.35">
      <c r="A1705">
        <v>1704</v>
      </c>
      <c r="B1705" t="s">
        <v>43</v>
      </c>
      <c r="C1705">
        <v>101020</v>
      </c>
      <c r="D1705">
        <f>ROUND(AI_Impact_on_Jobs_20303[[#This Row],[Salary]]/1000, 1)</f>
        <v>101</v>
      </c>
      <c r="E1705">
        <v>21</v>
      </c>
      <c r="F17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05" t="s">
        <v>22</v>
      </c>
      <c r="H1705">
        <v>78</v>
      </c>
      <c r="I1705">
        <v>115</v>
      </c>
      <c r="J1705">
        <v>16</v>
      </c>
      <c r="K1705" t="s">
        <v>23</v>
      </c>
      <c r="L1705">
        <f>IF(AI_Impact_on_Jobs_20303[[#This Row],[Risk_Category]] = "Low", AI_Impact_on_Jobs_20303[[#This Row],[Automation_Probability_2030]], 0)</f>
        <v>16</v>
      </c>
      <c r="M1705">
        <f>IF(AI_Impact_on_Jobs_20303[[#This Row],[Risk_Category]]="Medium", AI_Impact_on_Jobs_20303[[#This Row],[Automation_Probability_2030]], 0)</f>
        <v>0</v>
      </c>
      <c r="N1705">
        <f>IF(AI_Impact_on_Jobs_20303[[#This Row],[Risk_Category]]="High", AI_Impact_on_Jobs_20303[[#This Row],[Automation_Probability_2030]], 0)</f>
        <v>0</v>
      </c>
      <c r="O1705">
        <f>AVERAGE(AI_Impact_on_Jobs_20303[[#This Row],[Skill_1]:[Skill_10]])</f>
        <v>59.7</v>
      </c>
      <c r="P1705">
        <v>95</v>
      </c>
      <c r="Q1705">
        <v>71</v>
      </c>
      <c r="R1705">
        <v>43</v>
      </c>
      <c r="S1705">
        <v>45</v>
      </c>
      <c r="T1705">
        <v>82</v>
      </c>
      <c r="U1705">
        <v>44</v>
      </c>
      <c r="V1705">
        <v>52</v>
      </c>
      <c r="W1705">
        <v>29</v>
      </c>
      <c r="X1705">
        <v>84</v>
      </c>
      <c r="Y1705">
        <v>52</v>
      </c>
    </row>
    <row r="1706" spans="1:25" x14ac:dyDescent="0.35">
      <c r="A1706">
        <v>1705</v>
      </c>
      <c r="B1706" t="s">
        <v>35</v>
      </c>
      <c r="C1706">
        <v>95217</v>
      </c>
      <c r="D1706">
        <f>ROUND(AI_Impact_on_Jobs_20303[[#This Row],[Salary]]/1000, 1)</f>
        <v>95.2</v>
      </c>
      <c r="E1706">
        <v>16</v>
      </c>
      <c r="F17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06" t="s">
        <v>38</v>
      </c>
      <c r="H1706">
        <v>66</v>
      </c>
      <c r="I1706">
        <v>78</v>
      </c>
      <c r="J1706">
        <v>63</v>
      </c>
      <c r="K1706" t="s">
        <v>27</v>
      </c>
      <c r="L1706">
        <f>IF(AI_Impact_on_Jobs_20303[[#This Row],[Risk_Category]] = "Low", AI_Impact_on_Jobs_20303[[#This Row],[Automation_Probability_2030]], 0)</f>
        <v>0</v>
      </c>
      <c r="M1706">
        <f>IF(AI_Impact_on_Jobs_20303[[#This Row],[Risk_Category]]="Medium", AI_Impact_on_Jobs_20303[[#This Row],[Automation_Probability_2030]], 0)</f>
        <v>63</v>
      </c>
      <c r="N1706">
        <f>IF(AI_Impact_on_Jobs_20303[[#This Row],[Risk_Category]]="High", AI_Impact_on_Jobs_20303[[#This Row],[Automation_Probability_2030]], 0)</f>
        <v>0</v>
      </c>
      <c r="O1706">
        <f>AVERAGE(AI_Impact_on_Jobs_20303[[#This Row],[Skill_1]:[Skill_10]])</f>
        <v>51.2</v>
      </c>
      <c r="P1706">
        <v>31</v>
      </c>
      <c r="Q1706">
        <v>99</v>
      </c>
      <c r="R1706">
        <v>61</v>
      </c>
      <c r="S1706">
        <v>84</v>
      </c>
      <c r="T1706">
        <v>7</v>
      </c>
      <c r="U1706">
        <v>35</v>
      </c>
      <c r="V1706">
        <v>74</v>
      </c>
      <c r="W1706">
        <v>66</v>
      </c>
      <c r="X1706">
        <v>19</v>
      </c>
      <c r="Y1706">
        <v>36</v>
      </c>
    </row>
    <row r="1707" spans="1:25" x14ac:dyDescent="0.35">
      <c r="A1707">
        <v>1706</v>
      </c>
      <c r="B1707" t="s">
        <v>34</v>
      </c>
      <c r="C1707">
        <v>97323</v>
      </c>
      <c r="D1707">
        <f>ROUND(AI_Impact_on_Jobs_20303[[#This Row],[Salary]]/1000, 1)</f>
        <v>97.3</v>
      </c>
      <c r="E1707">
        <v>19</v>
      </c>
      <c r="F17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07" t="s">
        <v>38</v>
      </c>
      <c r="H1707">
        <v>61</v>
      </c>
      <c r="I1707">
        <v>84</v>
      </c>
      <c r="J1707">
        <v>42</v>
      </c>
      <c r="K1707" t="s">
        <v>27</v>
      </c>
      <c r="L1707">
        <f>IF(AI_Impact_on_Jobs_20303[[#This Row],[Risk_Category]] = "Low", AI_Impact_on_Jobs_20303[[#This Row],[Automation_Probability_2030]], 0)</f>
        <v>0</v>
      </c>
      <c r="M1707">
        <f>IF(AI_Impact_on_Jobs_20303[[#This Row],[Risk_Category]]="Medium", AI_Impact_on_Jobs_20303[[#This Row],[Automation_Probability_2030]], 0)</f>
        <v>42</v>
      </c>
      <c r="N1707">
        <f>IF(AI_Impact_on_Jobs_20303[[#This Row],[Risk_Category]]="High", AI_Impact_on_Jobs_20303[[#This Row],[Automation_Probability_2030]], 0)</f>
        <v>0</v>
      </c>
      <c r="O1707">
        <f>AVERAGE(AI_Impact_on_Jobs_20303[[#This Row],[Skill_1]:[Skill_10]])</f>
        <v>43.4</v>
      </c>
      <c r="P1707">
        <v>21</v>
      </c>
      <c r="Q1707">
        <v>41</v>
      </c>
      <c r="R1707">
        <v>2</v>
      </c>
      <c r="S1707">
        <v>96</v>
      </c>
      <c r="T1707">
        <v>15</v>
      </c>
      <c r="U1707">
        <v>91</v>
      </c>
      <c r="V1707">
        <v>43</v>
      </c>
      <c r="W1707">
        <v>38</v>
      </c>
      <c r="X1707">
        <v>23</v>
      </c>
      <c r="Y1707">
        <v>64</v>
      </c>
    </row>
    <row r="1708" spans="1:25" x14ac:dyDescent="0.35">
      <c r="A1708">
        <v>1707</v>
      </c>
      <c r="B1708" t="s">
        <v>31</v>
      </c>
      <c r="C1708">
        <v>80049</v>
      </c>
      <c r="D1708">
        <f>ROUND(AI_Impact_on_Jobs_20303[[#This Row],[Salary]]/1000, 1)</f>
        <v>80</v>
      </c>
      <c r="E1708">
        <v>19</v>
      </c>
      <c r="F17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08" t="s">
        <v>38</v>
      </c>
      <c r="H1708">
        <v>47</v>
      </c>
      <c r="I1708">
        <v>56</v>
      </c>
      <c r="J1708">
        <v>28</v>
      </c>
      <c r="K1708" t="s">
        <v>23</v>
      </c>
      <c r="L1708">
        <f>IF(AI_Impact_on_Jobs_20303[[#This Row],[Risk_Category]] = "Low", AI_Impact_on_Jobs_20303[[#This Row],[Automation_Probability_2030]], 0)</f>
        <v>28</v>
      </c>
      <c r="M1708">
        <f>IF(AI_Impact_on_Jobs_20303[[#This Row],[Risk_Category]]="Medium", AI_Impact_on_Jobs_20303[[#This Row],[Automation_Probability_2030]], 0)</f>
        <v>0</v>
      </c>
      <c r="N1708">
        <f>IF(AI_Impact_on_Jobs_20303[[#This Row],[Risk_Category]]="High", AI_Impact_on_Jobs_20303[[#This Row],[Automation_Probability_2030]], 0)</f>
        <v>0</v>
      </c>
      <c r="O1708">
        <f>AVERAGE(AI_Impact_on_Jobs_20303[[#This Row],[Skill_1]:[Skill_10]])</f>
        <v>47.5</v>
      </c>
      <c r="P1708">
        <v>98</v>
      </c>
      <c r="Q1708">
        <v>43</v>
      </c>
      <c r="R1708">
        <v>61</v>
      </c>
      <c r="S1708">
        <v>45</v>
      </c>
      <c r="T1708">
        <v>32</v>
      </c>
      <c r="U1708">
        <v>8</v>
      </c>
      <c r="V1708">
        <v>46</v>
      </c>
      <c r="W1708">
        <v>82</v>
      </c>
      <c r="X1708">
        <v>2</v>
      </c>
      <c r="Y1708">
        <v>58</v>
      </c>
    </row>
    <row r="1709" spans="1:25" x14ac:dyDescent="0.35">
      <c r="A1709">
        <v>1708</v>
      </c>
      <c r="B1709" t="s">
        <v>43</v>
      </c>
      <c r="C1709">
        <v>48428</v>
      </c>
      <c r="D1709">
        <f>ROUND(AI_Impact_on_Jobs_20303[[#This Row],[Salary]]/1000, 1)</f>
        <v>48.4</v>
      </c>
      <c r="E1709">
        <v>2</v>
      </c>
      <c r="F17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09" t="s">
        <v>19</v>
      </c>
      <c r="H1709">
        <v>22</v>
      </c>
      <c r="I1709">
        <v>68</v>
      </c>
      <c r="J1709">
        <v>24</v>
      </c>
      <c r="K1709" t="s">
        <v>23</v>
      </c>
      <c r="L1709">
        <f>IF(AI_Impact_on_Jobs_20303[[#This Row],[Risk_Category]] = "Low", AI_Impact_on_Jobs_20303[[#This Row],[Automation_Probability_2030]], 0)</f>
        <v>24</v>
      </c>
      <c r="M1709">
        <f>IF(AI_Impact_on_Jobs_20303[[#This Row],[Risk_Category]]="Medium", AI_Impact_on_Jobs_20303[[#This Row],[Automation_Probability_2030]], 0)</f>
        <v>0</v>
      </c>
      <c r="N1709">
        <f>IF(AI_Impact_on_Jobs_20303[[#This Row],[Risk_Category]]="High", AI_Impact_on_Jobs_20303[[#This Row],[Automation_Probability_2030]], 0)</f>
        <v>0</v>
      </c>
      <c r="O1709">
        <f>AVERAGE(AI_Impact_on_Jobs_20303[[#This Row],[Skill_1]:[Skill_10]])</f>
        <v>47.1</v>
      </c>
      <c r="P1709">
        <v>26</v>
      </c>
      <c r="Q1709">
        <v>19</v>
      </c>
      <c r="R1709">
        <v>38</v>
      </c>
      <c r="S1709">
        <v>39</v>
      </c>
      <c r="T1709">
        <v>87</v>
      </c>
      <c r="U1709">
        <v>62</v>
      </c>
      <c r="V1709">
        <v>41</v>
      </c>
      <c r="W1709">
        <v>53</v>
      </c>
      <c r="X1709">
        <v>95</v>
      </c>
      <c r="Y1709">
        <v>11</v>
      </c>
    </row>
    <row r="1710" spans="1:25" x14ac:dyDescent="0.35">
      <c r="A1710">
        <v>1709</v>
      </c>
      <c r="B1710" t="s">
        <v>31</v>
      </c>
      <c r="C1710">
        <v>85331</v>
      </c>
      <c r="D1710">
        <f>ROUND(AI_Impact_on_Jobs_20303[[#This Row],[Salary]]/1000, 1)</f>
        <v>85.3</v>
      </c>
      <c r="E1710">
        <v>27</v>
      </c>
      <c r="F17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10" t="s">
        <v>25</v>
      </c>
      <c r="H1710">
        <v>96</v>
      </c>
      <c r="I1710">
        <v>146</v>
      </c>
      <c r="J1710">
        <v>9</v>
      </c>
      <c r="K1710" t="s">
        <v>23</v>
      </c>
      <c r="L1710">
        <f>IF(AI_Impact_on_Jobs_20303[[#This Row],[Risk_Category]] = "Low", AI_Impact_on_Jobs_20303[[#This Row],[Automation_Probability_2030]], 0)</f>
        <v>9</v>
      </c>
      <c r="M1710">
        <f>IF(AI_Impact_on_Jobs_20303[[#This Row],[Risk_Category]]="Medium", AI_Impact_on_Jobs_20303[[#This Row],[Automation_Probability_2030]], 0)</f>
        <v>0</v>
      </c>
      <c r="N1710">
        <f>IF(AI_Impact_on_Jobs_20303[[#This Row],[Risk_Category]]="High", AI_Impact_on_Jobs_20303[[#This Row],[Automation_Probability_2030]], 0)</f>
        <v>0</v>
      </c>
      <c r="O1710">
        <f>AVERAGE(AI_Impact_on_Jobs_20303[[#This Row],[Skill_1]:[Skill_10]])</f>
        <v>36.5</v>
      </c>
      <c r="P1710">
        <v>15</v>
      </c>
      <c r="Q1710">
        <v>42</v>
      </c>
      <c r="R1710">
        <v>5</v>
      </c>
      <c r="S1710">
        <v>65</v>
      </c>
      <c r="T1710">
        <v>8</v>
      </c>
      <c r="U1710">
        <v>6</v>
      </c>
      <c r="V1710">
        <v>49</v>
      </c>
      <c r="W1710">
        <v>96</v>
      </c>
      <c r="X1710">
        <v>43</v>
      </c>
      <c r="Y1710">
        <v>36</v>
      </c>
    </row>
    <row r="1711" spans="1:25" x14ac:dyDescent="0.35">
      <c r="A1711">
        <v>1710</v>
      </c>
      <c r="B1711" t="s">
        <v>44</v>
      </c>
      <c r="C1711">
        <v>35973</v>
      </c>
      <c r="D1711">
        <f>ROUND(AI_Impact_on_Jobs_20303[[#This Row],[Salary]]/1000, 1)</f>
        <v>36</v>
      </c>
      <c r="E1711">
        <v>2</v>
      </c>
      <c r="F17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11" t="s">
        <v>25</v>
      </c>
      <c r="H1711">
        <v>53</v>
      </c>
      <c r="I1711">
        <v>88</v>
      </c>
      <c r="J1711">
        <v>45</v>
      </c>
      <c r="K1711" t="s">
        <v>27</v>
      </c>
      <c r="L1711">
        <f>IF(AI_Impact_on_Jobs_20303[[#This Row],[Risk_Category]] = "Low", AI_Impact_on_Jobs_20303[[#This Row],[Automation_Probability_2030]], 0)</f>
        <v>0</v>
      </c>
      <c r="M1711">
        <f>IF(AI_Impact_on_Jobs_20303[[#This Row],[Risk_Category]]="Medium", AI_Impact_on_Jobs_20303[[#This Row],[Automation_Probability_2030]], 0)</f>
        <v>45</v>
      </c>
      <c r="N1711">
        <f>IF(AI_Impact_on_Jobs_20303[[#This Row],[Risk_Category]]="High", AI_Impact_on_Jobs_20303[[#This Row],[Automation_Probability_2030]], 0)</f>
        <v>0</v>
      </c>
      <c r="O1711">
        <f>AVERAGE(AI_Impact_on_Jobs_20303[[#This Row],[Skill_1]:[Skill_10]])</f>
        <v>35.5</v>
      </c>
      <c r="P1711">
        <v>19</v>
      </c>
      <c r="Q1711">
        <v>51</v>
      </c>
      <c r="R1711">
        <v>44</v>
      </c>
      <c r="S1711">
        <v>27</v>
      </c>
      <c r="T1711">
        <v>16</v>
      </c>
      <c r="U1711">
        <v>31</v>
      </c>
      <c r="V1711">
        <v>51</v>
      </c>
      <c r="W1711">
        <v>6</v>
      </c>
      <c r="X1711">
        <v>15</v>
      </c>
      <c r="Y1711">
        <v>95</v>
      </c>
    </row>
    <row r="1712" spans="1:25" x14ac:dyDescent="0.35">
      <c r="A1712">
        <v>1711</v>
      </c>
      <c r="B1712" t="s">
        <v>26</v>
      </c>
      <c r="C1712">
        <v>67236</v>
      </c>
      <c r="D1712">
        <f>ROUND(AI_Impact_on_Jobs_20303[[#This Row],[Salary]]/1000, 1)</f>
        <v>67.2</v>
      </c>
      <c r="E1712">
        <v>10</v>
      </c>
      <c r="F17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12" t="s">
        <v>19</v>
      </c>
      <c r="H1712">
        <v>6</v>
      </c>
      <c r="I1712">
        <v>119</v>
      </c>
      <c r="J1712">
        <v>32</v>
      </c>
      <c r="K1712" t="s">
        <v>27</v>
      </c>
      <c r="L1712">
        <f>IF(AI_Impact_on_Jobs_20303[[#This Row],[Risk_Category]] = "Low", AI_Impact_on_Jobs_20303[[#This Row],[Automation_Probability_2030]], 0)</f>
        <v>0</v>
      </c>
      <c r="M1712">
        <f>IF(AI_Impact_on_Jobs_20303[[#This Row],[Risk_Category]]="Medium", AI_Impact_on_Jobs_20303[[#This Row],[Automation_Probability_2030]], 0)</f>
        <v>32</v>
      </c>
      <c r="N1712">
        <f>IF(AI_Impact_on_Jobs_20303[[#This Row],[Risk_Category]]="High", AI_Impact_on_Jobs_20303[[#This Row],[Automation_Probability_2030]], 0)</f>
        <v>0</v>
      </c>
      <c r="O1712">
        <f>AVERAGE(AI_Impact_on_Jobs_20303[[#This Row],[Skill_1]:[Skill_10]])</f>
        <v>51.6</v>
      </c>
      <c r="P1712">
        <v>74</v>
      </c>
      <c r="Q1712">
        <v>75</v>
      </c>
      <c r="R1712">
        <v>65</v>
      </c>
      <c r="S1712">
        <v>73</v>
      </c>
      <c r="T1712">
        <v>9</v>
      </c>
      <c r="U1712">
        <v>73</v>
      </c>
      <c r="V1712">
        <v>14</v>
      </c>
      <c r="W1712">
        <v>34</v>
      </c>
      <c r="X1712">
        <v>94</v>
      </c>
      <c r="Y1712">
        <v>5</v>
      </c>
    </row>
    <row r="1713" spans="1:25" x14ac:dyDescent="0.35">
      <c r="A1713">
        <v>1712</v>
      </c>
      <c r="B1713" t="s">
        <v>28</v>
      </c>
      <c r="C1713">
        <v>112473</v>
      </c>
      <c r="D1713">
        <f>ROUND(AI_Impact_on_Jobs_20303[[#This Row],[Salary]]/1000, 1)</f>
        <v>112.5</v>
      </c>
      <c r="E1713">
        <v>25</v>
      </c>
      <c r="F17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13" t="s">
        <v>22</v>
      </c>
      <c r="H1713">
        <v>4</v>
      </c>
      <c r="I1713">
        <v>128</v>
      </c>
      <c r="J1713">
        <v>56</v>
      </c>
      <c r="K1713" t="s">
        <v>27</v>
      </c>
      <c r="L1713">
        <f>IF(AI_Impact_on_Jobs_20303[[#This Row],[Risk_Category]] = "Low", AI_Impact_on_Jobs_20303[[#This Row],[Automation_Probability_2030]], 0)</f>
        <v>0</v>
      </c>
      <c r="M1713">
        <f>IF(AI_Impact_on_Jobs_20303[[#This Row],[Risk_Category]]="Medium", AI_Impact_on_Jobs_20303[[#This Row],[Automation_Probability_2030]], 0)</f>
        <v>56</v>
      </c>
      <c r="N1713">
        <f>IF(AI_Impact_on_Jobs_20303[[#This Row],[Risk_Category]]="High", AI_Impact_on_Jobs_20303[[#This Row],[Automation_Probability_2030]], 0)</f>
        <v>0</v>
      </c>
      <c r="O1713">
        <f>AVERAGE(AI_Impact_on_Jobs_20303[[#This Row],[Skill_1]:[Skill_10]])</f>
        <v>46.3</v>
      </c>
      <c r="P1713">
        <v>58</v>
      </c>
      <c r="Q1713">
        <v>9</v>
      </c>
      <c r="R1713">
        <v>2</v>
      </c>
      <c r="S1713">
        <v>16</v>
      </c>
      <c r="T1713">
        <v>62</v>
      </c>
      <c r="U1713">
        <v>7</v>
      </c>
      <c r="V1713">
        <v>64</v>
      </c>
      <c r="W1713">
        <v>98</v>
      </c>
      <c r="X1713">
        <v>88</v>
      </c>
      <c r="Y1713">
        <v>59</v>
      </c>
    </row>
    <row r="1714" spans="1:25" x14ac:dyDescent="0.35">
      <c r="A1714">
        <v>1713</v>
      </c>
      <c r="B1714" t="s">
        <v>42</v>
      </c>
      <c r="C1714">
        <v>138480</v>
      </c>
      <c r="D1714">
        <f>ROUND(AI_Impact_on_Jobs_20303[[#This Row],[Salary]]/1000, 1)</f>
        <v>138.5</v>
      </c>
      <c r="E1714">
        <v>27</v>
      </c>
      <c r="F17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14" t="s">
        <v>38</v>
      </c>
      <c r="H1714">
        <v>12</v>
      </c>
      <c r="I1714">
        <v>95</v>
      </c>
      <c r="J1714">
        <v>47</v>
      </c>
      <c r="K1714" t="s">
        <v>27</v>
      </c>
      <c r="L1714">
        <f>IF(AI_Impact_on_Jobs_20303[[#This Row],[Risk_Category]] = "Low", AI_Impact_on_Jobs_20303[[#This Row],[Automation_Probability_2030]], 0)</f>
        <v>0</v>
      </c>
      <c r="M1714">
        <f>IF(AI_Impact_on_Jobs_20303[[#This Row],[Risk_Category]]="Medium", AI_Impact_on_Jobs_20303[[#This Row],[Automation_Probability_2030]], 0)</f>
        <v>47</v>
      </c>
      <c r="N1714">
        <f>IF(AI_Impact_on_Jobs_20303[[#This Row],[Risk_Category]]="High", AI_Impact_on_Jobs_20303[[#This Row],[Automation_Probability_2030]], 0)</f>
        <v>0</v>
      </c>
      <c r="O1714">
        <f>AVERAGE(AI_Impact_on_Jobs_20303[[#This Row],[Skill_1]:[Skill_10]])</f>
        <v>47.7</v>
      </c>
      <c r="P1714">
        <v>34</v>
      </c>
      <c r="Q1714">
        <v>0</v>
      </c>
      <c r="R1714">
        <v>89</v>
      </c>
      <c r="S1714">
        <v>78</v>
      </c>
      <c r="T1714">
        <v>65</v>
      </c>
      <c r="U1714">
        <v>13</v>
      </c>
      <c r="V1714">
        <v>38</v>
      </c>
      <c r="W1714">
        <v>92</v>
      </c>
      <c r="X1714">
        <v>62</v>
      </c>
      <c r="Y1714">
        <v>6</v>
      </c>
    </row>
    <row r="1715" spans="1:25" x14ac:dyDescent="0.35">
      <c r="A1715">
        <v>1714</v>
      </c>
      <c r="B1715" t="s">
        <v>36</v>
      </c>
      <c r="C1715">
        <v>73464</v>
      </c>
      <c r="D1715">
        <f>ROUND(AI_Impact_on_Jobs_20303[[#This Row],[Salary]]/1000, 1)</f>
        <v>73.5</v>
      </c>
      <c r="E1715">
        <v>27</v>
      </c>
      <c r="F17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15" t="s">
        <v>19</v>
      </c>
      <c r="H1715">
        <v>56</v>
      </c>
      <c r="I1715">
        <v>11</v>
      </c>
      <c r="J1715">
        <v>44</v>
      </c>
      <c r="K1715" t="s">
        <v>27</v>
      </c>
      <c r="L1715">
        <f>IF(AI_Impact_on_Jobs_20303[[#This Row],[Risk_Category]] = "Low", AI_Impact_on_Jobs_20303[[#This Row],[Automation_Probability_2030]], 0)</f>
        <v>0</v>
      </c>
      <c r="M1715">
        <f>IF(AI_Impact_on_Jobs_20303[[#This Row],[Risk_Category]]="Medium", AI_Impact_on_Jobs_20303[[#This Row],[Automation_Probability_2030]], 0)</f>
        <v>44</v>
      </c>
      <c r="N1715">
        <f>IF(AI_Impact_on_Jobs_20303[[#This Row],[Risk_Category]]="High", AI_Impact_on_Jobs_20303[[#This Row],[Automation_Probability_2030]], 0)</f>
        <v>0</v>
      </c>
      <c r="O1715">
        <f>AVERAGE(AI_Impact_on_Jobs_20303[[#This Row],[Skill_1]:[Skill_10]])</f>
        <v>31.8</v>
      </c>
      <c r="P1715">
        <v>37</v>
      </c>
      <c r="Q1715">
        <v>69</v>
      </c>
      <c r="R1715">
        <v>32</v>
      </c>
      <c r="S1715">
        <v>56</v>
      </c>
      <c r="T1715">
        <v>28</v>
      </c>
      <c r="U1715">
        <v>17</v>
      </c>
      <c r="V1715">
        <v>45</v>
      </c>
      <c r="W1715">
        <v>22</v>
      </c>
      <c r="X1715">
        <v>9</v>
      </c>
      <c r="Y1715">
        <v>3</v>
      </c>
    </row>
    <row r="1716" spans="1:25" x14ac:dyDescent="0.35">
      <c r="A1716">
        <v>1715</v>
      </c>
      <c r="B1716" t="s">
        <v>40</v>
      </c>
      <c r="C1716">
        <v>118060</v>
      </c>
      <c r="D1716">
        <f>ROUND(AI_Impact_on_Jobs_20303[[#This Row],[Salary]]/1000, 1)</f>
        <v>118.1</v>
      </c>
      <c r="E1716">
        <v>19</v>
      </c>
      <c r="F17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16" t="s">
        <v>38</v>
      </c>
      <c r="H1716">
        <v>26</v>
      </c>
      <c r="I1716">
        <v>76</v>
      </c>
      <c r="J1716">
        <v>14</v>
      </c>
      <c r="K1716" t="s">
        <v>23</v>
      </c>
      <c r="L1716">
        <f>IF(AI_Impact_on_Jobs_20303[[#This Row],[Risk_Category]] = "Low", AI_Impact_on_Jobs_20303[[#This Row],[Automation_Probability_2030]], 0)</f>
        <v>14</v>
      </c>
      <c r="M1716">
        <f>IF(AI_Impact_on_Jobs_20303[[#This Row],[Risk_Category]]="Medium", AI_Impact_on_Jobs_20303[[#This Row],[Automation_Probability_2030]], 0)</f>
        <v>0</v>
      </c>
      <c r="N1716">
        <f>IF(AI_Impact_on_Jobs_20303[[#This Row],[Risk_Category]]="High", AI_Impact_on_Jobs_20303[[#This Row],[Automation_Probability_2030]], 0)</f>
        <v>0</v>
      </c>
      <c r="O1716">
        <f>AVERAGE(AI_Impact_on_Jobs_20303[[#This Row],[Skill_1]:[Skill_10]])</f>
        <v>39.1</v>
      </c>
      <c r="P1716">
        <v>92</v>
      </c>
      <c r="Q1716">
        <v>39</v>
      </c>
      <c r="R1716">
        <v>82</v>
      </c>
      <c r="S1716">
        <v>2</v>
      </c>
      <c r="T1716">
        <v>5</v>
      </c>
      <c r="U1716">
        <v>78</v>
      </c>
      <c r="V1716">
        <v>54</v>
      </c>
      <c r="W1716">
        <v>5</v>
      </c>
      <c r="X1716">
        <v>27</v>
      </c>
      <c r="Y1716">
        <v>7</v>
      </c>
    </row>
    <row r="1717" spans="1:25" x14ac:dyDescent="0.35">
      <c r="A1717">
        <v>1716</v>
      </c>
      <c r="B1717" t="s">
        <v>26</v>
      </c>
      <c r="C1717">
        <v>76905</v>
      </c>
      <c r="D1717">
        <f>ROUND(AI_Impact_on_Jobs_20303[[#This Row],[Salary]]/1000, 1)</f>
        <v>76.900000000000006</v>
      </c>
      <c r="E1717">
        <v>12</v>
      </c>
      <c r="F17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17" t="s">
        <v>25</v>
      </c>
      <c r="H1717">
        <v>87</v>
      </c>
      <c r="I1717">
        <v>62</v>
      </c>
      <c r="J1717">
        <v>67</v>
      </c>
      <c r="K1717" t="s">
        <v>27</v>
      </c>
      <c r="L1717">
        <f>IF(AI_Impact_on_Jobs_20303[[#This Row],[Risk_Category]] = "Low", AI_Impact_on_Jobs_20303[[#This Row],[Automation_Probability_2030]], 0)</f>
        <v>0</v>
      </c>
      <c r="M1717">
        <f>IF(AI_Impact_on_Jobs_20303[[#This Row],[Risk_Category]]="Medium", AI_Impact_on_Jobs_20303[[#This Row],[Automation_Probability_2030]], 0)</f>
        <v>67</v>
      </c>
      <c r="N1717">
        <f>IF(AI_Impact_on_Jobs_20303[[#This Row],[Risk_Category]]="High", AI_Impact_on_Jobs_20303[[#This Row],[Automation_Probability_2030]], 0)</f>
        <v>0</v>
      </c>
      <c r="O1717">
        <f>AVERAGE(AI_Impact_on_Jobs_20303[[#This Row],[Skill_1]:[Skill_10]])</f>
        <v>39.9</v>
      </c>
      <c r="P1717">
        <v>27</v>
      </c>
      <c r="Q1717">
        <v>53</v>
      </c>
      <c r="R1717">
        <v>7</v>
      </c>
      <c r="S1717">
        <v>43</v>
      </c>
      <c r="T1717">
        <v>13</v>
      </c>
      <c r="U1717">
        <v>5</v>
      </c>
      <c r="V1717">
        <v>97</v>
      </c>
      <c r="W1717">
        <v>73</v>
      </c>
      <c r="X1717">
        <v>72</v>
      </c>
      <c r="Y1717">
        <v>9</v>
      </c>
    </row>
    <row r="1718" spans="1:25" x14ac:dyDescent="0.35">
      <c r="A1718">
        <v>1717</v>
      </c>
      <c r="B1718" t="s">
        <v>36</v>
      </c>
      <c r="C1718">
        <v>101341</v>
      </c>
      <c r="D1718">
        <f>ROUND(AI_Impact_on_Jobs_20303[[#This Row],[Salary]]/1000, 1)</f>
        <v>101.3</v>
      </c>
      <c r="E1718">
        <v>15</v>
      </c>
      <c r="F17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18" t="s">
        <v>25</v>
      </c>
      <c r="H1718">
        <v>85</v>
      </c>
      <c r="I1718">
        <v>51</v>
      </c>
      <c r="J1718">
        <v>42</v>
      </c>
      <c r="K1718" t="s">
        <v>27</v>
      </c>
      <c r="L1718">
        <f>IF(AI_Impact_on_Jobs_20303[[#This Row],[Risk_Category]] = "Low", AI_Impact_on_Jobs_20303[[#This Row],[Automation_Probability_2030]], 0)</f>
        <v>0</v>
      </c>
      <c r="M1718">
        <f>IF(AI_Impact_on_Jobs_20303[[#This Row],[Risk_Category]]="Medium", AI_Impact_on_Jobs_20303[[#This Row],[Automation_Probability_2030]], 0)</f>
        <v>42</v>
      </c>
      <c r="N1718">
        <f>IF(AI_Impact_on_Jobs_20303[[#This Row],[Risk_Category]]="High", AI_Impact_on_Jobs_20303[[#This Row],[Automation_Probability_2030]], 0)</f>
        <v>0</v>
      </c>
      <c r="O1718">
        <f>AVERAGE(AI_Impact_on_Jobs_20303[[#This Row],[Skill_1]:[Skill_10]])</f>
        <v>48.6</v>
      </c>
      <c r="P1718">
        <v>10</v>
      </c>
      <c r="Q1718">
        <v>43</v>
      </c>
      <c r="R1718">
        <v>89</v>
      </c>
      <c r="S1718">
        <v>33</v>
      </c>
      <c r="T1718">
        <v>53</v>
      </c>
      <c r="U1718">
        <v>85</v>
      </c>
      <c r="V1718">
        <v>61</v>
      </c>
      <c r="W1718">
        <v>73</v>
      </c>
      <c r="X1718">
        <v>23</v>
      </c>
      <c r="Y1718">
        <v>16</v>
      </c>
    </row>
    <row r="1719" spans="1:25" x14ac:dyDescent="0.35">
      <c r="A1719">
        <v>1718</v>
      </c>
      <c r="B1719" t="s">
        <v>18</v>
      </c>
      <c r="C1719">
        <v>119314</v>
      </c>
      <c r="D1719">
        <f>ROUND(AI_Impact_on_Jobs_20303[[#This Row],[Salary]]/1000, 1)</f>
        <v>119.3</v>
      </c>
      <c r="E1719">
        <v>26</v>
      </c>
      <c r="F17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19" t="s">
        <v>19</v>
      </c>
      <c r="H1719">
        <v>49</v>
      </c>
      <c r="I1719">
        <v>13</v>
      </c>
      <c r="J1719">
        <v>79</v>
      </c>
      <c r="K1719" t="s">
        <v>20</v>
      </c>
      <c r="L1719">
        <f>IF(AI_Impact_on_Jobs_20303[[#This Row],[Risk_Category]] = "Low", AI_Impact_on_Jobs_20303[[#This Row],[Automation_Probability_2030]], 0)</f>
        <v>0</v>
      </c>
      <c r="M1719">
        <f>IF(AI_Impact_on_Jobs_20303[[#This Row],[Risk_Category]]="Medium", AI_Impact_on_Jobs_20303[[#This Row],[Automation_Probability_2030]], 0)</f>
        <v>0</v>
      </c>
      <c r="N1719">
        <f>IF(AI_Impact_on_Jobs_20303[[#This Row],[Risk_Category]]="High", AI_Impact_on_Jobs_20303[[#This Row],[Automation_Probability_2030]], 0)</f>
        <v>79</v>
      </c>
      <c r="O1719">
        <f>AVERAGE(AI_Impact_on_Jobs_20303[[#This Row],[Skill_1]:[Skill_10]])</f>
        <v>38.700000000000003</v>
      </c>
      <c r="P1719">
        <v>56</v>
      </c>
      <c r="Q1719">
        <v>8</v>
      </c>
      <c r="R1719">
        <v>24</v>
      </c>
      <c r="S1719">
        <v>88</v>
      </c>
      <c r="T1719">
        <v>95</v>
      </c>
      <c r="U1719">
        <v>4</v>
      </c>
      <c r="V1719">
        <v>6</v>
      </c>
      <c r="W1719">
        <v>9</v>
      </c>
      <c r="X1719">
        <v>78</v>
      </c>
      <c r="Y1719">
        <v>19</v>
      </c>
    </row>
    <row r="1720" spans="1:25" x14ac:dyDescent="0.35">
      <c r="A1720">
        <v>1719</v>
      </c>
      <c r="B1720" t="s">
        <v>33</v>
      </c>
      <c r="C1720">
        <v>109455</v>
      </c>
      <c r="D1720">
        <f>ROUND(AI_Impact_on_Jobs_20303[[#This Row],[Salary]]/1000, 1)</f>
        <v>109.5</v>
      </c>
      <c r="E1720">
        <v>26</v>
      </c>
      <c r="F17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20" t="s">
        <v>22</v>
      </c>
      <c r="H1720">
        <v>44</v>
      </c>
      <c r="I1720">
        <v>134</v>
      </c>
      <c r="J1720">
        <v>9</v>
      </c>
      <c r="K1720" t="s">
        <v>20</v>
      </c>
      <c r="L1720">
        <f>IF(AI_Impact_on_Jobs_20303[[#This Row],[Risk_Category]] = "Low", AI_Impact_on_Jobs_20303[[#This Row],[Automation_Probability_2030]], 0)</f>
        <v>0</v>
      </c>
      <c r="M1720">
        <f>IF(AI_Impact_on_Jobs_20303[[#This Row],[Risk_Category]]="Medium", AI_Impact_on_Jobs_20303[[#This Row],[Automation_Probability_2030]], 0)</f>
        <v>0</v>
      </c>
      <c r="N1720">
        <f>IF(AI_Impact_on_Jobs_20303[[#This Row],[Risk_Category]]="High", AI_Impact_on_Jobs_20303[[#This Row],[Automation_Probability_2030]], 0)</f>
        <v>9</v>
      </c>
      <c r="O1720">
        <f>AVERAGE(AI_Impact_on_Jobs_20303[[#This Row],[Skill_1]:[Skill_10]])</f>
        <v>43.8</v>
      </c>
      <c r="P1720">
        <v>96</v>
      </c>
      <c r="Q1720">
        <v>25</v>
      </c>
      <c r="R1720">
        <v>23</v>
      </c>
      <c r="S1720">
        <v>3</v>
      </c>
      <c r="T1720">
        <v>41</v>
      </c>
      <c r="U1720">
        <v>46</v>
      </c>
      <c r="V1720">
        <v>96</v>
      </c>
      <c r="W1720">
        <v>83</v>
      </c>
      <c r="X1720">
        <v>17</v>
      </c>
      <c r="Y1720">
        <v>8</v>
      </c>
    </row>
    <row r="1721" spans="1:25" x14ac:dyDescent="0.35">
      <c r="A1721">
        <v>1720</v>
      </c>
      <c r="B1721" t="s">
        <v>26</v>
      </c>
      <c r="C1721">
        <v>96951</v>
      </c>
      <c r="D1721">
        <f>ROUND(AI_Impact_on_Jobs_20303[[#This Row],[Salary]]/1000, 1)</f>
        <v>97</v>
      </c>
      <c r="E1721">
        <v>6</v>
      </c>
      <c r="F17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21" t="s">
        <v>19</v>
      </c>
      <c r="H1721">
        <v>8</v>
      </c>
      <c r="I1721">
        <v>134</v>
      </c>
      <c r="J1721">
        <v>69</v>
      </c>
      <c r="K1721" t="s">
        <v>27</v>
      </c>
      <c r="L1721">
        <f>IF(AI_Impact_on_Jobs_20303[[#This Row],[Risk_Category]] = "Low", AI_Impact_on_Jobs_20303[[#This Row],[Automation_Probability_2030]], 0)</f>
        <v>0</v>
      </c>
      <c r="M1721">
        <f>IF(AI_Impact_on_Jobs_20303[[#This Row],[Risk_Category]]="Medium", AI_Impact_on_Jobs_20303[[#This Row],[Automation_Probability_2030]], 0)</f>
        <v>69</v>
      </c>
      <c r="N1721">
        <f>IF(AI_Impact_on_Jobs_20303[[#This Row],[Risk_Category]]="High", AI_Impact_on_Jobs_20303[[#This Row],[Automation_Probability_2030]], 0)</f>
        <v>0</v>
      </c>
      <c r="O1721">
        <f>AVERAGE(AI_Impact_on_Jobs_20303[[#This Row],[Skill_1]:[Skill_10]])</f>
        <v>48.6</v>
      </c>
      <c r="P1721">
        <v>9</v>
      </c>
      <c r="Q1721">
        <v>81</v>
      </c>
      <c r="R1721">
        <v>86</v>
      </c>
      <c r="S1721">
        <v>12</v>
      </c>
      <c r="T1721">
        <v>28</v>
      </c>
      <c r="U1721">
        <v>73</v>
      </c>
      <c r="V1721">
        <v>81</v>
      </c>
      <c r="W1721">
        <v>35</v>
      </c>
      <c r="X1721">
        <v>16</v>
      </c>
      <c r="Y1721">
        <v>65</v>
      </c>
    </row>
    <row r="1722" spans="1:25" x14ac:dyDescent="0.35">
      <c r="A1722">
        <v>1721</v>
      </c>
      <c r="B1722" t="s">
        <v>26</v>
      </c>
      <c r="C1722">
        <v>44057</v>
      </c>
      <c r="D1722">
        <f>ROUND(AI_Impact_on_Jobs_20303[[#This Row],[Salary]]/1000, 1)</f>
        <v>44.1</v>
      </c>
      <c r="E1722">
        <v>5</v>
      </c>
      <c r="F17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22" t="s">
        <v>25</v>
      </c>
      <c r="H1722">
        <v>5</v>
      </c>
      <c r="I1722">
        <v>64</v>
      </c>
      <c r="J1722">
        <v>64</v>
      </c>
      <c r="K1722" t="s">
        <v>27</v>
      </c>
      <c r="L1722">
        <f>IF(AI_Impact_on_Jobs_20303[[#This Row],[Risk_Category]] = "Low", AI_Impact_on_Jobs_20303[[#This Row],[Automation_Probability_2030]], 0)</f>
        <v>0</v>
      </c>
      <c r="M1722">
        <f>IF(AI_Impact_on_Jobs_20303[[#This Row],[Risk_Category]]="Medium", AI_Impact_on_Jobs_20303[[#This Row],[Automation_Probability_2030]], 0)</f>
        <v>64</v>
      </c>
      <c r="N1722">
        <f>IF(AI_Impact_on_Jobs_20303[[#This Row],[Risk_Category]]="High", AI_Impact_on_Jobs_20303[[#This Row],[Automation_Probability_2030]], 0)</f>
        <v>0</v>
      </c>
      <c r="O1722">
        <f>AVERAGE(AI_Impact_on_Jobs_20303[[#This Row],[Skill_1]:[Skill_10]])</f>
        <v>72.099999999999994</v>
      </c>
      <c r="P1722">
        <v>65</v>
      </c>
      <c r="Q1722">
        <v>87</v>
      </c>
      <c r="R1722">
        <v>93</v>
      </c>
      <c r="S1722">
        <v>81</v>
      </c>
      <c r="T1722">
        <v>96</v>
      </c>
      <c r="U1722">
        <v>95</v>
      </c>
      <c r="V1722">
        <v>62</v>
      </c>
      <c r="W1722">
        <v>73</v>
      </c>
      <c r="X1722">
        <v>7</v>
      </c>
      <c r="Y1722">
        <v>62</v>
      </c>
    </row>
    <row r="1723" spans="1:25" x14ac:dyDescent="0.35">
      <c r="A1723">
        <v>1722</v>
      </c>
      <c r="B1723" t="s">
        <v>39</v>
      </c>
      <c r="C1723">
        <v>60185</v>
      </c>
      <c r="D1723">
        <f>ROUND(AI_Impact_on_Jobs_20303[[#This Row],[Salary]]/1000, 1)</f>
        <v>60.2</v>
      </c>
      <c r="E1723">
        <v>28</v>
      </c>
      <c r="F17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23" t="s">
        <v>25</v>
      </c>
      <c r="H1723">
        <v>36</v>
      </c>
      <c r="I1723">
        <v>6</v>
      </c>
      <c r="J1723">
        <v>78</v>
      </c>
      <c r="K1723" t="s">
        <v>20</v>
      </c>
      <c r="L1723">
        <f>IF(AI_Impact_on_Jobs_20303[[#This Row],[Risk_Category]] = "Low", AI_Impact_on_Jobs_20303[[#This Row],[Automation_Probability_2030]], 0)</f>
        <v>0</v>
      </c>
      <c r="M1723">
        <f>IF(AI_Impact_on_Jobs_20303[[#This Row],[Risk_Category]]="Medium", AI_Impact_on_Jobs_20303[[#This Row],[Automation_Probability_2030]], 0)</f>
        <v>0</v>
      </c>
      <c r="N1723">
        <f>IF(AI_Impact_on_Jobs_20303[[#This Row],[Risk_Category]]="High", AI_Impact_on_Jobs_20303[[#This Row],[Automation_Probability_2030]], 0)</f>
        <v>78</v>
      </c>
      <c r="O1723">
        <f>AVERAGE(AI_Impact_on_Jobs_20303[[#This Row],[Skill_1]:[Skill_10]])</f>
        <v>38</v>
      </c>
      <c r="P1723">
        <v>7</v>
      </c>
      <c r="Q1723">
        <v>92</v>
      </c>
      <c r="R1723">
        <v>45</v>
      </c>
      <c r="S1723">
        <v>19</v>
      </c>
      <c r="T1723">
        <v>58</v>
      </c>
      <c r="U1723">
        <v>2</v>
      </c>
      <c r="V1723">
        <v>8</v>
      </c>
      <c r="W1723">
        <v>31</v>
      </c>
      <c r="X1723">
        <v>31</v>
      </c>
      <c r="Y1723">
        <v>87</v>
      </c>
    </row>
    <row r="1724" spans="1:25" x14ac:dyDescent="0.35">
      <c r="A1724">
        <v>1723</v>
      </c>
      <c r="B1724" t="s">
        <v>36</v>
      </c>
      <c r="C1724">
        <v>63797</v>
      </c>
      <c r="D1724">
        <f>ROUND(AI_Impact_on_Jobs_20303[[#This Row],[Salary]]/1000, 1)</f>
        <v>63.8</v>
      </c>
      <c r="E1724">
        <v>24</v>
      </c>
      <c r="F17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24" t="s">
        <v>38</v>
      </c>
      <c r="H1724">
        <v>68</v>
      </c>
      <c r="I1724">
        <v>79</v>
      </c>
      <c r="J1724">
        <v>31</v>
      </c>
      <c r="K1724" t="s">
        <v>27</v>
      </c>
      <c r="L1724">
        <f>IF(AI_Impact_on_Jobs_20303[[#This Row],[Risk_Category]] = "Low", AI_Impact_on_Jobs_20303[[#This Row],[Automation_Probability_2030]], 0)</f>
        <v>0</v>
      </c>
      <c r="M1724">
        <f>IF(AI_Impact_on_Jobs_20303[[#This Row],[Risk_Category]]="Medium", AI_Impact_on_Jobs_20303[[#This Row],[Automation_Probability_2030]], 0)</f>
        <v>31</v>
      </c>
      <c r="N1724">
        <f>IF(AI_Impact_on_Jobs_20303[[#This Row],[Risk_Category]]="High", AI_Impact_on_Jobs_20303[[#This Row],[Automation_Probability_2030]], 0)</f>
        <v>0</v>
      </c>
      <c r="O1724">
        <f>AVERAGE(AI_Impact_on_Jobs_20303[[#This Row],[Skill_1]:[Skill_10]])</f>
        <v>44.5</v>
      </c>
      <c r="P1724">
        <v>2</v>
      </c>
      <c r="Q1724">
        <v>4</v>
      </c>
      <c r="R1724">
        <v>17</v>
      </c>
      <c r="S1724">
        <v>19</v>
      </c>
      <c r="T1724">
        <v>39</v>
      </c>
      <c r="U1724">
        <v>96</v>
      </c>
      <c r="V1724">
        <v>76</v>
      </c>
      <c r="W1724">
        <v>32</v>
      </c>
      <c r="X1724">
        <v>95</v>
      </c>
      <c r="Y1724">
        <v>65</v>
      </c>
    </row>
    <row r="1725" spans="1:25" x14ac:dyDescent="0.35">
      <c r="A1725">
        <v>1724</v>
      </c>
      <c r="B1725" t="s">
        <v>32</v>
      </c>
      <c r="C1725">
        <v>52792</v>
      </c>
      <c r="D1725">
        <f>ROUND(AI_Impact_on_Jobs_20303[[#This Row],[Salary]]/1000, 1)</f>
        <v>52.8</v>
      </c>
      <c r="E1725">
        <v>6</v>
      </c>
      <c r="F17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25" t="s">
        <v>25</v>
      </c>
      <c r="H1725">
        <v>47</v>
      </c>
      <c r="I1725">
        <v>91</v>
      </c>
      <c r="J1725">
        <v>39</v>
      </c>
      <c r="K1725" t="s">
        <v>27</v>
      </c>
      <c r="L1725">
        <f>IF(AI_Impact_on_Jobs_20303[[#This Row],[Risk_Category]] = "Low", AI_Impact_on_Jobs_20303[[#This Row],[Automation_Probability_2030]], 0)</f>
        <v>0</v>
      </c>
      <c r="M1725">
        <f>IF(AI_Impact_on_Jobs_20303[[#This Row],[Risk_Category]]="Medium", AI_Impact_on_Jobs_20303[[#This Row],[Automation_Probability_2030]], 0)</f>
        <v>39</v>
      </c>
      <c r="N1725">
        <f>IF(AI_Impact_on_Jobs_20303[[#This Row],[Risk_Category]]="High", AI_Impact_on_Jobs_20303[[#This Row],[Automation_Probability_2030]], 0)</f>
        <v>0</v>
      </c>
      <c r="O1725">
        <f>AVERAGE(AI_Impact_on_Jobs_20303[[#This Row],[Skill_1]:[Skill_10]])</f>
        <v>53.1</v>
      </c>
      <c r="P1725">
        <v>39</v>
      </c>
      <c r="Q1725">
        <v>53</v>
      </c>
      <c r="R1725">
        <v>53</v>
      </c>
      <c r="S1725">
        <v>76</v>
      </c>
      <c r="T1725">
        <v>36</v>
      </c>
      <c r="U1725">
        <v>72</v>
      </c>
      <c r="V1725">
        <v>58</v>
      </c>
      <c r="W1725">
        <v>96</v>
      </c>
      <c r="X1725">
        <v>39</v>
      </c>
      <c r="Y1725">
        <v>9</v>
      </c>
    </row>
    <row r="1726" spans="1:25" x14ac:dyDescent="0.35">
      <c r="A1726">
        <v>1725</v>
      </c>
      <c r="B1726" t="s">
        <v>29</v>
      </c>
      <c r="C1726">
        <v>136827</v>
      </c>
      <c r="D1726">
        <f>ROUND(AI_Impact_on_Jobs_20303[[#This Row],[Salary]]/1000, 1)</f>
        <v>136.80000000000001</v>
      </c>
      <c r="E1726">
        <v>15</v>
      </c>
      <c r="F17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26" t="s">
        <v>25</v>
      </c>
      <c r="H1726">
        <v>64</v>
      </c>
      <c r="I1726">
        <v>115</v>
      </c>
      <c r="J1726">
        <v>7</v>
      </c>
      <c r="K1726" t="s">
        <v>23</v>
      </c>
      <c r="L1726">
        <f>IF(AI_Impact_on_Jobs_20303[[#This Row],[Risk_Category]] = "Low", AI_Impact_on_Jobs_20303[[#This Row],[Automation_Probability_2030]], 0)</f>
        <v>7</v>
      </c>
      <c r="M1726">
        <f>IF(AI_Impact_on_Jobs_20303[[#This Row],[Risk_Category]]="Medium", AI_Impact_on_Jobs_20303[[#This Row],[Automation_Probability_2030]], 0)</f>
        <v>0</v>
      </c>
      <c r="N1726">
        <f>IF(AI_Impact_on_Jobs_20303[[#This Row],[Risk_Category]]="High", AI_Impact_on_Jobs_20303[[#This Row],[Automation_Probability_2030]], 0)</f>
        <v>0</v>
      </c>
      <c r="O1726">
        <f>AVERAGE(AI_Impact_on_Jobs_20303[[#This Row],[Skill_1]:[Skill_10]])</f>
        <v>59.4</v>
      </c>
      <c r="P1726">
        <v>95</v>
      </c>
      <c r="Q1726">
        <v>11</v>
      </c>
      <c r="R1726">
        <v>56</v>
      </c>
      <c r="S1726">
        <v>33</v>
      </c>
      <c r="T1726">
        <v>43</v>
      </c>
      <c r="U1726">
        <v>61</v>
      </c>
      <c r="V1726">
        <v>91</v>
      </c>
      <c r="W1726">
        <v>46</v>
      </c>
      <c r="X1726">
        <v>99</v>
      </c>
      <c r="Y1726">
        <v>59</v>
      </c>
    </row>
    <row r="1727" spans="1:25" x14ac:dyDescent="0.35">
      <c r="A1727">
        <v>1726</v>
      </c>
      <c r="B1727" t="s">
        <v>43</v>
      </c>
      <c r="C1727">
        <v>34134</v>
      </c>
      <c r="D1727">
        <f>ROUND(AI_Impact_on_Jobs_20303[[#This Row],[Salary]]/1000, 1)</f>
        <v>34.1</v>
      </c>
      <c r="E1727">
        <v>12</v>
      </c>
      <c r="F17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27" t="s">
        <v>22</v>
      </c>
      <c r="H1727">
        <v>19</v>
      </c>
      <c r="I1727">
        <v>122</v>
      </c>
      <c r="J1727">
        <v>6</v>
      </c>
      <c r="K1727" t="s">
        <v>23</v>
      </c>
      <c r="L1727">
        <f>IF(AI_Impact_on_Jobs_20303[[#This Row],[Risk_Category]] = "Low", AI_Impact_on_Jobs_20303[[#This Row],[Automation_Probability_2030]], 0)</f>
        <v>6</v>
      </c>
      <c r="M1727">
        <f>IF(AI_Impact_on_Jobs_20303[[#This Row],[Risk_Category]]="Medium", AI_Impact_on_Jobs_20303[[#This Row],[Automation_Probability_2030]], 0)</f>
        <v>0</v>
      </c>
      <c r="N1727">
        <f>IF(AI_Impact_on_Jobs_20303[[#This Row],[Risk_Category]]="High", AI_Impact_on_Jobs_20303[[#This Row],[Automation_Probability_2030]], 0)</f>
        <v>0</v>
      </c>
      <c r="O1727">
        <f>AVERAGE(AI_Impact_on_Jobs_20303[[#This Row],[Skill_1]:[Skill_10]])</f>
        <v>37</v>
      </c>
      <c r="P1727">
        <v>48</v>
      </c>
      <c r="Q1727">
        <v>15</v>
      </c>
      <c r="R1727">
        <v>43</v>
      </c>
      <c r="S1727">
        <v>75</v>
      </c>
      <c r="T1727">
        <v>46</v>
      </c>
      <c r="U1727">
        <v>16</v>
      </c>
      <c r="V1727">
        <v>25</v>
      </c>
      <c r="W1727">
        <v>37</v>
      </c>
      <c r="X1727">
        <v>7</v>
      </c>
      <c r="Y1727">
        <v>58</v>
      </c>
    </row>
    <row r="1728" spans="1:25" x14ac:dyDescent="0.35">
      <c r="A1728">
        <v>1727</v>
      </c>
      <c r="B1728" t="s">
        <v>18</v>
      </c>
      <c r="C1728">
        <v>117463</v>
      </c>
      <c r="D1728">
        <f>ROUND(AI_Impact_on_Jobs_20303[[#This Row],[Salary]]/1000, 1)</f>
        <v>117.5</v>
      </c>
      <c r="E1728">
        <v>19</v>
      </c>
      <c r="F17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28" t="s">
        <v>25</v>
      </c>
      <c r="H1728">
        <v>6</v>
      </c>
      <c r="I1728">
        <v>9</v>
      </c>
      <c r="J1728">
        <v>8</v>
      </c>
      <c r="K1728" t="s">
        <v>20</v>
      </c>
      <c r="L1728">
        <f>IF(AI_Impact_on_Jobs_20303[[#This Row],[Risk_Category]] = "Low", AI_Impact_on_Jobs_20303[[#This Row],[Automation_Probability_2030]], 0)</f>
        <v>0</v>
      </c>
      <c r="M1728">
        <f>IF(AI_Impact_on_Jobs_20303[[#This Row],[Risk_Category]]="Medium", AI_Impact_on_Jobs_20303[[#This Row],[Automation_Probability_2030]], 0)</f>
        <v>0</v>
      </c>
      <c r="N1728">
        <f>IF(AI_Impact_on_Jobs_20303[[#This Row],[Risk_Category]]="High", AI_Impact_on_Jobs_20303[[#This Row],[Automation_Probability_2030]], 0)</f>
        <v>8</v>
      </c>
      <c r="O1728">
        <f>AVERAGE(AI_Impact_on_Jobs_20303[[#This Row],[Skill_1]:[Skill_10]])</f>
        <v>40.700000000000003</v>
      </c>
      <c r="P1728">
        <v>33</v>
      </c>
      <c r="Q1728">
        <v>56</v>
      </c>
      <c r="R1728">
        <v>35</v>
      </c>
      <c r="S1728">
        <v>42</v>
      </c>
      <c r="T1728">
        <v>8</v>
      </c>
      <c r="U1728">
        <v>16</v>
      </c>
      <c r="V1728">
        <v>62</v>
      </c>
      <c r="W1728">
        <v>51</v>
      </c>
      <c r="X1728">
        <v>31</v>
      </c>
      <c r="Y1728">
        <v>73</v>
      </c>
    </row>
    <row r="1729" spans="1:25" x14ac:dyDescent="0.35">
      <c r="A1729">
        <v>1728</v>
      </c>
      <c r="B1729" t="s">
        <v>29</v>
      </c>
      <c r="C1729">
        <v>74597</v>
      </c>
      <c r="D1729">
        <f>ROUND(AI_Impact_on_Jobs_20303[[#This Row],[Salary]]/1000, 1)</f>
        <v>74.599999999999994</v>
      </c>
      <c r="E1729">
        <v>12</v>
      </c>
      <c r="F17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29" t="s">
        <v>25</v>
      </c>
      <c r="H1729">
        <v>48</v>
      </c>
      <c r="I1729">
        <v>117</v>
      </c>
      <c r="J1729">
        <v>25</v>
      </c>
      <c r="K1729" t="s">
        <v>23</v>
      </c>
      <c r="L1729">
        <f>IF(AI_Impact_on_Jobs_20303[[#This Row],[Risk_Category]] = "Low", AI_Impact_on_Jobs_20303[[#This Row],[Automation_Probability_2030]], 0)</f>
        <v>25</v>
      </c>
      <c r="M1729">
        <f>IF(AI_Impact_on_Jobs_20303[[#This Row],[Risk_Category]]="Medium", AI_Impact_on_Jobs_20303[[#This Row],[Automation_Probability_2030]], 0)</f>
        <v>0</v>
      </c>
      <c r="N1729">
        <f>IF(AI_Impact_on_Jobs_20303[[#This Row],[Risk_Category]]="High", AI_Impact_on_Jobs_20303[[#This Row],[Automation_Probability_2030]], 0)</f>
        <v>0</v>
      </c>
      <c r="O1729">
        <f>AVERAGE(AI_Impact_on_Jobs_20303[[#This Row],[Skill_1]:[Skill_10]])</f>
        <v>49.9</v>
      </c>
      <c r="P1729">
        <v>97</v>
      </c>
      <c r="Q1729">
        <v>63</v>
      </c>
      <c r="R1729">
        <v>87</v>
      </c>
      <c r="S1729">
        <v>0</v>
      </c>
      <c r="T1729">
        <v>53</v>
      </c>
      <c r="U1729">
        <v>21</v>
      </c>
      <c r="V1729">
        <v>9</v>
      </c>
      <c r="W1729">
        <v>53</v>
      </c>
      <c r="X1729">
        <v>75</v>
      </c>
      <c r="Y1729">
        <v>41</v>
      </c>
    </row>
    <row r="1730" spans="1:25" x14ac:dyDescent="0.35">
      <c r="A1730">
        <v>1729</v>
      </c>
      <c r="B1730" t="s">
        <v>32</v>
      </c>
      <c r="C1730">
        <v>40603</v>
      </c>
      <c r="D1730">
        <f>ROUND(AI_Impact_on_Jobs_20303[[#This Row],[Salary]]/1000, 1)</f>
        <v>40.6</v>
      </c>
      <c r="E1730">
        <v>24</v>
      </c>
      <c r="F17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30" t="s">
        <v>25</v>
      </c>
      <c r="H1730">
        <v>49</v>
      </c>
      <c r="I1730">
        <v>94</v>
      </c>
      <c r="J1730">
        <v>42</v>
      </c>
      <c r="K1730" t="s">
        <v>27</v>
      </c>
      <c r="L1730">
        <f>IF(AI_Impact_on_Jobs_20303[[#This Row],[Risk_Category]] = "Low", AI_Impact_on_Jobs_20303[[#This Row],[Automation_Probability_2030]], 0)</f>
        <v>0</v>
      </c>
      <c r="M1730">
        <f>IF(AI_Impact_on_Jobs_20303[[#This Row],[Risk_Category]]="Medium", AI_Impact_on_Jobs_20303[[#This Row],[Automation_Probability_2030]], 0)</f>
        <v>42</v>
      </c>
      <c r="N1730">
        <f>IF(AI_Impact_on_Jobs_20303[[#This Row],[Risk_Category]]="High", AI_Impact_on_Jobs_20303[[#This Row],[Automation_Probability_2030]], 0)</f>
        <v>0</v>
      </c>
      <c r="O1730">
        <f>AVERAGE(AI_Impact_on_Jobs_20303[[#This Row],[Skill_1]:[Skill_10]])</f>
        <v>37.9</v>
      </c>
      <c r="P1730">
        <v>38</v>
      </c>
      <c r="Q1730">
        <v>35</v>
      </c>
      <c r="R1730">
        <v>65</v>
      </c>
      <c r="S1730">
        <v>12</v>
      </c>
      <c r="T1730">
        <v>9</v>
      </c>
      <c r="U1730">
        <v>66</v>
      </c>
      <c r="V1730">
        <v>55</v>
      </c>
      <c r="W1730">
        <v>43</v>
      </c>
      <c r="X1730">
        <v>15</v>
      </c>
      <c r="Y1730">
        <v>41</v>
      </c>
    </row>
    <row r="1731" spans="1:25" x14ac:dyDescent="0.35">
      <c r="A1731">
        <v>1730</v>
      </c>
      <c r="B1731" t="s">
        <v>31</v>
      </c>
      <c r="C1731">
        <v>106968</v>
      </c>
      <c r="D1731">
        <f>ROUND(AI_Impact_on_Jobs_20303[[#This Row],[Salary]]/1000, 1)</f>
        <v>107</v>
      </c>
      <c r="E1731">
        <v>22</v>
      </c>
      <c r="F17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31" t="s">
        <v>19</v>
      </c>
      <c r="H1731">
        <v>7</v>
      </c>
      <c r="I1731">
        <v>56</v>
      </c>
      <c r="J1731">
        <v>22</v>
      </c>
      <c r="K1731" t="s">
        <v>23</v>
      </c>
      <c r="L1731">
        <f>IF(AI_Impact_on_Jobs_20303[[#This Row],[Risk_Category]] = "Low", AI_Impact_on_Jobs_20303[[#This Row],[Automation_Probability_2030]], 0)</f>
        <v>22</v>
      </c>
      <c r="M1731">
        <f>IF(AI_Impact_on_Jobs_20303[[#This Row],[Risk_Category]]="Medium", AI_Impact_on_Jobs_20303[[#This Row],[Automation_Probability_2030]], 0)</f>
        <v>0</v>
      </c>
      <c r="N1731">
        <f>IF(AI_Impact_on_Jobs_20303[[#This Row],[Risk_Category]]="High", AI_Impact_on_Jobs_20303[[#This Row],[Automation_Probability_2030]], 0)</f>
        <v>0</v>
      </c>
      <c r="O1731">
        <f>AVERAGE(AI_Impact_on_Jobs_20303[[#This Row],[Skill_1]:[Skill_10]])</f>
        <v>46</v>
      </c>
      <c r="P1731">
        <v>24</v>
      </c>
      <c r="Q1731">
        <v>32</v>
      </c>
      <c r="R1731">
        <v>2</v>
      </c>
      <c r="S1731">
        <v>78</v>
      </c>
      <c r="T1731">
        <v>65</v>
      </c>
      <c r="U1731">
        <v>61</v>
      </c>
      <c r="V1731">
        <v>67</v>
      </c>
      <c r="W1731">
        <v>24</v>
      </c>
      <c r="X1731">
        <v>44</v>
      </c>
      <c r="Y1731">
        <v>63</v>
      </c>
    </row>
    <row r="1732" spans="1:25" x14ac:dyDescent="0.35">
      <c r="A1732">
        <v>1731</v>
      </c>
      <c r="B1732" t="s">
        <v>37</v>
      </c>
      <c r="C1732">
        <v>149700</v>
      </c>
      <c r="D1732">
        <f>ROUND(AI_Impact_on_Jobs_20303[[#This Row],[Salary]]/1000, 1)</f>
        <v>149.69999999999999</v>
      </c>
      <c r="E1732">
        <v>26</v>
      </c>
      <c r="F17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32" t="s">
        <v>22</v>
      </c>
      <c r="H1732">
        <v>79</v>
      </c>
      <c r="I1732">
        <v>79</v>
      </c>
      <c r="J1732">
        <v>61</v>
      </c>
      <c r="K1732" t="s">
        <v>27</v>
      </c>
      <c r="L1732">
        <f>IF(AI_Impact_on_Jobs_20303[[#This Row],[Risk_Category]] = "Low", AI_Impact_on_Jobs_20303[[#This Row],[Automation_Probability_2030]], 0)</f>
        <v>0</v>
      </c>
      <c r="M1732">
        <f>IF(AI_Impact_on_Jobs_20303[[#This Row],[Risk_Category]]="Medium", AI_Impact_on_Jobs_20303[[#This Row],[Automation_Probability_2030]], 0)</f>
        <v>61</v>
      </c>
      <c r="N1732">
        <f>IF(AI_Impact_on_Jobs_20303[[#This Row],[Risk_Category]]="High", AI_Impact_on_Jobs_20303[[#This Row],[Automation_Probability_2030]], 0)</f>
        <v>0</v>
      </c>
      <c r="O1732">
        <f>AVERAGE(AI_Impact_on_Jobs_20303[[#This Row],[Skill_1]:[Skill_10]])</f>
        <v>42.8</v>
      </c>
      <c r="P1732">
        <v>44</v>
      </c>
      <c r="Q1732">
        <v>67</v>
      </c>
      <c r="R1732">
        <v>46</v>
      </c>
      <c r="S1732">
        <v>95</v>
      </c>
      <c r="T1732">
        <v>18</v>
      </c>
      <c r="U1732">
        <v>68</v>
      </c>
      <c r="V1732">
        <v>58</v>
      </c>
      <c r="W1732">
        <v>17</v>
      </c>
      <c r="X1732">
        <v>7</v>
      </c>
      <c r="Y1732">
        <v>8</v>
      </c>
    </row>
    <row r="1733" spans="1:25" x14ac:dyDescent="0.35">
      <c r="A1733">
        <v>1732</v>
      </c>
      <c r="B1733" t="s">
        <v>40</v>
      </c>
      <c r="C1733">
        <v>77890</v>
      </c>
      <c r="D1733">
        <f>ROUND(AI_Impact_on_Jobs_20303[[#This Row],[Salary]]/1000, 1)</f>
        <v>77.900000000000006</v>
      </c>
      <c r="E1733">
        <v>26</v>
      </c>
      <c r="F17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33" t="s">
        <v>25</v>
      </c>
      <c r="H1733">
        <v>19</v>
      </c>
      <c r="I1733">
        <v>148</v>
      </c>
      <c r="J1733">
        <v>23</v>
      </c>
      <c r="K1733" t="s">
        <v>23</v>
      </c>
      <c r="L1733">
        <f>IF(AI_Impact_on_Jobs_20303[[#This Row],[Risk_Category]] = "Low", AI_Impact_on_Jobs_20303[[#This Row],[Automation_Probability_2030]], 0)</f>
        <v>23</v>
      </c>
      <c r="M1733">
        <f>IF(AI_Impact_on_Jobs_20303[[#This Row],[Risk_Category]]="Medium", AI_Impact_on_Jobs_20303[[#This Row],[Automation_Probability_2030]], 0)</f>
        <v>0</v>
      </c>
      <c r="N1733">
        <f>IF(AI_Impact_on_Jobs_20303[[#This Row],[Risk_Category]]="High", AI_Impact_on_Jobs_20303[[#This Row],[Automation_Probability_2030]], 0)</f>
        <v>0</v>
      </c>
      <c r="O1733">
        <f>AVERAGE(AI_Impact_on_Jobs_20303[[#This Row],[Skill_1]:[Skill_10]])</f>
        <v>47.3</v>
      </c>
      <c r="P1733">
        <v>25</v>
      </c>
      <c r="Q1733">
        <v>59</v>
      </c>
      <c r="R1733">
        <v>53</v>
      </c>
      <c r="S1733">
        <v>84</v>
      </c>
      <c r="T1733">
        <v>73</v>
      </c>
      <c r="U1733">
        <v>83</v>
      </c>
      <c r="V1733">
        <v>21</v>
      </c>
      <c r="W1733">
        <v>64</v>
      </c>
      <c r="X1733">
        <v>4</v>
      </c>
      <c r="Y1733">
        <v>7</v>
      </c>
    </row>
    <row r="1734" spans="1:25" x14ac:dyDescent="0.35">
      <c r="A1734">
        <v>1733</v>
      </c>
      <c r="B1734" t="s">
        <v>21</v>
      </c>
      <c r="C1734">
        <v>141930</v>
      </c>
      <c r="D1734">
        <f>ROUND(AI_Impact_on_Jobs_20303[[#This Row],[Salary]]/1000, 1)</f>
        <v>141.9</v>
      </c>
      <c r="E1734">
        <v>5</v>
      </c>
      <c r="F17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34" t="s">
        <v>38</v>
      </c>
      <c r="H1734">
        <v>2</v>
      </c>
      <c r="I1734">
        <v>108</v>
      </c>
      <c r="J1734">
        <v>26</v>
      </c>
      <c r="K1734" t="s">
        <v>23</v>
      </c>
      <c r="L1734">
        <f>IF(AI_Impact_on_Jobs_20303[[#This Row],[Risk_Category]] = "Low", AI_Impact_on_Jobs_20303[[#This Row],[Automation_Probability_2030]], 0)</f>
        <v>26</v>
      </c>
      <c r="M1734">
        <f>IF(AI_Impact_on_Jobs_20303[[#This Row],[Risk_Category]]="Medium", AI_Impact_on_Jobs_20303[[#This Row],[Automation_Probability_2030]], 0)</f>
        <v>0</v>
      </c>
      <c r="N1734">
        <f>IF(AI_Impact_on_Jobs_20303[[#This Row],[Risk_Category]]="High", AI_Impact_on_Jobs_20303[[#This Row],[Automation_Probability_2030]], 0)</f>
        <v>0</v>
      </c>
      <c r="O1734">
        <f>AVERAGE(AI_Impact_on_Jobs_20303[[#This Row],[Skill_1]:[Skill_10]])</f>
        <v>45.3</v>
      </c>
      <c r="P1734">
        <v>38</v>
      </c>
      <c r="Q1734">
        <v>4</v>
      </c>
      <c r="R1734">
        <v>71</v>
      </c>
      <c r="S1734">
        <v>93</v>
      </c>
      <c r="T1734">
        <v>72</v>
      </c>
      <c r="U1734">
        <v>58</v>
      </c>
      <c r="V1734">
        <v>23</v>
      </c>
      <c r="W1734">
        <v>2</v>
      </c>
      <c r="X1734">
        <v>69</v>
      </c>
      <c r="Y1734">
        <v>23</v>
      </c>
    </row>
    <row r="1735" spans="1:25" x14ac:dyDescent="0.35">
      <c r="A1735">
        <v>1734</v>
      </c>
      <c r="B1735" t="s">
        <v>28</v>
      </c>
      <c r="C1735">
        <v>65976</v>
      </c>
      <c r="D1735">
        <f>ROUND(AI_Impact_on_Jobs_20303[[#This Row],[Salary]]/1000, 1)</f>
        <v>66</v>
      </c>
      <c r="E1735">
        <v>2</v>
      </c>
      <c r="F17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35" t="s">
        <v>38</v>
      </c>
      <c r="H1735">
        <v>47</v>
      </c>
      <c r="I1735">
        <v>103</v>
      </c>
      <c r="J1735">
        <v>6</v>
      </c>
      <c r="K1735" t="s">
        <v>27</v>
      </c>
      <c r="L1735">
        <f>IF(AI_Impact_on_Jobs_20303[[#This Row],[Risk_Category]] = "Low", AI_Impact_on_Jobs_20303[[#This Row],[Automation_Probability_2030]], 0)</f>
        <v>0</v>
      </c>
      <c r="M1735">
        <f>IF(AI_Impact_on_Jobs_20303[[#This Row],[Risk_Category]]="Medium", AI_Impact_on_Jobs_20303[[#This Row],[Automation_Probability_2030]], 0)</f>
        <v>6</v>
      </c>
      <c r="N1735">
        <f>IF(AI_Impact_on_Jobs_20303[[#This Row],[Risk_Category]]="High", AI_Impact_on_Jobs_20303[[#This Row],[Automation_Probability_2030]], 0)</f>
        <v>0</v>
      </c>
      <c r="O1735">
        <f>AVERAGE(AI_Impact_on_Jobs_20303[[#This Row],[Skill_1]:[Skill_10]])</f>
        <v>67.599999999999994</v>
      </c>
      <c r="P1735">
        <v>78</v>
      </c>
      <c r="Q1735">
        <v>64</v>
      </c>
      <c r="R1735">
        <v>94</v>
      </c>
      <c r="S1735">
        <v>98</v>
      </c>
      <c r="T1735">
        <v>95</v>
      </c>
      <c r="U1735">
        <v>82</v>
      </c>
      <c r="V1735">
        <v>71</v>
      </c>
      <c r="W1735">
        <v>66</v>
      </c>
      <c r="X1735">
        <v>1</v>
      </c>
      <c r="Y1735">
        <v>27</v>
      </c>
    </row>
    <row r="1736" spans="1:25" x14ac:dyDescent="0.35">
      <c r="A1736">
        <v>1735</v>
      </c>
      <c r="B1736" t="s">
        <v>44</v>
      </c>
      <c r="C1736">
        <v>81356</v>
      </c>
      <c r="D1736">
        <f>ROUND(AI_Impact_on_Jobs_20303[[#This Row],[Salary]]/1000, 1)</f>
        <v>81.400000000000006</v>
      </c>
      <c r="E1736">
        <v>7</v>
      </c>
      <c r="F17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36" t="s">
        <v>25</v>
      </c>
      <c r="H1736">
        <v>14</v>
      </c>
      <c r="I1736">
        <v>94</v>
      </c>
      <c r="J1736">
        <v>36</v>
      </c>
      <c r="K1736" t="s">
        <v>27</v>
      </c>
      <c r="L1736">
        <f>IF(AI_Impact_on_Jobs_20303[[#This Row],[Risk_Category]] = "Low", AI_Impact_on_Jobs_20303[[#This Row],[Automation_Probability_2030]], 0)</f>
        <v>0</v>
      </c>
      <c r="M1736">
        <f>IF(AI_Impact_on_Jobs_20303[[#This Row],[Risk_Category]]="Medium", AI_Impact_on_Jobs_20303[[#This Row],[Automation_Probability_2030]], 0)</f>
        <v>36</v>
      </c>
      <c r="N1736">
        <f>IF(AI_Impact_on_Jobs_20303[[#This Row],[Risk_Category]]="High", AI_Impact_on_Jobs_20303[[#This Row],[Automation_Probability_2030]], 0)</f>
        <v>0</v>
      </c>
      <c r="O1736">
        <f>AVERAGE(AI_Impact_on_Jobs_20303[[#This Row],[Skill_1]:[Skill_10]])</f>
        <v>45.6</v>
      </c>
      <c r="P1736">
        <v>9</v>
      </c>
      <c r="Q1736">
        <v>81</v>
      </c>
      <c r="R1736">
        <v>7</v>
      </c>
      <c r="S1736">
        <v>25</v>
      </c>
      <c r="T1736">
        <v>82</v>
      </c>
      <c r="U1736">
        <v>8</v>
      </c>
      <c r="V1736">
        <v>95</v>
      </c>
      <c r="W1736">
        <v>10</v>
      </c>
      <c r="X1736">
        <v>98</v>
      </c>
      <c r="Y1736">
        <v>41</v>
      </c>
    </row>
    <row r="1737" spans="1:25" x14ac:dyDescent="0.35">
      <c r="A1737">
        <v>1736</v>
      </c>
      <c r="B1737" t="s">
        <v>43</v>
      </c>
      <c r="C1737">
        <v>129928</v>
      </c>
      <c r="D1737">
        <f>ROUND(AI_Impact_on_Jobs_20303[[#This Row],[Salary]]/1000, 1)</f>
        <v>129.9</v>
      </c>
      <c r="E1737">
        <v>0</v>
      </c>
      <c r="F17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37" t="s">
        <v>38</v>
      </c>
      <c r="H1737">
        <v>76</v>
      </c>
      <c r="I1737">
        <v>8</v>
      </c>
      <c r="J1737">
        <v>25</v>
      </c>
      <c r="K1737" t="s">
        <v>23</v>
      </c>
      <c r="L1737">
        <f>IF(AI_Impact_on_Jobs_20303[[#This Row],[Risk_Category]] = "Low", AI_Impact_on_Jobs_20303[[#This Row],[Automation_Probability_2030]], 0)</f>
        <v>25</v>
      </c>
      <c r="M1737">
        <f>IF(AI_Impact_on_Jobs_20303[[#This Row],[Risk_Category]]="Medium", AI_Impact_on_Jobs_20303[[#This Row],[Automation_Probability_2030]], 0)</f>
        <v>0</v>
      </c>
      <c r="N1737">
        <f>IF(AI_Impact_on_Jobs_20303[[#This Row],[Risk_Category]]="High", AI_Impact_on_Jobs_20303[[#This Row],[Automation_Probability_2030]], 0)</f>
        <v>0</v>
      </c>
      <c r="O1737">
        <f>AVERAGE(AI_Impact_on_Jobs_20303[[#This Row],[Skill_1]:[Skill_10]])</f>
        <v>56.3</v>
      </c>
      <c r="P1737">
        <v>53</v>
      </c>
      <c r="Q1737">
        <v>79</v>
      </c>
      <c r="R1737">
        <v>28</v>
      </c>
      <c r="S1737">
        <v>51</v>
      </c>
      <c r="T1737">
        <v>56</v>
      </c>
      <c r="U1737">
        <v>94</v>
      </c>
      <c r="V1737">
        <v>27</v>
      </c>
      <c r="W1737">
        <v>94</v>
      </c>
      <c r="X1737">
        <v>8</v>
      </c>
      <c r="Y1737">
        <v>73</v>
      </c>
    </row>
    <row r="1738" spans="1:25" x14ac:dyDescent="0.35">
      <c r="A1738">
        <v>1737</v>
      </c>
      <c r="B1738" t="s">
        <v>41</v>
      </c>
      <c r="C1738">
        <v>51625</v>
      </c>
      <c r="D1738">
        <f>ROUND(AI_Impact_on_Jobs_20303[[#This Row],[Salary]]/1000, 1)</f>
        <v>51.6</v>
      </c>
      <c r="E1738">
        <v>1</v>
      </c>
      <c r="F17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38" t="s">
        <v>38</v>
      </c>
      <c r="H1738">
        <v>61</v>
      </c>
      <c r="I1738">
        <v>74</v>
      </c>
      <c r="J1738">
        <v>75</v>
      </c>
      <c r="K1738" t="s">
        <v>20</v>
      </c>
      <c r="L1738">
        <f>IF(AI_Impact_on_Jobs_20303[[#This Row],[Risk_Category]] = "Low", AI_Impact_on_Jobs_20303[[#This Row],[Automation_Probability_2030]], 0)</f>
        <v>0</v>
      </c>
      <c r="M1738">
        <f>IF(AI_Impact_on_Jobs_20303[[#This Row],[Risk_Category]]="Medium", AI_Impact_on_Jobs_20303[[#This Row],[Automation_Probability_2030]], 0)</f>
        <v>0</v>
      </c>
      <c r="N1738">
        <f>IF(AI_Impact_on_Jobs_20303[[#This Row],[Risk_Category]]="High", AI_Impact_on_Jobs_20303[[#This Row],[Automation_Probability_2030]], 0)</f>
        <v>75</v>
      </c>
      <c r="O1738">
        <f>AVERAGE(AI_Impact_on_Jobs_20303[[#This Row],[Skill_1]:[Skill_10]])</f>
        <v>43.3</v>
      </c>
      <c r="P1738">
        <v>87</v>
      </c>
      <c r="Q1738">
        <v>73</v>
      </c>
      <c r="R1738">
        <v>21</v>
      </c>
      <c r="S1738">
        <v>62</v>
      </c>
      <c r="T1738">
        <v>45</v>
      </c>
      <c r="U1738">
        <v>16</v>
      </c>
      <c r="V1738">
        <v>53</v>
      </c>
      <c r="W1738">
        <v>28</v>
      </c>
      <c r="X1738">
        <v>1</v>
      </c>
      <c r="Y1738">
        <v>47</v>
      </c>
    </row>
    <row r="1739" spans="1:25" x14ac:dyDescent="0.35">
      <c r="A1739">
        <v>1738</v>
      </c>
      <c r="B1739" t="s">
        <v>42</v>
      </c>
      <c r="C1739">
        <v>118760</v>
      </c>
      <c r="D1739">
        <f>ROUND(AI_Impact_on_Jobs_20303[[#This Row],[Salary]]/1000, 1)</f>
        <v>118.8</v>
      </c>
      <c r="E1739">
        <v>20</v>
      </c>
      <c r="F17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39" t="s">
        <v>25</v>
      </c>
      <c r="H1739">
        <v>5</v>
      </c>
      <c r="I1739">
        <v>9</v>
      </c>
      <c r="J1739">
        <v>4</v>
      </c>
      <c r="K1739" t="s">
        <v>27</v>
      </c>
      <c r="L1739">
        <f>IF(AI_Impact_on_Jobs_20303[[#This Row],[Risk_Category]] = "Low", AI_Impact_on_Jobs_20303[[#This Row],[Automation_Probability_2030]], 0)</f>
        <v>0</v>
      </c>
      <c r="M1739">
        <f>IF(AI_Impact_on_Jobs_20303[[#This Row],[Risk_Category]]="Medium", AI_Impact_on_Jobs_20303[[#This Row],[Automation_Probability_2030]], 0)</f>
        <v>4</v>
      </c>
      <c r="N1739">
        <f>IF(AI_Impact_on_Jobs_20303[[#This Row],[Risk_Category]]="High", AI_Impact_on_Jobs_20303[[#This Row],[Automation_Probability_2030]], 0)</f>
        <v>0</v>
      </c>
      <c r="O1739">
        <f>AVERAGE(AI_Impact_on_Jobs_20303[[#This Row],[Skill_1]:[Skill_10]])</f>
        <v>12.7</v>
      </c>
      <c r="P1739">
        <v>3</v>
      </c>
      <c r="Q1739">
        <v>13</v>
      </c>
      <c r="R1739">
        <v>14</v>
      </c>
      <c r="S1739">
        <v>18</v>
      </c>
      <c r="T1739">
        <v>8</v>
      </c>
      <c r="U1739">
        <v>44</v>
      </c>
      <c r="V1739">
        <v>15</v>
      </c>
      <c r="W1739">
        <v>1</v>
      </c>
      <c r="X1739">
        <v>3</v>
      </c>
      <c r="Y1739">
        <v>8</v>
      </c>
    </row>
    <row r="1740" spans="1:25" x14ac:dyDescent="0.35">
      <c r="A1740">
        <v>1739</v>
      </c>
      <c r="B1740" t="s">
        <v>26</v>
      </c>
      <c r="C1740">
        <v>111299</v>
      </c>
      <c r="D1740">
        <f>ROUND(AI_Impact_on_Jobs_20303[[#This Row],[Salary]]/1000, 1)</f>
        <v>111.3</v>
      </c>
      <c r="E1740">
        <v>27</v>
      </c>
      <c r="F17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40" t="s">
        <v>25</v>
      </c>
      <c r="H1740">
        <v>16</v>
      </c>
      <c r="I1740">
        <v>9</v>
      </c>
      <c r="J1740">
        <v>52</v>
      </c>
      <c r="K1740" t="s">
        <v>27</v>
      </c>
      <c r="L1740">
        <f>IF(AI_Impact_on_Jobs_20303[[#This Row],[Risk_Category]] = "Low", AI_Impact_on_Jobs_20303[[#This Row],[Automation_Probability_2030]], 0)</f>
        <v>0</v>
      </c>
      <c r="M1740">
        <f>IF(AI_Impact_on_Jobs_20303[[#This Row],[Risk_Category]]="Medium", AI_Impact_on_Jobs_20303[[#This Row],[Automation_Probability_2030]], 0)</f>
        <v>52</v>
      </c>
      <c r="N1740">
        <f>IF(AI_Impact_on_Jobs_20303[[#This Row],[Risk_Category]]="High", AI_Impact_on_Jobs_20303[[#This Row],[Automation_Probability_2030]], 0)</f>
        <v>0</v>
      </c>
      <c r="O1740">
        <f>AVERAGE(AI_Impact_on_Jobs_20303[[#This Row],[Skill_1]:[Skill_10]])</f>
        <v>39.799999999999997</v>
      </c>
      <c r="P1740">
        <v>3</v>
      </c>
      <c r="Q1740">
        <v>63</v>
      </c>
      <c r="R1740">
        <v>4</v>
      </c>
      <c r="S1740">
        <v>1</v>
      </c>
      <c r="T1740">
        <v>67</v>
      </c>
      <c r="U1740">
        <v>71</v>
      </c>
      <c r="V1740">
        <v>63</v>
      </c>
      <c r="W1740">
        <v>34</v>
      </c>
      <c r="X1740">
        <v>53</v>
      </c>
      <c r="Y1740">
        <v>39</v>
      </c>
    </row>
    <row r="1741" spans="1:25" x14ac:dyDescent="0.35">
      <c r="A1741">
        <v>1740</v>
      </c>
      <c r="B1741" t="s">
        <v>34</v>
      </c>
      <c r="C1741">
        <v>94535</v>
      </c>
      <c r="D1741">
        <f>ROUND(AI_Impact_on_Jobs_20303[[#This Row],[Salary]]/1000, 1)</f>
        <v>94.5</v>
      </c>
      <c r="E1741">
        <v>1</v>
      </c>
      <c r="F17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41" t="s">
        <v>25</v>
      </c>
      <c r="H1741">
        <v>7</v>
      </c>
      <c r="I1741">
        <v>71</v>
      </c>
      <c r="J1741">
        <v>41</v>
      </c>
      <c r="K1741" t="s">
        <v>27</v>
      </c>
      <c r="L1741">
        <f>IF(AI_Impact_on_Jobs_20303[[#This Row],[Risk_Category]] = "Low", AI_Impact_on_Jobs_20303[[#This Row],[Automation_Probability_2030]], 0)</f>
        <v>0</v>
      </c>
      <c r="M1741">
        <f>IF(AI_Impact_on_Jobs_20303[[#This Row],[Risk_Category]]="Medium", AI_Impact_on_Jobs_20303[[#This Row],[Automation_Probability_2030]], 0)</f>
        <v>41</v>
      </c>
      <c r="N1741">
        <f>IF(AI_Impact_on_Jobs_20303[[#This Row],[Risk_Category]]="High", AI_Impact_on_Jobs_20303[[#This Row],[Automation_Probability_2030]], 0)</f>
        <v>0</v>
      </c>
      <c r="O1741">
        <f>AVERAGE(AI_Impact_on_Jobs_20303[[#This Row],[Skill_1]:[Skill_10]])</f>
        <v>46.8</v>
      </c>
      <c r="P1741">
        <v>57</v>
      </c>
      <c r="Q1741">
        <v>45</v>
      </c>
      <c r="R1741">
        <v>74</v>
      </c>
      <c r="S1741">
        <v>38</v>
      </c>
      <c r="T1741">
        <v>86</v>
      </c>
      <c r="U1741">
        <v>43</v>
      </c>
      <c r="V1741">
        <v>4</v>
      </c>
      <c r="W1741">
        <v>2</v>
      </c>
      <c r="X1741">
        <v>65</v>
      </c>
      <c r="Y1741">
        <v>54</v>
      </c>
    </row>
    <row r="1742" spans="1:25" x14ac:dyDescent="0.35">
      <c r="A1742">
        <v>1741</v>
      </c>
      <c r="B1742" t="s">
        <v>41</v>
      </c>
      <c r="C1742">
        <v>116030</v>
      </c>
      <c r="D1742">
        <f>ROUND(AI_Impact_on_Jobs_20303[[#This Row],[Salary]]/1000, 1)</f>
        <v>116</v>
      </c>
      <c r="E1742">
        <v>1</v>
      </c>
      <c r="F17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42" t="s">
        <v>19</v>
      </c>
      <c r="H1742">
        <v>79</v>
      </c>
      <c r="I1742">
        <v>88</v>
      </c>
      <c r="J1742">
        <v>95</v>
      </c>
      <c r="K1742" t="s">
        <v>20</v>
      </c>
      <c r="L1742">
        <f>IF(AI_Impact_on_Jobs_20303[[#This Row],[Risk_Category]] = "Low", AI_Impact_on_Jobs_20303[[#This Row],[Automation_Probability_2030]], 0)</f>
        <v>0</v>
      </c>
      <c r="M1742">
        <f>IF(AI_Impact_on_Jobs_20303[[#This Row],[Risk_Category]]="Medium", AI_Impact_on_Jobs_20303[[#This Row],[Automation_Probability_2030]], 0)</f>
        <v>0</v>
      </c>
      <c r="N1742">
        <f>IF(AI_Impact_on_Jobs_20303[[#This Row],[Risk_Category]]="High", AI_Impact_on_Jobs_20303[[#This Row],[Automation_Probability_2030]], 0)</f>
        <v>95</v>
      </c>
      <c r="O1742">
        <f>AVERAGE(AI_Impact_on_Jobs_20303[[#This Row],[Skill_1]:[Skill_10]])</f>
        <v>48.9</v>
      </c>
      <c r="P1742">
        <v>95</v>
      </c>
      <c r="Q1742">
        <v>1</v>
      </c>
      <c r="R1742">
        <v>9</v>
      </c>
      <c r="S1742">
        <v>68</v>
      </c>
      <c r="T1742">
        <v>5</v>
      </c>
      <c r="U1742">
        <v>58</v>
      </c>
      <c r="V1742">
        <v>84</v>
      </c>
      <c r="W1742">
        <v>95</v>
      </c>
      <c r="X1742">
        <v>56</v>
      </c>
      <c r="Y1742">
        <v>18</v>
      </c>
    </row>
    <row r="1743" spans="1:25" x14ac:dyDescent="0.35">
      <c r="A1743">
        <v>1742</v>
      </c>
      <c r="B1743" t="s">
        <v>18</v>
      </c>
      <c r="C1743">
        <v>90127</v>
      </c>
      <c r="D1743">
        <f>ROUND(AI_Impact_on_Jobs_20303[[#This Row],[Salary]]/1000, 1)</f>
        <v>90.1</v>
      </c>
      <c r="E1743">
        <v>24</v>
      </c>
      <c r="F17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43" t="s">
        <v>22</v>
      </c>
      <c r="H1743">
        <v>8</v>
      </c>
      <c r="I1743">
        <v>114</v>
      </c>
      <c r="J1743">
        <v>9</v>
      </c>
      <c r="K1743" t="s">
        <v>20</v>
      </c>
      <c r="L1743">
        <f>IF(AI_Impact_on_Jobs_20303[[#This Row],[Risk_Category]] = "Low", AI_Impact_on_Jobs_20303[[#This Row],[Automation_Probability_2030]], 0)</f>
        <v>0</v>
      </c>
      <c r="M1743">
        <f>IF(AI_Impact_on_Jobs_20303[[#This Row],[Risk_Category]]="Medium", AI_Impact_on_Jobs_20303[[#This Row],[Automation_Probability_2030]], 0)</f>
        <v>0</v>
      </c>
      <c r="N1743">
        <f>IF(AI_Impact_on_Jobs_20303[[#This Row],[Risk_Category]]="High", AI_Impact_on_Jobs_20303[[#This Row],[Automation_Probability_2030]], 0)</f>
        <v>9</v>
      </c>
      <c r="O1743">
        <f>AVERAGE(AI_Impact_on_Jobs_20303[[#This Row],[Skill_1]:[Skill_10]])</f>
        <v>46.6</v>
      </c>
      <c r="P1743">
        <v>35</v>
      </c>
      <c r="Q1743">
        <v>7</v>
      </c>
      <c r="R1743">
        <v>69</v>
      </c>
      <c r="S1743">
        <v>34</v>
      </c>
      <c r="T1743">
        <v>25</v>
      </c>
      <c r="U1743">
        <v>69</v>
      </c>
      <c r="V1743">
        <v>97</v>
      </c>
      <c r="W1743">
        <v>75</v>
      </c>
      <c r="X1743">
        <v>49</v>
      </c>
      <c r="Y1743">
        <v>6</v>
      </c>
    </row>
    <row r="1744" spans="1:25" x14ac:dyDescent="0.35">
      <c r="A1744">
        <v>1743</v>
      </c>
      <c r="B1744" t="s">
        <v>26</v>
      </c>
      <c r="C1744">
        <v>55577</v>
      </c>
      <c r="D1744">
        <f>ROUND(AI_Impact_on_Jobs_20303[[#This Row],[Salary]]/1000, 1)</f>
        <v>55.6</v>
      </c>
      <c r="E1744">
        <v>7</v>
      </c>
      <c r="F17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44" t="s">
        <v>25</v>
      </c>
      <c r="H1744">
        <v>81</v>
      </c>
      <c r="I1744">
        <v>11</v>
      </c>
      <c r="J1744">
        <v>69</v>
      </c>
      <c r="K1744" t="s">
        <v>27</v>
      </c>
      <c r="L1744">
        <f>IF(AI_Impact_on_Jobs_20303[[#This Row],[Risk_Category]] = "Low", AI_Impact_on_Jobs_20303[[#This Row],[Automation_Probability_2030]], 0)</f>
        <v>0</v>
      </c>
      <c r="M1744">
        <f>IF(AI_Impact_on_Jobs_20303[[#This Row],[Risk_Category]]="Medium", AI_Impact_on_Jobs_20303[[#This Row],[Automation_Probability_2030]], 0)</f>
        <v>69</v>
      </c>
      <c r="N1744">
        <f>IF(AI_Impact_on_Jobs_20303[[#This Row],[Risk_Category]]="High", AI_Impact_on_Jobs_20303[[#This Row],[Automation_Probability_2030]], 0)</f>
        <v>0</v>
      </c>
      <c r="O1744">
        <f>AVERAGE(AI_Impact_on_Jobs_20303[[#This Row],[Skill_1]:[Skill_10]])</f>
        <v>59.2</v>
      </c>
      <c r="P1744">
        <v>98</v>
      </c>
      <c r="Q1744">
        <v>35</v>
      </c>
      <c r="R1744">
        <v>99</v>
      </c>
      <c r="S1744">
        <v>96</v>
      </c>
      <c r="T1744">
        <v>64</v>
      </c>
      <c r="U1744">
        <v>33</v>
      </c>
      <c r="V1744">
        <v>75</v>
      </c>
      <c r="W1744">
        <v>27</v>
      </c>
      <c r="X1744">
        <v>63</v>
      </c>
      <c r="Y1744">
        <v>2</v>
      </c>
    </row>
    <row r="1745" spans="1:25" x14ac:dyDescent="0.35">
      <c r="A1745">
        <v>1744</v>
      </c>
      <c r="B1745" t="s">
        <v>24</v>
      </c>
      <c r="C1745">
        <v>82573</v>
      </c>
      <c r="D1745">
        <f>ROUND(AI_Impact_on_Jobs_20303[[#This Row],[Salary]]/1000, 1)</f>
        <v>82.6</v>
      </c>
      <c r="E1745">
        <v>24</v>
      </c>
      <c r="F17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45" t="s">
        <v>25</v>
      </c>
      <c r="H1745">
        <v>95</v>
      </c>
      <c r="I1745">
        <v>74</v>
      </c>
      <c r="J1745">
        <v>89</v>
      </c>
      <c r="K1745" t="s">
        <v>20</v>
      </c>
      <c r="L1745">
        <f>IF(AI_Impact_on_Jobs_20303[[#This Row],[Risk_Category]] = "Low", AI_Impact_on_Jobs_20303[[#This Row],[Automation_Probability_2030]], 0)</f>
        <v>0</v>
      </c>
      <c r="M1745">
        <f>IF(AI_Impact_on_Jobs_20303[[#This Row],[Risk_Category]]="Medium", AI_Impact_on_Jobs_20303[[#This Row],[Automation_Probability_2030]], 0)</f>
        <v>0</v>
      </c>
      <c r="N1745">
        <f>IF(AI_Impact_on_Jobs_20303[[#This Row],[Risk_Category]]="High", AI_Impact_on_Jobs_20303[[#This Row],[Automation_Probability_2030]], 0)</f>
        <v>89</v>
      </c>
      <c r="O1745">
        <f>AVERAGE(AI_Impact_on_Jobs_20303[[#This Row],[Skill_1]:[Skill_10]])</f>
        <v>41.9</v>
      </c>
      <c r="P1745">
        <v>29</v>
      </c>
      <c r="Q1745">
        <v>71</v>
      </c>
      <c r="R1745">
        <v>7</v>
      </c>
      <c r="S1745">
        <v>18</v>
      </c>
      <c r="T1745">
        <v>6</v>
      </c>
      <c r="U1745">
        <v>86</v>
      </c>
      <c r="V1745">
        <v>38</v>
      </c>
      <c r="W1745">
        <v>71</v>
      </c>
      <c r="X1745">
        <v>67</v>
      </c>
      <c r="Y1745">
        <v>26</v>
      </c>
    </row>
    <row r="1746" spans="1:25" x14ac:dyDescent="0.35">
      <c r="A1746">
        <v>1745</v>
      </c>
      <c r="B1746" t="s">
        <v>40</v>
      </c>
      <c r="C1746">
        <v>44703</v>
      </c>
      <c r="D1746">
        <f>ROUND(AI_Impact_on_Jobs_20303[[#This Row],[Salary]]/1000, 1)</f>
        <v>44.7</v>
      </c>
      <c r="E1746">
        <v>3</v>
      </c>
      <c r="F17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46" t="s">
        <v>22</v>
      </c>
      <c r="H1746">
        <v>56</v>
      </c>
      <c r="I1746">
        <v>86</v>
      </c>
      <c r="J1746">
        <v>9</v>
      </c>
      <c r="K1746" t="s">
        <v>23</v>
      </c>
      <c r="L1746">
        <f>IF(AI_Impact_on_Jobs_20303[[#This Row],[Risk_Category]] = "Low", AI_Impact_on_Jobs_20303[[#This Row],[Automation_Probability_2030]], 0)</f>
        <v>9</v>
      </c>
      <c r="M1746">
        <f>IF(AI_Impact_on_Jobs_20303[[#This Row],[Risk_Category]]="Medium", AI_Impact_on_Jobs_20303[[#This Row],[Automation_Probability_2030]], 0)</f>
        <v>0</v>
      </c>
      <c r="N1746">
        <f>IF(AI_Impact_on_Jobs_20303[[#This Row],[Risk_Category]]="High", AI_Impact_on_Jobs_20303[[#This Row],[Automation_Probability_2030]], 0)</f>
        <v>0</v>
      </c>
      <c r="O1746">
        <f>AVERAGE(AI_Impact_on_Jobs_20303[[#This Row],[Skill_1]:[Skill_10]])</f>
        <v>66.7</v>
      </c>
      <c r="P1746">
        <v>47</v>
      </c>
      <c r="Q1746">
        <v>73</v>
      </c>
      <c r="R1746">
        <v>62</v>
      </c>
      <c r="S1746">
        <v>73</v>
      </c>
      <c r="T1746">
        <v>79</v>
      </c>
      <c r="U1746">
        <v>44</v>
      </c>
      <c r="V1746">
        <v>52</v>
      </c>
      <c r="W1746">
        <v>99</v>
      </c>
      <c r="X1746">
        <v>97</v>
      </c>
      <c r="Y1746">
        <v>41</v>
      </c>
    </row>
    <row r="1747" spans="1:25" x14ac:dyDescent="0.35">
      <c r="A1747">
        <v>1746</v>
      </c>
      <c r="B1747" t="s">
        <v>28</v>
      </c>
      <c r="C1747">
        <v>66003</v>
      </c>
      <c r="D1747">
        <f>ROUND(AI_Impact_on_Jobs_20303[[#This Row],[Salary]]/1000, 1)</f>
        <v>66</v>
      </c>
      <c r="E1747">
        <v>2</v>
      </c>
      <c r="F17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47" t="s">
        <v>25</v>
      </c>
      <c r="H1747">
        <v>77</v>
      </c>
      <c r="I1747">
        <v>115</v>
      </c>
      <c r="J1747">
        <v>42</v>
      </c>
      <c r="K1747" t="s">
        <v>27</v>
      </c>
      <c r="L1747">
        <f>IF(AI_Impact_on_Jobs_20303[[#This Row],[Risk_Category]] = "Low", AI_Impact_on_Jobs_20303[[#This Row],[Automation_Probability_2030]], 0)</f>
        <v>0</v>
      </c>
      <c r="M1747">
        <f>IF(AI_Impact_on_Jobs_20303[[#This Row],[Risk_Category]]="Medium", AI_Impact_on_Jobs_20303[[#This Row],[Automation_Probability_2030]], 0)</f>
        <v>42</v>
      </c>
      <c r="N1747">
        <f>IF(AI_Impact_on_Jobs_20303[[#This Row],[Risk_Category]]="High", AI_Impact_on_Jobs_20303[[#This Row],[Automation_Probability_2030]], 0)</f>
        <v>0</v>
      </c>
      <c r="O1747">
        <f>AVERAGE(AI_Impact_on_Jobs_20303[[#This Row],[Skill_1]:[Skill_10]])</f>
        <v>42.9</v>
      </c>
      <c r="P1747">
        <v>49</v>
      </c>
      <c r="Q1747">
        <v>4</v>
      </c>
      <c r="R1747">
        <v>19</v>
      </c>
      <c r="S1747">
        <v>42</v>
      </c>
      <c r="T1747">
        <v>83</v>
      </c>
      <c r="U1747">
        <v>48</v>
      </c>
      <c r="V1747">
        <v>59</v>
      </c>
      <c r="W1747">
        <v>87</v>
      </c>
      <c r="X1747">
        <v>31</v>
      </c>
      <c r="Y1747">
        <v>7</v>
      </c>
    </row>
    <row r="1748" spans="1:25" x14ac:dyDescent="0.35">
      <c r="A1748">
        <v>1747</v>
      </c>
      <c r="B1748" t="s">
        <v>21</v>
      </c>
      <c r="C1748">
        <v>44756</v>
      </c>
      <c r="D1748">
        <f>ROUND(AI_Impact_on_Jobs_20303[[#This Row],[Salary]]/1000, 1)</f>
        <v>44.8</v>
      </c>
      <c r="E1748">
        <v>11</v>
      </c>
      <c r="F17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48" t="s">
        <v>25</v>
      </c>
      <c r="H1748">
        <v>2</v>
      </c>
      <c r="I1748">
        <v>86</v>
      </c>
      <c r="J1748">
        <v>29</v>
      </c>
      <c r="K1748" t="s">
        <v>23</v>
      </c>
      <c r="L1748">
        <f>IF(AI_Impact_on_Jobs_20303[[#This Row],[Risk_Category]] = "Low", AI_Impact_on_Jobs_20303[[#This Row],[Automation_Probability_2030]], 0)</f>
        <v>29</v>
      </c>
      <c r="M1748">
        <f>IF(AI_Impact_on_Jobs_20303[[#This Row],[Risk_Category]]="Medium", AI_Impact_on_Jobs_20303[[#This Row],[Automation_Probability_2030]], 0)</f>
        <v>0</v>
      </c>
      <c r="N1748">
        <f>IF(AI_Impact_on_Jobs_20303[[#This Row],[Risk_Category]]="High", AI_Impact_on_Jobs_20303[[#This Row],[Automation_Probability_2030]], 0)</f>
        <v>0</v>
      </c>
      <c r="O1748">
        <f>AVERAGE(AI_Impact_on_Jobs_20303[[#This Row],[Skill_1]:[Skill_10]])</f>
        <v>39.1</v>
      </c>
      <c r="P1748">
        <v>98</v>
      </c>
      <c r="Q1748">
        <v>22</v>
      </c>
      <c r="R1748">
        <v>7</v>
      </c>
      <c r="S1748">
        <v>27</v>
      </c>
      <c r="T1748">
        <v>4</v>
      </c>
      <c r="U1748">
        <v>44</v>
      </c>
      <c r="V1748">
        <v>62</v>
      </c>
      <c r="W1748">
        <v>9</v>
      </c>
      <c r="X1748">
        <v>33</v>
      </c>
      <c r="Y1748">
        <v>85</v>
      </c>
    </row>
    <row r="1749" spans="1:25" x14ac:dyDescent="0.35">
      <c r="A1749">
        <v>1748</v>
      </c>
      <c r="B1749" t="s">
        <v>37</v>
      </c>
      <c r="C1749">
        <v>45380</v>
      </c>
      <c r="D1749">
        <f>ROUND(AI_Impact_on_Jobs_20303[[#This Row],[Salary]]/1000, 1)</f>
        <v>45.4</v>
      </c>
      <c r="E1749">
        <v>20</v>
      </c>
      <c r="F17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49" t="s">
        <v>38</v>
      </c>
      <c r="H1749">
        <v>4</v>
      </c>
      <c r="I1749">
        <v>10</v>
      </c>
      <c r="J1749">
        <v>32</v>
      </c>
      <c r="K1749" t="s">
        <v>27</v>
      </c>
      <c r="L1749">
        <f>IF(AI_Impact_on_Jobs_20303[[#This Row],[Risk_Category]] = "Low", AI_Impact_on_Jobs_20303[[#This Row],[Automation_Probability_2030]], 0)</f>
        <v>0</v>
      </c>
      <c r="M1749">
        <f>IF(AI_Impact_on_Jobs_20303[[#This Row],[Risk_Category]]="Medium", AI_Impact_on_Jobs_20303[[#This Row],[Automation_Probability_2030]], 0)</f>
        <v>32</v>
      </c>
      <c r="N1749">
        <f>IF(AI_Impact_on_Jobs_20303[[#This Row],[Risk_Category]]="High", AI_Impact_on_Jobs_20303[[#This Row],[Automation_Probability_2030]], 0)</f>
        <v>0</v>
      </c>
      <c r="O1749">
        <f>AVERAGE(AI_Impact_on_Jobs_20303[[#This Row],[Skill_1]:[Skill_10]])</f>
        <v>39.200000000000003</v>
      </c>
      <c r="P1749">
        <v>39</v>
      </c>
      <c r="Q1749">
        <v>9</v>
      </c>
      <c r="R1749">
        <v>24</v>
      </c>
      <c r="S1749">
        <v>71</v>
      </c>
      <c r="T1749">
        <v>3</v>
      </c>
      <c r="U1749">
        <v>4</v>
      </c>
      <c r="V1749">
        <v>56</v>
      </c>
      <c r="W1749">
        <v>83</v>
      </c>
      <c r="X1749">
        <v>41</v>
      </c>
      <c r="Y1749">
        <v>62</v>
      </c>
    </row>
    <row r="1750" spans="1:25" x14ac:dyDescent="0.35">
      <c r="A1750">
        <v>1749</v>
      </c>
      <c r="B1750" t="s">
        <v>41</v>
      </c>
      <c r="C1750">
        <v>139044</v>
      </c>
      <c r="D1750">
        <f>ROUND(AI_Impact_on_Jobs_20303[[#This Row],[Salary]]/1000, 1)</f>
        <v>139</v>
      </c>
      <c r="E1750">
        <v>6</v>
      </c>
      <c r="F17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50" t="s">
        <v>25</v>
      </c>
      <c r="H1750">
        <v>19</v>
      </c>
      <c r="I1750">
        <v>123</v>
      </c>
      <c r="J1750">
        <v>83</v>
      </c>
      <c r="K1750" t="s">
        <v>20</v>
      </c>
      <c r="L1750">
        <f>IF(AI_Impact_on_Jobs_20303[[#This Row],[Risk_Category]] = "Low", AI_Impact_on_Jobs_20303[[#This Row],[Automation_Probability_2030]], 0)</f>
        <v>0</v>
      </c>
      <c r="M1750">
        <f>IF(AI_Impact_on_Jobs_20303[[#This Row],[Risk_Category]]="Medium", AI_Impact_on_Jobs_20303[[#This Row],[Automation_Probability_2030]], 0)</f>
        <v>0</v>
      </c>
      <c r="N1750">
        <f>IF(AI_Impact_on_Jobs_20303[[#This Row],[Risk_Category]]="High", AI_Impact_on_Jobs_20303[[#This Row],[Automation_Probability_2030]], 0)</f>
        <v>83</v>
      </c>
      <c r="O1750">
        <f>AVERAGE(AI_Impact_on_Jobs_20303[[#This Row],[Skill_1]:[Skill_10]])</f>
        <v>56.3</v>
      </c>
      <c r="P1750">
        <v>75</v>
      </c>
      <c r="Q1750">
        <v>49</v>
      </c>
      <c r="R1750">
        <v>13</v>
      </c>
      <c r="S1750">
        <v>57</v>
      </c>
      <c r="T1750">
        <v>49</v>
      </c>
      <c r="U1750">
        <v>52</v>
      </c>
      <c r="V1750">
        <v>88</v>
      </c>
      <c r="W1750">
        <v>89</v>
      </c>
      <c r="X1750">
        <v>45</v>
      </c>
      <c r="Y1750">
        <v>46</v>
      </c>
    </row>
    <row r="1751" spans="1:25" x14ac:dyDescent="0.35">
      <c r="A1751">
        <v>1750</v>
      </c>
      <c r="B1751" t="s">
        <v>36</v>
      </c>
      <c r="C1751">
        <v>114705</v>
      </c>
      <c r="D1751">
        <f>ROUND(AI_Impact_on_Jobs_20303[[#This Row],[Salary]]/1000, 1)</f>
        <v>114.7</v>
      </c>
      <c r="E1751">
        <v>29</v>
      </c>
      <c r="F17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51" t="s">
        <v>19</v>
      </c>
      <c r="H1751">
        <v>52</v>
      </c>
      <c r="I1751">
        <v>145</v>
      </c>
      <c r="J1751">
        <v>56</v>
      </c>
      <c r="K1751" t="s">
        <v>27</v>
      </c>
      <c r="L1751">
        <f>IF(AI_Impact_on_Jobs_20303[[#This Row],[Risk_Category]] = "Low", AI_Impact_on_Jobs_20303[[#This Row],[Automation_Probability_2030]], 0)</f>
        <v>0</v>
      </c>
      <c r="M1751">
        <f>IF(AI_Impact_on_Jobs_20303[[#This Row],[Risk_Category]]="Medium", AI_Impact_on_Jobs_20303[[#This Row],[Automation_Probability_2030]], 0)</f>
        <v>56</v>
      </c>
      <c r="N1751">
        <f>IF(AI_Impact_on_Jobs_20303[[#This Row],[Risk_Category]]="High", AI_Impact_on_Jobs_20303[[#This Row],[Automation_Probability_2030]], 0)</f>
        <v>0</v>
      </c>
      <c r="O1751">
        <f>AVERAGE(AI_Impact_on_Jobs_20303[[#This Row],[Skill_1]:[Skill_10]])</f>
        <v>37.1</v>
      </c>
      <c r="P1751">
        <v>28</v>
      </c>
      <c r="Q1751">
        <v>53</v>
      </c>
      <c r="R1751">
        <v>63</v>
      </c>
      <c r="S1751">
        <v>64</v>
      </c>
      <c r="T1751">
        <v>59</v>
      </c>
      <c r="U1751">
        <v>18</v>
      </c>
      <c r="V1751">
        <v>3</v>
      </c>
      <c r="W1751">
        <v>34</v>
      </c>
      <c r="X1751">
        <v>43</v>
      </c>
      <c r="Y1751">
        <v>6</v>
      </c>
    </row>
    <row r="1752" spans="1:25" x14ac:dyDescent="0.35">
      <c r="A1752">
        <v>1751</v>
      </c>
      <c r="B1752" t="s">
        <v>43</v>
      </c>
      <c r="C1752">
        <v>141375</v>
      </c>
      <c r="D1752">
        <f>ROUND(AI_Impact_on_Jobs_20303[[#This Row],[Salary]]/1000, 1)</f>
        <v>141.4</v>
      </c>
      <c r="E1752">
        <v>16</v>
      </c>
      <c r="F17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52" t="s">
        <v>22</v>
      </c>
      <c r="H1752">
        <v>34</v>
      </c>
      <c r="I1752">
        <v>141</v>
      </c>
      <c r="J1752">
        <v>9</v>
      </c>
      <c r="K1752" t="s">
        <v>23</v>
      </c>
      <c r="L1752">
        <f>IF(AI_Impact_on_Jobs_20303[[#This Row],[Risk_Category]] = "Low", AI_Impact_on_Jobs_20303[[#This Row],[Automation_Probability_2030]], 0)</f>
        <v>9</v>
      </c>
      <c r="M1752">
        <f>IF(AI_Impact_on_Jobs_20303[[#This Row],[Risk_Category]]="Medium", AI_Impact_on_Jobs_20303[[#This Row],[Automation_Probability_2030]], 0)</f>
        <v>0</v>
      </c>
      <c r="N1752">
        <f>IF(AI_Impact_on_Jobs_20303[[#This Row],[Risk_Category]]="High", AI_Impact_on_Jobs_20303[[#This Row],[Automation_Probability_2030]], 0)</f>
        <v>0</v>
      </c>
      <c r="O1752">
        <f>AVERAGE(AI_Impact_on_Jobs_20303[[#This Row],[Skill_1]:[Skill_10]])</f>
        <v>35.200000000000003</v>
      </c>
      <c r="P1752">
        <v>6</v>
      </c>
      <c r="Q1752">
        <v>48</v>
      </c>
      <c r="R1752">
        <v>19</v>
      </c>
      <c r="S1752">
        <v>94</v>
      </c>
      <c r="T1752">
        <v>1</v>
      </c>
      <c r="U1752">
        <v>41</v>
      </c>
      <c r="V1752">
        <v>93</v>
      </c>
      <c r="W1752">
        <v>38</v>
      </c>
      <c r="X1752">
        <v>9</v>
      </c>
      <c r="Y1752">
        <v>3</v>
      </c>
    </row>
    <row r="1753" spans="1:25" x14ac:dyDescent="0.35">
      <c r="A1753">
        <v>1752</v>
      </c>
      <c r="B1753" t="s">
        <v>24</v>
      </c>
      <c r="C1753">
        <v>135454</v>
      </c>
      <c r="D1753">
        <f>ROUND(AI_Impact_on_Jobs_20303[[#This Row],[Salary]]/1000, 1)</f>
        <v>135.5</v>
      </c>
      <c r="E1753">
        <v>16</v>
      </c>
      <c r="F17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53" t="s">
        <v>22</v>
      </c>
      <c r="H1753">
        <v>19</v>
      </c>
      <c r="I1753">
        <v>97</v>
      </c>
      <c r="J1753">
        <v>91</v>
      </c>
      <c r="K1753" t="s">
        <v>20</v>
      </c>
      <c r="L1753">
        <f>IF(AI_Impact_on_Jobs_20303[[#This Row],[Risk_Category]] = "Low", AI_Impact_on_Jobs_20303[[#This Row],[Automation_Probability_2030]], 0)</f>
        <v>0</v>
      </c>
      <c r="M1753">
        <f>IF(AI_Impact_on_Jobs_20303[[#This Row],[Risk_Category]]="Medium", AI_Impact_on_Jobs_20303[[#This Row],[Automation_Probability_2030]], 0)</f>
        <v>0</v>
      </c>
      <c r="N1753">
        <f>IF(AI_Impact_on_Jobs_20303[[#This Row],[Risk_Category]]="High", AI_Impact_on_Jobs_20303[[#This Row],[Automation_Probability_2030]], 0)</f>
        <v>91</v>
      </c>
      <c r="O1753">
        <f>AVERAGE(AI_Impact_on_Jobs_20303[[#This Row],[Skill_1]:[Skill_10]])</f>
        <v>45</v>
      </c>
      <c r="P1753">
        <v>87</v>
      </c>
      <c r="Q1753">
        <v>5</v>
      </c>
      <c r="R1753">
        <v>16</v>
      </c>
      <c r="S1753">
        <v>28</v>
      </c>
      <c r="T1753">
        <v>59</v>
      </c>
      <c r="U1753">
        <v>36</v>
      </c>
      <c r="V1753">
        <v>84</v>
      </c>
      <c r="W1753">
        <v>72</v>
      </c>
      <c r="X1753">
        <v>1</v>
      </c>
      <c r="Y1753">
        <v>62</v>
      </c>
    </row>
    <row r="1754" spans="1:25" x14ac:dyDescent="0.35">
      <c r="A1754">
        <v>1753</v>
      </c>
      <c r="B1754" t="s">
        <v>21</v>
      </c>
      <c r="C1754">
        <v>55903</v>
      </c>
      <c r="D1754">
        <f>ROUND(AI_Impact_on_Jobs_20303[[#This Row],[Salary]]/1000, 1)</f>
        <v>55.9</v>
      </c>
      <c r="E1754">
        <v>23</v>
      </c>
      <c r="F17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54" t="s">
        <v>19</v>
      </c>
      <c r="H1754">
        <v>26</v>
      </c>
      <c r="I1754">
        <v>68</v>
      </c>
      <c r="J1754">
        <v>9</v>
      </c>
      <c r="K1754" t="s">
        <v>23</v>
      </c>
      <c r="L1754">
        <f>IF(AI_Impact_on_Jobs_20303[[#This Row],[Risk_Category]] = "Low", AI_Impact_on_Jobs_20303[[#This Row],[Automation_Probability_2030]], 0)</f>
        <v>9</v>
      </c>
      <c r="M1754">
        <f>IF(AI_Impact_on_Jobs_20303[[#This Row],[Risk_Category]]="Medium", AI_Impact_on_Jobs_20303[[#This Row],[Automation_Probability_2030]], 0)</f>
        <v>0</v>
      </c>
      <c r="N1754">
        <f>IF(AI_Impact_on_Jobs_20303[[#This Row],[Risk_Category]]="High", AI_Impact_on_Jobs_20303[[#This Row],[Automation_Probability_2030]], 0)</f>
        <v>0</v>
      </c>
      <c r="O1754">
        <f>AVERAGE(AI_Impact_on_Jobs_20303[[#This Row],[Skill_1]:[Skill_10]])</f>
        <v>50.3</v>
      </c>
      <c r="P1754">
        <v>62</v>
      </c>
      <c r="Q1754">
        <v>56</v>
      </c>
      <c r="R1754">
        <v>18</v>
      </c>
      <c r="S1754">
        <v>99</v>
      </c>
      <c r="T1754">
        <v>42</v>
      </c>
      <c r="U1754">
        <v>1</v>
      </c>
      <c r="V1754">
        <v>12</v>
      </c>
      <c r="W1754">
        <v>58</v>
      </c>
      <c r="X1754">
        <v>98</v>
      </c>
      <c r="Y1754">
        <v>57</v>
      </c>
    </row>
    <row r="1755" spans="1:25" x14ac:dyDescent="0.35">
      <c r="A1755">
        <v>1754</v>
      </c>
      <c r="B1755" t="s">
        <v>39</v>
      </c>
      <c r="C1755">
        <v>55036</v>
      </c>
      <c r="D1755">
        <f>ROUND(AI_Impact_on_Jobs_20303[[#This Row],[Salary]]/1000, 1)</f>
        <v>55</v>
      </c>
      <c r="E1755">
        <v>21</v>
      </c>
      <c r="F17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55" t="s">
        <v>25</v>
      </c>
      <c r="H1755">
        <v>44</v>
      </c>
      <c r="I1755">
        <v>94</v>
      </c>
      <c r="J1755">
        <v>83</v>
      </c>
      <c r="K1755" t="s">
        <v>20</v>
      </c>
      <c r="L1755">
        <f>IF(AI_Impact_on_Jobs_20303[[#This Row],[Risk_Category]] = "Low", AI_Impact_on_Jobs_20303[[#This Row],[Automation_Probability_2030]], 0)</f>
        <v>0</v>
      </c>
      <c r="M1755">
        <f>IF(AI_Impact_on_Jobs_20303[[#This Row],[Risk_Category]]="Medium", AI_Impact_on_Jobs_20303[[#This Row],[Automation_Probability_2030]], 0)</f>
        <v>0</v>
      </c>
      <c r="N1755">
        <f>IF(AI_Impact_on_Jobs_20303[[#This Row],[Risk_Category]]="High", AI_Impact_on_Jobs_20303[[#This Row],[Automation_Probability_2030]], 0)</f>
        <v>83</v>
      </c>
      <c r="O1755">
        <f>AVERAGE(AI_Impact_on_Jobs_20303[[#This Row],[Skill_1]:[Skill_10]])</f>
        <v>40.799999999999997</v>
      </c>
      <c r="P1755">
        <v>7</v>
      </c>
      <c r="Q1755">
        <v>37</v>
      </c>
      <c r="R1755">
        <v>86</v>
      </c>
      <c r="S1755">
        <v>3</v>
      </c>
      <c r="T1755">
        <v>44</v>
      </c>
      <c r="U1755">
        <v>51</v>
      </c>
      <c r="V1755">
        <v>61</v>
      </c>
      <c r="W1755">
        <v>28</v>
      </c>
      <c r="X1755">
        <v>43</v>
      </c>
      <c r="Y1755">
        <v>48</v>
      </c>
    </row>
    <row r="1756" spans="1:25" x14ac:dyDescent="0.35">
      <c r="A1756">
        <v>1755</v>
      </c>
      <c r="B1756" t="s">
        <v>28</v>
      </c>
      <c r="C1756">
        <v>117309</v>
      </c>
      <c r="D1756">
        <f>ROUND(AI_Impact_on_Jobs_20303[[#This Row],[Salary]]/1000, 1)</f>
        <v>117.3</v>
      </c>
      <c r="E1756">
        <v>8</v>
      </c>
      <c r="F17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56" t="s">
        <v>22</v>
      </c>
      <c r="H1756">
        <v>77</v>
      </c>
      <c r="I1756">
        <v>124</v>
      </c>
      <c r="J1756">
        <v>44</v>
      </c>
      <c r="K1756" t="s">
        <v>27</v>
      </c>
      <c r="L1756">
        <f>IF(AI_Impact_on_Jobs_20303[[#This Row],[Risk_Category]] = "Low", AI_Impact_on_Jobs_20303[[#This Row],[Automation_Probability_2030]], 0)</f>
        <v>0</v>
      </c>
      <c r="M1756">
        <f>IF(AI_Impact_on_Jobs_20303[[#This Row],[Risk_Category]]="Medium", AI_Impact_on_Jobs_20303[[#This Row],[Automation_Probability_2030]], 0)</f>
        <v>44</v>
      </c>
      <c r="N1756">
        <f>IF(AI_Impact_on_Jobs_20303[[#This Row],[Risk_Category]]="High", AI_Impact_on_Jobs_20303[[#This Row],[Automation_Probability_2030]], 0)</f>
        <v>0</v>
      </c>
      <c r="O1756">
        <f>AVERAGE(AI_Impact_on_Jobs_20303[[#This Row],[Skill_1]:[Skill_10]])</f>
        <v>47.4</v>
      </c>
      <c r="P1756">
        <v>10</v>
      </c>
      <c r="Q1756">
        <v>85</v>
      </c>
      <c r="R1756">
        <v>26</v>
      </c>
      <c r="S1756">
        <v>2</v>
      </c>
      <c r="T1756">
        <v>31</v>
      </c>
      <c r="U1756">
        <v>45</v>
      </c>
      <c r="V1756">
        <v>85</v>
      </c>
      <c r="W1756">
        <v>78</v>
      </c>
      <c r="X1756">
        <v>85</v>
      </c>
      <c r="Y1756">
        <v>27</v>
      </c>
    </row>
    <row r="1757" spans="1:25" x14ac:dyDescent="0.35">
      <c r="A1757">
        <v>1756</v>
      </c>
      <c r="B1757" t="s">
        <v>26</v>
      </c>
      <c r="C1757">
        <v>100412</v>
      </c>
      <c r="D1757">
        <f>ROUND(AI_Impact_on_Jobs_20303[[#This Row],[Salary]]/1000, 1)</f>
        <v>100.4</v>
      </c>
      <c r="E1757">
        <v>21</v>
      </c>
      <c r="F17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57" t="s">
        <v>38</v>
      </c>
      <c r="H1757">
        <v>28</v>
      </c>
      <c r="I1757">
        <v>61</v>
      </c>
      <c r="J1757">
        <v>57</v>
      </c>
      <c r="K1757" t="s">
        <v>27</v>
      </c>
      <c r="L1757">
        <f>IF(AI_Impact_on_Jobs_20303[[#This Row],[Risk_Category]] = "Low", AI_Impact_on_Jobs_20303[[#This Row],[Automation_Probability_2030]], 0)</f>
        <v>0</v>
      </c>
      <c r="M1757">
        <f>IF(AI_Impact_on_Jobs_20303[[#This Row],[Risk_Category]]="Medium", AI_Impact_on_Jobs_20303[[#This Row],[Automation_Probability_2030]], 0)</f>
        <v>57</v>
      </c>
      <c r="N1757">
        <f>IF(AI_Impact_on_Jobs_20303[[#This Row],[Risk_Category]]="High", AI_Impact_on_Jobs_20303[[#This Row],[Automation_Probability_2030]], 0)</f>
        <v>0</v>
      </c>
      <c r="O1757">
        <f>AVERAGE(AI_Impact_on_Jobs_20303[[#This Row],[Skill_1]:[Skill_10]])</f>
        <v>55.5</v>
      </c>
      <c r="P1757">
        <v>14</v>
      </c>
      <c r="Q1757">
        <v>67</v>
      </c>
      <c r="R1757">
        <v>65</v>
      </c>
      <c r="S1757">
        <v>81</v>
      </c>
      <c r="T1757">
        <v>14</v>
      </c>
      <c r="U1757">
        <v>78</v>
      </c>
      <c r="V1757">
        <v>10</v>
      </c>
      <c r="W1757">
        <v>85</v>
      </c>
      <c r="X1757">
        <v>75</v>
      </c>
      <c r="Y1757">
        <v>66</v>
      </c>
    </row>
    <row r="1758" spans="1:25" x14ac:dyDescent="0.35">
      <c r="A1758">
        <v>1757</v>
      </c>
      <c r="B1758" t="s">
        <v>28</v>
      </c>
      <c r="C1758">
        <v>32414</v>
      </c>
      <c r="D1758">
        <f>ROUND(AI_Impact_on_Jobs_20303[[#This Row],[Salary]]/1000, 1)</f>
        <v>32.4</v>
      </c>
      <c r="E1758">
        <v>16</v>
      </c>
      <c r="F17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58" t="s">
        <v>38</v>
      </c>
      <c r="H1758">
        <v>84</v>
      </c>
      <c r="I1758">
        <v>104</v>
      </c>
      <c r="J1758">
        <v>6</v>
      </c>
      <c r="K1758" t="s">
        <v>27</v>
      </c>
      <c r="L1758">
        <f>IF(AI_Impact_on_Jobs_20303[[#This Row],[Risk_Category]] = "Low", AI_Impact_on_Jobs_20303[[#This Row],[Automation_Probability_2030]], 0)</f>
        <v>0</v>
      </c>
      <c r="M1758">
        <f>IF(AI_Impact_on_Jobs_20303[[#This Row],[Risk_Category]]="Medium", AI_Impact_on_Jobs_20303[[#This Row],[Automation_Probability_2030]], 0)</f>
        <v>6</v>
      </c>
      <c r="N1758">
        <f>IF(AI_Impact_on_Jobs_20303[[#This Row],[Risk_Category]]="High", AI_Impact_on_Jobs_20303[[#This Row],[Automation_Probability_2030]], 0)</f>
        <v>0</v>
      </c>
      <c r="O1758">
        <f>AVERAGE(AI_Impact_on_Jobs_20303[[#This Row],[Skill_1]:[Skill_10]])</f>
        <v>39.4</v>
      </c>
      <c r="P1758">
        <v>79</v>
      </c>
      <c r="Q1758">
        <v>51</v>
      </c>
      <c r="R1758">
        <v>54</v>
      </c>
      <c r="S1758">
        <v>2</v>
      </c>
      <c r="T1758">
        <v>24</v>
      </c>
      <c r="U1758">
        <v>9</v>
      </c>
      <c r="V1758">
        <v>84</v>
      </c>
      <c r="W1758">
        <v>1</v>
      </c>
      <c r="X1758">
        <v>87</v>
      </c>
      <c r="Y1758">
        <v>3</v>
      </c>
    </row>
    <row r="1759" spans="1:25" x14ac:dyDescent="0.35">
      <c r="A1759">
        <v>1758</v>
      </c>
      <c r="B1759" t="s">
        <v>30</v>
      </c>
      <c r="C1759">
        <v>140419</v>
      </c>
      <c r="D1759">
        <f>ROUND(AI_Impact_on_Jobs_20303[[#This Row],[Salary]]/1000, 1)</f>
        <v>140.4</v>
      </c>
      <c r="E1759">
        <v>14</v>
      </c>
      <c r="F17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59" t="s">
        <v>22</v>
      </c>
      <c r="H1759">
        <v>29</v>
      </c>
      <c r="I1759">
        <v>98</v>
      </c>
      <c r="J1759">
        <v>46</v>
      </c>
      <c r="K1759" t="s">
        <v>27</v>
      </c>
      <c r="L1759">
        <f>IF(AI_Impact_on_Jobs_20303[[#This Row],[Risk_Category]] = "Low", AI_Impact_on_Jobs_20303[[#This Row],[Automation_Probability_2030]], 0)</f>
        <v>0</v>
      </c>
      <c r="M1759">
        <f>IF(AI_Impact_on_Jobs_20303[[#This Row],[Risk_Category]]="Medium", AI_Impact_on_Jobs_20303[[#This Row],[Automation_Probability_2030]], 0)</f>
        <v>46</v>
      </c>
      <c r="N1759">
        <f>IF(AI_Impact_on_Jobs_20303[[#This Row],[Risk_Category]]="High", AI_Impact_on_Jobs_20303[[#This Row],[Automation_Probability_2030]], 0)</f>
        <v>0</v>
      </c>
      <c r="O1759">
        <f>AVERAGE(AI_Impact_on_Jobs_20303[[#This Row],[Skill_1]:[Skill_10]])</f>
        <v>43.9</v>
      </c>
      <c r="P1759">
        <v>93</v>
      </c>
      <c r="Q1759">
        <v>4</v>
      </c>
      <c r="R1759">
        <v>68</v>
      </c>
      <c r="S1759">
        <v>85</v>
      </c>
      <c r="T1759">
        <v>96</v>
      </c>
      <c r="U1759">
        <v>18</v>
      </c>
      <c r="V1759">
        <v>53</v>
      </c>
      <c r="W1759">
        <v>4</v>
      </c>
      <c r="X1759">
        <v>5</v>
      </c>
      <c r="Y1759">
        <v>13</v>
      </c>
    </row>
    <row r="1760" spans="1:25" x14ac:dyDescent="0.35">
      <c r="A1760">
        <v>1759</v>
      </c>
      <c r="B1760" t="s">
        <v>21</v>
      </c>
      <c r="C1760">
        <v>55976</v>
      </c>
      <c r="D1760">
        <f>ROUND(AI_Impact_on_Jobs_20303[[#This Row],[Salary]]/1000, 1)</f>
        <v>56</v>
      </c>
      <c r="E1760">
        <v>17</v>
      </c>
      <c r="F17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60" t="s">
        <v>19</v>
      </c>
      <c r="H1760">
        <v>11</v>
      </c>
      <c r="I1760">
        <v>101</v>
      </c>
      <c r="J1760">
        <v>18</v>
      </c>
      <c r="K1760" t="s">
        <v>23</v>
      </c>
      <c r="L1760">
        <f>IF(AI_Impact_on_Jobs_20303[[#This Row],[Risk_Category]] = "Low", AI_Impact_on_Jobs_20303[[#This Row],[Automation_Probability_2030]], 0)</f>
        <v>18</v>
      </c>
      <c r="M1760">
        <f>IF(AI_Impact_on_Jobs_20303[[#This Row],[Risk_Category]]="Medium", AI_Impact_on_Jobs_20303[[#This Row],[Automation_Probability_2030]], 0)</f>
        <v>0</v>
      </c>
      <c r="N1760">
        <f>IF(AI_Impact_on_Jobs_20303[[#This Row],[Risk_Category]]="High", AI_Impact_on_Jobs_20303[[#This Row],[Automation_Probability_2030]], 0)</f>
        <v>0</v>
      </c>
      <c r="O1760">
        <f>AVERAGE(AI_Impact_on_Jobs_20303[[#This Row],[Skill_1]:[Skill_10]])</f>
        <v>51.4</v>
      </c>
      <c r="P1760">
        <v>97</v>
      </c>
      <c r="Q1760">
        <v>65</v>
      </c>
      <c r="R1760">
        <v>29</v>
      </c>
      <c r="S1760">
        <v>24</v>
      </c>
      <c r="T1760">
        <v>13</v>
      </c>
      <c r="U1760">
        <v>76</v>
      </c>
      <c r="V1760">
        <v>69</v>
      </c>
      <c r="W1760">
        <v>61</v>
      </c>
      <c r="X1760">
        <v>4</v>
      </c>
      <c r="Y1760">
        <v>76</v>
      </c>
    </row>
    <row r="1761" spans="1:25" x14ac:dyDescent="0.35">
      <c r="A1761">
        <v>1760</v>
      </c>
      <c r="B1761" t="s">
        <v>40</v>
      </c>
      <c r="C1761">
        <v>78787</v>
      </c>
      <c r="D1761">
        <f>ROUND(AI_Impact_on_Jobs_20303[[#This Row],[Salary]]/1000, 1)</f>
        <v>78.8</v>
      </c>
      <c r="E1761">
        <v>25</v>
      </c>
      <c r="F17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61" t="s">
        <v>19</v>
      </c>
      <c r="H1761">
        <v>96</v>
      </c>
      <c r="I1761">
        <v>109</v>
      </c>
      <c r="J1761">
        <v>13</v>
      </c>
      <c r="K1761" t="s">
        <v>23</v>
      </c>
      <c r="L1761">
        <f>IF(AI_Impact_on_Jobs_20303[[#This Row],[Risk_Category]] = "Low", AI_Impact_on_Jobs_20303[[#This Row],[Automation_Probability_2030]], 0)</f>
        <v>13</v>
      </c>
      <c r="M1761">
        <f>IF(AI_Impact_on_Jobs_20303[[#This Row],[Risk_Category]]="Medium", AI_Impact_on_Jobs_20303[[#This Row],[Automation_Probability_2030]], 0)</f>
        <v>0</v>
      </c>
      <c r="N1761">
        <f>IF(AI_Impact_on_Jobs_20303[[#This Row],[Risk_Category]]="High", AI_Impact_on_Jobs_20303[[#This Row],[Automation_Probability_2030]], 0)</f>
        <v>0</v>
      </c>
      <c r="O1761">
        <f>AVERAGE(AI_Impact_on_Jobs_20303[[#This Row],[Skill_1]:[Skill_10]])</f>
        <v>37.299999999999997</v>
      </c>
      <c r="P1761">
        <v>38</v>
      </c>
      <c r="Q1761">
        <v>18</v>
      </c>
      <c r="R1761">
        <v>72</v>
      </c>
      <c r="S1761">
        <v>71</v>
      </c>
      <c r="T1761">
        <v>2</v>
      </c>
      <c r="U1761">
        <v>16</v>
      </c>
      <c r="V1761">
        <v>8</v>
      </c>
      <c r="W1761">
        <v>91</v>
      </c>
      <c r="X1761">
        <v>23</v>
      </c>
      <c r="Y1761">
        <v>34</v>
      </c>
    </row>
    <row r="1762" spans="1:25" x14ac:dyDescent="0.35">
      <c r="A1762">
        <v>1761</v>
      </c>
      <c r="B1762" t="s">
        <v>18</v>
      </c>
      <c r="C1762">
        <v>104918</v>
      </c>
      <c r="D1762">
        <f>ROUND(AI_Impact_on_Jobs_20303[[#This Row],[Salary]]/1000, 1)</f>
        <v>104.9</v>
      </c>
      <c r="E1762">
        <v>4</v>
      </c>
      <c r="F17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62" t="s">
        <v>25</v>
      </c>
      <c r="H1762">
        <v>41</v>
      </c>
      <c r="I1762">
        <v>121</v>
      </c>
      <c r="J1762">
        <v>92</v>
      </c>
      <c r="K1762" t="s">
        <v>20</v>
      </c>
      <c r="L1762">
        <f>IF(AI_Impact_on_Jobs_20303[[#This Row],[Risk_Category]] = "Low", AI_Impact_on_Jobs_20303[[#This Row],[Automation_Probability_2030]], 0)</f>
        <v>0</v>
      </c>
      <c r="M1762">
        <f>IF(AI_Impact_on_Jobs_20303[[#This Row],[Risk_Category]]="Medium", AI_Impact_on_Jobs_20303[[#This Row],[Automation_Probability_2030]], 0)</f>
        <v>0</v>
      </c>
      <c r="N1762">
        <f>IF(AI_Impact_on_Jobs_20303[[#This Row],[Risk_Category]]="High", AI_Impact_on_Jobs_20303[[#This Row],[Automation_Probability_2030]], 0)</f>
        <v>92</v>
      </c>
      <c r="O1762">
        <f>AVERAGE(AI_Impact_on_Jobs_20303[[#This Row],[Skill_1]:[Skill_10]])</f>
        <v>30.2</v>
      </c>
      <c r="P1762">
        <v>18</v>
      </c>
      <c r="Q1762">
        <v>69</v>
      </c>
      <c r="R1762">
        <v>35</v>
      </c>
      <c r="S1762">
        <v>98</v>
      </c>
      <c r="T1762">
        <v>3</v>
      </c>
      <c r="U1762">
        <v>1</v>
      </c>
      <c r="V1762">
        <v>52</v>
      </c>
      <c r="W1762">
        <v>15</v>
      </c>
      <c r="X1762">
        <v>4</v>
      </c>
      <c r="Y1762">
        <v>7</v>
      </c>
    </row>
    <row r="1763" spans="1:25" x14ac:dyDescent="0.35">
      <c r="A1763">
        <v>1762</v>
      </c>
      <c r="B1763" t="s">
        <v>39</v>
      </c>
      <c r="C1763">
        <v>118121</v>
      </c>
      <c r="D1763">
        <f>ROUND(AI_Impact_on_Jobs_20303[[#This Row],[Salary]]/1000, 1)</f>
        <v>118.1</v>
      </c>
      <c r="E1763">
        <v>25</v>
      </c>
      <c r="F17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63" t="s">
        <v>19</v>
      </c>
      <c r="H1763">
        <v>46</v>
      </c>
      <c r="I1763">
        <v>118</v>
      </c>
      <c r="J1763">
        <v>83</v>
      </c>
      <c r="K1763" t="s">
        <v>20</v>
      </c>
      <c r="L1763">
        <f>IF(AI_Impact_on_Jobs_20303[[#This Row],[Risk_Category]] = "Low", AI_Impact_on_Jobs_20303[[#This Row],[Automation_Probability_2030]], 0)</f>
        <v>0</v>
      </c>
      <c r="M1763">
        <f>IF(AI_Impact_on_Jobs_20303[[#This Row],[Risk_Category]]="Medium", AI_Impact_on_Jobs_20303[[#This Row],[Automation_Probability_2030]], 0)</f>
        <v>0</v>
      </c>
      <c r="N1763">
        <f>IF(AI_Impact_on_Jobs_20303[[#This Row],[Risk_Category]]="High", AI_Impact_on_Jobs_20303[[#This Row],[Automation_Probability_2030]], 0)</f>
        <v>83</v>
      </c>
      <c r="O1763">
        <f>AVERAGE(AI_Impact_on_Jobs_20303[[#This Row],[Skill_1]:[Skill_10]])</f>
        <v>38.4</v>
      </c>
      <c r="P1763">
        <v>63</v>
      </c>
      <c r="Q1763">
        <v>6</v>
      </c>
      <c r="R1763">
        <v>67</v>
      </c>
      <c r="S1763">
        <v>2</v>
      </c>
      <c r="T1763">
        <v>27</v>
      </c>
      <c r="U1763">
        <v>44</v>
      </c>
      <c r="V1763">
        <v>45</v>
      </c>
      <c r="W1763">
        <v>77</v>
      </c>
      <c r="X1763">
        <v>37</v>
      </c>
      <c r="Y1763">
        <v>16</v>
      </c>
    </row>
    <row r="1764" spans="1:25" x14ac:dyDescent="0.35">
      <c r="A1764">
        <v>1763</v>
      </c>
      <c r="B1764" t="s">
        <v>41</v>
      </c>
      <c r="C1764">
        <v>34847</v>
      </c>
      <c r="D1764">
        <f>ROUND(AI_Impact_on_Jobs_20303[[#This Row],[Salary]]/1000, 1)</f>
        <v>34.799999999999997</v>
      </c>
      <c r="E1764">
        <v>10</v>
      </c>
      <c r="F17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64" t="s">
        <v>22</v>
      </c>
      <c r="H1764">
        <v>21</v>
      </c>
      <c r="I1764">
        <v>123</v>
      </c>
      <c r="J1764">
        <v>82</v>
      </c>
      <c r="K1764" t="s">
        <v>20</v>
      </c>
      <c r="L1764">
        <f>IF(AI_Impact_on_Jobs_20303[[#This Row],[Risk_Category]] = "Low", AI_Impact_on_Jobs_20303[[#This Row],[Automation_Probability_2030]], 0)</f>
        <v>0</v>
      </c>
      <c r="M1764">
        <f>IF(AI_Impact_on_Jobs_20303[[#This Row],[Risk_Category]]="Medium", AI_Impact_on_Jobs_20303[[#This Row],[Automation_Probability_2030]], 0)</f>
        <v>0</v>
      </c>
      <c r="N1764">
        <f>IF(AI_Impact_on_Jobs_20303[[#This Row],[Risk_Category]]="High", AI_Impact_on_Jobs_20303[[#This Row],[Automation_Probability_2030]], 0)</f>
        <v>82</v>
      </c>
      <c r="O1764">
        <f>AVERAGE(AI_Impact_on_Jobs_20303[[#This Row],[Skill_1]:[Skill_10]])</f>
        <v>77.900000000000006</v>
      </c>
      <c r="P1764">
        <v>71</v>
      </c>
      <c r="Q1764">
        <v>42</v>
      </c>
      <c r="R1764">
        <v>89</v>
      </c>
      <c r="S1764">
        <v>98</v>
      </c>
      <c r="T1764">
        <v>67</v>
      </c>
      <c r="U1764">
        <v>86</v>
      </c>
      <c r="V1764">
        <v>51</v>
      </c>
      <c r="W1764">
        <v>93</v>
      </c>
      <c r="X1764">
        <v>83</v>
      </c>
      <c r="Y1764">
        <v>99</v>
      </c>
    </row>
    <row r="1765" spans="1:25" x14ac:dyDescent="0.35">
      <c r="A1765">
        <v>1764</v>
      </c>
      <c r="B1765" t="s">
        <v>39</v>
      </c>
      <c r="C1765">
        <v>100182</v>
      </c>
      <c r="D1765">
        <f>ROUND(AI_Impact_on_Jobs_20303[[#This Row],[Salary]]/1000, 1)</f>
        <v>100.2</v>
      </c>
      <c r="E1765">
        <v>12</v>
      </c>
      <c r="F17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65" t="s">
        <v>22</v>
      </c>
      <c r="H1765">
        <v>78</v>
      </c>
      <c r="I1765">
        <v>104</v>
      </c>
      <c r="J1765">
        <v>76</v>
      </c>
      <c r="K1765" t="s">
        <v>20</v>
      </c>
      <c r="L1765">
        <f>IF(AI_Impact_on_Jobs_20303[[#This Row],[Risk_Category]] = "Low", AI_Impact_on_Jobs_20303[[#This Row],[Automation_Probability_2030]], 0)</f>
        <v>0</v>
      </c>
      <c r="M1765">
        <f>IF(AI_Impact_on_Jobs_20303[[#This Row],[Risk_Category]]="Medium", AI_Impact_on_Jobs_20303[[#This Row],[Automation_Probability_2030]], 0)</f>
        <v>0</v>
      </c>
      <c r="N1765">
        <f>IF(AI_Impact_on_Jobs_20303[[#This Row],[Risk_Category]]="High", AI_Impact_on_Jobs_20303[[#This Row],[Automation_Probability_2030]], 0)</f>
        <v>76</v>
      </c>
      <c r="O1765">
        <f>AVERAGE(AI_Impact_on_Jobs_20303[[#This Row],[Skill_1]:[Skill_10]])</f>
        <v>47.1</v>
      </c>
      <c r="P1765">
        <v>35</v>
      </c>
      <c r="Q1765">
        <v>89</v>
      </c>
      <c r="R1765">
        <v>6</v>
      </c>
      <c r="S1765">
        <v>59</v>
      </c>
      <c r="T1765">
        <v>37</v>
      </c>
      <c r="U1765">
        <v>39</v>
      </c>
      <c r="V1765">
        <v>88</v>
      </c>
      <c r="W1765">
        <v>85</v>
      </c>
      <c r="X1765">
        <v>6</v>
      </c>
      <c r="Y1765">
        <v>27</v>
      </c>
    </row>
    <row r="1766" spans="1:25" x14ac:dyDescent="0.35">
      <c r="A1766">
        <v>1765</v>
      </c>
      <c r="B1766" t="s">
        <v>26</v>
      </c>
      <c r="C1766">
        <v>128757</v>
      </c>
      <c r="D1766">
        <f>ROUND(AI_Impact_on_Jobs_20303[[#This Row],[Salary]]/1000, 1)</f>
        <v>128.80000000000001</v>
      </c>
      <c r="E1766">
        <v>14</v>
      </c>
      <c r="F17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66" t="s">
        <v>22</v>
      </c>
      <c r="H1766">
        <v>41</v>
      </c>
      <c r="I1766">
        <v>85</v>
      </c>
      <c r="J1766">
        <v>34</v>
      </c>
      <c r="K1766" t="s">
        <v>27</v>
      </c>
      <c r="L1766">
        <f>IF(AI_Impact_on_Jobs_20303[[#This Row],[Risk_Category]] = "Low", AI_Impact_on_Jobs_20303[[#This Row],[Automation_Probability_2030]], 0)</f>
        <v>0</v>
      </c>
      <c r="M1766">
        <f>IF(AI_Impact_on_Jobs_20303[[#This Row],[Risk_Category]]="Medium", AI_Impact_on_Jobs_20303[[#This Row],[Automation_Probability_2030]], 0)</f>
        <v>34</v>
      </c>
      <c r="N1766">
        <f>IF(AI_Impact_on_Jobs_20303[[#This Row],[Risk_Category]]="High", AI_Impact_on_Jobs_20303[[#This Row],[Automation_Probability_2030]], 0)</f>
        <v>0</v>
      </c>
      <c r="O1766">
        <f>AVERAGE(AI_Impact_on_Jobs_20303[[#This Row],[Skill_1]:[Skill_10]])</f>
        <v>40.9</v>
      </c>
      <c r="P1766">
        <v>54</v>
      </c>
      <c r="Q1766">
        <v>3</v>
      </c>
      <c r="R1766">
        <v>66</v>
      </c>
      <c r="S1766">
        <v>32</v>
      </c>
      <c r="T1766">
        <v>43</v>
      </c>
      <c r="U1766">
        <v>5</v>
      </c>
      <c r="V1766">
        <v>99</v>
      </c>
      <c r="W1766">
        <v>51</v>
      </c>
      <c r="X1766">
        <v>2</v>
      </c>
      <c r="Y1766">
        <v>54</v>
      </c>
    </row>
    <row r="1767" spans="1:25" x14ac:dyDescent="0.35">
      <c r="A1767">
        <v>1766</v>
      </c>
      <c r="B1767" t="s">
        <v>34</v>
      </c>
      <c r="C1767">
        <v>129584</v>
      </c>
      <c r="D1767">
        <f>ROUND(AI_Impact_on_Jobs_20303[[#This Row],[Salary]]/1000, 1)</f>
        <v>129.6</v>
      </c>
      <c r="E1767">
        <v>7</v>
      </c>
      <c r="F17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67" t="s">
        <v>38</v>
      </c>
      <c r="H1767">
        <v>77</v>
      </c>
      <c r="I1767">
        <v>12</v>
      </c>
      <c r="J1767">
        <v>36</v>
      </c>
      <c r="K1767" t="s">
        <v>27</v>
      </c>
      <c r="L1767">
        <f>IF(AI_Impact_on_Jobs_20303[[#This Row],[Risk_Category]] = "Low", AI_Impact_on_Jobs_20303[[#This Row],[Automation_Probability_2030]], 0)</f>
        <v>0</v>
      </c>
      <c r="M1767">
        <f>IF(AI_Impact_on_Jobs_20303[[#This Row],[Risk_Category]]="Medium", AI_Impact_on_Jobs_20303[[#This Row],[Automation_Probability_2030]], 0)</f>
        <v>36</v>
      </c>
      <c r="N1767">
        <f>IF(AI_Impact_on_Jobs_20303[[#This Row],[Risk_Category]]="High", AI_Impact_on_Jobs_20303[[#This Row],[Automation_Probability_2030]], 0)</f>
        <v>0</v>
      </c>
      <c r="O1767">
        <f>AVERAGE(AI_Impact_on_Jobs_20303[[#This Row],[Skill_1]:[Skill_10]])</f>
        <v>52.6</v>
      </c>
      <c r="P1767">
        <v>66</v>
      </c>
      <c r="Q1767">
        <v>77</v>
      </c>
      <c r="R1767">
        <v>57</v>
      </c>
      <c r="S1767">
        <v>89</v>
      </c>
      <c r="T1767">
        <v>28</v>
      </c>
      <c r="U1767">
        <v>24</v>
      </c>
      <c r="V1767">
        <v>87</v>
      </c>
      <c r="W1767">
        <v>63</v>
      </c>
      <c r="X1767">
        <v>0</v>
      </c>
      <c r="Y1767">
        <v>35</v>
      </c>
    </row>
    <row r="1768" spans="1:25" x14ac:dyDescent="0.35">
      <c r="A1768">
        <v>1767</v>
      </c>
      <c r="B1768" t="s">
        <v>24</v>
      </c>
      <c r="C1768">
        <v>59476</v>
      </c>
      <c r="D1768">
        <f>ROUND(AI_Impact_on_Jobs_20303[[#This Row],[Salary]]/1000, 1)</f>
        <v>59.5</v>
      </c>
      <c r="E1768">
        <v>5</v>
      </c>
      <c r="F17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68" t="s">
        <v>19</v>
      </c>
      <c r="H1768">
        <v>3</v>
      </c>
      <c r="I1768">
        <v>5</v>
      </c>
      <c r="J1768">
        <v>77</v>
      </c>
      <c r="K1768" t="s">
        <v>20</v>
      </c>
      <c r="L1768">
        <f>IF(AI_Impact_on_Jobs_20303[[#This Row],[Risk_Category]] = "Low", AI_Impact_on_Jobs_20303[[#This Row],[Automation_Probability_2030]], 0)</f>
        <v>0</v>
      </c>
      <c r="M1768">
        <f>IF(AI_Impact_on_Jobs_20303[[#This Row],[Risk_Category]]="Medium", AI_Impact_on_Jobs_20303[[#This Row],[Automation_Probability_2030]], 0)</f>
        <v>0</v>
      </c>
      <c r="N1768">
        <f>IF(AI_Impact_on_Jobs_20303[[#This Row],[Risk_Category]]="High", AI_Impact_on_Jobs_20303[[#This Row],[Automation_Probability_2030]], 0)</f>
        <v>77</v>
      </c>
      <c r="O1768">
        <f>AVERAGE(AI_Impact_on_Jobs_20303[[#This Row],[Skill_1]:[Skill_10]])</f>
        <v>46.9</v>
      </c>
      <c r="P1768">
        <v>91</v>
      </c>
      <c r="Q1768">
        <v>9</v>
      </c>
      <c r="R1768">
        <v>52</v>
      </c>
      <c r="S1768">
        <v>55</v>
      </c>
      <c r="T1768">
        <v>33</v>
      </c>
      <c r="U1768">
        <v>24</v>
      </c>
      <c r="V1768">
        <v>82</v>
      </c>
      <c r="W1768">
        <v>11</v>
      </c>
      <c r="X1768">
        <v>49</v>
      </c>
      <c r="Y1768">
        <v>63</v>
      </c>
    </row>
    <row r="1769" spans="1:25" x14ac:dyDescent="0.35">
      <c r="A1769">
        <v>1768</v>
      </c>
      <c r="B1769" t="s">
        <v>21</v>
      </c>
      <c r="C1769">
        <v>81880</v>
      </c>
      <c r="D1769">
        <f>ROUND(AI_Impact_on_Jobs_20303[[#This Row],[Salary]]/1000, 1)</f>
        <v>81.900000000000006</v>
      </c>
      <c r="E1769">
        <v>3</v>
      </c>
      <c r="F17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69" t="s">
        <v>19</v>
      </c>
      <c r="H1769">
        <v>52</v>
      </c>
      <c r="I1769">
        <v>108</v>
      </c>
      <c r="J1769">
        <v>24</v>
      </c>
      <c r="K1769" t="s">
        <v>23</v>
      </c>
      <c r="L1769">
        <f>IF(AI_Impact_on_Jobs_20303[[#This Row],[Risk_Category]] = "Low", AI_Impact_on_Jobs_20303[[#This Row],[Automation_Probability_2030]], 0)</f>
        <v>24</v>
      </c>
      <c r="M1769">
        <f>IF(AI_Impact_on_Jobs_20303[[#This Row],[Risk_Category]]="Medium", AI_Impact_on_Jobs_20303[[#This Row],[Automation_Probability_2030]], 0)</f>
        <v>0</v>
      </c>
      <c r="N1769">
        <f>IF(AI_Impact_on_Jobs_20303[[#This Row],[Risk_Category]]="High", AI_Impact_on_Jobs_20303[[#This Row],[Automation_Probability_2030]], 0)</f>
        <v>0</v>
      </c>
      <c r="O1769">
        <f>AVERAGE(AI_Impact_on_Jobs_20303[[#This Row],[Skill_1]:[Skill_10]])</f>
        <v>49.4</v>
      </c>
      <c r="P1769">
        <v>23</v>
      </c>
      <c r="Q1769">
        <v>29</v>
      </c>
      <c r="R1769">
        <v>57</v>
      </c>
      <c r="S1769">
        <v>98</v>
      </c>
      <c r="T1769">
        <v>22</v>
      </c>
      <c r="U1769">
        <v>99</v>
      </c>
      <c r="V1769">
        <v>71</v>
      </c>
      <c r="W1769">
        <v>83</v>
      </c>
      <c r="X1769">
        <v>9</v>
      </c>
      <c r="Y1769">
        <v>3</v>
      </c>
    </row>
    <row r="1770" spans="1:25" x14ac:dyDescent="0.35">
      <c r="A1770">
        <v>1769</v>
      </c>
      <c r="B1770" t="s">
        <v>29</v>
      </c>
      <c r="C1770">
        <v>148283</v>
      </c>
      <c r="D1770">
        <f>ROUND(AI_Impact_on_Jobs_20303[[#This Row],[Salary]]/1000, 1)</f>
        <v>148.30000000000001</v>
      </c>
      <c r="E1770">
        <v>25</v>
      </c>
      <c r="F17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70" t="s">
        <v>38</v>
      </c>
      <c r="H1770">
        <v>37</v>
      </c>
      <c r="I1770">
        <v>148</v>
      </c>
      <c r="J1770">
        <v>8</v>
      </c>
      <c r="K1770" t="s">
        <v>23</v>
      </c>
      <c r="L1770">
        <f>IF(AI_Impact_on_Jobs_20303[[#This Row],[Risk_Category]] = "Low", AI_Impact_on_Jobs_20303[[#This Row],[Automation_Probability_2030]], 0)</f>
        <v>8</v>
      </c>
      <c r="M1770">
        <f>IF(AI_Impact_on_Jobs_20303[[#This Row],[Risk_Category]]="Medium", AI_Impact_on_Jobs_20303[[#This Row],[Automation_Probability_2030]], 0)</f>
        <v>0</v>
      </c>
      <c r="N1770">
        <f>IF(AI_Impact_on_Jobs_20303[[#This Row],[Risk_Category]]="High", AI_Impact_on_Jobs_20303[[#This Row],[Automation_Probability_2030]], 0)</f>
        <v>0</v>
      </c>
      <c r="O1770">
        <f>AVERAGE(AI_Impact_on_Jobs_20303[[#This Row],[Skill_1]:[Skill_10]])</f>
        <v>28.9</v>
      </c>
      <c r="P1770">
        <v>56</v>
      </c>
      <c r="Q1770">
        <v>1</v>
      </c>
      <c r="R1770">
        <v>71</v>
      </c>
      <c r="S1770">
        <v>2</v>
      </c>
      <c r="T1770">
        <v>13</v>
      </c>
      <c r="U1770">
        <v>34</v>
      </c>
      <c r="V1770">
        <v>77</v>
      </c>
      <c r="W1770">
        <v>11</v>
      </c>
      <c r="X1770">
        <v>23</v>
      </c>
      <c r="Y1770">
        <v>1</v>
      </c>
    </row>
    <row r="1771" spans="1:25" x14ac:dyDescent="0.35">
      <c r="A1771">
        <v>1770</v>
      </c>
      <c r="B1771" t="s">
        <v>35</v>
      </c>
      <c r="C1771">
        <v>32393</v>
      </c>
      <c r="D1771">
        <f>ROUND(AI_Impact_on_Jobs_20303[[#This Row],[Salary]]/1000, 1)</f>
        <v>32.4</v>
      </c>
      <c r="E1771">
        <v>24</v>
      </c>
      <c r="F17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71" t="s">
        <v>22</v>
      </c>
      <c r="H1771">
        <v>59</v>
      </c>
      <c r="I1771">
        <v>122</v>
      </c>
      <c r="J1771">
        <v>56</v>
      </c>
      <c r="K1771" t="s">
        <v>27</v>
      </c>
      <c r="L1771">
        <f>IF(AI_Impact_on_Jobs_20303[[#This Row],[Risk_Category]] = "Low", AI_Impact_on_Jobs_20303[[#This Row],[Automation_Probability_2030]], 0)</f>
        <v>0</v>
      </c>
      <c r="M1771">
        <f>IF(AI_Impact_on_Jobs_20303[[#This Row],[Risk_Category]]="Medium", AI_Impact_on_Jobs_20303[[#This Row],[Automation_Probability_2030]], 0)</f>
        <v>56</v>
      </c>
      <c r="N1771">
        <f>IF(AI_Impact_on_Jobs_20303[[#This Row],[Risk_Category]]="High", AI_Impact_on_Jobs_20303[[#This Row],[Automation_Probability_2030]], 0)</f>
        <v>0</v>
      </c>
      <c r="O1771">
        <f>AVERAGE(AI_Impact_on_Jobs_20303[[#This Row],[Skill_1]:[Skill_10]])</f>
        <v>29.9</v>
      </c>
      <c r="P1771">
        <v>14</v>
      </c>
      <c r="Q1771">
        <v>59</v>
      </c>
      <c r="R1771">
        <v>13</v>
      </c>
      <c r="S1771">
        <v>4</v>
      </c>
      <c r="T1771">
        <v>57</v>
      </c>
      <c r="U1771">
        <v>56</v>
      </c>
      <c r="V1771">
        <v>12</v>
      </c>
      <c r="W1771">
        <v>3</v>
      </c>
      <c r="X1771">
        <v>8</v>
      </c>
      <c r="Y1771">
        <v>73</v>
      </c>
    </row>
    <row r="1772" spans="1:25" x14ac:dyDescent="0.35">
      <c r="A1772">
        <v>1771</v>
      </c>
      <c r="B1772" t="s">
        <v>39</v>
      </c>
      <c r="C1772">
        <v>35481</v>
      </c>
      <c r="D1772">
        <f>ROUND(AI_Impact_on_Jobs_20303[[#This Row],[Salary]]/1000, 1)</f>
        <v>35.5</v>
      </c>
      <c r="E1772">
        <v>1</v>
      </c>
      <c r="F17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72" t="s">
        <v>25</v>
      </c>
      <c r="H1772">
        <v>13</v>
      </c>
      <c r="I1772">
        <v>139</v>
      </c>
      <c r="J1772">
        <v>89</v>
      </c>
      <c r="K1772" t="s">
        <v>20</v>
      </c>
      <c r="L1772">
        <f>IF(AI_Impact_on_Jobs_20303[[#This Row],[Risk_Category]] = "Low", AI_Impact_on_Jobs_20303[[#This Row],[Automation_Probability_2030]], 0)</f>
        <v>0</v>
      </c>
      <c r="M1772">
        <f>IF(AI_Impact_on_Jobs_20303[[#This Row],[Risk_Category]]="Medium", AI_Impact_on_Jobs_20303[[#This Row],[Automation_Probability_2030]], 0)</f>
        <v>0</v>
      </c>
      <c r="N1772">
        <f>IF(AI_Impact_on_Jobs_20303[[#This Row],[Risk_Category]]="High", AI_Impact_on_Jobs_20303[[#This Row],[Automation_Probability_2030]], 0)</f>
        <v>89</v>
      </c>
      <c r="O1772">
        <f>AVERAGE(AI_Impact_on_Jobs_20303[[#This Row],[Skill_1]:[Skill_10]])</f>
        <v>32</v>
      </c>
      <c r="P1772">
        <v>10</v>
      </c>
      <c r="Q1772">
        <v>25</v>
      </c>
      <c r="R1772">
        <v>49</v>
      </c>
      <c r="S1772">
        <v>24</v>
      </c>
      <c r="T1772">
        <v>62</v>
      </c>
      <c r="U1772">
        <v>12</v>
      </c>
      <c r="V1772">
        <v>13</v>
      </c>
      <c r="W1772">
        <v>7</v>
      </c>
      <c r="X1772">
        <v>69</v>
      </c>
      <c r="Y1772">
        <v>49</v>
      </c>
    </row>
    <row r="1773" spans="1:25" x14ac:dyDescent="0.35">
      <c r="A1773">
        <v>1772</v>
      </c>
      <c r="B1773" t="s">
        <v>36</v>
      </c>
      <c r="C1773">
        <v>137033</v>
      </c>
      <c r="D1773">
        <f>ROUND(AI_Impact_on_Jobs_20303[[#This Row],[Salary]]/1000, 1)</f>
        <v>137</v>
      </c>
      <c r="E1773">
        <v>28</v>
      </c>
      <c r="F17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73" t="s">
        <v>38</v>
      </c>
      <c r="H1773">
        <v>88</v>
      </c>
      <c r="I1773">
        <v>124</v>
      </c>
      <c r="J1773">
        <v>48</v>
      </c>
      <c r="K1773" t="s">
        <v>27</v>
      </c>
      <c r="L1773">
        <f>IF(AI_Impact_on_Jobs_20303[[#This Row],[Risk_Category]] = "Low", AI_Impact_on_Jobs_20303[[#This Row],[Automation_Probability_2030]], 0)</f>
        <v>0</v>
      </c>
      <c r="M1773">
        <f>IF(AI_Impact_on_Jobs_20303[[#This Row],[Risk_Category]]="Medium", AI_Impact_on_Jobs_20303[[#This Row],[Automation_Probability_2030]], 0)</f>
        <v>48</v>
      </c>
      <c r="N1773">
        <f>IF(AI_Impact_on_Jobs_20303[[#This Row],[Risk_Category]]="High", AI_Impact_on_Jobs_20303[[#This Row],[Automation_Probability_2030]], 0)</f>
        <v>0</v>
      </c>
      <c r="O1773">
        <f>AVERAGE(AI_Impact_on_Jobs_20303[[#This Row],[Skill_1]:[Skill_10]])</f>
        <v>42.7</v>
      </c>
      <c r="P1773">
        <v>98</v>
      </c>
      <c r="Q1773">
        <v>46</v>
      </c>
      <c r="R1773">
        <v>11</v>
      </c>
      <c r="S1773">
        <v>99</v>
      </c>
      <c r="T1773">
        <v>2</v>
      </c>
      <c r="U1773">
        <v>55</v>
      </c>
      <c r="V1773">
        <v>31</v>
      </c>
      <c r="W1773">
        <v>5</v>
      </c>
      <c r="X1773">
        <v>56</v>
      </c>
      <c r="Y1773">
        <v>24</v>
      </c>
    </row>
    <row r="1774" spans="1:25" x14ac:dyDescent="0.35">
      <c r="A1774">
        <v>1773</v>
      </c>
      <c r="B1774" t="s">
        <v>29</v>
      </c>
      <c r="C1774">
        <v>49361</v>
      </c>
      <c r="D1774">
        <f>ROUND(AI_Impact_on_Jobs_20303[[#This Row],[Salary]]/1000, 1)</f>
        <v>49.4</v>
      </c>
      <c r="E1774">
        <v>20</v>
      </c>
      <c r="F17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74" t="s">
        <v>19</v>
      </c>
      <c r="H1774">
        <v>68</v>
      </c>
      <c r="I1774">
        <v>134</v>
      </c>
      <c r="J1774">
        <v>17</v>
      </c>
      <c r="K1774" t="s">
        <v>23</v>
      </c>
      <c r="L1774">
        <f>IF(AI_Impact_on_Jobs_20303[[#This Row],[Risk_Category]] = "Low", AI_Impact_on_Jobs_20303[[#This Row],[Automation_Probability_2030]], 0)</f>
        <v>17</v>
      </c>
      <c r="M1774">
        <f>IF(AI_Impact_on_Jobs_20303[[#This Row],[Risk_Category]]="Medium", AI_Impact_on_Jobs_20303[[#This Row],[Automation_Probability_2030]], 0)</f>
        <v>0</v>
      </c>
      <c r="N1774">
        <f>IF(AI_Impact_on_Jobs_20303[[#This Row],[Risk_Category]]="High", AI_Impact_on_Jobs_20303[[#This Row],[Automation_Probability_2030]], 0)</f>
        <v>0</v>
      </c>
      <c r="O1774">
        <f>AVERAGE(AI_Impact_on_Jobs_20303[[#This Row],[Skill_1]:[Skill_10]])</f>
        <v>53.1</v>
      </c>
      <c r="P1774">
        <v>83</v>
      </c>
      <c r="Q1774">
        <v>78</v>
      </c>
      <c r="R1774">
        <v>67</v>
      </c>
      <c r="S1774">
        <v>45</v>
      </c>
      <c r="T1774">
        <v>27</v>
      </c>
      <c r="U1774">
        <v>86</v>
      </c>
      <c r="V1774">
        <v>65</v>
      </c>
      <c r="W1774">
        <v>8</v>
      </c>
      <c r="X1774">
        <v>55</v>
      </c>
      <c r="Y1774">
        <v>17</v>
      </c>
    </row>
    <row r="1775" spans="1:25" x14ac:dyDescent="0.35">
      <c r="A1775">
        <v>1774</v>
      </c>
      <c r="B1775" t="s">
        <v>31</v>
      </c>
      <c r="C1775">
        <v>59146</v>
      </c>
      <c r="D1775">
        <f>ROUND(AI_Impact_on_Jobs_20303[[#This Row],[Salary]]/1000, 1)</f>
        <v>59.1</v>
      </c>
      <c r="E1775">
        <v>9</v>
      </c>
      <c r="F17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75" t="s">
        <v>38</v>
      </c>
      <c r="H1775">
        <v>4</v>
      </c>
      <c r="I1775">
        <v>143</v>
      </c>
      <c r="J1775">
        <v>1</v>
      </c>
      <c r="K1775" t="s">
        <v>23</v>
      </c>
      <c r="L1775">
        <f>IF(AI_Impact_on_Jobs_20303[[#This Row],[Risk_Category]] = "Low", AI_Impact_on_Jobs_20303[[#This Row],[Automation_Probability_2030]], 0)</f>
        <v>1</v>
      </c>
      <c r="M1775">
        <f>IF(AI_Impact_on_Jobs_20303[[#This Row],[Risk_Category]]="Medium", AI_Impact_on_Jobs_20303[[#This Row],[Automation_Probability_2030]], 0)</f>
        <v>0</v>
      </c>
      <c r="N1775">
        <f>IF(AI_Impact_on_Jobs_20303[[#This Row],[Risk_Category]]="High", AI_Impact_on_Jobs_20303[[#This Row],[Automation_Probability_2030]], 0)</f>
        <v>0</v>
      </c>
      <c r="O1775">
        <f>AVERAGE(AI_Impact_on_Jobs_20303[[#This Row],[Skill_1]:[Skill_10]])</f>
        <v>50.9</v>
      </c>
      <c r="P1775">
        <v>91</v>
      </c>
      <c r="Q1775">
        <v>6</v>
      </c>
      <c r="R1775">
        <v>95</v>
      </c>
      <c r="S1775">
        <v>2</v>
      </c>
      <c r="T1775">
        <v>3</v>
      </c>
      <c r="U1775">
        <v>49</v>
      </c>
      <c r="V1775">
        <v>38</v>
      </c>
      <c r="W1775">
        <v>67</v>
      </c>
      <c r="X1775">
        <v>97</v>
      </c>
      <c r="Y1775">
        <v>61</v>
      </c>
    </row>
    <row r="1776" spans="1:25" x14ac:dyDescent="0.35">
      <c r="A1776">
        <v>1775</v>
      </c>
      <c r="B1776" t="s">
        <v>28</v>
      </c>
      <c r="C1776">
        <v>113102</v>
      </c>
      <c r="D1776">
        <f>ROUND(AI_Impact_on_Jobs_20303[[#This Row],[Salary]]/1000, 1)</f>
        <v>113.1</v>
      </c>
      <c r="E1776">
        <v>26</v>
      </c>
      <c r="F17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76" t="s">
        <v>22</v>
      </c>
      <c r="H1776">
        <v>75</v>
      </c>
      <c r="I1776">
        <v>134</v>
      </c>
      <c r="J1776">
        <v>67</v>
      </c>
      <c r="K1776" t="s">
        <v>27</v>
      </c>
      <c r="L1776">
        <f>IF(AI_Impact_on_Jobs_20303[[#This Row],[Risk_Category]] = "Low", AI_Impact_on_Jobs_20303[[#This Row],[Automation_Probability_2030]], 0)</f>
        <v>0</v>
      </c>
      <c r="M1776">
        <f>IF(AI_Impact_on_Jobs_20303[[#This Row],[Risk_Category]]="Medium", AI_Impact_on_Jobs_20303[[#This Row],[Automation_Probability_2030]], 0)</f>
        <v>67</v>
      </c>
      <c r="N1776">
        <f>IF(AI_Impact_on_Jobs_20303[[#This Row],[Risk_Category]]="High", AI_Impact_on_Jobs_20303[[#This Row],[Automation_Probability_2030]], 0)</f>
        <v>0</v>
      </c>
      <c r="O1776">
        <f>AVERAGE(AI_Impact_on_Jobs_20303[[#This Row],[Skill_1]:[Skill_10]])</f>
        <v>37.799999999999997</v>
      </c>
      <c r="P1776">
        <v>58</v>
      </c>
      <c r="Q1776">
        <v>78</v>
      </c>
      <c r="R1776">
        <v>49</v>
      </c>
      <c r="S1776">
        <v>4</v>
      </c>
      <c r="T1776">
        <v>16</v>
      </c>
      <c r="U1776">
        <v>13</v>
      </c>
      <c r="V1776">
        <v>17</v>
      </c>
      <c r="W1776">
        <v>1</v>
      </c>
      <c r="X1776">
        <v>86</v>
      </c>
      <c r="Y1776">
        <v>56</v>
      </c>
    </row>
    <row r="1777" spans="1:25" x14ac:dyDescent="0.35">
      <c r="A1777">
        <v>1776</v>
      </c>
      <c r="B1777" t="s">
        <v>34</v>
      </c>
      <c r="C1777">
        <v>37769</v>
      </c>
      <c r="D1777">
        <f>ROUND(AI_Impact_on_Jobs_20303[[#This Row],[Salary]]/1000, 1)</f>
        <v>37.799999999999997</v>
      </c>
      <c r="E1777">
        <v>22</v>
      </c>
      <c r="F17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77" t="s">
        <v>22</v>
      </c>
      <c r="H1777">
        <v>41</v>
      </c>
      <c r="I1777">
        <v>96</v>
      </c>
      <c r="J1777">
        <v>33</v>
      </c>
      <c r="K1777" t="s">
        <v>27</v>
      </c>
      <c r="L1777">
        <f>IF(AI_Impact_on_Jobs_20303[[#This Row],[Risk_Category]] = "Low", AI_Impact_on_Jobs_20303[[#This Row],[Automation_Probability_2030]], 0)</f>
        <v>0</v>
      </c>
      <c r="M1777">
        <f>IF(AI_Impact_on_Jobs_20303[[#This Row],[Risk_Category]]="Medium", AI_Impact_on_Jobs_20303[[#This Row],[Automation_Probability_2030]], 0)</f>
        <v>33</v>
      </c>
      <c r="N1777">
        <f>IF(AI_Impact_on_Jobs_20303[[#This Row],[Risk_Category]]="High", AI_Impact_on_Jobs_20303[[#This Row],[Automation_Probability_2030]], 0)</f>
        <v>0</v>
      </c>
      <c r="O1777">
        <f>AVERAGE(AI_Impact_on_Jobs_20303[[#This Row],[Skill_1]:[Skill_10]])</f>
        <v>45.7</v>
      </c>
      <c r="P1777">
        <v>27</v>
      </c>
      <c r="Q1777">
        <v>85</v>
      </c>
      <c r="R1777">
        <v>74</v>
      </c>
      <c r="S1777">
        <v>56</v>
      </c>
      <c r="T1777">
        <v>48</v>
      </c>
      <c r="U1777">
        <v>26</v>
      </c>
      <c r="V1777">
        <v>47</v>
      </c>
      <c r="W1777">
        <v>6</v>
      </c>
      <c r="X1777">
        <v>71</v>
      </c>
      <c r="Y1777">
        <v>17</v>
      </c>
    </row>
    <row r="1778" spans="1:25" x14ac:dyDescent="0.35">
      <c r="A1778">
        <v>1777</v>
      </c>
      <c r="B1778" t="s">
        <v>33</v>
      </c>
      <c r="C1778">
        <v>126939</v>
      </c>
      <c r="D1778">
        <f>ROUND(AI_Impact_on_Jobs_20303[[#This Row],[Salary]]/1000, 1)</f>
        <v>126.9</v>
      </c>
      <c r="E1778">
        <v>9</v>
      </c>
      <c r="F17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78" t="s">
        <v>25</v>
      </c>
      <c r="H1778">
        <v>5</v>
      </c>
      <c r="I1778">
        <v>111</v>
      </c>
      <c r="J1778">
        <v>82</v>
      </c>
      <c r="K1778" t="s">
        <v>20</v>
      </c>
      <c r="L1778">
        <f>IF(AI_Impact_on_Jobs_20303[[#This Row],[Risk_Category]] = "Low", AI_Impact_on_Jobs_20303[[#This Row],[Automation_Probability_2030]], 0)</f>
        <v>0</v>
      </c>
      <c r="M1778">
        <f>IF(AI_Impact_on_Jobs_20303[[#This Row],[Risk_Category]]="Medium", AI_Impact_on_Jobs_20303[[#This Row],[Automation_Probability_2030]], 0)</f>
        <v>0</v>
      </c>
      <c r="N1778">
        <f>IF(AI_Impact_on_Jobs_20303[[#This Row],[Risk_Category]]="High", AI_Impact_on_Jobs_20303[[#This Row],[Automation_Probability_2030]], 0)</f>
        <v>82</v>
      </c>
      <c r="O1778">
        <f>AVERAGE(AI_Impact_on_Jobs_20303[[#This Row],[Skill_1]:[Skill_10]])</f>
        <v>24.8</v>
      </c>
      <c r="P1778">
        <v>57</v>
      </c>
      <c r="Q1778">
        <v>11</v>
      </c>
      <c r="R1778">
        <v>43</v>
      </c>
      <c r="S1778">
        <v>28</v>
      </c>
      <c r="T1778">
        <v>9</v>
      </c>
      <c r="U1778">
        <v>19</v>
      </c>
      <c r="V1778">
        <v>6</v>
      </c>
      <c r="W1778">
        <v>2</v>
      </c>
      <c r="X1778">
        <v>18</v>
      </c>
      <c r="Y1778">
        <v>55</v>
      </c>
    </row>
    <row r="1779" spans="1:25" x14ac:dyDescent="0.35">
      <c r="A1779">
        <v>1778</v>
      </c>
      <c r="B1779" t="s">
        <v>39</v>
      </c>
      <c r="C1779">
        <v>68226</v>
      </c>
      <c r="D1779">
        <f>ROUND(AI_Impact_on_Jobs_20303[[#This Row],[Salary]]/1000, 1)</f>
        <v>68.2</v>
      </c>
      <c r="E1779">
        <v>11</v>
      </c>
      <c r="F17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79" t="s">
        <v>22</v>
      </c>
      <c r="H1779">
        <v>79</v>
      </c>
      <c r="I1779">
        <v>141</v>
      </c>
      <c r="J1779">
        <v>85</v>
      </c>
      <c r="K1779" t="s">
        <v>20</v>
      </c>
      <c r="L1779">
        <f>IF(AI_Impact_on_Jobs_20303[[#This Row],[Risk_Category]] = "Low", AI_Impact_on_Jobs_20303[[#This Row],[Automation_Probability_2030]], 0)</f>
        <v>0</v>
      </c>
      <c r="M1779">
        <f>IF(AI_Impact_on_Jobs_20303[[#This Row],[Risk_Category]]="Medium", AI_Impact_on_Jobs_20303[[#This Row],[Automation_Probability_2030]], 0)</f>
        <v>0</v>
      </c>
      <c r="N1779">
        <f>IF(AI_Impact_on_Jobs_20303[[#This Row],[Risk_Category]]="High", AI_Impact_on_Jobs_20303[[#This Row],[Automation_Probability_2030]], 0)</f>
        <v>85</v>
      </c>
      <c r="O1779">
        <f>AVERAGE(AI_Impact_on_Jobs_20303[[#This Row],[Skill_1]:[Skill_10]])</f>
        <v>41.3</v>
      </c>
      <c r="P1779">
        <v>41</v>
      </c>
      <c r="Q1779">
        <v>73</v>
      </c>
      <c r="R1779">
        <v>26</v>
      </c>
      <c r="S1779">
        <v>8</v>
      </c>
      <c r="T1779">
        <v>34</v>
      </c>
      <c r="U1779">
        <v>3</v>
      </c>
      <c r="V1779">
        <v>68</v>
      </c>
      <c r="W1779">
        <v>55</v>
      </c>
      <c r="X1779">
        <v>14</v>
      </c>
      <c r="Y1779">
        <v>91</v>
      </c>
    </row>
    <row r="1780" spans="1:25" x14ac:dyDescent="0.35">
      <c r="A1780">
        <v>1779</v>
      </c>
      <c r="B1780" t="s">
        <v>33</v>
      </c>
      <c r="C1780">
        <v>99516</v>
      </c>
      <c r="D1780">
        <f>ROUND(AI_Impact_on_Jobs_20303[[#This Row],[Salary]]/1000, 1)</f>
        <v>99.5</v>
      </c>
      <c r="E1780">
        <v>21</v>
      </c>
      <c r="F17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80" t="s">
        <v>22</v>
      </c>
      <c r="H1780">
        <v>46</v>
      </c>
      <c r="I1780">
        <v>144</v>
      </c>
      <c r="J1780">
        <v>72</v>
      </c>
      <c r="K1780" t="s">
        <v>20</v>
      </c>
      <c r="L1780">
        <f>IF(AI_Impact_on_Jobs_20303[[#This Row],[Risk_Category]] = "Low", AI_Impact_on_Jobs_20303[[#This Row],[Automation_Probability_2030]], 0)</f>
        <v>0</v>
      </c>
      <c r="M1780">
        <f>IF(AI_Impact_on_Jobs_20303[[#This Row],[Risk_Category]]="Medium", AI_Impact_on_Jobs_20303[[#This Row],[Automation_Probability_2030]], 0)</f>
        <v>0</v>
      </c>
      <c r="N1780">
        <f>IF(AI_Impact_on_Jobs_20303[[#This Row],[Risk_Category]]="High", AI_Impact_on_Jobs_20303[[#This Row],[Automation_Probability_2030]], 0)</f>
        <v>72</v>
      </c>
      <c r="O1780">
        <f>AVERAGE(AI_Impact_on_Jobs_20303[[#This Row],[Skill_1]:[Skill_10]])</f>
        <v>41.2</v>
      </c>
      <c r="P1780">
        <v>79</v>
      </c>
      <c r="Q1780">
        <v>36</v>
      </c>
      <c r="R1780">
        <v>7</v>
      </c>
      <c r="S1780">
        <v>93</v>
      </c>
      <c r="T1780">
        <v>52</v>
      </c>
      <c r="U1780">
        <v>2</v>
      </c>
      <c r="V1780">
        <v>3</v>
      </c>
      <c r="W1780">
        <v>33</v>
      </c>
      <c r="X1780">
        <v>78</v>
      </c>
      <c r="Y1780">
        <v>29</v>
      </c>
    </row>
    <row r="1781" spans="1:25" x14ac:dyDescent="0.35">
      <c r="A1781">
        <v>1780</v>
      </c>
      <c r="B1781" t="s">
        <v>18</v>
      </c>
      <c r="C1781">
        <v>143645</v>
      </c>
      <c r="D1781">
        <f>ROUND(AI_Impact_on_Jobs_20303[[#This Row],[Salary]]/1000, 1)</f>
        <v>143.6</v>
      </c>
      <c r="E1781">
        <v>26</v>
      </c>
      <c r="F17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81" t="s">
        <v>38</v>
      </c>
      <c r="H1781">
        <v>78</v>
      </c>
      <c r="I1781">
        <v>62</v>
      </c>
      <c r="J1781">
        <v>91</v>
      </c>
      <c r="K1781" t="s">
        <v>20</v>
      </c>
      <c r="L1781">
        <f>IF(AI_Impact_on_Jobs_20303[[#This Row],[Risk_Category]] = "Low", AI_Impact_on_Jobs_20303[[#This Row],[Automation_Probability_2030]], 0)</f>
        <v>0</v>
      </c>
      <c r="M1781">
        <f>IF(AI_Impact_on_Jobs_20303[[#This Row],[Risk_Category]]="Medium", AI_Impact_on_Jobs_20303[[#This Row],[Automation_Probability_2030]], 0)</f>
        <v>0</v>
      </c>
      <c r="N1781">
        <f>IF(AI_Impact_on_Jobs_20303[[#This Row],[Risk_Category]]="High", AI_Impact_on_Jobs_20303[[#This Row],[Automation_Probability_2030]], 0)</f>
        <v>91</v>
      </c>
      <c r="O1781">
        <f>AVERAGE(AI_Impact_on_Jobs_20303[[#This Row],[Skill_1]:[Skill_10]])</f>
        <v>43.5</v>
      </c>
      <c r="P1781">
        <v>27</v>
      </c>
      <c r="Q1781">
        <v>5</v>
      </c>
      <c r="R1781">
        <v>12</v>
      </c>
      <c r="S1781">
        <v>95</v>
      </c>
      <c r="T1781">
        <v>45</v>
      </c>
      <c r="U1781">
        <v>26</v>
      </c>
      <c r="V1781">
        <v>52</v>
      </c>
      <c r="W1781">
        <v>68</v>
      </c>
      <c r="X1781">
        <v>32</v>
      </c>
      <c r="Y1781">
        <v>73</v>
      </c>
    </row>
    <row r="1782" spans="1:25" x14ac:dyDescent="0.35">
      <c r="A1782">
        <v>1781</v>
      </c>
      <c r="B1782" t="s">
        <v>37</v>
      </c>
      <c r="C1782">
        <v>134230</v>
      </c>
      <c r="D1782">
        <f>ROUND(AI_Impact_on_Jobs_20303[[#This Row],[Salary]]/1000, 1)</f>
        <v>134.19999999999999</v>
      </c>
      <c r="E1782">
        <v>21</v>
      </c>
      <c r="F17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82" t="s">
        <v>19</v>
      </c>
      <c r="H1782">
        <v>11</v>
      </c>
      <c r="I1782">
        <v>105</v>
      </c>
      <c r="J1782">
        <v>36</v>
      </c>
      <c r="K1782" t="s">
        <v>27</v>
      </c>
      <c r="L1782">
        <f>IF(AI_Impact_on_Jobs_20303[[#This Row],[Risk_Category]] = "Low", AI_Impact_on_Jobs_20303[[#This Row],[Automation_Probability_2030]], 0)</f>
        <v>0</v>
      </c>
      <c r="M1782">
        <f>IF(AI_Impact_on_Jobs_20303[[#This Row],[Risk_Category]]="Medium", AI_Impact_on_Jobs_20303[[#This Row],[Automation_Probability_2030]], 0)</f>
        <v>36</v>
      </c>
      <c r="N1782">
        <f>IF(AI_Impact_on_Jobs_20303[[#This Row],[Risk_Category]]="High", AI_Impact_on_Jobs_20303[[#This Row],[Automation_Probability_2030]], 0)</f>
        <v>0</v>
      </c>
      <c r="O1782">
        <f>AVERAGE(AI_Impact_on_Jobs_20303[[#This Row],[Skill_1]:[Skill_10]])</f>
        <v>51.6</v>
      </c>
      <c r="P1782">
        <v>94</v>
      </c>
      <c r="Q1782">
        <v>0</v>
      </c>
      <c r="R1782">
        <v>76</v>
      </c>
      <c r="S1782">
        <v>28</v>
      </c>
      <c r="T1782">
        <v>85</v>
      </c>
      <c r="U1782">
        <v>6</v>
      </c>
      <c r="V1782">
        <v>95</v>
      </c>
      <c r="W1782">
        <v>1</v>
      </c>
      <c r="X1782">
        <v>79</v>
      </c>
      <c r="Y1782">
        <v>52</v>
      </c>
    </row>
    <row r="1783" spans="1:25" x14ac:dyDescent="0.35">
      <c r="A1783">
        <v>1782</v>
      </c>
      <c r="B1783" t="s">
        <v>35</v>
      </c>
      <c r="C1783">
        <v>53167</v>
      </c>
      <c r="D1783">
        <f>ROUND(AI_Impact_on_Jobs_20303[[#This Row],[Salary]]/1000, 1)</f>
        <v>53.2</v>
      </c>
      <c r="E1783">
        <v>22</v>
      </c>
      <c r="F17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83" t="s">
        <v>25</v>
      </c>
      <c r="H1783">
        <v>28</v>
      </c>
      <c r="I1783">
        <v>134</v>
      </c>
      <c r="J1783">
        <v>38</v>
      </c>
      <c r="K1783" t="s">
        <v>27</v>
      </c>
      <c r="L1783">
        <f>IF(AI_Impact_on_Jobs_20303[[#This Row],[Risk_Category]] = "Low", AI_Impact_on_Jobs_20303[[#This Row],[Automation_Probability_2030]], 0)</f>
        <v>0</v>
      </c>
      <c r="M1783">
        <f>IF(AI_Impact_on_Jobs_20303[[#This Row],[Risk_Category]]="Medium", AI_Impact_on_Jobs_20303[[#This Row],[Automation_Probability_2030]], 0)</f>
        <v>38</v>
      </c>
      <c r="N1783">
        <f>IF(AI_Impact_on_Jobs_20303[[#This Row],[Risk_Category]]="High", AI_Impact_on_Jobs_20303[[#This Row],[Automation_Probability_2030]], 0)</f>
        <v>0</v>
      </c>
      <c r="O1783">
        <f>AVERAGE(AI_Impact_on_Jobs_20303[[#This Row],[Skill_1]:[Skill_10]])</f>
        <v>38.6</v>
      </c>
      <c r="P1783">
        <v>72</v>
      </c>
      <c r="Q1783">
        <v>45</v>
      </c>
      <c r="R1783">
        <v>10</v>
      </c>
      <c r="S1783">
        <v>61</v>
      </c>
      <c r="T1783">
        <v>1</v>
      </c>
      <c r="U1783">
        <v>42</v>
      </c>
      <c r="V1783">
        <v>7</v>
      </c>
      <c r="W1783">
        <v>29</v>
      </c>
      <c r="X1783">
        <v>34</v>
      </c>
      <c r="Y1783">
        <v>85</v>
      </c>
    </row>
    <row r="1784" spans="1:25" x14ac:dyDescent="0.35">
      <c r="A1784">
        <v>1783</v>
      </c>
      <c r="B1784" t="s">
        <v>34</v>
      </c>
      <c r="C1784">
        <v>52772</v>
      </c>
      <c r="D1784">
        <f>ROUND(AI_Impact_on_Jobs_20303[[#This Row],[Salary]]/1000, 1)</f>
        <v>52.8</v>
      </c>
      <c r="E1784">
        <v>29</v>
      </c>
      <c r="F17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84" t="s">
        <v>22</v>
      </c>
      <c r="H1784">
        <v>1</v>
      </c>
      <c r="I1784">
        <v>103</v>
      </c>
      <c r="J1784">
        <v>39</v>
      </c>
      <c r="K1784" t="s">
        <v>27</v>
      </c>
      <c r="L1784">
        <f>IF(AI_Impact_on_Jobs_20303[[#This Row],[Risk_Category]] = "Low", AI_Impact_on_Jobs_20303[[#This Row],[Automation_Probability_2030]], 0)</f>
        <v>0</v>
      </c>
      <c r="M1784">
        <f>IF(AI_Impact_on_Jobs_20303[[#This Row],[Risk_Category]]="Medium", AI_Impact_on_Jobs_20303[[#This Row],[Automation_Probability_2030]], 0)</f>
        <v>39</v>
      </c>
      <c r="N1784">
        <f>IF(AI_Impact_on_Jobs_20303[[#This Row],[Risk_Category]]="High", AI_Impact_on_Jobs_20303[[#This Row],[Automation_Probability_2030]], 0)</f>
        <v>0</v>
      </c>
      <c r="O1784">
        <f>AVERAGE(AI_Impact_on_Jobs_20303[[#This Row],[Skill_1]:[Skill_10]])</f>
        <v>43.3</v>
      </c>
      <c r="P1784">
        <v>32</v>
      </c>
      <c r="Q1784">
        <v>2</v>
      </c>
      <c r="R1784">
        <v>75</v>
      </c>
      <c r="S1784">
        <v>95</v>
      </c>
      <c r="T1784">
        <v>22</v>
      </c>
      <c r="U1784">
        <v>34</v>
      </c>
      <c r="V1784">
        <v>21</v>
      </c>
      <c r="W1784">
        <v>93</v>
      </c>
      <c r="X1784">
        <v>1</v>
      </c>
      <c r="Y1784">
        <v>58</v>
      </c>
    </row>
    <row r="1785" spans="1:25" x14ac:dyDescent="0.35">
      <c r="A1785">
        <v>1784</v>
      </c>
      <c r="B1785" t="s">
        <v>31</v>
      </c>
      <c r="C1785">
        <v>55354</v>
      </c>
      <c r="D1785">
        <f>ROUND(AI_Impact_on_Jobs_20303[[#This Row],[Salary]]/1000, 1)</f>
        <v>55.4</v>
      </c>
      <c r="E1785">
        <v>29</v>
      </c>
      <c r="F17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85" t="s">
        <v>38</v>
      </c>
      <c r="H1785">
        <v>19</v>
      </c>
      <c r="I1785">
        <v>109</v>
      </c>
      <c r="J1785">
        <v>6</v>
      </c>
      <c r="K1785" t="s">
        <v>23</v>
      </c>
      <c r="L1785">
        <f>IF(AI_Impact_on_Jobs_20303[[#This Row],[Risk_Category]] = "Low", AI_Impact_on_Jobs_20303[[#This Row],[Automation_Probability_2030]], 0)</f>
        <v>6</v>
      </c>
      <c r="M1785">
        <f>IF(AI_Impact_on_Jobs_20303[[#This Row],[Risk_Category]]="Medium", AI_Impact_on_Jobs_20303[[#This Row],[Automation_Probability_2030]], 0)</f>
        <v>0</v>
      </c>
      <c r="N1785">
        <f>IF(AI_Impact_on_Jobs_20303[[#This Row],[Risk_Category]]="High", AI_Impact_on_Jobs_20303[[#This Row],[Automation_Probability_2030]], 0)</f>
        <v>0</v>
      </c>
      <c r="O1785">
        <f>AVERAGE(AI_Impact_on_Jobs_20303[[#This Row],[Skill_1]:[Skill_10]])</f>
        <v>50.1</v>
      </c>
      <c r="P1785">
        <v>81</v>
      </c>
      <c r="Q1785">
        <v>27</v>
      </c>
      <c r="R1785">
        <v>99</v>
      </c>
      <c r="S1785">
        <v>92</v>
      </c>
      <c r="T1785">
        <v>73</v>
      </c>
      <c r="U1785">
        <v>5</v>
      </c>
      <c r="V1785">
        <v>77</v>
      </c>
      <c r="W1785">
        <v>13</v>
      </c>
      <c r="X1785">
        <v>31</v>
      </c>
      <c r="Y1785">
        <v>3</v>
      </c>
    </row>
    <row r="1786" spans="1:25" x14ac:dyDescent="0.35">
      <c r="A1786">
        <v>1785</v>
      </c>
      <c r="B1786" t="s">
        <v>35</v>
      </c>
      <c r="C1786">
        <v>51942</v>
      </c>
      <c r="D1786">
        <f>ROUND(AI_Impact_on_Jobs_20303[[#This Row],[Salary]]/1000, 1)</f>
        <v>51.9</v>
      </c>
      <c r="E1786">
        <v>7</v>
      </c>
      <c r="F17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86" t="s">
        <v>38</v>
      </c>
      <c r="H1786">
        <v>81</v>
      </c>
      <c r="I1786">
        <v>145</v>
      </c>
      <c r="J1786">
        <v>57</v>
      </c>
      <c r="K1786" t="s">
        <v>27</v>
      </c>
      <c r="L1786">
        <f>IF(AI_Impact_on_Jobs_20303[[#This Row],[Risk_Category]] = "Low", AI_Impact_on_Jobs_20303[[#This Row],[Automation_Probability_2030]], 0)</f>
        <v>0</v>
      </c>
      <c r="M1786">
        <f>IF(AI_Impact_on_Jobs_20303[[#This Row],[Risk_Category]]="Medium", AI_Impact_on_Jobs_20303[[#This Row],[Automation_Probability_2030]], 0)</f>
        <v>57</v>
      </c>
      <c r="N1786">
        <f>IF(AI_Impact_on_Jobs_20303[[#This Row],[Risk_Category]]="High", AI_Impact_on_Jobs_20303[[#This Row],[Automation_Probability_2030]], 0)</f>
        <v>0</v>
      </c>
      <c r="O1786">
        <f>AVERAGE(AI_Impact_on_Jobs_20303[[#This Row],[Skill_1]:[Skill_10]])</f>
        <v>59.3</v>
      </c>
      <c r="P1786">
        <v>73</v>
      </c>
      <c r="Q1786">
        <v>9</v>
      </c>
      <c r="R1786">
        <v>94</v>
      </c>
      <c r="S1786">
        <v>49</v>
      </c>
      <c r="T1786">
        <v>11</v>
      </c>
      <c r="U1786">
        <v>47</v>
      </c>
      <c r="V1786">
        <v>56</v>
      </c>
      <c r="W1786">
        <v>63</v>
      </c>
      <c r="X1786">
        <v>99</v>
      </c>
      <c r="Y1786">
        <v>92</v>
      </c>
    </row>
    <row r="1787" spans="1:25" x14ac:dyDescent="0.35">
      <c r="A1787">
        <v>1786</v>
      </c>
      <c r="B1787" t="s">
        <v>32</v>
      </c>
      <c r="C1787">
        <v>38152</v>
      </c>
      <c r="D1787">
        <f>ROUND(AI_Impact_on_Jobs_20303[[#This Row],[Salary]]/1000, 1)</f>
        <v>38.200000000000003</v>
      </c>
      <c r="E1787">
        <v>6</v>
      </c>
      <c r="F17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87" t="s">
        <v>25</v>
      </c>
      <c r="H1787">
        <v>11</v>
      </c>
      <c r="I1787">
        <v>71</v>
      </c>
      <c r="J1787">
        <v>37</v>
      </c>
      <c r="K1787" t="s">
        <v>27</v>
      </c>
      <c r="L1787">
        <f>IF(AI_Impact_on_Jobs_20303[[#This Row],[Risk_Category]] = "Low", AI_Impact_on_Jobs_20303[[#This Row],[Automation_Probability_2030]], 0)</f>
        <v>0</v>
      </c>
      <c r="M1787">
        <f>IF(AI_Impact_on_Jobs_20303[[#This Row],[Risk_Category]]="Medium", AI_Impact_on_Jobs_20303[[#This Row],[Automation_Probability_2030]], 0)</f>
        <v>37</v>
      </c>
      <c r="N1787">
        <f>IF(AI_Impact_on_Jobs_20303[[#This Row],[Risk_Category]]="High", AI_Impact_on_Jobs_20303[[#This Row],[Automation_Probability_2030]], 0)</f>
        <v>0</v>
      </c>
      <c r="O1787">
        <f>AVERAGE(AI_Impact_on_Jobs_20303[[#This Row],[Skill_1]:[Skill_10]])</f>
        <v>55</v>
      </c>
      <c r="P1787">
        <v>36</v>
      </c>
      <c r="Q1787">
        <v>88</v>
      </c>
      <c r="R1787">
        <v>44</v>
      </c>
      <c r="S1787">
        <v>57</v>
      </c>
      <c r="T1787">
        <v>18</v>
      </c>
      <c r="U1787">
        <v>49</v>
      </c>
      <c r="V1787">
        <v>87</v>
      </c>
      <c r="W1787">
        <v>77</v>
      </c>
      <c r="X1787">
        <v>8</v>
      </c>
      <c r="Y1787">
        <v>86</v>
      </c>
    </row>
    <row r="1788" spans="1:25" x14ac:dyDescent="0.35">
      <c r="A1788">
        <v>1787</v>
      </c>
      <c r="B1788" t="s">
        <v>37</v>
      </c>
      <c r="C1788">
        <v>134753</v>
      </c>
      <c r="D1788">
        <f>ROUND(AI_Impact_on_Jobs_20303[[#This Row],[Salary]]/1000, 1)</f>
        <v>134.80000000000001</v>
      </c>
      <c r="E1788">
        <v>3</v>
      </c>
      <c r="F17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88" t="s">
        <v>19</v>
      </c>
      <c r="H1788">
        <v>67</v>
      </c>
      <c r="I1788">
        <v>65</v>
      </c>
      <c r="J1788">
        <v>57</v>
      </c>
      <c r="K1788" t="s">
        <v>27</v>
      </c>
      <c r="L1788">
        <f>IF(AI_Impact_on_Jobs_20303[[#This Row],[Risk_Category]] = "Low", AI_Impact_on_Jobs_20303[[#This Row],[Automation_Probability_2030]], 0)</f>
        <v>0</v>
      </c>
      <c r="M1788">
        <f>IF(AI_Impact_on_Jobs_20303[[#This Row],[Risk_Category]]="Medium", AI_Impact_on_Jobs_20303[[#This Row],[Automation_Probability_2030]], 0)</f>
        <v>57</v>
      </c>
      <c r="N1788">
        <f>IF(AI_Impact_on_Jobs_20303[[#This Row],[Risk_Category]]="High", AI_Impact_on_Jobs_20303[[#This Row],[Automation_Probability_2030]], 0)</f>
        <v>0</v>
      </c>
      <c r="O1788">
        <f>AVERAGE(AI_Impact_on_Jobs_20303[[#This Row],[Skill_1]:[Skill_10]])</f>
        <v>46.1</v>
      </c>
      <c r="P1788">
        <v>4</v>
      </c>
      <c r="Q1788">
        <v>6</v>
      </c>
      <c r="R1788">
        <v>65</v>
      </c>
      <c r="S1788">
        <v>24</v>
      </c>
      <c r="T1788">
        <v>94</v>
      </c>
      <c r="U1788">
        <v>5</v>
      </c>
      <c r="V1788">
        <v>89</v>
      </c>
      <c r="W1788">
        <v>38</v>
      </c>
      <c r="X1788">
        <v>71</v>
      </c>
      <c r="Y1788">
        <v>65</v>
      </c>
    </row>
    <row r="1789" spans="1:25" x14ac:dyDescent="0.35">
      <c r="A1789">
        <v>1788</v>
      </c>
      <c r="B1789" t="s">
        <v>32</v>
      </c>
      <c r="C1789">
        <v>42061</v>
      </c>
      <c r="D1789">
        <f>ROUND(AI_Impact_on_Jobs_20303[[#This Row],[Salary]]/1000, 1)</f>
        <v>42.1</v>
      </c>
      <c r="E1789">
        <v>5</v>
      </c>
      <c r="F17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89" t="s">
        <v>25</v>
      </c>
      <c r="H1789">
        <v>32</v>
      </c>
      <c r="I1789">
        <v>103</v>
      </c>
      <c r="J1789">
        <v>64</v>
      </c>
      <c r="K1789" t="s">
        <v>27</v>
      </c>
      <c r="L1789">
        <f>IF(AI_Impact_on_Jobs_20303[[#This Row],[Risk_Category]] = "Low", AI_Impact_on_Jobs_20303[[#This Row],[Automation_Probability_2030]], 0)</f>
        <v>0</v>
      </c>
      <c r="M1789">
        <f>IF(AI_Impact_on_Jobs_20303[[#This Row],[Risk_Category]]="Medium", AI_Impact_on_Jobs_20303[[#This Row],[Automation_Probability_2030]], 0)</f>
        <v>64</v>
      </c>
      <c r="N1789">
        <f>IF(AI_Impact_on_Jobs_20303[[#This Row],[Risk_Category]]="High", AI_Impact_on_Jobs_20303[[#This Row],[Automation_Probability_2030]], 0)</f>
        <v>0</v>
      </c>
      <c r="O1789">
        <f>AVERAGE(AI_Impact_on_Jobs_20303[[#This Row],[Skill_1]:[Skill_10]])</f>
        <v>48.1</v>
      </c>
      <c r="P1789">
        <v>95</v>
      </c>
      <c r="Q1789">
        <v>2</v>
      </c>
      <c r="R1789">
        <v>35</v>
      </c>
      <c r="S1789">
        <v>67</v>
      </c>
      <c r="T1789">
        <v>53</v>
      </c>
      <c r="U1789">
        <v>94</v>
      </c>
      <c r="V1789">
        <v>2</v>
      </c>
      <c r="W1789">
        <v>44</v>
      </c>
      <c r="X1789">
        <v>67</v>
      </c>
      <c r="Y1789">
        <v>22</v>
      </c>
    </row>
    <row r="1790" spans="1:25" x14ac:dyDescent="0.35">
      <c r="A1790">
        <v>1789</v>
      </c>
      <c r="B1790" t="s">
        <v>32</v>
      </c>
      <c r="C1790">
        <v>76350</v>
      </c>
      <c r="D1790">
        <f>ROUND(AI_Impact_on_Jobs_20303[[#This Row],[Salary]]/1000, 1)</f>
        <v>76.400000000000006</v>
      </c>
      <c r="E1790">
        <v>12</v>
      </c>
      <c r="F17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90" t="s">
        <v>25</v>
      </c>
      <c r="H1790">
        <v>8</v>
      </c>
      <c r="I1790">
        <v>95</v>
      </c>
      <c r="J1790">
        <v>57</v>
      </c>
      <c r="K1790" t="s">
        <v>27</v>
      </c>
      <c r="L1790">
        <f>IF(AI_Impact_on_Jobs_20303[[#This Row],[Risk_Category]] = "Low", AI_Impact_on_Jobs_20303[[#This Row],[Automation_Probability_2030]], 0)</f>
        <v>0</v>
      </c>
      <c r="M1790">
        <f>IF(AI_Impact_on_Jobs_20303[[#This Row],[Risk_Category]]="Medium", AI_Impact_on_Jobs_20303[[#This Row],[Automation_Probability_2030]], 0)</f>
        <v>57</v>
      </c>
      <c r="N1790">
        <f>IF(AI_Impact_on_Jobs_20303[[#This Row],[Risk_Category]]="High", AI_Impact_on_Jobs_20303[[#This Row],[Automation_Probability_2030]], 0)</f>
        <v>0</v>
      </c>
      <c r="O1790">
        <f>AVERAGE(AI_Impact_on_Jobs_20303[[#This Row],[Skill_1]:[Skill_10]])</f>
        <v>53.8</v>
      </c>
      <c r="P1790">
        <v>27</v>
      </c>
      <c r="Q1790">
        <v>7</v>
      </c>
      <c r="R1790">
        <v>96</v>
      </c>
      <c r="S1790">
        <v>91</v>
      </c>
      <c r="T1790">
        <v>93</v>
      </c>
      <c r="U1790">
        <v>98</v>
      </c>
      <c r="V1790">
        <v>18</v>
      </c>
      <c r="W1790">
        <v>16</v>
      </c>
      <c r="X1790">
        <v>3</v>
      </c>
      <c r="Y1790">
        <v>89</v>
      </c>
    </row>
    <row r="1791" spans="1:25" x14ac:dyDescent="0.35">
      <c r="A1791">
        <v>1790</v>
      </c>
      <c r="B1791" t="s">
        <v>28</v>
      </c>
      <c r="C1791">
        <v>99828</v>
      </c>
      <c r="D1791">
        <f>ROUND(AI_Impact_on_Jobs_20303[[#This Row],[Salary]]/1000, 1)</f>
        <v>99.8</v>
      </c>
      <c r="E1791">
        <v>27</v>
      </c>
      <c r="F17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91" t="s">
        <v>38</v>
      </c>
      <c r="H1791">
        <v>63</v>
      </c>
      <c r="I1791">
        <v>143</v>
      </c>
      <c r="J1791">
        <v>53</v>
      </c>
      <c r="K1791" t="s">
        <v>27</v>
      </c>
      <c r="L1791">
        <f>IF(AI_Impact_on_Jobs_20303[[#This Row],[Risk_Category]] = "Low", AI_Impact_on_Jobs_20303[[#This Row],[Automation_Probability_2030]], 0)</f>
        <v>0</v>
      </c>
      <c r="M1791">
        <f>IF(AI_Impact_on_Jobs_20303[[#This Row],[Risk_Category]]="Medium", AI_Impact_on_Jobs_20303[[#This Row],[Automation_Probability_2030]], 0)</f>
        <v>53</v>
      </c>
      <c r="N1791">
        <f>IF(AI_Impact_on_Jobs_20303[[#This Row],[Risk_Category]]="High", AI_Impact_on_Jobs_20303[[#This Row],[Automation_Probability_2030]], 0)</f>
        <v>0</v>
      </c>
      <c r="O1791">
        <f>AVERAGE(AI_Impact_on_Jobs_20303[[#This Row],[Skill_1]:[Skill_10]])</f>
        <v>27.2</v>
      </c>
      <c r="P1791">
        <v>13</v>
      </c>
      <c r="Q1791">
        <v>18</v>
      </c>
      <c r="R1791">
        <v>13</v>
      </c>
      <c r="S1791">
        <v>31</v>
      </c>
      <c r="T1791">
        <v>38</v>
      </c>
      <c r="U1791">
        <v>8</v>
      </c>
      <c r="V1791">
        <v>19</v>
      </c>
      <c r="W1791">
        <v>73</v>
      </c>
      <c r="X1791">
        <v>49</v>
      </c>
      <c r="Y1791">
        <v>10</v>
      </c>
    </row>
    <row r="1792" spans="1:25" x14ac:dyDescent="0.35">
      <c r="A1792">
        <v>1791</v>
      </c>
      <c r="B1792" t="s">
        <v>37</v>
      </c>
      <c r="C1792">
        <v>37084</v>
      </c>
      <c r="D1792">
        <f>ROUND(AI_Impact_on_Jobs_20303[[#This Row],[Salary]]/1000, 1)</f>
        <v>37.1</v>
      </c>
      <c r="E1792">
        <v>11</v>
      </c>
      <c r="F17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92" t="s">
        <v>38</v>
      </c>
      <c r="H1792">
        <v>97</v>
      </c>
      <c r="I1792">
        <v>84</v>
      </c>
      <c r="J1792">
        <v>35</v>
      </c>
      <c r="K1792" t="s">
        <v>27</v>
      </c>
      <c r="L1792">
        <f>IF(AI_Impact_on_Jobs_20303[[#This Row],[Risk_Category]] = "Low", AI_Impact_on_Jobs_20303[[#This Row],[Automation_Probability_2030]], 0)</f>
        <v>0</v>
      </c>
      <c r="M1792">
        <f>IF(AI_Impact_on_Jobs_20303[[#This Row],[Risk_Category]]="Medium", AI_Impact_on_Jobs_20303[[#This Row],[Automation_Probability_2030]], 0)</f>
        <v>35</v>
      </c>
      <c r="N1792">
        <f>IF(AI_Impact_on_Jobs_20303[[#This Row],[Risk_Category]]="High", AI_Impact_on_Jobs_20303[[#This Row],[Automation_Probability_2030]], 0)</f>
        <v>0</v>
      </c>
      <c r="O1792">
        <f>AVERAGE(AI_Impact_on_Jobs_20303[[#This Row],[Skill_1]:[Skill_10]])</f>
        <v>45.5</v>
      </c>
      <c r="P1792">
        <v>51</v>
      </c>
      <c r="Q1792">
        <v>12</v>
      </c>
      <c r="R1792">
        <v>49</v>
      </c>
      <c r="S1792">
        <v>27</v>
      </c>
      <c r="T1792">
        <v>49</v>
      </c>
      <c r="U1792">
        <v>95</v>
      </c>
      <c r="V1792">
        <v>29</v>
      </c>
      <c r="W1792">
        <v>99</v>
      </c>
      <c r="X1792">
        <v>23</v>
      </c>
      <c r="Y1792">
        <v>21</v>
      </c>
    </row>
    <row r="1793" spans="1:25" x14ac:dyDescent="0.35">
      <c r="A1793">
        <v>1792</v>
      </c>
      <c r="B1793" t="s">
        <v>42</v>
      </c>
      <c r="C1793">
        <v>112617</v>
      </c>
      <c r="D1793">
        <f>ROUND(AI_Impact_on_Jobs_20303[[#This Row],[Salary]]/1000, 1)</f>
        <v>112.6</v>
      </c>
      <c r="E1793">
        <v>26</v>
      </c>
      <c r="F17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93" t="s">
        <v>25</v>
      </c>
      <c r="H1793">
        <v>84</v>
      </c>
      <c r="I1793">
        <v>125</v>
      </c>
      <c r="J1793">
        <v>59</v>
      </c>
      <c r="K1793" t="s">
        <v>27</v>
      </c>
      <c r="L1793">
        <f>IF(AI_Impact_on_Jobs_20303[[#This Row],[Risk_Category]] = "Low", AI_Impact_on_Jobs_20303[[#This Row],[Automation_Probability_2030]], 0)</f>
        <v>0</v>
      </c>
      <c r="M1793">
        <f>IF(AI_Impact_on_Jobs_20303[[#This Row],[Risk_Category]]="Medium", AI_Impact_on_Jobs_20303[[#This Row],[Automation_Probability_2030]], 0)</f>
        <v>59</v>
      </c>
      <c r="N1793">
        <f>IF(AI_Impact_on_Jobs_20303[[#This Row],[Risk_Category]]="High", AI_Impact_on_Jobs_20303[[#This Row],[Automation_Probability_2030]], 0)</f>
        <v>0</v>
      </c>
      <c r="O1793">
        <f>AVERAGE(AI_Impact_on_Jobs_20303[[#This Row],[Skill_1]:[Skill_10]])</f>
        <v>40.799999999999997</v>
      </c>
      <c r="P1793">
        <v>28</v>
      </c>
      <c r="Q1793">
        <v>2</v>
      </c>
      <c r="R1793">
        <v>16</v>
      </c>
      <c r="S1793">
        <v>35</v>
      </c>
      <c r="T1793">
        <v>97</v>
      </c>
      <c r="U1793">
        <v>92</v>
      </c>
      <c r="V1793">
        <v>2</v>
      </c>
      <c r="W1793">
        <v>73</v>
      </c>
      <c r="X1793">
        <v>58</v>
      </c>
      <c r="Y1793">
        <v>5</v>
      </c>
    </row>
    <row r="1794" spans="1:25" x14ac:dyDescent="0.35">
      <c r="A1794">
        <v>1793</v>
      </c>
      <c r="B1794" t="s">
        <v>18</v>
      </c>
      <c r="C1794">
        <v>36486</v>
      </c>
      <c r="D1794">
        <f>ROUND(AI_Impact_on_Jobs_20303[[#This Row],[Salary]]/1000, 1)</f>
        <v>36.5</v>
      </c>
      <c r="E1794">
        <v>5</v>
      </c>
      <c r="F17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794" t="s">
        <v>38</v>
      </c>
      <c r="H1794">
        <v>7</v>
      </c>
      <c r="I1794">
        <v>61</v>
      </c>
      <c r="J1794">
        <v>86</v>
      </c>
      <c r="K1794" t="s">
        <v>20</v>
      </c>
      <c r="L1794">
        <f>IF(AI_Impact_on_Jobs_20303[[#This Row],[Risk_Category]] = "Low", AI_Impact_on_Jobs_20303[[#This Row],[Automation_Probability_2030]], 0)</f>
        <v>0</v>
      </c>
      <c r="M1794">
        <f>IF(AI_Impact_on_Jobs_20303[[#This Row],[Risk_Category]]="Medium", AI_Impact_on_Jobs_20303[[#This Row],[Automation_Probability_2030]], 0)</f>
        <v>0</v>
      </c>
      <c r="N1794">
        <f>IF(AI_Impact_on_Jobs_20303[[#This Row],[Risk_Category]]="High", AI_Impact_on_Jobs_20303[[#This Row],[Automation_Probability_2030]], 0)</f>
        <v>86</v>
      </c>
      <c r="O1794">
        <f>AVERAGE(AI_Impact_on_Jobs_20303[[#This Row],[Skill_1]:[Skill_10]])</f>
        <v>66.400000000000006</v>
      </c>
      <c r="P1794">
        <v>76</v>
      </c>
      <c r="Q1794">
        <v>32</v>
      </c>
      <c r="R1794">
        <v>49</v>
      </c>
      <c r="S1794">
        <v>95</v>
      </c>
      <c r="T1794">
        <v>95</v>
      </c>
      <c r="U1794">
        <v>31</v>
      </c>
      <c r="V1794">
        <v>81</v>
      </c>
      <c r="W1794">
        <v>59</v>
      </c>
      <c r="X1794">
        <v>98</v>
      </c>
      <c r="Y1794">
        <v>48</v>
      </c>
    </row>
    <row r="1795" spans="1:25" x14ac:dyDescent="0.35">
      <c r="A1795">
        <v>1794</v>
      </c>
      <c r="B1795" t="s">
        <v>26</v>
      </c>
      <c r="C1795">
        <v>107925</v>
      </c>
      <c r="D1795">
        <f>ROUND(AI_Impact_on_Jobs_20303[[#This Row],[Salary]]/1000, 1)</f>
        <v>107.9</v>
      </c>
      <c r="E1795">
        <v>19</v>
      </c>
      <c r="F17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95" t="s">
        <v>22</v>
      </c>
      <c r="H1795">
        <v>77</v>
      </c>
      <c r="I1795">
        <v>10</v>
      </c>
      <c r="J1795">
        <v>62</v>
      </c>
      <c r="K1795" t="s">
        <v>27</v>
      </c>
      <c r="L1795">
        <f>IF(AI_Impact_on_Jobs_20303[[#This Row],[Risk_Category]] = "Low", AI_Impact_on_Jobs_20303[[#This Row],[Automation_Probability_2030]], 0)</f>
        <v>0</v>
      </c>
      <c r="M1795">
        <f>IF(AI_Impact_on_Jobs_20303[[#This Row],[Risk_Category]]="Medium", AI_Impact_on_Jobs_20303[[#This Row],[Automation_Probability_2030]], 0)</f>
        <v>62</v>
      </c>
      <c r="N1795">
        <f>IF(AI_Impact_on_Jobs_20303[[#This Row],[Risk_Category]]="High", AI_Impact_on_Jobs_20303[[#This Row],[Automation_Probability_2030]], 0)</f>
        <v>0</v>
      </c>
      <c r="O1795">
        <f>AVERAGE(AI_Impact_on_Jobs_20303[[#This Row],[Skill_1]:[Skill_10]])</f>
        <v>42.9</v>
      </c>
      <c r="P1795">
        <v>26</v>
      </c>
      <c r="Q1795">
        <v>12</v>
      </c>
      <c r="R1795">
        <v>43</v>
      </c>
      <c r="S1795">
        <v>94</v>
      </c>
      <c r="T1795">
        <v>5</v>
      </c>
      <c r="U1795">
        <v>64</v>
      </c>
      <c r="V1795">
        <v>62</v>
      </c>
      <c r="W1795">
        <v>13</v>
      </c>
      <c r="X1795">
        <v>39</v>
      </c>
      <c r="Y1795">
        <v>71</v>
      </c>
    </row>
    <row r="1796" spans="1:25" x14ac:dyDescent="0.35">
      <c r="A1796">
        <v>1795</v>
      </c>
      <c r="B1796" t="s">
        <v>30</v>
      </c>
      <c r="C1796">
        <v>52474</v>
      </c>
      <c r="D1796">
        <f>ROUND(AI_Impact_on_Jobs_20303[[#This Row],[Salary]]/1000, 1)</f>
        <v>52.5</v>
      </c>
      <c r="E1796">
        <v>27</v>
      </c>
      <c r="F17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96" t="s">
        <v>19</v>
      </c>
      <c r="H1796">
        <v>17</v>
      </c>
      <c r="I1796">
        <v>91</v>
      </c>
      <c r="J1796">
        <v>34</v>
      </c>
      <c r="K1796" t="s">
        <v>27</v>
      </c>
      <c r="L1796">
        <f>IF(AI_Impact_on_Jobs_20303[[#This Row],[Risk_Category]] = "Low", AI_Impact_on_Jobs_20303[[#This Row],[Automation_Probability_2030]], 0)</f>
        <v>0</v>
      </c>
      <c r="M1796">
        <f>IF(AI_Impact_on_Jobs_20303[[#This Row],[Risk_Category]]="Medium", AI_Impact_on_Jobs_20303[[#This Row],[Automation_Probability_2030]], 0)</f>
        <v>34</v>
      </c>
      <c r="N1796">
        <f>IF(AI_Impact_on_Jobs_20303[[#This Row],[Risk_Category]]="High", AI_Impact_on_Jobs_20303[[#This Row],[Automation_Probability_2030]], 0)</f>
        <v>0</v>
      </c>
      <c r="O1796">
        <f>AVERAGE(AI_Impact_on_Jobs_20303[[#This Row],[Skill_1]:[Skill_10]])</f>
        <v>46.3</v>
      </c>
      <c r="P1796">
        <v>24</v>
      </c>
      <c r="Q1796">
        <v>38</v>
      </c>
      <c r="R1796">
        <v>54</v>
      </c>
      <c r="S1796">
        <v>23</v>
      </c>
      <c r="T1796">
        <v>23</v>
      </c>
      <c r="U1796">
        <v>78</v>
      </c>
      <c r="V1796">
        <v>96</v>
      </c>
      <c r="W1796">
        <v>32</v>
      </c>
      <c r="X1796">
        <v>69</v>
      </c>
      <c r="Y1796">
        <v>26</v>
      </c>
    </row>
    <row r="1797" spans="1:25" x14ac:dyDescent="0.35">
      <c r="A1797">
        <v>1796</v>
      </c>
      <c r="B1797" t="s">
        <v>41</v>
      </c>
      <c r="C1797">
        <v>48274</v>
      </c>
      <c r="D1797">
        <f>ROUND(AI_Impact_on_Jobs_20303[[#This Row],[Salary]]/1000, 1)</f>
        <v>48.3</v>
      </c>
      <c r="E1797">
        <v>11</v>
      </c>
      <c r="F17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797" t="s">
        <v>38</v>
      </c>
      <c r="H1797">
        <v>67</v>
      </c>
      <c r="I1797">
        <v>13</v>
      </c>
      <c r="J1797">
        <v>71</v>
      </c>
      <c r="K1797" t="s">
        <v>20</v>
      </c>
      <c r="L1797">
        <f>IF(AI_Impact_on_Jobs_20303[[#This Row],[Risk_Category]] = "Low", AI_Impact_on_Jobs_20303[[#This Row],[Automation_Probability_2030]], 0)</f>
        <v>0</v>
      </c>
      <c r="M1797">
        <f>IF(AI_Impact_on_Jobs_20303[[#This Row],[Risk_Category]]="Medium", AI_Impact_on_Jobs_20303[[#This Row],[Automation_Probability_2030]], 0)</f>
        <v>0</v>
      </c>
      <c r="N1797">
        <f>IF(AI_Impact_on_Jobs_20303[[#This Row],[Risk_Category]]="High", AI_Impact_on_Jobs_20303[[#This Row],[Automation_Probability_2030]], 0)</f>
        <v>71</v>
      </c>
      <c r="O1797">
        <f>AVERAGE(AI_Impact_on_Jobs_20303[[#This Row],[Skill_1]:[Skill_10]])</f>
        <v>33.4</v>
      </c>
      <c r="P1797">
        <v>6</v>
      </c>
      <c r="Q1797">
        <v>53</v>
      </c>
      <c r="R1797">
        <v>29</v>
      </c>
      <c r="S1797">
        <v>26</v>
      </c>
      <c r="T1797">
        <v>58</v>
      </c>
      <c r="U1797">
        <v>71</v>
      </c>
      <c r="V1797">
        <v>3</v>
      </c>
      <c r="W1797">
        <v>57</v>
      </c>
      <c r="X1797">
        <v>17</v>
      </c>
      <c r="Y1797">
        <v>14</v>
      </c>
    </row>
    <row r="1798" spans="1:25" x14ac:dyDescent="0.35">
      <c r="A1798">
        <v>1797</v>
      </c>
      <c r="B1798" t="s">
        <v>44</v>
      </c>
      <c r="C1798">
        <v>79696</v>
      </c>
      <c r="D1798">
        <f>ROUND(AI_Impact_on_Jobs_20303[[#This Row],[Salary]]/1000, 1)</f>
        <v>79.7</v>
      </c>
      <c r="E1798">
        <v>28</v>
      </c>
      <c r="F17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798" t="s">
        <v>22</v>
      </c>
      <c r="H1798">
        <v>31</v>
      </c>
      <c r="I1798">
        <v>94</v>
      </c>
      <c r="J1798">
        <v>44</v>
      </c>
      <c r="K1798" t="s">
        <v>27</v>
      </c>
      <c r="L1798">
        <f>IF(AI_Impact_on_Jobs_20303[[#This Row],[Risk_Category]] = "Low", AI_Impact_on_Jobs_20303[[#This Row],[Automation_Probability_2030]], 0)</f>
        <v>0</v>
      </c>
      <c r="M1798">
        <f>IF(AI_Impact_on_Jobs_20303[[#This Row],[Risk_Category]]="Medium", AI_Impact_on_Jobs_20303[[#This Row],[Automation_Probability_2030]], 0)</f>
        <v>44</v>
      </c>
      <c r="N1798">
        <f>IF(AI_Impact_on_Jobs_20303[[#This Row],[Risk_Category]]="High", AI_Impact_on_Jobs_20303[[#This Row],[Automation_Probability_2030]], 0)</f>
        <v>0</v>
      </c>
      <c r="O1798">
        <f>AVERAGE(AI_Impact_on_Jobs_20303[[#This Row],[Skill_1]:[Skill_10]])</f>
        <v>52.9</v>
      </c>
      <c r="P1798">
        <v>65</v>
      </c>
      <c r="Q1798">
        <v>47</v>
      </c>
      <c r="R1798">
        <v>96</v>
      </c>
      <c r="S1798">
        <v>35</v>
      </c>
      <c r="T1798">
        <v>74</v>
      </c>
      <c r="U1798">
        <v>26</v>
      </c>
      <c r="V1798">
        <v>51</v>
      </c>
      <c r="W1798">
        <v>55</v>
      </c>
      <c r="X1798">
        <v>33</v>
      </c>
      <c r="Y1798">
        <v>47</v>
      </c>
    </row>
    <row r="1799" spans="1:25" x14ac:dyDescent="0.35">
      <c r="A1799">
        <v>1798</v>
      </c>
      <c r="B1799" t="s">
        <v>34</v>
      </c>
      <c r="C1799">
        <v>82736</v>
      </c>
      <c r="D1799">
        <f>ROUND(AI_Impact_on_Jobs_20303[[#This Row],[Salary]]/1000, 1)</f>
        <v>82.7</v>
      </c>
      <c r="E1799">
        <v>21</v>
      </c>
      <c r="F17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799" t="s">
        <v>22</v>
      </c>
      <c r="H1799">
        <v>1</v>
      </c>
      <c r="I1799">
        <v>72</v>
      </c>
      <c r="J1799">
        <v>58</v>
      </c>
      <c r="K1799" t="s">
        <v>27</v>
      </c>
      <c r="L1799">
        <f>IF(AI_Impact_on_Jobs_20303[[#This Row],[Risk_Category]] = "Low", AI_Impact_on_Jobs_20303[[#This Row],[Automation_Probability_2030]], 0)</f>
        <v>0</v>
      </c>
      <c r="M1799">
        <f>IF(AI_Impact_on_Jobs_20303[[#This Row],[Risk_Category]]="Medium", AI_Impact_on_Jobs_20303[[#This Row],[Automation_Probability_2030]], 0)</f>
        <v>58</v>
      </c>
      <c r="N1799">
        <f>IF(AI_Impact_on_Jobs_20303[[#This Row],[Risk_Category]]="High", AI_Impact_on_Jobs_20303[[#This Row],[Automation_Probability_2030]], 0)</f>
        <v>0</v>
      </c>
      <c r="O1799">
        <f>AVERAGE(AI_Impact_on_Jobs_20303[[#This Row],[Skill_1]:[Skill_10]])</f>
        <v>44.2</v>
      </c>
      <c r="P1799">
        <v>77</v>
      </c>
      <c r="Q1799">
        <v>28</v>
      </c>
      <c r="R1799">
        <v>41</v>
      </c>
      <c r="S1799">
        <v>4</v>
      </c>
      <c r="T1799">
        <v>24</v>
      </c>
      <c r="U1799">
        <v>78</v>
      </c>
      <c r="V1799">
        <v>61</v>
      </c>
      <c r="W1799">
        <v>21</v>
      </c>
      <c r="X1799">
        <v>26</v>
      </c>
      <c r="Y1799">
        <v>82</v>
      </c>
    </row>
    <row r="1800" spans="1:25" x14ac:dyDescent="0.35">
      <c r="A1800">
        <v>1799</v>
      </c>
      <c r="B1800" t="s">
        <v>40</v>
      </c>
      <c r="C1800">
        <v>65539</v>
      </c>
      <c r="D1800">
        <f>ROUND(AI_Impact_on_Jobs_20303[[#This Row],[Salary]]/1000, 1)</f>
        <v>65.5</v>
      </c>
      <c r="E1800">
        <v>9</v>
      </c>
      <c r="F18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00" t="s">
        <v>38</v>
      </c>
      <c r="H1800">
        <v>33</v>
      </c>
      <c r="I1800">
        <v>116</v>
      </c>
      <c r="J1800">
        <v>19</v>
      </c>
      <c r="K1800" t="s">
        <v>23</v>
      </c>
      <c r="L1800">
        <f>IF(AI_Impact_on_Jobs_20303[[#This Row],[Risk_Category]] = "Low", AI_Impact_on_Jobs_20303[[#This Row],[Automation_Probability_2030]], 0)</f>
        <v>19</v>
      </c>
      <c r="M1800">
        <f>IF(AI_Impact_on_Jobs_20303[[#This Row],[Risk_Category]]="Medium", AI_Impact_on_Jobs_20303[[#This Row],[Automation_Probability_2030]], 0)</f>
        <v>0</v>
      </c>
      <c r="N1800">
        <f>IF(AI_Impact_on_Jobs_20303[[#This Row],[Risk_Category]]="High", AI_Impact_on_Jobs_20303[[#This Row],[Automation_Probability_2030]], 0)</f>
        <v>0</v>
      </c>
      <c r="O1800">
        <f>AVERAGE(AI_Impact_on_Jobs_20303[[#This Row],[Skill_1]:[Skill_10]])</f>
        <v>51.6</v>
      </c>
      <c r="P1800">
        <v>46</v>
      </c>
      <c r="Q1800">
        <v>9</v>
      </c>
      <c r="R1800">
        <v>22</v>
      </c>
      <c r="S1800">
        <v>74</v>
      </c>
      <c r="T1800">
        <v>16</v>
      </c>
      <c r="U1800">
        <v>62</v>
      </c>
      <c r="V1800">
        <v>87</v>
      </c>
      <c r="W1800">
        <v>46</v>
      </c>
      <c r="X1800">
        <v>72</v>
      </c>
      <c r="Y1800">
        <v>82</v>
      </c>
    </row>
    <row r="1801" spans="1:25" x14ac:dyDescent="0.35">
      <c r="A1801">
        <v>1800</v>
      </c>
      <c r="B1801" t="s">
        <v>44</v>
      </c>
      <c r="C1801">
        <v>71135</v>
      </c>
      <c r="D1801">
        <f>ROUND(AI_Impact_on_Jobs_20303[[#This Row],[Salary]]/1000, 1)</f>
        <v>71.099999999999994</v>
      </c>
      <c r="E1801">
        <v>9</v>
      </c>
      <c r="F18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01" t="s">
        <v>38</v>
      </c>
      <c r="H1801">
        <v>71</v>
      </c>
      <c r="I1801">
        <v>142</v>
      </c>
      <c r="J1801">
        <v>53</v>
      </c>
      <c r="K1801" t="s">
        <v>27</v>
      </c>
      <c r="L1801">
        <f>IF(AI_Impact_on_Jobs_20303[[#This Row],[Risk_Category]] = "Low", AI_Impact_on_Jobs_20303[[#This Row],[Automation_Probability_2030]], 0)</f>
        <v>0</v>
      </c>
      <c r="M1801">
        <f>IF(AI_Impact_on_Jobs_20303[[#This Row],[Risk_Category]]="Medium", AI_Impact_on_Jobs_20303[[#This Row],[Automation_Probability_2030]], 0)</f>
        <v>53</v>
      </c>
      <c r="N1801">
        <f>IF(AI_Impact_on_Jobs_20303[[#This Row],[Risk_Category]]="High", AI_Impact_on_Jobs_20303[[#This Row],[Automation_Probability_2030]], 0)</f>
        <v>0</v>
      </c>
      <c r="O1801">
        <f>AVERAGE(AI_Impact_on_Jobs_20303[[#This Row],[Skill_1]:[Skill_10]])</f>
        <v>28.7</v>
      </c>
      <c r="P1801">
        <v>19</v>
      </c>
      <c r="Q1801">
        <v>13</v>
      </c>
      <c r="R1801">
        <v>26</v>
      </c>
      <c r="S1801">
        <v>1</v>
      </c>
      <c r="T1801">
        <v>51</v>
      </c>
      <c r="U1801">
        <v>7</v>
      </c>
      <c r="V1801">
        <v>22</v>
      </c>
      <c r="W1801">
        <v>44</v>
      </c>
      <c r="X1801">
        <v>47</v>
      </c>
      <c r="Y1801">
        <v>57</v>
      </c>
    </row>
    <row r="1802" spans="1:25" x14ac:dyDescent="0.35">
      <c r="A1802">
        <v>1801</v>
      </c>
      <c r="B1802" t="s">
        <v>35</v>
      </c>
      <c r="C1802">
        <v>107487</v>
      </c>
      <c r="D1802">
        <f>ROUND(AI_Impact_on_Jobs_20303[[#This Row],[Salary]]/1000, 1)</f>
        <v>107.5</v>
      </c>
      <c r="E1802">
        <v>3</v>
      </c>
      <c r="F18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02" t="s">
        <v>38</v>
      </c>
      <c r="H1802">
        <v>5</v>
      </c>
      <c r="I1802">
        <v>58</v>
      </c>
      <c r="J1802">
        <v>32</v>
      </c>
      <c r="K1802" t="s">
        <v>27</v>
      </c>
      <c r="L1802">
        <f>IF(AI_Impact_on_Jobs_20303[[#This Row],[Risk_Category]] = "Low", AI_Impact_on_Jobs_20303[[#This Row],[Automation_Probability_2030]], 0)</f>
        <v>0</v>
      </c>
      <c r="M1802">
        <f>IF(AI_Impact_on_Jobs_20303[[#This Row],[Risk_Category]]="Medium", AI_Impact_on_Jobs_20303[[#This Row],[Automation_Probability_2030]], 0)</f>
        <v>32</v>
      </c>
      <c r="N1802">
        <f>IF(AI_Impact_on_Jobs_20303[[#This Row],[Risk_Category]]="High", AI_Impact_on_Jobs_20303[[#This Row],[Automation_Probability_2030]], 0)</f>
        <v>0</v>
      </c>
      <c r="O1802">
        <f>AVERAGE(AI_Impact_on_Jobs_20303[[#This Row],[Skill_1]:[Skill_10]])</f>
        <v>54.1</v>
      </c>
      <c r="P1802">
        <v>42</v>
      </c>
      <c r="Q1802">
        <v>4</v>
      </c>
      <c r="R1802">
        <v>75</v>
      </c>
      <c r="S1802">
        <v>22</v>
      </c>
      <c r="T1802">
        <v>94</v>
      </c>
      <c r="U1802">
        <v>49</v>
      </c>
      <c r="V1802">
        <v>45</v>
      </c>
      <c r="W1802">
        <v>78</v>
      </c>
      <c r="X1802">
        <v>71</v>
      </c>
      <c r="Y1802">
        <v>61</v>
      </c>
    </row>
    <row r="1803" spans="1:25" x14ac:dyDescent="0.35">
      <c r="A1803">
        <v>1802</v>
      </c>
      <c r="B1803" t="s">
        <v>34</v>
      </c>
      <c r="C1803">
        <v>146298</v>
      </c>
      <c r="D1803">
        <f>ROUND(AI_Impact_on_Jobs_20303[[#This Row],[Salary]]/1000, 1)</f>
        <v>146.30000000000001</v>
      </c>
      <c r="E1803">
        <v>6</v>
      </c>
      <c r="F18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03" t="s">
        <v>38</v>
      </c>
      <c r="H1803">
        <v>64</v>
      </c>
      <c r="I1803">
        <v>104</v>
      </c>
      <c r="J1803">
        <v>54</v>
      </c>
      <c r="K1803" t="s">
        <v>27</v>
      </c>
      <c r="L1803">
        <f>IF(AI_Impact_on_Jobs_20303[[#This Row],[Risk_Category]] = "Low", AI_Impact_on_Jobs_20303[[#This Row],[Automation_Probability_2030]], 0)</f>
        <v>0</v>
      </c>
      <c r="M1803">
        <f>IF(AI_Impact_on_Jobs_20303[[#This Row],[Risk_Category]]="Medium", AI_Impact_on_Jobs_20303[[#This Row],[Automation_Probability_2030]], 0)</f>
        <v>54</v>
      </c>
      <c r="N1803">
        <f>IF(AI_Impact_on_Jobs_20303[[#This Row],[Risk_Category]]="High", AI_Impact_on_Jobs_20303[[#This Row],[Automation_Probability_2030]], 0)</f>
        <v>0</v>
      </c>
      <c r="O1803">
        <f>AVERAGE(AI_Impact_on_Jobs_20303[[#This Row],[Skill_1]:[Skill_10]])</f>
        <v>43.3</v>
      </c>
      <c r="P1803">
        <v>68</v>
      </c>
      <c r="Q1803">
        <v>17</v>
      </c>
      <c r="R1803">
        <v>3</v>
      </c>
      <c r="S1803">
        <v>74</v>
      </c>
      <c r="T1803">
        <v>16</v>
      </c>
      <c r="U1803">
        <v>34</v>
      </c>
      <c r="V1803">
        <v>67</v>
      </c>
      <c r="W1803">
        <v>94</v>
      </c>
      <c r="X1803">
        <v>8</v>
      </c>
      <c r="Y1803">
        <v>52</v>
      </c>
    </row>
    <row r="1804" spans="1:25" x14ac:dyDescent="0.35">
      <c r="A1804">
        <v>1803</v>
      </c>
      <c r="B1804" t="s">
        <v>42</v>
      </c>
      <c r="C1804">
        <v>144571</v>
      </c>
      <c r="D1804">
        <f>ROUND(AI_Impact_on_Jobs_20303[[#This Row],[Salary]]/1000, 1)</f>
        <v>144.6</v>
      </c>
      <c r="E1804">
        <v>22</v>
      </c>
      <c r="F18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04" t="s">
        <v>19</v>
      </c>
      <c r="H1804">
        <v>38</v>
      </c>
      <c r="I1804">
        <v>68</v>
      </c>
      <c r="J1804">
        <v>56</v>
      </c>
      <c r="K1804" t="s">
        <v>27</v>
      </c>
      <c r="L1804">
        <f>IF(AI_Impact_on_Jobs_20303[[#This Row],[Risk_Category]] = "Low", AI_Impact_on_Jobs_20303[[#This Row],[Automation_Probability_2030]], 0)</f>
        <v>0</v>
      </c>
      <c r="M1804">
        <f>IF(AI_Impact_on_Jobs_20303[[#This Row],[Risk_Category]]="Medium", AI_Impact_on_Jobs_20303[[#This Row],[Automation_Probability_2030]], 0)</f>
        <v>56</v>
      </c>
      <c r="N1804">
        <f>IF(AI_Impact_on_Jobs_20303[[#This Row],[Risk_Category]]="High", AI_Impact_on_Jobs_20303[[#This Row],[Automation_Probability_2030]], 0)</f>
        <v>0</v>
      </c>
      <c r="O1804">
        <f>AVERAGE(AI_Impact_on_Jobs_20303[[#This Row],[Skill_1]:[Skill_10]])</f>
        <v>44.2</v>
      </c>
      <c r="P1804">
        <v>76</v>
      </c>
      <c r="Q1804">
        <v>25</v>
      </c>
      <c r="R1804">
        <v>71</v>
      </c>
      <c r="S1804">
        <v>45</v>
      </c>
      <c r="T1804">
        <v>28</v>
      </c>
      <c r="U1804">
        <v>52</v>
      </c>
      <c r="V1804">
        <v>38</v>
      </c>
      <c r="W1804">
        <v>23</v>
      </c>
      <c r="X1804">
        <v>76</v>
      </c>
      <c r="Y1804">
        <v>8</v>
      </c>
    </row>
    <row r="1805" spans="1:25" x14ac:dyDescent="0.35">
      <c r="A1805">
        <v>1804</v>
      </c>
      <c r="B1805" t="s">
        <v>26</v>
      </c>
      <c r="C1805">
        <v>112753</v>
      </c>
      <c r="D1805">
        <f>ROUND(AI_Impact_on_Jobs_20303[[#This Row],[Salary]]/1000, 1)</f>
        <v>112.8</v>
      </c>
      <c r="E1805">
        <v>1</v>
      </c>
      <c r="F18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05" t="s">
        <v>19</v>
      </c>
      <c r="H1805">
        <v>38</v>
      </c>
      <c r="I1805">
        <v>67</v>
      </c>
      <c r="J1805">
        <v>64</v>
      </c>
      <c r="K1805" t="s">
        <v>27</v>
      </c>
      <c r="L1805">
        <f>IF(AI_Impact_on_Jobs_20303[[#This Row],[Risk_Category]] = "Low", AI_Impact_on_Jobs_20303[[#This Row],[Automation_Probability_2030]], 0)</f>
        <v>0</v>
      </c>
      <c r="M1805">
        <f>IF(AI_Impact_on_Jobs_20303[[#This Row],[Risk_Category]]="Medium", AI_Impact_on_Jobs_20303[[#This Row],[Automation_Probability_2030]], 0)</f>
        <v>64</v>
      </c>
      <c r="N1805">
        <f>IF(AI_Impact_on_Jobs_20303[[#This Row],[Risk_Category]]="High", AI_Impact_on_Jobs_20303[[#This Row],[Automation_Probability_2030]], 0)</f>
        <v>0</v>
      </c>
      <c r="O1805">
        <f>AVERAGE(AI_Impact_on_Jobs_20303[[#This Row],[Skill_1]:[Skill_10]])</f>
        <v>53.5</v>
      </c>
      <c r="P1805">
        <v>33</v>
      </c>
      <c r="Q1805">
        <v>75</v>
      </c>
      <c r="R1805">
        <v>82</v>
      </c>
      <c r="S1805">
        <v>77</v>
      </c>
      <c r="T1805">
        <v>39</v>
      </c>
      <c r="U1805">
        <v>94</v>
      </c>
      <c r="V1805">
        <v>66</v>
      </c>
      <c r="W1805">
        <v>58</v>
      </c>
      <c r="X1805">
        <v>7</v>
      </c>
      <c r="Y1805">
        <v>4</v>
      </c>
    </row>
    <row r="1806" spans="1:25" x14ac:dyDescent="0.35">
      <c r="A1806">
        <v>1805</v>
      </c>
      <c r="B1806" t="s">
        <v>26</v>
      </c>
      <c r="C1806">
        <v>81716</v>
      </c>
      <c r="D1806">
        <f>ROUND(AI_Impact_on_Jobs_20303[[#This Row],[Salary]]/1000, 1)</f>
        <v>81.7</v>
      </c>
      <c r="E1806">
        <v>26</v>
      </c>
      <c r="F18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06" t="s">
        <v>19</v>
      </c>
      <c r="H1806">
        <v>88</v>
      </c>
      <c r="I1806">
        <v>66</v>
      </c>
      <c r="J1806">
        <v>47</v>
      </c>
      <c r="K1806" t="s">
        <v>27</v>
      </c>
      <c r="L1806">
        <f>IF(AI_Impact_on_Jobs_20303[[#This Row],[Risk_Category]] = "Low", AI_Impact_on_Jobs_20303[[#This Row],[Automation_Probability_2030]], 0)</f>
        <v>0</v>
      </c>
      <c r="M1806">
        <f>IF(AI_Impact_on_Jobs_20303[[#This Row],[Risk_Category]]="Medium", AI_Impact_on_Jobs_20303[[#This Row],[Automation_Probability_2030]], 0)</f>
        <v>47</v>
      </c>
      <c r="N1806">
        <f>IF(AI_Impact_on_Jobs_20303[[#This Row],[Risk_Category]]="High", AI_Impact_on_Jobs_20303[[#This Row],[Automation_Probability_2030]], 0)</f>
        <v>0</v>
      </c>
      <c r="O1806">
        <f>AVERAGE(AI_Impact_on_Jobs_20303[[#This Row],[Skill_1]:[Skill_10]])</f>
        <v>36.799999999999997</v>
      </c>
      <c r="P1806">
        <v>41</v>
      </c>
      <c r="Q1806">
        <v>36</v>
      </c>
      <c r="R1806">
        <v>56</v>
      </c>
      <c r="S1806">
        <v>10</v>
      </c>
      <c r="T1806">
        <v>26</v>
      </c>
      <c r="U1806">
        <v>7</v>
      </c>
      <c r="V1806">
        <v>76</v>
      </c>
      <c r="W1806">
        <v>58</v>
      </c>
      <c r="X1806">
        <v>1</v>
      </c>
      <c r="Y1806">
        <v>57</v>
      </c>
    </row>
    <row r="1807" spans="1:25" x14ac:dyDescent="0.35">
      <c r="A1807">
        <v>1806</v>
      </c>
      <c r="B1807" t="s">
        <v>29</v>
      </c>
      <c r="C1807">
        <v>46250</v>
      </c>
      <c r="D1807">
        <f>ROUND(AI_Impact_on_Jobs_20303[[#This Row],[Salary]]/1000, 1)</f>
        <v>46.3</v>
      </c>
      <c r="E1807">
        <v>19</v>
      </c>
      <c r="F18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07" t="s">
        <v>22</v>
      </c>
      <c r="H1807">
        <v>34</v>
      </c>
      <c r="I1807">
        <v>114</v>
      </c>
      <c r="J1807">
        <v>29</v>
      </c>
      <c r="K1807" t="s">
        <v>23</v>
      </c>
      <c r="L1807">
        <f>IF(AI_Impact_on_Jobs_20303[[#This Row],[Risk_Category]] = "Low", AI_Impact_on_Jobs_20303[[#This Row],[Automation_Probability_2030]], 0)</f>
        <v>29</v>
      </c>
      <c r="M1807">
        <f>IF(AI_Impact_on_Jobs_20303[[#This Row],[Risk_Category]]="Medium", AI_Impact_on_Jobs_20303[[#This Row],[Automation_Probability_2030]], 0)</f>
        <v>0</v>
      </c>
      <c r="N1807">
        <f>IF(AI_Impact_on_Jobs_20303[[#This Row],[Risk_Category]]="High", AI_Impact_on_Jobs_20303[[#This Row],[Automation_Probability_2030]], 0)</f>
        <v>0</v>
      </c>
      <c r="O1807">
        <f>AVERAGE(AI_Impact_on_Jobs_20303[[#This Row],[Skill_1]:[Skill_10]])</f>
        <v>43.1</v>
      </c>
      <c r="P1807">
        <v>8</v>
      </c>
      <c r="Q1807">
        <v>69</v>
      </c>
      <c r="R1807">
        <v>97</v>
      </c>
      <c r="S1807">
        <v>17</v>
      </c>
      <c r="T1807">
        <v>77</v>
      </c>
      <c r="U1807">
        <v>41</v>
      </c>
      <c r="V1807">
        <v>36</v>
      </c>
      <c r="W1807">
        <v>52</v>
      </c>
      <c r="X1807">
        <v>3</v>
      </c>
      <c r="Y1807">
        <v>31</v>
      </c>
    </row>
    <row r="1808" spans="1:25" x14ac:dyDescent="0.35">
      <c r="A1808">
        <v>1807</v>
      </c>
      <c r="B1808" t="s">
        <v>40</v>
      </c>
      <c r="C1808">
        <v>102006</v>
      </c>
      <c r="D1808">
        <f>ROUND(AI_Impact_on_Jobs_20303[[#This Row],[Salary]]/1000, 1)</f>
        <v>102</v>
      </c>
      <c r="E1808">
        <v>17</v>
      </c>
      <c r="F18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08" t="s">
        <v>38</v>
      </c>
      <c r="H1808">
        <v>14</v>
      </c>
      <c r="I1808">
        <v>84</v>
      </c>
      <c r="J1808">
        <v>25</v>
      </c>
      <c r="K1808" t="s">
        <v>23</v>
      </c>
      <c r="L1808">
        <f>IF(AI_Impact_on_Jobs_20303[[#This Row],[Risk_Category]] = "Low", AI_Impact_on_Jobs_20303[[#This Row],[Automation_Probability_2030]], 0)</f>
        <v>25</v>
      </c>
      <c r="M1808">
        <f>IF(AI_Impact_on_Jobs_20303[[#This Row],[Risk_Category]]="Medium", AI_Impact_on_Jobs_20303[[#This Row],[Automation_Probability_2030]], 0)</f>
        <v>0</v>
      </c>
      <c r="N1808">
        <f>IF(AI_Impact_on_Jobs_20303[[#This Row],[Risk_Category]]="High", AI_Impact_on_Jobs_20303[[#This Row],[Automation_Probability_2030]], 0)</f>
        <v>0</v>
      </c>
      <c r="O1808">
        <f>AVERAGE(AI_Impact_on_Jobs_20303[[#This Row],[Skill_1]:[Skill_10]])</f>
        <v>55.3</v>
      </c>
      <c r="P1808">
        <v>2</v>
      </c>
      <c r="Q1808">
        <v>53</v>
      </c>
      <c r="R1808">
        <v>75</v>
      </c>
      <c r="S1808">
        <v>24</v>
      </c>
      <c r="T1808">
        <v>92</v>
      </c>
      <c r="U1808">
        <v>87</v>
      </c>
      <c r="V1808">
        <v>25</v>
      </c>
      <c r="W1808">
        <v>99</v>
      </c>
      <c r="X1808">
        <v>67</v>
      </c>
      <c r="Y1808">
        <v>29</v>
      </c>
    </row>
    <row r="1809" spans="1:25" x14ac:dyDescent="0.35">
      <c r="A1809">
        <v>1808</v>
      </c>
      <c r="B1809" t="s">
        <v>40</v>
      </c>
      <c r="C1809">
        <v>60837</v>
      </c>
      <c r="D1809">
        <f>ROUND(AI_Impact_on_Jobs_20303[[#This Row],[Salary]]/1000, 1)</f>
        <v>60.8</v>
      </c>
      <c r="E1809">
        <v>5</v>
      </c>
      <c r="F18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09" t="s">
        <v>19</v>
      </c>
      <c r="H1809">
        <v>67</v>
      </c>
      <c r="I1809">
        <v>111</v>
      </c>
      <c r="J1809">
        <v>23</v>
      </c>
      <c r="K1809" t="s">
        <v>23</v>
      </c>
      <c r="L1809">
        <f>IF(AI_Impact_on_Jobs_20303[[#This Row],[Risk_Category]] = "Low", AI_Impact_on_Jobs_20303[[#This Row],[Automation_Probability_2030]], 0)</f>
        <v>23</v>
      </c>
      <c r="M1809">
        <f>IF(AI_Impact_on_Jobs_20303[[#This Row],[Risk_Category]]="Medium", AI_Impact_on_Jobs_20303[[#This Row],[Automation_Probability_2030]], 0)</f>
        <v>0</v>
      </c>
      <c r="N1809">
        <f>IF(AI_Impact_on_Jobs_20303[[#This Row],[Risk_Category]]="High", AI_Impact_on_Jobs_20303[[#This Row],[Automation_Probability_2030]], 0)</f>
        <v>0</v>
      </c>
      <c r="O1809">
        <f>AVERAGE(AI_Impact_on_Jobs_20303[[#This Row],[Skill_1]:[Skill_10]])</f>
        <v>69.099999999999994</v>
      </c>
      <c r="P1809">
        <v>27</v>
      </c>
      <c r="Q1809">
        <v>98</v>
      </c>
      <c r="R1809">
        <v>86</v>
      </c>
      <c r="S1809">
        <v>75</v>
      </c>
      <c r="T1809">
        <v>3</v>
      </c>
      <c r="U1809">
        <v>59</v>
      </c>
      <c r="V1809">
        <v>71</v>
      </c>
      <c r="W1809">
        <v>85</v>
      </c>
      <c r="X1809">
        <v>95</v>
      </c>
      <c r="Y1809">
        <v>92</v>
      </c>
    </row>
    <row r="1810" spans="1:25" x14ac:dyDescent="0.35">
      <c r="A1810">
        <v>1809</v>
      </c>
      <c r="B1810" t="s">
        <v>36</v>
      </c>
      <c r="C1810">
        <v>66742</v>
      </c>
      <c r="D1810">
        <f>ROUND(AI_Impact_on_Jobs_20303[[#This Row],[Salary]]/1000, 1)</f>
        <v>66.7</v>
      </c>
      <c r="E1810">
        <v>3</v>
      </c>
      <c r="F18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10" t="s">
        <v>25</v>
      </c>
      <c r="H1810">
        <v>6</v>
      </c>
      <c r="I1810">
        <v>97</v>
      </c>
      <c r="J1810">
        <v>43</v>
      </c>
      <c r="K1810" t="s">
        <v>27</v>
      </c>
      <c r="L1810">
        <f>IF(AI_Impact_on_Jobs_20303[[#This Row],[Risk_Category]] = "Low", AI_Impact_on_Jobs_20303[[#This Row],[Automation_Probability_2030]], 0)</f>
        <v>0</v>
      </c>
      <c r="M1810">
        <f>IF(AI_Impact_on_Jobs_20303[[#This Row],[Risk_Category]]="Medium", AI_Impact_on_Jobs_20303[[#This Row],[Automation_Probability_2030]], 0)</f>
        <v>43</v>
      </c>
      <c r="N1810">
        <f>IF(AI_Impact_on_Jobs_20303[[#This Row],[Risk_Category]]="High", AI_Impact_on_Jobs_20303[[#This Row],[Automation_Probability_2030]], 0)</f>
        <v>0</v>
      </c>
      <c r="O1810">
        <f>AVERAGE(AI_Impact_on_Jobs_20303[[#This Row],[Skill_1]:[Skill_10]])</f>
        <v>59.1</v>
      </c>
      <c r="P1810">
        <v>37</v>
      </c>
      <c r="Q1810">
        <v>37</v>
      </c>
      <c r="R1810">
        <v>97</v>
      </c>
      <c r="S1810">
        <v>23</v>
      </c>
      <c r="T1810">
        <v>82</v>
      </c>
      <c r="U1810">
        <v>71</v>
      </c>
      <c r="V1810">
        <v>1</v>
      </c>
      <c r="W1810">
        <v>99</v>
      </c>
      <c r="X1810">
        <v>76</v>
      </c>
      <c r="Y1810">
        <v>68</v>
      </c>
    </row>
    <row r="1811" spans="1:25" x14ac:dyDescent="0.35">
      <c r="A1811">
        <v>1810</v>
      </c>
      <c r="B1811" t="s">
        <v>37</v>
      </c>
      <c r="C1811">
        <v>119131</v>
      </c>
      <c r="D1811">
        <f>ROUND(AI_Impact_on_Jobs_20303[[#This Row],[Salary]]/1000, 1)</f>
        <v>119.1</v>
      </c>
      <c r="E1811">
        <v>10</v>
      </c>
      <c r="F18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11" t="s">
        <v>22</v>
      </c>
      <c r="H1811">
        <v>56</v>
      </c>
      <c r="I1811">
        <v>75</v>
      </c>
      <c r="J1811">
        <v>31</v>
      </c>
      <c r="K1811" t="s">
        <v>27</v>
      </c>
      <c r="L1811">
        <f>IF(AI_Impact_on_Jobs_20303[[#This Row],[Risk_Category]] = "Low", AI_Impact_on_Jobs_20303[[#This Row],[Automation_Probability_2030]], 0)</f>
        <v>0</v>
      </c>
      <c r="M1811">
        <f>IF(AI_Impact_on_Jobs_20303[[#This Row],[Risk_Category]]="Medium", AI_Impact_on_Jobs_20303[[#This Row],[Automation_Probability_2030]], 0)</f>
        <v>31</v>
      </c>
      <c r="N1811">
        <f>IF(AI_Impact_on_Jobs_20303[[#This Row],[Risk_Category]]="High", AI_Impact_on_Jobs_20303[[#This Row],[Automation_Probability_2030]], 0)</f>
        <v>0</v>
      </c>
      <c r="O1811">
        <f>AVERAGE(AI_Impact_on_Jobs_20303[[#This Row],[Skill_1]:[Skill_10]])</f>
        <v>52.4</v>
      </c>
      <c r="P1811">
        <v>84</v>
      </c>
      <c r="Q1811">
        <v>9</v>
      </c>
      <c r="R1811">
        <v>16</v>
      </c>
      <c r="S1811">
        <v>79</v>
      </c>
      <c r="T1811">
        <v>74</v>
      </c>
      <c r="U1811">
        <v>18</v>
      </c>
      <c r="V1811">
        <v>42</v>
      </c>
      <c r="W1811">
        <v>42</v>
      </c>
      <c r="X1811">
        <v>76</v>
      </c>
      <c r="Y1811">
        <v>84</v>
      </c>
    </row>
    <row r="1812" spans="1:25" x14ac:dyDescent="0.35">
      <c r="A1812">
        <v>1811</v>
      </c>
      <c r="B1812" t="s">
        <v>30</v>
      </c>
      <c r="C1812">
        <v>107497</v>
      </c>
      <c r="D1812">
        <f>ROUND(AI_Impact_on_Jobs_20303[[#This Row],[Salary]]/1000, 1)</f>
        <v>107.5</v>
      </c>
      <c r="E1812">
        <v>29</v>
      </c>
      <c r="F18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12" t="s">
        <v>22</v>
      </c>
      <c r="H1812">
        <v>56</v>
      </c>
      <c r="I1812">
        <v>126</v>
      </c>
      <c r="J1812">
        <v>61</v>
      </c>
      <c r="K1812" t="s">
        <v>27</v>
      </c>
      <c r="L1812">
        <f>IF(AI_Impact_on_Jobs_20303[[#This Row],[Risk_Category]] = "Low", AI_Impact_on_Jobs_20303[[#This Row],[Automation_Probability_2030]], 0)</f>
        <v>0</v>
      </c>
      <c r="M1812">
        <f>IF(AI_Impact_on_Jobs_20303[[#This Row],[Risk_Category]]="Medium", AI_Impact_on_Jobs_20303[[#This Row],[Automation_Probability_2030]], 0)</f>
        <v>61</v>
      </c>
      <c r="N1812">
        <f>IF(AI_Impact_on_Jobs_20303[[#This Row],[Risk_Category]]="High", AI_Impact_on_Jobs_20303[[#This Row],[Automation_Probability_2030]], 0)</f>
        <v>0</v>
      </c>
      <c r="O1812">
        <f>AVERAGE(AI_Impact_on_Jobs_20303[[#This Row],[Skill_1]:[Skill_10]])</f>
        <v>36.299999999999997</v>
      </c>
      <c r="P1812">
        <v>15</v>
      </c>
      <c r="Q1812">
        <v>53</v>
      </c>
      <c r="R1812">
        <v>86</v>
      </c>
      <c r="S1812">
        <v>32</v>
      </c>
      <c r="T1812">
        <v>43</v>
      </c>
      <c r="U1812">
        <v>8</v>
      </c>
      <c r="V1812">
        <v>9</v>
      </c>
      <c r="W1812">
        <v>86</v>
      </c>
      <c r="X1812">
        <v>31</v>
      </c>
      <c r="Y1812">
        <v>0</v>
      </c>
    </row>
    <row r="1813" spans="1:25" x14ac:dyDescent="0.35">
      <c r="A1813">
        <v>1812</v>
      </c>
      <c r="B1813" t="s">
        <v>32</v>
      </c>
      <c r="C1813">
        <v>57788</v>
      </c>
      <c r="D1813">
        <f>ROUND(AI_Impact_on_Jobs_20303[[#This Row],[Salary]]/1000, 1)</f>
        <v>57.8</v>
      </c>
      <c r="E1813">
        <v>14</v>
      </c>
      <c r="F18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13" t="s">
        <v>22</v>
      </c>
      <c r="H1813">
        <v>68</v>
      </c>
      <c r="I1813">
        <v>82</v>
      </c>
      <c r="J1813">
        <v>35</v>
      </c>
      <c r="K1813" t="s">
        <v>27</v>
      </c>
      <c r="L1813">
        <f>IF(AI_Impact_on_Jobs_20303[[#This Row],[Risk_Category]] = "Low", AI_Impact_on_Jobs_20303[[#This Row],[Automation_Probability_2030]], 0)</f>
        <v>0</v>
      </c>
      <c r="M1813">
        <f>IF(AI_Impact_on_Jobs_20303[[#This Row],[Risk_Category]]="Medium", AI_Impact_on_Jobs_20303[[#This Row],[Automation_Probability_2030]], 0)</f>
        <v>35</v>
      </c>
      <c r="N1813">
        <f>IF(AI_Impact_on_Jobs_20303[[#This Row],[Risk_Category]]="High", AI_Impact_on_Jobs_20303[[#This Row],[Automation_Probability_2030]], 0)</f>
        <v>0</v>
      </c>
      <c r="O1813">
        <f>AVERAGE(AI_Impact_on_Jobs_20303[[#This Row],[Skill_1]:[Skill_10]])</f>
        <v>47.4</v>
      </c>
      <c r="P1813">
        <v>62</v>
      </c>
      <c r="Q1813">
        <v>22</v>
      </c>
      <c r="R1813">
        <v>68</v>
      </c>
      <c r="S1813">
        <v>84</v>
      </c>
      <c r="T1813">
        <v>12</v>
      </c>
      <c r="U1813">
        <v>44</v>
      </c>
      <c r="V1813">
        <v>44</v>
      </c>
      <c r="W1813">
        <v>63</v>
      </c>
      <c r="X1813">
        <v>33</v>
      </c>
      <c r="Y1813">
        <v>42</v>
      </c>
    </row>
    <row r="1814" spans="1:25" x14ac:dyDescent="0.35">
      <c r="A1814">
        <v>1813</v>
      </c>
      <c r="B1814" t="s">
        <v>30</v>
      </c>
      <c r="C1814">
        <v>64712</v>
      </c>
      <c r="D1814">
        <f>ROUND(AI_Impact_on_Jobs_20303[[#This Row],[Salary]]/1000, 1)</f>
        <v>64.7</v>
      </c>
      <c r="E1814">
        <v>19</v>
      </c>
      <c r="F18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14" t="s">
        <v>22</v>
      </c>
      <c r="H1814">
        <v>65</v>
      </c>
      <c r="I1814">
        <v>78</v>
      </c>
      <c r="J1814">
        <v>62</v>
      </c>
      <c r="K1814" t="s">
        <v>27</v>
      </c>
      <c r="L1814">
        <f>IF(AI_Impact_on_Jobs_20303[[#This Row],[Risk_Category]] = "Low", AI_Impact_on_Jobs_20303[[#This Row],[Automation_Probability_2030]], 0)</f>
        <v>0</v>
      </c>
      <c r="M1814">
        <f>IF(AI_Impact_on_Jobs_20303[[#This Row],[Risk_Category]]="Medium", AI_Impact_on_Jobs_20303[[#This Row],[Automation_Probability_2030]], 0)</f>
        <v>62</v>
      </c>
      <c r="N1814">
        <f>IF(AI_Impact_on_Jobs_20303[[#This Row],[Risk_Category]]="High", AI_Impact_on_Jobs_20303[[#This Row],[Automation_Probability_2030]], 0)</f>
        <v>0</v>
      </c>
      <c r="O1814">
        <f>AVERAGE(AI_Impact_on_Jobs_20303[[#This Row],[Skill_1]:[Skill_10]])</f>
        <v>47</v>
      </c>
      <c r="P1814">
        <v>67</v>
      </c>
      <c r="Q1814">
        <v>65</v>
      </c>
      <c r="R1814">
        <v>42</v>
      </c>
      <c r="S1814">
        <v>96</v>
      </c>
      <c r="T1814">
        <v>27</v>
      </c>
      <c r="U1814">
        <v>58</v>
      </c>
      <c r="V1814">
        <v>31</v>
      </c>
      <c r="W1814">
        <v>74</v>
      </c>
      <c r="X1814">
        <v>5</v>
      </c>
      <c r="Y1814">
        <v>5</v>
      </c>
    </row>
    <row r="1815" spans="1:25" x14ac:dyDescent="0.35">
      <c r="A1815">
        <v>1814</v>
      </c>
      <c r="B1815" t="s">
        <v>28</v>
      </c>
      <c r="C1815">
        <v>68319</v>
      </c>
      <c r="D1815">
        <f>ROUND(AI_Impact_on_Jobs_20303[[#This Row],[Salary]]/1000, 1)</f>
        <v>68.3</v>
      </c>
      <c r="E1815">
        <v>6</v>
      </c>
      <c r="F18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15" t="s">
        <v>19</v>
      </c>
      <c r="H1815">
        <v>43</v>
      </c>
      <c r="I1815">
        <v>84</v>
      </c>
      <c r="J1815">
        <v>54</v>
      </c>
      <c r="K1815" t="s">
        <v>27</v>
      </c>
      <c r="L1815">
        <f>IF(AI_Impact_on_Jobs_20303[[#This Row],[Risk_Category]] = "Low", AI_Impact_on_Jobs_20303[[#This Row],[Automation_Probability_2030]], 0)</f>
        <v>0</v>
      </c>
      <c r="M1815">
        <f>IF(AI_Impact_on_Jobs_20303[[#This Row],[Risk_Category]]="Medium", AI_Impact_on_Jobs_20303[[#This Row],[Automation_Probability_2030]], 0)</f>
        <v>54</v>
      </c>
      <c r="N1815">
        <f>IF(AI_Impact_on_Jobs_20303[[#This Row],[Risk_Category]]="High", AI_Impact_on_Jobs_20303[[#This Row],[Automation_Probability_2030]], 0)</f>
        <v>0</v>
      </c>
      <c r="O1815">
        <f>AVERAGE(AI_Impact_on_Jobs_20303[[#This Row],[Skill_1]:[Skill_10]])</f>
        <v>32.799999999999997</v>
      </c>
      <c r="P1815">
        <v>7</v>
      </c>
      <c r="Q1815">
        <v>2</v>
      </c>
      <c r="R1815">
        <v>19</v>
      </c>
      <c r="S1815">
        <v>96</v>
      </c>
      <c r="T1815">
        <v>59</v>
      </c>
      <c r="U1815">
        <v>39</v>
      </c>
      <c r="V1815">
        <v>8</v>
      </c>
      <c r="W1815">
        <v>53</v>
      </c>
      <c r="X1815">
        <v>24</v>
      </c>
      <c r="Y1815">
        <v>21</v>
      </c>
    </row>
    <row r="1816" spans="1:25" x14ac:dyDescent="0.35">
      <c r="A1816">
        <v>1815</v>
      </c>
      <c r="B1816" t="s">
        <v>39</v>
      </c>
      <c r="C1816">
        <v>67289</v>
      </c>
      <c r="D1816">
        <f>ROUND(AI_Impact_on_Jobs_20303[[#This Row],[Salary]]/1000, 1)</f>
        <v>67.3</v>
      </c>
      <c r="E1816">
        <v>22</v>
      </c>
      <c r="F18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16" t="s">
        <v>22</v>
      </c>
      <c r="H1816">
        <v>86</v>
      </c>
      <c r="I1816">
        <v>56</v>
      </c>
      <c r="J1816">
        <v>75</v>
      </c>
      <c r="K1816" t="s">
        <v>20</v>
      </c>
      <c r="L1816">
        <f>IF(AI_Impact_on_Jobs_20303[[#This Row],[Risk_Category]] = "Low", AI_Impact_on_Jobs_20303[[#This Row],[Automation_Probability_2030]], 0)</f>
        <v>0</v>
      </c>
      <c r="M1816">
        <f>IF(AI_Impact_on_Jobs_20303[[#This Row],[Risk_Category]]="Medium", AI_Impact_on_Jobs_20303[[#This Row],[Automation_Probability_2030]], 0)</f>
        <v>0</v>
      </c>
      <c r="N1816">
        <f>IF(AI_Impact_on_Jobs_20303[[#This Row],[Risk_Category]]="High", AI_Impact_on_Jobs_20303[[#This Row],[Automation_Probability_2030]], 0)</f>
        <v>75</v>
      </c>
      <c r="O1816">
        <f>AVERAGE(AI_Impact_on_Jobs_20303[[#This Row],[Skill_1]:[Skill_10]])</f>
        <v>47.9</v>
      </c>
      <c r="P1816">
        <v>89</v>
      </c>
      <c r="Q1816">
        <v>12</v>
      </c>
      <c r="R1816">
        <v>63</v>
      </c>
      <c r="S1816">
        <v>21</v>
      </c>
      <c r="T1816">
        <v>61</v>
      </c>
      <c r="U1816">
        <v>38</v>
      </c>
      <c r="V1816">
        <v>1</v>
      </c>
      <c r="W1816">
        <v>58</v>
      </c>
      <c r="X1816">
        <v>68</v>
      </c>
      <c r="Y1816">
        <v>68</v>
      </c>
    </row>
    <row r="1817" spans="1:25" x14ac:dyDescent="0.35">
      <c r="A1817">
        <v>1816</v>
      </c>
      <c r="B1817" t="s">
        <v>34</v>
      </c>
      <c r="C1817">
        <v>75040</v>
      </c>
      <c r="D1817">
        <f>ROUND(AI_Impact_on_Jobs_20303[[#This Row],[Salary]]/1000, 1)</f>
        <v>75</v>
      </c>
      <c r="E1817">
        <v>4</v>
      </c>
      <c r="F18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17" t="s">
        <v>19</v>
      </c>
      <c r="H1817">
        <v>5</v>
      </c>
      <c r="I1817">
        <v>102</v>
      </c>
      <c r="J1817">
        <v>55</v>
      </c>
      <c r="K1817" t="s">
        <v>27</v>
      </c>
      <c r="L1817">
        <f>IF(AI_Impact_on_Jobs_20303[[#This Row],[Risk_Category]] = "Low", AI_Impact_on_Jobs_20303[[#This Row],[Automation_Probability_2030]], 0)</f>
        <v>0</v>
      </c>
      <c r="M1817">
        <f>IF(AI_Impact_on_Jobs_20303[[#This Row],[Risk_Category]]="Medium", AI_Impact_on_Jobs_20303[[#This Row],[Automation_Probability_2030]], 0)</f>
        <v>55</v>
      </c>
      <c r="N1817">
        <f>IF(AI_Impact_on_Jobs_20303[[#This Row],[Risk_Category]]="High", AI_Impact_on_Jobs_20303[[#This Row],[Automation_Probability_2030]], 0)</f>
        <v>0</v>
      </c>
      <c r="O1817">
        <f>AVERAGE(AI_Impact_on_Jobs_20303[[#This Row],[Skill_1]:[Skill_10]])</f>
        <v>50.4</v>
      </c>
      <c r="P1817">
        <v>69</v>
      </c>
      <c r="Q1817">
        <v>65</v>
      </c>
      <c r="R1817">
        <v>59</v>
      </c>
      <c r="S1817">
        <v>16</v>
      </c>
      <c r="T1817">
        <v>21</v>
      </c>
      <c r="U1817">
        <v>26</v>
      </c>
      <c r="V1817">
        <v>92</v>
      </c>
      <c r="W1817">
        <v>76</v>
      </c>
      <c r="X1817">
        <v>55</v>
      </c>
      <c r="Y1817">
        <v>25</v>
      </c>
    </row>
    <row r="1818" spans="1:25" x14ac:dyDescent="0.35">
      <c r="A1818">
        <v>1817</v>
      </c>
      <c r="B1818" t="s">
        <v>41</v>
      </c>
      <c r="C1818">
        <v>120886</v>
      </c>
      <c r="D1818">
        <f>ROUND(AI_Impact_on_Jobs_20303[[#This Row],[Salary]]/1000, 1)</f>
        <v>120.9</v>
      </c>
      <c r="E1818">
        <v>1</v>
      </c>
      <c r="F18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18" t="s">
        <v>38</v>
      </c>
      <c r="H1818">
        <v>9</v>
      </c>
      <c r="I1818">
        <v>139</v>
      </c>
      <c r="J1818">
        <v>73</v>
      </c>
      <c r="K1818" t="s">
        <v>20</v>
      </c>
      <c r="L1818">
        <f>IF(AI_Impact_on_Jobs_20303[[#This Row],[Risk_Category]] = "Low", AI_Impact_on_Jobs_20303[[#This Row],[Automation_Probability_2030]], 0)</f>
        <v>0</v>
      </c>
      <c r="M1818">
        <f>IF(AI_Impact_on_Jobs_20303[[#This Row],[Risk_Category]]="Medium", AI_Impact_on_Jobs_20303[[#This Row],[Automation_Probability_2030]], 0)</f>
        <v>0</v>
      </c>
      <c r="N1818">
        <f>IF(AI_Impact_on_Jobs_20303[[#This Row],[Risk_Category]]="High", AI_Impact_on_Jobs_20303[[#This Row],[Automation_Probability_2030]], 0)</f>
        <v>73</v>
      </c>
      <c r="O1818">
        <f>AVERAGE(AI_Impact_on_Jobs_20303[[#This Row],[Skill_1]:[Skill_10]])</f>
        <v>40.200000000000003</v>
      </c>
      <c r="P1818">
        <v>8</v>
      </c>
      <c r="Q1818">
        <v>45</v>
      </c>
      <c r="R1818">
        <v>32</v>
      </c>
      <c r="S1818">
        <v>74</v>
      </c>
      <c r="T1818">
        <v>61</v>
      </c>
      <c r="U1818">
        <v>78</v>
      </c>
      <c r="V1818">
        <v>7</v>
      </c>
      <c r="W1818">
        <v>32</v>
      </c>
      <c r="X1818">
        <v>32</v>
      </c>
      <c r="Y1818">
        <v>33</v>
      </c>
    </row>
    <row r="1819" spans="1:25" x14ac:dyDescent="0.35">
      <c r="A1819">
        <v>1818</v>
      </c>
      <c r="B1819" t="s">
        <v>28</v>
      </c>
      <c r="C1819">
        <v>64118</v>
      </c>
      <c r="D1819">
        <f>ROUND(AI_Impact_on_Jobs_20303[[#This Row],[Salary]]/1000, 1)</f>
        <v>64.099999999999994</v>
      </c>
      <c r="E1819">
        <v>5</v>
      </c>
      <c r="F18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19" t="s">
        <v>22</v>
      </c>
      <c r="H1819">
        <v>28</v>
      </c>
      <c r="I1819">
        <v>94</v>
      </c>
      <c r="J1819">
        <v>45</v>
      </c>
      <c r="K1819" t="s">
        <v>27</v>
      </c>
      <c r="L1819">
        <f>IF(AI_Impact_on_Jobs_20303[[#This Row],[Risk_Category]] = "Low", AI_Impact_on_Jobs_20303[[#This Row],[Automation_Probability_2030]], 0)</f>
        <v>0</v>
      </c>
      <c r="M1819">
        <f>IF(AI_Impact_on_Jobs_20303[[#This Row],[Risk_Category]]="Medium", AI_Impact_on_Jobs_20303[[#This Row],[Automation_Probability_2030]], 0)</f>
        <v>45</v>
      </c>
      <c r="N1819">
        <f>IF(AI_Impact_on_Jobs_20303[[#This Row],[Risk_Category]]="High", AI_Impact_on_Jobs_20303[[#This Row],[Automation_Probability_2030]], 0)</f>
        <v>0</v>
      </c>
      <c r="O1819">
        <f>AVERAGE(AI_Impact_on_Jobs_20303[[#This Row],[Skill_1]:[Skill_10]])</f>
        <v>25.2</v>
      </c>
      <c r="P1819">
        <v>74</v>
      </c>
      <c r="Q1819">
        <v>6</v>
      </c>
      <c r="R1819">
        <v>65</v>
      </c>
      <c r="S1819">
        <v>21</v>
      </c>
      <c r="T1819">
        <v>33</v>
      </c>
      <c r="U1819">
        <v>2</v>
      </c>
      <c r="V1819">
        <v>11</v>
      </c>
      <c r="W1819">
        <v>27</v>
      </c>
      <c r="X1819">
        <v>7</v>
      </c>
      <c r="Y1819">
        <v>6</v>
      </c>
    </row>
    <row r="1820" spans="1:25" x14ac:dyDescent="0.35">
      <c r="A1820">
        <v>1819</v>
      </c>
      <c r="B1820" t="s">
        <v>37</v>
      </c>
      <c r="C1820">
        <v>125381</v>
      </c>
      <c r="D1820">
        <f>ROUND(AI_Impact_on_Jobs_20303[[#This Row],[Salary]]/1000, 1)</f>
        <v>125.4</v>
      </c>
      <c r="E1820">
        <v>13</v>
      </c>
      <c r="F18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20" t="s">
        <v>25</v>
      </c>
      <c r="H1820">
        <v>1</v>
      </c>
      <c r="I1820">
        <v>132</v>
      </c>
      <c r="J1820">
        <v>35</v>
      </c>
      <c r="K1820" t="s">
        <v>27</v>
      </c>
      <c r="L1820">
        <f>IF(AI_Impact_on_Jobs_20303[[#This Row],[Risk_Category]] = "Low", AI_Impact_on_Jobs_20303[[#This Row],[Automation_Probability_2030]], 0)</f>
        <v>0</v>
      </c>
      <c r="M1820">
        <f>IF(AI_Impact_on_Jobs_20303[[#This Row],[Risk_Category]]="Medium", AI_Impact_on_Jobs_20303[[#This Row],[Automation_Probability_2030]], 0)</f>
        <v>35</v>
      </c>
      <c r="N1820">
        <f>IF(AI_Impact_on_Jobs_20303[[#This Row],[Risk_Category]]="High", AI_Impact_on_Jobs_20303[[#This Row],[Automation_Probability_2030]], 0)</f>
        <v>0</v>
      </c>
      <c r="O1820">
        <f>AVERAGE(AI_Impact_on_Jobs_20303[[#This Row],[Skill_1]:[Skill_10]])</f>
        <v>47.4</v>
      </c>
      <c r="P1820">
        <v>67</v>
      </c>
      <c r="Q1820">
        <v>64</v>
      </c>
      <c r="R1820">
        <v>9</v>
      </c>
      <c r="S1820">
        <v>11</v>
      </c>
      <c r="T1820">
        <v>32</v>
      </c>
      <c r="U1820">
        <v>9</v>
      </c>
      <c r="V1820">
        <v>41</v>
      </c>
      <c r="W1820">
        <v>91</v>
      </c>
      <c r="X1820">
        <v>78</v>
      </c>
      <c r="Y1820">
        <v>72</v>
      </c>
    </row>
    <row r="1821" spans="1:25" x14ac:dyDescent="0.35">
      <c r="A1821">
        <v>1820</v>
      </c>
      <c r="B1821" t="s">
        <v>33</v>
      </c>
      <c r="C1821">
        <v>62146</v>
      </c>
      <c r="D1821">
        <f>ROUND(AI_Impact_on_Jobs_20303[[#This Row],[Salary]]/1000, 1)</f>
        <v>62.1</v>
      </c>
      <c r="E1821">
        <v>26</v>
      </c>
      <c r="F18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21" t="s">
        <v>19</v>
      </c>
      <c r="H1821">
        <v>88</v>
      </c>
      <c r="I1821">
        <v>95</v>
      </c>
      <c r="J1821">
        <v>74</v>
      </c>
      <c r="K1821" t="s">
        <v>20</v>
      </c>
      <c r="L1821">
        <f>IF(AI_Impact_on_Jobs_20303[[#This Row],[Risk_Category]] = "Low", AI_Impact_on_Jobs_20303[[#This Row],[Automation_Probability_2030]], 0)</f>
        <v>0</v>
      </c>
      <c r="M1821">
        <f>IF(AI_Impact_on_Jobs_20303[[#This Row],[Risk_Category]]="Medium", AI_Impact_on_Jobs_20303[[#This Row],[Automation_Probability_2030]], 0)</f>
        <v>0</v>
      </c>
      <c r="N1821">
        <f>IF(AI_Impact_on_Jobs_20303[[#This Row],[Risk_Category]]="High", AI_Impact_on_Jobs_20303[[#This Row],[Automation_Probability_2030]], 0)</f>
        <v>74</v>
      </c>
      <c r="O1821">
        <f>AVERAGE(AI_Impact_on_Jobs_20303[[#This Row],[Skill_1]:[Skill_10]])</f>
        <v>52</v>
      </c>
      <c r="P1821">
        <v>84</v>
      </c>
      <c r="Q1821">
        <v>28</v>
      </c>
      <c r="R1821">
        <v>5</v>
      </c>
      <c r="S1821">
        <v>13</v>
      </c>
      <c r="T1821">
        <v>61</v>
      </c>
      <c r="U1821">
        <v>61</v>
      </c>
      <c r="V1821">
        <v>26</v>
      </c>
      <c r="W1821">
        <v>73</v>
      </c>
      <c r="X1821">
        <v>77</v>
      </c>
      <c r="Y1821">
        <v>92</v>
      </c>
    </row>
    <row r="1822" spans="1:25" x14ac:dyDescent="0.35">
      <c r="A1822">
        <v>1821</v>
      </c>
      <c r="B1822" t="s">
        <v>28</v>
      </c>
      <c r="C1822">
        <v>60410</v>
      </c>
      <c r="D1822">
        <f>ROUND(AI_Impact_on_Jobs_20303[[#This Row],[Salary]]/1000, 1)</f>
        <v>60.4</v>
      </c>
      <c r="E1822">
        <v>8</v>
      </c>
      <c r="F18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22" t="s">
        <v>22</v>
      </c>
      <c r="H1822">
        <v>78</v>
      </c>
      <c r="I1822">
        <v>125</v>
      </c>
      <c r="J1822">
        <v>4</v>
      </c>
      <c r="K1822" t="s">
        <v>27</v>
      </c>
      <c r="L1822">
        <f>IF(AI_Impact_on_Jobs_20303[[#This Row],[Risk_Category]] = "Low", AI_Impact_on_Jobs_20303[[#This Row],[Automation_Probability_2030]], 0)</f>
        <v>0</v>
      </c>
      <c r="M1822">
        <f>IF(AI_Impact_on_Jobs_20303[[#This Row],[Risk_Category]]="Medium", AI_Impact_on_Jobs_20303[[#This Row],[Automation_Probability_2030]], 0)</f>
        <v>4</v>
      </c>
      <c r="N1822">
        <f>IF(AI_Impact_on_Jobs_20303[[#This Row],[Risk_Category]]="High", AI_Impact_on_Jobs_20303[[#This Row],[Automation_Probability_2030]], 0)</f>
        <v>0</v>
      </c>
      <c r="O1822">
        <f>AVERAGE(AI_Impact_on_Jobs_20303[[#This Row],[Skill_1]:[Skill_10]])</f>
        <v>35.700000000000003</v>
      </c>
      <c r="P1822">
        <v>31</v>
      </c>
      <c r="Q1822">
        <v>48</v>
      </c>
      <c r="R1822">
        <v>2</v>
      </c>
      <c r="S1822">
        <v>3</v>
      </c>
      <c r="T1822">
        <v>47</v>
      </c>
      <c r="U1822">
        <v>11</v>
      </c>
      <c r="V1822">
        <v>13</v>
      </c>
      <c r="W1822">
        <v>46</v>
      </c>
      <c r="X1822">
        <v>73</v>
      </c>
      <c r="Y1822">
        <v>83</v>
      </c>
    </row>
    <row r="1823" spans="1:25" x14ac:dyDescent="0.35">
      <c r="A1823">
        <v>1822</v>
      </c>
      <c r="B1823" t="s">
        <v>41</v>
      </c>
      <c r="C1823">
        <v>110449</v>
      </c>
      <c r="D1823">
        <f>ROUND(AI_Impact_on_Jobs_20303[[#This Row],[Salary]]/1000, 1)</f>
        <v>110.4</v>
      </c>
      <c r="E1823">
        <v>21</v>
      </c>
      <c r="F18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23" t="s">
        <v>25</v>
      </c>
      <c r="H1823">
        <v>47</v>
      </c>
      <c r="I1823">
        <v>88</v>
      </c>
      <c r="J1823">
        <v>75</v>
      </c>
      <c r="K1823" t="s">
        <v>20</v>
      </c>
      <c r="L1823">
        <f>IF(AI_Impact_on_Jobs_20303[[#This Row],[Risk_Category]] = "Low", AI_Impact_on_Jobs_20303[[#This Row],[Automation_Probability_2030]], 0)</f>
        <v>0</v>
      </c>
      <c r="M1823">
        <f>IF(AI_Impact_on_Jobs_20303[[#This Row],[Risk_Category]]="Medium", AI_Impact_on_Jobs_20303[[#This Row],[Automation_Probability_2030]], 0)</f>
        <v>0</v>
      </c>
      <c r="N1823">
        <f>IF(AI_Impact_on_Jobs_20303[[#This Row],[Risk_Category]]="High", AI_Impact_on_Jobs_20303[[#This Row],[Automation_Probability_2030]], 0)</f>
        <v>75</v>
      </c>
      <c r="O1823">
        <f>AVERAGE(AI_Impact_on_Jobs_20303[[#This Row],[Skill_1]:[Skill_10]])</f>
        <v>43.7</v>
      </c>
      <c r="P1823">
        <v>15</v>
      </c>
      <c r="Q1823">
        <v>79</v>
      </c>
      <c r="R1823">
        <v>47</v>
      </c>
      <c r="S1823">
        <v>79</v>
      </c>
      <c r="T1823">
        <v>7</v>
      </c>
      <c r="U1823">
        <v>19</v>
      </c>
      <c r="V1823">
        <v>51</v>
      </c>
      <c r="W1823">
        <v>44</v>
      </c>
      <c r="X1823">
        <v>42</v>
      </c>
      <c r="Y1823">
        <v>54</v>
      </c>
    </row>
    <row r="1824" spans="1:25" x14ac:dyDescent="0.35">
      <c r="A1824">
        <v>1823</v>
      </c>
      <c r="B1824" t="s">
        <v>28</v>
      </c>
      <c r="C1824">
        <v>142691</v>
      </c>
      <c r="D1824">
        <f>ROUND(AI_Impact_on_Jobs_20303[[#This Row],[Salary]]/1000, 1)</f>
        <v>142.69999999999999</v>
      </c>
      <c r="E1824">
        <v>18</v>
      </c>
      <c r="F18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24" t="s">
        <v>19</v>
      </c>
      <c r="H1824">
        <v>31</v>
      </c>
      <c r="I1824">
        <v>84</v>
      </c>
      <c r="J1824">
        <v>51</v>
      </c>
      <c r="K1824" t="s">
        <v>27</v>
      </c>
      <c r="L1824">
        <f>IF(AI_Impact_on_Jobs_20303[[#This Row],[Risk_Category]] = "Low", AI_Impact_on_Jobs_20303[[#This Row],[Automation_Probability_2030]], 0)</f>
        <v>0</v>
      </c>
      <c r="M1824">
        <f>IF(AI_Impact_on_Jobs_20303[[#This Row],[Risk_Category]]="Medium", AI_Impact_on_Jobs_20303[[#This Row],[Automation_Probability_2030]], 0)</f>
        <v>51</v>
      </c>
      <c r="N1824">
        <f>IF(AI_Impact_on_Jobs_20303[[#This Row],[Risk_Category]]="High", AI_Impact_on_Jobs_20303[[#This Row],[Automation_Probability_2030]], 0)</f>
        <v>0</v>
      </c>
      <c r="O1824">
        <f>AVERAGE(AI_Impact_on_Jobs_20303[[#This Row],[Skill_1]:[Skill_10]])</f>
        <v>41.3</v>
      </c>
      <c r="P1824">
        <v>31</v>
      </c>
      <c r="Q1824">
        <v>89</v>
      </c>
      <c r="R1824">
        <v>44</v>
      </c>
      <c r="S1824">
        <v>29</v>
      </c>
      <c r="T1824">
        <v>16</v>
      </c>
      <c r="U1824">
        <v>67</v>
      </c>
      <c r="V1824">
        <v>3</v>
      </c>
      <c r="W1824">
        <v>45</v>
      </c>
      <c r="X1824">
        <v>55</v>
      </c>
      <c r="Y1824">
        <v>34</v>
      </c>
    </row>
    <row r="1825" spans="1:25" x14ac:dyDescent="0.35">
      <c r="A1825">
        <v>1824</v>
      </c>
      <c r="B1825" t="s">
        <v>18</v>
      </c>
      <c r="C1825">
        <v>33659</v>
      </c>
      <c r="D1825">
        <f>ROUND(AI_Impact_on_Jobs_20303[[#This Row],[Salary]]/1000, 1)</f>
        <v>33.700000000000003</v>
      </c>
      <c r="E1825">
        <v>17</v>
      </c>
      <c r="F18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25" t="s">
        <v>22</v>
      </c>
      <c r="H1825">
        <v>68</v>
      </c>
      <c r="I1825">
        <v>147</v>
      </c>
      <c r="J1825">
        <v>83</v>
      </c>
      <c r="K1825" t="s">
        <v>20</v>
      </c>
      <c r="L1825">
        <f>IF(AI_Impact_on_Jobs_20303[[#This Row],[Risk_Category]] = "Low", AI_Impact_on_Jobs_20303[[#This Row],[Automation_Probability_2030]], 0)</f>
        <v>0</v>
      </c>
      <c r="M1825">
        <f>IF(AI_Impact_on_Jobs_20303[[#This Row],[Risk_Category]]="Medium", AI_Impact_on_Jobs_20303[[#This Row],[Automation_Probability_2030]], 0)</f>
        <v>0</v>
      </c>
      <c r="N1825">
        <f>IF(AI_Impact_on_Jobs_20303[[#This Row],[Risk_Category]]="High", AI_Impact_on_Jobs_20303[[#This Row],[Automation_Probability_2030]], 0)</f>
        <v>83</v>
      </c>
      <c r="O1825">
        <f>AVERAGE(AI_Impact_on_Jobs_20303[[#This Row],[Skill_1]:[Skill_10]])</f>
        <v>40.700000000000003</v>
      </c>
      <c r="P1825">
        <v>54</v>
      </c>
      <c r="Q1825">
        <v>25</v>
      </c>
      <c r="R1825">
        <v>39</v>
      </c>
      <c r="S1825">
        <v>3</v>
      </c>
      <c r="T1825">
        <v>69</v>
      </c>
      <c r="U1825">
        <v>31</v>
      </c>
      <c r="V1825">
        <v>54</v>
      </c>
      <c r="W1825">
        <v>25</v>
      </c>
      <c r="X1825">
        <v>62</v>
      </c>
      <c r="Y1825">
        <v>45</v>
      </c>
    </row>
    <row r="1826" spans="1:25" x14ac:dyDescent="0.35">
      <c r="A1826">
        <v>1825</v>
      </c>
      <c r="B1826" t="s">
        <v>40</v>
      </c>
      <c r="C1826">
        <v>109911</v>
      </c>
      <c r="D1826">
        <f>ROUND(AI_Impact_on_Jobs_20303[[#This Row],[Salary]]/1000, 1)</f>
        <v>109.9</v>
      </c>
      <c r="E1826">
        <v>9</v>
      </c>
      <c r="F18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26" t="s">
        <v>22</v>
      </c>
      <c r="H1826">
        <v>94</v>
      </c>
      <c r="I1826">
        <v>121</v>
      </c>
      <c r="J1826">
        <v>12</v>
      </c>
      <c r="K1826" t="s">
        <v>23</v>
      </c>
      <c r="L1826">
        <f>IF(AI_Impact_on_Jobs_20303[[#This Row],[Risk_Category]] = "Low", AI_Impact_on_Jobs_20303[[#This Row],[Automation_Probability_2030]], 0)</f>
        <v>12</v>
      </c>
      <c r="M1826">
        <f>IF(AI_Impact_on_Jobs_20303[[#This Row],[Risk_Category]]="Medium", AI_Impact_on_Jobs_20303[[#This Row],[Automation_Probability_2030]], 0)</f>
        <v>0</v>
      </c>
      <c r="N1826">
        <f>IF(AI_Impact_on_Jobs_20303[[#This Row],[Risk_Category]]="High", AI_Impact_on_Jobs_20303[[#This Row],[Automation_Probability_2030]], 0)</f>
        <v>0</v>
      </c>
      <c r="O1826">
        <f>AVERAGE(AI_Impact_on_Jobs_20303[[#This Row],[Skill_1]:[Skill_10]])</f>
        <v>37.5</v>
      </c>
      <c r="P1826">
        <v>5</v>
      </c>
      <c r="Q1826">
        <v>47</v>
      </c>
      <c r="R1826">
        <v>8</v>
      </c>
      <c r="S1826">
        <v>83</v>
      </c>
      <c r="T1826">
        <v>28</v>
      </c>
      <c r="U1826">
        <v>82</v>
      </c>
      <c r="V1826">
        <v>18</v>
      </c>
      <c r="W1826">
        <v>76</v>
      </c>
      <c r="X1826">
        <v>25</v>
      </c>
      <c r="Y1826">
        <v>3</v>
      </c>
    </row>
    <row r="1827" spans="1:25" x14ac:dyDescent="0.35">
      <c r="A1827">
        <v>1826</v>
      </c>
      <c r="B1827" t="s">
        <v>30</v>
      </c>
      <c r="C1827">
        <v>117298</v>
      </c>
      <c r="D1827">
        <f>ROUND(AI_Impact_on_Jobs_20303[[#This Row],[Salary]]/1000, 1)</f>
        <v>117.3</v>
      </c>
      <c r="E1827">
        <v>28</v>
      </c>
      <c r="F18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27" t="s">
        <v>22</v>
      </c>
      <c r="H1827">
        <v>42</v>
      </c>
      <c r="I1827">
        <v>149</v>
      </c>
      <c r="J1827">
        <v>36</v>
      </c>
      <c r="K1827" t="s">
        <v>27</v>
      </c>
      <c r="L1827">
        <f>IF(AI_Impact_on_Jobs_20303[[#This Row],[Risk_Category]] = "Low", AI_Impact_on_Jobs_20303[[#This Row],[Automation_Probability_2030]], 0)</f>
        <v>0</v>
      </c>
      <c r="M1827">
        <f>IF(AI_Impact_on_Jobs_20303[[#This Row],[Risk_Category]]="Medium", AI_Impact_on_Jobs_20303[[#This Row],[Automation_Probability_2030]], 0)</f>
        <v>36</v>
      </c>
      <c r="N1827">
        <f>IF(AI_Impact_on_Jobs_20303[[#This Row],[Risk_Category]]="High", AI_Impact_on_Jobs_20303[[#This Row],[Automation_Probability_2030]], 0)</f>
        <v>0</v>
      </c>
      <c r="O1827">
        <f>AVERAGE(AI_Impact_on_Jobs_20303[[#This Row],[Skill_1]:[Skill_10]])</f>
        <v>37.4</v>
      </c>
      <c r="P1827">
        <v>46</v>
      </c>
      <c r="Q1827">
        <v>73</v>
      </c>
      <c r="R1827">
        <v>1</v>
      </c>
      <c r="S1827">
        <v>15</v>
      </c>
      <c r="T1827">
        <v>2</v>
      </c>
      <c r="U1827">
        <v>99</v>
      </c>
      <c r="V1827">
        <v>76</v>
      </c>
      <c r="W1827">
        <v>37</v>
      </c>
      <c r="X1827">
        <v>16</v>
      </c>
      <c r="Y1827">
        <v>9</v>
      </c>
    </row>
    <row r="1828" spans="1:25" x14ac:dyDescent="0.35">
      <c r="A1828">
        <v>1827</v>
      </c>
      <c r="B1828" t="s">
        <v>43</v>
      </c>
      <c r="C1828">
        <v>100114</v>
      </c>
      <c r="D1828">
        <f>ROUND(AI_Impact_on_Jobs_20303[[#This Row],[Salary]]/1000, 1)</f>
        <v>100.1</v>
      </c>
      <c r="E1828">
        <v>14</v>
      </c>
      <c r="F18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28" t="s">
        <v>22</v>
      </c>
      <c r="H1828">
        <v>98</v>
      </c>
      <c r="I1828">
        <v>117</v>
      </c>
      <c r="J1828">
        <v>14</v>
      </c>
      <c r="K1828" t="s">
        <v>23</v>
      </c>
      <c r="L1828">
        <f>IF(AI_Impact_on_Jobs_20303[[#This Row],[Risk_Category]] = "Low", AI_Impact_on_Jobs_20303[[#This Row],[Automation_Probability_2030]], 0)</f>
        <v>14</v>
      </c>
      <c r="M1828">
        <f>IF(AI_Impact_on_Jobs_20303[[#This Row],[Risk_Category]]="Medium", AI_Impact_on_Jobs_20303[[#This Row],[Automation_Probability_2030]], 0)</f>
        <v>0</v>
      </c>
      <c r="N1828">
        <f>IF(AI_Impact_on_Jobs_20303[[#This Row],[Risk_Category]]="High", AI_Impact_on_Jobs_20303[[#This Row],[Automation_Probability_2030]], 0)</f>
        <v>0</v>
      </c>
      <c r="O1828">
        <f>AVERAGE(AI_Impact_on_Jobs_20303[[#This Row],[Skill_1]:[Skill_10]])</f>
        <v>43</v>
      </c>
      <c r="P1828">
        <v>5</v>
      </c>
      <c r="Q1828">
        <v>10</v>
      </c>
      <c r="R1828">
        <v>52</v>
      </c>
      <c r="S1828">
        <v>96</v>
      </c>
      <c r="T1828">
        <v>2</v>
      </c>
      <c r="U1828">
        <v>72</v>
      </c>
      <c r="V1828">
        <v>63</v>
      </c>
      <c r="W1828">
        <v>69</v>
      </c>
      <c r="X1828">
        <v>57</v>
      </c>
      <c r="Y1828">
        <v>4</v>
      </c>
    </row>
    <row r="1829" spans="1:25" x14ac:dyDescent="0.35">
      <c r="A1829">
        <v>1828</v>
      </c>
      <c r="B1829" t="s">
        <v>43</v>
      </c>
      <c r="C1829">
        <v>149401</v>
      </c>
      <c r="D1829">
        <f>ROUND(AI_Impact_on_Jobs_20303[[#This Row],[Salary]]/1000, 1)</f>
        <v>149.4</v>
      </c>
      <c r="E1829">
        <v>18</v>
      </c>
      <c r="F18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29" t="s">
        <v>25</v>
      </c>
      <c r="H1829">
        <v>92</v>
      </c>
      <c r="I1829">
        <v>73</v>
      </c>
      <c r="J1829">
        <v>3</v>
      </c>
      <c r="K1829" t="s">
        <v>23</v>
      </c>
      <c r="L1829">
        <f>IF(AI_Impact_on_Jobs_20303[[#This Row],[Risk_Category]] = "Low", AI_Impact_on_Jobs_20303[[#This Row],[Automation_Probability_2030]], 0)</f>
        <v>3</v>
      </c>
      <c r="M1829">
        <f>IF(AI_Impact_on_Jobs_20303[[#This Row],[Risk_Category]]="Medium", AI_Impact_on_Jobs_20303[[#This Row],[Automation_Probability_2030]], 0)</f>
        <v>0</v>
      </c>
      <c r="N1829">
        <f>IF(AI_Impact_on_Jobs_20303[[#This Row],[Risk_Category]]="High", AI_Impact_on_Jobs_20303[[#This Row],[Automation_Probability_2030]], 0)</f>
        <v>0</v>
      </c>
      <c r="O1829">
        <f>AVERAGE(AI_Impact_on_Jobs_20303[[#This Row],[Skill_1]:[Skill_10]])</f>
        <v>65</v>
      </c>
      <c r="P1829">
        <v>68</v>
      </c>
      <c r="Q1829">
        <v>44</v>
      </c>
      <c r="R1829">
        <v>92</v>
      </c>
      <c r="S1829">
        <v>79</v>
      </c>
      <c r="T1829">
        <v>43</v>
      </c>
      <c r="U1829">
        <v>7</v>
      </c>
      <c r="V1829">
        <v>87</v>
      </c>
      <c r="W1829">
        <v>77</v>
      </c>
      <c r="X1829">
        <v>79</v>
      </c>
      <c r="Y1829">
        <v>74</v>
      </c>
    </row>
    <row r="1830" spans="1:25" x14ac:dyDescent="0.35">
      <c r="A1830">
        <v>1829</v>
      </c>
      <c r="B1830" t="s">
        <v>35</v>
      </c>
      <c r="C1830">
        <v>101160</v>
      </c>
      <c r="D1830">
        <f>ROUND(AI_Impact_on_Jobs_20303[[#This Row],[Salary]]/1000, 1)</f>
        <v>101.2</v>
      </c>
      <c r="E1830">
        <v>3</v>
      </c>
      <c r="F18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30" t="s">
        <v>25</v>
      </c>
      <c r="H1830">
        <v>0</v>
      </c>
      <c r="I1830">
        <v>74</v>
      </c>
      <c r="J1830">
        <v>32</v>
      </c>
      <c r="K1830" t="s">
        <v>27</v>
      </c>
      <c r="L1830">
        <f>IF(AI_Impact_on_Jobs_20303[[#This Row],[Risk_Category]] = "Low", AI_Impact_on_Jobs_20303[[#This Row],[Automation_Probability_2030]], 0)</f>
        <v>0</v>
      </c>
      <c r="M1830">
        <f>IF(AI_Impact_on_Jobs_20303[[#This Row],[Risk_Category]]="Medium", AI_Impact_on_Jobs_20303[[#This Row],[Automation_Probability_2030]], 0)</f>
        <v>32</v>
      </c>
      <c r="N1830">
        <f>IF(AI_Impact_on_Jobs_20303[[#This Row],[Risk_Category]]="High", AI_Impact_on_Jobs_20303[[#This Row],[Automation_Probability_2030]], 0)</f>
        <v>0</v>
      </c>
      <c r="O1830">
        <f>AVERAGE(AI_Impact_on_Jobs_20303[[#This Row],[Skill_1]:[Skill_10]])</f>
        <v>39.1</v>
      </c>
      <c r="P1830">
        <v>11</v>
      </c>
      <c r="Q1830">
        <v>53</v>
      </c>
      <c r="R1830">
        <v>4</v>
      </c>
      <c r="S1830">
        <v>18</v>
      </c>
      <c r="T1830">
        <v>23</v>
      </c>
      <c r="U1830">
        <v>66</v>
      </c>
      <c r="V1830">
        <v>47</v>
      </c>
      <c r="W1830">
        <v>46</v>
      </c>
      <c r="X1830">
        <v>77</v>
      </c>
      <c r="Y1830">
        <v>46</v>
      </c>
    </row>
    <row r="1831" spans="1:25" x14ac:dyDescent="0.35">
      <c r="A1831">
        <v>1830</v>
      </c>
      <c r="B1831" t="s">
        <v>42</v>
      </c>
      <c r="C1831">
        <v>66594</v>
      </c>
      <c r="D1831">
        <f>ROUND(AI_Impact_on_Jobs_20303[[#This Row],[Salary]]/1000, 1)</f>
        <v>66.599999999999994</v>
      </c>
      <c r="E1831">
        <v>23</v>
      </c>
      <c r="F18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31" t="s">
        <v>25</v>
      </c>
      <c r="H1831">
        <v>65</v>
      </c>
      <c r="I1831">
        <v>65</v>
      </c>
      <c r="J1831">
        <v>55</v>
      </c>
      <c r="K1831" t="s">
        <v>27</v>
      </c>
      <c r="L1831">
        <f>IF(AI_Impact_on_Jobs_20303[[#This Row],[Risk_Category]] = "Low", AI_Impact_on_Jobs_20303[[#This Row],[Automation_Probability_2030]], 0)</f>
        <v>0</v>
      </c>
      <c r="M1831">
        <f>IF(AI_Impact_on_Jobs_20303[[#This Row],[Risk_Category]]="Medium", AI_Impact_on_Jobs_20303[[#This Row],[Automation_Probability_2030]], 0)</f>
        <v>55</v>
      </c>
      <c r="N1831">
        <f>IF(AI_Impact_on_Jobs_20303[[#This Row],[Risk_Category]]="High", AI_Impact_on_Jobs_20303[[#This Row],[Automation_Probability_2030]], 0)</f>
        <v>0</v>
      </c>
      <c r="O1831">
        <f>AVERAGE(AI_Impact_on_Jobs_20303[[#This Row],[Skill_1]:[Skill_10]])</f>
        <v>37.200000000000003</v>
      </c>
      <c r="P1831">
        <v>85</v>
      </c>
      <c r="Q1831">
        <v>12</v>
      </c>
      <c r="R1831">
        <v>9</v>
      </c>
      <c r="S1831">
        <v>8</v>
      </c>
      <c r="T1831">
        <v>35</v>
      </c>
      <c r="U1831">
        <v>61</v>
      </c>
      <c r="V1831">
        <v>56</v>
      </c>
      <c r="W1831">
        <v>1</v>
      </c>
      <c r="X1831">
        <v>8</v>
      </c>
      <c r="Y1831">
        <v>97</v>
      </c>
    </row>
    <row r="1832" spans="1:25" x14ac:dyDescent="0.35">
      <c r="A1832">
        <v>1831</v>
      </c>
      <c r="B1832" t="s">
        <v>42</v>
      </c>
      <c r="C1832">
        <v>94043</v>
      </c>
      <c r="D1832">
        <f>ROUND(AI_Impact_on_Jobs_20303[[#This Row],[Salary]]/1000, 1)</f>
        <v>94</v>
      </c>
      <c r="E1832">
        <v>5</v>
      </c>
      <c r="F18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32" t="s">
        <v>22</v>
      </c>
      <c r="H1832">
        <v>9</v>
      </c>
      <c r="I1832">
        <v>106</v>
      </c>
      <c r="J1832">
        <v>67</v>
      </c>
      <c r="K1832" t="s">
        <v>27</v>
      </c>
      <c r="L1832">
        <f>IF(AI_Impact_on_Jobs_20303[[#This Row],[Risk_Category]] = "Low", AI_Impact_on_Jobs_20303[[#This Row],[Automation_Probability_2030]], 0)</f>
        <v>0</v>
      </c>
      <c r="M1832">
        <f>IF(AI_Impact_on_Jobs_20303[[#This Row],[Risk_Category]]="Medium", AI_Impact_on_Jobs_20303[[#This Row],[Automation_Probability_2030]], 0)</f>
        <v>67</v>
      </c>
      <c r="N1832">
        <f>IF(AI_Impact_on_Jobs_20303[[#This Row],[Risk_Category]]="High", AI_Impact_on_Jobs_20303[[#This Row],[Automation_Probability_2030]], 0)</f>
        <v>0</v>
      </c>
      <c r="O1832">
        <f>AVERAGE(AI_Impact_on_Jobs_20303[[#This Row],[Skill_1]:[Skill_10]])</f>
        <v>43.8</v>
      </c>
      <c r="P1832">
        <v>18</v>
      </c>
      <c r="Q1832">
        <v>79</v>
      </c>
      <c r="R1832">
        <v>6</v>
      </c>
      <c r="S1832">
        <v>88</v>
      </c>
      <c r="T1832">
        <v>67</v>
      </c>
      <c r="U1832">
        <v>37</v>
      </c>
      <c r="V1832">
        <v>19</v>
      </c>
      <c r="W1832">
        <v>82</v>
      </c>
      <c r="X1832">
        <v>6</v>
      </c>
      <c r="Y1832">
        <v>36</v>
      </c>
    </row>
    <row r="1833" spans="1:25" x14ac:dyDescent="0.35">
      <c r="A1833">
        <v>1832</v>
      </c>
      <c r="B1833" t="s">
        <v>43</v>
      </c>
      <c r="C1833">
        <v>110270</v>
      </c>
      <c r="D1833">
        <f>ROUND(AI_Impact_on_Jobs_20303[[#This Row],[Salary]]/1000, 1)</f>
        <v>110.3</v>
      </c>
      <c r="E1833">
        <v>21</v>
      </c>
      <c r="F18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33" t="s">
        <v>25</v>
      </c>
      <c r="H1833">
        <v>83</v>
      </c>
      <c r="I1833">
        <v>84</v>
      </c>
      <c r="J1833">
        <v>7</v>
      </c>
      <c r="K1833" t="s">
        <v>23</v>
      </c>
      <c r="L1833">
        <f>IF(AI_Impact_on_Jobs_20303[[#This Row],[Risk_Category]] = "Low", AI_Impact_on_Jobs_20303[[#This Row],[Automation_Probability_2030]], 0)</f>
        <v>7</v>
      </c>
      <c r="M1833">
        <f>IF(AI_Impact_on_Jobs_20303[[#This Row],[Risk_Category]]="Medium", AI_Impact_on_Jobs_20303[[#This Row],[Automation_Probability_2030]], 0)</f>
        <v>0</v>
      </c>
      <c r="N1833">
        <f>IF(AI_Impact_on_Jobs_20303[[#This Row],[Risk_Category]]="High", AI_Impact_on_Jobs_20303[[#This Row],[Automation_Probability_2030]], 0)</f>
        <v>0</v>
      </c>
      <c r="O1833">
        <f>AVERAGE(AI_Impact_on_Jobs_20303[[#This Row],[Skill_1]:[Skill_10]])</f>
        <v>43.6</v>
      </c>
      <c r="P1833">
        <v>91</v>
      </c>
      <c r="Q1833">
        <v>39</v>
      </c>
      <c r="R1833">
        <v>35</v>
      </c>
      <c r="S1833">
        <v>2</v>
      </c>
      <c r="T1833">
        <v>9</v>
      </c>
      <c r="U1833">
        <v>22</v>
      </c>
      <c r="V1833">
        <v>64</v>
      </c>
      <c r="W1833">
        <v>88</v>
      </c>
      <c r="X1833">
        <v>3</v>
      </c>
      <c r="Y1833">
        <v>83</v>
      </c>
    </row>
    <row r="1834" spans="1:25" x14ac:dyDescent="0.35">
      <c r="A1834">
        <v>1833</v>
      </c>
      <c r="B1834" t="s">
        <v>43</v>
      </c>
      <c r="C1834">
        <v>98393</v>
      </c>
      <c r="D1834">
        <f>ROUND(AI_Impact_on_Jobs_20303[[#This Row],[Salary]]/1000, 1)</f>
        <v>98.4</v>
      </c>
      <c r="E1834">
        <v>29</v>
      </c>
      <c r="F18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34" t="s">
        <v>25</v>
      </c>
      <c r="H1834">
        <v>66</v>
      </c>
      <c r="I1834">
        <v>87</v>
      </c>
      <c r="J1834">
        <v>22</v>
      </c>
      <c r="K1834" t="s">
        <v>23</v>
      </c>
      <c r="L1834">
        <f>IF(AI_Impact_on_Jobs_20303[[#This Row],[Risk_Category]] = "Low", AI_Impact_on_Jobs_20303[[#This Row],[Automation_Probability_2030]], 0)</f>
        <v>22</v>
      </c>
      <c r="M1834">
        <f>IF(AI_Impact_on_Jobs_20303[[#This Row],[Risk_Category]]="Medium", AI_Impact_on_Jobs_20303[[#This Row],[Automation_Probability_2030]], 0)</f>
        <v>0</v>
      </c>
      <c r="N1834">
        <f>IF(AI_Impact_on_Jobs_20303[[#This Row],[Risk_Category]]="High", AI_Impact_on_Jobs_20303[[#This Row],[Automation_Probability_2030]], 0)</f>
        <v>0</v>
      </c>
      <c r="O1834">
        <f>AVERAGE(AI_Impact_on_Jobs_20303[[#This Row],[Skill_1]:[Skill_10]])</f>
        <v>45.2</v>
      </c>
      <c r="P1834">
        <v>25</v>
      </c>
      <c r="Q1834">
        <v>2</v>
      </c>
      <c r="R1834">
        <v>95</v>
      </c>
      <c r="S1834">
        <v>2</v>
      </c>
      <c r="T1834">
        <v>82</v>
      </c>
      <c r="U1834">
        <v>17</v>
      </c>
      <c r="V1834">
        <v>39</v>
      </c>
      <c r="W1834">
        <v>82</v>
      </c>
      <c r="X1834">
        <v>21</v>
      </c>
      <c r="Y1834">
        <v>87</v>
      </c>
    </row>
    <row r="1835" spans="1:25" x14ac:dyDescent="0.35">
      <c r="A1835">
        <v>1834</v>
      </c>
      <c r="B1835" t="s">
        <v>43</v>
      </c>
      <c r="C1835">
        <v>104038</v>
      </c>
      <c r="D1835">
        <f>ROUND(AI_Impact_on_Jobs_20303[[#This Row],[Salary]]/1000, 1)</f>
        <v>104</v>
      </c>
      <c r="E1835">
        <v>26</v>
      </c>
      <c r="F18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35" t="s">
        <v>19</v>
      </c>
      <c r="H1835">
        <v>37</v>
      </c>
      <c r="I1835">
        <v>116</v>
      </c>
      <c r="J1835">
        <v>14</v>
      </c>
      <c r="K1835" t="s">
        <v>23</v>
      </c>
      <c r="L1835">
        <f>IF(AI_Impact_on_Jobs_20303[[#This Row],[Risk_Category]] = "Low", AI_Impact_on_Jobs_20303[[#This Row],[Automation_Probability_2030]], 0)</f>
        <v>14</v>
      </c>
      <c r="M1835">
        <f>IF(AI_Impact_on_Jobs_20303[[#This Row],[Risk_Category]]="Medium", AI_Impact_on_Jobs_20303[[#This Row],[Automation_Probability_2030]], 0)</f>
        <v>0</v>
      </c>
      <c r="N1835">
        <f>IF(AI_Impact_on_Jobs_20303[[#This Row],[Risk_Category]]="High", AI_Impact_on_Jobs_20303[[#This Row],[Automation_Probability_2030]], 0)</f>
        <v>0</v>
      </c>
      <c r="O1835">
        <f>AVERAGE(AI_Impact_on_Jobs_20303[[#This Row],[Skill_1]:[Skill_10]])</f>
        <v>41.9</v>
      </c>
      <c r="P1835">
        <v>35</v>
      </c>
      <c r="Q1835">
        <v>73</v>
      </c>
      <c r="R1835">
        <v>31</v>
      </c>
      <c r="S1835">
        <v>2</v>
      </c>
      <c r="T1835">
        <v>81</v>
      </c>
      <c r="U1835">
        <v>81</v>
      </c>
      <c r="V1835">
        <v>5</v>
      </c>
      <c r="W1835">
        <v>53</v>
      </c>
      <c r="X1835">
        <v>7</v>
      </c>
      <c r="Y1835">
        <v>51</v>
      </c>
    </row>
    <row r="1836" spans="1:25" x14ac:dyDescent="0.35">
      <c r="A1836">
        <v>1835</v>
      </c>
      <c r="B1836" t="s">
        <v>35</v>
      </c>
      <c r="C1836">
        <v>104088</v>
      </c>
      <c r="D1836">
        <f>ROUND(AI_Impact_on_Jobs_20303[[#This Row],[Salary]]/1000, 1)</f>
        <v>104.1</v>
      </c>
      <c r="E1836">
        <v>11</v>
      </c>
      <c r="F18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36" t="s">
        <v>22</v>
      </c>
      <c r="H1836">
        <v>99</v>
      </c>
      <c r="I1836">
        <v>65</v>
      </c>
      <c r="J1836">
        <v>54</v>
      </c>
      <c r="K1836" t="s">
        <v>27</v>
      </c>
      <c r="L1836">
        <f>IF(AI_Impact_on_Jobs_20303[[#This Row],[Risk_Category]] = "Low", AI_Impact_on_Jobs_20303[[#This Row],[Automation_Probability_2030]], 0)</f>
        <v>0</v>
      </c>
      <c r="M1836">
        <f>IF(AI_Impact_on_Jobs_20303[[#This Row],[Risk_Category]]="Medium", AI_Impact_on_Jobs_20303[[#This Row],[Automation_Probability_2030]], 0)</f>
        <v>54</v>
      </c>
      <c r="N1836">
        <f>IF(AI_Impact_on_Jobs_20303[[#This Row],[Risk_Category]]="High", AI_Impact_on_Jobs_20303[[#This Row],[Automation_Probability_2030]], 0)</f>
        <v>0</v>
      </c>
      <c r="O1836">
        <f>AVERAGE(AI_Impact_on_Jobs_20303[[#This Row],[Skill_1]:[Skill_10]])</f>
        <v>59.3</v>
      </c>
      <c r="P1836">
        <v>89</v>
      </c>
      <c r="Q1836">
        <v>69</v>
      </c>
      <c r="R1836">
        <v>88</v>
      </c>
      <c r="S1836">
        <v>34</v>
      </c>
      <c r="T1836">
        <v>27</v>
      </c>
      <c r="U1836">
        <v>85</v>
      </c>
      <c r="V1836">
        <v>39</v>
      </c>
      <c r="W1836">
        <v>71</v>
      </c>
      <c r="X1836">
        <v>15</v>
      </c>
      <c r="Y1836">
        <v>76</v>
      </c>
    </row>
    <row r="1837" spans="1:25" x14ac:dyDescent="0.35">
      <c r="A1837">
        <v>1836</v>
      </c>
      <c r="B1837" t="s">
        <v>44</v>
      </c>
      <c r="C1837">
        <v>38290</v>
      </c>
      <c r="D1837">
        <f>ROUND(AI_Impact_on_Jobs_20303[[#This Row],[Salary]]/1000, 1)</f>
        <v>38.299999999999997</v>
      </c>
      <c r="E1837">
        <v>27</v>
      </c>
      <c r="F18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37" t="s">
        <v>22</v>
      </c>
      <c r="H1837">
        <v>27</v>
      </c>
      <c r="I1837">
        <v>99</v>
      </c>
      <c r="J1837">
        <v>58</v>
      </c>
      <c r="K1837" t="s">
        <v>27</v>
      </c>
      <c r="L1837">
        <f>IF(AI_Impact_on_Jobs_20303[[#This Row],[Risk_Category]] = "Low", AI_Impact_on_Jobs_20303[[#This Row],[Automation_Probability_2030]], 0)</f>
        <v>0</v>
      </c>
      <c r="M1837">
        <f>IF(AI_Impact_on_Jobs_20303[[#This Row],[Risk_Category]]="Medium", AI_Impact_on_Jobs_20303[[#This Row],[Automation_Probability_2030]], 0)</f>
        <v>58</v>
      </c>
      <c r="N1837">
        <f>IF(AI_Impact_on_Jobs_20303[[#This Row],[Risk_Category]]="High", AI_Impact_on_Jobs_20303[[#This Row],[Automation_Probability_2030]], 0)</f>
        <v>0</v>
      </c>
      <c r="O1837">
        <f>AVERAGE(AI_Impact_on_Jobs_20303[[#This Row],[Skill_1]:[Skill_10]])</f>
        <v>45.5</v>
      </c>
      <c r="P1837">
        <v>1</v>
      </c>
      <c r="Q1837">
        <v>64</v>
      </c>
      <c r="R1837">
        <v>54</v>
      </c>
      <c r="S1837">
        <v>22</v>
      </c>
      <c r="T1837">
        <v>75</v>
      </c>
      <c r="U1837">
        <v>3</v>
      </c>
      <c r="V1837">
        <v>28</v>
      </c>
      <c r="W1837">
        <v>47</v>
      </c>
      <c r="X1837">
        <v>68</v>
      </c>
      <c r="Y1837">
        <v>93</v>
      </c>
    </row>
    <row r="1838" spans="1:25" x14ac:dyDescent="0.35">
      <c r="A1838">
        <v>1837</v>
      </c>
      <c r="B1838" t="s">
        <v>21</v>
      </c>
      <c r="C1838">
        <v>86373</v>
      </c>
      <c r="D1838">
        <f>ROUND(AI_Impact_on_Jobs_20303[[#This Row],[Salary]]/1000, 1)</f>
        <v>86.4</v>
      </c>
      <c r="E1838">
        <v>16</v>
      </c>
      <c r="F18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38" t="s">
        <v>22</v>
      </c>
      <c r="H1838">
        <v>39</v>
      </c>
      <c r="I1838">
        <v>141</v>
      </c>
      <c r="J1838">
        <v>27</v>
      </c>
      <c r="K1838" t="s">
        <v>23</v>
      </c>
      <c r="L1838">
        <f>IF(AI_Impact_on_Jobs_20303[[#This Row],[Risk_Category]] = "Low", AI_Impact_on_Jobs_20303[[#This Row],[Automation_Probability_2030]], 0)</f>
        <v>27</v>
      </c>
      <c r="M1838">
        <f>IF(AI_Impact_on_Jobs_20303[[#This Row],[Risk_Category]]="Medium", AI_Impact_on_Jobs_20303[[#This Row],[Automation_Probability_2030]], 0)</f>
        <v>0</v>
      </c>
      <c r="N1838">
        <f>IF(AI_Impact_on_Jobs_20303[[#This Row],[Risk_Category]]="High", AI_Impact_on_Jobs_20303[[#This Row],[Automation_Probability_2030]], 0)</f>
        <v>0</v>
      </c>
      <c r="O1838">
        <f>AVERAGE(AI_Impact_on_Jobs_20303[[#This Row],[Skill_1]:[Skill_10]])</f>
        <v>59.5</v>
      </c>
      <c r="P1838">
        <v>2</v>
      </c>
      <c r="Q1838">
        <v>38</v>
      </c>
      <c r="R1838">
        <v>56</v>
      </c>
      <c r="S1838">
        <v>85</v>
      </c>
      <c r="T1838">
        <v>53</v>
      </c>
      <c r="U1838">
        <v>97</v>
      </c>
      <c r="V1838">
        <v>8</v>
      </c>
      <c r="W1838">
        <v>95</v>
      </c>
      <c r="X1838">
        <v>73</v>
      </c>
      <c r="Y1838">
        <v>88</v>
      </c>
    </row>
    <row r="1839" spans="1:25" x14ac:dyDescent="0.35">
      <c r="A1839">
        <v>1838</v>
      </c>
      <c r="B1839" t="s">
        <v>42</v>
      </c>
      <c r="C1839">
        <v>73532</v>
      </c>
      <c r="D1839">
        <f>ROUND(AI_Impact_on_Jobs_20303[[#This Row],[Salary]]/1000, 1)</f>
        <v>73.5</v>
      </c>
      <c r="E1839">
        <v>24</v>
      </c>
      <c r="F18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39" t="s">
        <v>19</v>
      </c>
      <c r="H1839">
        <v>25</v>
      </c>
      <c r="I1839">
        <v>73</v>
      </c>
      <c r="J1839">
        <v>65</v>
      </c>
      <c r="K1839" t="s">
        <v>27</v>
      </c>
      <c r="L1839">
        <f>IF(AI_Impact_on_Jobs_20303[[#This Row],[Risk_Category]] = "Low", AI_Impact_on_Jobs_20303[[#This Row],[Automation_Probability_2030]], 0)</f>
        <v>0</v>
      </c>
      <c r="M1839">
        <f>IF(AI_Impact_on_Jobs_20303[[#This Row],[Risk_Category]]="Medium", AI_Impact_on_Jobs_20303[[#This Row],[Automation_Probability_2030]], 0)</f>
        <v>65</v>
      </c>
      <c r="N1839">
        <f>IF(AI_Impact_on_Jobs_20303[[#This Row],[Risk_Category]]="High", AI_Impact_on_Jobs_20303[[#This Row],[Automation_Probability_2030]], 0)</f>
        <v>0</v>
      </c>
      <c r="O1839">
        <f>AVERAGE(AI_Impact_on_Jobs_20303[[#This Row],[Skill_1]:[Skill_10]])</f>
        <v>51.2</v>
      </c>
      <c r="P1839">
        <v>8</v>
      </c>
      <c r="Q1839">
        <v>41</v>
      </c>
      <c r="R1839">
        <v>82</v>
      </c>
      <c r="S1839">
        <v>81</v>
      </c>
      <c r="T1839">
        <v>14</v>
      </c>
      <c r="U1839">
        <v>49</v>
      </c>
      <c r="V1839">
        <v>48</v>
      </c>
      <c r="W1839">
        <v>32</v>
      </c>
      <c r="X1839">
        <v>92</v>
      </c>
      <c r="Y1839">
        <v>65</v>
      </c>
    </row>
    <row r="1840" spans="1:25" x14ac:dyDescent="0.35">
      <c r="A1840">
        <v>1839</v>
      </c>
      <c r="B1840" t="s">
        <v>43</v>
      </c>
      <c r="C1840">
        <v>132708</v>
      </c>
      <c r="D1840">
        <f>ROUND(AI_Impact_on_Jobs_20303[[#This Row],[Salary]]/1000, 1)</f>
        <v>132.69999999999999</v>
      </c>
      <c r="E1840">
        <v>28</v>
      </c>
      <c r="F18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40" t="s">
        <v>25</v>
      </c>
      <c r="H1840">
        <v>7</v>
      </c>
      <c r="I1840">
        <v>89</v>
      </c>
      <c r="J1840">
        <v>26</v>
      </c>
      <c r="K1840" t="s">
        <v>23</v>
      </c>
      <c r="L1840">
        <f>IF(AI_Impact_on_Jobs_20303[[#This Row],[Risk_Category]] = "Low", AI_Impact_on_Jobs_20303[[#This Row],[Automation_Probability_2030]], 0)</f>
        <v>26</v>
      </c>
      <c r="M1840">
        <f>IF(AI_Impact_on_Jobs_20303[[#This Row],[Risk_Category]]="Medium", AI_Impact_on_Jobs_20303[[#This Row],[Automation_Probability_2030]], 0)</f>
        <v>0</v>
      </c>
      <c r="N1840">
        <f>IF(AI_Impact_on_Jobs_20303[[#This Row],[Risk_Category]]="High", AI_Impact_on_Jobs_20303[[#This Row],[Automation_Probability_2030]], 0)</f>
        <v>0</v>
      </c>
      <c r="O1840">
        <f>AVERAGE(AI_Impact_on_Jobs_20303[[#This Row],[Skill_1]:[Skill_10]])</f>
        <v>46</v>
      </c>
      <c r="P1840">
        <v>42</v>
      </c>
      <c r="Q1840">
        <v>26</v>
      </c>
      <c r="R1840">
        <v>10</v>
      </c>
      <c r="S1840">
        <v>87</v>
      </c>
      <c r="T1840">
        <v>55</v>
      </c>
      <c r="U1840">
        <v>56</v>
      </c>
      <c r="V1840">
        <v>1</v>
      </c>
      <c r="W1840">
        <v>98</v>
      </c>
      <c r="X1840">
        <v>81</v>
      </c>
      <c r="Y1840">
        <v>4</v>
      </c>
    </row>
    <row r="1841" spans="1:25" x14ac:dyDescent="0.35">
      <c r="A1841">
        <v>1840</v>
      </c>
      <c r="B1841" t="s">
        <v>43</v>
      </c>
      <c r="C1841">
        <v>144846</v>
      </c>
      <c r="D1841">
        <f>ROUND(AI_Impact_on_Jobs_20303[[#This Row],[Salary]]/1000, 1)</f>
        <v>144.80000000000001</v>
      </c>
      <c r="E1841">
        <v>21</v>
      </c>
      <c r="F18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41" t="s">
        <v>22</v>
      </c>
      <c r="H1841">
        <v>35</v>
      </c>
      <c r="I1841">
        <v>103</v>
      </c>
      <c r="J1841">
        <v>2</v>
      </c>
      <c r="K1841" t="s">
        <v>23</v>
      </c>
      <c r="L1841">
        <f>IF(AI_Impact_on_Jobs_20303[[#This Row],[Risk_Category]] = "Low", AI_Impact_on_Jobs_20303[[#This Row],[Automation_Probability_2030]], 0)</f>
        <v>2</v>
      </c>
      <c r="M1841">
        <f>IF(AI_Impact_on_Jobs_20303[[#This Row],[Risk_Category]]="Medium", AI_Impact_on_Jobs_20303[[#This Row],[Automation_Probability_2030]], 0)</f>
        <v>0</v>
      </c>
      <c r="N1841">
        <f>IF(AI_Impact_on_Jobs_20303[[#This Row],[Risk_Category]]="High", AI_Impact_on_Jobs_20303[[#This Row],[Automation_Probability_2030]], 0)</f>
        <v>0</v>
      </c>
      <c r="O1841">
        <f>AVERAGE(AI_Impact_on_Jobs_20303[[#This Row],[Skill_1]:[Skill_10]])</f>
        <v>40.700000000000003</v>
      </c>
      <c r="P1841">
        <v>61</v>
      </c>
      <c r="Q1841">
        <v>73</v>
      </c>
      <c r="R1841">
        <v>66</v>
      </c>
      <c r="S1841">
        <v>7</v>
      </c>
      <c r="T1841">
        <v>46</v>
      </c>
      <c r="U1841">
        <v>66</v>
      </c>
      <c r="V1841">
        <v>3</v>
      </c>
      <c r="W1841">
        <v>31</v>
      </c>
      <c r="X1841">
        <v>12</v>
      </c>
      <c r="Y1841">
        <v>42</v>
      </c>
    </row>
    <row r="1842" spans="1:25" x14ac:dyDescent="0.35">
      <c r="A1842">
        <v>1841</v>
      </c>
      <c r="B1842" t="s">
        <v>43</v>
      </c>
      <c r="C1842">
        <v>90254</v>
      </c>
      <c r="D1842">
        <f>ROUND(AI_Impact_on_Jobs_20303[[#This Row],[Salary]]/1000, 1)</f>
        <v>90.3</v>
      </c>
      <c r="E1842">
        <v>8</v>
      </c>
      <c r="F18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42" t="s">
        <v>38</v>
      </c>
      <c r="H1842">
        <v>29</v>
      </c>
      <c r="I1842">
        <v>103</v>
      </c>
      <c r="J1842">
        <v>24</v>
      </c>
      <c r="K1842" t="s">
        <v>23</v>
      </c>
      <c r="L1842">
        <f>IF(AI_Impact_on_Jobs_20303[[#This Row],[Risk_Category]] = "Low", AI_Impact_on_Jobs_20303[[#This Row],[Automation_Probability_2030]], 0)</f>
        <v>24</v>
      </c>
      <c r="M1842">
        <f>IF(AI_Impact_on_Jobs_20303[[#This Row],[Risk_Category]]="Medium", AI_Impact_on_Jobs_20303[[#This Row],[Automation_Probability_2030]], 0)</f>
        <v>0</v>
      </c>
      <c r="N1842">
        <f>IF(AI_Impact_on_Jobs_20303[[#This Row],[Risk_Category]]="High", AI_Impact_on_Jobs_20303[[#This Row],[Automation_Probability_2030]], 0)</f>
        <v>0</v>
      </c>
      <c r="O1842">
        <f>AVERAGE(AI_Impact_on_Jobs_20303[[#This Row],[Skill_1]:[Skill_10]])</f>
        <v>30.8</v>
      </c>
      <c r="P1842">
        <v>1</v>
      </c>
      <c r="Q1842">
        <v>9</v>
      </c>
      <c r="R1842">
        <v>39</v>
      </c>
      <c r="S1842">
        <v>87</v>
      </c>
      <c r="T1842">
        <v>4</v>
      </c>
      <c r="U1842">
        <v>15</v>
      </c>
      <c r="V1842">
        <v>32</v>
      </c>
      <c r="W1842">
        <v>35</v>
      </c>
      <c r="X1842">
        <v>85</v>
      </c>
      <c r="Y1842">
        <v>1</v>
      </c>
    </row>
    <row r="1843" spans="1:25" x14ac:dyDescent="0.35">
      <c r="A1843">
        <v>1842</v>
      </c>
      <c r="B1843" t="s">
        <v>43</v>
      </c>
      <c r="C1843">
        <v>51219</v>
      </c>
      <c r="D1843">
        <f>ROUND(AI_Impact_on_Jobs_20303[[#This Row],[Salary]]/1000, 1)</f>
        <v>51.2</v>
      </c>
      <c r="E1843">
        <v>14</v>
      </c>
      <c r="F18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43" t="s">
        <v>38</v>
      </c>
      <c r="H1843">
        <v>84</v>
      </c>
      <c r="I1843">
        <v>79</v>
      </c>
      <c r="J1843">
        <v>26</v>
      </c>
      <c r="K1843" t="s">
        <v>23</v>
      </c>
      <c r="L1843">
        <f>IF(AI_Impact_on_Jobs_20303[[#This Row],[Risk_Category]] = "Low", AI_Impact_on_Jobs_20303[[#This Row],[Automation_Probability_2030]], 0)</f>
        <v>26</v>
      </c>
      <c r="M1843">
        <f>IF(AI_Impact_on_Jobs_20303[[#This Row],[Risk_Category]]="Medium", AI_Impact_on_Jobs_20303[[#This Row],[Automation_Probability_2030]], 0)</f>
        <v>0</v>
      </c>
      <c r="N1843">
        <f>IF(AI_Impact_on_Jobs_20303[[#This Row],[Risk_Category]]="High", AI_Impact_on_Jobs_20303[[#This Row],[Automation_Probability_2030]], 0)</f>
        <v>0</v>
      </c>
      <c r="O1843">
        <f>AVERAGE(AI_Impact_on_Jobs_20303[[#This Row],[Skill_1]:[Skill_10]])</f>
        <v>42.8</v>
      </c>
      <c r="P1843">
        <v>48</v>
      </c>
      <c r="Q1843">
        <v>18</v>
      </c>
      <c r="R1843">
        <v>8</v>
      </c>
      <c r="S1843">
        <v>38</v>
      </c>
      <c r="T1843">
        <v>71</v>
      </c>
      <c r="U1843">
        <v>84</v>
      </c>
      <c r="V1843">
        <v>96</v>
      </c>
      <c r="W1843">
        <v>9</v>
      </c>
      <c r="X1843">
        <v>1</v>
      </c>
      <c r="Y1843">
        <v>55</v>
      </c>
    </row>
    <row r="1844" spans="1:25" x14ac:dyDescent="0.35">
      <c r="A1844">
        <v>1843</v>
      </c>
      <c r="B1844" t="s">
        <v>37</v>
      </c>
      <c r="C1844">
        <v>114899</v>
      </c>
      <c r="D1844">
        <f>ROUND(AI_Impact_on_Jobs_20303[[#This Row],[Salary]]/1000, 1)</f>
        <v>114.9</v>
      </c>
      <c r="E1844">
        <v>19</v>
      </c>
      <c r="F18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44" t="s">
        <v>19</v>
      </c>
      <c r="H1844">
        <v>47</v>
      </c>
      <c r="I1844">
        <v>57</v>
      </c>
      <c r="J1844">
        <v>5</v>
      </c>
      <c r="K1844" t="s">
        <v>27</v>
      </c>
      <c r="L1844">
        <f>IF(AI_Impact_on_Jobs_20303[[#This Row],[Risk_Category]] = "Low", AI_Impact_on_Jobs_20303[[#This Row],[Automation_Probability_2030]], 0)</f>
        <v>0</v>
      </c>
      <c r="M1844">
        <f>IF(AI_Impact_on_Jobs_20303[[#This Row],[Risk_Category]]="Medium", AI_Impact_on_Jobs_20303[[#This Row],[Automation_Probability_2030]], 0)</f>
        <v>5</v>
      </c>
      <c r="N1844">
        <f>IF(AI_Impact_on_Jobs_20303[[#This Row],[Risk_Category]]="High", AI_Impact_on_Jobs_20303[[#This Row],[Automation_Probability_2030]], 0)</f>
        <v>0</v>
      </c>
      <c r="O1844">
        <f>AVERAGE(AI_Impact_on_Jobs_20303[[#This Row],[Skill_1]:[Skill_10]])</f>
        <v>43.6</v>
      </c>
      <c r="P1844">
        <v>12</v>
      </c>
      <c r="Q1844">
        <v>84</v>
      </c>
      <c r="R1844">
        <v>76</v>
      </c>
      <c r="S1844">
        <v>7</v>
      </c>
      <c r="T1844">
        <v>84</v>
      </c>
      <c r="U1844">
        <v>32</v>
      </c>
      <c r="V1844">
        <v>35</v>
      </c>
      <c r="W1844">
        <v>18</v>
      </c>
      <c r="X1844">
        <v>84</v>
      </c>
      <c r="Y1844">
        <v>4</v>
      </c>
    </row>
    <row r="1845" spans="1:25" x14ac:dyDescent="0.35">
      <c r="A1845">
        <v>1844</v>
      </c>
      <c r="B1845" t="s">
        <v>39</v>
      </c>
      <c r="C1845">
        <v>63275</v>
      </c>
      <c r="D1845">
        <f>ROUND(AI_Impact_on_Jobs_20303[[#This Row],[Salary]]/1000, 1)</f>
        <v>63.3</v>
      </c>
      <c r="E1845">
        <v>20</v>
      </c>
      <c r="F18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45" t="s">
        <v>22</v>
      </c>
      <c r="H1845">
        <v>97</v>
      </c>
      <c r="I1845">
        <v>76</v>
      </c>
      <c r="J1845">
        <v>93</v>
      </c>
      <c r="K1845" t="s">
        <v>20</v>
      </c>
      <c r="L1845">
        <f>IF(AI_Impact_on_Jobs_20303[[#This Row],[Risk_Category]] = "Low", AI_Impact_on_Jobs_20303[[#This Row],[Automation_Probability_2030]], 0)</f>
        <v>0</v>
      </c>
      <c r="M1845">
        <f>IF(AI_Impact_on_Jobs_20303[[#This Row],[Risk_Category]]="Medium", AI_Impact_on_Jobs_20303[[#This Row],[Automation_Probability_2030]], 0)</f>
        <v>0</v>
      </c>
      <c r="N1845">
        <f>IF(AI_Impact_on_Jobs_20303[[#This Row],[Risk_Category]]="High", AI_Impact_on_Jobs_20303[[#This Row],[Automation_Probability_2030]], 0)</f>
        <v>93</v>
      </c>
      <c r="O1845">
        <f>AVERAGE(AI_Impact_on_Jobs_20303[[#This Row],[Skill_1]:[Skill_10]])</f>
        <v>58.5</v>
      </c>
      <c r="P1845">
        <v>3</v>
      </c>
      <c r="Q1845">
        <v>83</v>
      </c>
      <c r="R1845">
        <v>66</v>
      </c>
      <c r="S1845">
        <v>86</v>
      </c>
      <c r="T1845">
        <v>98</v>
      </c>
      <c r="U1845">
        <v>87</v>
      </c>
      <c r="V1845">
        <v>4</v>
      </c>
      <c r="W1845">
        <v>81</v>
      </c>
      <c r="X1845">
        <v>71</v>
      </c>
      <c r="Y1845">
        <v>6</v>
      </c>
    </row>
    <row r="1846" spans="1:25" x14ac:dyDescent="0.35">
      <c r="A1846">
        <v>1845</v>
      </c>
      <c r="B1846" t="s">
        <v>37</v>
      </c>
      <c r="C1846">
        <v>79662</v>
      </c>
      <c r="D1846">
        <f>ROUND(AI_Impact_on_Jobs_20303[[#This Row],[Salary]]/1000, 1)</f>
        <v>79.7</v>
      </c>
      <c r="E1846">
        <v>18</v>
      </c>
      <c r="F18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46" t="s">
        <v>25</v>
      </c>
      <c r="H1846">
        <v>47</v>
      </c>
      <c r="I1846">
        <v>63</v>
      </c>
      <c r="J1846">
        <v>47</v>
      </c>
      <c r="K1846" t="s">
        <v>27</v>
      </c>
      <c r="L1846">
        <f>IF(AI_Impact_on_Jobs_20303[[#This Row],[Risk_Category]] = "Low", AI_Impact_on_Jobs_20303[[#This Row],[Automation_Probability_2030]], 0)</f>
        <v>0</v>
      </c>
      <c r="M1846">
        <f>IF(AI_Impact_on_Jobs_20303[[#This Row],[Risk_Category]]="Medium", AI_Impact_on_Jobs_20303[[#This Row],[Automation_Probability_2030]], 0)</f>
        <v>47</v>
      </c>
      <c r="N1846">
        <f>IF(AI_Impact_on_Jobs_20303[[#This Row],[Risk_Category]]="High", AI_Impact_on_Jobs_20303[[#This Row],[Automation_Probability_2030]], 0)</f>
        <v>0</v>
      </c>
      <c r="O1846">
        <f>AVERAGE(AI_Impact_on_Jobs_20303[[#This Row],[Skill_1]:[Skill_10]])</f>
        <v>43.1</v>
      </c>
      <c r="P1846">
        <v>6</v>
      </c>
      <c r="Q1846">
        <v>57</v>
      </c>
      <c r="R1846">
        <v>57</v>
      </c>
      <c r="S1846">
        <v>26</v>
      </c>
      <c r="T1846">
        <v>63</v>
      </c>
      <c r="U1846">
        <v>91</v>
      </c>
      <c r="V1846">
        <v>39</v>
      </c>
      <c r="W1846">
        <v>63</v>
      </c>
      <c r="X1846">
        <v>24</v>
      </c>
      <c r="Y1846">
        <v>5</v>
      </c>
    </row>
    <row r="1847" spans="1:25" x14ac:dyDescent="0.35">
      <c r="A1847">
        <v>1846</v>
      </c>
      <c r="B1847" t="s">
        <v>40</v>
      </c>
      <c r="C1847">
        <v>62158</v>
      </c>
      <c r="D1847">
        <f>ROUND(AI_Impact_on_Jobs_20303[[#This Row],[Salary]]/1000, 1)</f>
        <v>62.2</v>
      </c>
      <c r="E1847">
        <v>20</v>
      </c>
      <c r="F18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47" t="s">
        <v>25</v>
      </c>
      <c r="H1847">
        <v>5</v>
      </c>
      <c r="I1847">
        <v>122</v>
      </c>
      <c r="J1847">
        <v>22</v>
      </c>
      <c r="K1847" t="s">
        <v>23</v>
      </c>
      <c r="L1847">
        <f>IF(AI_Impact_on_Jobs_20303[[#This Row],[Risk_Category]] = "Low", AI_Impact_on_Jobs_20303[[#This Row],[Automation_Probability_2030]], 0)</f>
        <v>22</v>
      </c>
      <c r="M1847">
        <f>IF(AI_Impact_on_Jobs_20303[[#This Row],[Risk_Category]]="Medium", AI_Impact_on_Jobs_20303[[#This Row],[Automation_Probability_2030]], 0)</f>
        <v>0</v>
      </c>
      <c r="N1847">
        <f>IF(AI_Impact_on_Jobs_20303[[#This Row],[Risk_Category]]="High", AI_Impact_on_Jobs_20303[[#This Row],[Automation_Probability_2030]], 0)</f>
        <v>0</v>
      </c>
      <c r="O1847">
        <f>AVERAGE(AI_Impact_on_Jobs_20303[[#This Row],[Skill_1]:[Skill_10]])</f>
        <v>50.7</v>
      </c>
      <c r="P1847">
        <v>37</v>
      </c>
      <c r="Q1847">
        <v>41</v>
      </c>
      <c r="R1847">
        <v>92</v>
      </c>
      <c r="S1847">
        <v>1</v>
      </c>
      <c r="T1847">
        <v>56</v>
      </c>
      <c r="U1847">
        <v>92</v>
      </c>
      <c r="V1847">
        <v>91</v>
      </c>
      <c r="W1847">
        <v>58</v>
      </c>
      <c r="X1847">
        <v>38</v>
      </c>
      <c r="Y1847">
        <v>1</v>
      </c>
    </row>
    <row r="1848" spans="1:25" x14ac:dyDescent="0.35">
      <c r="A1848">
        <v>1847</v>
      </c>
      <c r="B1848" t="s">
        <v>21</v>
      </c>
      <c r="C1848">
        <v>103484</v>
      </c>
      <c r="D1848">
        <f>ROUND(AI_Impact_on_Jobs_20303[[#This Row],[Salary]]/1000, 1)</f>
        <v>103.5</v>
      </c>
      <c r="E1848">
        <v>0</v>
      </c>
      <c r="F18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48" t="s">
        <v>19</v>
      </c>
      <c r="H1848">
        <v>68</v>
      </c>
      <c r="I1848">
        <v>52</v>
      </c>
      <c r="J1848">
        <v>27</v>
      </c>
      <c r="K1848" t="s">
        <v>23</v>
      </c>
      <c r="L1848">
        <f>IF(AI_Impact_on_Jobs_20303[[#This Row],[Risk_Category]] = "Low", AI_Impact_on_Jobs_20303[[#This Row],[Automation_Probability_2030]], 0)</f>
        <v>27</v>
      </c>
      <c r="M1848">
        <f>IF(AI_Impact_on_Jobs_20303[[#This Row],[Risk_Category]]="Medium", AI_Impact_on_Jobs_20303[[#This Row],[Automation_Probability_2030]], 0)</f>
        <v>0</v>
      </c>
      <c r="N1848">
        <f>IF(AI_Impact_on_Jobs_20303[[#This Row],[Risk_Category]]="High", AI_Impact_on_Jobs_20303[[#This Row],[Automation_Probability_2030]], 0)</f>
        <v>0</v>
      </c>
      <c r="O1848">
        <f>AVERAGE(AI_Impact_on_Jobs_20303[[#This Row],[Skill_1]:[Skill_10]])</f>
        <v>57.6</v>
      </c>
      <c r="P1848">
        <v>59</v>
      </c>
      <c r="Q1848">
        <v>5</v>
      </c>
      <c r="R1848">
        <v>24</v>
      </c>
      <c r="S1848">
        <v>59</v>
      </c>
      <c r="T1848">
        <v>4</v>
      </c>
      <c r="U1848">
        <v>78</v>
      </c>
      <c r="V1848">
        <v>92</v>
      </c>
      <c r="W1848">
        <v>96</v>
      </c>
      <c r="X1848">
        <v>73</v>
      </c>
      <c r="Y1848">
        <v>86</v>
      </c>
    </row>
    <row r="1849" spans="1:25" x14ac:dyDescent="0.35">
      <c r="A1849">
        <v>1848</v>
      </c>
      <c r="B1849" t="s">
        <v>40</v>
      </c>
      <c r="C1849">
        <v>116810</v>
      </c>
      <c r="D1849">
        <f>ROUND(AI_Impact_on_Jobs_20303[[#This Row],[Salary]]/1000, 1)</f>
        <v>116.8</v>
      </c>
      <c r="E1849">
        <v>4</v>
      </c>
      <c r="F18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49" t="s">
        <v>19</v>
      </c>
      <c r="H1849">
        <v>46</v>
      </c>
      <c r="I1849">
        <v>121</v>
      </c>
      <c r="J1849">
        <v>11</v>
      </c>
      <c r="K1849" t="s">
        <v>23</v>
      </c>
      <c r="L1849">
        <f>IF(AI_Impact_on_Jobs_20303[[#This Row],[Risk_Category]] = "Low", AI_Impact_on_Jobs_20303[[#This Row],[Automation_Probability_2030]], 0)</f>
        <v>11</v>
      </c>
      <c r="M1849">
        <f>IF(AI_Impact_on_Jobs_20303[[#This Row],[Risk_Category]]="Medium", AI_Impact_on_Jobs_20303[[#This Row],[Automation_Probability_2030]], 0)</f>
        <v>0</v>
      </c>
      <c r="N1849">
        <f>IF(AI_Impact_on_Jobs_20303[[#This Row],[Risk_Category]]="High", AI_Impact_on_Jobs_20303[[#This Row],[Automation_Probability_2030]], 0)</f>
        <v>0</v>
      </c>
      <c r="O1849">
        <f>AVERAGE(AI_Impact_on_Jobs_20303[[#This Row],[Skill_1]:[Skill_10]])</f>
        <v>57.7</v>
      </c>
      <c r="P1849">
        <v>11</v>
      </c>
      <c r="Q1849">
        <v>76</v>
      </c>
      <c r="R1849">
        <v>96</v>
      </c>
      <c r="S1849">
        <v>58</v>
      </c>
      <c r="T1849">
        <v>48</v>
      </c>
      <c r="U1849">
        <v>53</v>
      </c>
      <c r="V1849">
        <v>48</v>
      </c>
      <c r="W1849">
        <v>44</v>
      </c>
      <c r="X1849">
        <v>95</v>
      </c>
      <c r="Y1849">
        <v>48</v>
      </c>
    </row>
    <row r="1850" spans="1:25" x14ac:dyDescent="0.35">
      <c r="A1850">
        <v>1849</v>
      </c>
      <c r="B1850" t="s">
        <v>18</v>
      </c>
      <c r="C1850">
        <v>104035</v>
      </c>
      <c r="D1850">
        <f>ROUND(AI_Impact_on_Jobs_20303[[#This Row],[Salary]]/1000, 1)</f>
        <v>104</v>
      </c>
      <c r="E1850">
        <v>19</v>
      </c>
      <c r="F18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50" t="s">
        <v>38</v>
      </c>
      <c r="H1850">
        <v>77</v>
      </c>
      <c r="I1850">
        <v>89</v>
      </c>
      <c r="J1850">
        <v>88</v>
      </c>
      <c r="K1850" t="s">
        <v>20</v>
      </c>
      <c r="L1850">
        <f>IF(AI_Impact_on_Jobs_20303[[#This Row],[Risk_Category]] = "Low", AI_Impact_on_Jobs_20303[[#This Row],[Automation_Probability_2030]], 0)</f>
        <v>0</v>
      </c>
      <c r="M1850">
        <f>IF(AI_Impact_on_Jobs_20303[[#This Row],[Risk_Category]]="Medium", AI_Impact_on_Jobs_20303[[#This Row],[Automation_Probability_2030]], 0)</f>
        <v>0</v>
      </c>
      <c r="N1850">
        <f>IF(AI_Impact_on_Jobs_20303[[#This Row],[Risk_Category]]="High", AI_Impact_on_Jobs_20303[[#This Row],[Automation_Probability_2030]], 0)</f>
        <v>88</v>
      </c>
      <c r="O1850">
        <f>AVERAGE(AI_Impact_on_Jobs_20303[[#This Row],[Skill_1]:[Skill_10]])</f>
        <v>42.9</v>
      </c>
      <c r="P1850">
        <v>58</v>
      </c>
      <c r="Q1850">
        <v>71</v>
      </c>
      <c r="R1850">
        <v>6</v>
      </c>
      <c r="S1850">
        <v>3</v>
      </c>
      <c r="T1850">
        <v>38</v>
      </c>
      <c r="U1850">
        <v>69</v>
      </c>
      <c r="V1850">
        <v>22</v>
      </c>
      <c r="W1850">
        <v>43</v>
      </c>
      <c r="X1850">
        <v>98</v>
      </c>
      <c r="Y1850">
        <v>21</v>
      </c>
    </row>
    <row r="1851" spans="1:25" x14ac:dyDescent="0.35">
      <c r="A1851">
        <v>1850</v>
      </c>
      <c r="B1851" t="s">
        <v>28</v>
      </c>
      <c r="C1851">
        <v>83917</v>
      </c>
      <c r="D1851">
        <f>ROUND(AI_Impact_on_Jobs_20303[[#This Row],[Salary]]/1000, 1)</f>
        <v>83.9</v>
      </c>
      <c r="E1851">
        <v>17</v>
      </c>
      <c r="F18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51" t="s">
        <v>19</v>
      </c>
      <c r="H1851">
        <v>83</v>
      </c>
      <c r="I1851">
        <v>139</v>
      </c>
      <c r="J1851">
        <v>67</v>
      </c>
      <c r="K1851" t="s">
        <v>27</v>
      </c>
      <c r="L1851">
        <f>IF(AI_Impact_on_Jobs_20303[[#This Row],[Risk_Category]] = "Low", AI_Impact_on_Jobs_20303[[#This Row],[Automation_Probability_2030]], 0)</f>
        <v>0</v>
      </c>
      <c r="M1851">
        <f>IF(AI_Impact_on_Jobs_20303[[#This Row],[Risk_Category]]="Medium", AI_Impact_on_Jobs_20303[[#This Row],[Automation_Probability_2030]], 0)</f>
        <v>67</v>
      </c>
      <c r="N1851">
        <f>IF(AI_Impact_on_Jobs_20303[[#This Row],[Risk_Category]]="High", AI_Impact_on_Jobs_20303[[#This Row],[Automation_Probability_2030]], 0)</f>
        <v>0</v>
      </c>
      <c r="O1851">
        <f>AVERAGE(AI_Impact_on_Jobs_20303[[#This Row],[Skill_1]:[Skill_10]])</f>
        <v>55.5</v>
      </c>
      <c r="P1851">
        <v>51</v>
      </c>
      <c r="Q1851">
        <v>68</v>
      </c>
      <c r="R1851">
        <v>62</v>
      </c>
      <c r="S1851">
        <v>31</v>
      </c>
      <c r="T1851">
        <v>28</v>
      </c>
      <c r="U1851">
        <v>34</v>
      </c>
      <c r="V1851">
        <v>22</v>
      </c>
      <c r="W1851">
        <v>76</v>
      </c>
      <c r="X1851">
        <v>96</v>
      </c>
      <c r="Y1851">
        <v>87</v>
      </c>
    </row>
    <row r="1852" spans="1:25" x14ac:dyDescent="0.35">
      <c r="A1852">
        <v>1851</v>
      </c>
      <c r="B1852" t="s">
        <v>34</v>
      </c>
      <c r="C1852">
        <v>91752</v>
      </c>
      <c r="D1852">
        <f>ROUND(AI_Impact_on_Jobs_20303[[#This Row],[Salary]]/1000, 1)</f>
        <v>91.8</v>
      </c>
      <c r="E1852">
        <v>29</v>
      </c>
      <c r="F18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52" t="s">
        <v>22</v>
      </c>
      <c r="H1852">
        <v>5</v>
      </c>
      <c r="I1852">
        <v>126</v>
      </c>
      <c r="J1852">
        <v>46</v>
      </c>
      <c r="K1852" t="s">
        <v>27</v>
      </c>
      <c r="L1852">
        <f>IF(AI_Impact_on_Jobs_20303[[#This Row],[Risk_Category]] = "Low", AI_Impact_on_Jobs_20303[[#This Row],[Automation_Probability_2030]], 0)</f>
        <v>0</v>
      </c>
      <c r="M1852">
        <f>IF(AI_Impact_on_Jobs_20303[[#This Row],[Risk_Category]]="Medium", AI_Impact_on_Jobs_20303[[#This Row],[Automation_Probability_2030]], 0)</f>
        <v>46</v>
      </c>
      <c r="N1852">
        <f>IF(AI_Impact_on_Jobs_20303[[#This Row],[Risk_Category]]="High", AI_Impact_on_Jobs_20303[[#This Row],[Automation_Probability_2030]], 0)</f>
        <v>0</v>
      </c>
      <c r="O1852">
        <f>AVERAGE(AI_Impact_on_Jobs_20303[[#This Row],[Skill_1]:[Skill_10]])</f>
        <v>43.2</v>
      </c>
      <c r="P1852">
        <v>82</v>
      </c>
      <c r="Q1852">
        <v>78</v>
      </c>
      <c r="R1852">
        <v>63</v>
      </c>
      <c r="S1852">
        <v>26</v>
      </c>
      <c r="T1852">
        <v>1</v>
      </c>
      <c r="U1852">
        <v>25</v>
      </c>
      <c r="V1852">
        <v>51</v>
      </c>
      <c r="W1852">
        <v>98</v>
      </c>
      <c r="X1852">
        <v>6</v>
      </c>
      <c r="Y1852">
        <v>2</v>
      </c>
    </row>
    <row r="1853" spans="1:25" x14ac:dyDescent="0.35">
      <c r="A1853">
        <v>1852</v>
      </c>
      <c r="B1853" t="s">
        <v>39</v>
      </c>
      <c r="C1853">
        <v>120866</v>
      </c>
      <c r="D1853">
        <f>ROUND(AI_Impact_on_Jobs_20303[[#This Row],[Salary]]/1000, 1)</f>
        <v>120.9</v>
      </c>
      <c r="E1853">
        <v>3</v>
      </c>
      <c r="F18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53" t="s">
        <v>38</v>
      </c>
      <c r="H1853">
        <v>3</v>
      </c>
      <c r="I1853">
        <v>136</v>
      </c>
      <c r="J1853">
        <v>73</v>
      </c>
      <c r="K1853" t="s">
        <v>20</v>
      </c>
      <c r="L1853">
        <f>IF(AI_Impact_on_Jobs_20303[[#This Row],[Risk_Category]] = "Low", AI_Impact_on_Jobs_20303[[#This Row],[Automation_Probability_2030]], 0)</f>
        <v>0</v>
      </c>
      <c r="M1853">
        <f>IF(AI_Impact_on_Jobs_20303[[#This Row],[Risk_Category]]="Medium", AI_Impact_on_Jobs_20303[[#This Row],[Automation_Probability_2030]], 0)</f>
        <v>0</v>
      </c>
      <c r="N1853">
        <f>IF(AI_Impact_on_Jobs_20303[[#This Row],[Risk_Category]]="High", AI_Impact_on_Jobs_20303[[#This Row],[Automation_Probability_2030]], 0)</f>
        <v>73</v>
      </c>
      <c r="O1853">
        <f>AVERAGE(AI_Impact_on_Jobs_20303[[#This Row],[Skill_1]:[Skill_10]])</f>
        <v>56.2</v>
      </c>
      <c r="P1853">
        <v>96</v>
      </c>
      <c r="Q1853">
        <v>91</v>
      </c>
      <c r="R1853">
        <v>89</v>
      </c>
      <c r="S1853">
        <v>17</v>
      </c>
      <c r="T1853">
        <v>33</v>
      </c>
      <c r="U1853">
        <v>8</v>
      </c>
      <c r="V1853">
        <v>81</v>
      </c>
      <c r="W1853">
        <v>71</v>
      </c>
      <c r="X1853">
        <v>45</v>
      </c>
      <c r="Y1853">
        <v>31</v>
      </c>
    </row>
    <row r="1854" spans="1:25" x14ac:dyDescent="0.35">
      <c r="A1854">
        <v>1853</v>
      </c>
      <c r="B1854" t="s">
        <v>18</v>
      </c>
      <c r="C1854">
        <v>56974</v>
      </c>
      <c r="D1854">
        <f>ROUND(AI_Impact_on_Jobs_20303[[#This Row],[Salary]]/1000, 1)</f>
        <v>57</v>
      </c>
      <c r="E1854">
        <v>6</v>
      </c>
      <c r="F18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54" t="s">
        <v>25</v>
      </c>
      <c r="H1854">
        <v>14</v>
      </c>
      <c r="I1854">
        <v>54</v>
      </c>
      <c r="J1854">
        <v>7</v>
      </c>
      <c r="K1854" t="s">
        <v>27</v>
      </c>
      <c r="L1854">
        <f>IF(AI_Impact_on_Jobs_20303[[#This Row],[Risk_Category]] = "Low", AI_Impact_on_Jobs_20303[[#This Row],[Automation_Probability_2030]], 0)</f>
        <v>0</v>
      </c>
      <c r="M1854">
        <f>IF(AI_Impact_on_Jobs_20303[[#This Row],[Risk_Category]]="Medium", AI_Impact_on_Jobs_20303[[#This Row],[Automation_Probability_2030]], 0)</f>
        <v>7</v>
      </c>
      <c r="N1854">
        <f>IF(AI_Impact_on_Jobs_20303[[#This Row],[Risk_Category]]="High", AI_Impact_on_Jobs_20303[[#This Row],[Automation_Probability_2030]], 0)</f>
        <v>0</v>
      </c>
      <c r="O1854">
        <f>AVERAGE(AI_Impact_on_Jobs_20303[[#This Row],[Skill_1]:[Skill_10]])</f>
        <v>36.200000000000003</v>
      </c>
      <c r="P1854">
        <v>78</v>
      </c>
      <c r="Q1854">
        <v>6</v>
      </c>
      <c r="R1854">
        <v>54</v>
      </c>
      <c r="S1854">
        <v>37</v>
      </c>
      <c r="T1854">
        <v>15</v>
      </c>
      <c r="U1854">
        <v>74</v>
      </c>
      <c r="V1854">
        <v>6</v>
      </c>
      <c r="W1854">
        <v>32</v>
      </c>
      <c r="X1854">
        <v>56</v>
      </c>
      <c r="Y1854">
        <v>4</v>
      </c>
    </row>
    <row r="1855" spans="1:25" x14ac:dyDescent="0.35">
      <c r="A1855">
        <v>1854</v>
      </c>
      <c r="B1855" t="s">
        <v>28</v>
      </c>
      <c r="C1855">
        <v>130672</v>
      </c>
      <c r="D1855">
        <f>ROUND(AI_Impact_on_Jobs_20303[[#This Row],[Salary]]/1000, 1)</f>
        <v>130.69999999999999</v>
      </c>
      <c r="E1855">
        <v>16</v>
      </c>
      <c r="F18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55" t="s">
        <v>38</v>
      </c>
      <c r="H1855">
        <v>93</v>
      </c>
      <c r="I1855">
        <v>143</v>
      </c>
      <c r="J1855">
        <v>47</v>
      </c>
      <c r="K1855" t="s">
        <v>27</v>
      </c>
      <c r="L1855">
        <f>IF(AI_Impact_on_Jobs_20303[[#This Row],[Risk_Category]] = "Low", AI_Impact_on_Jobs_20303[[#This Row],[Automation_Probability_2030]], 0)</f>
        <v>0</v>
      </c>
      <c r="M1855">
        <f>IF(AI_Impact_on_Jobs_20303[[#This Row],[Risk_Category]]="Medium", AI_Impact_on_Jobs_20303[[#This Row],[Automation_Probability_2030]], 0)</f>
        <v>47</v>
      </c>
      <c r="N1855">
        <f>IF(AI_Impact_on_Jobs_20303[[#This Row],[Risk_Category]]="High", AI_Impact_on_Jobs_20303[[#This Row],[Automation_Probability_2030]], 0)</f>
        <v>0</v>
      </c>
      <c r="O1855">
        <f>AVERAGE(AI_Impact_on_Jobs_20303[[#This Row],[Skill_1]:[Skill_10]])</f>
        <v>43.7</v>
      </c>
      <c r="P1855">
        <v>39</v>
      </c>
      <c r="Q1855">
        <v>31</v>
      </c>
      <c r="R1855">
        <v>86</v>
      </c>
      <c r="S1855">
        <v>57</v>
      </c>
      <c r="T1855">
        <v>9</v>
      </c>
      <c r="U1855">
        <v>85</v>
      </c>
      <c r="V1855">
        <v>53</v>
      </c>
      <c r="W1855">
        <v>42</v>
      </c>
      <c r="X1855">
        <v>34</v>
      </c>
      <c r="Y1855">
        <v>1</v>
      </c>
    </row>
    <row r="1856" spans="1:25" x14ac:dyDescent="0.35">
      <c r="A1856">
        <v>1855</v>
      </c>
      <c r="B1856" t="s">
        <v>29</v>
      </c>
      <c r="C1856">
        <v>58327</v>
      </c>
      <c r="D1856">
        <f>ROUND(AI_Impact_on_Jobs_20303[[#This Row],[Salary]]/1000, 1)</f>
        <v>58.3</v>
      </c>
      <c r="E1856">
        <v>13</v>
      </c>
      <c r="F18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56" t="s">
        <v>19</v>
      </c>
      <c r="H1856">
        <v>74</v>
      </c>
      <c r="I1856">
        <v>63</v>
      </c>
      <c r="J1856">
        <v>18</v>
      </c>
      <c r="K1856" t="s">
        <v>23</v>
      </c>
      <c r="L1856">
        <f>IF(AI_Impact_on_Jobs_20303[[#This Row],[Risk_Category]] = "Low", AI_Impact_on_Jobs_20303[[#This Row],[Automation_Probability_2030]], 0)</f>
        <v>18</v>
      </c>
      <c r="M1856">
        <f>IF(AI_Impact_on_Jobs_20303[[#This Row],[Risk_Category]]="Medium", AI_Impact_on_Jobs_20303[[#This Row],[Automation_Probability_2030]], 0)</f>
        <v>0</v>
      </c>
      <c r="N1856">
        <f>IF(AI_Impact_on_Jobs_20303[[#This Row],[Risk_Category]]="High", AI_Impact_on_Jobs_20303[[#This Row],[Automation_Probability_2030]], 0)</f>
        <v>0</v>
      </c>
      <c r="O1856">
        <f>AVERAGE(AI_Impact_on_Jobs_20303[[#This Row],[Skill_1]:[Skill_10]])</f>
        <v>36.5</v>
      </c>
      <c r="P1856">
        <v>56</v>
      </c>
      <c r="Q1856">
        <v>17</v>
      </c>
      <c r="R1856">
        <v>43</v>
      </c>
      <c r="S1856">
        <v>65</v>
      </c>
      <c r="T1856">
        <v>28</v>
      </c>
      <c r="U1856">
        <v>33</v>
      </c>
      <c r="V1856">
        <v>12</v>
      </c>
      <c r="W1856">
        <v>41</v>
      </c>
      <c r="X1856">
        <v>58</v>
      </c>
      <c r="Y1856">
        <v>12</v>
      </c>
    </row>
    <row r="1857" spans="1:25" x14ac:dyDescent="0.35">
      <c r="A1857">
        <v>1856</v>
      </c>
      <c r="B1857" t="s">
        <v>40</v>
      </c>
      <c r="C1857">
        <v>63258</v>
      </c>
      <c r="D1857">
        <f>ROUND(AI_Impact_on_Jobs_20303[[#This Row],[Salary]]/1000, 1)</f>
        <v>63.3</v>
      </c>
      <c r="E1857">
        <v>22</v>
      </c>
      <c r="F18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57" t="s">
        <v>22</v>
      </c>
      <c r="H1857">
        <v>4</v>
      </c>
      <c r="I1857">
        <v>118</v>
      </c>
      <c r="J1857">
        <v>13</v>
      </c>
      <c r="K1857" t="s">
        <v>23</v>
      </c>
      <c r="L1857">
        <f>IF(AI_Impact_on_Jobs_20303[[#This Row],[Risk_Category]] = "Low", AI_Impact_on_Jobs_20303[[#This Row],[Automation_Probability_2030]], 0)</f>
        <v>13</v>
      </c>
      <c r="M1857">
        <f>IF(AI_Impact_on_Jobs_20303[[#This Row],[Risk_Category]]="Medium", AI_Impact_on_Jobs_20303[[#This Row],[Automation_Probability_2030]], 0)</f>
        <v>0</v>
      </c>
      <c r="N1857">
        <f>IF(AI_Impact_on_Jobs_20303[[#This Row],[Risk_Category]]="High", AI_Impact_on_Jobs_20303[[#This Row],[Automation_Probability_2030]], 0)</f>
        <v>0</v>
      </c>
      <c r="O1857">
        <f>AVERAGE(AI_Impact_on_Jobs_20303[[#This Row],[Skill_1]:[Skill_10]])</f>
        <v>64.099999999999994</v>
      </c>
      <c r="P1857">
        <v>57</v>
      </c>
      <c r="Q1857">
        <v>61</v>
      </c>
      <c r="R1857">
        <v>69</v>
      </c>
      <c r="S1857">
        <v>76</v>
      </c>
      <c r="T1857">
        <v>14</v>
      </c>
      <c r="U1857">
        <v>97</v>
      </c>
      <c r="V1857">
        <v>84</v>
      </c>
      <c r="W1857">
        <v>56</v>
      </c>
      <c r="X1857">
        <v>89</v>
      </c>
      <c r="Y1857">
        <v>38</v>
      </c>
    </row>
    <row r="1858" spans="1:25" x14ac:dyDescent="0.35">
      <c r="A1858">
        <v>1857</v>
      </c>
      <c r="B1858" t="s">
        <v>35</v>
      </c>
      <c r="C1858">
        <v>95777</v>
      </c>
      <c r="D1858">
        <f>ROUND(AI_Impact_on_Jobs_20303[[#This Row],[Salary]]/1000, 1)</f>
        <v>95.8</v>
      </c>
      <c r="E1858">
        <v>27</v>
      </c>
      <c r="F18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58" t="s">
        <v>22</v>
      </c>
      <c r="H1858">
        <v>73</v>
      </c>
      <c r="I1858">
        <v>144</v>
      </c>
      <c r="J1858">
        <v>36</v>
      </c>
      <c r="K1858" t="s">
        <v>27</v>
      </c>
      <c r="L1858">
        <f>IF(AI_Impact_on_Jobs_20303[[#This Row],[Risk_Category]] = "Low", AI_Impact_on_Jobs_20303[[#This Row],[Automation_Probability_2030]], 0)</f>
        <v>0</v>
      </c>
      <c r="M1858">
        <f>IF(AI_Impact_on_Jobs_20303[[#This Row],[Risk_Category]]="Medium", AI_Impact_on_Jobs_20303[[#This Row],[Automation_Probability_2030]], 0)</f>
        <v>36</v>
      </c>
      <c r="N1858">
        <f>IF(AI_Impact_on_Jobs_20303[[#This Row],[Risk_Category]]="High", AI_Impact_on_Jobs_20303[[#This Row],[Automation_Probability_2030]], 0)</f>
        <v>0</v>
      </c>
      <c r="O1858">
        <f>AVERAGE(AI_Impact_on_Jobs_20303[[#This Row],[Skill_1]:[Skill_10]])</f>
        <v>60.2</v>
      </c>
      <c r="P1858">
        <v>64</v>
      </c>
      <c r="Q1858">
        <v>81</v>
      </c>
      <c r="R1858">
        <v>91</v>
      </c>
      <c r="S1858">
        <v>28</v>
      </c>
      <c r="T1858">
        <v>13</v>
      </c>
      <c r="U1858">
        <v>25</v>
      </c>
      <c r="V1858">
        <v>58</v>
      </c>
      <c r="W1858">
        <v>92</v>
      </c>
      <c r="X1858">
        <v>58</v>
      </c>
      <c r="Y1858">
        <v>92</v>
      </c>
    </row>
    <row r="1859" spans="1:25" x14ac:dyDescent="0.35">
      <c r="A1859">
        <v>1858</v>
      </c>
      <c r="B1859" t="s">
        <v>34</v>
      </c>
      <c r="C1859">
        <v>105127</v>
      </c>
      <c r="D1859">
        <f>ROUND(AI_Impact_on_Jobs_20303[[#This Row],[Salary]]/1000, 1)</f>
        <v>105.1</v>
      </c>
      <c r="E1859">
        <v>14</v>
      </c>
      <c r="F18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59" t="s">
        <v>38</v>
      </c>
      <c r="H1859">
        <v>6</v>
      </c>
      <c r="I1859">
        <v>52</v>
      </c>
      <c r="J1859">
        <v>43</v>
      </c>
      <c r="K1859" t="s">
        <v>27</v>
      </c>
      <c r="L1859">
        <f>IF(AI_Impact_on_Jobs_20303[[#This Row],[Risk_Category]] = "Low", AI_Impact_on_Jobs_20303[[#This Row],[Automation_Probability_2030]], 0)</f>
        <v>0</v>
      </c>
      <c r="M1859">
        <f>IF(AI_Impact_on_Jobs_20303[[#This Row],[Risk_Category]]="Medium", AI_Impact_on_Jobs_20303[[#This Row],[Automation_Probability_2030]], 0)</f>
        <v>43</v>
      </c>
      <c r="N1859">
        <f>IF(AI_Impact_on_Jobs_20303[[#This Row],[Risk_Category]]="High", AI_Impact_on_Jobs_20303[[#This Row],[Automation_Probability_2030]], 0)</f>
        <v>0</v>
      </c>
      <c r="O1859">
        <f>AVERAGE(AI_Impact_on_Jobs_20303[[#This Row],[Skill_1]:[Skill_10]])</f>
        <v>37.6</v>
      </c>
      <c r="P1859">
        <v>6</v>
      </c>
      <c r="Q1859">
        <v>32</v>
      </c>
      <c r="R1859">
        <v>6</v>
      </c>
      <c r="S1859">
        <v>17</v>
      </c>
      <c r="T1859">
        <v>41</v>
      </c>
      <c r="U1859">
        <v>51</v>
      </c>
      <c r="V1859">
        <v>22</v>
      </c>
      <c r="W1859">
        <v>73</v>
      </c>
      <c r="X1859">
        <v>59</v>
      </c>
      <c r="Y1859">
        <v>69</v>
      </c>
    </row>
    <row r="1860" spans="1:25" x14ac:dyDescent="0.35">
      <c r="A1860">
        <v>1859</v>
      </c>
      <c r="B1860" t="s">
        <v>31</v>
      </c>
      <c r="C1860">
        <v>64846</v>
      </c>
      <c r="D1860">
        <f>ROUND(AI_Impact_on_Jobs_20303[[#This Row],[Salary]]/1000, 1)</f>
        <v>64.8</v>
      </c>
      <c r="E1860">
        <v>17</v>
      </c>
      <c r="F18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60" t="s">
        <v>38</v>
      </c>
      <c r="H1860">
        <v>73</v>
      </c>
      <c r="I1860">
        <v>144</v>
      </c>
      <c r="J1860">
        <v>11</v>
      </c>
      <c r="K1860" t="s">
        <v>23</v>
      </c>
      <c r="L1860">
        <f>IF(AI_Impact_on_Jobs_20303[[#This Row],[Risk_Category]] = "Low", AI_Impact_on_Jobs_20303[[#This Row],[Automation_Probability_2030]], 0)</f>
        <v>11</v>
      </c>
      <c r="M1860">
        <f>IF(AI_Impact_on_Jobs_20303[[#This Row],[Risk_Category]]="Medium", AI_Impact_on_Jobs_20303[[#This Row],[Automation_Probability_2030]], 0)</f>
        <v>0</v>
      </c>
      <c r="N1860">
        <f>IF(AI_Impact_on_Jobs_20303[[#This Row],[Risk_Category]]="High", AI_Impact_on_Jobs_20303[[#This Row],[Automation_Probability_2030]], 0)</f>
        <v>0</v>
      </c>
      <c r="O1860">
        <f>AVERAGE(AI_Impact_on_Jobs_20303[[#This Row],[Skill_1]:[Skill_10]])</f>
        <v>32.1</v>
      </c>
      <c r="P1860">
        <v>27</v>
      </c>
      <c r="Q1860">
        <v>9</v>
      </c>
      <c r="R1860">
        <v>59</v>
      </c>
      <c r="S1860">
        <v>4</v>
      </c>
      <c r="T1860">
        <v>5</v>
      </c>
      <c r="U1860">
        <v>17</v>
      </c>
      <c r="V1860">
        <v>65</v>
      </c>
      <c r="W1860">
        <v>62</v>
      </c>
      <c r="X1860">
        <v>26</v>
      </c>
      <c r="Y1860">
        <v>47</v>
      </c>
    </row>
    <row r="1861" spans="1:25" x14ac:dyDescent="0.35">
      <c r="A1861">
        <v>1860</v>
      </c>
      <c r="B1861" t="s">
        <v>35</v>
      </c>
      <c r="C1861">
        <v>89397</v>
      </c>
      <c r="D1861">
        <f>ROUND(AI_Impact_on_Jobs_20303[[#This Row],[Salary]]/1000, 1)</f>
        <v>89.4</v>
      </c>
      <c r="E1861">
        <v>11</v>
      </c>
      <c r="F18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61" t="s">
        <v>38</v>
      </c>
      <c r="H1861">
        <v>77</v>
      </c>
      <c r="I1861">
        <v>73</v>
      </c>
      <c r="J1861">
        <v>65</v>
      </c>
      <c r="K1861" t="s">
        <v>27</v>
      </c>
      <c r="L1861">
        <f>IF(AI_Impact_on_Jobs_20303[[#This Row],[Risk_Category]] = "Low", AI_Impact_on_Jobs_20303[[#This Row],[Automation_Probability_2030]], 0)</f>
        <v>0</v>
      </c>
      <c r="M1861">
        <f>IF(AI_Impact_on_Jobs_20303[[#This Row],[Risk_Category]]="Medium", AI_Impact_on_Jobs_20303[[#This Row],[Automation_Probability_2030]], 0)</f>
        <v>65</v>
      </c>
      <c r="N1861">
        <f>IF(AI_Impact_on_Jobs_20303[[#This Row],[Risk_Category]]="High", AI_Impact_on_Jobs_20303[[#This Row],[Automation_Probability_2030]], 0)</f>
        <v>0</v>
      </c>
      <c r="O1861">
        <f>AVERAGE(AI_Impact_on_Jobs_20303[[#This Row],[Skill_1]:[Skill_10]])</f>
        <v>32.700000000000003</v>
      </c>
      <c r="P1861">
        <v>7</v>
      </c>
      <c r="Q1861">
        <v>41</v>
      </c>
      <c r="R1861">
        <v>8</v>
      </c>
      <c r="S1861">
        <v>92</v>
      </c>
      <c r="T1861">
        <v>4</v>
      </c>
      <c r="U1861">
        <v>15</v>
      </c>
      <c r="V1861">
        <v>92</v>
      </c>
      <c r="W1861">
        <v>58</v>
      </c>
      <c r="X1861">
        <v>8</v>
      </c>
      <c r="Y1861">
        <v>2</v>
      </c>
    </row>
    <row r="1862" spans="1:25" x14ac:dyDescent="0.35">
      <c r="A1862">
        <v>1861</v>
      </c>
      <c r="B1862" t="s">
        <v>31</v>
      </c>
      <c r="C1862">
        <v>148915</v>
      </c>
      <c r="D1862">
        <f>ROUND(AI_Impact_on_Jobs_20303[[#This Row],[Salary]]/1000, 1)</f>
        <v>148.9</v>
      </c>
      <c r="E1862">
        <v>21</v>
      </c>
      <c r="F18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62" t="s">
        <v>38</v>
      </c>
      <c r="H1862">
        <v>98</v>
      </c>
      <c r="I1862">
        <v>108</v>
      </c>
      <c r="J1862">
        <v>26</v>
      </c>
      <c r="K1862" t="s">
        <v>23</v>
      </c>
      <c r="L1862">
        <f>IF(AI_Impact_on_Jobs_20303[[#This Row],[Risk_Category]] = "Low", AI_Impact_on_Jobs_20303[[#This Row],[Automation_Probability_2030]], 0)</f>
        <v>26</v>
      </c>
      <c r="M1862">
        <f>IF(AI_Impact_on_Jobs_20303[[#This Row],[Risk_Category]]="Medium", AI_Impact_on_Jobs_20303[[#This Row],[Automation_Probability_2030]], 0)</f>
        <v>0</v>
      </c>
      <c r="N1862">
        <f>IF(AI_Impact_on_Jobs_20303[[#This Row],[Risk_Category]]="High", AI_Impact_on_Jobs_20303[[#This Row],[Automation_Probability_2030]], 0)</f>
        <v>0</v>
      </c>
      <c r="O1862">
        <f>AVERAGE(AI_Impact_on_Jobs_20303[[#This Row],[Skill_1]:[Skill_10]])</f>
        <v>59.2</v>
      </c>
      <c r="P1862">
        <v>96</v>
      </c>
      <c r="Q1862">
        <v>69</v>
      </c>
      <c r="R1862">
        <v>33</v>
      </c>
      <c r="S1862">
        <v>31</v>
      </c>
      <c r="T1862">
        <v>7</v>
      </c>
      <c r="U1862">
        <v>43</v>
      </c>
      <c r="V1862">
        <v>92</v>
      </c>
      <c r="W1862">
        <v>48</v>
      </c>
      <c r="X1862">
        <v>91</v>
      </c>
      <c r="Y1862">
        <v>82</v>
      </c>
    </row>
    <row r="1863" spans="1:25" x14ac:dyDescent="0.35">
      <c r="A1863">
        <v>1862</v>
      </c>
      <c r="B1863" t="s">
        <v>21</v>
      </c>
      <c r="C1863">
        <v>140554</v>
      </c>
      <c r="D1863">
        <f>ROUND(AI_Impact_on_Jobs_20303[[#This Row],[Salary]]/1000, 1)</f>
        <v>140.6</v>
      </c>
      <c r="E1863">
        <v>16</v>
      </c>
      <c r="F18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63" t="s">
        <v>25</v>
      </c>
      <c r="H1863">
        <v>95</v>
      </c>
      <c r="I1863">
        <v>121</v>
      </c>
      <c r="J1863">
        <v>27</v>
      </c>
      <c r="K1863" t="s">
        <v>23</v>
      </c>
      <c r="L1863">
        <f>IF(AI_Impact_on_Jobs_20303[[#This Row],[Risk_Category]] = "Low", AI_Impact_on_Jobs_20303[[#This Row],[Automation_Probability_2030]], 0)</f>
        <v>27</v>
      </c>
      <c r="M1863">
        <f>IF(AI_Impact_on_Jobs_20303[[#This Row],[Risk_Category]]="Medium", AI_Impact_on_Jobs_20303[[#This Row],[Automation_Probability_2030]], 0)</f>
        <v>0</v>
      </c>
      <c r="N1863">
        <f>IF(AI_Impact_on_Jobs_20303[[#This Row],[Risk_Category]]="High", AI_Impact_on_Jobs_20303[[#This Row],[Automation_Probability_2030]], 0)</f>
        <v>0</v>
      </c>
      <c r="O1863">
        <f>AVERAGE(AI_Impact_on_Jobs_20303[[#This Row],[Skill_1]:[Skill_10]])</f>
        <v>40.5</v>
      </c>
      <c r="P1863">
        <v>75</v>
      </c>
      <c r="Q1863">
        <v>7</v>
      </c>
      <c r="R1863">
        <v>72</v>
      </c>
      <c r="S1863">
        <v>72</v>
      </c>
      <c r="T1863">
        <v>38</v>
      </c>
      <c r="U1863">
        <v>42</v>
      </c>
      <c r="V1863">
        <v>29</v>
      </c>
      <c r="W1863">
        <v>15</v>
      </c>
      <c r="X1863">
        <v>46</v>
      </c>
      <c r="Y1863">
        <v>9</v>
      </c>
    </row>
    <row r="1864" spans="1:25" x14ac:dyDescent="0.35">
      <c r="A1864">
        <v>1863</v>
      </c>
      <c r="B1864" t="s">
        <v>28</v>
      </c>
      <c r="C1864">
        <v>114153</v>
      </c>
      <c r="D1864">
        <f>ROUND(AI_Impact_on_Jobs_20303[[#This Row],[Salary]]/1000, 1)</f>
        <v>114.2</v>
      </c>
      <c r="E1864">
        <v>28</v>
      </c>
      <c r="F18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64" t="s">
        <v>22</v>
      </c>
      <c r="H1864">
        <v>6</v>
      </c>
      <c r="I1864">
        <v>131</v>
      </c>
      <c r="J1864">
        <v>67</v>
      </c>
      <c r="K1864" t="s">
        <v>27</v>
      </c>
      <c r="L1864">
        <f>IF(AI_Impact_on_Jobs_20303[[#This Row],[Risk_Category]] = "Low", AI_Impact_on_Jobs_20303[[#This Row],[Automation_Probability_2030]], 0)</f>
        <v>0</v>
      </c>
      <c r="M1864">
        <f>IF(AI_Impact_on_Jobs_20303[[#This Row],[Risk_Category]]="Medium", AI_Impact_on_Jobs_20303[[#This Row],[Automation_Probability_2030]], 0)</f>
        <v>67</v>
      </c>
      <c r="N1864">
        <f>IF(AI_Impact_on_Jobs_20303[[#This Row],[Risk_Category]]="High", AI_Impact_on_Jobs_20303[[#This Row],[Automation_Probability_2030]], 0)</f>
        <v>0</v>
      </c>
      <c r="O1864">
        <f>AVERAGE(AI_Impact_on_Jobs_20303[[#This Row],[Skill_1]:[Skill_10]])</f>
        <v>41</v>
      </c>
      <c r="P1864">
        <v>83</v>
      </c>
      <c r="Q1864">
        <v>73</v>
      </c>
      <c r="R1864">
        <v>15</v>
      </c>
      <c r="S1864">
        <v>35</v>
      </c>
      <c r="T1864">
        <v>57</v>
      </c>
      <c r="U1864">
        <v>8</v>
      </c>
      <c r="V1864">
        <v>11</v>
      </c>
      <c r="W1864">
        <v>93</v>
      </c>
      <c r="X1864">
        <v>7</v>
      </c>
      <c r="Y1864">
        <v>28</v>
      </c>
    </row>
    <row r="1865" spans="1:25" x14ac:dyDescent="0.35">
      <c r="A1865">
        <v>1864</v>
      </c>
      <c r="B1865" t="s">
        <v>37</v>
      </c>
      <c r="C1865">
        <v>137526</v>
      </c>
      <c r="D1865">
        <f>ROUND(AI_Impact_on_Jobs_20303[[#This Row],[Salary]]/1000, 1)</f>
        <v>137.5</v>
      </c>
      <c r="E1865">
        <v>27</v>
      </c>
      <c r="F18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65" t="s">
        <v>22</v>
      </c>
      <c r="H1865">
        <v>8</v>
      </c>
      <c r="I1865">
        <v>83</v>
      </c>
      <c r="J1865">
        <v>44</v>
      </c>
      <c r="K1865" t="s">
        <v>27</v>
      </c>
      <c r="L1865">
        <f>IF(AI_Impact_on_Jobs_20303[[#This Row],[Risk_Category]] = "Low", AI_Impact_on_Jobs_20303[[#This Row],[Automation_Probability_2030]], 0)</f>
        <v>0</v>
      </c>
      <c r="M1865">
        <f>IF(AI_Impact_on_Jobs_20303[[#This Row],[Risk_Category]]="Medium", AI_Impact_on_Jobs_20303[[#This Row],[Automation_Probability_2030]], 0)</f>
        <v>44</v>
      </c>
      <c r="N1865">
        <f>IF(AI_Impact_on_Jobs_20303[[#This Row],[Risk_Category]]="High", AI_Impact_on_Jobs_20303[[#This Row],[Automation_Probability_2030]], 0)</f>
        <v>0</v>
      </c>
      <c r="O1865">
        <f>AVERAGE(AI_Impact_on_Jobs_20303[[#This Row],[Skill_1]:[Skill_10]])</f>
        <v>39.299999999999997</v>
      </c>
      <c r="P1865">
        <v>34</v>
      </c>
      <c r="Q1865">
        <v>5</v>
      </c>
      <c r="R1865">
        <v>7</v>
      </c>
      <c r="S1865">
        <v>77</v>
      </c>
      <c r="T1865">
        <v>39</v>
      </c>
      <c r="U1865">
        <v>66</v>
      </c>
      <c r="V1865">
        <v>72</v>
      </c>
      <c r="W1865">
        <v>3</v>
      </c>
      <c r="X1865">
        <v>1</v>
      </c>
      <c r="Y1865">
        <v>89</v>
      </c>
    </row>
    <row r="1866" spans="1:25" x14ac:dyDescent="0.35">
      <c r="A1866">
        <v>1865</v>
      </c>
      <c r="B1866" t="s">
        <v>43</v>
      </c>
      <c r="C1866">
        <v>126482</v>
      </c>
      <c r="D1866">
        <f>ROUND(AI_Impact_on_Jobs_20303[[#This Row],[Salary]]/1000, 1)</f>
        <v>126.5</v>
      </c>
      <c r="E1866">
        <v>14</v>
      </c>
      <c r="F18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66" t="s">
        <v>22</v>
      </c>
      <c r="H1866">
        <v>65</v>
      </c>
      <c r="I1866">
        <v>56</v>
      </c>
      <c r="J1866">
        <v>25</v>
      </c>
      <c r="K1866" t="s">
        <v>23</v>
      </c>
      <c r="L1866">
        <f>IF(AI_Impact_on_Jobs_20303[[#This Row],[Risk_Category]] = "Low", AI_Impact_on_Jobs_20303[[#This Row],[Automation_Probability_2030]], 0)</f>
        <v>25</v>
      </c>
      <c r="M1866">
        <f>IF(AI_Impact_on_Jobs_20303[[#This Row],[Risk_Category]]="Medium", AI_Impact_on_Jobs_20303[[#This Row],[Automation_Probability_2030]], 0)</f>
        <v>0</v>
      </c>
      <c r="N1866">
        <f>IF(AI_Impact_on_Jobs_20303[[#This Row],[Risk_Category]]="High", AI_Impact_on_Jobs_20303[[#This Row],[Automation_Probability_2030]], 0)</f>
        <v>0</v>
      </c>
      <c r="O1866">
        <f>AVERAGE(AI_Impact_on_Jobs_20303[[#This Row],[Skill_1]:[Skill_10]])</f>
        <v>63.2</v>
      </c>
      <c r="P1866">
        <v>57</v>
      </c>
      <c r="Q1866">
        <v>85</v>
      </c>
      <c r="R1866">
        <v>97</v>
      </c>
      <c r="S1866">
        <v>96</v>
      </c>
      <c r="T1866">
        <v>86</v>
      </c>
      <c r="U1866">
        <v>1</v>
      </c>
      <c r="V1866">
        <v>89</v>
      </c>
      <c r="W1866">
        <v>8</v>
      </c>
      <c r="X1866">
        <v>85</v>
      </c>
      <c r="Y1866">
        <v>28</v>
      </c>
    </row>
    <row r="1867" spans="1:25" x14ac:dyDescent="0.35">
      <c r="A1867">
        <v>1866</v>
      </c>
      <c r="B1867" t="s">
        <v>34</v>
      </c>
      <c r="C1867">
        <v>124274</v>
      </c>
      <c r="D1867">
        <f>ROUND(AI_Impact_on_Jobs_20303[[#This Row],[Salary]]/1000, 1)</f>
        <v>124.3</v>
      </c>
      <c r="E1867">
        <v>26</v>
      </c>
      <c r="F18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67" t="s">
        <v>25</v>
      </c>
      <c r="H1867">
        <v>49</v>
      </c>
      <c r="I1867">
        <v>63</v>
      </c>
      <c r="J1867">
        <v>67</v>
      </c>
      <c r="K1867" t="s">
        <v>27</v>
      </c>
      <c r="L1867">
        <f>IF(AI_Impact_on_Jobs_20303[[#This Row],[Risk_Category]] = "Low", AI_Impact_on_Jobs_20303[[#This Row],[Automation_Probability_2030]], 0)</f>
        <v>0</v>
      </c>
      <c r="M1867">
        <f>IF(AI_Impact_on_Jobs_20303[[#This Row],[Risk_Category]]="Medium", AI_Impact_on_Jobs_20303[[#This Row],[Automation_Probability_2030]], 0)</f>
        <v>67</v>
      </c>
      <c r="N1867">
        <f>IF(AI_Impact_on_Jobs_20303[[#This Row],[Risk_Category]]="High", AI_Impact_on_Jobs_20303[[#This Row],[Automation_Probability_2030]], 0)</f>
        <v>0</v>
      </c>
      <c r="O1867">
        <f>AVERAGE(AI_Impact_on_Jobs_20303[[#This Row],[Skill_1]:[Skill_10]])</f>
        <v>33.9</v>
      </c>
      <c r="P1867">
        <v>32</v>
      </c>
      <c r="Q1867">
        <v>19</v>
      </c>
      <c r="R1867">
        <v>48</v>
      </c>
      <c r="S1867">
        <v>4</v>
      </c>
      <c r="T1867">
        <v>25</v>
      </c>
      <c r="U1867">
        <v>7</v>
      </c>
      <c r="V1867">
        <v>13</v>
      </c>
      <c r="W1867">
        <v>11</v>
      </c>
      <c r="X1867">
        <v>87</v>
      </c>
      <c r="Y1867">
        <v>93</v>
      </c>
    </row>
    <row r="1868" spans="1:25" x14ac:dyDescent="0.35">
      <c r="A1868">
        <v>1867</v>
      </c>
      <c r="B1868" t="s">
        <v>32</v>
      </c>
      <c r="C1868">
        <v>48638</v>
      </c>
      <c r="D1868">
        <f>ROUND(AI_Impact_on_Jobs_20303[[#This Row],[Salary]]/1000, 1)</f>
        <v>48.6</v>
      </c>
      <c r="E1868">
        <v>22</v>
      </c>
      <c r="F18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68" t="s">
        <v>22</v>
      </c>
      <c r="H1868">
        <v>63</v>
      </c>
      <c r="I1868">
        <v>12</v>
      </c>
      <c r="J1868">
        <v>46</v>
      </c>
      <c r="K1868" t="s">
        <v>27</v>
      </c>
      <c r="L1868">
        <f>IF(AI_Impact_on_Jobs_20303[[#This Row],[Risk_Category]] = "Low", AI_Impact_on_Jobs_20303[[#This Row],[Automation_Probability_2030]], 0)</f>
        <v>0</v>
      </c>
      <c r="M1868">
        <f>IF(AI_Impact_on_Jobs_20303[[#This Row],[Risk_Category]]="Medium", AI_Impact_on_Jobs_20303[[#This Row],[Automation_Probability_2030]], 0)</f>
        <v>46</v>
      </c>
      <c r="N1868">
        <f>IF(AI_Impact_on_Jobs_20303[[#This Row],[Risk_Category]]="High", AI_Impact_on_Jobs_20303[[#This Row],[Automation_Probability_2030]], 0)</f>
        <v>0</v>
      </c>
      <c r="O1868">
        <f>AVERAGE(AI_Impact_on_Jobs_20303[[#This Row],[Skill_1]:[Skill_10]])</f>
        <v>57</v>
      </c>
      <c r="P1868">
        <v>37</v>
      </c>
      <c r="Q1868">
        <v>68</v>
      </c>
      <c r="R1868">
        <v>38</v>
      </c>
      <c r="S1868">
        <v>58</v>
      </c>
      <c r="T1868">
        <v>52</v>
      </c>
      <c r="U1868">
        <v>52</v>
      </c>
      <c r="V1868">
        <v>83</v>
      </c>
      <c r="W1868">
        <v>7</v>
      </c>
      <c r="X1868">
        <v>96</v>
      </c>
      <c r="Y1868">
        <v>79</v>
      </c>
    </row>
    <row r="1869" spans="1:25" x14ac:dyDescent="0.35">
      <c r="A1869">
        <v>1868</v>
      </c>
      <c r="B1869" t="s">
        <v>26</v>
      </c>
      <c r="C1869">
        <v>73162</v>
      </c>
      <c r="D1869">
        <f>ROUND(AI_Impact_on_Jobs_20303[[#This Row],[Salary]]/1000, 1)</f>
        <v>73.2</v>
      </c>
      <c r="E1869">
        <v>6</v>
      </c>
      <c r="F18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69" t="s">
        <v>25</v>
      </c>
      <c r="H1869">
        <v>74</v>
      </c>
      <c r="I1869">
        <v>117</v>
      </c>
      <c r="J1869">
        <v>56</v>
      </c>
      <c r="K1869" t="s">
        <v>27</v>
      </c>
      <c r="L1869">
        <f>IF(AI_Impact_on_Jobs_20303[[#This Row],[Risk_Category]] = "Low", AI_Impact_on_Jobs_20303[[#This Row],[Automation_Probability_2030]], 0)</f>
        <v>0</v>
      </c>
      <c r="M1869">
        <f>IF(AI_Impact_on_Jobs_20303[[#This Row],[Risk_Category]]="Medium", AI_Impact_on_Jobs_20303[[#This Row],[Automation_Probability_2030]], 0)</f>
        <v>56</v>
      </c>
      <c r="N1869">
        <f>IF(AI_Impact_on_Jobs_20303[[#This Row],[Risk_Category]]="High", AI_Impact_on_Jobs_20303[[#This Row],[Automation_Probability_2030]], 0)</f>
        <v>0</v>
      </c>
      <c r="O1869">
        <f>AVERAGE(AI_Impact_on_Jobs_20303[[#This Row],[Skill_1]:[Skill_10]])</f>
        <v>53</v>
      </c>
      <c r="P1869">
        <v>48</v>
      </c>
      <c r="Q1869">
        <v>6</v>
      </c>
      <c r="R1869">
        <v>95</v>
      </c>
      <c r="S1869">
        <v>85</v>
      </c>
      <c r="T1869">
        <v>49</v>
      </c>
      <c r="U1869">
        <v>16</v>
      </c>
      <c r="V1869">
        <v>82</v>
      </c>
      <c r="W1869">
        <v>43</v>
      </c>
      <c r="X1869">
        <v>39</v>
      </c>
      <c r="Y1869">
        <v>67</v>
      </c>
    </row>
    <row r="1870" spans="1:25" x14ac:dyDescent="0.35">
      <c r="A1870">
        <v>1869</v>
      </c>
      <c r="B1870" t="s">
        <v>31</v>
      </c>
      <c r="C1870">
        <v>66105</v>
      </c>
      <c r="D1870">
        <f>ROUND(AI_Impact_on_Jobs_20303[[#This Row],[Salary]]/1000, 1)</f>
        <v>66.099999999999994</v>
      </c>
      <c r="E1870">
        <v>28</v>
      </c>
      <c r="F18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70" t="s">
        <v>25</v>
      </c>
      <c r="H1870">
        <v>6</v>
      </c>
      <c r="I1870">
        <v>127</v>
      </c>
      <c r="J1870">
        <v>23</v>
      </c>
      <c r="K1870" t="s">
        <v>23</v>
      </c>
      <c r="L1870">
        <f>IF(AI_Impact_on_Jobs_20303[[#This Row],[Risk_Category]] = "Low", AI_Impact_on_Jobs_20303[[#This Row],[Automation_Probability_2030]], 0)</f>
        <v>23</v>
      </c>
      <c r="M1870">
        <f>IF(AI_Impact_on_Jobs_20303[[#This Row],[Risk_Category]]="Medium", AI_Impact_on_Jobs_20303[[#This Row],[Automation_Probability_2030]], 0)</f>
        <v>0</v>
      </c>
      <c r="N1870">
        <f>IF(AI_Impact_on_Jobs_20303[[#This Row],[Risk_Category]]="High", AI_Impact_on_Jobs_20303[[#This Row],[Automation_Probability_2030]], 0)</f>
        <v>0</v>
      </c>
      <c r="O1870">
        <f>AVERAGE(AI_Impact_on_Jobs_20303[[#This Row],[Skill_1]:[Skill_10]])</f>
        <v>26.6</v>
      </c>
      <c r="P1870">
        <v>59</v>
      </c>
      <c r="Q1870">
        <v>34</v>
      </c>
      <c r="R1870">
        <v>16</v>
      </c>
      <c r="S1870">
        <v>1</v>
      </c>
      <c r="T1870">
        <v>0</v>
      </c>
      <c r="U1870">
        <v>21</v>
      </c>
      <c r="V1870">
        <v>41</v>
      </c>
      <c r="W1870">
        <v>24</v>
      </c>
      <c r="X1870">
        <v>31</v>
      </c>
      <c r="Y1870">
        <v>39</v>
      </c>
    </row>
    <row r="1871" spans="1:25" x14ac:dyDescent="0.35">
      <c r="A1871">
        <v>1870</v>
      </c>
      <c r="B1871" t="s">
        <v>29</v>
      </c>
      <c r="C1871">
        <v>48246</v>
      </c>
      <c r="D1871">
        <f>ROUND(AI_Impact_on_Jobs_20303[[#This Row],[Salary]]/1000, 1)</f>
        <v>48.2</v>
      </c>
      <c r="E1871">
        <v>10</v>
      </c>
      <c r="F18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71" t="s">
        <v>25</v>
      </c>
      <c r="H1871">
        <v>72</v>
      </c>
      <c r="I1871">
        <v>99</v>
      </c>
      <c r="J1871">
        <v>5</v>
      </c>
      <c r="K1871" t="s">
        <v>23</v>
      </c>
      <c r="L1871">
        <f>IF(AI_Impact_on_Jobs_20303[[#This Row],[Risk_Category]] = "Low", AI_Impact_on_Jobs_20303[[#This Row],[Automation_Probability_2030]], 0)</f>
        <v>5</v>
      </c>
      <c r="M1871">
        <f>IF(AI_Impact_on_Jobs_20303[[#This Row],[Risk_Category]]="Medium", AI_Impact_on_Jobs_20303[[#This Row],[Automation_Probability_2030]], 0)</f>
        <v>0</v>
      </c>
      <c r="N1871">
        <f>IF(AI_Impact_on_Jobs_20303[[#This Row],[Risk_Category]]="High", AI_Impact_on_Jobs_20303[[#This Row],[Automation_Probability_2030]], 0)</f>
        <v>0</v>
      </c>
      <c r="O1871">
        <f>AVERAGE(AI_Impact_on_Jobs_20303[[#This Row],[Skill_1]:[Skill_10]])</f>
        <v>45.2</v>
      </c>
      <c r="P1871">
        <v>23</v>
      </c>
      <c r="Q1871">
        <v>71</v>
      </c>
      <c r="R1871">
        <v>3</v>
      </c>
      <c r="S1871">
        <v>92</v>
      </c>
      <c r="T1871">
        <v>71</v>
      </c>
      <c r="U1871">
        <v>29</v>
      </c>
      <c r="V1871">
        <v>52</v>
      </c>
      <c r="W1871">
        <v>67</v>
      </c>
      <c r="X1871">
        <v>19</v>
      </c>
      <c r="Y1871">
        <v>25</v>
      </c>
    </row>
    <row r="1872" spans="1:25" x14ac:dyDescent="0.35">
      <c r="A1872">
        <v>1871</v>
      </c>
      <c r="B1872" t="s">
        <v>18</v>
      </c>
      <c r="C1872">
        <v>86470</v>
      </c>
      <c r="D1872">
        <f>ROUND(AI_Impact_on_Jobs_20303[[#This Row],[Salary]]/1000, 1)</f>
        <v>86.5</v>
      </c>
      <c r="E1872">
        <v>11</v>
      </c>
      <c r="F18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72" t="s">
        <v>19</v>
      </c>
      <c r="H1872">
        <v>92</v>
      </c>
      <c r="I1872">
        <v>84</v>
      </c>
      <c r="J1872">
        <v>8</v>
      </c>
      <c r="K1872" t="s">
        <v>20</v>
      </c>
      <c r="L1872">
        <f>IF(AI_Impact_on_Jobs_20303[[#This Row],[Risk_Category]] = "Low", AI_Impact_on_Jobs_20303[[#This Row],[Automation_Probability_2030]], 0)</f>
        <v>0</v>
      </c>
      <c r="M1872">
        <f>IF(AI_Impact_on_Jobs_20303[[#This Row],[Risk_Category]]="Medium", AI_Impact_on_Jobs_20303[[#This Row],[Automation_Probability_2030]], 0)</f>
        <v>0</v>
      </c>
      <c r="N1872">
        <f>IF(AI_Impact_on_Jobs_20303[[#This Row],[Risk_Category]]="High", AI_Impact_on_Jobs_20303[[#This Row],[Automation_Probability_2030]], 0)</f>
        <v>8</v>
      </c>
      <c r="O1872">
        <f>AVERAGE(AI_Impact_on_Jobs_20303[[#This Row],[Skill_1]:[Skill_10]])</f>
        <v>53.2</v>
      </c>
      <c r="P1872">
        <v>19</v>
      </c>
      <c r="Q1872">
        <v>59</v>
      </c>
      <c r="R1872">
        <v>74</v>
      </c>
      <c r="S1872">
        <v>44</v>
      </c>
      <c r="T1872">
        <v>75</v>
      </c>
      <c r="U1872">
        <v>3</v>
      </c>
      <c r="V1872">
        <v>71</v>
      </c>
      <c r="W1872">
        <v>26</v>
      </c>
      <c r="X1872">
        <v>78</v>
      </c>
      <c r="Y1872">
        <v>83</v>
      </c>
    </row>
    <row r="1873" spans="1:25" x14ac:dyDescent="0.35">
      <c r="A1873">
        <v>1872</v>
      </c>
      <c r="B1873" t="s">
        <v>44</v>
      </c>
      <c r="C1873">
        <v>136054</v>
      </c>
      <c r="D1873">
        <f>ROUND(AI_Impact_on_Jobs_20303[[#This Row],[Salary]]/1000, 1)</f>
        <v>136.1</v>
      </c>
      <c r="E1873">
        <v>12</v>
      </c>
      <c r="F18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73" t="s">
        <v>38</v>
      </c>
      <c r="H1873">
        <v>22</v>
      </c>
      <c r="I1873">
        <v>119</v>
      </c>
      <c r="J1873">
        <v>52</v>
      </c>
      <c r="K1873" t="s">
        <v>27</v>
      </c>
      <c r="L1873">
        <f>IF(AI_Impact_on_Jobs_20303[[#This Row],[Risk_Category]] = "Low", AI_Impact_on_Jobs_20303[[#This Row],[Automation_Probability_2030]], 0)</f>
        <v>0</v>
      </c>
      <c r="M1873">
        <f>IF(AI_Impact_on_Jobs_20303[[#This Row],[Risk_Category]]="Medium", AI_Impact_on_Jobs_20303[[#This Row],[Automation_Probability_2030]], 0)</f>
        <v>52</v>
      </c>
      <c r="N1873">
        <f>IF(AI_Impact_on_Jobs_20303[[#This Row],[Risk_Category]]="High", AI_Impact_on_Jobs_20303[[#This Row],[Automation_Probability_2030]], 0)</f>
        <v>0</v>
      </c>
      <c r="O1873">
        <f>AVERAGE(AI_Impact_on_Jobs_20303[[#This Row],[Skill_1]:[Skill_10]])</f>
        <v>32.1</v>
      </c>
      <c r="P1873">
        <v>99</v>
      </c>
      <c r="Q1873">
        <v>36</v>
      </c>
      <c r="R1873">
        <v>77</v>
      </c>
      <c r="S1873">
        <v>37</v>
      </c>
      <c r="T1873">
        <v>4</v>
      </c>
      <c r="U1873">
        <v>11</v>
      </c>
      <c r="V1873">
        <v>24</v>
      </c>
      <c r="W1873">
        <v>16</v>
      </c>
      <c r="X1873">
        <v>16</v>
      </c>
      <c r="Y1873">
        <v>1</v>
      </c>
    </row>
    <row r="1874" spans="1:25" x14ac:dyDescent="0.35">
      <c r="A1874">
        <v>1873</v>
      </c>
      <c r="B1874" t="s">
        <v>39</v>
      </c>
      <c r="C1874">
        <v>109721</v>
      </c>
      <c r="D1874">
        <f>ROUND(AI_Impact_on_Jobs_20303[[#This Row],[Salary]]/1000, 1)</f>
        <v>109.7</v>
      </c>
      <c r="E1874">
        <v>27</v>
      </c>
      <c r="F18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74" t="s">
        <v>22</v>
      </c>
      <c r="H1874">
        <v>47</v>
      </c>
      <c r="I1874">
        <v>13</v>
      </c>
      <c r="J1874">
        <v>85</v>
      </c>
      <c r="K1874" t="s">
        <v>20</v>
      </c>
      <c r="L1874">
        <f>IF(AI_Impact_on_Jobs_20303[[#This Row],[Risk_Category]] = "Low", AI_Impact_on_Jobs_20303[[#This Row],[Automation_Probability_2030]], 0)</f>
        <v>0</v>
      </c>
      <c r="M1874">
        <f>IF(AI_Impact_on_Jobs_20303[[#This Row],[Risk_Category]]="Medium", AI_Impact_on_Jobs_20303[[#This Row],[Automation_Probability_2030]], 0)</f>
        <v>0</v>
      </c>
      <c r="N1874">
        <f>IF(AI_Impact_on_Jobs_20303[[#This Row],[Risk_Category]]="High", AI_Impact_on_Jobs_20303[[#This Row],[Automation_Probability_2030]], 0)</f>
        <v>85</v>
      </c>
      <c r="O1874">
        <f>AVERAGE(AI_Impact_on_Jobs_20303[[#This Row],[Skill_1]:[Skill_10]])</f>
        <v>49.6</v>
      </c>
      <c r="P1874">
        <v>83</v>
      </c>
      <c r="Q1874">
        <v>5</v>
      </c>
      <c r="R1874">
        <v>9</v>
      </c>
      <c r="S1874">
        <v>62</v>
      </c>
      <c r="T1874">
        <v>68</v>
      </c>
      <c r="U1874">
        <v>63</v>
      </c>
      <c r="V1874">
        <v>8</v>
      </c>
      <c r="W1874">
        <v>73</v>
      </c>
      <c r="X1874">
        <v>43</v>
      </c>
      <c r="Y1874">
        <v>82</v>
      </c>
    </row>
    <row r="1875" spans="1:25" x14ac:dyDescent="0.35">
      <c r="A1875">
        <v>1874</v>
      </c>
      <c r="B1875" t="s">
        <v>26</v>
      </c>
      <c r="C1875">
        <v>90475</v>
      </c>
      <c r="D1875">
        <f>ROUND(AI_Impact_on_Jobs_20303[[#This Row],[Salary]]/1000, 1)</f>
        <v>90.5</v>
      </c>
      <c r="E1875">
        <v>2</v>
      </c>
      <c r="F18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75" t="s">
        <v>19</v>
      </c>
      <c r="H1875">
        <v>12</v>
      </c>
      <c r="I1875">
        <v>104</v>
      </c>
      <c r="J1875">
        <v>59</v>
      </c>
      <c r="K1875" t="s">
        <v>27</v>
      </c>
      <c r="L1875">
        <f>IF(AI_Impact_on_Jobs_20303[[#This Row],[Risk_Category]] = "Low", AI_Impact_on_Jobs_20303[[#This Row],[Automation_Probability_2030]], 0)</f>
        <v>0</v>
      </c>
      <c r="M1875">
        <f>IF(AI_Impact_on_Jobs_20303[[#This Row],[Risk_Category]]="Medium", AI_Impact_on_Jobs_20303[[#This Row],[Automation_Probability_2030]], 0)</f>
        <v>59</v>
      </c>
      <c r="N1875">
        <f>IF(AI_Impact_on_Jobs_20303[[#This Row],[Risk_Category]]="High", AI_Impact_on_Jobs_20303[[#This Row],[Automation_Probability_2030]], 0)</f>
        <v>0</v>
      </c>
      <c r="O1875">
        <f>AVERAGE(AI_Impact_on_Jobs_20303[[#This Row],[Skill_1]:[Skill_10]])</f>
        <v>45.3</v>
      </c>
      <c r="P1875">
        <v>55</v>
      </c>
      <c r="Q1875">
        <v>95</v>
      </c>
      <c r="R1875">
        <v>1</v>
      </c>
      <c r="S1875">
        <v>72</v>
      </c>
      <c r="T1875">
        <v>82</v>
      </c>
      <c r="U1875">
        <v>7</v>
      </c>
      <c r="V1875">
        <v>39</v>
      </c>
      <c r="W1875">
        <v>39</v>
      </c>
      <c r="X1875">
        <v>59</v>
      </c>
      <c r="Y1875">
        <v>4</v>
      </c>
    </row>
    <row r="1876" spans="1:25" x14ac:dyDescent="0.35">
      <c r="A1876">
        <v>1875</v>
      </c>
      <c r="B1876" t="s">
        <v>41</v>
      </c>
      <c r="C1876">
        <v>48422</v>
      </c>
      <c r="D1876">
        <f>ROUND(AI_Impact_on_Jobs_20303[[#This Row],[Salary]]/1000, 1)</f>
        <v>48.4</v>
      </c>
      <c r="E1876">
        <v>24</v>
      </c>
      <c r="F18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76" t="s">
        <v>19</v>
      </c>
      <c r="H1876">
        <v>11</v>
      </c>
      <c r="I1876">
        <v>114</v>
      </c>
      <c r="J1876">
        <v>73</v>
      </c>
      <c r="K1876" t="s">
        <v>20</v>
      </c>
      <c r="L1876">
        <f>IF(AI_Impact_on_Jobs_20303[[#This Row],[Risk_Category]] = "Low", AI_Impact_on_Jobs_20303[[#This Row],[Automation_Probability_2030]], 0)</f>
        <v>0</v>
      </c>
      <c r="M1876">
        <f>IF(AI_Impact_on_Jobs_20303[[#This Row],[Risk_Category]]="Medium", AI_Impact_on_Jobs_20303[[#This Row],[Automation_Probability_2030]], 0)</f>
        <v>0</v>
      </c>
      <c r="N1876">
        <f>IF(AI_Impact_on_Jobs_20303[[#This Row],[Risk_Category]]="High", AI_Impact_on_Jobs_20303[[#This Row],[Automation_Probability_2030]], 0)</f>
        <v>73</v>
      </c>
      <c r="O1876">
        <f>AVERAGE(AI_Impact_on_Jobs_20303[[#This Row],[Skill_1]:[Skill_10]])</f>
        <v>36.5</v>
      </c>
      <c r="P1876">
        <v>54</v>
      </c>
      <c r="Q1876">
        <v>72</v>
      </c>
      <c r="R1876">
        <v>17</v>
      </c>
      <c r="S1876">
        <v>7</v>
      </c>
      <c r="T1876">
        <v>14</v>
      </c>
      <c r="U1876">
        <v>62</v>
      </c>
      <c r="V1876">
        <v>51</v>
      </c>
      <c r="W1876">
        <v>3</v>
      </c>
      <c r="X1876">
        <v>11</v>
      </c>
      <c r="Y1876">
        <v>74</v>
      </c>
    </row>
    <row r="1877" spans="1:25" x14ac:dyDescent="0.35">
      <c r="A1877">
        <v>1876</v>
      </c>
      <c r="B1877" t="s">
        <v>36</v>
      </c>
      <c r="C1877">
        <v>74380</v>
      </c>
      <c r="D1877">
        <f>ROUND(AI_Impact_on_Jobs_20303[[#This Row],[Salary]]/1000, 1)</f>
        <v>74.400000000000006</v>
      </c>
      <c r="E1877">
        <v>15</v>
      </c>
      <c r="F18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77" t="s">
        <v>19</v>
      </c>
      <c r="H1877">
        <v>33</v>
      </c>
      <c r="I1877">
        <v>71</v>
      </c>
      <c r="J1877">
        <v>41</v>
      </c>
      <c r="K1877" t="s">
        <v>27</v>
      </c>
      <c r="L1877">
        <f>IF(AI_Impact_on_Jobs_20303[[#This Row],[Risk_Category]] = "Low", AI_Impact_on_Jobs_20303[[#This Row],[Automation_Probability_2030]], 0)</f>
        <v>0</v>
      </c>
      <c r="M1877">
        <f>IF(AI_Impact_on_Jobs_20303[[#This Row],[Risk_Category]]="Medium", AI_Impact_on_Jobs_20303[[#This Row],[Automation_Probability_2030]], 0)</f>
        <v>41</v>
      </c>
      <c r="N1877">
        <f>IF(AI_Impact_on_Jobs_20303[[#This Row],[Risk_Category]]="High", AI_Impact_on_Jobs_20303[[#This Row],[Automation_Probability_2030]], 0)</f>
        <v>0</v>
      </c>
      <c r="O1877">
        <f>AVERAGE(AI_Impact_on_Jobs_20303[[#This Row],[Skill_1]:[Skill_10]])</f>
        <v>55.5</v>
      </c>
      <c r="P1877">
        <v>43</v>
      </c>
      <c r="Q1877">
        <v>18</v>
      </c>
      <c r="R1877">
        <v>96</v>
      </c>
      <c r="S1877">
        <v>11</v>
      </c>
      <c r="T1877">
        <v>99</v>
      </c>
      <c r="U1877">
        <v>84</v>
      </c>
      <c r="V1877">
        <v>42</v>
      </c>
      <c r="W1877">
        <v>74</v>
      </c>
      <c r="X1877">
        <v>67</v>
      </c>
      <c r="Y1877">
        <v>21</v>
      </c>
    </row>
    <row r="1878" spans="1:25" x14ac:dyDescent="0.35">
      <c r="A1878">
        <v>1877</v>
      </c>
      <c r="B1878" t="s">
        <v>42</v>
      </c>
      <c r="C1878">
        <v>114999</v>
      </c>
      <c r="D1878">
        <f>ROUND(AI_Impact_on_Jobs_20303[[#This Row],[Salary]]/1000, 1)</f>
        <v>115</v>
      </c>
      <c r="E1878">
        <v>10</v>
      </c>
      <c r="F18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78" t="s">
        <v>38</v>
      </c>
      <c r="H1878">
        <v>57</v>
      </c>
      <c r="I1878">
        <v>114</v>
      </c>
      <c r="J1878">
        <v>68</v>
      </c>
      <c r="K1878" t="s">
        <v>27</v>
      </c>
      <c r="L1878">
        <f>IF(AI_Impact_on_Jobs_20303[[#This Row],[Risk_Category]] = "Low", AI_Impact_on_Jobs_20303[[#This Row],[Automation_Probability_2030]], 0)</f>
        <v>0</v>
      </c>
      <c r="M1878">
        <f>IF(AI_Impact_on_Jobs_20303[[#This Row],[Risk_Category]]="Medium", AI_Impact_on_Jobs_20303[[#This Row],[Automation_Probability_2030]], 0)</f>
        <v>68</v>
      </c>
      <c r="N1878">
        <f>IF(AI_Impact_on_Jobs_20303[[#This Row],[Risk_Category]]="High", AI_Impact_on_Jobs_20303[[#This Row],[Automation_Probability_2030]], 0)</f>
        <v>0</v>
      </c>
      <c r="O1878">
        <f>AVERAGE(AI_Impact_on_Jobs_20303[[#This Row],[Skill_1]:[Skill_10]])</f>
        <v>24.9</v>
      </c>
      <c r="P1878">
        <v>39</v>
      </c>
      <c r="Q1878">
        <v>3</v>
      </c>
      <c r="R1878">
        <v>4</v>
      </c>
      <c r="S1878">
        <v>15</v>
      </c>
      <c r="T1878">
        <v>11</v>
      </c>
      <c r="U1878">
        <v>34</v>
      </c>
      <c r="V1878">
        <v>61</v>
      </c>
      <c r="W1878">
        <v>5</v>
      </c>
      <c r="X1878">
        <v>73</v>
      </c>
      <c r="Y1878">
        <v>4</v>
      </c>
    </row>
    <row r="1879" spans="1:25" x14ac:dyDescent="0.35">
      <c r="A1879">
        <v>1878</v>
      </c>
      <c r="B1879" t="s">
        <v>24</v>
      </c>
      <c r="C1879">
        <v>45224</v>
      </c>
      <c r="D1879">
        <f>ROUND(AI_Impact_on_Jobs_20303[[#This Row],[Salary]]/1000, 1)</f>
        <v>45.2</v>
      </c>
      <c r="E1879">
        <v>6</v>
      </c>
      <c r="F18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79" t="s">
        <v>25</v>
      </c>
      <c r="H1879">
        <v>57</v>
      </c>
      <c r="I1879">
        <v>127</v>
      </c>
      <c r="J1879">
        <v>92</v>
      </c>
      <c r="K1879" t="s">
        <v>20</v>
      </c>
      <c r="L1879">
        <f>IF(AI_Impact_on_Jobs_20303[[#This Row],[Risk_Category]] = "Low", AI_Impact_on_Jobs_20303[[#This Row],[Automation_Probability_2030]], 0)</f>
        <v>0</v>
      </c>
      <c r="M1879">
        <f>IF(AI_Impact_on_Jobs_20303[[#This Row],[Risk_Category]]="Medium", AI_Impact_on_Jobs_20303[[#This Row],[Automation_Probability_2030]], 0)</f>
        <v>0</v>
      </c>
      <c r="N1879">
        <f>IF(AI_Impact_on_Jobs_20303[[#This Row],[Risk_Category]]="High", AI_Impact_on_Jobs_20303[[#This Row],[Automation_Probability_2030]], 0)</f>
        <v>92</v>
      </c>
      <c r="O1879">
        <f>AVERAGE(AI_Impact_on_Jobs_20303[[#This Row],[Skill_1]:[Skill_10]])</f>
        <v>32</v>
      </c>
      <c r="P1879">
        <v>89</v>
      </c>
      <c r="Q1879">
        <v>52</v>
      </c>
      <c r="R1879">
        <v>4</v>
      </c>
      <c r="S1879">
        <v>56</v>
      </c>
      <c r="T1879">
        <v>4</v>
      </c>
      <c r="U1879">
        <v>24</v>
      </c>
      <c r="V1879">
        <v>32</v>
      </c>
      <c r="W1879">
        <v>23</v>
      </c>
      <c r="X1879">
        <v>27</v>
      </c>
      <c r="Y1879">
        <v>9</v>
      </c>
    </row>
    <row r="1880" spans="1:25" x14ac:dyDescent="0.35">
      <c r="A1880">
        <v>1879</v>
      </c>
      <c r="B1880" t="s">
        <v>24</v>
      </c>
      <c r="C1880">
        <v>73302</v>
      </c>
      <c r="D1880">
        <f>ROUND(AI_Impact_on_Jobs_20303[[#This Row],[Salary]]/1000, 1)</f>
        <v>73.3</v>
      </c>
      <c r="E1880">
        <v>10</v>
      </c>
      <c r="F18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80" t="s">
        <v>25</v>
      </c>
      <c r="H1880">
        <v>24</v>
      </c>
      <c r="I1880">
        <v>95</v>
      </c>
      <c r="J1880">
        <v>9</v>
      </c>
      <c r="K1880" t="s">
        <v>20</v>
      </c>
      <c r="L1880">
        <f>IF(AI_Impact_on_Jobs_20303[[#This Row],[Risk_Category]] = "Low", AI_Impact_on_Jobs_20303[[#This Row],[Automation_Probability_2030]], 0)</f>
        <v>0</v>
      </c>
      <c r="M1880">
        <f>IF(AI_Impact_on_Jobs_20303[[#This Row],[Risk_Category]]="Medium", AI_Impact_on_Jobs_20303[[#This Row],[Automation_Probability_2030]], 0)</f>
        <v>0</v>
      </c>
      <c r="N1880">
        <f>IF(AI_Impact_on_Jobs_20303[[#This Row],[Risk_Category]]="High", AI_Impact_on_Jobs_20303[[#This Row],[Automation_Probability_2030]], 0)</f>
        <v>9</v>
      </c>
      <c r="O1880">
        <f>AVERAGE(AI_Impact_on_Jobs_20303[[#This Row],[Skill_1]:[Skill_10]])</f>
        <v>52.5</v>
      </c>
      <c r="P1880">
        <v>45</v>
      </c>
      <c r="Q1880">
        <v>95</v>
      </c>
      <c r="R1880">
        <v>15</v>
      </c>
      <c r="S1880">
        <v>85</v>
      </c>
      <c r="T1880">
        <v>25</v>
      </c>
      <c r="U1880">
        <v>93</v>
      </c>
      <c r="V1880">
        <v>23</v>
      </c>
      <c r="W1880">
        <v>75</v>
      </c>
      <c r="X1880">
        <v>6</v>
      </c>
      <c r="Y1880">
        <v>63</v>
      </c>
    </row>
    <row r="1881" spans="1:25" x14ac:dyDescent="0.35">
      <c r="A1881">
        <v>1880</v>
      </c>
      <c r="B1881" t="s">
        <v>24</v>
      </c>
      <c r="C1881">
        <v>97743</v>
      </c>
      <c r="D1881">
        <f>ROUND(AI_Impact_on_Jobs_20303[[#This Row],[Salary]]/1000, 1)</f>
        <v>97.7</v>
      </c>
      <c r="E1881">
        <v>7</v>
      </c>
      <c r="F18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81" t="s">
        <v>38</v>
      </c>
      <c r="H1881">
        <v>67</v>
      </c>
      <c r="I1881">
        <v>114</v>
      </c>
      <c r="J1881">
        <v>93</v>
      </c>
      <c r="K1881" t="s">
        <v>20</v>
      </c>
      <c r="L1881">
        <f>IF(AI_Impact_on_Jobs_20303[[#This Row],[Risk_Category]] = "Low", AI_Impact_on_Jobs_20303[[#This Row],[Automation_Probability_2030]], 0)</f>
        <v>0</v>
      </c>
      <c r="M1881">
        <f>IF(AI_Impact_on_Jobs_20303[[#This Row],[Risk_Category]]="Medium", AI_Impact_on_Jobs_20303[[#This Row],[Automation_Probability_2030]], 0)</f>
        <v>0</v>
      </c>
      <c r="N1881">
        <f>IF(AI_Impact_on_Jobs_20303[[#This Row],[Risk_Category]]="High", AI_Impact_on_Jobs_20303[[#This Row],[Automation_Probability_2030]], 0)</f>
        <v>93</v>
      </c>
      <c r="O1881">
        <f>AVERAGE(AI_Impact_on_Jobs_20303[[#This Row],[Skill_1]:[Skill_10]])</f>
        <v>40.299999999999997</v>
      </c>
      <c r="P1881">
        <v>63</v>
      </c>
      <c r="Q1881">
        <v>41</v>
      </c>
      <c r="R1881">
        <v>19</v>
      </c>
      <c r="S1881">
        <v>66</v>
      </c>
      <c r="T1881">
        <v>12</v>
      </c>
      <c r="U1881">
        <v>83</v>
      </c>
      <c r="V1881">
        <v>25</v>
      </c>
      <c r="W1881">
        <v>52</v>
      </c>
      <c r="X1881">
        <v>6</v>
      </c>
      <c r="Y1881">
        <v>36</v>
      </c>
    </row>
    <row r="1882" spans="1:25" x14ac:dyDescent="0.35">
      <c r="A1882">
        <v>1881</v>
      </c>
      <c r="B1882" t="s">
        <v>36</v>
      </c>
      <c r="C1882">
        <v>136974</v>
      </c>
      <c r="D1882">
        <f>ROUND(AI_Impact_on_Jobs_20303[[#This Row],[Salary]]/1000, 1)</f>
        <v>137</v>
      </c>
      <c r="E1882">
        <v>26</v>
      </c>
      <c r="F18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82" t="s">
        <v>19</v>
      </c>
      <c r="H1882">
        <v>25</v>
      </c>
      <c r="I1882">
        <v>53</v>
      </c>
      <c r="J1882">
        <v>68</v>
      </c>
      <c r="K1882" t="s">
        <v>27</v>
      </c>
      <c r="L1882">
        <f>IF(AI_Impact_on_Jobs_20303[[#This Row],[Risk_Category]] = "Low", AI_Impact_on_Jobs_20303[[#This Row],[Automation_Probability_2030]], 0)</f>
        <v>0</v>
      </c>
      <c r="M1882">
        <f>IF(AI_Impact_on_Jobs_20303[[#This Row],[Risk_Category]]="Medium", AI_Impact_on_Jobs_20303[[#This Row],[Automation_Probability_2030]], 0)</f>
        <v>68</v>
      </c>
      <c r="N1882">
        <f>IF(AI_Impact_on_Jobs_20303[[#This Row],[Risk_Category]]="High", AI_Impact_on_Jobs_20303[[#This Row],[Automation_Probability_2030]], 0)</f>
        <v>0</v>
      </c>
      <c r="O1882">
        <f>AVERAGE(AI_Impact_on_Jobs_20303[[#This Row],[Skill_1]:[Skill_10]])</f>
        <v>47.9</v>
      </c>
      <c r="P1882">
        <v>32</v>
      </c>
      <c r="Q1882">
        <v>71</v>
      </c>
      <c r="R1882">
        <v>51</v>
      </c>
      <c r="S1882">
        <v>67</v>
      </c>
      <c r="T1882">
        <v>11</v>
      </c>
      <c r="U1882">
        <v>52</v>
      </c>
      <c r="V1882">
        <v>39</v>
      </c>
      <c r="W1882">
        <v>45</v>
      </c>
      <c r="X1882">
        <v>97</v>
      </c>
      <c r="Y1882">
        <v>14</v>
      </c>
    </row>
    <row r="1883" spans="1:25" x14ac:dyDescent="0.35">
      <c r="A1883">
        <v>1882</v>
      </c>
      <c r="B1883" t="s">
        <v>37</v>
      </c>
      <c r="C1883">
        <v>31987</v>
      </c>
      <c r="D1883">
        <f>ROUND(AI_Impact_on_Jobs_20303[[#This Row],[Salary]]/1000, 1)</f>
        <v>32</v>
      </c>
      <c r="E1883">
        <v>7</v>
      </c>
      <c r="F18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83" t="s">
        <v>25</v>
      </c>
      <c r="H1883">
        <v>33</v>
      </c>
      <c r="I1883">
        <v>79</v>
      </c>
      <c r="J1883">
        <v>41</v>
      </c>
      <c r="K1883" t="s">
        <v>27</v>
      </c>
      <c r="L1883">
        <f>IF(AI_Impact_on_Jobs_20303[[#This Row],[Risk_Category]] = "Low", AI_Impact_on_Jobs_20303[[#This Row],[Automation_Probability_2030]], 0)</f>
        <v>0</v>
      </c>
      <c r="M1883">
        <f>IF(AI_Impact_on_Jobs_20303[[#This Row],[Risk_Category]]="Medium", AI_Impact_on_Jobs_20303[[#This Row],[Automation_Probability_2030]], 0)</f>
        <v>41</v>
      </c>
      <c r="N1883">
        <f>IF(AI_Impact_on_Jobs_20303[[#This Row],[Risk_Category]]="High", AI_Impact_on_Jobs_20303[[#This Row],[Automation_Probability_2030]], 0)</f>
        <v>0</v>
      </c>
      <c r="O1883">
        <f>AVERAGE(AI_Impact_on_Jobs_20303[[#This Row],[Skill_1]:[Skill_10]])</f>
        <v>41.5</v>
      </c>
      <c r="P1883">
        <v>35</v>
      </c>
      <c r="Q1883">
        <v>36</v>
      </c>
      <c r="R1883">
        <v>27</v>
      </c>
      <c r="S1883">
        <v>67</v>
      </c>
      <c r="T1883">
        <v>5</v>
      </c>
      <c r="U1883">
        <v>33</v>
      </c>
      <c r="V1883">
        <v>28</v>
      </c>
      <c r="W1883">
        <v>75</v>
      </c>
      <c r="X1883">
        <v>15</v>
      </c>
      <c r="Y1883">
        <v>94</v>
      </c>
    </row>
    <row r="1884" spans="1:25" x14ac:dyDescent="0.35">
      <c r="A1884">
        <v>1883</v>
      </c>
      <c r="B1884" t="s">
        <v>44</v>
      </c>
      <c r="C1884">
        <v>102587</v>
      </c>
      <c r="D1884">
        <f>ROUND(AI_Impact_on_Jobs_20303[[#This Row],[Salary]]/1000, 1)</f>
        <v>102.6</v>
      </c>
      <c r="E1884">
        <v>17</v>
      </c>
      <c r="F18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84" t="s">
        <v>38</v>
      </c>
      <c r="H1884">
        <v>37</v>
      </c>
      <c r="I1884">
        <v>7</v>
      </c>
      <c r="J1884">
        <v>41</v>
      </c>
      <c r="K1884" t="s">
        <v>27</v>
      </c>
      <c r="L1884">
        <f>IF(AI_Impact_on_Jobs_20303[[#This Row],[Risk_Category]] = "Low", AI_Impact_on_Jobs_20303[[#This Row],[Automation_Probability_2030]], 0)</f>
        <v>0</v>
      </c>
      <c r="M1884">
        <f>IF(AI_Impact_on_Jobs_20303[[#This Row],[Risk_Category]]="Medium", AI_Impact_on_Jobs_20303[[#This Row],[Automation_Probability_2030]], 0)</f>
        <v>41</v>
      </c>
      <c r="N1884">
        <f>IF(AI_Impact_on_Jobs_20303[[#This Row],[Risk_Category]]="High", AI_Impact_on_Jobs_20303[[#This Row],[Automation_Probability_2030]], 0)</f>
        <v>0</v>
      </c>
      <c r="O1884">
        <f>AVERAGE(AI_Impact_on_Jobs_20303[[#This Row],[Skill_1]:[Skill_10]])</f>
        <v>44.9</v>
      </c>
      <c r="P1884">
        <v>76</v>
      </c>
      <c r="Q1884">
        <v>48</v>
      </c>
      <c r="R1884">
        <v>16</v>
      </c>
      <c r="S1884">
        <v>5</v>
      </c>
      <c r="T1884">
        <v>23</v>
      </c>
      <c r="U1884">
        <v>95</v>
      </c>
      <c r="V1884">
        <v>85</v>
      </c>
      <c r="W1884">
        <v>44</v>
      </c>
      <c r="X1884">
        <v>48</v>
      </c>
      <c r="Y1884">
        <v>9</v>
      </c>
    </row>
    <row r="1885" spans="1:25" x14ac:dyDescent="0.35">
      <c r="A1885">
        <v>1884</v>
      </c>
      <c r="B1885" t="s">
        <v>40</v>
      </c>
      <c r="C1885">
        <v>56932</v>
      </c>
      <c r="D1885">
        <f>ROUND(AI_Impact_on_Jobs_20303[[#This Row],[Salary]]/1000, 1)</f>
        <v>56.9</v>
      </c>
      <c r="E1885">
        <v>11</v>
      </c>
      <c r="F18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85" t="s">
        <v>38</v>
      </c>
      <c r="H1885">
        <v>38</v>
      </c>
      <c r="I1885">
        <v>63</v>
      </c>
      <c r="J1885">
        <v>25</v>
      </c>
      <c r="K1885" t="s">
        <v>23</v>
      </c>
      <c r="L1885">
        <f>IF(AI_Impact_on_Jobs_20303[[#This Row],[Risk_Category]] = "Low", AI_Impact_on_Jobs_20303[[#This Row],[Automation_Probability_2030]], 0)</f>
        <v>25</v>
      </c>
      <c r="M1885">
        <f>IF(AI_Impact_on_Jobs_20303[[#This Row],[Risk_Category]]="Medium", AI_Impact_on_Jobs_20303[[#This Row],[Automation_Probability_2030]], 0)</f>
        <v>0</v>
      </c>
      <c r="N1885">
        <f>IF(AI_Impact_on_Jobs_20303[[#This Row],[Risk_Category]]="High", AI_Impact_on_Jobs_20303[[#This Row],[Automation_Probability_2030]], 0)</f>
        <v>0</v>
      </c>
      <c r="O1885">
        <f>AVERAGE(AI_Impact_on_Jobs_20303[[#This Row],[Skill_1]:[Skill_10]])</f>
        <v>45.2</v>
      </c>
      <c r="P1885">
        <v>94</v>
      </c>
      <c r="Q1885">
        <v>39</v>
      </c>
      <c r="R1885">
        <v>73</v>
      </c>
      <c r="S1885">
        <v>41</v>
      </c>
      <c r="T1885">
        <v>5</v>
      </c>
      <c r="U1885">
        <v>84</v>
      </c>
      <c r="V1885">
        <v>8</v>
      </c>
      <c r="W1885">
        <v>53</v>
      </c>
      <c r="X1885">
        <v>21</v>
      </c>
      <c r="Y1885">
        <v>34</v>
      </c>
    </row>
    <row r="1886" spans="1:25" x14ac:dyDescent="0.35">
      <c r="A1886">
        <v>1885</v>
      </c>
      <c r="B1886" t="s">
        <v>31</v>
      </c>
      <c r="C1886">
        <v>114371</v>
      </c>
      <c r="D1886">
        <f>ROUND(AI_Impact_on_Jobs_20303[[#This Row],[Salary]]/1000, 1)</f>
        <v>114.4</v>
      </c>
      <c r="E1886">
        <v>3</v>
      </c>
      <c r="F18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86" t="s">
        <v>22</v>
      </c>
      <c r="H1886">
        <v>3</v>
      </c>
      <c r="I1886">
        <v>109</v>
      </c>
      <c r="J1886">
        <v>12</v>
      </c>
      <c r="K1886" t="s">
        <v>23</v>
      </c>
      <c r="L1886">
        <f>IF(AI_Impact_on_Jobs_20303[[#This Row],[Risk_Category]] = "Low", AI_Impact_on_Jobs_20303[[#This Row],[Automation_Probability_2030]], 0)</f>
        <v>12</v>
      </c>
      <c r="M1886">
        <f>IF(AI_Impact_on_Jobs_20303[[#This Row],[Risk_Category]]="Medium", AI_Impact_on_Jobs_20303[[#This Row],[Automation_Probability_2030]], 0)</f>
        <v>0</v>
      </c>
      <c r="N1886">
        <f>IF(AI_Impact_on_Jobs_20303[[#This Row],[Risk_Category]]="High", AI_Impact_on_Jobs_20303[[#This Row],[Automation_Probability_2030]], 0)</f>
        <v>0</v>
      </c>
      <c r="O1886">
        <f>AVERAGE(AI_Impact_on_Jobs_20303[[#This Row],[Skill_1]:[Skill_10]])</f>
        <v>51.1</v>
      </c>
      <c r="P1886">
        <v>67</v>
      </c>
      <c r="Q1886">
        <v>14</v>
      </c>
      <c r="R1886">
        <v>74</v>
      </c>
      <c r="S1886">
        <v>65</v>
      </c>
      <c r="T1886">
        <v>97</v>
      </c>
      <c r="U1886">
        <v>91</v>
      </c>
      <c r="V1886">
        <v>28</v>
      </c>
      <c r="W1886">
        <v>3</v>
      </c>
      <c r="X1886">
        <v>66</v>
      </c>
      <c r="Y1886">
        <v>6</v>
      </c>
    </row>
    <row r="1887" spans="1:25" x14ac:dyDescent="0.35">
      <c r="A1887">
        <v>1886</v>
      </c>
      <c r="B1887" t="s">
        <v>43</v>
      </c>
      <c r="C1887">
        <v>133027</v>
      </c>
      <c r="D1887">
        <f>ROUND(AI_Impact_on_Jobs_20303[[#This Row],[Salary]]/1000, 1)</f>
        <v>133</v>
      </c>
      <c r="E1887">
        <v>2</v>
      </c>
      <c r="F18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87" t="s">
        <v>19</v>
      </c>
      <c r="H1887">
        <v>12</v>
      </c>
      <c r="I1887">
        <v>108</v>
      </c>
      <c r="J1887">
        <v>28</v>
      </c>
      <c r="K1887" t="s">
        <v>23</v>
      </c>
      <c r="L1887">
        <f>IF(AI_Impact_on_Jobs_20303[[#This Row],[Risk_Category]] = "Low", AI_Impact_on_Jobs_20303[[#This Row],[Automation_Probability_2030]], 0)</f>
        <v>28</v>
      </c>
      <c r="M1887">
        <f>IF(AI_Impact_on_Jobs_20303[[#This Row],[Risk_Category]]="Medium", AI_Impact_on_Jobs_20303[[#This Row],[Automation_Probability_2030]], 0)</f>
        <v>0</v>
      </c>
      <c r="N1887">
        <f>IF(AI_Impact_on_Jobs_20303[[#This Row],[Risk_Category]]="High", AI_Impact_on_Jobs_20303[[#This Row],[Automation_Probability_2030]], 0)</f>
        <v>0</v>
      </c>
      <c r="O1887">
        <f>AVERAGE(AI_Impact_on_Jobs_20303[[#This Row],[Skill_1]:[Skill_10]])</f>
        <v>39.299999999999997</v>
      </c>
      <c r="P1887">
        <v>91</v>
      </c>
      <c r="Q1887">
        <v>15</v>
      </c>
      <c r="R1887">
        <v>38</v>
      </c>
      <c r="S1887">
        <v>4</v>
      </c>
      <c r="T1887">
        <v>47</v>
      </c>
      <c r="U1887">
        <v>75</v>
      </c>
      <c r="V1887">
        <v>79</v>
      </c>
      <c r="W1887">
        <v>5</v>
      </c>
      <c r="X1887">
        <v>1</v>
      </c>
      <c r="Y1887">
        <v>38</v>
      </c>
    </row>
    <row r="1888" spans="1:25" x14ac:dyDescent="0.35">
      <c r="A1888">
        <v>1887</v>
      </c>
      <c r="B1888" t="s">
        <v>21</v>
      </c>
      <c r="C1888">
        <v>45353</v>
      </c>
      <c r="D1888">
        <f>ROUND(AI_Impact_on_Jobs_20303[[#This Row],[Salary]]/1000, 1)</f>
        <v>45.4</v>
      </c>
      <c r="E1888">
        <v>0</v>
      </c>
      <c r="F18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88" t="s">
        <v>22</v>
      </c>
      <c r="H1888">
        <v>66</v>
      </c>
      <c r="I1888">
        <v>129</v>
      </c>
      <c r="J1888">
        <v>22</v>
      </c>
      <c r="K1888" t="s">
        <v>23</v>
      </c>
      <c r="L1888">
        <f>IF(AI_Impact_on_Jobs_20303[[#This Row],[Risk_Category]] = "Low", AI_Impact_on_Jobs_20303[[#This Row],[Automation_Probability_2030]], 0)</f>
        <v>22</v>
      </c>
      <c r="M1888">
        <f>IF(AI_Impact_on_Jobs_20303[[#This Row],[Risk_Category]]="Medium", AI_Impact_on_Jobs_20303[[#This Row],[Automation_Probability_2030]], 0)</f>
        <v>0</v>
      </c>
      <c r="N1888">
        <f>IF(AI_Impact_on_Jobs_20303[[#This Row],[Risk_Category]]="High", AI_Impact_on_Jobs_20303[[#This Row],[Automation_Probability_2030]], 0)</f>
        <v>0</v>
      </c>
      <c r="O1888">
        <f>AVERAGE(AI_Impact_on_Jobs_20303[[#This Row],[Skill_1]:[Skill_10]])</f>
        <v>51.9</v>
      </c>
      <c r="P1888">
        <v>79</v>
      </c>
      <c r="Q1888">
        <v>58</v>
      </c>
      <c r="R1888">
        <v>86</v>
      </c>
      <c r="S1888">
        <v>55</v>
      </c>
      <c r="T1888">
        <v>23</v>
      </c>
      <c r="U1888">
        <v>54</v>
      </c>
      <c r="V1888">
        <v>71</v>
      </c>
      <c r="W1888">
        <v>65</v>
      </c>
      <c r="X1888">
        <v>24</v>
      </c>
      <c r="Y1888">
        <v>4</v>
      </c>
    </row>
    <row r="1889" spans="1:25" x14ac:dyDescent="0.35">
      <c r="A1889">
        <v>1888</v>
      </c>
      <c r="B1889" t="s">
        <v>24</v>
      </c>
      <c r="C1889">
        <v>67970</v>
      </c>
      <c r="D1889">
        <f>ROUND(AI_Impact_on_Jobs_20303[[#This Row],[Salary]]/1000, 1)</f>
        <v>68</v>
      </c>
      <c r="E1889">
        <v>19</v>
      </c>
      <c r="F18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89" t="s">
        <v>22</v>
      </c>
      <c r="H1889">
        <v>98</v>
      </c>
      <c r="I1889">
        <v>68</v>
      </c>
      <c r="J1889">
        <v>82</v>
      </c>
      <c r="K1889" t="s">
        <v>20</v>
      </c>
      <c r="L1889">
        <f>IF(AI_Impact_on_Jobs_20303[[#This Row],[Risk_Category]] = "Low", AI_Impact_on_Jobs_20303[[#This Row],[Automation_Probability_2030]], 0)</f>
        <v>0</v>
      </c>
      <c r="M1889">
        <f>IF(AI_Impact_on_Jobs_20303[[#This Row],[Risk_Category]]="Medium", AI_Impact_on_Jobs_20303[[#This Row],[Automation_Probability_2030]], 0)</f>
        <v>0</v>
      </c>
      <c r="N1889">
        <f>IF(AI_Impact_on_Jobs_20303[[#This Row],[Risk_Category]]="High", AI_Impact_on_Jobs_20303[[#This Row],[Automation_Probability_2030]], 0)</f>
        <v>82</v>
      </c>
      <c r="O1889">
        <f>AVERAGE(AI_Impact_on_Jobs_20303[[#This Row],[Skill_1]:[Skill_10]])</f>
        <v>59.8</v>
      </c>
      <c r="P1889">
        <v>64</v>
      </c>
      <c r="Q1889">
        <v>88</v>
      </c>
      <c r="R1889">
        <v>76</v>
      </c>
      <c r="S1889">
        <v>91</v>
      </c>
      <c r="T1889">
        <v>6</v>
      </c>
      <c r="U1889">
        <v>87</v>
      </c>
      <c r="V1889">
        <v>26</v>
      </c>
      <c r="W1889">
        <v>43</v>
      </c>
      <c r="X1889">
        <v>84</v>
      </c>
      <c r="Y1889">
        <v>33</v>
      </c>
    </row>
    <row r="1890" spans="1:25" x14ac:dyDescent="0.35">
      <c r="A1890">
        <v>1889</v>
      </c>
      <c r="B1890" t="s">
        <v>36</v>
      </c>
      <c r="C1890">
        <v>57154</v>
      </c>
      <c r="D1890">
        <f>ROUND(AI_Impact_on_Jobs_20303[[#This Row],[Salary]]/1000, 1)</f>
        <v>57.2</v>
      </c>
      <c r="E1890">
        <v>15</v>
      </c>
      <c r="F18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90" t="s">
        <v>22</v>
      </c>
      <c r="H1890">
        <v>36</v>
      </c>
      <c r="I1890">
        <v>86</v>
      </c>
      <c r="J1890">
        <v>42</v>
      </c>
      <c r="K1890" t="s">
        <v>27</v>
      </c>
      <c r="L1890">
        <f>IF(AI_Impact_on_Jobs_20303[[#This Row],[Risk_Category]] = "Low", AI_Impact_on_Jobs_20303[[#This Row],[Automation_Probability_2030]], 0)</f>
        <v>0</v>
      </c>
      <c r="M1890">
        <f>IF(AI_Impact_on_Jobs_20303[[#This Row],[Risk_Category]]="Medium", AI_Impact_on_Jobs_20303[[#This Row],[Automation_Probability_2030]], 0)</f>
        <v>42</v>
      </c>
      <c r="N1890">
        <f>IF(AI_Impact_on_Jobs_20303[[#This Row],[Risk_Category]]="High", AI_Impact_on_Jobs_20303[[#This Row],[Automation_Probability_2030]], 0)</f>
        <v>0</v>
      </c>
      <c r="O1890">
        <f>AVERAGE(AI_Impact_on_Jobs_20303[[#This Row],[Skill_1]:[Skill_10]])</f>
        <v>38.5</v>
      </c>
      <c r="P1890">
        <v>55</v>
      </c>
      <c r="Q1890">
        <v>13</v>
      </c>
      <c r="R1890">
        <v>4</v>
      </c>
      <c r="S1890">
        <v>9</v>
      </c>
      <c r="T1890">
        <v>93</v>
      </c>
      <c r="U1890">
        <v>8</v>
      </c>
      <c r="V1890">
        <v>55</v>
      </c>
      <c r="W1890">
        <v>54</v>
      </c>
      <c r="X1890">
        <v>37</v>
      </c>
      <c r="Y1890">
        <v>57</v>
      </c>
    </row>
    <row r="1891" spans="1:25" x14ac:dyDescent="0.35">
      <c r="A1891">
        <v>1890</v>
      </c>
      <c r="B1891" t="s">
        <v>44</v>
      </c>
      <c r="C1891">
        <v>115793</v>
      </c>
      <c r="D1891">
        <f>ROUND(AI_Impact_on_Jobs_20303[[#This Row],[Salary]]/1000, 1)</f>
        <v>115.8</v>
      </c>
      <c r="E1891">
        <v>25</v>
      </c>
      <c r="F18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891" t="s">
        <v>38</v>
      </c>
      <c r="H1891">
        <v>49</v>
      </c>
      <c r="I1891">
        <v>126</v>
      </c>
      <c r="J1891">
        <v>51</v>
      </c>
      <c r="K1891" t="s">
        <v>27</v>
      </c>
      <c r="L1891">
        <f>IF(AI_Impact_on_Jobs_20303[[#This Row],[Risk_Category]] = "Low", AI_Impact_on_Jobs_20303[[#This Row],[Automation_Probability_2030]], 0)</f>
        <v>0</v>
      </c>
      <c r="M1891">
        <f>IF(AI_Impact_on_Jobs_20303[[#This Row],[Risk_Category]]="Medium", AI_Impact_on_Jobs_20303[[#This Row],[Automation_Probability_2030]], 0)</f>
        <v>51</v>
      </c>
      <c r="N1891">
        <f>IF(AI_Impact_on_Jobs_20303[[#This Row],[Risk_Category]]="High", AI_Impact_on_Jobs_20303[[#This Row],[Automation_Probability_2030]], 0)</f>
        <v>0</v>
      </c>
      <c r="O1891">
        <f>AVERAGE(AI_Impact_on_Jobs_20303[[#This Row],[Skill_1]:[Skill_10]])</f>
        <v>56.6</v>
      </c>
      <c r="P1891">
        <v>32</v>
      </c>
      <c r="Q1891">
        <v>58</v>
      </c>
      <c r="R1891">
        <v>64</v>
      </c>
      <c r="S1891">
        <v>66</v>
      </c>
      <c r="T1891">
        <v>62</v>
      </c>
      <c r="U1891">
        <v>66</v>
      </c>
      <c r="V1891">
        <v>31</v>
      </c>
      <c r="W1891">
        <v>45</v>
      </c>
      <c r="X1891">
        <v>67</v>
      </c>
      <c r="Y1891">
        <v>75</v>
      </c>
    </row>
    <row r="1892" spans="1:25" x14ac:dyDescent="0.35">
      <c r="A1892">
        <v>1891</v>
      </c>
      <c r="B1892" t="s">
        <v>41</v>
      </c>
      <c r="C1892">
        <v>43174</v>
      </c>
      <c r="D1892">
        <f>ROUND(AI_Impact_on_Jobs_20303[[#This Row],[Salary]]/1000, 1)</f>
        <v>43.2</v>
      </c>
      <c r="E1892">
        <v>1</v>
      </c>
      <c r="F18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92" t="s">
        <v>22</v>
      </c>
      <c r="H1892">
        <v>22</v>
      </c>
      <c r="I1892">
        <v>99</v>
      </c>
      <c r="J1892">
        <v>81</v>
      </c>
      <c r="K1892" t="s">
        <v>20</v>
      </c>
      <c r="L1892">
        <f>IF(AI_Impact_on_Jobs_20303[[#This Row],[Risk_Category]] = "Low", AI_Impact_on_Jobs_20303[[#This Row],[Automation_Probability_2030]], 0)</f>
        <v>0</v>
      </c>
      <c r="M1892">
        <f>IF(AI_Impact_on_Jobs_20303[[#This Row],[Risk_Category]]="Medium", AI_Impact_on_Jobs_20303[[#This Row],[Automation_Probability_2030]], 0)</f>
        <v>0</v>
      </c>
      <c r="N1892">
        <f>IF(AI_Impact_on_Jobs_20303[[#This Row],[Risk_Category]]="High", AI_Impact_on_Jobs_20303[[#This Row],[Automation_Probability_2030]], 0)</f>
        <v>81</v>
      </c>
      <c r="O1892">
        <f>AVERAGE(AI_Impact_on_Jobs_20303[[#This Row],[Skill_1]:[Skill_10]])</f>
        <v>59.5</v>
      </c>
      <c r="P1892">
        <v>92</v>
      </c>
      <c r="Q1892">
        <v>36</v>
      </c>
      <c r="R1892">
        <v>94</v>
      </c>
      <c r="S1892">
        <v>46</v>
      </c>
      <c r="T1892">
        <v>96</v>
      </c>
      <c r="U1892">
        <v>74</v>
      </c>
      <c r="V1892">
        <v>83</v>
      </c>
      <c r="W1892">
        <v>1</v>
      </c>
      <c r="X1892">
        <v>59</v>
      </c>
      <c r="Y1892">
        <v>14</v>
      </c>
    </row>
    <row r="1893" spans="1:25" x14ac:dyDescent="0.35">
      <c r="A1893">
        <v>1892</v>
      </c>
      <c r="B1893" t="s">
        <v>28</v>
      </c>
      <c r="C1893">
        <v>88323</v>
      </c>
      <c r="D1893">
        <f>ROUND(AI_Impact_on_Jobs_20303[[#This Row],[Salary]]/1000, 1)</f>
        <v>88.3</v>
      </c>
      <c r="E1893">
        <v>19</v>
      </c>
      <c r="F18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93" t="s">
        <v>25</v>
      </c>
      <c r="H1893">
        <v>62</v>
      </c>
      <c r="I1893">
        <v>123</v>
      </c>
      <c r="J1893">
        <v>32</v>
      </c>
      <c r="K1893" t="s">
        <v>27</v>
      </c>
      <c r="L1893">
        <f>IF(AI_Impact_on_Jobs_20303[[#This Row],[Risk_Category]] = "Low", AI_Impact_on_Jobs_20303[[#This Row],[Automation_Probability_2030]], 0)</f>
        <v>0</v>
      </c>
      <c r="M1893">
        <f>IF(AI_Impact_on_Jobs_20303[[#This Row],[Risk_Category]]="Medium", AI_Impact_on_Jobs_20303[[#This Row],[Automation_Probability_2030]], 0)</f>
        <v>32</v>
      </c>
      <c r="N1893">
        <f>IF(AI_Impact_on_Jobs_20303[[#This Row],[Risk_Category]]="High", AI_Impact_on_Jobs_20303[[#This Row],[Automation_Probability_2030]], 0)</f>
        <v>0</v>
      </c>
      <c r="O1893">
        <f>AVERAGE(AI_Impact_on_Jobs_20303[[#This Row],[Skill_1]:[Skill_10]])</f>
        <v>43.8</v>
      </c>
      <c r="P1893">
        <v>53</v>
      </c>
      <c r="Q1893">
        <v>57</v>
      </c>
      <c r="R1893">
        <v>8</v>
      </c>
      <c r="S1893">
        <v>5</v>
      </c>
      <c r="T1893">
        <v>71</v>
      </c>
      <c r="U1893">
        <v>5</v>
      </c>
      <c r="V1893">
        <v>76</v>
      </c>
      <c r="W1893">
        <v>58</v>
      </c>
      <c r="X1893">
        <v>83</v>
      </c>
      <c r="Y1893">
        <v>22</v>
      </c>
    </row>
    <row r="1894" spans="1:25" x14ac:dyDescent="0.35">
      <c r="A1894">
        <v>1893</v>
      </c>
      <c r="B1894" t="s">
        <v>36</v>
      </c>
      <c r="C1894">
        <v>123335</v>
      </c>
      <c r="D1894">
        <f>ROUND(AI_Impact_on_Jobs_20303[[#This Row],[Salary]]/1000, 1)</f>
        <v>123.3</v>
      </c>
      <c r="E1894">
        <v>22</v>
      </c>
      <c r="F18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94" t="s">
        <v>22</v>
      </c>
      <c r="H1894">
        <v>26</v>
      </c>
      <c r="I1894">
        <v>86</v>
      </c>
      <c r="J1894">
        <v>5</v>
      </c>
      <c r="K1894" t="s">
        <v>27</v>
      </c>
      <c r="L1894">
        <f>IF(AI_Impact_on_Jobs_20303[[#This Row],[Risk_Category]] = "Low", AI_Impact_on_Jobs_20303[[#This Row],[Automation_Probability_2030]], 0)</f>
        <v>0</v>
      </c>
      <c r="M1894">
        <f>IF(AI_Impact_on_Jobs_20303[[#This Row],[Risk_Category]]="Medium", AI_Impact_on_Jobs_20303[[#This Row],[Automation_Probability_2030]], 0)</f>
        <v>5</v>
      </c>
      <c r="N1894">
        <f>IF(AI_Impact_on_Jobs_20303[[#This Row],[Risk_Category]]="High", AI_Impact_on_Jobs_20303[[#This Row],[Automation_Probability_2030]], 0)</f>
        <v>0</v>
      </c>
      <c r="O1894">
        <f>AVERAGE(AI_Impact_on_Jobs_20303[[#This Row],[Skill_1]:[Skill_10]])</f>
        <v>35.700000000000003</v>
      </c>
      <c r="P1894">
        <v>79</v>
      </c>
      <c r="Q1894">
        <v>17</v>
      </c>
      <c r="R1894">
        <v>11</v>
      </c>
      <c r="S1894">
        <v>15</v>
      </c>
      <c r="T1894">
        <v>22</v>
      </c>
      <c r="U1894">
        <v>6</v>
      </c>
      <c r="V1894">
        <v>93</v>
      </c>
      <c r="W1894">
        <v>32</v>
      </c>
      <c r="X1894">
        <v>18</v>
      </c>
      <c r="Y1894">
        <v>64</v>
      </c>
    </row>
    <row r="1895" spans="1:25" x14ac:dyDescent="0.35">
      <c r="A1895">
        <v>1894</v>
      </c>
      <c r="B1895" t="s">
        <v>40</v>
      </c>
      <c r="C1895">
        <v>67877</v>
      </c>
      <c r="D1895">
        <f>ROUND(AI_Impact_on_Jobs_20303[[#This Row],[Salary]]/1000, 1)</f>
        <v>67.900000000000006</v>
      </c>
      <c r="E1895">
        <v>22</v>
      </c>
      <c r="F18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895" t="s">
        <v>22</v>
      </c>
      <c r="H1895">
        <v>36</v>
      </c>
      <c r="I1895">
        <v>101</v>
      </c>
      <c r="J1895">
        <v>17</v>
      </c>
      <c r="K1895" t="s">
        <v>23</v>
      </c>
      <c r="L1895">
        <f>IF(AI_Impact_on_Jobs_20303[[#This Row],[Risk_Category]] = "Low", AI_Impact_on_Jobs_20303[[#This Row],[Automation_Probability_2030]], 0)</f>
        <v>17</v>
      </c>
      <c r="M1895">
        <f>IF(AI_Impact_on_Jobs_20303[[#This Row],[Risk_Category]]="Medium", AI_Impact_on_Jobs_20303[[#This Row],[Automation_Probability_2030]], 0)</f>
        <v>0</v>
      </c>
      <c r="N1895">
        <f>IF(AI_Impact_on_Jobs_20303[[#This Row],[Risk_Category]]="High", AI_Impact_on_Jobs_20303[[#This Row],[Automation_Probability_2030]], 0)</f>
        <v>0</v>
      </c>
      <c r="O1895">
        <f>AVERAGE(AI_Impact_on_Jobs_20303[[#This Row],[Skill_1]:[Skill_10]])</f>
        <v>56.2</v>
      </c>
      <c r="P1895">
        <v>6</v>
      </c>
      <c r="Q1895">
        <v>96</v>
      </c>
      <c r="R1895">
        <v>89</v>
      </c>
      <c r="S1895">
        <v>11</v>
      </c>
      <c r="T1895">
        <v>27</v>
      </c>
      <c r="U1895">
        <v>83</v>
      </c>
      <c r="V1895">
        <v>82</v>
      </c>
      <c r="W1895">
        <v>28</v>
      </c>
      <c r="X1895">
        <v>73</v>
      </c>
      <c r="Y1895">
        <v>67</v>
      </c>
    </row>
    <row r="1896" spans="1:25" x14ac:dyDescent="0.35">
      <c r="A1896">
        <v>1895</v>
      </c>
      <c r="B1896" t="s">
        <v>43</v>
      </c>
      <c r="C1896">
        <v>86779</v>
      </c>
      <c r="D1896">
        <f>ROUND(AI_Impact_on_Jobs_20303[[#This Row],[Salary]]/1000, 1)</f>
        <v>86.8</v>
      </c>
      <c r="E1896">
        <v>14</v>
      </c>
      <c r="F18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896" t="s">
        <v>22</v>
      </c>
      <c r="H1896">
        <v>2</v>
      </c>
      <c r="I1896">
        <v>139</v>
      </c>
      <c r="J1896">
        <v>22</v>
      </c>
      <c r="K1896" t="s">
        <v>23</v>
      </c>
      <c r="L1896">
        <f>IF(AI_Impact_on_Jobs_20303[[#This Row],[Risk_Category]] = "Low", AI_Impact_on_Jobs_20303[[#This Row],[Automation_Probability_2030]], 0)</f>
        <v>22</v>
      </c>
      <c r="M1896">
        <f>IF(AI_Impact_on_Jobs_20303[[#This Row],[Risk_Category]]="Medium", AI_Impact_on_Jobs_20303[[#This Row],[Automation_Probability_2030]], 0)</f>
        <v>0</v>
      </c>
      <c r="N1896">
        <f>IF(AI_Impact_on_Jobs_20303[[#This Row],[Risk_Category]]="High", AI_Impact_on_Jobs_20303[[#This Row],[Automation_Probability_2030]], 0)</f>
        <v>0</v>
      </c>
      <c r="O1896">
        <f>AVERAGE(AI_Impact_on_Jobs_20303[[#This Row],[Skill_1]:[Skill_10]])</f>
        <v>43.7</v>
      </c>
      <c r="P1896">
        <v>17</v>
      </c>
      <c r="Q1896">
        <v>7</v>
      </c>
      <c r="R1896">
        <v>74</v>
      </c>
      <c r="S1896">
        <v>89</v>
      </c>
      <c r="T1896">
        <v>22</v>
      </c>
      <c r="U1896">
        <v>99</v>
      </c>
      <c r="V1896">
        <v>15</v>
      </c>
      <c r="W1896">
        <v>6</v>
      </c>
      <c r="X1896">
        <v>66</v>
      </c>
      <c r="Y1896">
        <v>42</v>
      </c>
    </row>
    <row r="1897" spans="1:25" x14ac:dyDescent="0.35">
      <c r="A1897">
        <v>1896</v>
      </c>
      <c r="B1897" t="s">
        <v>24</v>
      </c>
      <c r="C1897">
        <v>34650</v>
      </c>
      <c r="D1897">
        <f>ROUND(AI_Impact_on_Jobs_20303[[#This Row],[Salary]]/1000, 1)</f>
        <v>34.700000000000003</v>
      </c>
      <c r="E1897">
        <v>3</v>
      </c>
      <c r="F18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97" t="s">
        <v>22</v>
      </c>
      <c r="H1897">
        <v>3</v>
      </c>
      <c r="I1897">
        <v>54</v>
      </c>
      <c r="J1897">
        <v>81</v>
      </c>
      <c r="K1897" t="s">
        <v>20</v>
      </c>
      <c r="L1897">
        <f>IF(AI_Impact_on_Jobs_20303[[#This Row],[Risk_Category]] = "Low", AI_Impact_on_Jobs_20303[[#This Row],[Automation_Probability_2030]], 0)</f>
        <v>0</v>
      </c>
      <c r="M1897">
        <f>IF(AI_Impact_on_Jobs_20303[[#This Row],[Risk_Category]]="Medium", AI_Impact_on_Jobs_20303[[#This Row],[Automation_Probability_2030]], 0)</f>
        <v>0</v>
      </c>
      <c r="N1897">
        <f>IF(AI_Impact_on_Jobs_20303[[#This Row],[Risk_Category]]="High", AI_Impact_on_Jobs_20303[[#This Row],[Automation_Probability_2030]], 0)</f>
        <v>81</v>
      </c>
      <c r="O1897">
        <f>AVERAGE(AI_Impact_on_Jobs_20303[[#This Row],[Skill_1]:[Skill_10]])</f>
        <v>33.1</v>
      </c>
      <c r="P1897">
        <v>66</v>
      </c>
      <c r="Q1897">
        <v>39</v>
      </c>
      <c r="R1897">
        <v>10</v>
      </c>
      <c r="S1897">
        <v>2</v>
      </c>
      <c r="T1897">
        <v>1</v>
      </c>
      <c r="U1897">
        <v>19</v>
      </c>
      <c r="V1897">
        <v>89</v>
      </c>
      <c r="W1897">
        <v>15</v>
      </c>
      <c r="X1897">
        <v>48</v>
      </c>
      <c r="Y1897">
        <v>42</v>
      </c>
    </row>
    <row r="1898" spans="1:25" x14ac:dyDescent="0.35">
      <c r="A1898">
        <v>1897</v>
      </c>
      <c r="B1898" t="s">
        <v>35</v>
      </c>
      <c r="C1898">
        <v>93884</v>
      </c>
      <c r="D1898">
        <f>ROUND(AI_Impact_on_Jobs_20303[[#This Row],[Salary]]/1000, 1)</f>
        <v>93.9</v>
      </c>
      <c r="E1898">
        <v>3</v>
      </c>
      <c r="F18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98" t="s">
        <v>22</v>
      </c>
      <c r="H1898">
        <v>5</v>
      </c>
      <c r="I1898">
        <v>116</v>
      </c>
      <c r="J1898">
        <v>44</v>
      </c>
      <c r="K1898" t="s">
        <v>27</v>
      </c>
      <c r="L1898">
        <f>IF(AI_Impact_on_Jobs_20303[[#This Row],[Risk_Category]] = "Low", AI_Impact_on_Jobs_20303[[#This Row],[Automation_Probability_2030]], 0)</f>
        <v>0</v>
      </c>
      <c r="M1898">
        <f>IF(AI_Impact_on_Jobs_20303[[#This Row],[Risk_Category]]="Medium", AI_Impact_on_Jobs_20303[[#This Row],[Automation_Probability_2030]], 0)</f>
        <v>44</v>
      </c>
      <c r="N1898">
        <f>IF(AI_Impact_on_Jobs_20303[[#This Row],[Risk_Category]]="High", AI_Impact_on_Jobs_20303[[#This Row],[Automation_Probability_2030]], 0)</f>
        <v>0</v>
      </c>
      <c r="O1898">
        <f>AVERAGE(AI_Impact_on_Jobs_20303[[#This Row],[Skill_1]:[Skill_10]])</f>
        <v>51.9</v>
      </c>
      <c r="P1898">
        <v>93</v>
      </c>
      <c r="Q1898">
        <v>85</v>
      </c>
      <c r="R1898">
        <v>4</v>
      </c>
      <c r="S1898">
        <v>99</v>
      </c>
      <c r="T1898">
        <v>5</v>
      </c>
      <c r="U1898">
        <v>79</v>
      </c>
      <c r="V1898">
        <v>43</v>
      </c>
      <c r="W1898">
        <v>43</v>
      </c>
      <c r="X1898">
        <v>17</v>
      </c>
      <c r="Y1898">
        <v>51</v>
      </c>
    </row>
    <row r="1899" spans="1:25" x14ac:dyDescent="0.35">
      <c r="A1899">
        <v>1898</v>
      </c>
      <c r="B1899" t="s">
        <v>35</v>
      </c>
      <c r="C1899">
        <v>37317</v>
      </c>
      <c r="D1899">
        <f>ROUND(AI_Impact_on_Jobs_20303[[#This Row],[Salary]]/1000, 1)</f>
        <v>37.299999999999997</v>
      </c>
      <c r="E1899">
        <v>0</v>
      </c>
      <c r="F18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899" t="s">
        <v>25</v>
      </c>
      <c r="H1899">
        <v>62</v>
      </c>
      <c r="I1899">
        <v>74</v>
      </c>
      <c r="J1899">
        <v>59</v>
      </c>
      <c r="K1899" t="s">
        <v>27</v>
      </c>
      <c r="L1899">
        <f>IF(AI_Impact_on_Jobs_20303[[#This Row],[Risk_Category]] = "Low", AI_Impact_on_Jobs_20303[[#This Row],[Automation_Probability_2030]], 0)</f>
        <v>0</v>
      </c>
      <c r="M1899">
        <f>IF(AI_Impact_on_Jobs_20303[[#This Row],[Risk_Category]]="Medium", AI_Impact_on_Jobs_20303[[#This Row],[Automation_Probability_2030]], 0)</f>
        <v>59</v>
      </c>
      <c r="N1899">
        <f>IF(AI_Impact_on_Jobs_20303[[#This Row],[Risk_Category]]="High", AI_Impact_on_Jobs_20303[[#This Row],[Automation_Probability_2030]], 0)</f>
        <v>0</v>
      </c>
      <c r="O1899">
        <f>AVERAGE(AI_Impact_on_Jobs_20303[[#This Row],[Skill_1]:[Skill_10]])</f>
        <v>56.1</v>
      </c>
      <c r="P1899">
        <v>61</v>
      </c>
      <c r="Q1899">
        <v>75</v>
      </c>
      <c r="R1899">
        <v>75</v>
      </c>
      <c r="S1899">
        <v>2</v>
      </c>
      <c r="T1899">
        <v>0</v>
      </c>
      <c r="U1899">
        <v>37</v>
      </c>
      <c r="V1899">
        <v>92</v>
      </c>
      <c r="W1899">
        <v>58</v>
      </c>
      <c r="X1899">
        <v>73</v>
      </c>
      <c r="Y1899">
        <v>88</v>
      </c>
    </row>
    <row r="1900" spans="1:25" x14ac:dyDescent="0.35">
      <c r="A1900">
        <v>1899</v>
      </c>
      <c r="B1900" t="s">
        <v>42</v>
      </c>
      <c r="C1900">
        <v>123947</v>
      </c>
      <c r="D1900">
        <f>ROUND(AI_Impact_on_Jobs_20303[[#This Row],[Salary]]/1000, 1)</f>
        <v>123.9</v>
      </c>
      <c r="E1900">
        <v>12</v>
      </c>
      <c r="F19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00" t="s">
        <v>19</v>
      </c>
      <c r="H1900">
        <v>67</v>
      </c>
      <c r="I1900">
        <v>112</v>
      </c>
      <c r="J1900">
        <v>67</v>
      </c>
      <c r="K1900" t="s">
        <v>27</v>
      </c>
      <c r="L1900">
        <f>IF(AI_Impact_on_Jobs_20303[[#This Row],[Risk_Category]] = "Low", AI_Impact_on_Jobs_20303[[#This Row],[Automation_Probability_2030]], 0)</f>
        <v>0</v>
      </c>
      <c r="M1900">
        <f>IF(AI_Impact_on_Jobs_20303[[#This Row],[Risk_Category]]="Medium", AI_Impact_on_Jobs_20303[[#This Row],[Automation_Probability_2030]], 0)</f>
        <v>67</v>
      </c>
      <c r="N1900">
        <f>IF(AI_Impact_on_Jobs_20303[[#This Row],[Risk_Category]]="High", AI_Impact_on_Jobs_20303[[#This Row],[Automation_Probability_2030]], 0)</f>
        <v>0</v>
      </c>
      <c r="O1900">
        <f>AVERAGE(AI_Impact_on_Jobs_20303[[#This Row],[Skill_1]:[Skill_10]])</f>
        <v>55.4</v>
      </c>
      <c r="P1900">
        <v>52</v>
      </c>
      <c r="Q1900">
        <v>47</v>
      </c>
      <c r="R1900">
        <v>21</v>
      </c>
      <c r="S1900">
        <v>76</v>
      </c>
      <c r="T1900">
        <v>14</v>
      </c>
      <c r="U1900">
        <v>49</v>
      </c>
      <c r="V1900">
        <v>42</v>
      </c>
      <c r="W1900">
        <v>66</v>
      </c>
      <c r="X1900">
        <v>92</v>
      </c>
      <c r="Y1900">
        <v>95</v>
      </c>
    </row>
    <row r="1901" spans="1:25" x14ac:dyDescent="0.35">
      <c r="A1901">
        <v>1900</v>
      </c>
      <c r="B1901" t="s">
        <v>31</v>
      </c>
      <c r="C1901">
        <v>88524</v>
      </c>
      <c r="D1901">
        <f>ROUND(AI_Impact_on_Jobs_20303[[#This Row],[Salary]]/1000, 1)</f>
        <v>88.5</v>
      </c>
      <c r="E1901">
        <v>9</v>
      </c>
      <c r="F19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01" t="s">
        <v>25</v>
      </c>
      <c r="H1901">
        <v>26</v>
      </c>
      <c r="I1901">
        <v>131</v>
      </c>
      <c r="J1901">
        <v>18</v>
      </c>
      <c r="K1901" t="s">
        <v>23</v>
      </c>
      <c r="L1901">
        <f>IF(AI_Impact_on_Jobs_20303[[#This Row],[Risk_Category]] = "Low", AI_Impact_on_Jobs_20303[[#This Row],[Automation_Probability_2030]], 0)</f>
        <v>18</v>
      </c>
      <c r="M1901">
        <f>IF(AI_Impact_on_Jobs_20303[[#This Row],[Risk_Category]]="Medium", AI_Impact_on_Jobs_20303[[#This Row],[Automation_Probability_2030]], 0)</f>
        <v>0</v>
      </c>
      <c r="N1901">
        <f>IF(AI_Impact_on_Jobs_20303[[#This Row],[Risk_Category]]="High", AI_Impact_on_Jobs_20303[[#This Row],[Automation_Probability_2030]], 0)</f>
        <v>0</v>
      </c>
      <c r="O1901">
        <f>AVERAGE(AI_Impact_on_Jobs_20303[[#This Row],[Skill_1]:[Skill_10]])</f>
        <v>58.5</v>
      </c>
      <c r="P1901">
        <v>45</v>
      </c>
      <c r="Q1901">
        <v>71</v>
      </c>
      <c r="R1901">
        <v>6</v>
      </c>
      <c r="S1901">
        <v>97</v>
      </c>
      <c r="T1901">
        <v>58</v>
      </c>
      <c r="U1901">
        <v>47</v>
      </c>
      <c r="V1901">
        <v>54</v>
      </c>
      <c r="W1901">
        <v>81</v>
      </c>
      <c r="X1901">
        <v>61</v>
      </c>
      <c r="Y1901">
        <v>65</v>
      </c>
    </row>
    <row r="1902" spans="1:25" x14ac:dyDescent="0.35">
      <c r="A1902">
        <v>1901</v>
      </c>
      <c r="B1902" t="s">
        <v>43</v>
      </c>
      <c r="C1902">
        <v>44316</v>
      </c>
      <c r="D1902">
        <f>ROUND(AI_Impact_on_Jobs_20303[[#This Row],[Salary]]/1000, 1)</f>
        <v>44.3</v>
      </c>
      <c r="E1902">
        <v>28</v>
      </c>
      <c r="F19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02" t="s">
        <v>19</v>
      </c>
      <c r="H1902">
        <v>62</v>
      </c>
      <c r="I1902">
        <v>88</v>
      </c>
      <c r="J1902">
        <v>22</v>
      </c>
      <c r="K1902" t="s">
        <v>23</v>
      </c>
      <c r="L1902">
        <f>IF(AI_Impact_on_Jobs_20303[[#This Row],[Risk_Category]] = "Low", AI_Impact_on_Jobs_20303[[#This Row],[Automation_Probability_2030]], 0)</f>
        <v>22</v>
      </c>
      <c r="M1902">
        <f>IF(AI_Impact_on_Jobs_20303[[#This Row],[Risk_Category]]="Medium", AI_Impact_on_Jobs_20303[[#This Row],[Automation_Probability_2030]], 0)</f>
        <v>0</v>
      </c>
      <c r="N1902">
        <f>IF(AI_Impact_on_Jobs_20303[[#This Row],[Risk_Category]]="High", AI_Impact_on_Jobs_20303[[#This Row],[Automation_Probability_2030]], 0)</f>
        <v>0</v>
      </c>
      <c r="O1902">
        <f>AVERAGE(AI_Impact_on_Jobs_20303[[#This Row],[Skill_1]:[Skill_10]])</f>
        <v>45.2</v>
      </c>
      <c r="P1902">
        <v>66</v>
      </c>
      <c r="Q1902">
        <v>1</v>
      </c>
      <c r="R1902">
        <v>47</v>
      </c>
      <c r="S1902">
        <v>74</v>
      </c>
      <c r="T1902">
        <v>5</v>
      </c>
      <c r="U1902">
        <v>78</v>
      </c>
      <c r="V1902">
        <v>45</v>
      </c>
      <c r="W1902">
        <v>98</v>
      </c>
      <c r="X1902">
        <v>29</v>
      </c>
      <c r="Y1902">
        <v>9</v>
      </c>
    </row>
    <row r="1903" spans="1:25" x14ac:dyDescent="0.35">
      <c r="A1903">
        <v>1902</v>
      </c>
      <c r="B1903" t="s">
        <v>39</v>
      </c>
      <c r="C1903">
        <v>112142</v>
      </c>
      <c r="D1903">
        <f>ROUND(AI_Impact_on_Jobs_20303[[#This Row],[Salary]]/1000, 1)</f>
        <v>112.1</v>
      </c>
      <c r="E1903">
        <v>7</v>
      </c>
      <c r="F19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03" t="s">
        <v>22</v>
      </c>
      <c r="H1903">
        <v>54</v>
      </c>
      <c r="I1903">
        <v>85</v>
      </c>
      <c r="J1903">
        <v>76</v>
      </c>
      <c r="K1903" t="s">
        <v>20</v>
      </c>
      <c r="L1903">
        <f>IF(AI_Impact_on_Jobs_20303[[#This Row],[Risk_Category]] = "Low", AI_Impact_on_Jobs_20303[[#This Row],[Automation_Probability_2030]], 0)</f>
        <v>0</v>
      </c>
      <c r="M1903">
        <f>IF(AI_Impact_on_Jobs_20303[[#This Row],[Risk_Category]]="Medium", AI_Impact_on_Jobs_20303[[#This Row],[Automation_Probability_2030]], 0)</f>
        <v>0</v>
      </c>
      <c r="N1903">
        <f>IF(AI_Impact_on_Jobs_20303[[#This Row],[Risk_Category]]="High", AI_Impact_on_Jobs_20303[[#This Row],[Automation_Probability_2030]], 0)</f>
        <v>76</v>
      </c>
      <c r="O1903">
        <f>AVERAGE(AI_Impact_on_Jobs_20303[[#This Row],[Skill_1]:[Skill_10]])</f>
        <v>63.7</v>
      </c>
      <c r="P1903">
        <v>67</v>
      </c>
      <c r="Q1903">
        <v>38</v>
      </c>
      <c r="R1903">
        <v>63</v>
      </c>
      <c r="S1903">
        <v>78</v>
      </c>
      <c r="T1903">
        <v>76</v>
      </c>
      <c r="U1903">
        <v>38</v>
      </c>
      <c r="V1903">
        <v>57</v>
      </c>
      <c r="W1903">
        <v>45</v>
      </c>
      <c r="X1903">
        <v>87</v>
      </c>
      <c r="Y1903">
        <v>88</v>
      </c>
    </row>
    <row r="1904" spans="1:25" x14ac:dyDescent="0.35">
      <c r="A1904">
        <v>1903</v>
      </c>
      <c r="B1904" t="s">
        <v>33</v>
      </c>
      <c r="C1904">
        <v>124939</v>
      </c>
      <c r="D1904">
        <f>ROUND(AI_Impact_on_Jobs_20303[[#This Row],[Salary]]/1000, 1)</f>
        <v>124.9</v>
      </c>
      <c r="E1904">
        <v>22</v>
      </c>
      <c r="F19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04" t="s">
        <v>25</v>
      </c>
      <c r="H1904">
        <v>9</v>
      </c>
      <c r="I1904">
        <v>67</v>
      </c>
      <c r="J1904">
        <v>79</v>
      </c>
      <c r="K1904" t="s">
        <v>20</v>
      </c>
      <c r="L1904">
        <f>IF(AI_Impact_on_Jobs_20303[[#This Row],[Risk_Category]] = "Low", AI_Impact_on_Jobs_20303[[#This Row],[Automation_Probability_2030]], 0)</f>
        <v>0</v>
      </c>
      <c r="M1904">
        <f>IF(AI_Impact_on_Jobs_20303[[#This Row],[Risk_Category]]="Medium", AI_Impact_on_Jobs_20303[[#This Row],[Automation_Probability_2030]], 0)</f>
        <v>0</v>
      </c>
      <c r="N1904">
        <f>IF(AI_Impact_on_Jobs_20303[[#This Row],[Risk_Category]]="High", AI_Impact_on_Jobs_20303[[#This Row],[Automation_Probability_2030]], 0)</f>
        <v>79</v>
      </c>
      <c r="O1904">
        <f>AVERAGE(AI_Impact_on_Jobs_20303[[#This Row],[Skill_1]:[Skill_10]])</f>
        <v>59.6</v>
      </c>
      <c r="P1904">
        <v>56</v>
      </c>
      <c r="Q1904">
        <v>66</v>
      </c>
      <c r="R1904">
        <v>33</v>
      </c>
      <c r="S1904">
        <v>67</v>
      </c>
      <c r="T1904">
        <v>94</v>
      </c>
      <c r="U1904">
        <v>65</v>
      </c>
      <c r="V1904">
        <v>16</v>
      </c>
      <c r="W1904">
        <v>58</v>
      </c>
      <c r="X1904">
        <v>54</v>
      </c>
      <c r="Y1904">
        <v>87</v>
      </c>
    </row>
    <row r="1905" spans="1:25" x14ac:dyDescent="0.35">
      <c r="A1905">
        <v>1904</v>
      </c>
      <c r="B1905" t="s">
        <v>33</v>
      </c>
      <c r="C1905">
        <v>125756</v>
      </c>
      <c r="D1905">
        <f>ROUND(AI_Impact_on_Jobs_20303[[#This Row],[Salary]]/1000, 1)</f>
        <v>125.8</v>
      </c>
      <c r="E1905">
        <v>16</v>
      </c>
      <c r="F19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05" t="s">
        <v>25</v>
      </c>
      <c r="H1905">
        <v>85</v>
      </c>
      <c r="I1905">
        <v>77</v>
      </c>
      <c r="J1905">
        <v>91</v>
      </c>
      <c r="K1905" t="s">
        <v>20</v>
      </c>
      <c r="L1905">
        <f>IF(AI_Impact_on_Jobs_20303[[#This Row],[Risk_Category]] = "Low", AI_Impact_on_Jobs_20303[[#This Row],[Automation_Probability_2030]], 0)</f>
        <v>0</v>
      </c>
      <c r="M1905">
        <f>IF(AI_Impact_on_Jobs_20303[[#This Row],[Risk_Category]]="Medium", AI_Impact_on_Jobs_20303[[#This Row],[Automation_Probability_2030]], 0)</f>
        <v>0</v>
      </c>
      <c r="N1905">
        <f>IF(AI_Impact_on_Jobs_20303[[#This Row],[Risk_Category]]="High", AI_Impact_on_Jobs_20303[[#This Row],[Automation_Probability_2030]], 0)</f>
        <v>91</v>
      </c>
      <c r="O1905">
        <f>AVERAGE(AI_Impact_on_Jobs_20303[[#This Row],[Skill_1]:[Skill_10]])</f>
        <v>32.200000000000003</v>
      </c>
      <c r="P1905">
        <v>43</v>
      </c>
      <c r="Q1905">
        <v>6</v>
      </c>
      <c r="R1905">
        <v>79</v>
      </c>
      <c r="S1905">
        <v>4</v>
      </c>
      <c r="T1905">
        <v>82</v>
      </c>
      <c r="U1905">
        <v>14</v>
      </c>
      <c r="V1905">
        <v>36</v>
      </c>
      <c r="W1905">
        <v>47</v>
      </c>
      <c r="X1905">
        <v>9</v>
      </c>
      <c r="Y1905">
        <v>2</v>
      </c>
    </row>
    <row r="1906" spans="1:25" x14ac:dyDescent="0.35">
      <c r="A1906">
        <v>1905</v>
      </c>
      <c r="B1906" t="s">
        <v>39</v>
      </c>
      <c r="C1906">
        <v>53255</v>
      </c>
      <c r="D1906">
        <f>ROUND(AI_Impact_on_Jobs_20303[[#This Row],[Salary]]/1000, 1)</f>
        <v>53.3</v>
      </c>
      <c r="E1906">
        <v>21</v>
      </c>
      <c r="F19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06" t="s">
        <v>38</v>
      </c>
      <c r="H1906">
        <v>32</v>
      </c>
      <c r="I1906">
        <v>79</v>
      </c>
      <c r="J1906">
        <v>82</v>
      </c>
      <c r="K1906" t="s">
        <v>20</v>
      </c>
      <c r="L1906">
        <f>IF(AI_Impact_on_Jobs_20303[[#This Row],[Risk_Category]] = "Low", AI_Impact_on_Jobs_20303[[#This Row],[Automation_Probability_2030]], 0)</f>
        <v>0</v>
      </c>
      <c r="M1906">
        <f>IF(AI_Impact_on_Jobs_20303[[#This Row],[Risk_Category]]="Medium", AI_Impact_on_Jobs_20303[[#This Row],[Automation_Probability_2030]], 0)</f>
        <v>0</v>
      </c>
      <c r="N1906">
        <f>IF(AI_Impact_on_Jobs_20303[[#This Row],[Risk_Category]]="High", AI_Impact_on_Jobs_20303[[#This Row],[Automation_Probability_2030]], 0)</f>
        <v>82</v>
      </c>
      <c r="O1906">
        <f>AVERAGE(AI_Impact_on_Jobs_20303[[#This Row],[Skill_1]:[Skill_10]])</f>
        <v>51.3</v>
      </c>
      <c r="P1906">
        <v>19</v>
      </c>
      <c r="Q1906">
        <v>47</v>
      </c>
      <c r="R1906">
        <v>77</v>
      </c>
      <c r="S1906">
        <v>85</v>
      </c>
      <c r="T1906">
        <v>39</v>
      </c>
      <c r="U1906">
        <v>62</v>
      </c>
      <c r="V1906">
        <v>0</v>
      </c>
      <c r="W1906">
        <v>55</v>
      </c>
      <c r="X1906">
        <v>98</v>
      </c>
      <c r="Y1906">
        <v>31</v>
      </c>
    </row>
    <row r="1907" spans="1:25" x14ac:dyDescent="0.35">
      <c r="A1907">
        <v>1906</v>
      </c>
      <c r="B1907" t="s">
        <v>39</v>
      </c>
      <c r="C1907">
        <v>111808</v>
      </c>
      <c r="D1907">
        <f>ROUND(AI_Impact_on_Jobs_20303[[#This Row],[Salary]]/1000, 1)</f>
        <v>111.8</v>
      </c>
      <c r="E1907">
        <v>4</v>
      </c>
      <c r="F19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07" t="s">
        <v>25</v>
      </c>
      <c r="H1907">
        <v>62</v>
      </c>
      <c r="I1907">
        <v>108</v>
      </c>
      <c r="J1907">
        <v>75</v>
      </c>
      <c r="K1907" t="s">
        <v>20</v>
      </c>
      <c r="L1907">
        <f>IF(AI_Impact_on_Jobs_20303[[#This Row],[Risk_Category]] = "Low", AI_Impact_on_Jobs_20303[[#This Row],[Automation_Probability_2030]], 0)</f>
        <v>0</v>
      </c>
      <c r="M1907">
        <f>IF(AI_Impact_on_Jobs_20303[[#This Row],[Risk_Category]]="Medium", AI_Impact_on_Jobs_20303[[#This Row],[Automation_Probability_2030]], 0)</f>
        <v>0</v>
      </c>
      <c r="N1907">
        <f>IF(AI_Impact_on_Jobs_20303[[#This Row],[Risk_Category]]="High", AI_Impact_on_Jobs_20303[[#This Row],[Automation_Probability_2030]], 0)</f>
        <v>75</v>
      </c>
      <c r="O1907">
        <f>AVERAGE(AI_Impact_on_Jobs_20303[[#This Row],[Skill_1]:[Skill_10]])</f>
        <v>34.6</v>
      </c>
      <c r="P1907">
        <v>8</v>
      </c>
      <c r="Q1907">
        <v>4</v>
      </c>
      <c r="R1907">
        <v>81</v>
      </c>
      <c r="S1907">
        <v>3</v>
      </c>
      <c r="T1907">
        <v>66</v>
      </c>
      <c r="U1907">
        <v>8</v>
      </c>
      <c r="V1907">
        <v>25</v>
      </c>
      <c r="W1907">
        <v>72</v>
      </c>
      <c r="X1907">
        <v>28</v>
      </c>
      <c r="Y1907">
        <v>51</v>
      </c>
    </row>
    <row r="1908" spans="1:25" x14ac:dyDescent="0.35">
      <c r="A1908">
        <v>1907</v>
      </c>
      <c r="B1908" t="s">
        <v>28</v>
      </c>
      <c r="C1908">
        <v>142102</v>
      </c>
      <c r="D1908">
        <f>ROUND(AI_Impact_on_Jobs_20303[[#This Row],[Salary]]/1000, 1)</f>
        <v>142.1</v>
      </c>
      <c r="E1908">
        <v>14</v>
      </c>
      <c r="F19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08" t="s">
        <v>22</v>
      </c>
      <c r="H1908">
        <v>5</v>
      </c>
      <c r="I1908">
        <v>131</v>
      </c>
      <c r="J1908">
        <v>33</v>
      </c>
      <c r="K1908" t="s">
        <v>27</v>
      </c>
      <c r="L1908">
        <f>IF(AI_Impact_on_Jobs_20303[[#This Row],[Risk_Category]] = "Low", AI_Impact_on_Jobs_20303[[#This Row],[Automation_Probability_2030]], 0)</f>
        <v>0</v>
      </c>
      <c r="M1908">
        <f>IF(AI_Impact_on_Jobs_20303[[#This Row],[Risk_Category]]="Medium", AI_Impact_on_Jobs_20303[[#This Row],[Automation_Probability_2030]], 0)</f>
        <v>33</v>
      </c>
      <c r="N1908">
        <f>IF(AI_Impact_on_Jobs_20303[[#This Row],[Risk_Category]]="High", AI_Impact_on_Jobs_20303[[#This Row],[Automation_Probability_2030]], 0)</f>
        <v>0</v>
      </c>
      <c r="O1908">
        <f>AVERAGE(AI_Impact_on_Jobs_20303[[#This Row],[Skill_1]:[Skill_10]])</f>
        <v>46.8</v>
      </c>
      <c r="P1908">
        <v>13</v>
      </c>
      <c r="Q1908">
        <v>12</v>
      </c>
      <c r="R1908">
        <v>99</v>
      </c>
      <c r="S1908">
        <v>18</v>
      </c>
      <c r="T1908">
        <v>9</v>
      </c>
      <c r="U1908">
        <v>99</v>
      </c>
      <c r="V1908">
        <v>38</v>
      </c>
      <c r="W1908">
        <v>63</v>
      </c>
      <c r="X1908">
        <v>78</v>
      </c>
      <c r="Y1908">
        <v>39</v>
      </c>
    </row>
    <row r="1909" spans="1:25" x14ac:dyDescent="0.35">
      <c r="A1909">
        <v>1908</v>
      </c>
      <c r="B1909" t="s">
        <v>43</v>
      </c>
      <c r="C1909">
        <v>72690</v>
      </c>
      <c r="D1909">
        <f>ROUND(AI_Impact_on_Jobs_20303[[#This Row],[Salary]]/1000, 1)</f>
        <v>72.7</v>
      </c>
      <c r="E1909">
        <v>5</v>
      </c>
      <c r="F19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09" t="s">
        <v>25</v>
      </c>
      <c r="H1909">
        <v>43</v>
      </c>
      <c r="I1909">
        <v>127</v>
      </c>
      <c r="J1909">
        <v>25</v>
      </c>
      <c r="K1909" t="s">
        <v>23</v>
      </c>
      <c r="L1909">
        <f>IF(AI_Impact_on_Jobs_20303[[#This Row],[Risk_Category]] = "Low", AI_Impact_on_Jobs_20303[[#This Row],[Automation_Probability_2030]], 0)</f>
        <v>25</v>
      </c>
      <c r="M1909">
        <f>IF(AI_Impact_on_Jobs_20303[[#This Row],[Risk_Category]]="Medium", AI_Impact_on_Jobs_20303[[#This Row],[Automation_Probability_2030]], 0)</f>
        <v>0</v>
      </c>
      <c r="N1909">
        <f>IF(AI_Impact_on_Jobs_20303[[#This Row],[Risk_Category]]="High", AI_Impact_on_Jobs_20303[[#This Row],[Automation_Probability_2030]], 0)</f>
        <v>0</v>
      </c>
      <c r="O1909">
        <f>AVERAGE(AI_Impact_on_Jobs_20303[[#This Row],[Skill_1]:[Skill_10]])</f>
        <v>39.9</v>
      </c>
      <c r="P1909">
        <v>23</v>
      </c>
      <c r="Q1909">
        <v>17</v>
      </c>
      <c r="R1909">
        <v>92</v>
      </c>
      <c r="S1909">
        <v>4</v>
      </c>
      <c r="T1909">
        <v>73</v>
      </c>
      <c r="U1909">
        <v>5</v>
      </c>
      <c r="V1909">
        <v>84</v>
      </c>
      <c r="W1909">
        <v>91</v>
      </c>
      <c r="X1909">
        <v>3</v>
      </c>
      <c r="Y1909">
        <v>7</v>
      </c>
    </row>
    <row r="1910" spans="1:25" x14ac:dyDescent="0.35">
      <c r="A1910">
        <v>1909</v>
      </c>
      <c r="B1910" t="s">
        <v>33</v>
      </c>
      <c r="C1910">
        <v>39304</v>
      </c>
      <c r="D1910">
        <f>ROUND(AI_Impact_on_Jobs_20303[[#This Row],[Salary]]/1000, 1)</f>
        <v>39.299999999999997</v>
      </c>
      <c r="E1910">
        <v>25</v>
      </c>
      <c r="F19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10" t="s">
        <v>25</v>
      </c>
      <c r="H1910">
        <v>3</v>
      </c>
      <c r="I1910">
        <v>92</v>
      </c>
      <c r="J1910">
        <v>87</v>
      </c>
      <c r="K1910" t="s">
        <v>20</v>
      </c>
      <c r="L1910">
        <f>IF(AI_Impact_on_Jobs_20303[[#This Row],[Risk_Category]] = "Low", AI_Impact_on_Jobs_20303[[#This Row],[Automation_Probability_2030]], 0)</f>
        <v>0</v>
      </c>
      <c r="M1910">
        <f>IF(AI_Impact_on_Jobs_20303[[#This Row],[Risk_Category]]="Medium", AI_Impact_on_Jobs_20303[[#This Row],[Automation_Probability_2030]], 0)</f>
        <v>0</v>
      </c>
      <c r="N1910">
        <f>IF(AI_Impact_on_Jobs_20303[[#This Row],[Risk_Category]]="High", AI_Impact_on_Jobs_20303[[#This Row],[Automation_Probability_2030]], 0)</f>
        <v>87</v>
      </c>
      <c r="O1910">
        <f>AVERAGE(AI_Impact_on_Jobs_20303[[#This Row],[Skill_1]:[Skill_10]])</f>
        <v>45.8</v>
      </c>
      <c r="P1910">
        <v>21</v>
      </c>
      <c r="Q1910">
        <v>36</v>
      </c>
      <c r="R1910">
        <v>78</v>
      </c>
      <c r="S1910">
        <v>64</v>
      </c>
      <c r="T1910">
        <v>33</v>
      </c>
      <c r="U1910">
        <v>66</v>
      </c>
      <c r="V1910">
        <v>77</v>
      </c>
      <c r="W1910">
        <v>59</v>
      </c>
      <c r="X1910">
        <v>24</v>
      </c>
      <c r="Y1910">
        <v>0</v>
      </c>
    </row>
    <row r="1911" spans="1:25" x14ac:dyDescent="0.35">
      <c r="A1911">
        <v>1910</v>
      </c>
      <c r="B1911" t="s">
        <v>32</v>
      </c>
      <c r="C1911">
        <v>129581</v>
      </c>
      <c r="D1911">
        <f>ROUND(AI_Impact_on_Jobs_20303[[#This Row],[Salary]]/1000, 1)</f>
        <v>129.6</v>
      </c>
      <c r="E1911">
        <v>3</v>
      </c>
      <c r="F19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11" t="s">
        <v>22</v>
      </c>
      <c r="H1911">
        <v>82</v>
      </c>
      <c r="I1911">
        <v>12</v>
      </c>
      <c r="J1911">
        <v>33</v>
      </c>
      <c r="K1911" t="s">
        <v>27</v>
      </c>
      <c r="L1911">
        <f>IF(AI_Impact_on_Jobs_20303[[#This Row],[Risk_Category]] = "Low", AI_Impact_on_Jobs_20303[[#This Row],[Automation_Probability_2030]], 0)</f>
        <v>0</v>
      </c>
      <c r="M1911">
        <f>IF(AI_Impact_on_Jobs_20303[[#This Row],[Risk_Category]]="Medium", AI_Impact_on_Jobs_20303[[#This Row],[Automation_Probability_2030]], 0)</f>
        <v>33</v>
      </c>
      <c r="N1911">
        <f>IF(AI_Impact_on_Jobs_20303[[#This Row],[Risk_Category]]="High", AI_Impact_on_Jobs_20303[[#This Row],[Automation_Probability_2030]], 0)</f>
        <v>0</v>
      </c>
      <c r="O1911">
        <f>AVERAGE(AI_Impact_on_Jobs_20303[[#This Row],[Skill_1]:[Skill_10]])</f>
        <v>40.5</v>
      </c>
      <c r="P1911">
        <v>59</v>
      </c>
      <c r="Q1911">
        <v>82</v>
      </c>
      <c r="R1911">
        <v>39</v>
      </c>
      <c r="S1911">
        <v>2</v>
      </c>
      <c r="T1911">
        <v>59</v>
      </c>
      <c r="U1911">
        <v>83</v>
      </c>
      <c r="V1911">
        <v>5</v>
      </c>
      <c r="W1911">
        <v>6</v>
      </c>
      <c r="X1911">
        <v>64</v>
      </c>
      <c r="Y1911">
        <v>6</v>
      </c>
    </row>
    <row r="1912" spans="1:25" x14ac:dyDescent="0.35">
      <c r="A1912">
        <v>1911</v>
      </c>
      <c r="B1912" t="s">
        <v>26</v>
      </c>
      <c r="C1912">
        <v>69819</v>
      </c>
      <c r="D1912">
        <f>ROUND(AI_Impact_on_Jobs_20303[[#This Row],[Salary]]/1000, 1)</f>
        <v>69.8</v>
      </c>
      <c r="E1912">
        <v>4</v>
      </c>
      <c r="F19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12" t="s">
        <v>19</v>
      </c>
      <c r="H1912">
        <v>63</v>
      </c>
      <c r="I1912">
        <v>63</v>
      </c>
      <c r="J1912">
        <v>39</v>
      </c>
      <c r="K1912" t="s">
        <v>27</v>
      </c>
      <c r="L1912">
        <f>IF(AI_Impact_on_Jobs_20303[[#This Row],[Risk_Category]] = "Low", AI_Impact_on_Jobs_20303[[#This Row],[Automation_Probability_2030]], 0)</f>
        <v>0</v>
      </c>
      <c r="M1912">
        <f>IF(AI_Impact_on_Jobs_20303[[#This Row],[Risk_Category]]="Medium", AI_Impact_on_Jobs_20303[[#This Row],[Automation_Probability_2030]], 0)</f>
        <v>39</v>
      </c>
      <c r="N1912">
        <f>IF(AI_Impact_on_Jobs_20303[[#This Row],[Risk_Category]]="High", AI_Impact_on_Jobs_20303[[#This Row],[Automation_Probability_2030]], 0)</f>
        <v>0</v>
      </c>
      <c r="O1912">
        <f>AVERAGE(AI_Impact_on_Jobs_20303[[#This Row],[Skill_1]:[Skill_10]])</f>
        <v>44</v>
      </c>
      <c r="P1912">
        <v>62</v>
      </c>
      <c r="Q1912">
        <v>2</v>
      </c>
      <c r="R1912">
        <v>63</v>
      </c>
      <c r="S1912">
        <v>67</v>
      </c>
      <c r="T1912">
        <v>24</v>
      </c>
      <c r="U1912">
        <v>6</v>
      </c>
      <c r="V1912">
        <v>53</v>
      </c>
      <c r="W1912">
        <v>26</v>
      </c>
      <c r="X1912">
        <v>46</v>
      </c>
      <c r="Y1912">
        <v>91</v>
      </c>
    </row>
    <row r="1913" spans="1:25" x14ac:dyDescent="0.35">
      <c r="A1913">
        <v>1912</v>
      </c>
      <c r="B1913" t="s">
        <v>41</v>
      </c>
      <c r="C1913">
        <v>141925</v>
      </c>
      <c r="D1913">
        <f>ROUND(AI_Impact_on_Jobs_20303[[#This Row],[Salary]]/1000, 1)</f>
        <v>141.9</v>
      </c>
      <c r="E1913">
        <v>23</v>
      </c>
      <c r="F19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13" t="s">
        <v>38</v>
      </c>
      <c r="H1913">
        <v>41</v>
      </c>
      <c r="I1913">
        <v>138</v>
      </c>
      <c r="J1913">
        <v>81</v>
      </c>
      <c r="K1913" t="s">
        <v>20</v>
      </c>
      <c r="L1913">
        <f>IF(AI_Impact_on_Jobs_20303[[#This Row],[Risk_Category]] = "Low", AI_Impact_on_Jobs_20303[[#This Row],[Automation_Probability_2030]], 0)</f>
        <v>0</v>
      </c>
      <c r="M1913">
        <f>IF(AI_Impact_on_Jobs_20303[[#This Row],[Risk_Category]]="Medium", AI_Impact_on_Jobs_20303[[#This Row],[Automation_Probability_2030]], 0)</f>
        <v>0</v>
      </c>
      <c r="N1913">
        <f>IF(AI_Impact_on_Jobs_20303[[#This Row],[Risk_Category]]="High", AI_Impact_on_Jobs_20303[[#This Row],[Automation_Probability_2030]], 0)</f>
        <v>81</v>
      </c>
      <c r="O1913">
        <f>AVERAGE(AI_Impact_on_Jobs_20303[[#This Row],[Skill_1]:[Skill_10]])</f>
        <v>49.6</v>
      </c>
      <c r="P1913">
        <v>87</v>
      </c>
      <c r="Q1913">
        <v>13</v>
      </c>
      <c r="R1913">
        <v>64</v>
      </c>
      <c r="S1913">
        <v>68</v>
      </c>
      <c r="T1913">
        <v>66</v>
      </c>
      <c r="U1913">
        <v>45</v>
      </c>
      <c r="V1913">
        <v>68</v>
      </c>
      <c r="W1913">
        <v>24</v>
      </c>
      <c r="X1913">
        <v>6</v>
      </c>
      <c r="Y1913">
        <v>55</v>
      </c>
    </row>
    <row r="1914" spans="1:25" x14ac:dyDescent="0.35">
      <c r="A1914">
        <v>1913</v>
      </c>
      <c r="B1914" t="s">
        <v>21</v>
      </c>
      <c r="C1914">
        <v>75805</v>
      </c>
      <c r="D1914">
        <f>ROUND(AI_Impact_on_Jobs_20303[[#This Row],[Salary]]/1000, 1)</f>
        <v>75.8</v>
      </c>
      <c r="E1914">
        <v>19</v>
      </c>
      <c r="F19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14" t="s">
        <v>38</v>
      </c>
      <c r="H1914">
        <v>78</v>
      </c>
      <c r="I1914">
        <v>58</v>
      </c>
      <c r="J1914">
        <v>9</v>
      </c>
      <c r="K1914" t="s">
        <v>23</v>
      </c>
      <c r="L1914">
        <f>IF(AI_Impact_on_Jobs_20303[[#This Row],[Risk_Category]] = "Low", AI_Impact_on_Jobs_20303[[#This Row],[Automation_Probability_2030]], 0)</f>
        <v>9</v>
      </c>
      <c r="M1914">
        <f>IF(AI_Impact_on_Jobs_20303[[#This Row],[Risk_Category]]="Medium", AI_Impact_on_Jobs_20303[[#This Row],[Automation_Probability_2030]], 0)</f>
        <v>0</v>
      </c>
      <c r="N1914">
        <f>IF(AI_Impact_on_Jobs_20303[[#This Row],[Risk_Category]]="High", AI_Impact_on_Jobs_20303[[#This Row],[Automation_Probability_2030]], 0)</f>
        <v>0</v>
      </c>
      <c r="O1914">
        <f>AVERAGE(AI_Impact_on_Jobs_20303[[#This Row],[Skill_1]:[Skill_10]])</f>
        <v>58.4</v>
      </c>
      <c r="P1914">
        <v>47</v>
      </c>
      <c r="Q1914">
        <v>89</v>
      </c>
      <c r="R1914">
        <v>58</v>
      </c>
      <c r="S1914">
        <v>84</v>
      </c>
      <c r="T1914">
        <v>52</v>
      </c>
      <c r="U1914">
        <v>79</v>
      </c>
      <c r="V1914">
        <v>33</v>
      </c>
      <c r="W1914">
        <v>82</v>
      </c>
      <c r="X1914">
        <v>4</v>
      </c>
      <c r="Y1914">
        <v>56</v>
      </c>
    </row>
    <row r="1915" spans="1:25" x14ac:dyDescent="0.35">
      <c r="A1915">
        <v>1914</v>
      </c>
      <c r="B1915" t="s">
        <v>24</v>
      </c>
      <c r="C1915">
        <v>67326</v>
      </c>
      <c r="D1915">
        <f>ROUND(AI_Impact_on_Jobs_20303[[#This Row],[Salary]]/1000, 1)</f>
        <v>67.3</v>
      </c>
      <c r="E1915">
        <v>15</v>
      </c>
      <c r="F19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15" t="s">
        <v>25</v>
      </c>
      <c r="H1915">
        <v>92</v>
      </c>
      <c r="I1915">
        <v>12</v>
      </c>
      <c r="J1915">
        <v>91</v>
      </c>
      <c r="K1915" t="s">
        <v>20</v>
      </c>
      <c r="L1915">
        <f>IF(AI_Impact_on_Jobs_20303[[#This Row],[Risk_Category]] = "Low", AI_Impact_on_Jobs_20303[[#This Row],[Automation_Probability_2030]], 0)</f>
        <v>0</v>
      </c>
      <c r="M1915">
        <f>IF(AI_Impact_on_Jobs_20303[[#This Row],[Risk_Category]]="Medium", AI_Impact_on_Jobs_20303[[#This Row],[Automation_Probability_2030]], 0)</f>
        <v>0</v>
      </c>
      <c r="N1915">
        <f>IF(AI_Impact_on_Jobs_20303[[#This Row],[Risk_Category]]="High", AI_Impact_on_Jobs_20303[[#This Row],[Automation_Probability_2030]], 0)</f>
        <v>91</v>
      </c>
      <c r="O1915">
        <f>AVERAGE(AI_Impact_on_Jobs_20303[[#This Row],[Skill_1]:[Skill_10]])</f>
        <v>23.1</v>
      </c>
      <c r="P1915">
        <v>21</v>
      </c>
      <c r="Q1915">
        <v>7</v>
      </c>
      <c r="R1915">
        <v>34</v>
      </c>
      <c r="S1915">
        <v>52</v>
      </c>
      <c r="T1915">
        <v>8</v>
      </c>
      <c r="U1915">
        <v>4</v>
      </c>
      <c r="V1915">
        <v>27</v>
      </c>
      <c r="W1915">
        <v>37</v>
      </c>
      <c r="X1915">
        <v>7</v>
      </c>
      <c r="Y1915">
        <v>34</v>
      </c>
    </row>
    <row r="1916" spans="1:25" x14ac:dyDescent="0.35">
      <c r="A1916">
        <v>1915</v>
      </c>
      <c r="B1916" t="s">
        <v>32</v>
      </c>
      <c r="C1916">
        <v>69224</v>
      </c>
      <c r="D1916">
        <f>ROUND(AI_Impact_on_Jobs_20303[[#This Row],[Salary]]/1000, 1)</f>
        <v>69.2</v>
      </c>
      <c r="E1916">
        <v>18</v>
      </c>
      <c r="F19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16" t="s">
        <v>38</v>
      </c>
      <c r="H1916">
        <v>17</v>
      </c>
      <c r="I1916">
        <v>125</v>
      </c>
      <c r="J1916">
        <v>54</v>
      </c>
      <c r="K1916" t="s">
        <v>27</v>
      </c>
      <c r="L1916">
        <f>IF(AI_Impact_on_Jobs_20303[[#This Row],[Risk_Category]] = "Low", AI_Impact_on_Jobs_20303[[#This Row],[Automation_Probability_2030]], 0)</f>
        <v>0</v>
      </c>
      <c r="M1916">
        <f>IF(AI_Impact_on_Jobs_20303[[#This Row],[Risk_Category]]="Medium", AI_Impact_on_Jobs_20303[[#This Row],[Automation_Probability_2030]], 0)</f>
        <v>54</v>
      </c>
      <c r="N1916">
        <f>IF(AI_Impact_on_Jobs_20303[[#This Row],[Risk_Category]]="High", AI_Impact_on_Jobs_20303[[#This Row],[Automation_Probability_2030]], 0)</f>
        <v>0</v>
      </c>
      <c r="O1916">
        <f>AVERAGE(AI_Impact_on_Jobs_20303[[#This Row],[Skill_1]:[Skill_10]])</f>
        <v>56.3</v>
      </c>
      <c r="P1916">
        <v>23</v>
      </c>
      <c r="Q1916">
        <v>75</v>
      </c>
      <c r="R1916">
        <v>45</v>
      </c>
      <c r="S1916">
        <v>68</v>
      </c>
      <c r="T1916">
        <v>66</v>
      </c>
      <c r="U1916">
        <v>11</v>
      </c>
      <c r="V1916">
        <v>84</v>
      </c>
      <c r="W1916">
        <v>68</v>
      </c>
      <c r="X1916">
        <v>78</v>
      </c>
      <c r="Y1916">
        <v>45</v>
      </c>
    </row>
    <row r="1917" spans="1:25" x14ac:dyDescent="0.35">
      <c r="A1917">
        <v>1916</v>
      </c>
      <c r="B1917" t="s">
        <v>36</v>
      </c>
      <c r="C1917">
        <v>132567</v>
      </c>
      <c r="D1917">
        <f>ROUND(AI_Impact_on_Jobs_20303[[#This Row],[Salary]]/1000, 1)</f>
        <v>132.6</v>
      </c>
      <c r="E1917">
        <v>4</v>
      </c>
      <c r="F19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17" t="s">
        <v>38</v>
      </c>
      <c r="H1917">
        <v>0</v>
      </c>
      <c r="I1917">
        <v>12</v>
      </c>
      <c r="J1917">
        <v>52</v>
      </c>
      <c r="K1917" t="s">
        <v>27</v>
      </c>
      <c r="L1917">
        <f>IF(AI_Impact_on_Jobs_20303[[#This Row],[Risk_Category]] = "Low", AI_Impact_on_Jobs_20303[[#This Row],[Automation_Probability_2030]], 0)</f>
        <v>0</v>
      </c>
      <c r="M1917">
        <f>IF(AI_Impact_on_Jobs_20303[[#This Row],[Risk_Category]]="Medium", AI_Impact_on_Jobs_20303[[#This Row],[Automation_Probability_2030]], 0)</f>
        <v>52</v>
      </c>
      <c r="N1917">
        <f>IF(AI_Impact_on_Jobs_20303[[#This Row],[Risk_Category]]="High", AI_Impact_on_Jobs_20303[[#This Row],[Automation_Probability_2030]], 0)</f>
        <v>0</v>
      </c>
      <c r="O1917">
        <f>AVERAGE(AI_Impact_on_Jobs_20303[[#This Row],[Skill_1]:[Skill_10]])</f>
        <v>37.299999999999997</v>
      </c>
      <c r="P1917">
        <v>21</v>
      </c>
      <c r="Q1917">
        <v>23</v>
      </c>
      <c r="R1917">
        <v>81</v>
      </c>
      <c r="S1917">
        <v>5</v>
      </c>
      <c r="T1917">
        <v>7</v>
      </c>
      <c r="U1917">
        <v>45</v>
      </c>
      <c r="V1917">
        <v>24</v>
      </c>
      <c r="W1917">
        <v>97</v>
      </c>
      <c r="X1917">
        <v>57</v>
      </c>
      <c r="Y1917">
        <v>13</v>
      </c>
    </row>
    <row r="1918" spans="1:25" x14ac:dyDescent="0.35">
      <c r="A1918">
        <v>1917</v>
      </c>
      <c r="B1918" t="s">
        <v>31</v>
      </c>
      <c r="C1918">
        <v>129417</v>
      </c>
      <c r="D1918">
        <f>ROUND(AI_Impact_on_Jobs_20303[[#This Row],[Salary]]/1000, 1)</f>
        <v>129.4</v>
      </c>
      <c r="E1918">
        <v>23</v>
      </c>
      <c r="F19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18" t="s">
        <v>19</v>
      </c>
      <c r="H1918">
        <v>33</v>
      </c>
      <c r="I1918">
        <v>71</v>
      </c>
      <c r="J1918">
        <v>28</v>
      </c>
      <c r="K1918" t="s">
        <v>23</v>
      </c>
      <c r="L1918">
        <f>IF(AI_Impact_on_Jobs_20303[[#This Row],[Risk_Category]] = "Low", AI_Impact_on_Jobs_20303[[#This Row],[Automation_Probability_2030]], 0)</f>
        <v>28</v>
      </c>
      <c r="M1918">
        <f>IF(AI_Impact_on_Jobs_20303[[#This Row],[Risk_Category]]="Medium", AI_Impact_on_Jobs_20303[[#This Row],[Automation_Probability_2030]], 0)</f>
        <v>0</v>
      </c>
      <c r="N1918">
        <f>IF(AI_Impact_on_Jobs_20303[[#This Row],[Risk_Category]]="High", AI_Impact_on_Jobs_20303[[#This Row],[Automation_Probability_2030]], 0)</f>
        <v>0</v>
      </c>
      <c r="O1918">
        <f>AVERAGE(AI_Impact_on_Jobs_20303[[#This Row],[Skill_1]:[Skill_10]])</f>
        <v>49.5</v>
      </c>
      <c r="P1918">
        <v>88</v>
      </c>
      <c r="Q1918">
        <v>2</v>
      </c>
      <c r="R1918">
        <v>35</v>
      </c>
      <c r="S1918">
        <v>76</v>
      </c>
      <c r="T1918">
        <v>21</v>
      </c>
      <c r="U1918">
        <v>59</v>
      </c>
      <c r="V1918">
        <v>7</v>
      </c>
      <c r="W1918">
        <v>65</v>
      </c>
      <c r="X1918">
        <v>71</v>
      </c>
      <c r="Y1918">
        <v>71</v>
      </c>
    </row>
    <row r="1919" spans="1:25" x14ac:dyDescent="0.35">
      <c r="A1919">
        <v>1918</v>
      </c>
      <c r="B1919" t="s">
        <v>30</v>
      </c>
      <c r="C1919">
        <v>129652</v>
      </c>
      <c r="D1919">
        <f>ROUND(AI_Impact_on_Jobs_20303[[#This Row],[Salary]]/1000, 1)</f>
        <v>129.69999999999999</v>
      </c>
      <c r="E1919">
        <v>28</v>
      </c>
      <c r="F19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19" t="s">
        <v>25</v>
      </c>
      <c r="H1919">
        <v>35</v>
      </c>
      <c r="I1919">
        <v>138</v>
      </c>
      <c r="J1919">
        <v>31</v>
      </c>
      <c r="K1919" t="s">
        <v>27</v>
      </c>
      <c r="L1919">
        <f>IF(AI_Impact_on_Jobs_20303[[#This Row],[Risk_Category]] = "Low", AI_Impact_on_Jobs_20303[[#This Row],[Automation_Probability_2030]], 0)</f>
        <v>0</v>
      </c>
      <c r="M1919">
        <f>IF(AI_Impact_on_Jobs_20303[[#This Row],[Risk_Category]]="Medium", AI_Impact_on_Jobs_20303[[#This Row],[Automation_Probability_2030]], 0)</f>
        <v>31</v>
      </c>
      <c r="N1919">
        <f>IF(AI_Impact_on_Jobs_20303[[#This Row],[Risk_Category]]="High", AI_Impact_on_Jobs_20303[[#This Row],[Automation_Probability_2030]], 0)</f>
        <v>0</v>
      </c>
      <c r="O1919">
        <f>AVERAGE(AI_Impact_on_Jobs_20303[[#This Row],[Skill_1]:[Skill_10]])</f>
        <v>47.6</v>
      </c>
      <c r="P1919">
        <v>29</v>
      </c>
      <c r="Q1919">
        <v>5</v>
      </c>
      <c r="R1919">
        <v>65</v>
      </c>
      <c r="S1919">
        <v>1</v>
      </c>
      <c r="T1919">
        <v>85</v>
      </c>
      <c r="U1919">
        <v>65</v>
      </c>
      <c r="V1919">
        <v>3</v>
      </c>
      <c r="W1919">
        <v>71</v>
      </c>
      <c r="X1919">
        <v>86</v>
      </c>
      <c r="Y1919">
        <v>66</v>
      </c>
    </row>
    <row r="1920" spans="1:25" x14ac:dyDescent="0.35">
      <c r="A1920">
        <v>1919</v>
      </c>
      <c r="B1920" t="s">
        <v>26</v>
      </c>
      <c r="C1920">
        <v>58498</v>
      </c>
      <c r="D1920">
        <f>ROUND(AI_Impact_on_Jobs_20303[[#This Row],[Salary]]/1000, 1)</f>
        <v>58.5</v>
      </c>
      <c r="E1920">
        <v>10</v>
      </c>
      <c r="F19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20" t="s">
        <v>38</v>
      </c>
      <c r="H1920">
        <v>86</v>
      </c>
      <c r="I1920">
        <v>123</v>
      </c>
      <c r="J1920">
        <v>45</v>
      </c>
      <c r="K1920" t="s">
        <v>27</v>
      </c>
      <c r="L1920">
        <f>IF(AI_Impact_on_Jobs_20303[[#This Row],[Risk_Category]] = "Low", AI_Impact_on_Jobs_20303[[#This Row],[Automation_Probability_2030]], 0)</f>
        <v>0</v>
      </c>
      <c r="M1920">
        <f>IF(AI_Impact_on_Jobs_20303[[#This Row],[Risk_Category]]="Medium", AI_Impact_on_Jobs_20303[[#This Row],[Automation_Probability_2030]], 0)</f>
        <v>45</v>
      </c>
      <c r="N1920">
        <f>IF(AI_Impact_on_Jobs_20303[[#This Row],[Risk_Category]]="High", AI_Impact_on_Jobs_20303[[#This Row],[Automation_Probability_2030]], 0)</f>
        <v>0</v>
      </c>
      <c r="O1920">
        <f>AVERAGE(AI_Impact_on_Jobs_20303[[#This Row],[Skill_1]:[Skill_10]])</f>
        <v>45.6</v>
      </c>
      <c r="P1920">
        <v>33</v>
      </c>
      <c r="Q1920">
        <v>48</v>
      </c>
      <c r="R1920">
        <v>87</v>
      </c>
      <c r="S1920">
        <v>25</v>
      </c>
      <c r="T1920">
        <v>1</v>
      </c>
      <c r="U1920">
        <v>86</v>
      </c>
      <c r="V1920">
        <v>3</v>
      </c>
      <c r="W1920">
        <v>91</v>
      </c>
      <c r="X1920">
        <v>31</v>
      </c>
      <c r="Y1920">
        <v>51</v>
      </c>
    </row>
    <row r="1921" spans="1:25" x14ac:dyDescent="0.35">
      <c r="A1921">
        <v>1920</v>
      </c>
      <c r="B1921" t="s">
        <v>41</v>
      </c>
      <c r="C1921">
        <v>37816</v>
      </c>
      <c r="D1921">
        <f>ROUND(AI_Impact_on_Jobs_20303[[#This Row],[Salary]]/1000, 1)</f>
        <v>37.799999999999997</v>
      </c>
      <c r="E1921">
        <v>17</v>
      </c>
      <c r="F19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21" t="s">
        <v>19</v>
      </c>
      <c r="H1921">
        <v>9</v>
      </c>
      <c r="I1921">
        <v>125</v>
      </c>
      <c r="J1921">
        <v>93</v>
      </c>
      <c r="K1921" t="s">
        <v>20</v>
      </c>
      <c r="L1921">
        <f>IF(AI_Impact_on_Jobs_20303[[#This Row],[Risk_Category]] = "Low", AI_Impact_on_Jobs_20303[[#This Row],[Automation_Probability_2030]], 0)</f>
        <v>0</v>
      </c>
      <c r="M1921">
        <f>IF(AI_Impact_on_Jobs_20303[[#This Row],[Risk_Category]]="Medium", AI_Impact_on_Jobs_20303[[#This Row],[Automation_Probability_2030]], 0)</f>
        <v>0</v>
      </c>
      <c r="N1921">
        <f>IF(AI_Impact_on_Jobs_20303[[#This Row],[Risk_Category]]="High", AI_Impact_on_Jobs_20303[[#This Row],[Automation_Probability_2030]], 0)</f>
        <v>93</v>
      </c>
      <c r="O1921">
        <f>AVERAGE(AI_Impact_on_Jobs_20303[[#This Row],[Skill_1]:[Skill_10]])</f>
        <v>47.6</v>
      </c>
      <c r="P1921">
        <v>68</v>
      </c>
      <c r="Q1921">
        <v>18</v>
      </c>
      <c r="R1921">
        <v>31</v>
      </c>
      <c r="S1921">
        <v>49</v>
      </c>
      <c r="T1921">
        <v>61</v>
      </c>
      <c r="U1921">
        <v>93</v>
      </c>
      <c r="V1921">
        <v>38</v>
      </c>
      <c r="W1921">
        <v>7</v>
      </c>
      <c r="X1921">
        <v>96</v>
      </c>
      <c r="Y1921">
        <v>15</v>
      </c>
    </row>
    <row r="1922" spans="1:25" x14ac:dyDescent="0.35">
      <c r="A1922">
        <v>1921</v>
      </c>
      <c r="B1922" t="s">
        <v>35</v>
      </c>
      <c r="C1922">
        <v>65074</v>
      </c>
      <c r="D1922">
        <f>ROUND(AI_Impact_on_Jobs_20303[[#This Row],[Salary]]/1000, 1)</f>
        <v>65.099999999999994</v>
      </c>
      <c r="E1922">
        <v>22</v>
      </c>
      <c r="F19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22" t="s">
        <v>38</v>
      </c>
      <c r="H1922">
        <v>42</v>
      </c>
      <c r="I1922">
        <v>123</v>
      </c>
      <c r="J1922">
        <v>42</v>
      </c>
      <c r="K1922" t="s">
        <v>27</v>
      </c>
      <c r="L1922">
        <f>IF(AI_Impact_on_Jobs_20303[[#This Row],[Risk_Category]] = "Low", AI_Impact_on_Jobs_20303[[#This Row],[Automation_Probability_2030]], 0)</f>
        <v>0</v>
      </c>
      <c r="M1922">
        <f>IF(AI_Impact_on_Jobs_20303[[#This Row],[Risk_Category]]="Medium", AI_Impact_on_Jobs_20303[[#This Row],[Automation_Probability_2030]], 0)</f>
        <v>42</v>
      </c>
      <c r="N1922">
        <f>IF(AI_Impact_on_Jobs_20303[[#This Row],[Risk_Category]]="High", AI_Impact_on_Jobs_20303[[#This Row],[Automation_Probability_2030]], 0)</f>
        <v>0</v>
      </c>
      <c r="O1922">
        <f>AVERAGE(AI_Impact_on_Jobs_20303[[#This Row],[Skill_1]:[Skill_10]])</f>
        <v>42.5</v>
      </c>
      <c r="P1922">
        <v>33</v>
      </c>
      <c r="Q1922">
        <v>3</v>
      </c>
      <c r="R1922">
        <v>97</v>
      </c>
      <c r="S1922">
        <v>81</v>
      </c>
      <c r="T1922">
        <v>9</v>
      </c>
      <c r="U1922">
        <v>10</v>
      </c>
      <c r="V1922">
        <v>61</v>
      </c>
      <c r="W1922">
        <v>85</v>
      </c>
      <c r="X1922">
        <v>7</v>
      </c>
      <c r="Y1922">
        <v>39</v>
      </c>
    </row>
    <row r="1923" spans="1:25" x14ac:dyDescent="0.35">
      <c r="A1923">
        <v>1922</v>
      </c>
      <c r="B1923" t="s">
        <v>30</v>
      </c>
      <c r="C1923">
        <v>46775</v>
      </c>
      <c r="D1923">
        <f>ROUND(AI_Impact_on_Jobs_20303[[#This Row],[Salary]]/1000, 1)</f>
        <v>46.8</v>
      </c>
      <c r="E1923">
        <v>29</v>
      </c>
      <c r="F19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23" t="s">
        <v>22</v>
      </c>
      <c r="H1923">
        <v>11</v>
      </c>
      <c r="I1923">
        <v>99</v>
      </c>
      <c r="J1923">
        <v>48</v>
      </c>
      <c r="K1923" t="s">
        <v>27</v>
      </c>
      <c r="L1923">
        <f>IF(AI_Impact_on_Jobs_20303[[#This Row],[Risk_Category]] = "Low", AI_Impact_on_Jobs_20303[[#This Row],[Automation_Probability_2030]], 0)</f>
        <v>0</v>
      </c>
      <c r="M1923">
        <f>IF(AI_Impact_on_Jobs_20303[[#This Row],[Risk_Category]]="Medium", AI_Impact_on_Jobs_20303[[#This Row],[Automation_Probability_2030]], 0)</f>
        <v>48</v>
      </c>
      <c r="N1923">
        <f>IF(AI_Impact_on_Jobs_20303[[#This Row],[Risk_Category]]="High", AI_Impact_on_Jobs_20303[[#This Row],[Automation_Probability_2030]], 0)</f>
        <v>0</v>
      </c>
      <c r="O1923">
        <f>AVERAGE(AI_Impact_on_Jobs_20303[[#This Row],[Skill_1]:[Skill_10]])</f>
        <v>44.5</v>
      </c>
      <c r="P1923">
        <v>22</v>
      </c>
      <c r="Q1923">
        <v>3</v>
      </c>
      <c r="R1923">
        <v>97</v>
      </c>
      <c r="S1923">
        <v>29</v>
      </c>
      <c r="T1923">
        <v>21</v>
      </c>
      <c r="U1923">
        <v>54</v>
      </c>
      <c r="V1923">
        <v>67</v>
      </c>
      <c r="W1923">
        <v>73</v>
      </c>
      <c r="X1923">
        <v>75</v>
      </c>
      <c r="Y1923">
        <v>4</v>
      </c>
    </row>
    <row r="1924" spans="1:25" x14ac:dyDescent="0.35">
      <c r="A1924">
        <v>1923</v>
      </c>
      <c r="B1924" t="s">
        <v>26</v>
      </c>
      <c r="C1924">
        <v>127095</v>
      </c>
      <c r="D1924">
        <f>ROUND(AI_Impact_on_Jobs_20303[[#This Row],[Salary]]/1000, 1)</f>
        <v>127.1</v>
      </c>
      <c r="E1924">
        <v>14</v>
      </c>
      <c r="F19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24" t="s">
        <v>25</v>
      </c>
      <c r="H1924">
        <v>77</v>
      </c>
      <c r="I1924">
        <v>14</v>
      </c>
      <c r="J1924">
        <v>54</v>
      </c>
      <c r="K1924" t="s">
        <v>27</v>
      </c>
      <c r="L1924">
        <f>IF(AI_Impact_on_Jobs_20303[[#This Row],[Risk_Category]] = "Low", AI_Impact_on_Jobs_20303[[#This Row],[Automation_Probability_2030]], 0)</f>
        <v>0</v>
      </c>
      <c r="M1924">
        <f>IF(AI_Impact_on_Jobs_20303[[#This Row],[Risk_Category]]="Medium", AI_Impact_on_Jobs_20303[[#This Row],[Automation_Probability_2030]], 0)</f>
        <v>54</v>
      </c>
      <c r="N1924">
        <f>IF(AI_Impact_on_Jobs_20303[[#This Row],[Risk_Category]]="High", AI_Impact_on_Jobs_20303[[#This Row],[Automation_Probability_2030]], 0)</f>
        <v>0</v>
      </c>
      <c r="O1924">
        <f>AVERAGE(AI_Impact_on_Jobs_20303[[#This Row],[Skill_1]:[Skill_10]])</f>
        <v>29.1</v>
      </c>
      <c r="P1924">
        <v>5</v>
      </c>
      <c r="Q1924">
        <v>4</v>
      </c>
      <c r="R1924">
        <v>7</v>
      </c>
      <c r="S1924">
        <v>75</v>
      </c>
      <c r="T1924">
        <v>6</v>
      </c>
      <c r="U1924">
        <v>19</v>
      </c>
      <c r="V1924">
        <v>42</v>
      </c>
      <c r="W1924">
        <v>46</v>
      </c>
      <c r="X1924">
        <v>41</v>
      </c>
      <c r="Y1924">
        <v>46</v>
      </c>
    </row>
    <row r="1925" spans="1:25" x14ac:dyDescent="0.35">
      <c r="A1925">
        <v>1924</v>
      </c>
      <c r="B1925" t="s">
        <v>29</v>
      </c>
      <c r="C1925">
        <v>85124</v>
      </c>
      <c r="D1925">
        <f>ROUND(AI_Impact_on_Jobs_20303[[#This Row],[Salary]]/1000, 1)</f>
        <v>85.1</v>
      </c>
      <c r="E1925">
        <v>18</v>
      </c>
      <c r="F19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25" t="s">
        <v>19</v>
      </c>
      <c r="H1925">
        <v>37</v>
      </c>
      <c r="I1925">
        <v>105</v>
      </c>
      <c r="J1925">
        <v>13</v>
      </c>
      <c r="K1925" t="s">
        <v>23</v>
      </c>
      <c r="L1925">
        <f>IF(AI_Impact_on_Jobs_20303[[#This Row],[Risk_Category]] = "Low", AI_Impact_on_Jobs_20303[[#This Row],[Automation_Probability_2030]], 0)</f>
        <v>13</v>
      </c>
      <c r="M1925">
        <f>IF(AI_Impact_on_Jobs_20303[[#This Row],[Risk_Category]]="Medium", AI_Impact_on_Jobs_20303[[#This Row],[Automation_Probability_2030]], 0)</f>
        <v>0</v>
      </c>
      <c r="N1925">
        <f>IF(AI_Impact_on_Jobs_20303[[#This Row],[Risk_Category]]="High", AI_Impact_on_Jobs_20303[[#This Row],[Automation_Probability_2030]], 0)</f>
        <v>0</v>
      </c>
      <c r="O1925">
        <f>AVERAGE(AI_Impact_on_Jobs_20303[[#This Row],[Skill_1]:[Skill_10]])</f>
        <v>46.3</v>
      </c>
      <c r="P1925">
        <v>35</v>
      </c>
      <c r="Q1925">
        <v>61</v>
      </c>
      <c r="R1925">
        <v>49</v>
      </c>
      <c r="S1925">
        <v>72</v>
      </c>
      <c r="T1925">
        <v>56</v>
      </c>
      <c r="U1925">
        <v>8</v>
      </c>
      <c r="V1925">
        <v>44</v>
      </c>
      <c r="W1925">
        <v>49</v>
      </c>
      <c r="X1925">
        <v>67</v>
      </c>
      <c r="Y1925">
        <v>22</v>
      </c>
    </row>
    <row r="1926" spans="1:25" x14ac:dyDescent="0.35">
      <c r="A1926">
        <v>1925</v>
      </c>
      <c r="B1926" t="s">
        <v>43</v>
      </c>
      <c r="C1926">
        <v>48224</v>
      </c>
      <c r="D1926">
        <f>ROUND(AI_Impact_on_Jobs_20303[[#This Row],[Salary]]/1000, 1)</f>
        <v>48.2</v>
      </c>
      <c r="E1926">
        <v>22</v>
      </c>
      <c r="F19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26" t="s">
        <v>38</v>
      </c>
      <c r="H1926">
        <v>62</v>
      </c>
      <c r="I1926">
        <v>53</v>
      </c>
      <c r="J1926">
        <v>16</v>
      </c>
      <c r="K1926" t="s">
        <v>23</v>
      </c>
      <c r="L1926">
        <f>IF(AI_Impact_on_Jobs_20303[[#This Row],[Risk_Category]] = "Low", AI_Impact_on_Jobs_20303[[#This Row],[Automation_Probability_2030]], 0)</f>
        <v>16</v>
      </c>
      <c r="M1926">
        <f>IF(AI_Impact_on_Jobs_20303[[#This Row],[Risk_Category]]="Medium", AI_Impact_on_Jobs_20303[[#This Row],[Automation_Probability_2030]], 0)</f>
        <v>0</v>
      </c>
      <c r="N1926">
        <f>IF(AI_Impact_on_Jobs_20303[[#This Row],[Risk_Category]]="High", AI_Impact_on_Jobs_20303[[#This Row],[Automation_Probability_2030]], 0)</f>
        <v>0</v>
      </c>
      <c r="O1926">
        <f>AVERAGE(AI_Impact_on_Jobs_20303[[#This Row],[Skill_1]:[Skill_10]])</f>
        <v>41.5</v>
      </c>
      <c r="P1926">
        <v>6</v>
      </c>
      <c r="Q1926">
        <v>97</v>
      </c>
      <c r="R1926">
        <v>88</v>
      </c>
      <c r="S1926">
        <v>28</v>
      </c>
      <c r="T1926">
        <v>51</v>
      </c>
      <c r="U1926">
        <v>6</v>
      </c>
      <c r="V1926">
        <v>24</v>
      </c>
      <c r="W1926">
        <v>77</v>
      </c>
      <c r="X1926">
        <v>12</v>
      </c>
      <c r="Y1926">
        <v>26</v>
      </c>
    </row>
    <row r="1927" spans="1:25" x14ac:dyDescent="0.35">
      <c r="A1927">
        <v>1926</v>
      </c>
      <c r="B1927" t="s">
        <v>42</v>
      </c>
      <c r="C1927">
        <v>80421</v>
      </c>
      <c r="D1927">
        <f>ROUND(AI_Impact_on_Jobs_20303[[#This Row],[Salary]]/1000, 1)</f>
        <v>80.400000000000006</v>
      </c>
      <c r="E1927">
        <v>9</v>
      </c>
      <c r="F19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27" t="s">
        <v>25</v>
      </c>
      <c r="H1927">
        <v>82</v>
      </c>
      <c r="I1927">
        <v>128</v>
      </c>
      <c r="J1927">
        <v>65</v>
      </c>
      <c r="K1927" t="s">
        <v>27</v>
      </c>
      <c r="L1927">
        <f>IF(AI_Impact_on_Jobs_20303[[#This Row],[Risk_Category]] = "Low", AI_Impact_on_Jobs_20303[[#This Row],[Automation_Probability_2030]], 0)</f>
        <v>0</v>
      </c>
      <c r="M1927">
        <f>IF(AI_Impact_on_Jobs_20303[[#This Row],[Risk_Category]]="Medium", AI_Impact_on_Jobs_20303[[#This Row],[Automation_Probability_2030]], 0)</f>
        <v>65</v>
      </c>
      <c r="N1927">
        <f>IF(AI_Impact_on_Jobs_20303[[#This Row],[Risk_Category]]="High", AI_Impact_on_Jobs_20303[[#This Row],[Automation_Probability_2030]], 0)</f>
        <v>0</v>
      </c>
      <c r="O1927">
        <f>AVERAGE(AI_Impact_on_Jobs_20303[[#This Row],[Skill_1]:[Skill_10]])</f>
        <v>39.9</v>
      </c>
      <c r="P1927">
        <v>75</v>
      </c>
      <c r="Q1927">
        <v>12</v>
      </c>
      <c r="R1927">
        <v>52</v>
      </c>
      <c r="S1927">
        <v>44</v>
      </c>
      <c r="T1927">
        <v>31</v>
      </c>
      <c r="U1927">
        <v>83</v>
      </c>
      <c r="V1927">
        <v>46</v>
      </c>
      <c r="W1927">
        <v>6</v>
      </c>
      <c r="X1927">
        <v>27</v>
      </c>
      <c r="Y1927">
        <v>23</v>
      </c>
    </row>
    <row r="1928" spans="1:25" x14ac:dyDescent="0.35">
      <c r="A1928">
        <v>1927</v>
      </c>
      <c r="B1928" t="s">
        <v>44</v>
      </c>
      <c r="C1928">
        <v>149028</v>
      </c>
      <c r="D1928">
        <f>ROUND(AI_Impact_on_Jobs_20303[[#This Row],[Salary]]/1000, 1)</f>
        <v>149</v>
      </c>
      <c r="E1928">
        <v>19</v>
      </c>
      <c r="F19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28" t="s">
        <v>22</v>
      </c>
      <c r="H1928">
        <v>65</v>
      </c>
      <c r="I1928">
        <v>106</v>
      </c>
      <c r="J1928">
        <v>5</v>
      </c>
      <c r="K1928" t="s">
        <v>27</v>
      </c>
      <c r="L1928">
        <f>IF(AI_Impact_on_Jobs_20303[[#This Row],[Risk_Category]] = "Low", AI_Impact_on_Jobs_20303[[#This Row],[Automation_Probability_2030]], 0)</f>
        <v>0</v>
      </c>
      <c r="M1928">
        <f>IF(AI_Impact_on_Jobs_20303[[#This Row],[Risk_Category]]="Medium", AI_Impact_on_Jobs_20303[[#This Row],[Automation_Probability_2030]], 0)</f>
        <v>5</v>
      </c>
      <c r="N1928">
        <f>IF(AI_Impact_on_Jobs_20303[[#This Row],[Risk_Category]]="High", AI_Impact_on_Jobs_20303[[#This Row],[Automation_Probability_2030]], 0)</f>
        <v>0</v>
      </c>
      <c r="O1928">
        <f>AVERAGE(AI_Impact_on_Jobs_20303[[#This Row],[Skill_1]:[Skill_10]])</f>
        <v>64.7</v>
      </c>
      <c r="P1928">
        <v>65</v>
      </c>
      <c r="Q1928">
        <v>75</v>
      </c>
      <c r="R1928">
        <v>55</v>
      </c>
      <c r="S1928">
        <v>94</v>
      </c>
      <c r="T1928">
        <v>98</v>
      </c>
      <c r="U1928">
        <v>10</v>
      </c>
      <c r="V1928">
        <v>67</v>
      </c>
      <c r="W1928">
        <v>93</v>
      </c>
      <c r="X1928">
        <v>4</v>
      </c>
      <c r="Y1928">
        <v>86</v>
      </c>
    </row>
    <row r="1929" spans="1:25" x14ac:dyDescent="0.35">
      <c r="A1929">
        <v>1928</v>
      </c>
      <c r="B1929" t="s">
        <v>41</v>
      </c>
      <c r="C1929">
        <v>137919</v>
      </c>
      <c r="D1929">
        <f>ROUND(AI_Impact_on_Jobs_20303[[#This Row],[Salary]]/1000, 1)</f>
        <v>137.9</v>
      </c>
      <c r="E1929">
        <v>29</v>
      </c>
      <c r="F19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29" t="s">
        <v>25</v>
      </c>
      <c r="H1929">
        <v>9</v>
      </c>
      <c r="I1929">
        <v>133</v>
      </c>
      <c r="J1929">
        <v>8</v>
      </c>
      <c r="K1929" t="s">
        <v>20</v>
      </c>
      <c r="L1929">
        <f>IF(AI_Impact_on_Jobs_20303[[#This Row],[Risk_Category]] = "Low", AI_Impact_on_Jobs_20303[[#This Row],[Automation_Probability_2030]], 0)</f>
        <v>0</v>
      </c>
      <c r="M1929">
        <f>IF(AI_Impact_on_Jobs_20303[[#This Row],[Risk_Category]]="Medium", AI_Impact_on_Jobs_20303[[#This Row],[Automation_Probability_2030]], 0)</f>
        <v>0</v>
      </c>
      <c r="N1929">
        <f>IF(AI_Impact_on_Jobs_20303[[#This Row],[Risk_Category]]="High", AI_Impact_on_Jobs_20303[[#This Row],[Automation_Probability_2030]], 0)</f>
        <v>8</v>
      </c>
      <c r="O1929">
        <f>AVERAGE(AI_Impact_on_Jobs_20303[[#This Row],[Skill_1]:[Skill_10]])</f>
        <v>49.9</v>
      </c>
      <c r="P1929">
        <v>16</v>
      </c>
      <c r="Q1929">
        <v>33</v>
      </c>
      <c r="R1929">
        <v>77</v>
      </c>
      <c r="S1929">
        <v>23</v>
      </c>
      <c r="T1929">
        <v>48</v>
      </c>
      <c r="U1929">
        <v>57</v>
      </c>
      <c r="V1929">
        <v>6</v>
      </c>
      <c r="W1929">
        <v>94</v>
      </c>
      <c r="X1929">
        <v>66</v>
      </c>
      <c r="Y1929">
        <v>79</v>
      </c>
    </row>
    <row r="1930" spans="1:25" x14ac:dyDescent="0.35">
      <c r="A1930">
        <v>1929</v>
      </c>
      <c r="B1930" t="s">
        <v>37</v>
      </c>
      <c r="C1930">
        <v>129391</v>
      </c>
      <c r="D1930">
        <f>ROUND(AI_Impact_on_Jobs_20303[[#This Row],[Salary]]/1000, 1)</f>
        <v>129.4</v>
      </c>
      <c r="E1930">
        <v>13</v>
      </c>
      <c r="F19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30" t="s">
        <v>19</v>
      </c>
      <c r="H1930">
        <v>5</v>
      </c>
      <c r="I1930">
        <v>6</v>
      </c>
      <c r="J1930">
        <v>4</v>
      </c>
      <c r="K1930" t="s">
        <v>27</v>
      </c>
      <c r="L1930">
        <f>IF(AI_Impact_on_Jobs_20303[[#This Row],[Risk_Category]] = "Low", AI_Impact_on_Jobs_20303[[#This Row],[Automation_Probability_2030]], 0)</f>
        <v>0</v>
      </c>
      <c r="M1930">
        <f>IF(AI_Impact_on_Jobs_20303[[#This Row],[Risk_Category]]="Medium", AI_Impact_on_Jobs_20303[[#This Row],[Automation_Probability_2030]], 0)</f>
        <v>4</v>
      </c>
      <c r="N1930">
        <f>IF(AI_Impact_on_Jobs_20303[[#This Row],[Risk_Category]]="High", AI_Impact_on_Jobs_20303[[#This Row],[Automation_Probability_2030]], 0)</f>
        <v>0</v>
      </c>
      <c r="O1930">
        <f>AVERAGE(AI_Impact_on_Jobs_20303[[#This Row],[Skill_1]:[Skill_10]])</f>
        <v>44.2</v>
      </c>
      <c r="P1930">
        <v>35</v>
      </c>
      <c r="Q1930">
        <v>64</v>
      </c>
      <c r="R1930">
        <v>25</v>
      </c>
      <c r="S1930">
        <v>23</v>
      </c>
      <c r="T1930">
        <v>29</v>
      </c>
      <c r="U1930">
        <v>59</v>
      </c>
      <c r="V1930">
        <v>49</v>
      </c>
      <c r="W1930">
        <v>84</v>
      </c>
      <c r="X1930">
        <v>7</v>
      </c>
      <c r="Y1930">
        <v>67</v>
      </c>
    </row>
    <row r="1931" spans="1:25" x14ac:dyDescent="0.35">
      <c r="A1931">
        <v>1930</v>
      </c>
      <c r="B1931" t="s">
        <v>44</v>
      </c>
      <c r="C1931">
        <v>105125</v>
      </c>
      <c r="D1931">
        <f>ROUND(AI_Impact_on_Jobs_20303[[#This Row],[Salary]]/1000, 1)</f>
        <v>105.1</v>
      </c>
      <c r="E1931">
        <v>29</v>
      </c>
      <c r="F19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31" t="s">
        <v>19</v>
      </c>
      <c r="H1931">
        <v>6</v>
      </c>
      <c r="I1931">
        <v>101</v>
      </c>
      <c r="J1931">
        <v>33</v>
      </c>
      <c r="K1931" t="s">
        <v>27</v>
      </c>
      <c r="L1931">
        <f>IF(AI_Impact_on_Jobs_20303[[#This Row],[Risk_Category]] = "Low", AI_Impact_on_Jobs_20303[[#This Row],[Automation_Probability_2030]], 0)</f>
        <v>0</v>
      </c>
      <c r="M1931">
        <f>IF(AI_Impact_on_Jobs_20303[[#This Row],[Risk_Category]]="Medium", AI_Impact_on_Jobs_20303[[#This Row],[Automation_Probability_2030]], 0)</f>
        <v>33</v>
      </c>
      <c r="N1931">
        <f>IF(AI_Impact_on_Jobs_20303[[#This Row],[Risk_Category]]="High", AI_Impact_on_Jobs_20303[[#This Row],[Automation_Probability_2030]], 0)</f>
        <v>0</v>
      </c>
      <c r="O1931">
        <f>AVERAGE(AI_Impact_on_Jobs_20303[[#This Row],[Skill_1]:[Skill_10]])</f>
        <v>28.9</v>
      </c>
      <c r="P1931">
        <v>36</v>
      </c>
      <c r="Q1931">
        <v>3</v>
      </c>
      <c r="R1931">
        <v>18</v>
      </c>
      <c r="S1931">
        <v>11</v>
      </c>
      <c r="T1931">
        <v>8</v>
      </c>
      <c r="U1931">
        <v>35</v>
      </c>
      <c r="V1931">
        <v>8</v>
      </c>
      <c r="W1931">
        <v>27</v>
      </c>
      <c r="X1931">
        <v>68</v>
      </c>
      <c r="Y1931">
        <v>75</v>
      </c>
    </row>
    <row r="1932" spans="1:25" x14ac:dyDescent="0.35">
      <c r="A1932">
        <v>1931</v>
      </c>
      <c r="B1932" t="s">
        <v>34</v>
      </c>
      <c r="C1932">
        <v>127071</v>
      </c>
      <c r="D1932">
        <f>ROUND(AI_Impact_on_Jobs_20303[[#This Row],[Salary]]/1000, 1)</f>
        <v>127.1</v>
      </c>
      <c r="E1932">
        <v>20</v>
      </c>
      <c r="F19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32" t="s">
        <v>19</v>
      </c>
      <c r="H1932">
        <v>66</v>
      </c>
      <c r="I1932">
        <v>81</v>
      </c>
      <c r="J1932">
        <v>41</v>
      </c>
      <c r="K1932" t="s">
        <v>27</v>
      </c>
      <c r="L1932">
        <f>IF(AI_Impact_on_Jobs_20303[[#This Row],[Risk_Category]] = "Low", AI_Impact_on_Jobs_20303[[#This Row],[Automation_Probability_2030]], 0)</f>
        <v>0</v>
      </c>
      <c r="M1932">
        <f>IF(AI_Impact_on_Jobs_20303[[#This Row],[Risk_Category]]="Medium", AI_Impact_on_Jobs_20303[[#This Row],[Automation_Probability_2030]], 0)</f>
        <v>41</v>
      </c>
      <c r="N1932">
        <f>IF(AI_Impact_on_Jobs_20303[[#This Row],[Risk_Category]]="High", AI_Impact_on_Jobs_20303[[#This Row],[Automation_Probability_2030]], 0)</f>
        <v>0</v>
      </c>
      <c r="O1932">
        <f>AVERAGE(AI_Impact_on_Jobs_20303[[#This Row],[Skill_1]:[Skill_10]])</f>
        <v>46.8</v>
      </c>
      <c r="P1932">
        <v>81</v>
      </c>
      <c r="Q1932">
        <v>98</v>
      </c>
      <c r="R1932">
        <v>77</v>
      </c>
      <c r="S1932">
        <v>52</v>
      </c>
      <c r="T1932">
        <v>44</v>
      </c>
      <c r="U1932">
        <v>54</v>
      </c>
      <c r="V1932">
        <v>46</v>
      </c>
      <c r="W1932">
        <v>5</v>
      </c>
      <c r="X1932">
        <v>2</v>
      </c>
      <c r="Y1932">
        <v>9</v>
      </c>
    </row>
    <row r="1933" spans="1:25" x14ac:dyDescent="0.35">
      <c r="A1933">
        <v>1932</v>
      </c>
      <c r="B1933" t="s">
        <v>29</v>
      </c>
      <c r="C1933">
        <v>109036</v>
      </c>
      <c r="D1933">
        <f>ROUND(AI_Impact_on_Jobs_20303[[#This Row],[Salary]]/1000, 1)</f>
        <v>109</v>
      </c>
      <c r="E1933">
        <v>1</v>
      </c>
      <c r="F19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33" t="s">
        <v>19</v>
      </c>
      <c r="H1933">
        <v>68</v>
      </c>
      <c r="I1933">
        <v>145</v>
      </c>
      <c r="J1933">
        <v>12</v>
      </c>
      <c r="K1933" t="s">
        <v>23</v>
      </c>
      <c r="L1933">
        <f>IF(AI_Impact_on_Jobs_20303[[#This Row],[Risk_Category]] = "Low", AI_Impact_on_Jobs_20303[[#This Row],[Automation_Probability_2030]], 0)</f>
        <v>12</v>
      </c>
      <c r="M1933">
        <f>IF(AI_Impact_on_Jobs_20303[[#This Row],[Risk_Category]]="Medium", AI_Impact_on_Jobs_20303[[#This Row],[Automation_Probability_2030]], 0)</f>
        <v>0</v>
      </c>
      <c r="N1933">
        <f>IF(AI_Impact_on_Jobs_20303[[#This Row],[Risk_Category]]="High", AI_Impact_on_Jobs_20303[[#This Row],[Automation_Probability_2030]], 0)</f>
        <v>0</v>
      </c>
      <c r="O1933">
        <f>AVERAGE(AI_Impact_on_Jobs_20303[[#This Row],[Skill_1]:[Skill_10]])</f>
        <v>42.4</v>
      </c>
      <c r="P1933">
        <v>8</v>
      </c>
      <c r="Q1933">
        <v>83</v>
      </c>
      <c r="R1933">
        <v>10</v>
      </c>
      <c r="S1933">
        <v>58</v>
      </c>
      <c r="T1933">
        <v>6</v>
      </c>
      <c r="U1933">
        <v>78</v>
      </c>
      <c r="V1933">
        <v>7</v>
      </c>
      <c r="W1933">
        <v>54</v>
      </c>
      <c r="X1933">
        <v>28</v>
      </c>
      <c r="Y1933">
        <v>92</v>
      </c>
    </row>
    <row r="1934" spans="1:25" x14ac:dyDescent="0.35">
      <c r="A1934">
        <v>1933</v>
      </c>
      <c r="B1934" t="s">
        <v>18</v>
      </c>
      <c r="C1934">
        <v>59000</v>
      </c>
      <c r="D1934">
        <f>ROUND(AI_Impact_on_Jobs_20303[[#This Row],[Salary]]/1000, 1)</f>
        <v>59</v>
      </c>
      <c r="E1934">
        <v>5</v>
      </c>
      <c r="F19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34" t="s">
        <v>38</v>
      </c>
      <c r="H1934">
        <v>9</v>
      </c>
      <c r="I1934">
        <v>8</v>
      </c>
      <c r="J1934">
        <v>8</v>
      </c>
      <c r="K1934" t="s">
        <v>20</v>
      </c>
      <c r="L1934">
        <f>IF(AI_Impact_on_Jobs_20303[[#This Row],[Risk_Category]] = "Low", AI_Impact_on_Jobs_20303[[#This Row],[Automation_Probability_2030]], 0)</f>
        <v>0</v>
      </c>
      <c r="M1934">
        <f>IF(AI_Impact_on_Jobs_20303[[#This Row],[Risk_Category]]="Medium", AI_Impact_on_Jobs_20303[[#This Row],[Automation_Probability_2030]], 0)</f>
        <v>0</v>
      </c>
      <c r="N1934">
        <f>IF(AI_Impact_on_Jobs_20303[[#This Row],[Risk_Category]]="High", AI_Impact_on_Jobs_20303[[#This Row],[Automation_Probability_2030]], 0)</f>
        <v>8</v>
      </c>
      <c r="O1934">
        <f>AVERAGE(AI_Impact_on_Jobs_20303[[#This Row],[Skill_1]:[Skill_10]])</f>
        <v>38.200000000000003</v>
      </c>
      <c r="P1934">
        <v>95</v>
      </c>
      <c r="Q1934">
        <v>2</v>
      </c>
      <c r="R1934">
        <v>58</v>
      </c>
      <c r="S1934">
        <v>39</v>
      </c>
      <c r="T1934">
        <v>77</v>
      </c>
      <c r="U1934">
        <v>13</v>
      </c>
      <c r="V1934">
        <v>44</v>
      </c>
      <c r="W1934">
        <v>7</v>
      </c>
      <c r="X1934">
        <v>41</v>
      </c>
      <c r="Y1934">
        <v>6</v>
      </c>
    </row>
    <row r="1935" spans="1:25" x14ac:dyDescent="0.35">
      <c r="A1935">
        <v>1934</v>
      </c>
      <c r="B1935" t="s">
        <v>41</v>
      </c>
      <c r="C1935">
        <v>45529</v>
      </c>
      <c r="D1935">
        <f>ROUND(AI_Impact_on_Jobs_20303[[#This Row],[Salary]]/1000, 1)</f>
        <v>45.5</v>
      </c>
      <c r="E1935">
        <v>22</v>
      </c>
      <c r="F19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35" t="s">
        <v>25</v>
      </c>
      <c r="H1935">
        <v>5</v>
      </c>
      <c r="I1935">
        <v>51</v>
      </c>
      <c r="J1935">
        <v>85</v>
      </c>
      <c r="K1935" t="s">
        <v>20</v>
      </c>
      <c r="L1935">
        <f>IF(AI_Impact_on_Jobs_20303[[#This Row],[Risk_Category]] = "Low", AI_Impact_on_Jobs_20303[[#This Row],[Automation_Probability_2030]], 0)</f>
        <v>0</v>
      </c>
      <c r="M1935">
        <f>IF(AI_Impact_on_Jobs_20303[[#This Row],[Risk_Category]]="Medium", AI_Impact_on_Jobs_20303[[#This Row],[Automation_Probability_2030]], 0)</f>
        <v>0</v>
      </c>
      <c r="N1935">
        <f>IF(AI_Impact_on_Jobs_20303[[#This Row],[Risk_Category]]="High", AI_Impact_on_Jobs_20303[[#This Row],[Automation_Probability_2030]], 0)</f>
        <v>85</v>
      </c>
      <c r="O1935">
        <f>AVERAGE(AI_Impact_on_Jobs_20303[[#This Row],[Skill_1]:[Skill_10]])</f>
        <v>46.9</v>
      </c>
      <c r="P1935">
        <v>92</v>
      </c>
      <c r="Q1935">
        <v>11</v>
      </c>
      <c r="R1935">
        <v>59</v>
      </c>
      <c r="S1935">
        <v>73</v>
      </c>
      <c r="T1935">
        <v>7</v>
      </c>
      <c r="U1935">
        <v>2</v>
      </c>
      <c r="V1935">
        <v>46</v>
      </c>
      <c r="W1935">
        <v>79</v>
      </c>
      <c r="X1935">
        <v>16</v>
      </c>
      <c r="Y1935">
        <v>84</v>
      </c>
    </row>
    <row r="1936" spans="1:25" x14ac:dyDescent="0.35">
      <c r="A1936">
        <v>1935</v>
      </c>
      <c r="B1936" t="s">
        <v>18</v>
      </c>
      <c r="C1936">
        <v>124845</v>
      </c>
      <c r="D1936">
        <f>ROUND(AI_Impact_on_Jobs_20303[[#This Row],[Salary]]/1000, 1)</f>
        <v>124.8</v>
      </c>
      <c r="E1936">
        <v>15</v>
      </c>
      <c r="F19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36" t="s">
        <v>22</v>
      </c>
      <c r="H1936">
        <v>33</v>
      </c>
      <c r="I1936">
        <v>102</v>
      </c>
      <c r="J1936">
        <v>94</v>
      </c>
      <c r="K1936" t="s">
        <v>20</v>
      </c>
      <c r="L1936">
        <f>IF(AI_Impact_on_Jobs_20303[[#This Row],[Risk_Category]] = "Low", AI_Impact_on_Jobs_20303[[#This Row],[Automation_Probability_2030]], 0)</f>
        <v>0</v>
      </c>
      <c r="M1936">
        <f>IF(AI_Impact_on_Jobs_20303[[#This Row],[Risk_Category]]="Medium", AI_Impact_on_Jobs_20303[[#This Row],[Automation_Probability_2030]], 0)</f>
        <v>0</v>
      </c>
      <c r="N1936">
        <f>IF(AI_Impact_on_Jobs_20303[[#This Row],[Risk_Category]]="High", AI_Impact_on_Jobs_20303[[#This Row],[Automation_Probability_2030]], 0)</f>
        <v>94</v>
      </c>
      <c r="O1936">
        <f>AVERAGE(AI_Impact_on_Jobs_20303[[#This Row],[Skill_1]:[Skill_10]])</f>
        <v>16.5</v>
      </c>
      <c r="P1936">
        <v>22</v>
      </c>
      <c r="Q1936">
        <v>5</v>
      </c>
      <c r="R1936">
        <v>62</v>
      </c>
      <c r="S1936">
        <v>14</v>
      </c>
      <c r="T1936">
        <v>4</v>
      </c>
      <c r="U1936">
        <v>1</v>
      </c>
      <c r="V1936">
        <v>32</v>
      </c>
      <c r="W1936">
        <v>7</v>
      </c>
      <c r="X1936">
        <v>8</v>
      </c>
      <c r="Y1936">
        <v>10</v>
      </c>
    </row>
    <row r="1937" spans="1:25" x14ac:dyDescent="0.35">
      <c r="A1937">
        <v>1936</v>
      </c>
      <c r="B1937" t="s">
        <v>18</v>
      </c>
      <c r="C1937">
        <v>135312</v>
      </c>
      <c r="D1937">
        <f>ROUND(AI_Impact_on_Jobs_20303[[#This Row],[Salary]]/1000, 1)</f>
        <v>135.30000000000001</v>
      </c>
      <c r="E1937">
        <v>28</v>
      </c>
      <c r="F19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37" t="s">
        <v>25</v>
      </c>
      <c r="H1937">
        <v>43</v>
      </c>
      <c r="I1937">
        <v>53</v>
      </c>
      <c r="J1937">
        <v>73</v>
      </c>
      <c r="K1937" t="s">
        <v>20</v>
      </c>
      <c r="L1937">
        <f>IF(AI_Impact_on_Jobs_20303[[#This Row],[Risk_Category]] = "Low", AI_Impact_on_Jobs_20303[[#This Row],[Automation_Probability_2030]], 0)</f>
        <v>0</v>
      </c>
      <c r="M1937">
        <f>IF(AI_Impact_on_Jobs_20303[[#This Row],[Risk_Category]]="Medium", AI_Impact_on_Jobs_20303[[#This Row],[Automation_Probability_2030]], 0)</f>
        <v>0</v>
      </c>
      <c r="N1937">
        <f>IF(AI_Impact_on_Jobs_20303[[#This Row],[Risk_Category]]="High", AI_Impact_on_Jobs_20303[[#This Row],[Automation_Probability_2030]], 0)</f>
        <v>73</v>
      </c>
      <c r="O1937">
        <f>AVERAGE(AI_Impact_on_Jobs_20303[[#This Row],[Skill_1]:[Skill_10]])</f>
        <v>31.2</v>
      </c>
      <c r="P1937">
        <v>32</v>
      </c>
      <c r="Q1937">
        <v>39</v>
      </c>
      <c r="R1937">
        <v>94</v>
      </c>
      <c r="S1937">
        <v>4</v>
      </c>
      <c r="T1937">
        <v>5</v>
      </c>
      <c r="U1937">
        <v>25</v>
      </c>
      <c r="V1937">
        <v>0</v>
      </c>
      <c r="W1937">
        <v>9</v>
      </c>
      <c r="X1937">
        <v>8</v>
      </c>
      <c r="Y1937">
        <v>96</v>
      </c>
    </row>
    <row r="1938" spans="1:25" x14ac:dyDescent="0.35">
      <c r="A1938">
        <v>1937</v>
      </c>
      <c r="B1938" t="s">
        <v>43</v>
      </c>
      <c r="C1938">
        <v>95478</v>
      </c>
      <c r="D1938">
        <f>ROUND(AI_Impact_on_Jobs_20303[[#This Row],[Salary]]/1000, 1)</f>
        <v>95.5</v>
      </c>
      <c r="E1938">
        <v>22</v>
      </c>
      <c r="F19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38" t="s">
        <v>25</v>
      </c>
      <c r="H1938">
        <v>6</v>
      </c>
      <c r="I1938">
        <v>15</v>
      </c>
      <c r="J1938">
        <v>8</v>
      </c>
      <c r="K1938" t="s">
        <v>23</v>
      </c>
      <c r="L1938">
        <f>IF(AI_Impact_on_Jobs_20303[[#This Row],[Risk_Category]] = "Low", AI_Impact_on_Jobs_20303[[#This Row],[Automation_Probability_2030]], 0)</f>
        <v>8</v>
      </c>
      <c r="M1938">
        <f>IF(AI_Impact_on_Jobs_20303[[#This Row],[Risk_Category]]="Medium", AI_Impact_on_Jobs_20303[[#This Row],[Automation_Probability_2030]], 0)</f>
        <v>0</v>
      </c>
      <c r="N1938">
        <f>IF(AI_Impact_on_Jobs_20303[[#This Row],[Risk_Category]]="High", AI_Impact_on_Jobs_20303[[#This Row],[Automation_Probability_2030]], 0)</f>
        <v>0</v>
      </c>
      <c r="O1938">
        <f>AVERAGE(AI_Impact_on_Jobs_20303[[#This Row],[Skill_1]:[Skill_10]])</f>
        <v>35.299999999999997</v>
      </c>
      <c r="P1938">
        <v>42</v>
      </c>
      <c r="Q1938">
        <v>78</v>
      </c>
      <c r="R1938">
        <v>3</v>
      </c>
      <c r="S1938">
        <v>69</v>
      </c>
      <c r="T1938">
        <v>8</v>
      </c>
      <c r="U1938">
        <v>24</v>
      </c>
      <c r="V1938">
        <v>16</v>
      </c>
      <c r="W1938">
        <v>91</v>
      </c>
      <c r="X1938">
        <v>18</v>
      </c>
      <c r="Y1938">
        <v>4</v>
      </c>
    </row>
    <row r="1939" spans="1:25" x14ac:dyDescent="0.35">
      <c r="A1939">
        <v>1938</v>
      </c>
      <c r="B1939" t="s">
        <v>37</v>
      </c>
      <c r="C1939">
        <v>71702</v>
      </c>
      <c r="D1939">
        <f>ROUND(AI_Impact_on_Jobs_20303[[#This Row],[Salary]]/1000, 1)</f>
        <v>71.7</v>
      </c>
      <c r="E1939">
        <v>8</v>
      </c>
      <c r="F19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39" t="s">
        <v>38</v>
      </c>
      <c r="H1939">
        <v>35</v>
      </c>
      <c r="I1939">
        <v>91</v>
      </c>
      <c r="J1939">
        <v>35</v>
      </c>
      <c r="K1939" t="s">
        <v>27</v>
      </c>
      <c r="L1939">
        <f>IF(AI_Impact_on_Jobs_20303[[#This Row],[Risk_Category]] = "Low", AI_Impact_on_Jobs_20303[[#This Row],[Automation_Probability_2030]], 0)</f>
        <v>0</v>
      </c>
      <c r="M1939">
        <f>IF(AI_Impact_on_Jobs_20303[[#This Row],[Risk_Category]]="Medium", AI_Impact_on_Jobs_20303[[#This Row],[Automation_Probability_2030]], 0)</f>
        <v>35</v>
      </c>
      <c r="N1939">
        <f>IF(AI_Impact_on_Jobs_20303[[#This Row],[Risk_Category]]="High", AI_Impact_on_Jobs_20303[[#This Row],[Automation_Probability_2030]], 0)</f>
        <v>0</v>
      </c>
      <c r="O1939">
        <f>AVERAGE(AI_Impact_on_Jobs_20303[[#This Row],[Skill_1]:[Skill_10]])</f>
        <v>39.4</v>
      </c>
      <c r="P1939">
        <v>75</v>
      </c>
      <c r="Q1939">
        <v>6</v>
      </c>
      <c r="R1939">
        <v>36</v>
      </c>
      <c r="S1939">
        <v>17</v>
      </c>
      <c r="T1939">
        <v>59</v>
      </c>
      <c r="U1939">
        <v>78</v>
      </c>
      <c r="V1939">
        <v>31</v>
      </c>
      <c r="W1939">
        <v>3</v>
      </c>
      <c r="X1939">
        <v>21</v>
      </c>
      <c r="Y1939">
        <v>68</v>
      </c>
    </row>
    <row r="1940" spans="1:25" x14ac:dyDescent="0.35">
      <c r="A1940">
        <v>1939</v>
      </c>
      <c r="B1940" t="s">
        <v>39</v>
      </c>
      <c r="C1940">
        <v>123068</v>
      </c>
      <c r="D1940">
        <f>ROUND(AI_Impact_on_Jobs_20303[[#This Row],[Salary]]/1000, 1)</f>
        <v>123.1</v>
      </c>
      <c r="E1940">
        <v>25</v>
      </c>
      <c r="F19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40" t="s">
        <v>19</v>
      </c>
      <c r="H1940">
        <v>1</v>
      </c>
      <c r="I1940">
        <v>81</v>
      </c>
      <c r="J1940">
        <v>72</v>
      </c>
      <c r="K1940" t="s">
        <v>20</v>
      </c>
      <c r="L1940">
        <f>IF(AI_Impact_on_Jobs_20303[[#This Row],[Risk_Category]] = "Low", AI_Impact_on_Jobs_20303[[#This Row],[Automation_Probability_2030]], 0)</f>
        <v>0</v>
      </c>
      <c r="M1940">
        <f>IF(AI_Impact_on_Jobs_20303[[#This Row],[Risk_Category]]="Medium", AI_Impact_on_Jobs_20303[[#This Row],[Automation_Probability_2030]], 0)</f>
        <v>0</v>
      </c>
      <c r="N1940">
        <f>IF(AI_Impact_on_Jobs_20303[[#This Row],[Risk_Category]]="High", AI_Impact_on_Jobs_20303[[#This Row],[Automation_Probability_2030]], 0)</f>
        <v>72</v>
      </c>
      <c r="O1940">
        <f>AVERAGE(AI_Impact_on_Jobs_20303[[#This Row],[Skill_1]:[Skill_10]])</f>
        <v>48.6</v>
      </c>
      <c r="P1940">
        <v>32</v>
      </c>
      <c r="Q1940">
        <v>41</v>
      </c>
      <c r="R1940">
        <v>92</v>
      </c>
      <c r="S1940">
        <v>8</v>
      </c>
      <c r="T1940">
        <v>78</v>
      </c>
      <c r="U1940">
        <v>4</v>
      </c>
      <c r="V1940">
        <v>81</v>
      </c>
      <c r="W1940">
        <v>51</v>
      </c>
      <c r="X1940">
        <v>4</v>
      </c>
      <c r="Y1940">
        <v>95</v>
      </c>
    </row>
    <row r="1941" spans="1:25" x14ac:dyDescent="0.35">
      <c r="A1941">
        <v>1940</v>
      </c>
      <c r="B1941" t="s">
        <v>24</v>
      </c>
      <c r="C1941">
        <v>33911</v>
      </c>
      <c r="D1941">
        <f>ROUND(AI_Impact_on_Jobs_20303[[#This Row],[Salary]]/1000, 1)</f>
        <v>33.9</v>
      </c>
      <c r="E1941">
        <v>13</v>
      </c>
      <c r="F19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41" t="s">
        <v>38</v>
      </c>
      <c r="H1941">
        <v>6</v>
      </c>
      <c r="I1941">
        <v>138</v>
      </c>
      <c r="J1941">
        <v>72</v>
      </c>
      <c r="K1941" t="s">
        <v>20</v>
      </c>
      <c r="L1941">
        <f>IF(AI_Impact_on_Jobs_20303[[#This Row],[Risk_Category]] = "Low", AI_Impact_on_Jobs_20303[[#This Row],[Automation_Probability_2030]], 0)</f>
        <v>0</v>
      </c>
      <c r="M1941">
        <f>IF(AI_Impact_on_Jobs_20303[[#This Row],[Risk_Category]]="Medium", AI_Impact_on_Jobs_20303[[#This Row],[Automation_Probability_2030]], 0)</f>
        <v>0</v>
      </c>
      <c r="N1941">
        <f>IF(AI_Impact_on_Jobs_20303[[#This Row],[Risk_Category]]="High", AI_Impact_on_Jobs_20303[[#This Row],[Automation_Probability_2030]], 0)</f>
        <v>72</v>
      </c>
      <c r="O1941">
        <f>AVERAGE(AI_Impact_on_Jobs_20303[[#This Row],[Skill_1]:[Skill_10]])</f>
        <v>51.5</v>
      </c>
      <c r="P1941">
        <v>55</v>
      </c>
      <c r="Q1941">
        <v>82</v>
      </c>
      <c r="R1941">
        <v>99</v>
      </c>
      <c r="S1941">
        <v>72</v>
      </c>
      <c r="T1941">
        <v>28</v>
      </c>
      <c r="U1941">
        <v>7</v>
      </c>
      <c r="V1941">
        <v>71</v>
      </c>
      <c r="W1941">
        <v>7</v>
      </c>
      <c r="X1941">
        <v>85</v>
      </c>
      <c r="Y1941">
        <v>9</v>
      </c>
    </row>
    <row r="1942" spans="1:25" x14ac:dyDescent="0.35">
      <c r="A1942">
        <v>1941</v>
      </c>
      <c r="B1942" t="s">
        <v>35</v>
      </c>
      <c r="C1942">
        <v>121964</v>
      </c>
      <c r="D1942">
        <f>ROUND(AI_Impact_on_Jobs_20303[[#This Row],[Salary]]/1000, 1)</f>
        <v>122</v>
      </c>
      <c r="E1942">
        <v>14</v>
      </c>
      <c r="F19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42" t="s">
        <v>22</v>
      </c>
      <c r="H1942">
        <v>64</v>
      </c>
      <c r="I1942">
        <v>145</v>
      </c>
      <c r="J1942">
        <v>49</v>
      </c>
      <c r="K1942" t="s">
        <v>27</v>
      </c>
      <c r="L1942">
        <f>IF(AI_Impact_on_Jobs_20303[[#This Row],[Risk_Category]] = "Low", AI_Impact_on_Jobs_20303[[#This Row],[Automation_Probability_2030]], 0)</f>
        <v>0</v>
      </c>
      <c r="M1942">
        <f>IF(AI_Impact_on_Jobs_20303[[#This Row],[Risk_Category]]="Medium", AI_Impact_on_Jobs_20303[[#This Row],[Automation_Probability_2030]], 0)</f>
        <v>49</v>
      </c>
      <c r="N1942">
        <f>IF(AI_Impact_on_Jobs_20303[[#This Row],[Risk_Category]]="High", AI_Impact_on_Jobs_20303[[#This Row],[Automation_Probability_2030]], 0)</f>
        <v>0</v>
      </c>
      <c r="O1942">
        <f>AVERAGE(AI_Impact_on_Jobs_20303[[#This Row],[Skill_1]:[Skill_10]])</f>
        <v>47.8</v>
      </c>
      <c r="P1942">
        <v>96</v>
      </c>
      <c r="Q1942">
        <v>94</v>
      </c>
      <c r="R1942">
        <v>9</v>
      </c>
      <c r="S1942">
        <v>91</v>
      </c>
      <c r="T1942">
        <v>9</v>
      </c>
      <c r="U1942">
        <v>82</v>
      </c>
      <c r="V1942">
        <v>69</v>
      </c>
      <c r="W1942">
        <v>2</v>
      </c>
      <c r="X1942">
        <v>13</v>
      </c>
      <c r="Y1942">
        <v>13</v>
      </c>
    </row>
    <row r="1943" spans="1:25" x14ac:dyDescent="0.35">
      <c r="A1943">
        <v>1942</v>
      </c>
      <c r="B1943" t="s">
        <v>36</v>
      </c>
      <c r="C1943">
        <v>78229</v>
      </c>
      <c r="D1943">
        <f>ROUND(AI_Impact_on_Jobs_20303[[#This Row],[Salary]]/1000, 1)</f>
        <v>78.2</v>
      </c>
      <c r="E1943">
        <v>16</v>
      </c>
      <c r="F19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43" t="s">
        <v>19</v>
      </c>
      <c r="H1943">
        <v>12</v>
      </c>
      <c r="I1943">
        <v>142</v>
      </c>
      <c r="J1943">
        <v>57</v>
      </c>
      <c r="K1943" t="s">
        <v>27</v>
      </c>
      <c r="L1943">
        <f>IF(AI_Impact_on_Jobs_20303[[#This Row],[Risk_Category]] = "Low", AI_Impact_on_Jobs_20303[[#This Row],[Automation_Probability_2030]], 0)</f>
        <v>0</v>
      </c>
      <c r="M1943">
        <f>IF(AI_Impact_on_Jobs_20303[[#This Row],[Risk_Category]]="Medium", AI_Impact_on_Jobs_20303[[#This Row],[Automation_Probability_2030]], 0)</f>
        <v>57</v>
      </c>
      <c r="N1943">
        <f>IF(AI_Impact_on_Jobs_20303[[#This Row],[Risk_Category]]="High", AI_Impact_on_Jobs_20303[[#This Row],[Automation_Probability_2030]], 0)</f>
        <v>0</v>
      </c>
      <c r="O1943">
        <f>AVERAGE(AI_Impact_on_Jobs_20303[[#This Row],[Skill_1]:[Skill_10]])</f>
        <v>41.8</v>
      </c>
      <c r="P1943">
        <v>31</v>
      </c>
      <c r="Q1943">
        <v>79</v>
      </c>
      <c r="R1943">
        <v>49</v>
      </c>
      <c r="S1943">
        <v>14</v>
      </c>
      <c r="T1943">
        <v>88</v>
      </c>
      <c r="U1943">
        <v>34</v>
      </c>
      <c r="V1943">
        <v>7</v>
      </c>
      <c r="W1943">
        <v>29</v>
      </c>
      <c r="X1943">
        <v>5</v>
      </c>
      <c r="Y1943">
        <v>82</v>
      </c>
    </row>
    <row r="1944" spans="1:25" x14ac:dyDescent="0.35">
      <c r="A1944">
        <v>1943</v>
      </c>
      <c r="B1944" t="s">
        <v>24</v>
      </c>
      <c r="C1944">
        <v>66704</v>
      </c>
      <c r="D1944">
        <f>ROUND(AI_Impact_on_Jobs_20303[[#This Row],[Salary]]/1000, 1)</f>
        <v>66.7</v>
      </c>
      <c r="E1944">
        <v>18</v>
      </c>
      <c r="F19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44" t="s">
        <v>22</v>
      </c>
      <c r="H1944">
        <v>98</v>
      </c>
      <c r="I1944">
        <v>57</v>
      </c>
      <c r="J1944">
        <v>83</v>
      </c>
      <c r="K1944" t="s">
        <v>20</v>
      </c>
      <c r="L1944">
        <f>IF(AI_Impact_on_Jobs_20303[[#This Row],[Risk_Category]] = "Low", AI_Impact_on_Jobs_20303[[#This Row],[Automation_Probability_2030]], 0)</f>
        <v>0</v>
      </c>
      <c r="M1944">
        <f>IF(AI_Impact_on_Jobs_20303[[#This Row],[Risk_Category]]="Medium", AI_Impact_on_Jobs_20303[[#This Row],[Automation_Probability_2030]], 0)</f>
        <v>0</v>
      </c>
      <c r="N1944">
        <f>IF(AI_Impact_on_Jobs_20303[[#This Row],[Risk_Category]]="High", AI_Impact_on_Jobs_20303[[#This Row],[Automation_Probability_2030]], 0)</f>
        <v>83</v>
      </c>
      <c r="O1944">
        <f>AVERAGE(AI_Impact_on_Jobs_20303[[#This Row],[Skill_1]:[Skill_10]])</f>
        <v>43.2</v>
      </c>
      <c r="P1944">
        <v>92</v>
      </c>
      <c r="Q1944">
        <v>95</v>
      </c>
      <c r="R1944">
        <v>23</v>
      </c>
      <c r="S1944">
        <v>14</v>
      </c>
      <c r="T1944">
        <v>72</v>
      </c>
      <c r="U1944">
        <v>4</v>
      </c>
      <c r="V1944">
        <v>49</v>
      </c>
      <c r="W1944">
        <v>8</v>
      </c>
      <c r="X1944">
        <v>56</v>
      </c>
      <c r="Y1944">
        <v>19</v>
      </c>
    </row>
    <row r="1945" spans="1:25" x14ac:dyDescent="0.35">
      <c r="A1945">
        <v>1944</v>
      </c>
      <c r="B1945" t="s">
        <v>39</v>
      </c>
      <c r="C1945">
        <v>91295</v>
      </c>
      <c r="D1945">
        <f>ROUND(AI_Impact_on_Jobs_20303[[#This Row],[Salary]]/1000, 1)</f>
        <v>91.3</v>
      </c>
      <c r="E1945">
        <v>20</v>
      </c>
      <c r="F19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45" t="s">
        <v>38</v>
      </c>
      <c r="H1945">
        <v>92</v>
      </c>
      <c r="I1945">
        <v>112</v>
      </c>
      <c r="J1945">
        <v>88</v>
      </c>
      <c r="K1945" t="s">
        <v>20</v>
      </c>
      <c r="L1945">
        <f>IF(AI_Impact_on_Jobs_20303[[#This Row],[Risk_Category]] = "Low", AI_Impact_on_Jobs_20303[[#This Row],[Automation_Probability_2030]], 0)</f>
        <v>0</v>
      </c>
      <c r="M1945">
        <f>IF(AI_Impact_on_Jobs_20303[[#This Row],[Risk_Category]]="Medium", AI_Impact_on_Jobs_20303[[#This Row],[Automation_Probability_2030]], 0)</f>
        <v>0</v>
      </c>
      <c r="N1945">
        <f>IF(AI_Impact_on_Jobs_20303[[#This Row],[Risk_Category]]="High", AI_Impact_on_Jobs_20303[[#This Row],[Automation_Probability_2030]], 0)</f>
        <v>88</v>
      </c>
      <c r="O1945">
        <f>AVERAGE(AI_Impact_on_Jobs_20303[[#This Row],[Skill_1]:[Skill_10]])</f>
        <v>44.9</v>
      </c>
      <c r="P1945">
        <v>34</v>
      </c>
      <c r="Q1945">
        <v>19</v>
      </c>
      <c r="R1945">
        <v>26</v>
      </c>
      <c r="S1945">
        <v>53</v>
      </c>
      <c r="T1945">
        <v>28</v>
      </c>
      <c r="U1945">
        <v>54</v>
      </c>
      <c r="V1945">
        <v>71</v>
      </c>
      <c r="W1945">
        <v>73</v>
      </c>
      <c r="X1945">
        <v>16</v>
      </c>
      <c r="Y1945">
        <v>75</v>
      </c>
    </row>
    <row r="1946" spans="1:25" x14ac:dyDescent="0.35">
      <c r="A1946">
        <v>1945</v>
      </c>
      <c r="B1946" t="s">
        <v>33</v>
      </c>
      <c r="C1946">
        <v>114532</v>
      </c>
      <c r="D1946">
        <f>ROUND(AI_Impact_on_Jobs_20303[[#This Row],[Salary]]/1000, 1)</f>
        <v>114.5</v>
      </c>
      <c r="E1946">
        <v>0</v>
      </c>
      <c r="F19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46" t="s">
        <v>38</v>
      </c>
      <c r="H1946">
        <v>1</v>
      </c>
      <c r="I1946">
        <v>56</v>
      </c>
      <c r="J1946">
        <v>86</v>
      </c>
      <c r="K1946" t="s">
        <v>20</v>
      </c>
      <c r="L1946">
        <f>IF(AI_Impact_on_Jobs_20303[[#This Row],[Risk_Category]] = "Low", AI_Impact_on_Jobs_20303[[#This Row],[Automation_Probability_2030]], 0)</f>
        <v>0</v>
      </c>
      <c r="M1946">
        <f>IF(AI_Impact_on_Jobs_20303[[#This Row],[Risk_Category]]="Medium", AI_Impact_on_Jobs_20303[[#This Row],[Automation_Probability_2030]], 0)</f>
        <v>0</v>
      </c>
      <c r="N1946">
        <f>IF(AI_Impact_on_Jobs_20303[[#This Row],[Risk_Category]]="High", AI_Impact_on_Jobs_20303[[#This Row],[Automation_Probability_2030]], 0)</f>
        <v>86</v>
      </c>
      <c r="O1946">
        <f>AVERAGE(AI_Impact_on_Jobs_20303[[#This Row],[Skill_1]:[Skill_10]])</f>
        <v>52.4</v>
      </c>
      <c r="P1946">
        <v>38</v>
      </c>
      <c r="Q1946">
        <v>15</v>
      </c>
      <c r="R1946">
        <v>4</v>
      </c>
      <c r="S1946">
        <v>16</v>
      </c>
      <c r="T1946">
        <v>96</v>
      </c>
      <c r="U1946">
        <v>73</v>
      </c>
      <c r="V1946">
        <v>53</v>
      </c>
      <c r="W1946">
        <v>94</v>
      </c>
      <c r="X1946">
        <v>62</v>
      </c>
      <c r="Y1946">
        <v>73</v>
      </c>
    </row>
    <row r="1947" spans="1:25" x14ac:dyDescent="0.35">
      <c r="A1947">
        <v>1946</v>
      </c>
      <c r="B1947" t="s">
        <v>21</v>
      </c>
      <c r="C1947">
        <v>129211</v>
      </c>
      <c r="D1947">
        <f>ROUND(AI_Impact_on_Jobs_20303[[#This Row],[Salary]]/1000, 1)</f>
        <v>129.19999999999999</v>
      </c>
      <c r="E1947">
        <v>27</v>
      </c>
      <c r="F19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47" t="s">
        <v>19</v>
      </c>
      <c r="H1947">
        <v>14</v>
      </c>
      <c r="I1947">
        <v>9</v>
      </c>
      <c r="J1947">
        <v>6</v>
      </c>
      <c r="K1947" t="s">
        <v>23</v>
      </c>
      <c r="L1947">
        <f>IF(AI_Impact_on_Jobs_20303[[#This Row],[Risk_Category]] = "Low", AI_Impact_on_Jobs_20303[[#This Row],[Automation_Probability_2030]], 0)</f>
        <v>6</v>
      </c>
      <c r="M1947">
        <f>IF(AI_Impact_on_Jobs_20303[[#This Row],[Risk_Category]]="Medium", AI_Impact_on_Jobs_20303[[#This Row],[Automation_Probability_2030]], 0)</f>
        <v>0</v>
      </c>
      <c r="N1947">
        <f>IF(AI_Impact_on_Jobs_20303[[#This Row],[Risk_Category]]="High", AI_Impact_on_Jobs_20303[[#This Row],[Automation_Probability_2030]], 0)</f>
        <v>0</v>
      </c>
      <c r="O1947">
        <f>AVERAGE(AI_Impact_on_Jobs_20303[[#This Row],[Skill_1]:[Skill_10]])</f>
        <v>50.6</v>
      </c>
      <c r="P1947">
        <v>22</v>
      </c>
      <c r="Q1947">
        <v>7</v>
      </c>
      <c r="R1947">
        <v>39</v>
      </c>
      <c r="S1947">
        <v>84</v>
      </c>
      <c r="T1947">
        <v>38</v>
      </c>
      <c r="U1947">
        <v>83</v>
      </c>
      <c r="V1947">
        <v>66</v>
      </c>
      <c r="W1947">
        <v>51</v>
      </c>
      <c r="X1947">
        <v>24</v>
      </c>
      <c r="Y1947">
        <v>92</v>
      </c>
    </row>
    <row r="1948" spans="1:25" x14ac:dyDescent="0.35">
      <c r="A1948">
        <v>1947</v>
      </c>
      <c r="B1948" t="s">
        <v>43</v>
      </c>
      <c r="C1948">
        <v>36826</v>
      </c>
      <c r="D1948">
        <f>ROUND(AI_Impact_on_Jobs_20303[[#This Row],[Salary]]/1000, 1)</f>
        <v>36.799999999999997</v>
      </c>
      <c r="E1948">
        <v>12</v>
      </c>
      <c r="F19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48" t="s">
        <v>22</v>
      </c>
      <c r="H1948">
        <v>69</v>
      </c>
      <c r="I1948">
        <v>112</v>
      </c>
      <c r="J1948">
        <v>16</v>
      </c>
      <c r="K1948" t="s">
        <v>23</v>
      </c>
      <c r="L1948">
        <f>IF(AI_Impact_on_Jobs_20303[[#This Row],[Risk_Category]] = "Low", AI_Impact_on_Jobs_20303[[#This Row],[Automation_Probability_2030]], 0)</f>
        <v>16</v>
      </c>
      <c r="M1948">
        <f>IF(AI_Impact_on_Jobs_20303[[#This Row],[Risk_Category]]="Medium", AI_Impact_on_Jobs_20303[[#This Row],[Automation_Probability_2030]], 0)</f>
        <v>0</v>
      </c>
      <c r="N1948">
        <f>IF(AI_Impact_on_Jobs_20303[[#This Row],[Risk_Category]]="High", AI_Impact_on_Jobs_20303[[#This Row],[Automation_Probability_2030]], 0)</f>
        <v>0</v>
      </c>
      <c r="O1948">
        <f>AVERAGE(AI_Impact_on_Jobs_20303[[#This Row],[Skill_1]:[Skill_10]])</f>
        <v>53.1</v>
      </c>
      <c r="P1948">
        <v>24</v>
      </c>
      <c r="Q1948">
        <v>43</v>
      </c>
      <c r="R1948">
        <v>87</v>
      </c>
      <c r="S1948">
        <v>84</v>
      </c>
      <c r="T1948">
        <v>94</v>
      </c>
      <c r="U1948">
        <v>31</v>
      </c>
      <c r="V1948">
        <v>39</v>
      </c>
      <c r="W1948">
        <v>2</v>
      </c>
      <c r="X1948">
        <v>94</v>
      </c>
      <c r="Y1948">
        <v>33</v>
      </c>
    </row>
    <row r="1949" spans="1:25" x14ac:dyDescent="0.35">
      <c r="A1949">
        <v>1948</v>
      </c>
      <c r="B1949" t="s">
        <v>43</v>
      </c>
      <c r="C1949">
        <v>113899</v>
      </c>
      <c r="D1949">
        <f>ROUND(AI_Impact_on_Jobs_20303[[#This Row],[Salary]]/1000, 1)</f>
        <v>113.9</v>
      </c>
      <c r="E1949">
        <v>28</v>
      </c>
      <c r="F19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49" t="s">
        <v>19</v>
      </c>
      <c r="H1949">
        <v>91</v>
      </c>
      <c r="I1949">
        <v>103</v>
      </c>
      <c r="J1949">
        <v>19</v>
      </c>
      <c r="K1949" t="s">
        <v>23</v>
      </c>
      <c r="L1949">
        <f>IF(AI_Impact_on_Jobs_20303[[#This Row],[Risk_Category]] = "Low", AI_Impact_on_Jobs_20303[[#This Row],[Automation_Probability_2030]], 0)</f>
        <v>19</v>
      </c>
      <c r="M1949">
        <f>IF(AI_Impact_on_Jobs_20303[[#This Row],[Risk_Category]]="Medium", AI_Impact_on_Jobs_20303[[#This Row],[Automation_Probability_2030]], 0)</f>
        <v>0</v>
      </c>
      <c r="N1949">
        <f>IF(AI_Impact_on_Jobs_20303[[#This Row],[Risk_Category]]="High", AI_Impact_on_Jobs_20303[[#This Row],[Automation_Probability_2030]], 0)</f>
        <v>0</v>
      </c>
      <c r="O1949">
        <f>AVERAGE(AI_Impact_on_Jobs_20303[[#This Row],[Skill_1]:[Skill_10]])</f>
        <v>35.6</v>
      </c>
      <c r="P1949">
        <v>18</v>
      </c>
      <c r="Q1949">
        <v>5</v>
      </c>
      <c r="R1949">
        <v>92</v>
      </c>
      <c r="S1949">
        <v>56</v>
      </c>
      <c r="T1949">
        <v>26</v>
      </c>
      <c r="U1949">
        <v>3</v>
      </c>
      <c r="V1949">
        <v>34</v>
      </c>
      <c r="W1949">
        <v>57</v>
      </c>
      <c r="X1949">
        <v>4</v>
      </c>
      <c r="Y1949">
        <v>61</v>
      </c>
    </row>
    <row r="1950" spans="1:25" x14ac:dyDescent="0.35">
      <c r="A1950">
        <v>1949</v>
      </c>
      <c r="B1950" t="s">
        <v>42</v>
      </c>
      <c r="C1950">
        <v>59407</v>
      </c>
      <c r="D1950">
        <f>ROUND(AI_Impact_on_Jobs_20303[[#This Row],[Salary]]/1000, 1)</f>
        <v>59.4</v>
      </c>
      <c r="E1950">
        <v>0</v>
      </c>
      <c r="F19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50" t="s">
        <v>38</v>
      </c>
      <c r="H1950">
        <v>78</v>
      </c>
      <c r="I1950">
        <v>53</v>
      </c>
      <c r="J1950">
        <v>61</v>
      </c>
      <c r="K1950" t="s">
        <v>27</v>
      </c>
      <c r="L1950">
        <f>IF(AI_Impact_on_Jobs_20303[[#This Row],[Risk_Category]] = "Low", AI_Impact_on_Jobs_20303[[#This Row],[Automation_Probability_2030]], 0)</f>
        <v>0</v>
      </c>
      <c r="M1950">
        <f>IF(AI_Impact_on_Jobs_20303[[#This Row],[Risk_Category]]="Medium", AI_Impact_on_Jobs_20303[[#This Row],[Automation_Probability_2030]], 0)</f>
        <v>61</v>
      </c>
      <c r="N1950">
        <f>IF(AI_Impact_on_Jobs_20303[[#This Row],[Risk_Category]]="High", AI_Impact_on_Jobs_20303[[#This Row],[Automation_Probability_2030]], 0)</f>
        <v>0</v>
      </c>
      <c r="O1950">
        <f>AVERAGE(AI_Impact_on_Jobs_20303[[#This Row],[Skill_1]:[Skill_10]])</f>
        <v>47.1</v>
      </c>
      <c r="P1950">
        <v>52</v>
      </c>
      <c r="Q1950">
        <v>37</v>
      </c>
      <c r="R1950">
        <v>97</v>
      </c>
      <c r="S1950">
        <v>16</v>
      </c>
      <c r="T1950">
        <v>54</v>
      </c>
      <c r="U1950">
        <v>32</v>
      </c>
      <c r="V1950">
        <v>53</v>
      </c>
      <c r="W1950">
        <v>55</v>
      </c>
      <c r="X1950">
        <v>9</v>
      </c>
      <c r="Y1950">
        <v>66</v>
      </c>
    </row>
    <row r="1951" spans="1:25" x14ac:dyDescent="0.35">
      <c r="A1951">
        <v>1950</v>
      </c>
      <c r="B1951" t="s">
        <v>40</v>
      </c>
      <c r="C1951">
        <v>120389</v>
      </c>
      <c r="D1951">
        <f>ROUND(AI_Impact_on_Jobs_20303[[#This Row],[Salary]]/1000, 1)</f>
        <v>120.4</v>
      </c>
      <c r="E1951">
        <v>28</v>
      </c>
      <c r="F19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51" t="s">
        <v>19</v>
      </c>
      <c r="H1951">
        <v>77</v>
      </c>
      <c r="I1951">
        <v>59</v>
      </c>
      <c r="J1951">
        <v>12</v>
      </c>
      <c r="K1951" t="s">
        <v>23</v>
      </c>
      <c r="L1951">
        <f>IF(AI_Impact_on_Jobs_20303[[#This Row],[Risk_Category]] = "Low", AI_Impact_on_Jobs_20303[[#This Row],[Automation_Probability_2030]], 0)</f>
        <v>12</v>
      </c>
      <c r="M1951">
        <f>IF(AI_Impact_on_Jobs_20303[[#This Row],[Risk_Category]]="Medium", AI_Impact_on_Jobs_20303[[#This Row],[Automation_Probability_2030]], 0)</f>
        <v>0</v>
      </c>
      <c r="N1951">
        <f>IF(AI_Impact_on_Jobs_20303[[#This Row],[Risk_Category]]="High", AI_Impact_on_Jobs_20303[[#This Row],[Automation_Probability_2030]], 0)</f>
        <v>0</v>
      </c>
      <c r="O1951">
        <f>AVERAGE(AI_Impact_on_Jobs_20303[[#This Row],[Skill_1]:[Skill_10]])</f>
        <v>57</v>
      </c>
      <c r="P1951">
        <v>65</v>
      </c>
      <c r="Q1951">
        <v>14</v>
      </c>
      <c r="R1951">
        <v>68</v>
      </c>
      <c r="S1951">
        <v>6</v>
      </c>
      <c r="T1951">
        <v>33</v>
      </c>
      <c r="U1951">
        <v>85</v>
      </c>
      <c r="V1951">
        <v>77</v>
      </c>
      <c r="W1951">
        <v>64</v>
      </c>
      <c r="X1951">
        <v>87</v>
      </c>
      <c r="Y1951">
        <v>71</v>
      </c>
    </row>
    <row r="1952" spans="1:25" x14ac:dyDescent="0.35">
      <c r="A1952">
        <v>1951</v>
      </c>
      <c r="B1952" t="s">
        <v>31</v>
      </c>
      <c r="C1952">
        <v>145796</v>
      </c>
      <c r="D1952">
        <f>ROUND(AI_Impact_on_Jobs_20303[[#This Row],[Salary]]/1000, 1)</f>
        <v>145.80000000000001</v>
      </c>
      <c r="E1952">
        <v>23</v>
      </c>
      <c r="F19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52" t="s">
        <v>22</v>
      </c>
      <c r="H1952">
        <v>98</v>
      </c>
      <c r="I1952">
        <v>119</v>
      </c>
      <c r="J1952">
        <v>2</v>
      </c>
      <c r="K1952" t="s">
        <v>23</v>
      </c>
      <c r="L1952">
        <f>IF(AI_Impact_on_Jobs_20303[[#This Row],[Risk_Category]] = "Low", AI_Impact_on_Jobs_20303[[#This Row],[Automation_Probability_2030]], 0)</f>
        <v>2</v>
      </c>
      <c r="M1952">
        <f>IF(AI_Impact_on_Jobs_20303[[#This Row],[Risk_Category]]="Medium", AI_Impact_on_Jobs_20303[[#This Row],[Automation_Probability_2030]], 0)</f>
        <v>0</v>
      </c>
      <c r="N1952">
        <f>IF(AI_Impact_on_Jobs_20303[[#This Row],[Risk_Category]]="High", AI_Impact_on_Jobs_20303[[#This Row],[Automation_Probability_2030]], 0)</f>
        <v>0</v>
      </c>
      <c r="O1952">
        <f>AVERAGE(AI_Impact_on_Jobs_20303[[#This Row],[Skill_1]:[Skill_10]])</f>
        <v>26.4</v>
      </c>
      <c r="P1952">
        <v>41</v>
      </c>
      <c r="Q1952">
        <v>9</v>
      </c>
      <c r="R1952">
        <v>3</v>
      </c>
      <c r="S1952">
        <v>1</v>
      </c>
      <c r="T1952">
        <v>2</v>
      </c>
      <c r="U1952">
        <v>11</v>
      </c>
      <c r="V1952">
        <v>32</v>
      </c>
      <c r="W1952">
        <v>83</v>
      </c>
      <c r="X1952">
        <v>65</v>
      </c>
      <c r="Y1952">
        <v>17</v>
      </c>
    </row>
    <row r="1953" spans="1:25" x14ac:dyDescent="0.35">
      <c r="A1953">
        <v>1952</v>
      </c>
      <c r="B1953" t="s">
        <v>28</v>
      </c>
      <c r="C1953">
        <v>44433</v>
      </c>
      <c r="D1953">
        <f>ROUND(AI_Impact_on_Jobs_20303[[#This Row],[Salary]]/1000, 1)</f>
        <v>44.4</v>
      </c>
      <c r="E1953">
        <v>0</v>
      </c>
      <c r="F19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53" t="s">
        <v>25</v>
      </c>
      <c r="H1953">
        <v>5</v>
      </c>
      <c r="I1953">
        <v>101</v>
      </c>
      <c r="J1953">
        <v>44</v>
      </c>
      <c r="K1953" t="s">
        <v>27</v>
      </c>
      <c r="L1953">
        <f>IF(AI_Impact_on_Jobs_20303[[#This Row],[Risk_Category]] = "Low", AI_Impact_on_Jobs_20303[[#This Row],[Automation_Probability_2030]], 0)</f>
        <v>0</v>
      </c>
      <c r="M1953">
        <f>IF(AI_Impact_on_Jobs_20303[[#This Row],[Risk_Category]]="Medium", AI_Impact_on_Jobs_20303[[#This Row],[Automation_Probability_2030]], 0)</f>
        <v>44</v>
      </c>
      <c r="N1953">
        <f>IF(AI_Impact_on_Jobs_20303[[#This Row],[Risk_Category]]="High", AI_Impact_on_Jobs_20303[[#This Row],[Automation_Probability_2030]], 0)</f>
        <v>0</v>
      </c>
      <c r="O1953">
        <f>AVERAGE(AI_Impact_on_Jobs_20303[[#This Row],[Skill_1]:[Skill_10]])</f>
        <v>43.2</v>
      </c>
      <c r="P1953">
        <v>86</v>
      </c>
      <c r="Q1953">
        <v>32</v>
      </c>
      <c r="R1953">
        <v>9</v>
      </c>
      <c r="S1953">
        <v>3</v>
      </c>
      <c r="T1953">
        <v>72</v>
      </c>
      <c r="U1953">
        <v>66</v>
      </c>
      <c r="V1953">
        <v>19</v>
      </c>
      <c r="W1953">
        <v>11</v>
      </c>
      <c r="X1953">
        <v>66</v>
      </c>
      <c r="Y1953">
        <v>68</v>
      </c>
    </row>
    <row r="1954" spans="1:25" x14ac:dyDescent="0.35">
      <c r="A1954">
        <v>1953</v>
      </c>
      <c r="B1954" t="s">
        <v>24</v>
      </c>
      <c r="C1954">
        <v>120913</v>
      </c>
      <c r="D1954">
        <f>ROUND(AI_Impact_on_Jobs_20303[[#This Row],[Salary]]/1000, 1)</f>
        <v>120.9</v>
      </c>
      <c r="E1954">
        <v>26</v>
      </c>
      <c r="F19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54" t="s">
        <v>25</v>
      </c>
      <c r="H1954">
        <v>97</v>
      </c>
      <c r="I1954">
        <v>117</v>
      </c>
      <c r="J1954">
        <v>93</v>
      </c>
      <c r="K1954" t="s">
        <v>20</v>
      </c>
      <c r="L1954">
        <f>IF(AI_Impact_on_Jobs_20303[[#This Row],[Risk_Category]] = "Low", AI_Impact_on_Jobs_20303[[#This Row],[Automation_Probability_2030]], 0)</f>
        <v>0</v>
      </c>
      <c r="M1954">
        <f>IF(AI_Impact_on_Jobs_20303[[#This Row],[Risk_Category]]="Medium", AI_Impact_on_Jobs_20303[[#This Row],[Automation_Probability_2030]], 0)</f>
        <v>0</v>
      </c>
      <c r="N1954">
        <f>IF(AI_Impact_on_Jobs_20303[[#This Row],[Risk_Category]]="High", AI_Impact_on_Jobs_20303[[#This Row],[Automation_Probability_2030]], 0)</f>
        <v>93</v>
      </c>
      <c r="O1954">
        <f>AVERAGE(AI_Impact_on_Jobs_20303[[#This Row],[Skill_1]:[Skill_10]])</f>
        <v>34.700000000000003</v>
      </c>
      <c r="P1954">
        <v>13</v>
      </c>
      <c r="Q1954">
        <v>98</v>
      </c>
      <c r="R1954">
        <v>3</v>
      </c>
      <c r="S1954">
        <v>53</v>
      </c>
      <c r="T1954">
        <v>29</v>
      </c>
      <c r="U1954">
        <v>81</v>
      </c>
      <c r="V1954">
        <v>22</v>
      </c>
      <c r="W1954">
        <v>1</v>
      </c>
      <c r="X1954">
        <v>41</v>
      </c>
      <c r="Y1954">
        <v>6</v>
      </c>
    </row>
    <row r="1955" spans="1:25" x14ac:dyDescent="0.35">
      <c r="A1955">
        <v>1954</v>
      </c>
      <c r="B1955" t="s">
        <v>34</v>
      </c>
      <c r="C1955">
        <v>128747</v>
      </c>
      <c r="D1955">
        <f>ROUND(AI_Impact_on_Jobs_20303[[#This Row],[Salary]]/1000, 1)</f>
        <v>128.69999999999999</v>
      </c>
      <c r="E1955">
        <v>21</v>
      </c>
      <c r="F19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55" t="s">
        <v>38</v>
      </c>
      <c r="H1955">
        <v>64</v>
      </c>
      <c r="I1955">
        <v>79</v>
      </c>
      <c r="J1955">
        <v>4</v>
      </c>
      <c r="K1955" t="s">
        <v>27</v>
      </c>
      <c r="L1955">
        <f>IF(AI_Impact_on_Jobs_20303[[#This Row],[Risk_Category]] = "Low", AI_Impact_on_Jobs_20303[[#This Row],[Automation_Probability_2030]], 0)</f>
        <v>0</v>
      </c>
      <c r="M1955">
        <f>IF(AI_Impact_on_Jobs_20303[[#This Row],[Risk_Category]]="Medium", AI_Impact_on_Jobs_20303[[#This Row],[Automation_Probability_2030]], 0)</f>
        <v>4</v>
      </c>
      <c r="N1955">
        <f>IF(AI_Impact_on_Jobs_20303[[#This Row],[Risk_Category]]="High", AI_Impact_on_Jobs_20303[[#This Row],[Automation_Probability_2030]], 0)</f>
        <v>0</v>
      </c>
      <c r="O1955">
        <f>AVERAGE(AI_Impact_on_Jobs_20303[[#This Row],[Skill_1]:[Skill_10]])</f>
        <v>40</v>
      </c>
      <c r="P1955">
        <v>16</v>
      </c>
      <c r="Q1955">
        <v>14</v>
      </c>
      <c r="R1955">
        <v>53</v>
      </c>
      <c r="S1955">
        <v>68</v>
      </c>
      <c r="T1955">
        <v>45</v>
      </c>
      <c r="U1955">
        <v>12</v>
      </c>
      <c r="V1955">
        <v>65</v>
      </c>
      <c r="W1955">
        <v>56</v>
      </c>
      <c r="X1955">
        <v>38</v>
      </c>
      <c r="Y1955">
        <v>33</v>
      </c>
    </row>
    <row r="1956" spans="1:25" x14ac:dyDescent="0.35">
      <c r="A1956">
        <v>1955</v>
      </c>
      <c r="B1956" t="s">
        <v>30</v>
      </c>
      <c r="C1956">
        <v>102593</v>
      </c>
      <c r="D1956">
        <f>ROUND(AI_Impact_on_Jobs_20303[[#This Row],[Salary]]/1000, 1)</f>
        <v>102.6</v>
      </c>
      <c r="E1956">
        <v>22</v>
      </c>
      <c r="F19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56" t="s">
        <v>19</v>
      </c>
      <c r="H1956">
        <v>15</v>
      </c>
      <c r="I1956">
        <v>84</v>
      </c>
      <c r="J1956">
        <v>32</v>
      </c>
      <c r="K1956" t="s">
        <v>27</v>
      </c>
      <c r="L1956">
        <f>IF(AI_Impact_on_Jobs_20303[[#This Row],[Risk_Category]] = "Low", AI_Impact_on_Jobs_20303[[#This Row],[Automation_Probability_2030]], 0)</f>
        <v>0</v>
      </c>
      <c r="M1956">
        <f>IF(AI_Impact_on_Jobs_20303[[#This Row],[Risk_Category]]="Medium", AI_Impact_on_Jobs_20303[[#This Row],[Automation_Probability_2030]], 0)</f>
        <v>32</v>
      </c>
      <c r="N1956">
        <f>IF(AI_Impact_on_Jobs_20303[[#This Row],[Risk_Category]]="High", AI_Impact_on_Jobs_20303[[#This Row],[Automation_Probability_2030]], 0)</f>
        <v>0</v>
      </c>
      <c r="O1956">
        <f>AVERAGE(AI_Impact_on_Jobs_20303[[#This Row],[Skill_1]:[Skill_10]])</f>
        <v>44.2</v>
      </c>
      <c r="P1956">
        <v>44</v>
      </c>
      <c r="Q1956">
        <v>6</v>
      </c>
      <c r="R1956">
        <v>94</v>
      </c>
      <c r="S1956">
        <v>63</v>
      </c>
      <c r="T1956">
        <v>62</v>
      </c>
      <c r="U1956">
        <v>37</v>
      </c>
      <c r="V1956">
        <v>13</v>
      </c>
      <c r="W1956">
        <v>45</v>
      </c>
      <c r="X1956">
        <v>6</v>
      </c>
      <c r="Y1956">
        <v>72</v>
      </c>
    </row>
    <row r="1957" spans="1:25" x14ac:dyDescent="0.35">
      <c r="A1957">
        <v>1956</v>
      </c>
      <c r="B1957" t="s">
        <v>31</v>
      </c>
      <c r="C1957">
        <v>57706</v>
      </c>
      <c r="D1957">
        <f>ROUND(AI_Impact_on_Jobs_20303[[#This Row],[Salary]]/1000, 1)</f>
        <v>57.7</v>
      </c>
      <c r="E1957">
        <v>12</v>
      </c>
      <c r="F19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57" t="s">
        <v>19</v>
      </c>
      <c r="H1957">
        <v>26</v>
      </c>
      <c r="I1957">
        <v>74</v>
      </c>
      <c r="J1957">
        <v>19</v>
      </c>
      <c r="K1957" t="s">
        <v>23</v>
      </c>
      <c r="L1957">
        <f>IF(AI_Impact_on_Jobs_20303[[#This Row],[Risk_Category]] = "Low", AI_Impact_on_Jobs_20303[[#This Row],[Automation_Probability_2030]], 0)</f>
        <v>19</v>
      </c>
      <c r="M1957">
        <f>IF(AI_Impact_on_Jobs_20303[[#This Row],[Risk_Category]]="Medium", AI_Impact_on_Jobs_20303[[#This Row],[Automation_Probability_2030]], 0)</f>
        <v>0</v>
      </c>
      <c r="N1957">
        <f>IF(AI_Impact_on_Jobs_20303[[#This Row],[Risk_Category]]="High", AI_Impact_on_Jobs_20303[[#This Row],[Automation_Probability_2030]], 0)</f>
        <v>0</v>
      </c>
      <c r="O1957">
        <f>AVERAGE(AI_Impact_on_Jobs_20303[[#This Row],[Skill_1]:[Skill_10]])</f>
        <v>59.1</v>
      </c>
      <c r="P1957">
        <v>57</v>
      </c>
      <c r="Q1957">
        <v>22</v>
      </c>
      <c r="R1957">
        <v>59</v>
      </c>
      <c r="S1957">
        <v>35</v>
      </c>
      <c r="T1957">
        <v>64</v>
      </c>
      <c r="U1957">
        <v>29</v>
      </c>
      <c r="V1957">
        <v>59</v>
      </c>
      <c r="W1957">
        <v>77</v>
      </c>
      <c r="X1957">
        <v>98</v>
      </c>
      <c r="Y1957">
        <v>91</v>
      </c>
    </row>
    <row r="1958" spans="1:25" x14ac:dyDescent="0.35">
      <c r="A1958">
        <v>1957</v>
      </c>
      <c r="B1958" t="s">
        <v>18</v>
      </c>
      <c r="C1958">
        <v>53665</v>
      </c>
      <c r="D1958">
        <f>ROUND(AI_Impact_on_Jobs_20303[[#This Row],[Salary]]/1000, 1)</f>
        <v>53.7</v>
      </c>
      <c r="E1958">
        <v>21</v>
      </c>
      <c r="F19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58" t="s">
        <v>25</v>
      </c>
      <c r="H1958">
        <v>43</v>
      </c>
      <c r="I1958">
        <v>84</v>
      </c>
      <c r="J1958">
        <v>75</v>
      </c>
      <c r="K1958" t="s">
        <v>20</v>
      </c>
      <c r="L1958">
        <f>IF(AI_Impact_on_Jobs_20303[[#This Row],[Risk_Category]] = "Low", AI_Impact_on_Jobs_20303[[#This Row],[Automation_Probability_2030]], 0)</f>
        <v>0</v>
      </c>
      <c r="M1958">
        <f>IF(AI_Impact_on_Jobs_20303[[#This Row],[Risk_Category]]="Medium", AI_Impact_on_Jobs_20303[[#This Row],[Automation_Probability_2030]], 0)</f>
        <v>0</v>
      </c>
      <c r="N1958">
        <f>IF(AI_Impact_on_Jobs_20303[[#This Row],[Risk_Category]]="High", AI_Impact_on_Jobs_20303[[#This Row],[Automation_Probability_2030]], 0)</f>
        <v>75</v>
      </c>
      <c r="O1958">
        <f>AVERAGE(AI_Impact_on_Jobs_20303[[#This Row],[Skill_1]:[Skill_10]])</f>
        <v>52.5</v>
      </c>
      <c r="P1958">
        <v>6</v>
      </c>
      <c r="Q1958">
        <v>95</v>
      </c>
      <c r="R1958">
        <v>36</v>
      </c>
      <c r="S1958">
        <v>88</v>
      </c>
      <c r="T1958">
        <v>15</v>
      </c>
      <c r="U1958">
        <v>94</v>
      </c>
      <c r="V1958">
        <v>35</v>
      </c>
      <c r="W1958">
        <v>38</v>
      </c>
      <c r="X1958">
        <v>46</v>
      </c>
      <c r="Y1958">
        <v>72</v>
      </c>
    </row>
    <row r="1959" spans="1:25" x14ac:dyDescent="0.35">
      <c r="A1959">
        <v>1958</v>
      </c>
      <c r="B1959" t="s">
        <v>32</v>
      </c>
      <c r="C1959">
        <v>109133</v>
      </c>
      <c r="D1959">
        <f>ROUND(AI_Impact_on_Jobs_20303[[#This Row],[Salary]]/1000, 1)</f>
        <v>109.1</v>
      </c>
      <c r="E1959">
        <v>24</v>
      </c>
      <c r="F19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59" t="s">
        <v>22</v>
      </c>
      <c r="H1959">
        <v>48</v>
      </c>
      <c r="I1959">
        <v>102</v>
      </c>
      <c r="J1959">
        <v>31</v>
      </c>
      <c r="K1959" t="s">
        <v>27</v>
      </c>
      <c r="L1959">
        <f>IF(AI_Impact_on_Jobs_20303[[#This Row],[Risk_Category]] = "Low", AI_Impact_on_Jobs_20303[[#This Row],[Automation_Probability_2030]], 0)</f>
        <v>0</v>
      </c>
      <c r="M1959">
        <f>IF(AI_Impact_on_Jobs_20303[[#This Row],[Risk_Category]]="Medium", AI_Impact_on_Jobs_20303[[#This Row],[Automation_Probability_2030]], 0)</f>
        <v>31</v>
      </c>
      <c r="N1959">
        <f>IF(AI_Impact_on_Jobs_20303[[#This Row],[Risk_Category]]="High", AI_Impact_on_Jobs_20303[[#This Row],[Automation_Probability_2030]], 0)</f>
        <v>0</v>
      </c>
      <c r="O1959">
        <f>AVERAGE(AI_Impact_on_Jobs_20303[[#This Row],[Skill_1]:[Skill_10]])</f>
        <v>46.8</v>
      </c>
      <c r="P1959">
        <v>3</v>
      </c>
      <c r="Q1959">
        <v>35</v>
      </c>
      <c r="R1959">
        <v>56</v>
      </c>
      <c r="S1959">
        <v>56</v>
      </c>
      <c r="T1959">
        <v>71</v>
      </c>
      <c r="U1959">
        <v>72</v>
      </c>
      <c r="V1959">
        <v>24</v>
      </c>
      <c r="W1959">
        <v>77</v>
      </c>
      <c r="X1959">
        <v>2</v>
      </c>
      <c r="Y1959">
        <v>72</v>
      </c>
    </row>
    <row r="1960" spans="1:25" x14ac:dyDescent="0.35">
      <c r="A1960">
        <v>1959</v>
      </c>
      <c r="B1960" t="s">
        <v>36</v>
      </c>
      <c r="C1960">
        <v>74329</v>
      </c>
      <c r="D1960">
        <f>ROUND(AI_Impact_on_Jobs_20303[[#This Row],[Salary]]/1000, 1)</f>
        <v>74.3</v>
      </c>
      <c r="E1960">
        <v>5</v>
      </c>
      <c r="F19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60" t="s">
        <v>19</v>
      </c>
      <c r="H1960">
        <v>73</v>
      </c>
      <c r="I1960">
        <v>103</v>
      </c>
      <c r="J1960">
        <v>47</v>
      </c>
      <c r="K1960" t="s">
        <v>27</v>
      </c>
      <c r="L1960">
        <f>IF(AI_Impact_on_Jobs_20303[[#This Row],[Risk_Category]] = "Low", AI_Impact_on_Jobs_20303[[#This Row],[Automation_Probability_2030]], 0)</f>
        <v>0</v>
      </c>
      <c r="M1960">
        <f>IF(AI_Impact_on_Jobs_20303[[#This Row],[Risk_Category]]="Medium", AI_Impact_on_Jobs_20303[[#This Row],[Automation_Probability_2030]], 0)</f>
        <v>47</v>
      </c>
      <c r="N1960">
        <f>IF(AI_Impact_on_Jobs_20303[[#This Row],[Risk_Category]]="High", AI_Impact_on_Jobs_20303[[#This Row],[Automation_Probability_2030]], 0)</f>
        <v>0</v>
      </c>
      <c r="O1960">
        <f>AVERAGE(AI_Impact_on_Jobs_20303[[#This Row],[Skill_1]:[Skill_10]])</f>
        <v>46.2</v>
      </c>
      <c r="P1960">
        <v>69</v>
      </c>
      <c r="Q1960">
        <v>4</v>
      </c>
      <c r="R1960">
        <v>22</v>
      </c>
      <c r="S1960">
        <v>62</v>
      </c>
      <c r="T1960">
        <v>85</v>
      </c>
      <c r="U1960">
        <v>38</v>
      </c>
      <c r="V1960">
        <v>26</v>
      </c>
      <c r="W1960">
        <v>52</v>
      </c>
      <c r="X1960">
        <v>62</v>
      </c>
      <c r="Y1960">
        <v>42</v>
      </c>
    </row>
    <row r="1961" spans="1:25" x14ac:dyDescent="0.35">
      <c r="A1961">
        <v>1960</v>
      </c>
      <c r="B1961" t="s">
        <v>44</v>
      </c>
      <c r="C1961">
        <v>37279</v>
      </c>
      <c r="D1961">
        <f>ROUND(AI_Impact_on_Jobs_20303[[#This Row],[Salary]]/1000, 1)</f>
        <v>37.299999999999997</v>
      </c>
      <c r="E1961">
        <v>9</v>
      </c>
      <c r="F19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61" t="s">
        <v>25</v>
      </c>
      <c r="H1961">
        <v>52</v>
      </c>
      <c r="I1961">
        <v>54</v>
      </c>
      <c r="J1961">
        <v>39</v>
      </c>
      <c r="K1961" t="s">
        <v>27</v>
      </c>
      <c r="L1961">
        <f>IF(AI_Impact_on_Jobs_20303[[#This Row],[Risk_Category]] = "Low", AI_Impact_on_Jobs_20303[[#This Row],[Automation_Probability_2030]], 0)</f>
        <v>0</v>
      </c>
      <c r="M1961">
        <f>IF(AI_Impact_on_Jobs_20303[[#This Row],[Risk_Category]]="Medium", AI_Impact_on_Jobs_20303[[#This Row],[Automation_Probability_2030]], 0)</f>
        <v>39</v>
      </c>
      <c r="N1961">
        <f>IF(AI_Impact_on_Jobs_20303[[#This Row],[Risk_Category]]="High", AI_Impact_on_Jobs_20303[[#This Row],[Automation_Probability_2030]], 0)</f>
        <v>0</v>
      </c>
      <c r="O1961">
        <f>AVERAGE(AI_Impact_on_Jobs_20303[[#This Row],[Skill_1]:[Skill_10]])</f>
        <v>42.8</v>
      </c>
      <c r="P1961">
        <v>45</v>
      </c>
      <c r="Q1961">
        <v>7</v>
      </c>
      <c r="R1961">
        <v>22</v>
      </c>
      <c r="S1961">
        <v>98</v>
      </c>
      <c r="T1961">
        <v>32</v>
      </c>
      <c r="U1961">
        <v>53</v>
      </c>
      <c r="V1961">
        <v>2</v>
      </c>
      <c r="W1961">
        <v>88</v>
      </c>
      <c r="X1961">
        <v>79</v>
      </c>
      <c r="Y1961">
        <v>2</v>
      </c>
    </row>
    <row r="1962" spans="1:25" x14ac:dyDescent="0.35">
      <c r="A1962">
        <v>1961</v>
      </c>
      <c r="B1962" t="s">
        <v>42</v>
      </c>
      <c r="C1962">
        <v>69323</v>
      </c>
      <c r="D1962">
        <f>ROUND(AI_Impact_on_Jobs_20303[[#This Row],[Salary]]/1000, 1)</f>
        <v>69.3</v>
      </c>
      <c r="E1962">
        <v>9</v>
      </c>
      <c r="F19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62" t="s">
        <v>25</v>
      </c>
      <c r="H1962">
        <v>32</v>
      </c>
      <c r="I1962">
        <v>119</v>
      </c>
      <c r="J1962">
        <v>63</v>
      </c>
      <c r="K1962" t="s">
        <v>27</v>
      </c>
      <c r="L1962">
        <f>IF(AI_Impact_on_Jobs_20303[[#This Row],[Risk_Category]] = "Low", AI_Impact_on_Jobs_20303[[#This Row],[Automation_Probability_2030]], 0)</f>
        <v>0</v>
      </c>
      <c r="M1962">
        <f>IF(AI_Impact_on_Jobs_20303[[#This Row],[Risk_Category]]="Medium", AI_Impact_on_Jobs_20303[[#This Row],[Automation_Probability_2030]], 0)</f>
        <v>63</v>
      </c>
      <c r="N1962">
        <f>IF(AI_Impact_on_Jobs_20303[[#This Row],[Risk_Category]]="High", AI_Impact_on_Jobs_20303[[#This Row],[Automation_Probability_2030]], 0)</f>
        <v>0</v>
      </c>
      <c r="O1962">
        <f>AVERAGE(AI_Impact_on_Jobs_20303[[#This Row],[Skill_1]:[Skill_10]])</f>
        <v>56.9</v>
      </c>
      <c r="P1962">
        <v>74</v>
      </c>
      <c r="Q1962">
        <v>92</v>
      </c>
      <c r="R1962">
        <v>86</v>
      </c>
      <c r="S1962">
        <v>99</v>
      </c>
      <c r="T1962">
        <v>18</v>
      </c>
      <c r="U1962">
        <v>3</v>
      </c>
      <c r="V1962">
        <v>64</v>
      </c>
      <c r="W1962">
        <v>73</v>
      </c>
      <c r="X1962">
        <v>53</v>
      </c>
      <c r="Y1962">
        <v>7</v>
      </c>
    </row>
    <row r="1963" spans="1:25" x14ac:dyDescent="0.35">
      <c r="A1963">
        <v>1962</v>
      </c>
      <c r="B1963" t="s">
        <v>37</v>
      </c>
      <c r="C1963">
        <v>81454</v>
      </c>
      <c r="D1963">
        <f>ROUND(AI_Impact_on_Jobs_20303[[#This Row],[Salary]]/1000, 1)</f>
        <v>81.5</v>
      </c>
      <c r="E1963">
        <v>18</v>
      </c>
      <c r="F19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63" t="s">
        <v>25</v>
      </c>
      <c r="H1963">
        <v>96</v>
      </c>
      <c r="I1963">
        <v>91</v>
      </c>
      <c r="J1963">
        <v>39</v>
      </c>
      <c r="K1963" t="s">
        <v>27</v>
      </c>
      <c r="L1963">
        <f>IF(AI_Impact_on_Jobs_20303[[#This Row],[Risk_Category]] = "Low", AI_Impact_on_Jobs_20303[[#This Row],[Automation_Probability_2030]], 0)</f>
        <v>0</v>
      </c>
      <c r="M1963">
        <f>IF(AI_Impact_on_Jobs_20303[[#This Row],[Risk_Category]]="Medium", AI_Impact_on_Jobs_20303[[#This Row],[Automation_Probability_2030]], 0)</f>
        <v>39</v>
      </c>
      <c r="N1963">
        <f>IF(AI_Impact_on_Jobs_20303[[#This Row],[Risk_Category]]="High", AI_Impact_on_Jobs_20303[[#This Row],[Automation_Probability_2030]], 0)</f>
        <v>0</v>
      </c>
      <c r="O1963">
        <f>AVERAGE(AI_Impact_on_Jobs_20303[[#This Row],[Skill_1]:[Skill_10]])</f>
        <v>35.200000000000003</v>
      </c>
      <c r="P1963">
        <v>2</v>
      </c>
      <c r="Q1963">
        <v>24</v>
      </c>
      <c r="R1963">
        <v>7</v>
      </c>
      <c r="S1963">
        <v>91</v>
      </c>
      <c r="T1963">
        <v>9</v>
      </c>
      <c r="U1963">
        <v>55</v>
      </c>
      <c r="V1963">
        <v>7</v>
      </c>
      <c r="W1963">
        <v>28</v>
      </c>
      <c r="X1963">
        <v>57</v>
      </c>
      <c r="Y1963">
        <v>72</v>
      </c>
    </row>
    <row r="1964" spans="1:25" x14ac:dyDescent="0.35">
      <c r="A1964">
        <v>1963</v>
      </c>
      <c r="B1964" t="s">
        <v>24</v>
      </c>
      <c r="C1964">
        <v>80366</v>
      </c>
      <c r="D1964">
        <f>ROUND(AI_Impact_on_Jobs_20303[[#This Row],[Salary]]/1000, 1)</f>
        <v>80.400000000000006</v>
      </c>
      <c r="E1964">
        <v>15</v>
      </c>
      <c r="F19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64" t="s">
        <v>19</v>
      </c>
      <c r="H1964">
        <v>45</v>
      </c>
      <c r="I1964">
        <v>125</v>
      </c>
      <c r="J1964">
        <v>78</v>
      </c>
      <c r="K1964" t="s">
        <v>20</v>
      </c>
      <c r="L1964">
        <f>IF(AI_Impact_on_Jobs_20303[[#This Row],[Risk_Category]] = "Low", AI_Impact_on_Jobs_20303[[#This Row],[Automation_Probability_2030]], 0)</f>
        <v>0</v>
      </c>
      <c r="M1964">
        <f>IF(AI_Impact_on_Jobs_20303[[#This Row],[Risk_Category]]="Medium", AI_Impact_on_Jobs_20303[[#This Row],[Automation_Probability_2030]], 0)</f>
        <v>0</v>
      </c>
      <c r="N1964">
        <f>IF(AI_Impact_on_Jobs_20303[[#This Row],[Risk_Category]]="High", AI_Impact_on_Jobs_20303[[#This Row],[Automation_Probability_2030]], 0)</f>
        <v>78</v>
      </c>
      <c r="O1964">
        <f>AVERAGE(AI_Impact_on_Jobs_20303[[#This Row],[Skill_1]:[Skill_10]])</f>
        <v>33.1</v>
      </c>
      <c r="P1964">
        <v>21</v>
      </c>
      <c r="Q1964">
        <v>19</v>
      </c>
      <c r="R1964">
        <v>36</v>
      </c>
      <c r="S1964">
        <v>4</v>
      </c>
      <c r="T1964">
        <v>28</v>
      </c>
      <c r="U1964">
        <v>65</v>
      </c>
      <c r="V1964">
        <v>65</v>
      </c>
      <c r="W1964">
        <v>7</v>
      </c>
      <c r="X1964">
        <v>29</v>
      </c>
      <c r="Y1964">
        <v>57</v>
      </c>
    </row>
    <row r="1965" spans="1:25" x14ac:dyDescent="0.35">
      <c r="A1965">
        <v>1964</v>
      </c>
      <c r="B1965" t="s">
        <v>26</v>
      </c>
      <c r="C1965">
        <v>71476</v>
      </c>
      <c r="D1965">
        <f>ROUND(AI_Impact_on_Jobs_20303[[#This Row],[Salary]]/1000, 1)</f>
        <v>71.5</v>
      </c>
      <c r="E1965">
        <v>0</v>
      </c>
      <c r="F19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65" t="s">
        <v>22</v>
      </c>
      <c r="H1965">
        <v>42</v>
      </c>
      <c r="I1965">
        <v>121</v>
      </c>
      <c r="J1965">
        <v>3</v>
      </c>
      <c r="K1965" t="s">
        <v>23</v>
      </c>
      <c r="L1965">
        <f>IF(AI_Impact_on_Jobs_20303[[#This Row],[Risk_Category]] = "Low", AI_Impact_on_Jobs_20303[[#This Row],[Automation_Probability_2030]], 0)</f>
        <v>3</v>
      </c>
      <c r="M1965">
        <f>IF(AI_Impact_on_Jobs_20303[[#This Row],[Risk_Category]]="Medium", AI_Impact_on_Jobs_20303[[#This Row],[Automation_Probability_2030]], 0)</f>
        <v>0</v>
      </c>
      <c r="N1965">
        <f>IF(AI_Impact_on_Jobs_20303[[#This Row],[Risk_Category]]="High", AI_Impact_on_Jobs_20303[[#This Row],[Automation_Probability_2030]], 0)</f>
        <v>0</v>
      </c>
      <c r="O1965">
        <f>AVERAGE(AI_Impact_on_Jobs_20303[[#This Row],[Skill_1]:[Skill_10]])</f>
        <v>42.7</v>
      </c>
      <c r="P1965">
        <v>28</v>
      </c>
      <c r="Q1965">
        <v>14</v>
      </c>
      <c r="R1965">
        <v>13</v>
      </c>
      <c r="S1965">
        <v>96</v>
      </c>
      <c r="T1965">
        <v>38</v>
      </c>
      <c r="U1965">
        <v>53</v>
      </c>
      <c r="V1965">
        <v>73</v>
      </c>
      <c r="W1965">
        <v>5</v>
      </c>
      <c r="X1965">
        <v>24</v>
      </c>
      <c r="Y1965">
        <v>83</v>
      </c>
    </row>
    <row r="1966" spans="1:25" x14ac:dyDescent="0.35">
      <c r="A1966">
        <v>1965</v>
      </c>
      <c r="B1966" t="s">
        <v>30</v>
      </c>
      <c r="C1966">
        <v>122850</v>
      </c>
      <c r="D1966">
        <f>ROUND(AI_Impact_on_Jobs_20303[[#This Row],[Salary]]/1000, 1)</f>
        <v>122.9</v>
      </c>
      <c r="E1966">
        <v>11</v>
      </c>
      <c r="F19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66" t="s">
        <v>25</v>
      </c>
      <c r="H1966">
        <v>37</v>
      </c>
      <c r="I1966">
        <v>87</v>
      </c>
      <c r="J1966">
        <v>6</v>
      </c>
      <c r="K1966" t="s">
        <v>27</v>
      </c>
      <c r="L1966">
        <f>IF(AI_Impact_on_Jobs_20303[[#This Row],[Risk_Category]] = "Low", AI_Impact_on_Jobs_20303[[#This Row],[Automation_Probability_2030]], 0)</f>
        <v>0</v>
      </c>
      <c r="M1966">
        <f>IF(AI_Impact_on_Jobs_20303[[#This Row],[Risk_Category]]="Medium", AI_Impact_on_Jobs_20303[[#This Row],[Automation_Probability_2030]], 0)</f>
        <v>6</v>
      </c>
      <c r="N1966">
        <f>IF(AI_Impact_on_Jobs_20303[[#This Row],[Risk_Category]]="High", AI_Impact_on_Jobs_20303[[#This Row],[Automation_Probability_2030]], 0)</f>
        <v>0</v>
      </c>
      <c r="O1966">
        <f>AVERAGE(AI_Impact_on_Jobs_20303[[#This Row],[Skill_1]:[Skill_10]])</f>
        <v>30.9</v>
      </c>
      <c r="P1966">
        <v>3</v>
      </c>
      <c r="Q1966">
        <v>12</v>
      </c>
      <c r="R1966">
        <v>26</v>
      </c>
      <c r="S1966">
        <v>39</v>
      </c>
      <c r="T1966">
        <v>5</v>
      </c>
      <c r="U1966">
        <v>48</v>
      </c>
      <c r="V1966">
        <v>74</v>
      </c>
      <c r="W1966">
        <v>51</v>
      </c>
      <c r="X1966">
        <v>7</v>
      </c>
      <c r="Y1966">
        <v>44</v>
      </c>
    </row>
    <row r="1967" spans="1:25" x14ac:dyDescent="0.35">
      <c r="A1967">
        <v>1966</v>
      </c>
      <c r="B1967" t="s">
        <v>26</v>
      </c>
      <c r="C1967">
        <v>80608</v>
      </c>
      <c r="D1967">
        <f>ROUND(AI_Impact_on_Jobs_20303[[#This Row],[Salary]]/1000, 1)</f>
        <v>80.599999999999994</v>
      </c>
      <c r="E1967">
        <v>17</v>
      </c>
      <c r="F19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67" t="s">
        <v>25</v>
      </c>
      <c r="H1967">
        <v>6</v>
      </c>
      <c r="I1967">
        <v>56</v>
      </c>
      <c r="J1967">
        <v>45</v>
      </c>
      <c r="K1967" t="s">
        <v>27</v>
      </c>
      <c r="L1967">
        <f>IF(AI_Impact_on_Jobs_20303[[#This Row],[Risk_Category]] = "Low", AI_Impact_on_Jobs_20303[[#This Row],[Automation_Probability_2030]], 0)</f>
        <v>0</v>
      </c>
      <c r="M1967">
        <f>IF(AI_Impact_on_Jobs_20303[[#This Row],[Risk_Category]]="Medium", AI_Impact_on_Jobs_20303[[#This Row],[Automation_Probability_2030]], 0)</f>
        <v>45</v>
      </c>
      <c r="N1967">
        <f>IF(AI_Impact_on_Jobs_20303[[#This Row],[Risk_Category]]="High", AI_Impact_on_Jobs_20303[[#This Row],[Automation_Probability_2030]], 0)</f>
        <v>0</v>
      </c>
      <c r="O1967">
        <f>AVERAGE(AI_Impact_on_Jobs_20303[[#This Row],[Skill_1]:[Skill_10]])</f>
        <v>34.9</v>
      </c>
      <c r="P1967">
        <v>19</v>
      </c>
      <c r="Q1967">
        <v>93</v>
      </c>
      <c r="R1967">
        <v>58</v>
      </c>
      <c r="S1967">
        <v>29</v>
      </c>
      <c r="T1967">
        <v>7</v>
      </c>
      <c r="U1967">
        <v>37</v>
      </c>
      <c r="V1967">
        <v>13</v>
      </c>
      <c r="W1967">
        <v>24</v>
      </c>
      <c r="X1967">
        <v>64</v>
      </c>
      <c r="Y1967">
        <v>5</v>
      </c>
    </row>
    <row r="1968" spans="1:25" x14ac:dyDescent="0.35">
      <c r="A1968">
        <v>1967</v>
      </c>
      <c r="B1968" t="s">
        <v>29</v>
      </c>
      <c r="C1968">
        <v>92188</v>
      </c>
      <c r="D1968">
        <f>ROUND(AI_Impact_on_Jobs_20303[[#This Row],[Salary]]/1000, 1)</f>
        <v>92.2</v>
      </c>
      <c r="E1968">
        <v>24</v>
      </c>
      <c r="F19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68" t="s">
        <v>19</v>
      </c>
      <c r="H1968">
        <v>25</v>
      </c>
      <c r="I1968">
        <v>108</v>
      </c>
      <c r="J1968">
        <v>22</v>
      </c>
      <c r="K1968" t="s">
        <v>23</v>
      </c>
      <c r="L1968">
        <f>IF(AI_Impact_on_Jobs_20303[[#This Row],[Risk_Category]] = "Low", AI_Impact_on_Jobs_20303[[#This Row],[Automation_Probability_2030]], 0)</f>
        <v>22</v>
      </c>
      <c r="M1968">
        <f>IF(AI_Impact_on_Jobs_20303[[#This Row],[Risk_Category]]="Medium", AI_Impact_on_Jobs_20303[[#This Row],[Automation_Probability_2030]], 0)</f>
        <v>0</v>
      </c>
      <c r="N1968">
        <f>IF(AI_Impact_on_Jobs_20303[[#This Row],[Risk_Category]]="High", AI_Impact_on_Jobs_20303[[#This Row],[Automation_Probability_2030]], 0)</f>
        <v>0</v>
      </c>
      <c r="O1968">
        <f>AVERAGE(AI_Impact_on_Jobs_20303[[#This Row],[Skill_1]:[Skill_10]])</f>
        <v>45.3</v>
      </c>
      <c r="P1968">
        <v>31</v>
      </c>
      <c r="Q1968">
        <v>69</v>
      </c>
      <c r="R1968">
        <v>34</v>
      </c>
      <c r="S1968">
        <v>63</v>
      </c>
      <c r="T1968">
        <v>63</v>
      </c>
      <c r="U1968">
        <v>28</v>
      </c>
      <c r="V1968">
        <v>64</v>
      </c>
      <c r="W1968">
        <v>38</v>
      </c>
      <c r="X1968">
        <v>34</v>
      </c>
      <c r="Y1968">
        <v>29</v>
      </c>
    </row>
    <row r="1969" spans="1:25" x14ac:dyDescent="0.35">
      <c r="A1969">
        <v>1968</v>
      </c>
      <c r="B1969" t="s">
        <v>44</v>
      </c>
      <c r="C1969">
        <v>43606</v>
      </c>
      <c r="D1969">
        <f>ROUND(AI_Impact_on_Jobs_20303[[#This Row],[Salary]]/1000, 1)</f>
        <v>43.6</v>
      </c>
      <c r="E1969">
        <v>29</v>
      </c>
      <c r="F19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69" t="s">
        <v>25</v>
      </c>
      <c r="H1969">
        <v>93</v>
      </c>
      <c r="I1969">
        <v>89</v>
      </c>
      <c r="J1969">
        <v>32</v>
      </c>
      <c r="K1969" t="s">
        <v>27</v>
      </c>
      <c r="L1969">
        <f>IF(AI_Impact_on_Jobs_20303[[#This Row],[Risk_Category]] = "Low", AI_Impact_on_Jobs_20303[[#This Row],[Automation_Probability_2030]], 0)</f>
        <v>0</v>
      </c>
      <c r="M1969">
        <f>IF(AI_Impact_on_Jobs_20303[[#This Row],[Risk_Category]]="Medium", AI_Impact_on_Jobs_20303[[#This Row],[Automation_Probability_2030]], 0)</f>
        <v>32</v>
      </c>
      <c r="N1969">
        <f>IF(AI_Impact_on_Jobs_20303[[#This Row],[Risk_Category]]="High", AI_Impact_on_Jobs_20303[[#This Row],[Automation_Probability_2030]], 0)</f>
        <v>0</v>
      </c>
      <c r="O1969">
        <f>AVERAGE(AI_Impact_on_Jobs_20303[[#This Row],[Skill_1]:[Skill_10]])</f>
        <v>44.5</v>
      </c>
      <c r="P1969">
        <v>71</v>
      </c>
      <c r="Q1969">
        <v>29</v>
      </c>
      <c r="R1969">
        <v>25</v>
      </c>
      <c r="S1969">
        <v>32</v>
      </c>
      <c r="T1969">
        <v>72</v>
      </c>
      <c r="U1969">
        <v>82</v>
      </c>
      <c r="V1969">
        <v>59</v>
      </c>
      <c r="W1969">
        <v>32</v>
      </c>
      <c r="X1969">
        <v>31</v>
      </c>
      <c r="Y1969">
        <v>12</v>
      </c>
    </row>
    <row r="1970" spans="1:25" x14ac:dyDescent="0.35">
      <c r="A1970">
        <v>1969</v>
      </c>
      <c r="B1970" t="s">
        <v>31</v>
      </c>
      <c r="C1970">
        <v>83568</v>
      </c>
      <c r="D1970">
        <f>ROUND(AI_Impact_on_Jobs_20303[[#This Row],[Salary]]/1000, 1)</f>
        <v>83.6</v>
      </c>
      <c r="E1970">
        <v>29</v>
      </c>
      <c r="F19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70" t="s">
        <v>22</v>
      </c>
      <c r="H1970">
        <v>64</v>
      </c>
      <c r="I1970">
        <v>53</v>
      </c>
      <c r="J1970">
        <v>22</v>
      </c>
      <c r="K1970" t="s">
        <v>23</v>
      </c>
      <c r="L1970">
        <f>IF(AI_Impact_on_Jobs_20303[[#This Row],[Risk_Category]] = "Low", AI_Impact_on_Jobs_20303[[#This Row],[Automation_Probability_2030]], 0)</f>
        <v>22</v>
      </c>
      <c r="M1970">
        <f>IF(AI_Impact_on_Jobs_20303[[#This Row],[Risk_Category]]="Medium", AI_Impact_on_Jobs_20303[[#This Row],[Automation_Probability_2030]], 0)</f>
        <v>0</v>
      </c>
      <c r="N1970">
        <f>IF(AI_Impact_on_Jobs_20303[[#This Row],[Risk_Category]]="High", AI_Impact_on_Jobs_20303[[#This Row],[Automation_Probability_2030]], 0)</f>
        <v>0</v>
      </c>
      <c r="O1970">
        <f>AVERAGE(AI_Impact_on_Jobs_20303[[#This Row],[Skill_1]:[Skill_10]])</f>
        <v>44.6</v>
      </c>
      <c r="P1970">
        <v>45</v>
      </c>
      <c r="Q1970">
        <v>97</v>
      </c>
      <c r="R1970">
        <v>82</v>
      </c>
      <c r="S1970">
        <v>17</v>
      </c>
      <c r="T1970">
        <v>72</v>
      </c>
      <c r="U1970">
        <v>49</v>
      </c>
      <c r="V1970">
        <v>19</v>
      </c>
      <c r="W1970">
        <v>7</v>
      </c>
      <c r="X1970">
        <v>55</v>
      </c>
      <c r="Y1970">
        <v>3</v>
      </c>
    </row>
    <row r="1971" spans="1:25" x14ac:dyDescent="0.35">
      <c r="A1971">
        <v>1970</v>
      </c>
      <c r="B1971" t="s">
        <v>34</v>
      </c>
      <c r="C1971">
        <v>81638</v>
      </c>
      <c r="D1971">
        <f>ROUND(AI_Impact_on_Jobs_20303[[#This Row],[Salary]]/1000, 1)</f>
        <v>81.599999999999994</v>
      </c>
      <c r="E1971">
        <v>21</v>
      </c>
      <c r="F19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71" t="s">
        <v>25</v>
      </c>
      <c r="H1971">
        <v>63</v>
      </c>
      <c r="I1971">
        <v>64</v>
      </c>
      <c r="J1971">
        <v>44</v>
      </c>
      <c r="K1971" t="s">
        <v>27</v>
      </c>
      <c r="L1971">
        <f>IF(AI_Impact_on_Jobs_20303[[#This Row],[Risk_Category]] = "Low", AI_Impact_on_Jobs_20303[[#This Row],[Automation_Probability_2030]], 0)</f>
        <v>0</v>
      </c>
      <c r="M1971">
        <f>IF(AI_Impact_on_Jobs_20303[[#This Row],[Risk_Category]]="Medium", AI_Impact_on_Jobs_20303[[#This Row],[Automation_Probability_2030]], 0)</f>
        <v>44</v>
      </c>
      <c r="N1971">
        <f>IF(AI_Impact_on_Jobs_20303[[#This Row],[Risk_Category]]="High", AI_Impact_on_Jobs_20303[[#This Row],[Automation_Probability_2030]], 0)</f>
        <v>0</v>
      </c>
      <c r="O1971">
        <f>AVERAGE(AI_Impact_on_Jobs_20303[[#This Row],[Skill_1]:[Skill_10]])</f>
        <v>32.200000000000003</v>
      </c>
      <c r="P1971">
        <v>59</v>
      </c>
      <c r="Q1971">
        <v>14</v>
      </c>
      <c r="R1971">
        <v>85</v>
      </c>
      <c r="S1971">
        <v>3</v>
      </c>
      <c r="T1971">
        <v>1</v>
      </c>
      <c r="U1971">
        <v>12</v>
      </c>
      <c r="V1971">
        <v>53</v>
      </c>
      <c r="W1971">
        <v>62</v>
      </c>
      <c r="X1971">
        <v>4</v>
      </c>
      <c r="Y1971">
        <v>29</v>
      </c>
    </row>
    <row r="1972" spans="1:25" x14ac:dyDescent="0.35">
      <c r="A1972">
        <v>1971</v>
      </c>
      <c r="B1972" t="s">
        <v>39</v>
      </c>
      <c r="C1972">
        <v>123309</v>
      </c>
      <c r="D1972">
        <f>ROUND(AI_Impact_on_Jobs_20303[[#This Row],[Salary]]/1000, 1)</f>
        <v>123.3</v>
      </c>
      <c r="E1972">
        <v>25</v>
      </c>
      <c r="F19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72" t="s">
        <v>25</v>
      </c>
      <c r="H1972">
        <v>7</v>
      </c>
      <c r="I1972">
        <v>78</v>
      </c>
      <c r="J1972">
        <v>71</v>
      </c>
      <c r="K1972" t="s">
        <v>20</v>
      </c>
      <c r="L1972">
        <f>IF(AI_Impact_on_Jobs_20303[[#This Row],[Risk_Category]] = "Low", AI_Impact_on_Jobs_20303[[#This Row],[Automation_Probability_2030]], 0)</f>
        <v>0</v>
      </c>
      <c r="M1972">
        <f>IF(AI_Impact_on_Jobs_20303[[#This Row],[Risk_Category]]="Medium", AI_Impact_on_Jobs_20303[[#This Row],[Automation_Probability_2030]], 0)</f>
        <v>0</v>
      </c>
      <c r="N1972">
        <f>IF(AI_Impact_on_Jobs_20303[[#This Row],[Risk_Category]]="High", AI_Impact_on_Jobs_20303[[#This Row],[Automation_Probability_2030]], 0)</f>
        <v>71</v>
      </c>
      <c r="O1972">
        <f>AVERAGE(AI_Impact_on_Jobs_20303[[#This Row],[Skill_1]:[Skill_10]])</f>
        <v>41.4</v>
      </c>
      <c r="P1972">
        <v>1</v>
      </c>
      <c r="Q1972">
        <v>35</v>
      </c>
      <c r="R1972">
        <v>19</v>
      </c>
      <c r="S1972">
        <v>27</v>
      </c>
      <c r="T1972">
        <v>82</v>
      </c>
      <c r="U1972">
        <v>16</v>
      </c>
      <c r="V1972">
        <v>78</v>
      </c>
      <c r="W1972">
        <v>68</v>
      </c>
      <c r="X1972">
        <v>33</v>
      </c>
      <c r="Y1972">
        <v>55</v>
      </c>
    </row>
    <row r="1973" spans="1:25" x14ac:dyDescent="0.35">
      <c r="A1973">
        <v>1972</v>
      </c>
      <c r="B1973" t="s">
        <v>42</v>
      </c>
      <c r="C1973">
        <v>64873</v>
      </c>
      <c r="D1973">
        <f>ROUND(AI_Impact_on_Jobs_20303[[#This Row],[Salary]]/1000, 1)</f>
        <v>64.900000000000006</v>
      </c>
      <c r="E1973">
        <v>24</v>
      </c>
      <c r="F19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73" t="s">
        <v>19</v>
      </c>
      <c r="H1973">
        <v>13</v>
      </c>
      <c r="I1973">
        <v>141</v>
      </c>
      <c r="J1973">
        <v>53</v>
      </c>
      <c r="K1973" t="s">
        <v>27</v>
      </c>
      <c r="L1973">
        <f>IF(AI_Impact_on_Jobs_20303[[#This Row],[Risk_Category]] = "Low", AI_Impact_on_Jobs_20303[[#This Row],[Automation_Probability_2030]], 0)</f>
        <v>0</v>
      </c>
      <c r="M1973">
        <f>IF(AI_Impact_on_Jobs_20303[[#This Row],[Risk_Category]]="Medium", AI_Impact_on_Jobs_20303[[#This Row],[Automation_Probability_2030]], 0)</f>
        <v>53</v>
      </c>
      <c r="N1973">
        <f>IF(AI_Impact_on_Jobs_20303[[#This Row],[Risk_Category]]="High", AI_Impact_on_Jobs_20303[[#This Row],[Automation_Probability_2030]], 0)</f>
        <v>0</v>
      </c>
      <c r="O1973">
        <f>AVERAGE(AI_Impact_on_Jobs_20303[[#This Row],[Skill_1]:[Skill_10]])</f>
        <v>45.1</v>
      </c>
      <c r="P1973">
        <v>88</v>
      </c>
      <c r="Q1973">
        <v>82</v>
      </c>
      <c r="R1973">
        <v>8</v>
      </c>
      <c r="S1973">
        <v>21</v>
      </c>
      <c r="T1973">
        <v>15</v>
      </c>
      <c r="U1973">
        <v>83</v>
      </c>
      <c r="V1973">
        <v>86</v>
      </c>
      <c r="W1973">
        <v>53</v>
      </c>
      <c r="X1973">
        <v>1</v>
      </c>
      <c r="Y1973">
        <v>14</v>
      </c>
    </row>
    <row r="1974" spans="1:25" x14ac:dyDescent="0.35">
      <c r="A1974">
        <v>1973</v>
      </c>
      <c r="B1974" t="s">
        <v>31</v>
      </c>
      <c r="C1974">
        <v>78179</v>
      </c>
      <c r="D1974">
        <f>ROUND(AI_Impact_on_Jobs_20303[[#This Row],[Salary]]/1000, 1)</f>
        <v>78.2</v>
      </c>
      <c r="E1974">
        <v>18</v>
      </c>
      <c r="F19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74" t="s">
        <v>19</v>
      </c>
      <c r="H1974">
        <v>93</v>
      </c>
      <c r="I1974">
        <v>7</v>
      </c>
      <c r="J1974">
        <v>5</v>
      </c>
      <c r="K1974" t="s">
        <v>23</v>
      </c>
      <c r="L1974">
        <f>IF(AI_Impact_on_Jobs_20303[[#This Row],[Risk_Category]] = "Low", AI_Impact_on_Jobs_20303[[#This Row],[Automation_Probability_2030]], 0)</f>
        <v>5</v>
      </c>
      <c r="M1974">
        <f>IF(AI_Impact_on_Jobs_20303[[#This Row],[Risk_Category]]="Medium", AI_Impact_on_Jobs_20303[[#This Row],[Automation_Probability_2030]], 0)</f>
        <v>0</v>
      </c>
      <c r="N1974">
        <f>IF(AI_Impact_on_Jobs_20303[[#This Row],[Risk_Category]]="High", AI_Impact_on_Jobs_20303[[#This Row],[Automation_Probability_2030]], 0)</f>
        <v>0</v>
      </c>
      <c r="O1974">
        <f>AVERAGE(AI_Impact_on_Jobs_20303[[#This Row],[Skill_1]:[Skill_10]])</f>
        <v>41.4</v>
      </c>
      <c r="P1974">
        <v>33</v>
      </c>
      <c r="Q1974">
        <v>3</v>
      </c>
      <c r="R1974">
        <v>83</v>
      </c>
      <c r="S1974">
        <v>49</v>
      </c>
      <c r="T1974">
        <v>64</v>
      </c>
      <c r="U1974">
        <v>41</v>
      </c>
      <c r="V1974">
        <v>35</v>
      </c>
      <c r="W1974">
        <v>22</v>
      </c>
      <c r="X1974">
        <v>77</v>
      </c>
      <c r="Y1974">
        <v>7</v>
      </c>
    </row>
    <row r="1975" spans="1:25" x14ac:dyDescent="0.35">
      <c r="A1975">
        <v>1974</v>
      </c>
      <c r="B1975" t="s">
        <v>21</v>
      </c>
      <c r="C1975">
        <v>78139</v>
      </c>
      <c r="D1975">
        <f>ROUND(AI_Impact_on_Jobs_20303[[#This Row],[Salary]]/1000, 1)</f>
        <v>78.099999999999994</v>
      </c>
      <c r="E1975">
        <v>11</v>
      </c>
      <c r="F19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75" t="s">
        <v>38</v>
      </c>
      <c r="H1975">
        <v>32</v>
      </c>
      <c r="I1975">
        <v>5</v>
      </c>
      <c r="J1975">
        <v>7</v>
      </c>
      <c r="K1975" t="s">
        <v>23</v>
      </c>
      <c r="L1975">
        <f>IF(AI_Impact_on_Jobs_20303[[#This Row],[Risk_Category]] = "Low", AI_Impact_on_Jobs_20303[[#This Row],[Automation_Probability_2030]], 0)</f>
        <v>7</v>
      </c>
      <c r="M1975">
        <f>IF(AI_Impact_on_Jobs_20303[[#This Row],[Risk_Category]]="Medium", AI_Impact_on_Jobs_20303[[#This Row],[Automation_Probability_2030]], 0)</f>
        <v>0</v>
      </c>
      <c r="N1975">
        <f>IF(AI_Impact_on_Jobs_20303[[#This Row],[Risk_Category]]="High", AI_Impact_on_Jobs_20303[[#This Row],[Automation_Probability_2030]], 0)</f>
        <v>0</v>
      </c>
      <c r="O1975">
        <f>AVERAGE(AI_Impact_on_Jobs_20303[[#This Row],[Skill_1]:[Skill_10]])</f>
        <v>44.7</v>
      </c>
      <c r="P1975">
        <v>62</v>
      </c>
      <c r="Q1975">
        <v>51</v>
      </c>
      <c r="R1975">
        <v>43</v>
      </c>
      <c r="S1975">
        <v>83</v>
      </c>
      <c r="T1975">
        <v>5</v>
      </c>
      <c r="U1975">
        <v>38</v>
      </c>
      <c r="V1975">
        <v>16</v>
      </c>
      <c r="W1975">
        <v>82</v>
      </c>
      <c r="X1975">
        <v>58</v>
      </c>
      <c r="Y1975">
        <v>9</v>
      </c>
    </row>
    <row r="1976" spans="1:25" x14ac:dyDescent="0.35">
      <c r="A1976">
        <v>1975</v>
      </c>
      <c r="B1976" t="s">
        <v>31</v>
      </c>
      <c r="C1976">
        <v>43445</v>
      </c>
      <c r="D1976">
        <f>ROUND(AI_Impact_on_Jobs_20303[[#This Row],[Salary]]/1000, 1)</f>
        <v>43.4</v>
      </c>
      <c r="E1976">
        <v>11</v>
      </c>
      <c r="F19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76" t="s">
        <v>38</v>
      </c>
      <c r="H1976">
        <v>43</v>
      </c>
      <c r="I1976">
        <v>131</v>
      </c>
      <c r="J1976">
        <v>28</v>
      </c>
      <c r="K1976" t="s">
        <v>23</v>
      </c>
      <c r="L1976">
        <f>IF(AI_Impact_on_Jobs_20303[[#This Row],[Risk_Category]] = "Low", AI_Impact_on_Jobs_20303[[#This Row],[Automation_Probability_2030]], 0)</f>
        <v>28</v>
      </c>
      <c r="M1976">
        <f>IF(AI_Impact_on_Jobs_20303[[#This Row],[Risk_Category]]="Medium", AI_Impact_on_Jobs_20303[[#This Row],[Automation_Probability_2030]], 0)</f>
        <v>0</v>
      </c>
      <c r="N1976">
        <f>IF(AI_Impact_on_Jobs_20303[[#This Row],[Risk_Category]]="High", AI_Impact_on_Jobs_20303[[#This Row],[Automation_Probability_2030]], 0)</f>
        <v>0</v>
      </c>
      <c r="O1976">
        <f>AVERAGE(AI_Impact_on_Jobs_20303[[#This Row],[Skill_1]:[Skill_10]])</f>
        <v>29.3</v>
      </c>
      <c r="P1976">
        <v>6</v>
      </c>
      <c r="Q1976">
        <v>73</v>
      </c>
      <c r="R1976">
        <v>6</v>
      </c>
      <c r="S1976">
        <v>56</v>
      </c>
      <c r="T1976">
        <v>76</v>
      </c>
      <c r="U1976">
        <v>5</v>
      </c>
      <c r="V1976">
        <v>59</v>
      </c>
      <c r="W1976">
        <v>9</v>
      </c>
      <c r="X1976">
        <v>2</v>
      </c>
      <c r="Y1976">
        <v>1</v>
      </c>
    </row>
    <row r="1977" spans="1:25" x14ac:dyDescent="0.35">
      <c r="A1977">
        <v>1976</v>
      </c>
      <c r="B1977" t="s">
        <v>42</v>
      </c>
      <c r="C1977">
        <v>31299</v>
      </c>
      <c r="D1977">
        <f>ROUND(AI_Impact_on_Jobs_20303[[#This Row],[Salary]]/1000, 1)</f>
        <v>31.3</v>
      </c>
      <c r="E1977">
        <v>6</v>
      </c>
      <c r="F19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77" t="s">
        <v>22</v>
      </c>
      <c r="H1977">
        <v>82</v>
      </c>
      <c r="I1977">
        <v>135</v>
      </c>
      <c r="J1977">
        <v>56</v>
      </c>
      <c r="K1977" t="s">
        <v>27</v>
      </c>
      <c r="L1977">
        <f>IF(AI_Impact_on_Jobs_20303[[#This Row],[Risk_Category]] = "Low", AI_Impact_on_Jobs_20303[[#This Row],[Automation_Probability_2030]], 0)</f>
        <v>0</v>
      </c>
      <c r="M1977">
        <f>IF(AI_Impact_on_Jobs_20303[[#This Row],[Risk_Category]]="Medium", AI_Impact_on_Jobs_20303[[#This Row],[Automation_Probability_2030]], 0)</f>
        <v>56</v>
      </c>
      <c r="N1977">
        <f>IF(AI_Impact_on_Jobs_20303[[#This Row],[Risk_Category]]="High", AI_Impact_on_Jobs_20303[[#This Row],[Automation_Probability_2030]], 0)</f>
        <v>0</v>
      </c>
      <c r="O1977">
        <f>AVERAGE(AI_Impact_on_Jobs_20303[[#This Row],[Skill_1]:[Skill_10]])</f>
        <v>33.6</v>
      </c>
      <c r="P1977">
        <v>83</v>
      </c>
      <c r="Q1977">
        <v>7</v>
      </c>
      <c r="R1977">
        <v>9</v>
      </c>
      <c r="S1977">
        <v>76</v>
      </c>
      <c r="T1977">
        <v>18</v>
      </c>
      <c r="U1977">
        <v>24</v>
      </c>
      <c r="V1977">
        <v>39</v>
      </c>
      <c r="W1977">
        <v>31</v>
      </c>
      <c r="X1977">
        <v>32</v>
      </c>
      <c r="Y1977">
        <v>17</v>
      </c>
    </row>
    <row r="1978" spans="1:25" x14ac:dyDescent="0.35">
      <c r="A1978">
        <v>1977</v>
      </c>
      <c r="B1978" t="s">
        <v>36</v>
      </c>
      <c r="C1978">
        <v>104263</v>
      </c>
      <c r="D1978">
        <f>ROUND(AI_Impact_on_Jobs_20303[[#This Row],[Salary]]/1000, 1)</f>
        <v>104.3</v>
      </c>
      <c r="E1978">
        <v>4</v>
      </c>
      <c r="F19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78" t="s">
        <v>25</v>
      </c>
      <c r="H1978">
        <v>2</v>
      </c>
      <c r="I1978">
        <v>97</v>
      </c>
      <c r="J1978">
        <v>61</v>
      </c>
      <c r="K1978" t="s">
        <v>27</v>
      </c>
      <c r="L1978">
        <f>IF(AI_Impact_on_Jobs_20303[[#This Row],[Risk_Category]] = "Low", AI_Impact_on_Jobs_20303[[#This Row],[Automation_Probability_2030]], 0)</f>
        <v>0</v>
      </c>
      <c r="M1978">
        <f>IF(AI_Impact_on_Jobs_20303[[#This Row],[Risk_Category]]="Medium", AI_Impact_on_Jobs_20303[[#This Row],[Automation_Probability_2030]], 0)</f>
        <v>61</v>
      </c>
      <c r="N1978">
        <f>IF(AI_Impact_on_Jobs_20303[[#This Row],[Risk_Category]]="High", AI_Impact_on_Jobs_20303[[#This Row],[Automation_Probability_2030]], 0)</f>
        <v>0</v>
      </c>
      <c r="O1978">
        <f>AVERAGE(AI_Impact_on_Jobs_20303[[#This Row],[Skill_1]:[Skill_10]])</f>
        <v>52.1</v>
      </c>
      <c r="P1978">
        <v>86</v>
      </c>
      <c r="Q1978">
        <v>82</v>
      </c>
      <c r="R1978">
        <v>42</v>
      </c>
      <c r="S1978">
        <v>73</v>
      </c>
      <c r="T1978">
        <v>29</v>
      </c>
      <c r="U1978">
        <v>6</v>
      </c>
      <c r="V1978">
        <v>68</v>
      </c>
      <c r="W1978">
        <v>65</v>
      </c>
      <c r="X1978">
        <v>8</v>
      </c>
      <c r="Y1978">
        <v>62</v>
      </c>
    </row>
    <row r="1979" spans="1:25" x14ac:dyDescent="0.35">
      <c r="A1979">
        <v>1978</v>
      </c>
      <c r="B1979" t="s">
        <v>31</v>
      </c>
      <c r="C1979">
        <v>33250</v>
      </c>
      <c r="D1979">
        <f>ROUND(AI_Impact_on_Jobs_20303[[#This Row],[Salary]]/1000, 1)</f>
        <v>33.299999999999997</v>
      </c>
      <c r="E1979">
        <v>2</v>
      </c>
      <c r="F19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79" t="s">
        <v>19</v>
      </c>
      <c r="H1979">
        <v>88</v>
      </c>
      <c r="I1979">
        <v>59</v>
      </c>
      <c r="J1979">
        <v>28</v>
      </c>
      <c r="K1979" t="s">
        <v>23</v>
      </c>
      <c r="L1979">
        <f>IF(AI_Impact_on_Jobs_20303[[#This Row],[Risk_Category]] = "Low", AI_Impact_on_Jobs_20303[[#This Row],[Automation_Probability_2030]], 0)</f>
        <v>28</v>
      </c>
      <c r="M1979">
        <f>IF(AI_Impact_on_Jobs_20303[[#This Row],[Risk_Category]]="Medium", AI_Impact_on_Jobs_20303[[#This Row],[Automation_Probability_2030]], 0)</f>
        <v>0</v>
      </c>
      <c r="N1979">
        <f>IF(AI_Impact_on_Jobs_20303[[#This Row],[Risk_Category]]="High", AI_Impact_on_Jobs_20303[[#This Row],[Automation_Probability_2030]], 0)</f>
        <v>0</v>
      </c>
      <c r="O1979">
        <f>AVERAGE(AI_Impact_on_Jobs_20303[[#This Row],[Skill_1]:[Skill_10]])</f>
        <v>45.8</v>
      </c>
      <c r="P1979">
        <v>93</v>
      </c>
      <c r="Q1979">
        <v>73</v>
      </c>
      <c r="R1979">
        <v>9</v>
      </c>
      <c r="S1979">
        <v>77</v>
      </c>
      <c r="T1979">
        <v>53</v>
      </c>
      <c r="U1979">
        <v>6</v>
      </c>
      <c r="V1979">
        <v>63</v>
      </c>
      <c r="W1979">
        <v>13</v>
      </c>
      <c r="X1979">
        <v>19</v>
      </c>
      <c r="Y1979">
        <v>52</v>
      </c>
    </row>
    <row r="1980" spans="1:25" x14ac:dyDescent="0.35">
      <c r="A1980">
        <v>1979</v>
      </c>
      <c r="B1980" t="s">
        <v>21</v>
      </c>
      <c r="C1980">
        <v>135050</v>
      </c>
      <c r="D1980">
        <f>ROUND(AI_Impact_on_Jobs_20303[[#This Row],[Salary]]/1000, 1)</f>
        <v>135.1</v>
      </c>
      <c r="E1980">
        <v>21</v>
      </c>
      <c r="F19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80" t="s">
        <v>19</v>
      </c>
      <c r="H1980">
        <v>96</v>
      </c>
      <c r="I1980">
        <v>101</v>
      </c>
      <c r="J1980">
        <v>15</v>
      </c>
      <c r="K1980" t="s">
        <v>23</v>
      </c>
      <c r="L1980">
        <f>IF(AI_Impact_on_Jobs_20303[[#This Row],[Risk_Category]] = "Low", AI_Impact_on_Jobs_20303[[#This Row],[Automation_Probability_2030]], 0)</f>
        <v>15</v>
      </c>
      <c r="M1980">
        <f>IF(AI_Impact_on_Jobs_20303[[#This Row],[Risk_Category]]="Medium", AI_Impact_on_Jobs_20303[[#This Row],[Automation_Probability_2030]], 0)</f>
        <v>0</v>
      </c>
      <c r="N1980">
        <f>IF(AI_Impact_on_Jobs_20303[[#This Row],[Risk_Category]]="High", AI_Impact_on_Jobs_20303[[#This Row],[Automation_Probability_2030]], 0)</f>
        <v>0</v>
      </c>
      <c r="O1980">
        <f>AVERAGE(AI_Impact_on_Jobs_20303[[#This Row],[Skill_1]:[Skill_10]])</f>
        <v>42.1</v>
      </c>
      <c r="P1980">
        <v>16</v>
      </c>
      <c r="Q1980">
        <v>42</v>
      </c>
      <c r="R1980">
        <v>3</v>
      </c>
      <c r="S1980">
        <v>9</v>
      </c>
      <c r="T1980">
        <v>97</v>
      </c>
      <c r="U1980">
        <v>26</v>
      </c>
      <c r="V1980">
        <v>69</v>
      </c>
      <c r="W1980">
        <v>9</v>
      </c>
      <c r="X1980">
        <v>91</v>
      </c>
      <c r="Y1980">
        <v>59</v>
      </c>
    </row>
    <row r="1981" spans="1:25" x14ac:dyDescent="0.35">
      <c r="A1981">
        <v>1980</v>
      </c>
      <c r="B1981" t="s">
        <v>32</v>
      </c>
      <c r="C1981">
        <v>80029</v>
      </c>
      <c r="D1981">
        <f>ROUND(AI_Impact_on_Jobs_20303[[#This Row],[Salary]]/1000, 1)</f>
        <v>80</v>
      </c>
      <c r="E1981">
        <v>23</v>
      </c>
      <c r="F19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81" t="s">
        <v>38</v>
      </c>
      <c r="H1981">
        <v>67</v>
      </c>
      <c r="I1981">
        <v>127</v>
      </c>
      <c r="J1981">
        <v>69</v>
      </c>
      <c r="K1981" t="s">
        <v>27</v>
      </c>
      <c r="L1981">
        <f>IF(AI_Impact_on_Jobs_20303[[#This Row],[Risk_Category]] = "Low", AI_Impact_on_Jobs_20303[[#This Row],[Automation_Probability_2030]], 0)</f>
        <v>0</v>
      </c>
      <c r="M1981">
        <f>IF(AI_Impact_on_Jobs_20303[[#This Row],[Risk_Category]]="Medium", AI_Impact_on_Jobs_20303[[#This Row],[Automation_Probability_2030]], 0)</f>
        <v>69</v>
      </c>
      <c r="N1981">
        <f>IF(AI_Impact_on_Jobs_20303[[#This Row],[Risk_Category]]="High", AI_Impact_on_Jobs_20303[[#This Row],[Automation_Probability_2030]], 0)</f>
        <v>0</v>
      </c>
      <c r="O1981">
        <f>AVERAGE(AI_Impact_on_Jobs_20303[[#This Row],[Skill_1]:[Skill_10]])</f>
        <v>51.8</v>
      </c>
      <c r="P1981">
        <v>89</v>
      </c>
      <c r="Q1981">
        <v>79</v>
      </c>
      <c r="R1981">
        <v>69</v>
      </c>
      <c r="S1981">
        <v>57</v>
      </c>
      <c r="T1981">
        <v>12</v>
      </c>
      <c r="U1981">
        <v>17</v>
      </c>
      <c r="V1981">
        <v>82</v>
      </c>
      <c r="W1981">
        <v>8</v>
      </c>
      <c r="X1981">
        <v>61</v>
      </c>
      <c r="Y1981">
        <v>44</v>
      </c>
    </row>
    <row r="1982" spans="1:25" x14ac:dyDescent="0.35">
      <c r="A1982">
        <v>1981</v>
      </c>
      <c r="B1982" t="s">
        <v>18</v>
      </c>
      <c r="C1982">
        <v>34965</v>
      </c>
      <c r="D1982">
        <f>ROUND(AI_Impact_on_Jobs_20303[[#This Row],[Salary]]/1000, 1)</f>
        <v>35</v>
      </c>
      <c r="E1982">
        <v>8</v>
      </c>
      <c r="F19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82" t="s">
        <v>38</v>
      </c>
      <c r="H1982">
        <v>33</v>
      </c>
      <c r="I1982">
        <v>92</v>
      </c>
      <c r="J1982">
        <v>82</v>
      </c>
      <c r="K1982" t="s">
        <v>20</v>
      </c>
      <c r="L1982">
        <f>IF(AI_Impact_on_Jobs_20303[[#This Row],[Risk_Category]] = "Low", AI_Impact_on_Jobs_20303[[#This Row],[Automation_Probability_2030]], 0)</f>
        <v>0</v>
      </c>
      <c r="M1982">
        <f>IF(AI_Impact_on_Jobs_20303[[#This Row],[Risk_Category]]="Medium", AI_Impact_on_Jobs_20303[[#This Row],[Automation_Probability_2030]], 0)</f>
        <v>0</v>
      </c>
      <c r="N1982">
        <f>IF(AI_Impact_on_Jobs_20303[[#This Row],[Risk_Category]]="High", AI_Impact_on_Jobs_20303[[#This Row],[Automation_Probability_2030]], 0)</f>
        <v>82</v>
      </c>
      <c r="O1982">
        <f>AVERAGE(AI_Impact_on_Jobs_20303[[#This Row],[Skill_1]:[Skill_10]])</f>
        <v>50</v>
      </c>
      <c r="P1982">
        <v>93</v>
      </c>
      <c r="Q1982">
        <v>11</v>
      </c>
      <c r="R1982">
        <v>52</v>
      </c>
      <c r="S1982">
        <v>37</v>
      </c>
      <c r="T1982">
        <v>99</v>
      </c>
      <c r="U1982">
        <v>86</v>
      </c>
      <c r="V1982">
        <v>44</v>
      </c>
      <c r="W1982">
        <v>10</v>
      </c>
      <c r="X1982">
        <v>51</v>
      </c>
      <c r="Y1982">
        <v>17</v>
      </c>
    </row>
    <row r="1983" spans="1:25" x14ac:dyDescent="0.35">
      <c r="A1983">
        <v>1982</v>
      </c>
      <c r="B1983" t="s">
        <v>40</v>
      </c>
      <c r="C1983">
        <v>148225</v>
      </c>
      <c r="D1983">
        <f>ROUND(AI_Impact_on_Jobs_20303[[#This Row],[Salary]]/1000, 1)</f>
        <v>148.19999999999999</v>
      </c>
      <c r="E1983">
        <v>11</v>
      </c>
      <c r="F19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83" t="s">
        <v>25</v>
      </c>
      <c r="H1983">
        <v>23</v>
      </c>
      <c r="I1983">
        <v>114</v>
      </c>
      <c r="J1983">
        <v>28</v>
      </c>
      <c r="K1983" t="s">
        <v>23</v>
      </c>
      <c r="L1983">
        <f>IF(AI_Impact_on_Jobs_20303[[#This Row],[Risk_Category]] = "Low", AI_Impact_on_Jobs_20303[[#This Row],[Automation_Probability_2030]], 0)</f>
        <v>28</v>
      </c>
      <c r="M1983">
        <f>IF(AI_Impact_on_Jobs_20303[[#This Row],[Risk_Category]]="Medium", AI_Impact_on_Jobs_20303[[#This Row],[Automation_Probability_2030]], 0)</f>
        <v>0</v>
      </c>
      <c r="N1983">
        <f>IF(AI_Impact_on_Jobs_20303[[#This Row],[Risk_Category]]="High", AI_Impact_on_Jobs_20303[[#This Row],[Automation_Probability_2030]], 0)</f>
        <v>0</v>
      </c>
      <c r="O1983">
        <f>AVERAGE(AI_Impact_on_Jobs_20303[[#This Row],[Skill_1]:[Skill_10]])</f>
        <v>31.1</v>
      </c>
      <c r="P1983">
        <v>79</v>
      </c>
      <c r="Q1983">
        <v>27</v>
      </c>
      <c r="R1983">
        <v>3</v>
      </c>
      <c r="S1983">
        <v>7</v>
      </c>
      <c r="T1983">
        <v>29</v>
      </c>
      <c r="U1983">
        <v>9</v>
      </c>
      <c r="V1983">
        <v>5</v>
      </c>
      <c r="W1983">
        <v>71</v>
      </c>
      <c r="X1983">
        <v>75</v>
      </c>
      <c r="Y1983">
        <v>6</v>
      </c>
    </row>
    <row r="1984" spans="1:25" x14ac:dyDescent="0.35">
      <c r="A1984">
        <v>1983</v>
      </c>
      <c r="B1984" t="s">
        <v>34</v>
      </c>
      <c r="C1984">
        <v>118458</v>
      </c>
      <c r="D1984">
        <f>ROUND(AI_Impact_on_Jobs_20303[[#This Row],[Salary]]/1000, 1)</f>
        <v>118.5</v>
      </c>
      <c r="E1984">
        <v>27</v>
      </c>
      <c r="F19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84" t="s">
        <v>38</v>
      </c>
      <c r="H1984">
        <v>29</v>
      </c>
      <c r="I1984">
        <v>6</v>
      </c>
      <c r="J1984">
        <v>44</v>
      </c>
      <c r="K1984" t="s">
        <v>27</v>
      </c>
      <c r="L1984">
        <f>IF(AI_Impact_on_Jobs_20303[[#This Row],[Risk_Category]] = "Low", AI_Impact_on_Jobs_20303[[#This Row],[Automation_Probability_2030]], 0)</f>
        <v>0</v>
      </c>
      <c r="M1984">
        <f>IF(AI_Impact_on_Jobs_20303[[#This Row],[Risk_Category]]="Medium", AI_Impact_on_Jobs_20303[[#This Row],[Automation_Probability_2030]], 0)</f>
        <v>44</v>
      </c>
      <c r="N1984">
        <f>IF(AI_Impact_on_Jobs_20303[[#This Row],[Risk_Category]]="High", AI_Impact_on_Jobs_20303[[#This Row],[Automation_Probability_2030]], 0)</f>
        <v>0</v>
      </c>
      <c r="O1984">
        <f>AVERAGE(AI_Impact_on_Jobs_20303[[#This Row],[Skill_1]:[Skill_10]])</f>
        <v>42.3</v>
      </c>
      <c r="P1984">
        <v>3</v>
      </c>
      <c r="Q1984">
        <v>63</v>
      </c>
      <c r="R1984">
        <v>88</v>
      </c>
      <c r="S1984">
        <v>45</v>
      </c>
      <c r="T1984">
        <v>75</v>
      </c>
      <c r="U1984">
        <v>15</v>
      </c>
      <c r="V1984">
        <v>89</v>
      </c>
      <c r="W1984">
        <v>15</v>
      </c>
      <c r="X1984">
        <v>19</v>
      </c>
      <c r="Y1984">
        <v>11</v>
      </c>
    </row>
    <row r="1985" spans="1:25" x14ac:dyDescent="0.35">
      <c r="A1985">
        <v>1984</v>
      </c>
      <c r="B1985" t="s">
        <v>18</v>
      </c>
      <c r="C1985">
        <v>105763</v>
      </c>
      <c r="D1985">
        <f>ROUND(AI_Impact_on_Jobs_20303[[#This Row],[Salary]]/1000, 1)</f>
        <v>105.8</v>
      </c>
      <c r="E1985">
        <v>6</v>
      </c>
      <c r="F19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85" t="s">
        <v>22</v>
      </c>
      <c r="H1985">
        <v>55</v>
      </c>
      <c r="I1985">
        <v>149</v>
      </c>
      <c r="J1985">
        <v>9</v>
      </c>
      <c r="K1985" t="s">
        <v>20</v>
      </c>
      <c r="L1985">
        <f>IF(AI_Impact_on_Jobs_20303[[#This Row],[Risk_Category]] = "Low", AI_Impact_on_Jobs_20303[[#This Row],[Automation_Probability_2030]], 0)</f>
        <v>0</v>
      </c>
      <c r="M1985">
        <f>IF(AI_Impact_on_Jobs_20303[[#This Row],[Risk_Category]]="Medium", AI_Impact_on_Jobs_20303[[#This Row],[Automation_Probability_2030]], 0)</f>
        <v>0</v>
      </c>
      <c r="N1985">
        <f>IF(AI_Impact_on_Jobs_20303[[#This Row],[Risk_Category]]="High", AI_Impact_on_Jobs_20303[[#This Row],[Automation_Probability_2030]], 0)</f>
        <v>9</v>
      </c>
      <c r="O1985">
        <f>AVERAGE(AI_Impact_on_Jobs_20303[[#This Row],[Skill_1]:[Skill_10]])</f>
        <v>52.8</v>
      </c>
      <c r="P1985">
        <v>38</v>
      </c>
      <c r="Q1985">
        <v>58</v>
      </c>
      <c r="R1985">
        <v>62</v>
      </c>
      <c r="S1985">
        <v>82</v>
      </c>
      <c r="T1985">
        <v>74</v>
      </c>
      <c r="U1985">
        <v>57</v>
      </c>
      <c r="V1985">
        <v>67</v>
      </c>
      <c r="W1985">
        <v>75</v>
      </c>
      <c r="X1985">
        <v>13</v>
      </c>
      <c r="Y1985">
        <v>2</v>
      </c>
    </row>
    <row r="1986" spans="1:25" x14ac:dyDescent="0.35">
      <c r="A1986">
        <v>1985</v>
      </c>
      <c r="B1986" t="s">
        <v>18</v>
      </c>
      <c r="C1986">
        <v>99458</v>
      </c>
      <c r="D1986">
        <f>ROUND(AI_Impact_on_Jobs_20303[[#This Row],[Salary]]/1000, 1)</f>
        <v>99.5</v>
      </c>
      <c r="E1986">
        <v>16</v>
      </c>
      <c r="F19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86" t="s">
        <v>38</v>
      </c>
      <c r="H1986">
        <v>85</v>
      </c>
      <c r="I1986">
        <v>91</v>
      </c>
      <c r="J1986">
        <v>94</v>
      </c>
      <c r="K1986" t="s">
        <v>20</v>
      </c>
      <c r="L1986">
        <f>IF(AI_Impact_on_Jobs_20303[[#This Row],[Risk_Category]] = "Low", AI_Impact_on_Jobs_20303[[#This Row],[Automation_Probability_2030]], 0)</f>
        <v>0</v>
      </c>
      <c r="M1986">
        <f>IF(AI_Impact_on_Jobs_20303[[#This Row],[Risk_Category]]="Medium", AI_Impact_on_Jobs_20303[[#This Row],[Automation_Probability_2030]], 0)</f>
        <v>0</v>
      </c>
      <c r="N1986">
        <f>IF(AI_Impact_on_Jobs_20303[[#This Row],[Risk_Category]]="High", AI_Impact_on_Jobs_20303[[#This Row],[Automation_Probability_2030]], 0)</f>
        <v>94</v>
      </c>
      <c r="O1986">
        <f>AVERAGE(AI_Impact_on_Jobs_20303[[#This Row],[Skill_1]:[Skill_10]])</f>
        <v>43.1</v>
      </c>
      <c r="P1986">
        <v>22</v>
      </c>
      <c r="Q1986">
        <v>42</v>
      </c>
      <c r="R1986">
        <v>38</v>
      </c>
      <c r="S1986">
        <v>93</v>
      </c>
      <c r="T1986">
        <v>29</v>
      </c>
      <c r="U1986">
        <v>47</v>
      </c>
      <c r="V1986">
        <v>19</v>
      </c>
      <c r="W1986">
        <v>52</v>
      </c>
      <c r="X1986">
        <v>86</v>
      </c>
      <c r="Y1986">
        <v>3</v>
      </c>
    </row>
    <row r="1987" spans="1:25" x14ac:dyDescent="0.35">
      <c r="A1987">
        <v>1986</v>
      </c>
      <c r="B1987" t="s">
        <v>43</v>
      </c>
      <c r="C1987">
        <v>34516</v>
      </c>
      <c r="D1987">
        <f>ROUND(AI_Impact_on_Jobs_20303[[#This Row],[Salary]]/1000, 1)</f>
        <v>34.5</v>
      </c>
      <c r="E1987">
        <v>11</v>
      </c>
      <c r="F19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87" t="s">
        <v>38</v>
      </c>
      <c r="H1987">
        <v>91</v>
      </c>
      <c r="I1987">
        <v>57</v>
      </c>
      <c r="J1987">
        <v>24</v>
      </c>
      <c r="K1987" t="s">
        <v>23</v>
      </c>
      <c r="L1987">
        <f>IF(AI_Impact_on_Jobs_20303[[#This Row],[Risk_Category]] = "Low", AI_Impact_on_Jobs_20303[[#This Row],[Automation_Probability_2030]], 0)</f>
        <v>24</v>
      </c>
      <c r="M1987">
        <f>IF(AI_Impact_on_Jobs_20303[[#This Row],[Risk_Category]]="Medium", AI_Impact_on_Jobs_20303[[#This Row],[Automation_Probability_2030]], 0)</f>
        <v>0</v>
      </c>
      <c r="N1987">
        <f>IF(AI_Impact_on_Jobs_20303[[#This Row],[Risk_Category]]="High", AI_Impact_on_Jobs_20303[[#This Row],[Automation_Probability_2030]], 0)</f>
        <v>0</v>
      </c>
      <c r="O1987">
        <f>AVERAGE(AI_Impact_on_Jobs_20303[[#This Row],[Skill_1]:[Skill_10]])</f>
        <v>36</v>
      </c>
      <c r="P1987">
        <v>26</v>
      </c>
      <c r="Q1987">
        <v>18</v>
      </c>
      <c r="R1987">
        <v>6</v>
      </c>
      <c r="S1987">
        <v>71</v>
      </c>
      <c r="T1987">
        <v>39</v>
      </c>
      <c r="U1987">
        <v>4</v>
      </c>
      <c r="V1987">
        <v>91</v>
      </c>
      <c r="W1987">
        <v>73</v>
      </c>
      <c r="X1987">
        <v>27</v>
      </c>
      <c r="Y1987">
        <v>5</v>
      </c>
    </row>
    <row r="1988" spans="1:25" x14ac:dyDescent="0.35">
      <c r="A1988">
        <v>1987</v>
      </c>
      <c r="B1988" t="s">
        <v>31</v>
      </c>
      <c r="C1988">
        <v>123606</v>
      </c>
      <c r="D1988">
        <f>ROUND(AI_Impact_on_Jobs_20303[[#This Row],[Salary]]/1000, 1)</f>
        <v>123.6</v>
      </c>
      <c r="E1988">
        <v>9</v>
      </c>
      <c r="F19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88" t="s">
        <v>19</v>
      </c>
      <c r="H1988">
        <v>34</v>
      </c>
      <c r="I1988">
        <v>102</v>
      </c>
      <c r="J1988">
        <v>18</v>
      </c>
      <c r="K1988" t="s">
        <v>23</v>
      </c>
      <c r="L1988">
        <f>IF(AI_Impact_on_Jobs_20303[[#This Row],[Risk_Category]] = "Low", AI_Impact_on_Jobs_20303[[#This Row],[Automation_Probability_2030]], 0)</f>
        <v>18</v>
      </c>
      <c r="M1988">
        <f>IF(AI_Impact_on_Jobs_20303[[#This Row],[Risk_Category]]="Medium", AI_Impact_on_Jobs_20303[[#This Row],[Automation_Probability_2030]], 0)</f>
        <v>0</v>
      </c>
      <c r="N1988">
        <f>IF(AI_Impact_on_Jobs_20303[[#This Row],[Risk_Category]]="High", AI_Impact_on_Jobs_20303[[#This Row],[Automation_Probability_2030]], 0)</f>
        <v>0</v>
      </c>
      <c r="O1988">
        <f>AVERAGE(AI_Impact_on_Jobs_20303[[#This Row],[Skill_1]:[Skill_10]])</f>
        <v>35.9</v>
      </c>
      <c r="P1988">
        <v>21</v>
      </c>
      <c r="Q1988">
        <v>78</v>
      </c>
      <c r="R1988">
        <v>3</v>
      </c>
      <c r="S1988">
        <v>58</v>
      </c>
      <c r="T1988">
        <v>27</v>
      </c>
      <c r="U1988">
        <v>43</v>
      </c>
      <c r="V1988">
        <v>21</v>
      </c>
      <c r="W1988">
        <v>63</v>
      </c>
      <c r="X1988">
        <v>43</v>
      </c>
      <c r="Y1988">
        <v>2</v>
      </c>
    </row>
    <row r="1989" spans="1:25" x14ac:dyDescent="0.35">
      <c r="A1989">
        <v>1988</v>
      </c>
      <c r="B1989" t="s">
        <v>36</v>
      </c>
      <c r="C1989">
        <v>149359</v>
      </c>
      <c r="D1989">
        <f>ROUND(AI_Impact_on_Jobs_20303[[#This Row],[Salary]]/1000, 1)</f>
        <v>149.4</v>
      </c>
      <c r="E1989">
        <v>0</v>
      </c>
      <c r="F19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89" t="s">
        <v>22</v>
      </c>
      <c r="H1989">
        <v>47</v>
      </c>
      <c r="I1989">
        <v>68</v>
      </c>
      <c r="J1989">
        <v>53</v>
      </c>
      <c r="K1989" t="s">
        <v>27</v>
      </c>
      <c r="L1989">
        <f>IF(AI_Impact_on_Jobs_20303[[#This Row],[Risk_Category]] = "Low", AI_Impact_on_Jobs_20303[[#This Row],[Automation_Probability_2030]], 0)</f>
        <v>0</v>
      </c>
      <c r="M1989">
        <f>IF(AI_Impact_on_Jobs_20303[[#This Row],[Risk_Category]]="Medium", AI_Impact_on_Jobs_20303[[#This Row],[Automation_Probability_2030]], 0)</f>
        <v>53</v>
      </c>
      <c r="N1989">
        <f>IF(AI_Impact_on_Jobs_20303[[#This Row],[Risk_Category]]="High", AI_Impact_on_Jobs_20303[[#This Row],[Automation_Probability_2030]], 0)</f>
        <v>0</v>
      </c>
      <c r="O1989">
        <f>AVERAGE(AI_Impact_on_Jobs_20303[[#This Row],[Skill_1]:[Skill_10]])</f>
        <v>69.5</v>
      </c>
      <c r="P1989">
        <v>41</v>
      </c>
      <c r="Q1989">
        <v>65</v>
      </c>
      <c r="R1989">
        <v>95</v>
      </c>
      <c r="S1989">
        <v>53</v>
      </c>
      <c r="T1989">
        <v>79</v>
      </c>
      <c r="U1989">
        <v>75</v>
      </c>
      <c r="V1989">
        <v>92</v>
      </c>
      <c r="W1989">
        <v>21</v>
      </c>
      <c r="X1989">
        <v>83</v>
      </c>
      <c r="Y1989">
        <v>91</v>
      </c>
    </row>
    <row r="1990" spans="1:25" x14ac:dyDescent="0.35">
      <c r="A1990">
        <v>1989</v>
      </c>
      <c r="B1990" t="s">
        <v>28</v>
      </c>
      <c r="C1990">
        <v>37509</v>
      </c>
      <c r="D1990">
        <f>ROUND(AI_Impact_on_Jobs_20303[[#This Row],[Salary]]/1000, 1)</f>
        <v>37.5</v>
      </c>
      <c r="E1990">
        <v>28</v>
      </c>
      <c r="F19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1990" t="s">
        <v>38</v>
      </c>
      <c r="H1990">
        <v>31</v>
      </c>
      <c r="I1990">
        <v>145</v>
      </c>
      <c r="J1990">
        <v>55</v>
      </c>
      <c r="K1990" t="s">
        <v>27</v>
      </c>
      <c r="L1990">
        <f>IF(AI_Impact_on_Jobs_20303[[#This Row],[Risk_Category]] = "Low", AI_Impact_on_Jobs_20303[[#This Row],[Automation_Probability_2030]], 0)</f>
        <v>0</v>
      </c>
      <c r="M1990">
        <f>IF(AI_Impact_on_Jobs_20303[[#This Row],[Risk_Category]]="Medium", AI_Impact_on_Jobs_20303[[#This Row],[Automation_Probability_2030]], 0)</f>
        <v>55</v>
      </c>
      <c r="N1990">
        <f>IF(AI_Impact_on_Jobs_20303[[#This Row],[Risk_Category]]="High", AI_Impact_on_Jobs_20303[[#This Row],[Automation_Probability_2030]], 0)</f>
        <v>0</v>
      </c>
      <c r="O1990">
        <f>AVERAGE(AI_Impact_on_Jobs_20303[[#This Row],[Skill_1]:[Skill_10]])</f>
        <v>49</v>
      </c>
      <c r="P1990">
        <v>38</v>
      </c>
      <c r="Q1990">
        <v>79</v>
      </c>
      <c r="R1990">
        <v>3</v>
      </c>
      <c r="S1990">
        <v>18</v>
      </c>
      <c r="T1990">
        <v>54</v>
      </c>
      <c r="U1990">
        <v>57</v>
      </c>
      <c r="V1990">
        <v>83</v>
      </c>
      <c r="W1990">
        <v>46</v>
      </c>
      <c r="X1990">
        <v>81</v>
      </c>
      <c r="Y1990">
        <v>31</v>
      </c>
    </row>
    <row r="1991" spans="1:25" x14ac:dyDescent="0.35">
      <c r="A1991">
        <v>1990</v>
      </c>
      <c r="B1991" t="s">
        <v>36</v>
      </c>
      <c r="C1991">
        <v>117178</v>
      </c>
      <c r="D1991">
        <f>ROUND(AI_Impact_on_Jobs_20303[[#This Row],[Salary]]/1000, 1)</f>
        <v>117.2</v>
      </c>
      <c r="E1991">
        <v>4</v>
      </c>
      <c r="F19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91" t="s">
        <v>22</v>
      </c>
      <c r="H1991">
        <v>21</v>
      </c>
      <c r="I1991">
        <v>89</v>
      </c>
      <c r="J1991">
        <v>64</v>
      </c>
      <c r="K1991" t="s">
        <v>27</v>
      </c>
      <c r="L1991">
        <f>IF(AI_Impact_on_Jobs_20303[[#This Row],[Risk_Category]] = "Low", AI_Impact_on_Jobs_20303[[#This Row],[Automation_Probability_2030]], 0)</f>
        <v>0</v>
      </c>
      <c r="M1991">
        <f>IF(AI_Impact_on_Jobs_20303[[#This Row],[Risk_Category]]="Medium", AI_Impact_on_Jobs_20303[[#This Row],[Automation_Probability_2030]], 0)</f>
        <v>64</v>
      </c>
      <c r="N1991">
        <f>IF(AI_Impact_on_Jobs_20303[[#This Row],[Risk_Category]]="High", AI_Impact_on_Jobs_20303[[#This Row],[Automation_Probability_2030]], 0)</f>
        <v>0</v>
      </c>
      <c r="O1991">
        <f>AVERAGE(AI_Impact_on_Jobs_20303[[#This Row],[Skill_1]:[Skill_10]])</f>
        <v>35.299999999999997</v>
      </c>
      <c r="P1991">
        <v>22</v>
      </c>
      <c r="Q1991">
        <v>81</v>
      </c>
      <c r="R1991">
        <v>28</v>
      </c>
      <c r="S1991">
        <v>3</v>
      </c>
      <c r="T1991">
        <v>11</v>
      </c>
      <c r="U1991">
        <v>75</v>
      </c>
      <c r="V1991">
        <v>26</v>
      </c>
      <c r="W1991">
        <v>65</v>
      </c>
      <c r="X1991">
        <v>7</v>
      </c>
      <c r="Y1991">
        <v>35</v>
      </c>
    </row>
    <row r="1992" spans="1:25" x14ac:dyDescent="0.35">
      <c r="A1992">
        <v>1991</v>
      </c>
      <c r="B1992" t="s">
        <v>44</v>
      </c>
      <c r="C1992">
        <v>49060</v>
      </c>
      <c r="D1992">
        <f>ROUND(AI_Impact_on_Jobs_20303[[#This Row],[Salary]]/1000, 1)</f>
        <v>49.1</v>
      </c>
      <c r="E1992">
        <v>0</v>
      </c>
      <c r="F19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92" t="s">
        <v>38</v>
      </c>
      <c r="H1992">
        <v>4</v>
      </c>
      <c r="I1992">
        <v>145</v>
      </c>
      <c r="J1992">
        <v>43</v>
      </c>
      <c r="K1992" t="s">
        <v>27</v>
      </c>
      <c r="L1992">
        <f>IF(AI_Impact_on_Jobs_20303[[#This Row],[Risk_Category]] = "Low", AI_Impact_on_Jobs_20303[[#This Row],[Automation_Probability_2030]], 0)</f>
        <v>0</v>
      </c>
      <c r="M1992">
        <f>IF(AI_Impact_on_Jobs_20303[[#This Row],[Risk_Category]]="Medium", AI_Impact_on_Jobs_20303[[#This Row],[Automation_Probability_2030]], 0)</f>
        <v>43</v>
      </c>
      <c r="N1992">
        <f>IF(AI_Impact_on_Jobs_20303[[#This Row],[Risk_Category]]="High", AI_Impact_on_Jobs_20303[[#This Row],[Automation_Probability_2030]], 0)</f>
        <v>0</v>
      </c>
      <c r="O1992">
        <f>AVERAGE(AI_Impact_on_Jobs_20303[[#This Row],[Skill_1]:[Skill_10]])</f>
        <v>55.1</v>
      </c>
      <c r="P1992">
        <v>18</v>
      </c>
      <c r="Q1992">
        <v>37</v>
      </c>
      <c r="R1992">
        <v>67</v>
      </c>
      <c r="S1992">
        <v>7</v>
      </c>
      <c r="T1992">
        <v>92</v>
      </c>
      <c r="U1992">
        <v>88</v>
      </c>
      <c r="V1992">
        <v>29</v>
      </c>
      <c r="W1992">
        <v>46</v>
      </c>
      <c r="X1992">
        <v>75</v>
      </c>
      <c r="Y1992">
        <v>92</v>
      </c>
    </row>
    <row r="1993" spans="1:25" x14ac:dyDescent="0.35">
      <c r="A1993">
        <v>1992</v>
      </c>
      <c r="B1993" t="s">
        <v>31</v>
      </c>
      <c r="C1993">
        <v>59235</v>
      </c>
      <c r="D1993">
        <f>ROUND(AI_Impact_on_Jobs_20303[[#This Row],[Salary]]/1000, 1)</f>
        <v>59.2</v>
      </c>
      <c r="E1993">
        <v>11</v>
      </c>
      <c r="F19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1993" t="s">
        <v>25</v>
      </c>
      <c r="H1993">
        <v>44</v>
      </c>
      <c r="I1993">
        <v>14</v>
      </c>
      <c r="J1993">
        <v>14</v>
      </c>
      <c r="K1993" t="s">
        <v>23</v>
      </c>
      <c r="L1993">
        <f>IF(AI_Impact_on_Jobs_20303[[#This Row],[Risk_Category]] = "Low", AI_Impact_on_Jobs_20303[[#This Row],[Automation_Probability_2030]], 0)</f>
        <v>14</v>
      </c>
      <c r="M1993">
        <f>IF(AI_Impact_on_Jobs_20303[[#This Row],[Risk_Category]]="Medium", AI_Impact_on_Jobs_20303[[#This Row],[Automation_Probability_2030]], 0)</f>
        <v>0</v>
      </c>
      <c r="N1993">
        <f>IF(AI_Impact_on_Jobs_20303[[#This Row],[Risk_Category]]="High", AI_Impact_on_Jobs_20303[[#This Row],[Automation_Probability_2030]], 0)</f>
        <v>0</v>
      </c>
      <c r="O1993">
        <f>AVERAGE(AI_Impact_on_Jobs_20303[[#This Row],[Skill_1]:[Skill_10]])</f>
        <v>38.200000000000003</v>
      </c>
      <c r="P1993">
        <v>48</v>
      </c>
      <c r="Q1993">
        <v>9</v>
      </c>
      <c r="R1993">
        <v>8</v>
      </c>
      <c r="S1993">
        <v>24</v>
      </c>
      <c r="T1993">
        <v>32</v>
      </c>
      <c r="U1993">
        <v>35</v>
      </c>
      <c r="V1993">
        <v>91</v>
      </c>
      <c r="W1993">
        <v>10</v>
      </c>
      <c r="X1993">
        <v>77</v>
      </c>
      <c r="Y1993">
        <v>48</v>
      </c>
    </row>
    <row r="1994" spans="1:25" x14ac:dyDescent="0.35">
      <c r="A1994">
        <v>1993</v>
      </c>
      <c r="B1994" t="s">
        <v>31</v>
      </c>
      <c r="C1994">
        <v>79216</v>
      </c>
      <c r="D1994">
        <f>ROUND(AI_Impact_on_Jobs_20303[[#This Row],[Salary]]/1000, 1)</f>
        <v>79.2</v>
      </c>
      <c r="E1994">
        <v>21</v>
      </c>
      <c r="F19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94" t="s">
        <v>38</v>
      </c>
      <c r="H1994">
        <v>7</v>
      </c>
      <c r="I1994">
        <v>89</v>
      </c>
      <c r="J1994">
        <v>21</v>
      </c>
      <c r="K1994" t="s">
        <v>23</v>
      </c>
      <c r="L1994">
        <f>IF(AI_Impact_on_Jobs_20303[[#This Row],[Risk_Category]] = "Low", AI_Impact_on_Jobs_20303[[#This Row],[Automation_Probability_2030]], 0)</f>
        <v>21</v>
      </c>
      <c r="M1994">
        <f>IF(AI_Impact_on_Jobs_20303[[#This Row],[Risk_Category]]="Medium", AI_Impact_on_Jobs_20303[[#This Row],[Automation_Probability_2030]], 0)</f>
        <v>0</v>
      </c>
      <c r="N1994">
        <f>IF(AI_Impact_on_Jobs_20303[[#This Row],[Risk_Category]]="High", AI_Impact_on_Jobs_20303[[#This Row],[Automation_Probability_2030]], 0)</f>
        <v>0</v>
      </c>
      <c r="O1994">
        <f>AVERAGE(AI_Impact_on_Jobs_20303[[#This Row],[Skill_1]:[Skill_10]])</f>
        <v>48.6</v>
      </c>
      <c r="P1994">
        <v>61</v>
      </c>
      <c r="Q1994">
        <v>48</v>
      </c>
      <c r="R1994">
        <v>94</v>
      </c>
      <c r="S1994">
        <v>2</v>
      </c>
      <c r="T1994">
        <v>71</v>
      </c>
      <c r="U1994">
        <v>41</v>
      </c>
      <c r="V1994">
        <v>71</v>
      </c>
      <c r="W1994">
        <v>68</v>
      </c>
      <c r="X1994">
        <v>1</v>
      </c>
      <c r="Y1994">
        <v>29</v>
      </c>
    </row>
    <row r="1995" spans="1:25" x14ac:dyDescent="0.35">
      <c r="A1995">
        <v>1994</v>
      </c>
      <c r="B1995" t="s">
        <v>31</v>
      </c>
      <c r="C1995">
        <v>49789</v>
      </c>
      <c r="D1995">
        <f>ROUND(AI_Impact_on_Jobs_20303[[#This Row],[Salary]]/1000, 1)</f>
        <v>49.8</v>
      </c>
      <c r="E1995">
        <v>20</v>
      </c>
      <c r="F19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95" t="s">
        <v>19</v>
      </c>
      <c r="H1995">
        <v>17</v>
      </c>
      <c r="I1995">
        <v>123</v>
      </c>
      <c r="J1995">
        <v>11</v>
      </c>
      <c r="K1995" t="s">
        <v>23</v>
      </c>
      <c r="L1995">
        <f>IF(AI_Impact_on_Jobs_20303[[#This Row],[Risk_Category]] = "Low", AI_Impact_on_Jobs_20303[[#This Row],[Automation_Probability_2030]], 0)</f>
        <v>11</v>
      </c>
      <c r="M1995">
        <f>IF(AI_Impact_on_Jobs_20303[[#This Row],[Risk_Category]]="Medium", AI_Impact_on_Jobs_20303[[#This Row],[Automation_Probability_2030]], 0)</f>
        <v>0</v>
      </c>
      <c r="N1995">
        <f>IF(AI_Impact_on_Jobs_20303[[#This Row],[Risk_Category]]="High", AI_Impact_on_Jobs_20303[[#This Row],[Automation_Probability_2030]], 0)</f>
        <v>0</v>
      </c>
      <c r="O1995">
        <f>AVERAGE(AI_Impact_on_Jobs_20303[[#This Row],[Skill_1]:[Skill_10]])</f>
        <v>43.5</v>
      </c>
      <c r="P1995">
        <v>47</v>
      </c>
      <c r="Q1995">
        <v>25</v>
      </c>
      <c r="R1995">
        <v>58</v>
      </c>
      <c r="S1995">
        <v>72</v>
      </c>
      <c r="T1995">
        <v>33</v>
      </c>
      <c r="U1995">
        <v>6</v>
      </c>
      <c r="V1995">
        <v>82</v>
      </c>
      <c r="W1995">
        <v>9</v>
      </c>
      <c r="X1995">
        <v>71</v>
      </c>
      <c r="Y1995">
        <v>32</v>
      </c>
    </row>
    <row r="1996" spans="1:25" x14ac:dyDescent="0.35">
      <c r="A1996">
        <v>1995</v>
      </c>
      <c r="B1996" t="s">
        <v>39</v>
      </c>
      <c r="C1996">
        <v>107171</v>
      </c>
      <c r="D1996">
        <f>ROUND(AI_Impact_on_Jobs_20303[[#This Row],[Salary]]/1000, 1)</f>
        <v>107.2</v>
      </c>
      <c r="E1996">
        <v>21</v>
      </c>
      <c r="F19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96" t="s">
        <v>25</v>
      </c>
      <c r="H1996">
        <v>2</v>
      </c>
      <c r="I1996">
        <v>92</v>
      </c>
      <c r="J1996">
        <v>87</v>
      </c>
      <c r="K1996" t="s">
        <v>20</v>
      </c>
      <c r="L1996">
        <f>IF(AI_Impact_on_Jobs_20303[[#This Row],[Risk_Category]] = "Low", AI_Impact_on_Jobs_20303[[#This Row],[Automation_Probability_2030]], 0)</f>
        <v>0</v>
      </c>
      <c r="M1996">
        <f>IF(AI_Impact_on_Jobs_20303[[#This Row],[Risk_Category]]="Medium", AI_Impact_on_Jobs_20303[[#This Row],[Automation_Probability_2030]], 0)</f>
        <v>0</v>
      </c>
      <c r="N1996">
        <f>IF(AI_Impact_on_Jobs_20303[[#This Row],[Risk_Category]]="High", AI_Impact_on_Jobs_20303[[#This Row],[Automation_Probability_2030]], 0)</f>
        <v>87</v>
      </c>
      <c r="O1996">
        <f>AVERAGE(AI_Impact_on_Jobs_20303[[#This Row],[Skill_1]:[Skill_10]])</f>
        <v>50.2</v>
      </c>
      <c r="P1996">
        <v>52</v>
      </c>
      <c r="Q1996">
        <v>6</v>
      </c>
      <c r="R1996">
        <v>33</v>
      </c>
      <c r="S1996">
        <v>18</v>
      </c>
      <c r="T1996">
        <v>81</v>
      </c>
      <c r="U1996">
        <v>91</v>
      </c>
      <c r="V1996">
        <v>51</v>
      </c>
      <c r="W1996">
        <v>31</v>
      </c>
      <c r="X1996">
        <v>51</v>
      </c>
      <c r="Y1996">
        <v>88</v>
      </c>
    </row>
    <row r="1997" spans="1:25" x14ac:dyDescent="0.35">
      <c r="A1997">
        <v>1996</v>
      </c>
      <c r="B1997" t="s">
        <v>31</v>
      </c>
      <c r="C1997">
        <v>30443</v>
      </c>
      <c r="D1997">
        <f>ROUND(AI_Impact_on_Jobs_20303[[#This Row],[Salary]]/1000, 1)</f>
        <v>30.4</v>
      </c>
      <c r="E1997">
        <v>21</v>
      </c>
      <c r="F19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1997" t="s">
        <v>22</v>
      </c>
      <c r="H1997">
        <v>86</v>
      </c>
      <c r="I1997">
        <v>83</v>
      </c>
      <c r="J1997">
        <v>23</v>
      </c>
      <c r="K1997" t="s">
        <v>23</v>
      </c>
      <c r="L1997">
        <f>IF(AI_Impact_on_Jobs_20303[[#This Row],[Risk_Category]] = "Low", AI_Impact_on_Jobs_20303[[#This Row],[Automation_Probability_2030]], 0)</f>
        <v>23</v>
      </c>
      <c r="M1997">
        <f>IF(AI_Impact_on_Jobs_20303[[#This Row],[Risk_Category]]="Medium", AI_Impact_on_Jobs_20303[[#This Row],[Automation_Probability_2030]], 0)</f>
        <v>0</v>
      </c>
      <c r="N1997">
        <f>IF(AI_Impact_on_Jobs_20303[[#This Row],[Risk_Category]]="High", AI_Impact_on_Jobs_20303[[#This Row],[Automation_Probability_2030]], 0)</f>
        <v>0</v>
      </c>
      <c r="O1997">
        <f>AVERAGE(AI_Impact_on_Jobs_20303[[#This Row],[Skill_1]:[Skill_10]])</f>
        <v>58</v>
      </c>
      <c r="P1997">
        <v>65</v>
      </c>
      <c r="Q1997">
        <v>57</v>
      </c>
      <c r="R1997">
        <v>53</v>
      </c>
      <c r="S1997">
        <v>55</v>
      </c>
      <c r="T1997">
        <v>85</v>
      </c>
      <c r="U1997">
        <v>92</v>
      </c>
      <c r="V1997">
        <v>11</v>
      </c>
      <c r="W1997">
        <v>57</v>
      </c>
      <c r="X1997">
        <v>92</v>
      </c>
      <c r="Y1997">
        <v>13</v>
      </c>
    </row>
    <row r="1998" spans="1:25" x14ac:dyDescent="0.35">
      <c r="A1998">
        <v>1997</v>
      </c>
      <c r="B1998" t="s">
        <v>30</v>
      </c>
      <c r="C1998">
        <v>105494</v>
      </c>
      <c r="D1998">
        <f>ROUND(AI_Impact_on_Jobs_20303[[#This Row],[Salary]]/1000, 1)</f>
        <v>105.5</v>
      </c>
      <c r="E1998">
        <v>7</v>
      </c>
      <c r="F19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98" t="s">
        <v>38</v>
      </c>
      <c r="H1998">
        <v>9</v>
      </c>
      <c r="I1998">
        <v>61</v>
      </c>
      <c r="J1998">
        <v>66</v>
      </c>
      <c r="K1998" t="s">
        <v>27</v>
      </c>
      <c r="L1998">
        <f>IF(AI_Impact_on_Jobs_20303[[#This Row],[Risk_Category]] = "Low", AI_Impact_on_Jobs_20303[[#This Row],[Automation_Probability_2030]], 0)</f>
        <v>0</v>
      </c>
      <c r="M1998">
        <f>IF(AI_Impact_on_Jobs_20303[[#This Row],[Risk_Category]]="Medium", AI_Impact_on_Jobs_20303[[#This Row],[Automation_Probability_2030]], 0)</f>
        <v>66</v>
      </c>
      <c r="N1998">
        <f>IF(AI_Impact_on_Jobs_20303[[#This Row],[Risk_Category]]="High", AI_Impact_on_Jobs_20303[[#This Row],[Automation_Probability_2030]], 0)</f>
        <v>0</v>
      </c>
      <c r="O1998">
        <f>AVERAGE(AI_Impact_on_Jobs_20303[[#This Row],[Skill_1]:[Skill_10]])</f>
        <v>47.4</v>
      </c>
      <c r="P1998">
        <v>45</v>
      </c>
      <c r="Q1998">
        <v>69</v>
      </c>
      <c r="R1998">
        <v>14</v>
      </c>
      <c r="S1998">
        <v>2</v>
      </c>
      <c r="T1998">
        <v>89</v>
      </c>
      <c r="U1998">
        <v>57</v>
      </c>
      <c r="V1998">
        <v>2</v>
      </c>
      <c r="W1998">
        <v>99</v>
      </c>
      <c r="X1998">
        <v>49</v>
      </c>
      <c r="Y1998">
        <v>48</v>
      </c>
    </row>
    <row r="1999" spans="1:25" x14ac:dyDescent="0.35">
      <c r="A1999">
        <v>1998</v>
      </c>
      <c r="B1999" t="s">
        <v>34</v>
      </c>
      <c r="C1999">
        <v>45231</v>
      </c>
      <c r="D1999">
        <f>ROUND(AI_Impact_on_Jobs_20303[[#This Row],[Salary]]/1000, 1)</f>
        <v>45.2</v>
      </c>
      <c r="E1999">
        <v>0</v>
      </c>
      <c r="F19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1999" t="s">
        <v>25</v>
      </c>
      <c r="H1999">
        <v>1</v>
      </c>
      <c r="I1999">
        <v>107</v>
      </c>
      <c r="J1999">
        <v>55</v>
      </c>
      <c r="K1999" t="s">
        <v>27</v>
      </c>
      <c r="L1999">
        <f>IF(AI_Impact_on_Jobs_20303[[#This Row],[Risk_Category]] = "Low", AI_Impact_on_Jobs_20303[[#This Row],[Automation_Probability_2030]], 0)</f>
        <v>0</v>
      </c>
      <c r="M1999">
        <f>IF(AI_Impact_on_Jobs_20303[[#This Row],[Risk_Category]]="Medium", AI_Impact_on_Jobs_20303[[#This Row],[Automation_Probability_2030]], 0)</f>
        <v>55</v>
      </c>
      <c r="N1999">
        <f>IF(AI_Impact_on_Jobs_20303[[#This Row],[Risk_Category]]="High", AI_Impact_on_Jobs_20303[[#This Row],[Automation_Probability_2030]], 0)</f>
        <v>0</v>
      </c>
      <c r="O1999">
        <f>AVERAGE(AI_Impact_on_Jobs_20303[[#This Row],[Skill_1]:[Skill_10]])</f>
        <v>54.4</v>
      </c>
      <c r="P1999">
        <v>3</v>
      </c>
      <c r="Q1999">
        <v>73</v>
      </c>
      <c r="R1999">
        <v>38</v>
      </c>
      <c r="S1999">
        <v>72</v>
      </c>
      <c r="T1999">
        <v>14</v>
      </c>
      <c r="U1999">
        <v>91</v>
      </c>
      <c r="V1999">
        <v>88</v>
      </c>
      <c r="W1999">
        <v>15</v>
      </c>
      <c r="X1999">
        <v>94</v>
      </c>
      <c r="Y1999">
        <v>56</v>
      </c>
    </row>
    <row r="2000" spans="1:25" x14ac:dyDescent="0.35">
      <c r="A2000">
        <v>1999</v>
      </c>
      <c r="B2000" t="s">
        <v>41</v>
      </c>
      <c r="C2000">
        <v>116065</v>
      </c>
      <c r="D2000">
        <f>ROUND(AI_Impact_on_Jobs_20303[[#This Row],[Salary]]/1000, 1)</f>
        <v>116.1</v>
      </c>
      <c r="E2000">
        <v>9</v>
      </c>
      <c r="F20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00" t="s">
        <v>22</v>
      </c>
      <c r="H2000">
        <v>84</v>
      </c>
      <c r="I2000">
        <v>58</v>
      </c>
      <c r="J2000">
        <v>74</v>
      </c>
      <c r="K2000" t="s">
        <v>20</v>
      </c>
      <c r="L2000">
        <f>IF(AI_Impact_on_Jobs_20303[[#This Row],[Risk_Category]] = "Low", AI_Impact_on_Jobs_20303[[#This Row],[Automation_Probability_2030]], 0)</f>
        <v>0</v>
      </c>
      <c r="M2000">
        <f>IF(AI_Impact_on_Jobs_20303[[#This Row],[Risk_Category]]="Medium", AI_Impact_on_Jobs_20303[[#This Row],[Automation_Probability_2030]], 0)</f>
        <v>0</v>
      </c>
      <c r="N2000">
        <f>IF(AI_Impact_on_Jobs_20303[[#This Row],[Risk_Category]]="High", AI_Impact_on_Jobs_20303[[#This Row],[Automation_Probability_2030]], 0)</f>
        <v>74</v>
      </c>
      <c r="O2000">
        <f>AVERAGE(AI_Impact_on_Jobs_20303[[#This Row],[Skill_1]:[Skill_10]])</f>
        <v>38.299999999999997</v>
      </c>
      <c r="P2000">
        <v>29</v>
      </c>
      <c r="Q2000">
        <v>48</v>
      </c>
      <c r="R2000">
        <v>35</v>
      </c>
      <c r="S2000">
        <v>51</v>
      </c>
      <c r="T2000">
        <v>19</v>
      </c>
      <c r="U2000">
        <v>68</v>
      </c>
      <c r="V2000">
        <v>6</v>
      </c>
      <c r="W2000">
        <v>36</v>
      </c>
      <c r="X2000">
        <v>18</v>
      </c>
      <c r="Y2000">
        <v>73</v>
      </c>
    </row>
    <row r="2001" spans="1:25" x14ac:dyDescent="0.35">
      <c r="A2001">
        <v>2000</v>
      </c>
      <c r="B2001" t="s">
        <v>35</v>
      </c>
      <c r="C2001">
        <v>102436</v>
      </c>
      <c r="D2001">
        <f>ROUND(AI_Impact_on_Jobs_20303[[#This Row],[Salary]]/1000, 1)</f>
        <v>102.4</v>
      </c>
      <c r="E2001">
        <v>19</v>
      </c>
      <c r="F20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01" t="s">
        <v>22</v>
      </c>
      <c r="H2001">
        <v>8</v>
      </c>
      <c r="I2001">
        <v>129</v>
      </c>
      <c r="J2001">
        <v>66</v>
      </c>
      <c r="K2001" t="s">
        <v>27</v>
      </c>
      <c r="L2001">
        <f>IF(AI_Impact_on_Jobs_20303[[#This Row],[Risk_Category]] = "Low", AI_Impact_on_Jobs_20303[[#This Row],[Automation_Probability_2030]], 0)</f>
        <v>0</v>
      </c>
      <c r="M2001">
        <f>IF(AI_Impact_on_Jobs_20303[[#This Row],[Risk_Category]]="Medium", AI_Impact_on_Jobs_20303[[#This Row],[Automation_Probability_2030]], 0)</f>
        <v>66</v>
      </c>
      <c r="N2001">
        <f>IF(AI_Impact_on_Jobs_20303[[#This Row],[Risk_Category]]="High", AI_Impact_on_Jobs_20303[[#This Row],[Automation_Probability_2030]], 0)</f>
        <v>0</v>
      </c>
      <c r="O2001">
        <f>AVERAGE(AI_Impact_on_Jobs_20303[[#This Row],[Skill_1]:[Skill_10]])</f>
        <v>44.8</v>
      </c>
      <c r="P2001">
        <v>97</v>
      </c>
      <c r="Q2001">
        <v>58</v>
      </c>
      <c r="R2001">
        <v>33</v>
      </c>
      <c r="S2001">
        <v>32</v>
      </c>
      <c r="T2001">
        <v>38</v>
      </c>
      <c r="U2001">
        <v>61</v>
      </c>
      <c r="V2001">
        <v>49</v>
      </c>
      <c r="W2001">
        <v>65</v>
      </c>
      <c r="X2001">
        <v>4</v>
      </c>
      <c r="Y2001">
        <v>11</v>
      </c>
    </row>
    <row r="2002" spans="1:25" x14ac:dyDescent="0.35">
      <c r="A2002">
        <v>2001</v>
      </c>
      <c r="B2002" t="s">
        <v>32</v>
      </c>
      <c r="C2002">
        <v>62256</v>
      </c>
      <c r="D2002">
        <f>ROUND(AI_Impact_on_Jobs_20303[[#This Row],[Salary]]/1000, 1)</f>
        <v>62.3</v>
      </c>
      <c r="E2002">
        <v>25</v>
      </c>
      <c r="F20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02" t="s">
        <v>22</v>
      </c>
      <c r="H2002">
        <v>10</v>
      </c>
      <c r="I2002">
        <v>125</v>
      </c>
      <c r="J2002">
        <v>4</v>
      </c>
      <c r="K2002" t="s">
        <v>27</v>
      </c>
      <c r="L2002">
        <f>IF(AI_Impact_on_Jobs_20303[[#This Row],[Risk_Category]] = "Low", AI_Impact_on_Jobs_20303[[#This Row],[Automation_Probability_2030]], 0)</f>
        <v>0</v>
      </c>
      <c r="M2002">
        <f>IF(AI_Impact_on_Jobs_20303[[#This Row],[Risk_Category]]="Medium", AI_Impact_on_Jobs_20303[[#This Row],[Automation_Probability_2030]], 0)</f>
        <v>4</v>
      </c>
      <c r="N2002">
        <f>IF(AI_Impact_on_Jobs_20303[[#This Row],[Risk_Category]]="High", AI_Impact_on_Jobs_20303[[#This Row],[Automation_Probability_2030]], 0)</f>
        <v>0</v>
      </c>
      <c r="O2002">
        <f>AVERAGE(AI_Impact_on_Jobs_20303[[#This Row],[Skill_1]:[Skill_10]])</f>
        <v>64.5</v>
      </c>
      <c r="P2002">
        <v>95</v>
      </c>
      <c r="Q2002">
        <v>21</v>
      </c>
      <c r="R2002">
        <v>73</v>
      </c>
      <c r="S2002">
        <v>12</v>
      </c>
      <c r="T2002">
        <v>65</v>
      </c>
      <c r="U2002">
        <v>76</v>
      </c>
      <c r="V2002">
        <v>86</v>
      </c>
      <c r="W2002">
        <v>73</v>
      </c>
      <c r="X2002">
        <v>92</v>
      </c>
      <c r="Y2002">
        <v>52</v>
      </c>
    </row>
    <row r="2003" spans="1:25" x14ac:dyDescent="0.35">
      <c r="A2003">
        <v>2002</v>
      </c>
      <c r="B2003" t="s">
        <v>34</v>
      </c>
      <c r="C2003">
        <v>61917</v>
      </c>
      <c r="D2003">
        <f>ROUND(AI_Impact_on_Jobs_20303[[#This Row],[Salary]]/1000, 1)</f>
        <v>61.9</v>
      </c>
      <c r="E2003">
        <v>10</v>
      </c>
      <c r="F20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03" t="s">
        <v>19</v>
      </c>
      <c r="H2003">
        <v>8</v>
      </c>
      <c r="I2003">
        <v>78</v>
      </c>
      <c r="J2003">
        <v>41</v>
      </c>
      <c r="K2003" t="s">
        <v>27</v>
      </c>
      <c r="L2003">
        <f>IF(AI_Impact_on_Jobs_20303[[#This Row],[Risk_Category]] = "Low", AI_Impact_on_Jobs_20303[[#This Row],[Automation_Probability_2030]], 0)</f>
        <v>0</v>
      </c>
      <c r="M2003">
        <f>IF(AI_Impact_on_Jobs_20303[[#This Row],[Risk_Category]]="Medium", AI_Impact_on_Jobs_20303[[#This Row],[Automation_Probability_2030]], 0)</f>
        <v>41</v>
      </c>
      <c r="N2003">
        <f>IF(AI_Impact_on_Jobs_20303[[#This Row],[Risk_Category]]="High", AI_Impact_on_Jobs_20303[[#This Row],[Automation_Probability_2030]], 0)</f>
        <v>0</v>
      </c>
      <c r="O2003">
        <f>AVERAGE(AI_Impact_on_Jobs_20303[[#This Row],[Skill_1]:[Skill_10]])</f>
        <v>58.6</v>
      </c>
      <c r="P2003">
        <v>83</v>
      </c>
      <c r="Q2003">
        <v>15</v>
      </c>
      <c r="R2003">
        <v>62</v>
      </c>
      <c r="S2003">
        <v>96</v>
      </c>
      <c r="T2003">
        <v>84</v>
      </c>
      <c r="U2003">
        <v>6</v>
      </c>
      <c r="V2003">
        <v>32</v>
      </c>
      <c r="W2003">
        <v>14</v>
      </c>
      <c r="X2003">
        <v>95</v>
      </c>
      <c r="Y2003">
        <v>99</v>
      </c>
    </row>
    <row r="2004" spans="1:25" x14ac:dyDescent="0.35">
      <c r="A2004">
        <v>2003</v>
      </c>
      <c r="B2004" t="s">
        <v>35</v>
      </c>
      <c r="C2004">
        <v>62948</v>
      </c>
      <c r="D2004">
        <f>ROUND(AI_Impact_on_Jobs_20303[[#This Row],[Salary]]/1000, 1)</f>
        <v>62.9</v>
      </c>
      <c r="E2004">
        <v>6</v>
      </c>
      <c r="F20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04" t="s">
        <v>22</v>
      </c>
      <c r="H2004">
        <v>67</v>
      </c>
      <c r="I2004">
        <v>134</v>
      </c>
      <c r="J2004">
        <v>39</v>
      </c>
      <c r="K2004" t="s">
        <v>27</v>
      </c>
      <c r="L2004">
        <f>IF(AI_Impact_on_Jobs_20303[[#This Row],[Risk_Category]] = "Low", AI_Impact_on_Jobs_20303[[#This Row],[Automation_Probability_2030]], 0)</f>
        <v>0</v>
      </c>
      <c r="M2004">
        <f>IF(AI_Impact_on_Jobs_20303[[#This Row],[Risk_Category]]="Medium", AI_Impact_on_Jobs_20303[[#This Row],[Automation_Probability_2030]], 0)</f>
        <v>39</v>
      </c>
      <c r="N2004">
        <f>IF(AI_Impact_on_Jobs_20303[[#This Row],[Risk_Category]]="High", AI_Impact_on_Jobs_20303[[#This Row],[Automation_Probability_2030]], 0)</f>
        <v>0</v>
      </c>
      <c r="O2004">
        <f>AVERAGE(AI_Impact_on_Jobs_20303[[#This Row],[Skill_1]:[Skill_10]])</f>
        <v>27.4</v>
      </c>
      <c r="P2004">
        <v>19</v>
      </c>
      <c r="Q2004">
        <v>1</v>
      </c>
      <c r="R2004">
        <v>41</v>
      </c>
      <c r="S2004">
        <v>9</v>
      </c>
      <c r="T2004">
        <v>9</v>
      </c>
      <c r="U2004">
        <v>13</v>
      </c>
      <c r="V2004">
        <v>2</v>
      </c>
      <c r="W2004">
        <v>41</v>
      </c>
      <c r="X2004">
        <v>78</v>
      </c>
      <c r="Y2004">
        <v>61</v>
      </c>
    </row>
    <row r="2005" spans="1:25" x14ac:dyDescent="0.35">
      <c r="A2005">
        <v>2004</v>
      </c>
      <c r="B2005" t="s">
        <v>35</v>
      </c>
      <c r="C2005">
        <v>138602</v>
      </c>
      <c r="D2005">
        <f>ROUND(AI_Impact_on_Jobs_20303[[#This Row],[Salary]]/1000, 1)</f>
        <v>138.6</v>
      </c>
      <c r="E2005">
        <v>23</v>
      </c>
      <c r="F20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05" t="s">
        <v>19</v>
      </c>
      <c r="H2005">
        <v>59</v>
      </c>
      <c r="I2005">
        <v>6</v>
      </c>
      <c r="J2005">
        <v>49</v>
      </c>
      <c r="K2005" t="s">
        <v>27</v>
      </c>
      <c r="L2005">
        <f>IF(AI_Impact_on_Jobs_20303[[#This Row],[Risk_Category]] = "Low", AI_Impact_on_Jobs_20303[[#This Row],[Automation_Probability_2030]], 0)</f>
        <v>0</v>
      </c>
      <c r="M2005">
        <f>IF(AI_Impact_on_Jobs_20303[[#This Row],[Risk_Category]]="Medium", AI_Impact_on_Jobs_20303[[#This Row],[Automation_Probability_2030]], 0)</f>
        <v>49</v>
      </c>
      <c r="N2005">
        <f>IF(AI_Impact_on_Jobs_20303[[#This Row],[Risk_Category]]="High", AI_Impact_on_Jobs_20303[[#This Row],[Automation_Probability_2030]], 0)</f>
        <v>0</v>
      </c>
      <c r="O2005">
        <f>AVERAGE(AI_Impact_on_Jobs_20303[[#This Row],[Skill_1]:[Skill_10]])</f>
        <v>50.8</v>
      </c>
      <c r="P2005">
        <v>99</v>
      </c>
      <c r="Q2005">
        <v>9</v>
      </c>
      <c r="R2005">
        <v>52</v>
      </c>
      <c r="S2005">
        <v>3</v>
      </c>
      <c r="T2005">
        <v>54</v>
      </c>
      <c r="U2005">
        <v>57</v>
      </c>
      <c r="V2005">
        <v>58</v>
      </c>
      <c r="W2005">
        <v>85</v>
      </c>
      <c r="X2005">
        <v>39</v>
      </c>
      <c r="Y2005">
        <v>52</v>
      </c>
    </row>
    <row r="2006" spans="1:25" x14ac:dyDescent="0.35">
      <c r="A2006">
        <v>2005</v>
      </c>
      <c r="B2006" t="s">
        <v>24</v>
      </c>
      <c r="C2006">
        <v>43322</v>
      </c>
      <c r="D2006">
        <f>ROUND(AI_Impact_on_Jobs_20303[[#This Row],[Salary]]/1000, 1)</f>
        <v>43.3</v>
      </c>
      <c r="E2006">
        <v>3</v>
      </c>
      <c r="F20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06" t="s">
        <v>22</v>
      </c>
      <c r="H2006">
        <v>79</v>
      </c>
      <c r="I2006">
        <v>76</v>
      </c>
      <c r="J2006">
        <v>9</v>
      </c>
      <c r="K2006" t="s">
        <v>20</v>
      </c>
      <c r="L2006">
        <f>IF(AI_Impact_on_Jobs_20303[[#This Row],[Risk_Category]] = "Low", AI_Impact_on_Jobs_20303[[#This Row],[Automation_Probability_2030]], 0)</f>
        <v>0</v>
      </c>
      <c r="M2006">
        <f>IF(AI_Impact_on_Jobs_20303[[#This Row],[Risk_Category]]="Medium", AI_Impact_on_Jobs_20303[[#This Row],[Automation_Probability_2030]], 0)</f>
        <v>0</v>
      </c>
      <c r="N2006">
        <f>IF(AI_Impact_on_Jobs_20303[[#This Row],[Risk_Category]]="High", AI_Impact_on_Jobs_20303[[#This Row],[Automation_Probability_2030]], 0)</f>
        <v>9</v>
      </c>
      <c r="O2006">
        <f>AVERAGE(AI_Impact_on_Jobs_20303[[#This Row],[Skill_1]:[Skill_10]])</f>
        <v>28.3</v>
      </c>
      <c r="P2006">
        <v>27</v>
      </c>
      <c r="Q2006">
        <v>1</v>
      </c>
      <c r="R2006">
        <v>15</v>
      </c>
      <c r="S2006">
        <v>99</v>
      </c>
      <c r="T2006">
        <v>32</v>
      </c>
      <c r="U2006">
        <v>11</v>
      </c>
      <c r="V2006">
        <v>12</v>
      </c>
      <c r="W2006">
        <v>31</v>
      </c>
      <c r="X2006">
        <v>4</v>
      </c>
      <c r="Y2006">
        <v>51</v>
      </c>
    </row>
    <row r="2007" spans="1:25" x14ac:dyDescent="0.35">
      <c r="A2007">
        <v>2006</v>
      </c>
      <c r="B2007" t="s">
        <v>39</v>
      </c>
      <c r="C2007">
        <v>143044</v>
      </c>
      <c r="D2007">
        <f>ROUND(AI_Impact_on_Jobs_20303[[#This Row],[Salary]]/1000, 1)</f>
        <v>143</v>
      </c>
      <c r="E2007">
        <v>14</v>
      </c>
      <c r="F20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07" t="s">
        <v>25</v>
      </c>
      <c r="H2007">
        <v>52</v>
      </c>
      <c r="I2007">
        <v>64</v>
      </c>
      <c r="J2007">
        <v>81</v>
      </c>
      <c r="K2007" t="s">
        <v>20</v>
      </c>
      <c r="L2007">
        <f>IF(AI_Impact_on_Jobs_20303[[#This Row],[Risk_Category]] = "Low", AI_Impact_on_Jobs_20303[[#This Row],[Automation_Probability_2030]], 0)</f>
        <v>0</v>
      </c>
      <c r="M2007">
        <f>IF(AI_Impact_on_Jobs_20303[[#This Row],[Risk_Category]]="Medium", AI_Impact_on_Jobs_20303[[#This Row],[Automation_Probability_2030]], 0)</f>
        <v>0</v>
      </c>
      <c r="N2007">
        <f>IF(AI_Impact_on_Jobs_20303[[#This Row],[Risk_Category]]="High", AI_Impact_on_Jobs_20303[[#This Row],[Automation_Probability_2030]], 0)</f>
        <v>81</v>
      </c>
      <c r="O2007">
        <f>AVERAGE(AI_Impact_on_Jobs_20303[[#This Row],[Skill_1]:[Skill_10]])</f>
        <v>21.6</v>
      </c>
      <c r="P2007">
        <v>6</v>
      </c>
      <c r="Q2007">
        <v>6</v>
      </c>
      <c r="R2007">
        <v>4</v>
      </c>
      <c r="S2007">
        <v>3</v>
      </c>
      <c r="T2007">
        <v>24</v>
      </c>
      <c r="U2007">
        <v>6</v>
      </c>
      <c r="V2007">
        <v>59</v>
      </c>
      <c r="W2007">
        <v>63</v>
      </c>
      <c r="X2007">
        <v>16</v>
      </c>
      <c r="Y2007">
        <v>29</v>
      </c>
    </row>
    <row r="2008" spans="1:25" x14ac:dyDescent="0.35">
      <c r="A2008">
        <v>2007</v>
      </c>
      <c r="B2008" t="s">
        <v>24</v>
      </c>
      <c r="C2008">
        <v>128875</v>
      </c>
      <c r="D2008">
        <f>ROUND(AI_Impact_on_Jobs_20303[[#This Row],[Salary]]/1000, 1)</f>
        <v>128.9</v>
      </c>
      <c r="E2008">
        <v>7</v>
      </c>
      <c r="F20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08" t="s">
        <v>38</v>
      </c>
      <c r="H2008">
        <v>54</v>
      </c>
      <c r="I2008">
        <v>96</v>
      </c>
      <c r="J2008">
        <v>78</v>
      </c>
      <c r="K2008" t="s">
        <v>20</v>
      </c>
      <c r="L2008">
        <f>IF(AI_Impact_on_Jobs_20303[[#This Row],[Risk_Category]] = "Low", AI_Impact_on_Jobs_20303[[#This Row],[Automation_Probability_2030]], 0)</f>
        <v>0</v>
      </c>
      <c r="M2008">
        <f>IF(AI_Impact_on_Jobs_20303[[#This Row],[Risk_Category]]="Medium", AI_Impact_on_Jobs_20303[[#This Row],[Automation_Probability_2030]], 0)</f>
        <v>0</v>
      </c>
      <c r="N2008">
        <f>IF(AI_Impact_on_Jobs_20303[[#This Row],[Risk_Category]]="High", AI_Impact_on_Jobs_20303[[#This Row],[Automation_Probability_2030]], 0)</f>
        <v>78</v>
      </c>
      <c r="O2008">
        <f>AVERAGE(AI_Impact_on_Jobs_20303[[#This Row],[Skill_1]:[Skill_10]])</f>
        <v>47.6</v>
      </c>
      <c r="P2008">
        <v>79</v>
      </c>
      <c r="Q2008">
        <v>9</v>
      </c>
      <c r="R2008">
        <v>97</v>
      </c>
      <c r="S2008">
        <v>12</v>
      </c>
      <c r="T2008">
        <v>77</v>
      </c>
      <c r="U2008">
        <v>37</v>
      </c>
      <c r="V2008">
        <v>87</v>
      </c>
      <c r="W2008">
        <v>7</v>
      </c>
      <c r="X2008">
        <v>37</v>
      </c>
      <c r="Y2008">
        <v>34</v>
      </c>
    </row>
    <row r="2009" spans="1:25" x14ac:dyDescent="0.35">
      <c r="A2009">
        <v>2008</v>
      </c>
      <c r="B2009" t="s">
        <v>29</v>
      </c>
      <c r="C2009">
        <v>130901</v>
      </c>
      <c r="D2009">
        <f>ROUND(AI_Impact_on_Jobs_20303[[#This Row],[Salary]]/1000, 1)</f>
        <v>130.9</v>
      </c>
      <c r="E2009">
        <v>27</v>
      </c>
      <c r="F20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09" t="s">
        <v>19</v>
      </c>
      <c r="H2009">
        <v>99</v>
      </c>
      <c r="I2009">
        <v>69</v>
      </c>
      <c r="J2009">
        <v>21</v>
      </c>
      <c r="K2009" t="s">
        <v>23</v>
      </c>
      <c r="L2009">
        <f>IF(AI_Impact_on_Jobs_20303[[#This Row],[Risk_Category]] = "Low", AI_Impact_on_Jobs_20303[[#This Row],[Automation_Probability_2030]], 0)</f>
        <v>21</v>
      </c>
      <c r="M2009">
        <f>IF(AI_Impact_on_Jobs_20303[[#This Row],[Risk_Category]]="Medium", AI_Impact_on_Jobs_20303[[#This Row],[Automation_Probability_2030]], 0)</f>
        <v>0</v>
      </c>
      <c r="N2009">
        <f>IF(AI_Impact_on_Jobs_20303[[#This Row],[Risk_Category]]="High", AI_Impact_on_Jobs_20303[[#This Row],[Automation_Probability_2030]], 0)</f>
        <v>0</v>
      </c>
      <c r="O2009">
        <f>AVERAGE(AI_Impact_on_Jobs_20303[[#This Row],[Skill_1]:[Skill_10]])</f>
        <v>37.6</v>
      </c>
      <c r="P2009">
        <v>54</v>
      </c>
      <c r="Q2009">
        <v>15</v>
      </c>
      <c r="R2009">
        <v>17</v>
      </c>
      <c r="S2009">
        <v>99</v>
      </c>
      <c r="T2009">
        <v>45</v>
      </c>
      <c r="U2009">
        <v>13</v>
      </c>
      <c r="V2009">
        <v>21</v>
      </c>
      <c r="W2009">
        <v>27</v>
      </c>
      <c r="X2009">
        <v>51</v>
      </c>
      <c r="Y2009">
        <v>34</v>
      </c>
    </row>
    <row r="2010" spans="1:25" x14ac:dyDescent="0.35">
      <c r="A2010">
        <v>2009</v>
      </c>
      <c r="B2010" t="s">
        <v>31</v>
      </c>
      <c r="C2010">
        <v>138298</v>
      </c>
      <c r="D2010">
        <f>ROUND(AI_Impact_on_Jobs_20303[[#This Row],[Salary]]/1000, 1)</f>
        <v>138.30000000000001</v>
      </c>
      <c r="E2010">
        <v>2</v>
      </c>
      <c r="F20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10" t="s">
        <v>19</v>
      </c>
      <c r="H2010">
        <v>17</v>
      </c>
      <c r="I2010">
        <v>83</v>
      </c>
      <c r="J2010">
        <v>7</v>
      </c>
      <c r="K2010" t="s">
        <v>23</v>
      </c>
      <c r="L2010">
        <f>IF(AI_Impact_on_Jobs_20303[[#This Row],[Risk_Category]] = "Low", AI_Impact_on_Jobs_20303[[#This Row],[Automation_Probability_2030]], 0)</f>
        <v>7</v>
      </c>
      <c r="M2010">
        <f>IF(AI_Impact_on_Jobs_20303[[#This Row],[Risk_Category]]="Medium", AI_Impact_on_Jobs_20303[[#This Row],[Automation_Probability_2030]], 0)</f>
        <v>0</v>
      </c>
      <c r="N2010">
        <f>IF(AI_Impact_on_Jobs_20303[[#This Row],[Risk_Category]]="High", AI_Impact_on_Jobs_20303[[#This Row],[Automation_Probability_2030]], 0)</f>
        <v>0</v>
      </c>
      <c r="O2010">
        <f>AVERAGE(AI_Impact_on_Jobs_20303[[#This Row],[Skill_1]:[Skill_10]])</f>
        <v>42.2</v>
      </c>
      <c r="P2010">
        <v>89</v>
      </c>
      <c r="Q2010">
        <v>2</v>
      </c>
      <c r="R2010">
        <v>76</v>
      </c>
      <c r="S2010">
        <v>35</v>
      </c>
      <c r="T2010">
        <v>47</v>
      </c>
      <c r="U2010">
        <v>29</v>
      </c>
      <c r="V2010">
        <v>7</v>
      </c>
      <c r="W2010">
        <v>84</v>
      </c>
      <c r="X2010">
        <v>29</v>
      </c>
      <c r="Y2010">
        <v>24</v>
      </c>
    </row>
    <row r="2011" spans="1:25" x14ac:dyDescent="0.35">
      <c r="A2011">
        <v>2010</v>
      </c>
      <c r="B2011" t="s">
        <v>24</v>
      </c>
      <c r="C2011">
        <v>86987</v>
      </c>
      <c r="D2011">
        <f>ROUND(AI_Impact_on_Jobs_20303[[#This Row],[Salary]]/1000, 1)</f>
        <v>87</v>
      </c>
      <c r="E2011">
        <v>9</v>
      </c>
      <c r="F20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11" t="s">
        <v>25</v>
      </c>
      <c r="H2011">
        <v>2</v>
      </c>
      <c r="I2011">
        <v>114</v>
      </c>
      <c r="J2011">
        <v>72</v>
      </c>
      <c r="K2011" t="s">
        <v>20</v>
      </c>
      <c r="L2011">
        <f>IF(AI_Impact_on_Jobs_20303[[#This Row],[Risk_Category]] = "Low", AI_Impact_on_Jobs_20303[[#This Row],[Automation_Probability_2030]], 0)</f>
        <v>0</v>
      </c>
      <c r="M2011">
        <f>IF(AI_Impact_on_Jobs_20303[[#This Row],[Risk_Category]]="Medium", AI_Impact_on_Jobs_20303[[#This Row],[Automation_Probability_2030]], 0)</f>
        <v>0</v>
      </c>
      <c r="N2011">
        <f>IF(AI_Impact_on_Jobs_20303[[#This Row],[Risk_Category]]="High", AI_Impact_on_Jobs_20303[[#This Row],[Automation_Probability_2030]], 0)</f>
        <v>72</v>
      </c>
      <c r="O2011">
        <f>AVERAGE(AI_Impact_on_Jobs_20303[[#This Row],[Skill_1]:[Skill_10]])</f>
        <v>44.5</v>
      </c>
      <c r="P2011">
        <v>62</v>
      </c>
      <c r="Q2011">
        <v>51</v>
      </c>
      <c r="R2011">
        <v>11</v>
      </c>
      <c r="S2011">
        <v>65</v>
      </c>
      <c r="T2011">
        <v>45</v>
      </c>
      <c r="U2011">
        <v>22</v>
      </c>
      <c r="V2011">
        <v>35</v>
      </c>
      <c r="W2011">
        <v>49</v>
      </c>
      <c r="X2011">
        <v>9</v>
      </c>
      <c r="Y2011">
        <v>96</v>
      </c>
    </row>
    <row r="2012" spans="1:25" x14ac:dyDescent="0.35">
      <c r="A2012">
        <v>2011</v>
      </c>
      <c r="B2012" t="s">
        <v>24</v>
      </c>
      <c r="C2012">
        <v>48445</v>
      </c>
      <c r="D2012">
        <f>ROUND(AI_Impact_on_Jobs_20303[[#This Row],[Salary]]/1000, 1)</f>
        <v>48.4</v>
      </c>
      <c r="E2012">
        <v>26</v>
      </c>
      <c r="F20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12" t="s">
        <v>25</v>
      </c>
      <c r="H2012">
        <v>1</v>
      </c>
      <c r="I2012">
        <v>132</v>
      </c>
      <c r="J2012">
        <v>78</v>
      </c>
      <c r="K2012" t="s">
        <v>20</v>
      </c>
      <c r="L2012">
        <f>IF(AI_Impact_on_Jobs_20303[[#This Row],[Risk_Category]] = "Low", AI_Impact_on_Jobs_20303[[#This Row],[Automation_Probability_2030]], 0)</f>
        <v>0</v>
      </c>
      <c r="M2012">
        <f>IF(AI_Impact_on_Jobs_20303[[#This Row],[Risk_Category]]="Medium", AI_Impact_on_Jobs_20303[[#This Row],[Automation_Probability_2030]], 0)</f>
        <v>0</v>
      </c>
      <c r="N2012">
        <f>IF(AI_Impact_on_Jobs_20303[[#This Row],[Risk_Category]]="High", AI_Impact_on_Jobs_20303[[#This Row],[Automation_Probability_2030]], 0)</f>
        <v>78</v>
      </c>
      <c r="O2012">
        <f>AVERAGE(AI_Impact_on_Jobs_20303[[#This Row],[Skill_1]:[Skill_10]])</f>
        <v>37</v>
      </c>
      <c r="P2012">
        <v>6</v>
      </c>
      <c r="Q2012">
        <v>28</v>
      </c>
      <c r="R2012">
        <v>73</v>
      </c>
      <c r="S2012">
        <v>72</v>
      </c>
      <c r="T2012">
        <v>55</v>
      </c>
      <c r="U2012">
        <v>24</v>
      </c>
      <c r="V2012">
        <v>25</v>
      </c>
      <c r="W2012">
        <v>38</v>
      </c>
      <c r="X2012">
        <v>15</v>
      </c>
      <c r="Y2012">
        <v>34</v>
      </c>
    </row>
    <row r="2013" spans="1:25" x14ac:dyDescent="0.35">
      <c r="A2013">
        <v>2012</v>
      </c>
      <c r="B2013" t="s">
        <v>39</v>
      </c>
      <c r="C2013">
        <v>44407</v>
      </c>
      <c r="D2013">
        <f>ROUND(AI_Impact_on_Jobs_20303[[#This Row],[Salary]]/1000, 1)</f>
        <v>44.4</v>
      </c>
      <c r="E2013">
        <v>0</v>
      </c>
      <c r="F20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13" t="s">
        <v>22</v>
      </c>
      <c r="H2013">
        <v>81</v>
      </c>
      <c r="I2013">
        <v>9</v>
      </c>
      <c r="J2013">
        <v>89</v>
      </c>
      <c r="K2013" t="s">
        <v>20</v>
      </c>
      <c r="L2013">
        <f>IF(AI_Impact_on_Jobs_20303[[#This Row],[Risk_Category]] = "Low", AI_Impact_on_Jobs_20303[[#This Row],[Automation_Probability_2030]], 0)</f>
        <v>0</v>
      </c>
      <c r="M2013">
        <f>IF(AI_Impact_on_Jobs_20303[[#This Row],[Risk_Category]]="Medium", AI_Impact_on_Jobs_20303[[#This Row],[Automation_Probability_2030]], 0)</f>
        <v>0</v>
      </c>
      <c r="N2013">
        <f>IF(AI_Impact_on_Jobs_20303[[#This Row],[Risk_Category]]="High", AI_Impact_on_Jobs_20303[[#This Row],[Automation_Probability_2030]], 0)</f>
        <v>89</v>
      </c>
      <c r="O2013">
        <f>AVERAGE(AI_Impact_on_Jobs_20303[[#This Row],[Skill_1]:[Skill_10]])</f>
        <v>35.299999999999997</v>
      </c>
      <c r="P2013">
        <v>1</v>
      </c>
      <c r="Q2013">
        <v>88</v>
      </c>
      <c r="R2013">
        <v>29</v>
      </c>
      <c r="S2013">
        <v>4</v>
      </c>
      <c r="T2013">
        <v>8</v>
      </c>
      <c r="U2013">
        <v>64</v>
      </c>
      <c r="V2013">
        <v>31</v>
      </c>
      <c r="W2013">
        <v>23</v>
      </c>
      <c r="X2013">
        <v>96</v>
      </c>
      <c r="Y2013">
        <v>9</v>
      </c>
    </row>
    <row r="2014" spans="1:25" x14ac:dyDescent="0.35">
      <c r="A2014">
        <v>2013</v>
      </c>
      <c r="B2014" t="s">
        <v>24</v>
      </c>
      <c r="C2014">
        <v>36934</v>
      </c>
      <c r="D2014">
        <f>ROUND(AI_Impact_on_Jobs_20303[[#This Row],[Salary]]/1000, 1)</f>
        <v>36.9</v>
      </c>
      <c r="E2014">
        <v>3</v>
      </c>
      <c r="F20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14" t="s">
        <v>22</v>
      </c>
      <c r="H2014">
        <v>67</v>
      </c>
      <c r="I2014">
        <v>111</v>
      </c>
      <c r="J2014">
        <v>88</v>
      </c>
      <c r="K2014" t="s">
        <v>20</v>
      </c>
      <c r="L2014">
        <f>IF(AI_Impact_on_Jobs_20303[[#This Row],[Risk_Category]] = "Low", AI_Impact_on_Jobs_20303[[#This Row],[Automation_Probability_2030]], 0)</f>
        <v>0</v>
      </c>
      <c r="M2014">
        <f>IF(AI_Impact_on_Jobs_20303[[#This Row],[Risk_Category]]="Medium", AI_Impact_on_Jobs_20303[[#This Row],[Automation_Probability_2030]], 0)</f>
        <v>0</v>
      </c>
      <c r="N2014">
        <f>IF(AI_Impact_on_Jobs_20303[[#This Row],[Risk_Category]]="High", AI_Impact_on_Jobs_20303[[#This Row],[Automation_Probability_2030]], 0)</f>
        <v>88</v>
      </c>
      <c r="O2014">
        <f>AVERAGE(AI_Impact_on_Jobs_20303[[#This Row],[Skill_1]:[Skill_10]])</f>
        <v>59.1</v>
      </c>
      <c r="P2014">
        <v>73</v>
      </c>
      <c r="Q2014">
        <v>86</v>
      </c>
      <c r="R2014">
        <v>92</v>
      </c>
      <c r="S2014">
        <v>78</v>
      </c>
      <c r="T2014">
        <v>23</v>
      </c>
      <c r="U2014">
        <v>46</v>
      </c>
      <c r="V2014">
        <v>64</v>
      </c>
      <c r="W2014">
        <v>54</v>
      </c>
      <c r="X2014">
        <v>16</v>
      </c>
      <c r="Y2014">
        <v>59</v>
      </c>
    </row>
    <row r="2015" spans="1:25" x14ac:dyDescent="0.35">
      <c r="A2015">
        <v>2014</v>
      </c>
      <c r="B2015" t="s">
        <v>26</v>
      </c>
      <c r="C2015">
        <v>131053</v>
      </c>
      <c r="D2015">
        <f>ROUND(AI_Impact_on_Jobs_20303[[#This Row],[Salary]]/1000, 1)</f>
        <v>131.1</v>
      </c>
      <c r="E2015">
        <v>0</v>
      </c>
      <c r="F20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15" t="s">
        <v>19</v>
      </c>
      <c r="H2015">
        <v>42</v>
      </c>
      <c r="I2015">
        <v>117</v>
      </c>
      <c r="J2015">
        <v>55</v>
      </c>
      <c r="K2015" t="s">
        <v>27</v>
      </c>
      <c r="L2015">
        <f>IF(AI_Impact_on_Jobs_20303[[#This Row],[Risk_Category]] = "Low", AI_Impact_on_Jobs_20303[[#This Row],[Automation_Probability_2030]], 0)</f>
        <v>0</v>
      </c>
      <c r="M2015">
        <f>IF(AI_Impact_on_Jobs_20303[[#This Row],[Risk_Category]]="Medium", AI_Impact_on_Jobs_20303[[#This Row],[Automation_Probability_2030]], 0)</f>
        <v>55</v>
      </c>
      <c r="N2015">
        <f>IF(AI_Impact_on_Jobs_20303[[#This Row],[Risk_Category]]="High", AI_Impact_on_Jobs_20303[[#This Row],[Automation_Probability_2030]], 0)</f>
        <v>0</v>
      </c>
      <c r="O2015">
        <f>AVERAGE(AI_Impact_on_Jobs_20303[[#This Row],[Skill_1]:[Skill_10]])</f>
        <v>33.700000000000003</v>
      </c>
      <c r="P2015">
        <v>38</v>
      </c>
      <c r="Q2015">
        <v>57</v>
      </c>
      <c r="R2015">
        <v>21</v>
      </c>
      <c r="S2015">
        <v>55</v>
      </c>
      <c r="T2015">
        <v>8</v>
      </c>
      <c r="U2015">
        <v>76</v>
      </c>
      <c r="V2015">
        <v>36</v>
      </c>
      <c r="W2015">
        <v>11</v>
      </c>
      <c r="X2015">
        <v>8</v>
      </c>
      <c r="Y2015">
        <v>27</v>
      </c>
    </row>
    <row r="2016" spans="1:25" x14ac:dyDescent="0.35">
      <c r="A2016">
        <v>2015</v>
      </c>
      <c r="B2016" t="s">
        <v>37</v>
      </c>
      <c r="C2016">
        <v>48082</v>
      </c>
      <c r="D2016">
        <f>ROUND(AI_Impact_on_Jobs_20303[[#This Row],[Salary]]/1000, 1)</f>
        <v>48.1</v>
      </c>
      <c r="E2016">
        <v>19</v>
      </c>
      <c r="F20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16" t="s">
        <v>19</v>
      </c>
      <c r="H2016">
        <v>45</v>
      </c>
      <c r="I2016">
        <v>124</v>
      </c>
      <c r="J2016">
        <v>62</v>
      </c>
      <c r="K2016" t="s">
        <v>27</v>
      </c>
      <c r="L2016">
        <f>IF(AI_Impact_on_Jobs_20303[[#This Row],[Risk_Category]] = "Low", AI_Impact_on_Jobs_20303[[#This Row],[Automation_Probability_2030]], 0)</f>
        <v>0</v>
      </c>
      <c r="M2016">
        <f>IF(AI_Impact_on_Jobs_20303[[#This Row],[Risk_Category]]="Medium", AI_Impact_on_Jobs_20303[[#This Row],[Automation_Probability_2030]], 0)</f>
        <v>62</v>
      </c>
      <c r="N2016">
        <f>IF(AI_Impact_on_Jobs_20303[[#This Row],[Risk_Category]]="High", AI_Impact_on_Jobs_20303[[#This Row],[Automation_Probability_2030]], 0)</f>
        <v>0</v>
      </c>
      <c r="O2016">
        <f>AVERAGE(AI_Impact_on_Jobs_20303[[#This Row],[Skill_1]:[Skill_10]])</f>
        <v>49.4</v>
      </c>
      <c r="P2016">
        <v>98</v>
      </c>
      <c r="Q2016">
        <v>19</v>
      </c>
      <c r="R2016">
        <v>29</v>
      </c>
      <c r="S2016">
        <v>61</v>
      </c>
      <c r="T2016">
        <v>81</v>
      </c>
      <c r="U2016">
        <v>23</v>
      </c>
      <c r="V2016">
        <v>41</v>
      </c>
      <c r="W2016">
        <v>41</v>
      </c>
      <c r="X2016">
        <v>77</v>
      </c>
      <c r="Y2016">
        <v>24</v>
      </c>
    </row>
    <row r="2017" spans="1:25" x14ac:dyDescent="0.35">
      <c r="A2017">
        <v>2016</v>
      </c>
      <c r="B2017" t="s">
        <v>29</v>
      </c>
      <c r="C2017">
        <v>66738</v>
      </c>
      <c r="D2017">
        <f>ROUND(AI_Impact_on_Jobs_20303[[#This Row],[Salary]]/1000, 1)</f>
        <v>66.7</v>
      </c>
      <c r="E2017">
        <v>18</v>
      </c>
      <c r="F20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17" t="s">
        <v>25</v>
      </c>
      <c r="H2017">
        <v>51</v>
      </c>
      <c r="I2017">
        <v>78</v>
      </c>
      <c r="J2017">
        <v>12</v>
      </c>
      <c r="K2017" t="s">
        <v>23</v>
      </c>
      <c r="L2017">
        <f>IF(AI_Impact_on_Jobs_20303[[#This Row],[Risk_Category]] = "Low", AI_Impact_on_Jobs_20303[[#This Row],[Automation_Probability_2030]], 0)</f>
        <v>12</v>
      </c>
      <c r="M2017">
        <f>IF(AI_Impact_on_Jobs_20303[[#This Row],[Risk_Category]]="Medium", AI_Impact_on_Jobs_20303[[#This Row],[Automation_Probability_2030]], 0)</f>
        <v>0</v>
      </c>
      <c r="N2017">
        <f>IF(AI_Impact_on_Jobs_20303[[#This Row],[Risk_Category]]="High", AI_Impact_on_Jobs_20303[[#This Row],[Automation_Probability_2030]], 0)</f>
        <v>0</v>
      </c>
      <c r="O2017">
        <f>AVERAGE(AI_Impact_on_Jobs_20303[[#This Row],[Skill_1]:[Skill_10]])</f>
        <v>43.8</v>
      </c>
      <c r="P2017">
        <v>2</v>
      </c>
      <c r="Q2017">
        <v>69</v>
      </c>
      <c r="R2017">
        <v>78</v>
      </c>
      <c r="S2017">
        <v>3</v>
      </c>
      <c r="T2017">
        <v>59</v>
      </c>
      <c r="U2017">
        <v>78</v>
      </c>
      <c r="V2017">
        <v>38</v>
      </c>
      <c r="W2017">
        <v>43</v>
      </c>
      <c r="X2017">
        <v>36</v>
      </c>
      <c r="Y2017">
        <v>32</v>
      </c>
    </row>
    <row r="2018" spans="1:25" x14ac:dyDescent="0.35">
      <c r="A2018">
        <v>2017</v>
      </c>
      <c r="B2018" t="s">
        <v>31</v>
      </c>
      <c r="C2018">
        <v>125946</v>
      </c>
      <c r="D2018">
        <f>ROUND(AI_Impact_on_Jobs_20303[[#This Row],[Salary]]/1000, 1)</f>
        <v>125.9</v>
      </c>
      <c r="E2018">
        <v>8</v>
      </c>
      <c r="F20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18" t="s">
        <v>25</v>
      </c>
      <c r="H2018">
        <v>17</v>
      </c>
      <c r="I2018">
        <v>94</v>
      </c>
      <c r="J2018">
        <v>29</v>
      </c>
      <c r="K2018" t="s">
        <v>23</v>
      </c>
      <c r="L2018">
        <f>IF(AI_Impact_on_Jobs_20303[[#This Row],[Risk_Category]] = "Low", AI_Impact_on_Jobs_20303[[#This Row],[Automation_Probability_2030]], 0)</f>
        <v>29</v>
      </c>
      <c r="M2018">
        <f>IF(AI_Impact_on_Jobs_20303[[#This Row],[Risk_Category]]="Medium", AI_Impact_on_Jobs_20303[[#This Row],[Automation_Probability_2030]], 0)</f>
        <v>0</v>
      </c>
      <c r="N2018">
        <f>IF(AI_Impact_on_Jobs_20303[[#This Row],[Risk_Category]]="High", AI_Impact_on_Jobs_20303[[#This Row],[Automation_Probability_2030]], 0)</f>
        <v>0</v>
      </c>
      <c r="O2018">
        <f>AVERAGE(AI_Impact_on_Jobs_20303[[#This Row],[Skill_1]:[Skill_10]])</f>
        <v>45.8</v>
      </c>
      <c r="P2018">
        <v>3</v>
      </c>
      <c r="Q2018">
        <v>16</v>
      </c>
      <c r="R2018">
        <v>78</v>
      </c>
      <c r="S2018">
        <v>13</v>
      </c>
      <c r="T2018">
        <v>27</v>
      </c>
      <c r="U2018">
        <v>45</v>
      </c>
      <c r="V2018">
        <v>94</v>
      </c>
      <c r="W2018">
        <v>18</v>
      </c>
      <c r="X2018">
        <v>92</v>
      </c>
      <c r="Y2018">
        <v>72</v>
      </c>
    </row>
    <row r="2019" spans="1:25" x14ac:dyDescent="0.35">
      <c r="A2019">
        <v>2018</v>
      </c>
      <c r="B2019" t="s">
        <v>26</v>
      </c>
      <c r="C2019">
        <v>40037</v>
      </c>
      <c r="D2019">
        <f>ROUND(AI_Impact_on_Jobs_20303[[#This Row],[Salary]]/1000, 1)</f>
        <v>40</v>
      </c>
      <c r="E2019">
        <v>25</v>
      </c>
      <c r="F20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19" t="s">
        <v>19</v>
      </c>
      <c r="H2019">
        <v>72</v>
      </c>
      <c r="I2019">
        <v>53</v>
      </c>
      <c r="J2019">
        <v>34</v>
      </c>
      <c r="K2019" t="s">
        <v>27</v>
      </c>
      <c r="L2019">
        <f>IF(AI_Impact_on_Jobs_20303[[#This Row],[Risk_Category]] = "Low", AI_Impact_on_Jobs_20303[[#This Row],[Automation_Probability_2030]], 0)</f>
        <v>0</v>
      </c>
      <c r="M2019">
        <f>IF(AI_Impact_on_Jobs_20303[[#This Row],[Risk_Category]]="Medium", AI_Impact_on_Jobs_20303[[#This Row],[Automation_Probability_2030]], 0)</f>
        <v>34</v>
      </c>
      <c r="N2019">
        <f>IF(AI_Impact_on_Jobs_20303[[#This Row],[Risk_Category]]="High", AI_Impact_on_Jobs_20303[[#This Row],[Automation_Probability_2030]], 0)</f>
        <v>0</v>
      </c>
      <c r="O2019">
        <f>AVERAGE(AI_Impact_on_Jobs_20303[[#This Row],[Skill_1]:[Skill_10]])</f>
        <v>63.6</v>
      </c>
      <c r="P2019">
        <v>33</v>
      </c>
      <c r="Q2019">
        <v>7</v>
      </c>
      <c r="R2019">
        <v>99</v>
      </c>
      <c r="S2019">
        <v>58</v>
      </c>
      <c r="T2019">
        <v>49</v>
      </c>
      <c r="U2019">
        <v>79</v>
      </c>
      <c r="V2019">
        <v>98</v>
      </c>
      <c r="W2019">
        <v>96</v>
      </c>
      <c r="X2019">
        <v>79</v>
      </c>
      <c r="Y2019">
        <v>38</v>
      </c>
    </row>
    <row r="2020" spans="1:25" x14ac:dyDescent="0.35">
      <c r="A2020">
        <v>2019</v>
      </c>
      <c r="B2020" t="s">
        <v>41</v>
      </c>
      <c r="C2020">
        <v>77287</v>
      </c>
      <c r="D2020">
        <f>ROUND(AI_Impact_on_Jobs_20303[[#This Row],[Salary]]/1000, 1)</f>
        <v>77.3</v>
      </c>
      <c r="E2020">
        <v>23</v>
      </c>
      <c r="F20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20" t="s">
        <v>25</v>
      </c>
      <c r="H2020">
        <v>1</v>
      </c>
      <c r="I2020">
        <v>5</v>
      </c>
      <c r="J2020">
        <v>7</v>
      </c>
      <c r="K2020" t="s">
        <v>27</v>
      </c>
      <c r="L2020">
        <f>IF(AI_Impact_on_Jobs_20303[[#This Row],[Risk_Category]] = "Low", AI_Impact_on_Jobs_20303[[#This Row],[Automation_Probability_2030]], 0)</f>
        <v>0</v>
      </c>
      <c r="M2020">
        <f>IF(AI_Impact_on_Jobs_20303[[#This Row],[Risk_Category]]="Medium", AI_Impact_on_Jobs_20303[[#This Row],[Automation_Probability_2030]], 0)</f>
        <v>7</v>
      </c>
      <c r="N2020">
        <f>IF(AI_Impact_on_Jobs_20303[[#This Row],[Risk_Category]]="High", AI_Impact_on_Jobs_20303[[#This Row],[Automation_Probability_2030]], 0)</f>
        <v>0</v>
      </c>
      <c r="O2020">
        <f>AVERAGE(AI_Impact_on_Jobs_20303[[#This Row],[Skill_1]:[Skill_10]])</f>
        <v>62</v>
      </c>
      <c r="P2020">
        <v>94</v>
      </c>
      <c r="Q2020">
        <v>93</v>
      </c>
      <c r="R2020">
        <v>67</v>
      </c>
      <c r="S2020">
        <v>73</v>
      </c>
      <c r="T2020">
        <v>51</v>
      </c>
      <c r="U2020">
        <v>24</v>
      </c>
      <c r="V2020">
        <v>91</v>
      </c>
      <c r="W2020">
        <v>28</v>
      </c>
      <c r="X2020">
        <v>74</v>
      </c>
      <c r="Y2020">
        <v>25</v>
      </c>
    </row>
    <row r="2021" spans="1:25" x14ac:dyDescent="0.35">
      <c r="A2021">
        <v>2020</v>
      </c>
      <c r="B2021" t="s">
        <v>24</v>
      </c>
      <c r="C2021">
        <v>33063</v>
      </c>
      <c r="D2021">
        <f>ROUND(AI_Impact_on_Jobs_20303[[#This Row],[Salary]]/1000, 1)</f>
        <v>33.1</v>
      </c>
      <c r="E2021">
        <v>1</v>
      </c>
      <c r="F20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21" t="s">
        <v>19</v>
      </c>
      <c r="H2021">
        <v>65</v>
      </c>
      <c r="I2021">
        <v>114</v>
      </c>
      <c r="J2021">
        <v>72</v>
      </c>
      <c r="K2021" t="s">
        <v>20</v>
      </c>
      <c r="L2021">
        <f>IF(AI_Impact_on_Jobs_20303[[#This Row],[Risk_Category]] = "Low", AI_Impact_on_Jobs_20303[[#This Row],[Automation_Probability_2030]], 0)</f>
        <v>0</v>
      </c>
      <c r="M2021">
        <f>IF(AI_Impact_on_Jobs_20303[[#This Row],[Risk_Category]]="Medium", AI_Impact_on_Jobs_20303[[#This Row],[Automation_Probability_2030]], 0)</f>
        <v>0</v>
      </c>
      <c r="N2021">
        <f>IF(AI_Impact_on_Jobs_20303[[#This Row],[Risk_Category]]="High", AI_Impact_on_Jobs_20303[[#This Row],[Automation_Probability_2030]], 0)</f>
        <v>72</v>
      </c>
      <c r="O2021">
        <f>AVERAGE(AI_Impact_on_Jobs_20303[[#This Row],[Skill_1]:[Skill_10]])</f>
        <v>39.5</v>
      </c>
      <c r="P2021">
        <v>42</v>
      </c>
      <c r="Q2021">
        <v>52</v>
      </c>
      <c r="R2021">
        <v>29</v>
      </c>
      <c r="S2021">
        <v>88</v>
      </c>
      <c r="T2021">
        <v>84</v>
      </c>
      <c r="U2021">
        <v>49</v>
      </c>
      <c r="V2021">
        <v>34</v>
      </c>
      <c r="W2021">
        <v>8</v>
      </c>
      <c r="X2021">
        <v>2</v>
      </c>
      <c r="Y2021">
        <v>7</v>
      </c>
    </row>
    <row r="2022" spans="1:25" x14ac:dyDescent="0.35">
      <c r="A2022">
        <v>2021</v>
      </c>
      <c r="B2022" t="s">
        <v>35</v>
      </c>
      <c r="C2022">
        <v>140263</v>
      </c>
      <c r="D2022">
        <f>ROUND(AI_Impact_on_Jobs_20303[[#This Row],[Salary]]/1000, 1)</f>
        <v>140.30000000000001</v>
      </c>
      <c r="E2022">
        <v>12</v>
      </c>
      <c r="F20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22" t="s">
        <v>25</v>
      </c>
      <c r="H2022">
        <v>4</v>
      </c>
      <c r="I2022">
        <v>99</v>
      </c>
      <c r="J2022">
        <v>4</v>
      </c>
      <c r="K2022" t="s">
        <v>27</v>
      </c>
      <c r="L2022">
        <f>IF(AI_Impact_on_Jobs_20303[[#This Row],[Risk_Category]] = "Low", AI_Impact_on_Jobs_20303[[#This Row],[Automation_Probability_2030]], 0)</f>
        <v>0</v>
      </c>
      <c r="M2022">
        <f>IF(AI_Impact_on_Jobs_20303[[#This Row],[Risk_Category]]="Medium", AI_Impact_on_Jobs_20303[[#This Row],[Automation_Probability_2030]], 0)</f>
        <v>4</v>
      </c>
      <c r="N2022">
        <f>IF(AI_Impact_on_Jobs_20303[[#This Row],[Risk_Category]]="High", AI_Impact_on_Jobs_20303[[#This Row],[Automation_Probability_2030]], 0)</f>
        <v>0</v>
      </c>
      <c r="O2022">
        <f>AVERAGE(AI_Impact_on_Jobs_20303[[#This Row],[Skill_1]:[Skill_10]])</f>
        <v>46</v>
      </c>
      <c r="P2022">
        <v>69</v>
      </c>
      <c r="Q2022">
        <v>65</v>
      </c>
      <c r="R2022">
        <v>54</v>
      </c>
      <c r="S2022">
        <v>35</v>
      </c>
      <c r="T2022">
        <v>85</v>
      </c>
      <c r="U2022">
        <v>71</v>
      </c>
      <c r="V2022">
        <v>27</v>
      </c>
      <c r="W2022">
        <v>5</v>
      </c>
      <c r="X2022">
        <v>16</v>
      </c>
      <c r="Y2022">
        <v>33</v>
      </c>
    </row>
    <row r="2023" spans="1:25" x14ac:dyDescent="0.35">
      <c r="A2023">
        <v>2022</v>
      </c>
      <c r="B2023" t="s">
        <v>44</v>
      </c>
      <c r="C2023">
        <v>67932</v>
      </c>
      <c r="D2023">
        <f>ROUND(AI_Impact_on_Jobs_20303[[#This Row],[Salary]]/1000, 1)</f>
        <v>67.900000000000006</v>
      </c>
      <c r="E2023">
        <v>9</v>
      </c>
      <c r="F20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23" t="s">
        <v>19</v>
      </c>
      <c r="H2023">
        <v>22</v>
      </c>
      <c r="I2023">
        <v>12</v>
      </c>
      <c r="J2023">
        <v>4</v>
      </c>
      <c r="K2023" t="s">
        <v>27</v>
      </c>
      <c r="L2023">
        <f>IF(AI_Impact_on_Jobs_20303[[#This Row],[Risk_Category]] = "Low", AI_Impact_on_Jobs_20303[[#This Row],[Automation_Probability_2030]], 0)</f>
        <v>0</v>
      </c>
      <c r="M2023">
        <f>IF(AI_Impact_on_Jobs_20303[[#This Row],[Risk_Category]]="Medium", AI_Impact_on_Jobs_20303[[#This Row],[Automation_Probability_2030]], 0)</f>
        <v>4</v>
      </c>
      <c r="N2023">
        <f>IF(AI_Impact_on_Jobs_20303[[#This Row],[Risk_Category]]="High", AI_Impact_on_Jobs_20303[[#This Row],[Automation_Probability_2030]], 0)</f>
        <v>0</v>
      </c>
      <c r="O2023">
        <f>AVERAGE(AI_Impact_on_Jobs_20303[[#This Row],[Skill_1]:[Skill_10]])</f>
        <v>52.6</v>
      </c>
      <c r="P2023">
        <v>94</v>
      </c>
      <c r="Q2023">
        <v>31</v>
      </c>
      <c r="R2023">
        <v>35</v>
      </c>
      <c r="S2023">
        <v>59</v>
      </c>
      <c r="T2023">
        <v>59</v>
      </c>
      <c r="U2023">
        <v>58</v>
      </c>
      <c r="V2023">
        <v>57</v>
      </c>
      <c r="W2023">
        <v>31</v>
      </c>
      <c r="X2023">
        <v>43</v>
      </c>
      <c r="Y2023">
        <v>59</v>
      </c>
    </row>
    <row r="2024" spans="1:25" x14ac:dyDescent="0.35">
      <c r="A2024">
        <v>2023</v>
      </c>
      <c r="B2024" t="s">
        <v>34</v>
      </c>
      <c r="C2024">
        <v>53519</v>
      </c>
      <c r="D2024">
        <f>ROUND(AI_Impact_on_Jobs_20303[[#This Row],[Salary]]/1000, 1)</f>
        <v>53.5</v>
      </c>
      <c r="E2024">
        <v>24</v>
      </c>
      <c r="F20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24" t="s">
        <v>38</v>
      </c>
      <c r="H2024">
        <v>25</v>
      </c>
      <c r="I2024">
        <v>12</v>
      </c>
      <c r="J2024">
        <v>67</v>
      </c>
      <c r="K2024" t="s">
        <v>27</v>
      </c>
      <c r="L2024">
        <f>IF(AI_Impact_on_Jobs_20303[[#This Row],[Risk_Category]] = "Low", AI_Impact_on_Jobs_20303[[#This Row],[Automation_Probability_2030]], 0)</f>
        <v>0</v>
      </c>
      <c r="M2024">
        <f>IF(AI_Impact_on_Jobs_20303[[#This Row],[Risk_Category]]="Medium", AI_Impact_on_Jobs_20303[[#This Row],[Automation_Probability_2030]], 0)</f>
        <v>67</v>
      </c>
      <c r="N2024">
        <f>IF(AI_Impact_on_Jobs_20303[[#This Row],[Risk_Category]]="High", AI_Impact_on_Jobs_20303[[#This Row],[Automation_Probability_2030]], 0)</f>
        <v>0</v>
      </c>
      <c r="O2024">
        <f>AVERAGE(AI_Impact_on_Jobs_20303[[#This Row],[Skill_1]:[Skill_10]])</f>
        <v>34.799999999999997</v>
      </c>
      <c r="P2024">
        <v>76</v>
      </c>
      <c r="Q2024">
        <v>8</v>
      </c>
      <c r="R2024">
        <v>47</v>
      </c>
      <c r="S2024">
        <v>44</v>
      </c>
      <c r="T2024">
        <v>34</v>
      </c>
      <c r="U2024">
        <v>49</v>
      </c>
      <c r="V2024">
        <v>44</v>
      </c>
      <c r="W2024">
        <v>1</v>
      </c>
      <c r="X2024">
        <v>24</v>
      </c>
      <c r="Y2024">
        <v>21</v>
      </c>
    </row>
    <row r="2025" spans="1:25" x14ac:dyDescent="0.35">
      <c r="A2025">
        <v>2024</v>
      </c>
      <c r="B2025" t="s">
        <v>36</v>
      </c>
      <c r="C2025">
        <v>100363</v>
      </c>
      <c r="D2025">
        <f>ROUND(AI_Impact_on_Jobs_20303[[#This Row],[Salary]]/1000, 1)</f>
        <v>100.4</v>
      </c>
      <c r="E2025">
        <v>11</v>
      </c>
      <c r="F20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25" t="s">
        <v>38</v>
      </c>
      <c r="H2025">
        <v>17</v>
      </c>
      <c r="I2025">
        <v>57</v>
      </c>
      <c r="J2025">
        <v>38</v>
      </c>
      <c r="K2025" t="s">
        <v>27</v>
      </c>
      <c r="L2025">
        <f>IF(AI_Impact_on_Jobs_20303[[#This Row],[Risk_Category]] = "Low", AI_Impact_on_Jobs_20303[[#This Row],[Automation_Probability_2030]], 0)</f>
        <v>0</v>
      </c>
      <c r="M2025">
        <f>IF(AI_Impact_on_Jobs_20303[[#This Row],[Risk_Category]]="Medium", AI_Impact_on_Jobs_20303[[#This Row],[Automation_Probability_2030]], 0)</f>
        <v>38</v>
      </c>
      <c r="N2025">
        <f>IF(AI_Impact_on_Jobs_20303[[#This Row],[Risk_Category]]="High", AI_Impact_on_Jobs_20303[[#This Row],[Automation_Probability_2030]], 0)</f>
        <v>0</v>
      </c>
      <c r="O2025">
        <f>AVERAGE(AI_Impact_on_Jobs_20303[[#This Row],[Skill_1]:[Skill_10]])</f>
        <v>41.9</v>
      </c>
      <c r="P2025">
        <v>85</v>
      </c>
      <c r="Q2025">
        <v>8</v>
      </c>
      <c r="R2025">
        <v>44</v>
      </c>
      <c r="S2025">
        <v>88</v>
      </c>
      <c r="T2025">
        <v>23</v>
      </c>
      <c r="U2025">
        <v>58</v>
      </c>
      <c r="V2025">
        <v>14</v>
      </c>
      <c r="W2025">
        <v>83</v>
      </c>
      <c r="X2025">
        <v>13</v>
      </c>
      <c r="Y2025">
        <v>3</v>
      </c>
    </row>
    <row r="2026" spans="1:25" x14ac:dyDescent="0.35">
      <c r="A2026">
        <v>2025</v>
      </c>
      <c r="B2026" t="s">
        <v>43</v>
      </c>
      <c r="C2026">
        <v>58911</v>
      </c>
      <c r="D2026">
        <f>ROUND(AI_Impact_on_Jobs_20303[[#This Row],[Salary]]/1000, 1)</f>
        <v>58.9</v>
      </c>
      <c r="E2026">
        <v>8</v>
      </c>
      <c r="F20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26" t="s">
        <v>25</v>
      </c>
      <c r="H2026">
        <v>9</v>
      </c>
      <c r="I2026">
        <v>63</v>
      </c>
      <c r="J2026">
        <v>13</v>
      </c>
      <c r="K2026" t="s">
        <v>23</v>
      </c>
      <c r="L2026">
        <f>IF(AI_Impact_on_Jobs_20303[[#This Row],[Risk_Category]] = "Low", AI_Impact_on_Jobs_20303[[#This Row],[Automation_Probability_2030]], 0)</f>
        <v>13</v>
      </c>
      <c r="M2026">
        <f>IF(AI_Impact_on_Jobs_20303[[#This Row],[Risk_Category]]="Medium", AI_Impact_on_Jobs_20303[[#This Row],[Automation_Probability_2030]], 0)</f>
        <v>0</v>
      </c>
      <c r="N2026">
        <f>IF(AI_Impact_on_Jobs_20303[[#This Row],[Risk_Category]]="High", AI_Impact_on_Jobs_20303[[#This Row],[Automation_Probability_2030]], 0)</f>
        <v>0</v>
      </c>
      <c r="O2026">
        <f>AVERAGE(AI_Impact_on_Jobs_20303[[#This Row],[Skill_1]:[Skill_10]])</f>
        <v>40</v>
      </c>
      <c r="P2026">
        <v>32</v>
      </c>
      <c r="Q2026">
        <v>8</v>
      </c>
      <c r="R2026">
        <v>42</v>
      </c>
      <c r="S2026">
        <v>61</v>
      </c>
      <c r="T2026">
        <v>4</v>
      </c>
      <c r="U2026">
        <v>55</v>
      </c>
      <c r="V2026">
        <v>6</v>
      </c>
      <c r="W2026">
        <v>37</v>
      </c>
      <c r="X2026">
        <v>86</v>
      </c>
      <c r="Y2026">
        <v>69</v>
      </c>
    </row>
    <row r="2027" spans="1:25" x14ac:dyDescent="0.35">
      <c r="A2027">
        <v>2026</v>
      </c>
      <c r="B2027" t="s">
        <v>32</v>
      </c>
      <c r="C2027">
        <v>105253</v>
      </c>
      <c r="D2027">
        <f>ROUND(AI_Impact_on_Jobs_20303[[#This Row],[Salary]]/1000, 1)</f>
        <v>105.3</v>
      </c>
      <c r="E2027">
        <v>19</v>
      </c>
      <c r="F20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27" t="s">
        <v>25</v>
      </c>
      <c r="H2027">
        <v>79</v>
      </c>
      <c r="I2027">
        <v>95</v>
      </c>
      <c r="J2027">
        <v>57</v>
      </c>
      <c r="K2027" t="s">
        <v>27</v>
      </c>
      <c r="L2027">
        <f>IF(AI_Impact_on_Jobs_20303[[#This Row],[Risk_Category]] = "Low", AI_Impact_on_Jobs_20303[[#This Row],[Automation_Probability_2030]], 0)</f>
        <v>0</v>
      </c>
      <c r="M2027">
        <f>IF(AI_Impact_on_Jobs_20303[[#This Row],[Risk_Category]]="Medium", AI_Impact_on_Jobs_20303[[#This Row],[Automation_Probability_2030]], 0)</f>
        <v>57</v>
      </c>
      <c r="N2027">
        <f>IF(AI_Impact_on_Jobs_20303[[#This Row],[Risk_Category]]="High", AI_Impact_on_Jobs_20303[[#This Row],[Automation_Probability_2030]], 0)</f>
        <v>0</v>
      </c>
      <c r="O2027">
        <f>AVERAGE(AI_Impact_on_Jobs_20303[[#This Row],[Skill_1]:[Skill_10]])</f>
        <v>43.7</v>
      </c>
      <c r="P2027">
        <v>78</v>
      </c>
      <c r="Q2027">
        <v>27</v>
      </c>
      <c r="R2027">
        <v>6</v>
      </c>
      <c r="S2027">
        <v>41</v>
      </c>
      <c r="T2027">
        <v>14</v>
      </c>
      <c r="U2027">
        <v>28</v>
      </c>
      <c r="V2027">
        <v>95</v>
      </c>
      <c r="W2027">
        <v>85</v>
      </c>
      <c r="X2027">
        <v>59</v>
      </c>
      <c r="Y2027">
        <v>4</v>
      </c>
    </row>
    <row r="2028" spans="1:25" x14ac:dyDescent="0.35">
      <c r="A2028">
        <v>2027</v>
      </c>
      <c r="B2028" t="s">
        <v>36</v>
      </c>
      <c r="C2028">
        <v>105650</v>
      </c>
      <c r="D2028">
        <f>ROUND(AI_Impact_on_Jobs_20303[[#This Row],[Salary]]/1000, 1)</f>
        <v>105.7</v>
      </c>
      <c r="E2028">
        <v>5</v>
      </c>
      <c r="F20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28" t="s">
        <v>19</v>
      </c>
      <c r="H2028">
        <v>57</v>
      </c>
      <c r="I2028">
        <v>103</v>
      </c>
      <c r="J2028">
        <v>61</v>
      </c>
      <c r="K2028" t="s">
        <v>27</v>
      </c>
      <c r="L2028">
        <f>IF(AI_Impact_on_Jobs_20303[[#This Row],[Risk_Category]] = "Low", AI_Impact_on_Jobs_20303[[#This Row],[Automation_Probability_2030]], 0)</f>
        <v>0</v>
      </c>
      <c r="M2028">
        <f>IF(AI_Impact_on_Jobs_20303[[#This Row],[Risk_Category]]="Medium", AI_Impact_on_Jobs_20303[[#This Row],[Automation_Probability_2030]], 0)</f>
        <v>61</v>
      </c>
      <c r="N2028">
        <f>IF(AI_Impact_on_Jobs_20303[[#This Row],[Risk_Category]]="High", AI_Impact_on_Jobs_20303[[#This Row],[Automation_Probability_2030]], 0)</f>
        <v>0</v>
      </c>
      <c r="O2028">
        <f>AVERAGE(AI_Impact_on_Jobs_20303[[#This Row],[Skill_1]:[Skill_10]])</f>
        <v>47.3</v>
      </c>
      <c r="P2028">
        <v>93</v>
      </c>
      <c r="Q2028">
        <v>33</v>
      </c>
      <c r="R2028">
        <v>21</v>
      </c>
      <c r="S2028">
        <v>4</v>
      </c>
      <c r="T2028">
        <v>44</v>
      </c>
      <c r="U2028">
        <v>4</v>
      </c>
      <c r="V2028">
        <v>86</v>
      </c>
      <c r="W2028">
        <v>10</v>
      </c>
      <c r="X2028">
        <v>92</v>
      </c>
      <c r="Y2028">
        <v>86</v>
      </c>
    </row>
    <row r="2029" spans="1:25" x14ac:dyDescent="0.35">
      <c r="A2029">
        <v>2028</v>
      </c>
      <c r="B2029" t="s">
        <v>43</v>
      </c>
      <c r="C2029">
        <v>99037</v>
      </c>
      <c r="D2029">
        <f>ROUND(AI_Impact_on_Jobs_20303[[#This Row],[Salary]]/1000, 1)</f>
        <v>99</v>
      </c>
      <c r="E2029">
        <v>25</v>
      </c>
      <c r="F20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29" t="s">
        <v>38</v>
      </c>
      <c r="H2029">
        <v>91</v>
      </c>
      <c r="I2029">
        <v>119</v>
      </c>
      <c r="J2029">
        <v>9</v>
      </c>
      <c r="K2029" t="s">
        <v>23</v>
      </c>
      <c r="L2029">
        <f>IF(AI_Impact_on_Jobs_20303[[#This Row],[Risk_Category]] = "Low", AI_Impact_on_Jobs_20303[[#This Row],[Automation_Probability_2030]], 0)</f>
        <v>9</v>
      </c>
      <c r="M2029">
        <f>IF(AI_Impact_on_Jobs_20303[[#This Row],[Risk_Category]]="Medium", AI_Impact_on_Jobs_20303[[#This Row],[Automation_Probability_2030]], 0)</f>
        <v>0</v>
      </c>
      <c r="N2029">
        <f>IF(AI_Impact_on_Jobs_20303[[#This Row],[Risk_Category]]="High", AI_Impact_on_Jobs_20303[[#This Row],[Automation_Probability_2030]], 0)</f>
        <v>0</v>
      </c>
      <c r="O2029">
        <f>AVERAGE(AI_Impact_on_Jobs_20303[[#This Row],[Skill_1]:[Skill_10]])</f>
        <v>25</v>
      </c>
      <c r="P2029">
        <v>16</v>
      </c>
      <c r="Q2029">
        <v>5</v>
      </c>
      <c r="R2029">
        <v>41</v>
      </c>
      <c r="S2029">
        <v>81</v>
      </c>
      <c r="T2029">
        <v>49</v>
      </c>
      <c r="U2029">
        <v>37</v>
      </c>
      <c r="V2029">
        <v>11</v>
      </c>
      <c r="W2029">
        <v>5</v>
      </c>
      <c r="X2029">
        <v>4</v>
      </c>
      <c r="Y2029">
        <v>1</v>
      </c>
    </row>
    <row r="2030" spans="1:25" x14ac:dyDescent="0.35">
      <c r="A2030">
        <v>2029</v>
      </c>
      <c r="B2030" t="s">
        <v>24</v>
      </c>
      <c r="C2030">
        <v>38715</v>
      </c>
      <c r="D2030">
        <f>ROUND(AI_Impact_on_Jobs_20303[[#This Row],[Salary]]/1000, 1)</f>
        <v>38.700000000000003</v>
      </c>
      <c r="E2030">
        <v>26</v>
      </c>
      <c r="F20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30" t="s">
        <v>19</v>
      </c>
      <c r="H2030">
        <v>4</v>
      </c>
      <c r="I2030">
        <v>10</v>
      </c>
      <c r="J2030">
        <v>75</v>
      </c>
      <c r="K2030" t="s">
        <v>20</v>
      </c>
      <c r="L2030">
        <f>IF(AI_Impact_on_Jobs_20303[[#This Row],[Risk_Category]] = "Low", AI_Impact_on_Jobs_20303[[#This Row],[Automation_Probability_2030]], 0)</f>
        <v>0</v>
      </c>
      <c r="M2030">
        <f>IF(AI_Impact_on_Jobs_20303[[#This Row],[Risk_Category]]="Medium", AI_Impact_on_Jobs_20303[[#This Row],[Automation_Probability_2030]], 0)</f>
        <v>0</v>
      </c>
      <c r="N2030">
        <f>IF(AI_Impact_on_Jobs_20303[[#This Row],[Risk_Category]]="High", AI_Impact_on_Jobs_20303[[#This Row],[Automation_Probability_2030]], 0)</f>
        <v>75</v>
      </c>
      <c r="O2030">
        <f>AVERAGE(AI_Impact_on_Jobs_20303[[#This Row],[Skill_1]:[Skill_10]])</f>
        <v>51</v>
      </c>
      <c r="P2030">
        <v>68</v>
      </c>
      <c r="Q2030">
        <v>42</v>
      </c>
      <c r="R2030">
        <v>9</v>
      </c>
      <c r="S2030">
        <v>64</v>
      </c>
      <c r="T2030">
        <v>36</v>
      </c>
      <c r="U2030">
        <v>5</v>
      </c>
      <c r="V2030">
        <v>95</v>
      </c>
      <c r="W2030">
        <v>57</v>
      </c>
      <c r="X2030">
        <v>48</v>
      </c>
      <c r="Y2030">
        <v>86</v>
      </c>
    </row>
    <row r="2031" spans="1:25" x14ac:dyDescent="0.35">
      <c r="A2031">
        <v>2030</v>
      </c>
      <c r="B2031" t="s">
        <v>29</v>
      </c>
      <c r="C2031">
        <v>44466</v>
      </c>
      <c r="D2031">
        <f>ROUND(AI_Impact_on_Jobs_20303[[#This Row],[Salary]]/1000, 1)</f>
        <v>44.5</v>
      </c>
      <c r="E2031">
        <v>9</v>
      </c>
      <c r="F20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31" t="s">
        <v>22</v>
      </c>
      <c r="H2031">
        <v>22</v>
      </c>
      <c r="I2031">
        <v>131</v>
      </c>
      <c r="J2031">
        <v>26</v>
      </c>
      <c r="K2031" t="s">
        <v>23</v>
      </c>
      <c r="L2031">
        <f>IF(AI_Impact_on_Jobs_20303[[#This Row],[Risk_Category]] = "Low", AI_Impact_on_Jobs_20303[[#This Row],[Automation_Probability_2030]], 0)</f>
        <v>26</v>
      </c>
      <c r="M2031">
        <f>IF(AI_Impact_on_Jobs_20303[[#This Row],[Risk_Category]]="Medium", AI_Impact_on_Jobs_20303[[#This Row],[Automation_Probability_2030]], 0)</f>
        <v>0</v>
      </c>
      <c r="N2031">
        <f>IF(AI_Impact_on_Jobs_20303[[#This Row],[Risk_Category]]="High", AI_Impact_on_Jobs_20303[[#This Row],[Automation_Probability_2030]], 0)</f>
        <v>0</v>
      </c>
      <c r="O2031">
        <f>AVERAGE(AI_Impact_on_Jobs_20303[[#This Row],[Skill_1]:[Skill_10]])</f>
        <v>46.5</v>
      </c>
      <c r="P2031">
        <v>5</v>
      </c>
      <c r="Q2031">
        <v>71</v>
      </c>
      <c r="R2031">
        <v>6</v>
      </c>
      <c r="S2031">
        <v>59</v>
      </c>
      <c r="T2031">
        <v>67</v>
      </c>
      <c r="U2031">
        <v>37</v>
      </c>
      <c r="V2031">
        <v>88</v>
      </c>
      <c r="W2031">
        <v>8</v>
      </c>
      <c r="X2031">
        <v>93</v>
      </c>
      <c r="Y2031">
        <v>31</v>
      </c>
    </row>
    <row r="2032" spans="1:25" x14ac:dyDescent="0.35">
      <c r="A2032">
        <v>2031</v>
      </c>
      <c r="B2032" t="s">
        <v>33</v>
      </c>
      <c r="C2032">
        <v>85432</v>
      </c>
      <c r="D2032">
        <f>ROUND(AI_Impact_on_Jobs_20303[[#This Row],[Salary]]/1000, 1)</f>
        <v>85.4</v>
      </c>
      <c r="E2032">
        <v>0</v>
      </c>
      <c r="F20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32" t="s">
        <v>38</v>
      </c>
      <c r="H2032">
        <v>81</v>
      </c>
      <c r="I2032">
        <v>72</v>
      </c>
      <c r="J2032">
        <v>82</v>
      </c>
      <c r="K2032" t="s">
        <v>20</v>
      </c>
      <c r="L2032">
        <f>IF(AI_Impact_on_Jobs_20303[[#This Row],[Risk_Category]] = "Low", AI_Impact_on_Jobs_20303[[#This Row],[Automation_Probability_2030]], 0)</f>
        <v>0</v>
      </c>
      <c r="M2032">
        <f>IF(AI_Impact_on_Jobs_20303[[#This Row],[Risk_Category]]="Medium", AI_Impact_on_Jobs_20303[[#This Row],[Automation_Probability_2030]], 0)</f>
        <v>0</v>
      </c>
      <c r="N2032">
        <f>IF(AI_Impact_on_Jobs_20303[[#This Row],[Risk_Category]]="High", AI_Impact_on_Jobs_20303[[#This Row],[Automation_Probability_2030]], 0)</f>
        <v>82</v>
      </c>
      <c r="O2032">
        <f>AVERAGE(AI_Impact_on_Jobs_20303[[#This Row],[Skill_1]:[Skill_10]])</f>
        <v>39.799999999999997</v>
      </c>
      <c r="P2032">
        <v>82</v>
      </c>
      <c r="Q2032">
        <v>22</v>
      </c>
      <c r="R2032">
        <v>31</v>
      </c>
      <c r="S2032">
        <v>44</v>
      </c>
      <c r="T2032">
        <v>27</v>
      </c>
      <c r="U2032">
        <v>46</v>
      </c>
      <c r="V2032">
        <v>1</v>
      </c>
      <c r="W2032">
        <v>21</v>
      </c>
      <c r="X2032">
        <v>83</v>
      </c>
      <c r="Y2032">
        <v>41</v>
      </c>
    </row>
    <row r="2033" spans="1:25" x14ac:dyDescent="0.35">
      <c r="A2033">
        <v>2032</v>
      </c>
      <c r="B2033" t="s">
        <v>43</v>
      </c>
      <c r="C2033">
        <v>127557</v>
      </c>
      <c r="D2033">
        <f>ROUND(AI_Impact_on_Jobs_20303[[#This Row],[Salary]]/1000, 1)</f>
        <v>127.6</v>
      </c>
      <c r="E2033">
        <v>13</v>
      </c>
      <c r="F20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33" t="s">
        <v>19</v>
      </c>
      <c r="H2033">
        <v>89</v>
      </c>
      <c r="I2033">
        <v>132</v>
      </c>
      <c r="J2033">
        <v>19</v>
      </c>
      <c r="K2033" t="s">
        <v>23</v>
      </c>
      <c r="L2033">
        <f>IF(AI_Impact_on_Jobs_20303[[#This Row],[Risk_Category]] = "Low", AI_Impact_on_Jobs_20303[[#This Row],[Automation_Probability_2030]], 0)</f>
        <v>19</v>
      </c>
      <c r="M2033">
        <f>IF(AI_Impact_on_Jobs_20303[[#This Row],[Risk_Category]]="Medium", AI_Impact_on_Jobs_20303[[#This Row],[Automation_Probability_2030]], 0)</f>
        <v>0</v>
      </c>
      <c r="N2033">
        <f>IF(AI_Impact_on_Jobs_20303[[#This Row],[Risk_Category]]="High", AI_Impact_on_Jobs_20303[[#This Row],[Automation_Probability_2030]], 0)</f>
        <v>0</v>
      </c>
      <c r="O2033">
        <f>AVERAGE(AI_Impact_on_Jobs_20303[[#This Row],[Skill_1]:[Skill_10]])</f>
        <v>51</v>
      </c>
      <c r="P2033">
        <v>47</v>
      </c>
      <c r="Q2033">
        <v>65</v>
      </c>
      <c r="R2033">
        <v>47</v>
      </c>
      <c r="S2033">
        <v>64</v>
      </c>
      <c r="T2033">
        <v>31</v>
      </c>
      <c r="U2033">
        <v>84</v>
      </c>
      <c r="V2033">
        <v>7</v>
      </c>
      <c r="W2033">
        <v>33</v>
      </c>
      <c r="X2033">
        <v>83</v>
      </c>
      <c r="Y2033">
        <v>49</v>
      </c>
    </row>
    <row r="2034" spans="1:25" x14ac:dyDescent="0.35">
      <c r="A2034">
        <v>2033</v>
      </c>
      <c r="B2034" t="s">
        <v>37</v>
      </c>
      <c r="C2034">
        <v>104227</v>
      </c>
      <c r="D2034">
        <f>ROUND(AI_Impact_on_Jobs_20303[[#This Row],[Salary]]/1000, 1)</f>
        <v>104.2</v>
      </c>
      <c r="E2034">
        <v>10</v>
      </c>
      <c r="F20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34" t="s">
        <v>25</v>
      </c>
      <c r="H2034">
        <v>8</v>
      </c>
      <c r="I2034">
        <v>12</v>
      </c>
      <c r="J2034">
        <v>65</v>
      </c>
      <c r="K2034" t="s">
        <v>27</v>
      </c>
      <c r="L2034">
        <f>IF(AI_Impact_on_Jobs_20303[[#This Row],[Risk_Category]] = "Low", AI_Impact_on_Jobs_20303[[#This Row],[Automation_Probability_2030]], 0)</f>
        <v>0</v>
      </c>
      <c r="M2034">
        <f>IF(AI_Impact_on_Jobs_20303[[#This Row],[Risk_Category]]="Medium", AI_Impact_on_Jobs_20303[[#This Row],[Automation_Probability_2030]], 0)</f>
        <v>65</v>
      </c>
      <c r="N2034">
        <f>IF(AI_Impact_on_Jobs_20303[[#This Row],[Risk_Category]]="High", AI_Impact_on_Jobs_20303[[#This Row],[Automation_Probability_2030]], 0)</f>
        <v>0</v>
      </c>
      <c r="O2034">
        <f>AVERAGE(AI_Impact_on_Jobs_20303[[#This Row],[Skill_1]:[Skill_10]])</f>
        <v>54.3</v>
      </c>
      <c r="P2034">
        <v>81</v>
      </c>
      <c r="Q2034">
        <v>66</v>
      </c>
      <c r="R2034">
        <v>14</v>
      </c>
      <c r="S2034">
        <v>9</v>
      </c>
      <c r="T2034">
        <v>35</v>
      </c>
      <c r="U2034">
        <v>85</v>
      </c>
      <c r="V2034">
        <v>96</v>
      </c>
      <c r="W2034">
        <v>24</v>
      </c>
      <c r="X2034">
        <v>76</v>
      </c>
      <c r="Y2034">
        <v>57</v>
      </c>
    </row>
    <row r="2035" spans="1:25" x14ac:dyDescent="0.35">
      <c r="A2035">
        <v>2034</v>
      </c>
      <c r="B2035" t="s">
        <v>39</v>
      </c>
      <c r="C2035">
        <v>64585</v>
      </c>
      <c r="D2035">
        <f>ROUND(AI_Impact_on_Jobs_20303[[#This Row],[Salary]]/1000, 1)</f>
        <v>64.599999999999994</v>
      </c>
      <c r="E2035">
        <v>21</v>
      </c>
      <c r="F20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35" t="s">
        <v>38</v>
      </c>
      <c r="H2035">
        <v>54</v>
      </c>
      <c r="I2035">
        <v>131</v>
      </c>
      <c r="J2035">
        <v>77</v>
      </c>
      <c r="K2035" t="s">
        <v>20</v>
      </c>
      <c r="L2035">
        <f>IF(AI_Impact_on_Jobs_20303[[#This Row],[Risk_Category]] = "Low", AI_Impact_on_Jobs_20303[[#This Row],[Automation_Probability_2030]], 0)</f>
        <v>0</v>
      </c>
      <c r="M2035">
        <f>IF(AI_Impact_on_Jobs_20303[[#This Row],[Risk_Category]]="Medium", AI_Impact_on_Jobs_20303[[#This Row],[Automation_Probability_2030]], 0)</f>
        <v>0</v>
      </c>
      <c r="N2035">
        <f>IF(AI_Impact_on_Jobs_20303[[#This Row],[Risk_Category]]="High", AI_Impact_on_Jobs_20303[[#This Row],[Automation_Probability_2030]], 0)</f>
        <v>77</v>
      </c>
      <c r="O2035">
        <f>AVERAGE(AI_Impact_on_Jobs_20303[[#This Row],[Skill_1]:[Skill_10]])</f>
        <v>37.299999999999997</v>
      </c>
      <c r="P2035">
        <v>9</v>
      </c>
      <c r="Q2035">
        <v>24</v>
      </c>
      <c r="R2035">
        <v>8</v>
      </c>
      <c r="S2035">
        <v>16</v>
      </c>
      <c r="T2035">
        <v>84</v>
      </c>
      <c r="U2035">
        <v>42</v>
      </c>
      <c r="V2035">
        <v>8</v>
      </c>
      <c r="W2035">
        <v>53</v>
      </c>
      <c r="X2035">
        <v>48</v>
      </c>
      <c r="Y2035">
        <v>81</v>
      </c>
    </row>
    <row r="2036" spans="1:25" x14ac:dyDescent="0.35">
      <c r="A2036">
        <v>2035</v>
      </c>
      <c r="B2036" t="s">
        <v>34</v>
      </c>
      <c r="C2036">
        <v>140397</v>
      </c>
      <c r="D2036">
        <f>ROUND(AI_Impact_on_Jobs_20303[[#This Row],[Salary]]/1000, 1)</f>
        <v>140.4</v>
      </c>
      <c r="E2036">
        <v>18</v>
      </c>
      <c r="F20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36" t="s">
        <v>22</v>
      </c>
      <c r="H2036">
        <v>8</v>
      </c>
      <c r="I2036">
        <v>6</v>
      </c>
      <c r="J2036">
        <v>55</v>
      </c>
      <c r="K2036" t="s">
        <v>27</v>
      </c>
      <c r="L2036">
        <f>IF(AI_Impact_on_Jobs_20303[[#This Row],[Risk_Category]] = "Low", AI_Impact_on_Jobs_20303[[#This Row],[Automation_Probability_2030]], 0)</f>
        <v>0</v>
      </c>
      <c r="M2036">
        <f>IF(AI_Impact_on_Jobs_20303[[#This Row],[Risk_Category]]="Medium", AI_Impact_on_Jobs_20303[[#This Row],[Automation_Probability_2030]], 0)</f>
        <v>55</v>
      </c>
      <c r="N2036">
        <f>IF(AI_Impact_on_Jobs_20303[[#This Row],[Risk_Category]]="High", AI_Impact_on_Jobs_20303[[#This Row],[Automation_Probability_2030]], 0)</f>
        <v>0</v>
      </c>
      <c r="O2036">
        <f>AVERAGE(AI_Impact_on_Jobs_20303[[#This Row],[Skill_1]:[Skill_10]])</f>
        <v>30.8</v>
      </c>
      <c r="P2036">
        <v>7</v>
      </c>
      <c r="Q2036">
        <v>9</v>
      </c>
      <c r="R2036">
        <v>22</v>
      </c>
      <c r="S2036">
        <v>6</v>
      </c>
      <c r="T2036">
        <v>43</v>
      </c>
      <c r="U2036">
        <v>38</v>
      </c>
      <c r="V2036">
        <v>11</v>
      </c>
      <c r="W2036">
        <v>13</v>
      </c>
      <c r="X2036">
        <v>84</v>
      </c>
      <c r="Y2036">
        <v>75</v>
      </c>
    </row>
    <row r="2037" spans="1:25" x14ac:dyDescent="0.35">
      <c r="A2037">
        <v>2036</v>
      </c>
      <c r="B2037" t="s">
        <v>41</v>
      </c>
      <c r="C2037">
        <v>102620</v>
      </c>
      <c r="D2037">
        <f>ROUND(AI_Impact_on_Jobs_20303[[#This Row],[Salary]]/1000, 1)</f>
        <v>102.6</v>
      </c>
      <c r="E2037">
        <v>8</v>
      </c>
      <c r="F20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37" t="s">
        <v>19</v>
      </c>
      <c r="H2037">
        <v>83</v>
      </c>
      <c r="I2037">
        <v>58</v>
      </c>
      <c r="J2037">
        <v>86</v>
      </c>
      <c r="K2037" t="s">
        <v>20</v>
      </c>
      <c r="L2037">
        <f>IF(AI_Impact_on_Jobs_20303[[#This Row],[Risk_Category]] = "Low", AI_Impact_on_Jobs_20303[[#This Row],[Automation_Probability_2030]], 0)</f>
        <v>0</v>
      </c>
      <c r="M2037">
        <f>IF(AI_Impact_on_Jobs_20303[[#This Row],[Risk_Category]]="Medium", AI_Impact_on_Jobs_20303[[#This Row],[Automation_Probability_2030]], 0)</f>
        <v>0</v>
      </c>
      <c r="N2037">
        <f>IF(AI_Impact_on_Jobs_20303[[#This Row],[Risk_Category]]="High", AI_Impact_on_Jobs_20303[[#This Row],[Automation_Probability_2030]], 0)</f>
        <v>86</v>
      </c>
      <c r="O2037">
        <f>AVERAGE(AI_Impact_on_Jobs_20303[[#This Row],[Skill_1]:[Skill_10]])</f>
        <v>60.6</v>
      </c>
      <c r="P2037">
        <v>87</v>
      </c>
      <c r="Q2037">
        <v>84</v>
      </c>
      <c r="R2037">
        <v>37</v>
      </c>
      <c r="S2037">
        <v>75</v>
      </c>
      <c r="T2037">
        <v>43</v>
      </c>
      <c r="U2037">
        <v>84</v>
      </c>
      <c r="V2037">
        <v>53</v>
      </c>
      <c r="W2037">
        <v>76</v>
      </c>
      <c r="X2037">
        <v>8</v>
      </c>
      <c r="Y2037">
        <v>59</v>
      </c>
    </row>
    <row r="2038" spans="1:25" x14ac:dyDescent="0.35">
      <c r="A2038">
        <v>2037</v>
      </c>
      <c r="B2038" t="s">
        <v>40</v>
      </c>
      <c r="C2038">
        <v>123332</v>
      </c>
      <c r="D2038">
        <f>ROUND(AI_Impact_on_Jobs_20303[[#This Row],[Salary]]/1000, 1)</f>
        <v>123.3</v>
      </c>
      <c r="E2038">
        <v>8</v>
      </c>
      <c r="F20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38" t="s">
        <v>25</v>
      </c>
      <c r="H2038">
        <v>61</v>
      </c>
      <c r="I2038">
        <v>12</v>
      </c>
      <c r="J2038">
        <v>28</v>
      </c>
      <c r="K2038" t="s">
        <v>23</v>
      </c>
      <c r="L2038">
        <f>IF(AI_Impact_on_Jobs_20303[[#This Row],[Risk_Category]] = "Low", AI_Impact_on_Jobs_20303[[#This Row],[Automation_Probability_2030]], 0)</f>
        <v>28</v>
      </c>
      <c r="M2038">
        <f>IF(AI_Impact_on_Jobs_20303[[#This Row],[Risk_Category]]="Medium", AI_Impact_on_Jobs_20303[[#This Row],[Automation_Probability_2030]], 0)</f>
        <v>0</v>
      </c>
      <c r="N2038">
        <f>IF(AI_Impact_on_Jobs_20303[[#This Row],[Risk_Category]]="High", AI_Impact_on_Jobs_20303[[#This Row],[Automation_Probability_2030]], 0)</f>
        <v>0</v>
      </c>
      <c r="O2038">
        <f>AVERAGE(AI_Impact_on_Jobs_20303[[#This Row],[Skill_1]:[Skill_10]])</f>
        <v>44.5</v>
      </c>
      <c r="P2038">
        <v>79</v>
      </c>
      <c r="Q2038">
        <v>22</v>
      </c>
      <c r="R2038">
        <v>83</v>
      </c>
      <c r="S2038">
        <v>12</v>
      </c>
      <c r="T2038">
        <v>62</v>
      </c>
      <c r="U2038">
        <v>88</v>
      </c>
      <c r="V2038">
        <v>1</v>
      </c>
      <c r="W2038">
        <v>85</v>
      </c>
      <c r="X2038">
        <v>8</v>
      </c>
      <c r="Y2038">
        <v>5</v>
      </c>
    </row>
    <row r="2039" spans="1:25" x14ac:dyDescent="0.35">
      <c r="A2039">
        <v>2038</v>
      </c>
      <c r="B2039" t="s">
        <v>42</v>
      </c>
      <c r="C2039">
        <v>120833</v>
      </c>
      <c r="D2039">
        <f>ROUND(AI_Impact_on_Jobs_20303[[#This Row],[Salary]]/1000, 1)</f>
        <v>120.8</v>
      </c>
      <c r="E2039">
        <v>16</v>
      </c>
      <c r="F20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39" t="s">
        <v>25</v>
      </c>
      <c r="H2039">
        <v>82</v>
      </c>
      <c r="I2039">
        <v>68</v>
      </c>
      <c r="J2039">
        <v>59</v>
      </c>
      <c r="K2039" t="s">
        <v>27</v>
      </c>
      <c r="L2039">
        <f>IF(AI_Impact_on_Jobs_20303[[#This Row],[Risk_Category]] = "Low", AI_Impact_on_Jobs_20303[[#This Row],[Automation_Probability_2030]], 0)</f>
        <v>0</v>
      </c>
      <c r="M2039">
        <f>IF(AI_Impact_on_Jobs_20303[[#This Row],[Risk_Category]]="Medium", AI_Impact_on_Jobs_20303[[#This Row],[Automation_Probability_2030]], 0)</f>
        <v>59</v>
      </c>
      <c r="N2039">
        <f>IF(AI_Impact_on_Jobs_20303[[#This Row],[Risk_Category]]="High", AI_Impact_on_Jobs_20303[[#This Row],[Automation_Probability_2030]], 0)</f>
        <v>0</v>
      </c>
      <c r="O2039">
        <f>AVERAGE(AI_Impact_on_Jobs_20303[[#This Row],[Skill_1]:[Skill_10]])</f>
        <v>42.6</v>
      </c>
      <c r="P2039">
        <v>65</v>
      </c>
      <c r="Q2039">
        <v>6</v>
      </c>
      <c r="R2039">
        <v>2</v>
      </c>
      <c r="S2039">
        <v>35</v>
      </c>
      <c r="T2039">
        <v>69</v>
      </c>
      <c r="U2039">
        <v>33</v>
      </c>
      <c r="V2039">
        <v>67</v>
      </c>
      <c r="W2039">
        <v>67</v>
      </c>
      <c r="X2039">
        <v>81</v>
      </c>
      <c r="Y2039">
        <v>1</v>
      </c>
    </row>
    <row r="2040" spans="1:25" x14ac:dyDescent="0.35">
      <c r="A2040">
        <v>2039</v>
      </c>
      <c r="B2040" t="s">
        <v>28</v>
      </c>
      <c r="C2040">
        <v>77131</v>
      </c>
      <c r="D2040">
        <f>ROUND(AI_Impact_on_Jobs_20303[[#This Row],[Salary]]/1000, 1)</f>
        <v>77.099999999999994</v>
      </c>
      <c r="E2040">
        <v>13</v>
      </c>
      <c r="F20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40" t="s">
        <v>25</v>
      </c>
      <c r="H2040">
        <v>6</v>
      </c>
      <c r="I2040">
        <v>68</v>
      </c>
      <c r="J2040">
        <v>43</v>
      </c>
      <c r="K2040" t="s">
        <v>27</v>
      </c>
      <c r="L2040">
        <f>IF(AI_Impact_on_Jobs_20303[[#This Row],[Risk_Category]] = "Low", AI_Impact_on_Jobs_20303[[#This Row],[Automation_Probability_2030]], 0)</f>
        <v>0</v>
      </c>
      <c r="M2040">
        <f>IF(AI_Impact_on_Jobs_20303[[#This Row],[Risk_Category]]="Medium", AI_Impact_on_Jobs_20303[[#This Row],[Automation_Probability_2030]], 0)</f>
        <v>43</v>
      </c>
      <c r="N2040">
        <f>IF(AI_Impact_on_Jobs_20303[[#This Row],[Risk_Category]]="High", AI_Impact_on_Jobs_20303[[#This Row],[Automation_Probability_2030]], 0)</f>
        <v>0</v>
      </c>
      <c r="O2040">
        <f>AVERAGE(AI_Impact_on_Jobs_20303[[#This Row],[Skill_1]:[Skill_10]])</f>
        <v>55.9</v>
      </c>
      <c r="P2040">
        <v>71</v>
      </c>
      <c r="Q2040">
        <v>97</v>
      </c>
      <c r="R2040">
        <v>34</v>
      </c>
      <c r="S2040">
        <v>52</v>
      </c>
      <c r="T2040">
        <v>26</v>
      </c>
      <c r="U2040">
        <v>68</v>
      </c>
      <c r="V2040">
        <v>37</v>
      </c>
      <c r="W2040">
        <v>48</v>
      </c>
      <c r="X2040">
        <v>57</v>
      </c>
      <c r="Y2040">
        <v>69</v>
      </c>
    </row>
    <row r="2041" spans="1:25" x14ac:dyDescent="0.35">
      <c r="A2041">
        <v>2040</v>
      </c>
      <c r="B2041" t="s">
        <v>24</v>
      </c>
      <c r="C2041">
        <v>131298</v>
      </c>
      <c r="D2041">
        <f>ROUND(AI_Impact_on_Jobs_20303[[#This Row],[Salary]]/1000, 1)</f>
        <v>131.30000000000001</v>
      </c>
      <c r="E2041">
        <v>25</v>
      </c>
      <c r="F20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41" t="s">
        <v>25</v>
      </c>
      <c r="H2041">
        <v>55</v>
      </c>
      <c r="I2041">
        <v>93</v>
      </c>
      <c r="J2041">
        <v>73</v>
      </c>
      <c r="K2041" t="s">
        <v>20</v>
      </c>
      <c r="L2041">
        <f>IF(AI_Impact_on_Jobs_20303[[#This Row],[Risk_Category]] = "Low", AI_Impact_on_Jobs_20303[[#This Row],[Automation_Probability_2030]], 0)</f>
        <v>0</v>
      </c>
      <c r="M2041">
        <f>IF(AI_Impact_on_Jobs_20303[[#This Row],[Risk_Category]]="Medium", AI_Impact_on_Jobs_20303[[#This Row],[Automation_Probability_2030]], 0)</f>
        <v>0</v>
      </c>
      <c r="N2041">
        <f>IF(AI_Impact_on_Jobs_20303[[#This Row],[Risk_Category]]="High", AI_Impact_on_Jobs_20303[[#This Row],[Automation_Probability_2030]], 0)</f>
        <v>73</v>
      </c>
      <c r="O2041">
        <f>AVERAGE(AI_Impact_on_Jobs_20303[[#This Row],[Skill_1]:[Skill_10]])</f>
        <v>58</v>
      </c>
      <c r="P2041">
        <v>21</v>
      </c>
      <c r="Q2041">
        <v>88</v>
      </c>
      <c r="R2041">
        <v>87</v>
      </c>
      <c r="S2041">
        <v>3</v>
      </c>
      <c r="T2041">
        <v>69</v>
      </c>
      <c r="U2041">
        <v>55</v>
      </c>
      <c r="V2041">
        <v>94</v>
      </c>
      <c r="W2041">
        <v>91</v>
      </c>
      <c r="X2041">
        <v>58</v>
      </c>
      <c r="Y2041">
        <v>14</v>
      </c>
    </row>
    <row r="2042" spans="1:25" x14ac:dyDescent="0.35">
      <c r="A2042">
        <v>2041</v>
      </c>
      <c r="B2042" t="s">
        <v>35</v>
      </c>
      <c r="C2042">
        <v>58653</v>
      </c>
      <c r="D2042">
        <f>ROUND(AI_Impact_on_Jobs_20303[[#This Row],[Salary]]/1000, 1)</f>
        <v>58.7</v>
      </c>
      <c r="E2042">
        <v>6</v>
      </c>
      <c r="F20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42" t="s">
        <v>22</v>
      </c>
      <c r="H2042">
        <v>73</v>
      </c>
      <c r="I2042">
        <v>145</v>
      </c>
      <c r="J2042">
        <v>45</v>
      </c>
      <c r="K2042" t="s">
        <v>27</v>
      </c>
      <c r="L2042">
        <f>IF(AI_Impact_on_Jobs_20303[[#This Row],[Risk_Category]] = "Low", AI_Impact_on_Jobs_20303[[#This Row],[Automation_Probability_2030]], 0)</f>
        <v>0</v>
      </c>
      <c r="M2042">
        <f>IF(AI_Impact_on_Jobs_20303[[#This Row],[Risk_Category]]="Medium", AI_Impact_on_Jobs_20303[[#This Row],[Automation_Probability_2030]], 0)</f>
        <v>45</v>
      </c>
      <c r="N2042">
        <f>IF(AI_Impact_on_Jobs_20303[[#This Row],[Risk_Category]]="High", AI_Impact_on_Jobs_20303[[#This Row],[Automation_Probability_2030]], 0)</f>
        <v>0</v>
      </c>
      <c r="O2042">
        <f>AVERAGE(AI_Impact_on_Jobs_20303[[#This Row],[Skill_1]:[Skill_10]])</f>
        <v>54.9</v>
      </c>
      <c r="P2042">
        <v>78</v>
      </c>
      <c r="Q2042">
        <v>68</v>
      </c>
      <c r="R2042">
        <v>8</v>
      </c>
      <c r="S2042">
        <v>56</v>
      </c>
      <c r="T2042">
        <v>18</v>
      </c>
      <c r="U2042">
        <v>68</v>
      </c>
      <c r="V2042">
        <v>61</v>
      </c>
      <c r="W2042">
        <v>97</v>
      </c>
      <c r="X2042">
        <v>94</v>
      </c>
      <c r="Y2042">
        <v>1</v>
      </c>
    </row>
    <row r="2043" spans="1:25" x14ac:dyDescent="0.35">
      <c r="A2043">
        <v>2042</v>
      </c>
      <c r="B2043" t="s">
        <v>35</v>
      </c>
      <c r="C2043">
        <v>83020</v>
      </c>
      <c r="D2043">
        <f>ROUND(AI_Impact_on_Jobs_20303[[#This Row],[Salary]]/1000, 1)</f>
        <v>83</v>
      </c>
      <c r="E2043">
        <v>0</v>
      </c>
      <c r="F20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43" t="s">
        <v>22</v>
      </c>
      <c r="H2043">
        <v>77</v>
      </c>
      <c r="I2043">
        <v>119</v>
      </c>
      <c r="J2043">
        <v>62</v>
      </c>
      <c r="K2043" t="s">
        <v>27</v>
      </c>
      <c r="L2043">
        <f>IF(AI_Impact_on_Jobs_20303[[#This Row],[Risk_Category]] = "Low", AI_Impact_on_Jobs_20303[[#This Row],[Automation_Probability_2030]], 0)</f>
        <v>0</v>
      </c>
      <c r="M2043">
        <f>IF(AI_Impact_on_Jobs_20303[[#This Row],[Risk_Category]]="Medium", AI_Impact_on_Jobs_20303[[#This Row],[Automation_Probability_2030]], 0)</f>
        <v>62</v>
      </c>
      <c r="N2043">
        <f>IF(AI_Impact_on_Jobs_20303[[#This Row],[Risk_Category]]="High", AI_Impact_on_Jobs_20303[[#This Row],[Automation_Probability_2030]], 0)</f>
        <v>0</v>
      </c>
      <c r="O2043">
        <f>AVERAGE(AI_Impact_on_Jobs_20303[[#This Row],[Skill_1]:[Skill_10]])</f>
        <v>50.1</v>
      </c>
      <c r="P2043">
        <v>27</v>
      </c>
      <c r="Q2043">
        <v>85</v>
      </c>
      <c r="R2043">
        <v>44</v>
      </c>
      <c r="S2043">
        <v>26</v>
      </c>
      <c r="T2043">
        <v>1</v>
      </c>
      <c r="U2043">
        <v>87</v>
      </c>
      <c r="V2043">
        <v>54</v>
      </c>
      <c r="W2043">
        <v>98</v>
      </c>
      <c r="X2043">
        <v>71</v>
      </c>
      <c r="Y2043">
        <v>8</v>
      </c>
    </row>
    <row r="2044" spans="1:25" x14ac:dyDescent="0.35">
      <c r="A2044">
        <v>2043</v>
      </c>
      <c r="B2044" t="s">
        <v>35</v>
      </c>
      <c r="C2044">
        <v>141257</v>
      </c>
      <c r="D2044">
        <f>ROUND(AI_Impact_on_Jobs_20303[[#This Row],[Salary]]/1000, 1)</f>
        <v>141.30000000000001</v>
      </c>
      <c r="E2044">
        <v>29</v>
      </c>
      <c r="F20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44" t="s">
        <v>38</v>
      </c>
      <c r="H2044">
        <v>2</v>
      </c>
      <c r="I2044">
        <v>106</v>
      </c>
      <c r="J2044">
        <v>44</v>
      </c>
      <c r="K2044" t="s">
        <v>27</v>
      </c>
      <c r="L2044">
        <f>IF(AI_Impact_on_Jobs_20303[[#This Row],[Risk_Category]] = "Low", AI_Impact_on_Jobs_20303[[#This Row],[Automation_Probability_2030]], 0)</f>
        <v>0</v>
      </c>
      <c r="M2044">
        <f>IF(AI_Impact_on_Jobs_20303[[#This Row],[Risk_Category]]="Medium", AI_Impact_on_Jobs_20303[[#This Row],[Automation_Probability_2030]], 0)</f>
        <v>44</v>
      </c>
      <c r="N2044">
        <f>IF(AI_Impact_on_Jobs_20303[[#This Row],[Risk_Category]]="High", AI_Impact_on_Jobs_20303[[#This Row],[Automation_Probability_2030]], 0)</f>
        <v>0</v>
      </c>
      <c r="O2044">
        <f>AVERAGE(AI_Impact_on_Jobs_20303[[#This Row],[Skill_1]:[Skill_10]])</f>
        <v>42.6</v>
      </c>
      <c r="P2044">
        <v>64</v>
      </c>
      <c r="Q2044">
        <v>54</v>
      </c>
      <c r="R2044">
        <v>26</v>
      </c>
      <c r="S2044">
        <v>16</v>
      </c>
      <c r="T2044">
        <v>4</v>
      </c>
      <c r="U2044">
        <v>99</v>
      </c>
      <c r="V2044">
        <v>44</v>
      </c>
      <c r="W2044">
        <v>75</v>
      </c>
      <c r="X2044">
        <v>6</v>
      </c>
      <c r="Y2044">
        <v>38</v>
      </c>
    </row>
    <row r="2045" spans="1:25" x14ac:dyDescent="0.35">
      <c r="A2045">
        <v>2044</v>
      </c>
      <c r="B2045" t="s">
        <v>36</v>
      </c>
      <c r="C2045">
        <v>33303</v>
      </c>
      <c r="D2045">
        <f>ROUND(AI_Impact_on_Jobs_20303[[#This Row],[Salary]]/1000, 1)</f>
        <v>33.299999999999997</v>
      </c>
      <c r="E2045">
        <v>29</v>
      </c>
      <c r="F20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45" t="s">
        <v>19</v>
      </c>
      <c r="H2045">
        <v>75</v>
      </c>
      <c r="I2045">
        <v>103</v>
      </c>
      <c r="J2045">
        <v>51</v>
      </c>
      <c r="K2045" t="s">
        <v>27</v>
      </c>
      <c r="L2045">
        <f>IF(AI_Impact_on_Jobs_20303[[#This Row],[Risk_Category]] = "Low", AI_Impact_on_Jobs_20303[[#This Row],[Automation_Probability_2030]], 0)</f>
        <v>0</v>
      </c>
      <c r="M2045">
        <f>IF(AI_Impact_on_Jobs_20303[[#This Row],[Risk_Category]]="Medium", AI_Impact_on_Jobs_20303[[#This Row],[Automation_Probability_2030]], 0)</f>
        <v>51</v>
      </c>
      <c r="N2045">
        <f>IF(AI_Impact_on_Jobs_20303[[#This Row],[Risk_Category]]="High", AI_Impact_on_Jobs_20303[[#This Row],[Automation_Probability_2030]], 0)</f>
        <v>0</v>
      </c>
      <c r="O2045">
        <f>AVERAGE(AI_Impact_on_Jobs_20303[[#This Row],[Skill_1]:[Skill_10]])</f>
        <v>46.7</v>
      </c>
      <c r="P2045">
        <v>76</v>
      </c>
      <c r="Q2045">
        <v>31</v>
      </c>
      <c r="R2045">
        <v>9</v>
      </c>
      <c r="S2045">
        <v>35</v>
      </c>
      <c r="T2045">
        <v>16</v>
      </c>
      <c r="U2045">
        <v>97</v>
      </c>
      <c r="V2045">
        <v>58</v>
      </c>
      <c r="W2045">
        <v>45</v>
      </c>
      <c r="X2045">
        <v>91</v>
      </c>
      <c r="Y2045">
        <v>9</v>
      </c>
    </row>
    <row r="2046" spans="1:25" x14ac:dyDescent="0.35">
      <c r="A2046">
        <v>2045</v>
      </c>
      <c r="B2046" t="s">
        <v>24</v>
      </c>
      <c r="C2046">
        <v>104519</v>
      </c>
      <c r="D2046">
        <f>ROUND(AI_Impact_on_Jobs_20303[[#This Row],[Salary]]/1000, 1)</f>
        <v>104.5</v>
      </c>
      <c r="E2046">
        <v>27</v>
      </c>
      <c r="F20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46" t="s">
        <v>25</v>
      </c>
      <c r="H2046">
        <v>87</v>
      </c>
      <c r="I2046">
        <v>56</v>
      </c>
      <c r="J2046">
        <v>92</v>
      </c>
      <c r="K2046" t="s">
        <v>20</v>
      </c>
      <c r="L2046">
        <f>IF(AI_Impact_on_Jobs_20303[[#This Row],[Risk_Category]] = "Low", AI_Impact_on_Jobs_20303[[#This Row],[Automation_Probability_2030]], 0)</f>
        <v>0</v>
      </c>
      <c r="M2046">
        <f>IF(AI_Impact_on_Jobs_20303[[#This Row],[Risk_Category]]="Medium", AI_Impact_on_Jobs_20303[[#This Row],[Automation_Probability_2030]], 0)</f>
        <v>0</v>
      </c>
      <c r="N2046">
        <f>IF(AI_Impact_on_Jobs_20303[[#This Row],[Risk_Category]]="High", AI_Impact_on_Jobs_20303[[#This Row],[Automation_Probability_2030]], 0)</f>
        <v>92</v>
      </c>
      <c r="O2046">
        <f>AVERAGE(AI_Impact_on_Jobs_20303[[#This Row],[Skill_1]:[Skill_10]])</f>
        <v>53.5</v>
      </c>
      <c r="P2046">
        <v>31</v>
      </c>
      <c r="Q2046">
        <v>57</v>
      </c>
      <c r="R2046">
        <v>27</v>
      </c>
      <c r="S2046">
        <v>98</v>
      </c>
      <c r="T2046">
        <v>7</v>
      </c>
      <c r="U2046">
        <v>45</v>
      </c>
      <c r="V2046">
        <v>62</v>
      </c>
      <c r="W2046">
        <v>62</v>
      </c>
      <c r="X2046">
        <v>74</v>
      </c>
      <c r="Y2046">
        <v>72</v>
      </c>
    </row>
    <row r="2047" spans="1:25" x14ac:dyDescent="0.35">
      <c r="A2047">
        <v>2046</v>
      </c>
      <c r="B2047" t="s">
        <v>29</v>
      </c>
      <c r="C2047">
        <v>121751</v>
      </c>
      <c r="D2047">
        <f>ROUND(AI_Impact_on_Jobs_20303[[#This Row],[Salary]]/1000, 1)</f>
        <v>121.8</v>
      </c>
      <c r="E2047">
        <v>12</v>
      </c>
      <c r="F20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47" t="s">
        <v>19</v>
      </c>
      <c r="H2047">
        <v>23</v>
      </c>
      <c r="I2047">
        <v>87</v>
      </c>
      <c r="J2047">
        <v>15</v>
      </c>
      <c r="K2047" t="s">
        <v>23</v>
      </c>
      <c r="L2047">
        <f>IF(AI_Impact_on_Jobs_20303[[#This Row],[Risk_Category]] = "Low", AI_Impact_on_Jobs_20303[[#This Row],[Automation_Probability_2030]], 0)</f>
        <v>15</v>
      </c>
      <c r="M2047">
        <f>IF(AI_Impact_on_Jobs_20303[[#This Row],[Risk_Category]]="Medium", AI_Impact_on_Jobs_20303[[#This Row],[Automation_Probability_2030]], 0)</f>
        <v>0</v>
      </c>
      <c r="N2047">
        <f>IF(AI_Impact_on_Jobs_20303[[#This Row],[Risk_Category]]="High", AI_Impact_on_Jobs_20303[[#This Row],[Automation_Probability_2030]], 0)</f>
        <v>0</v>
      </c>
      <c r="O2047">
        <f>AVERAGE(AI_Impact_on_Jobs_20303[[#This Row],[Skill_1]:[Skill_10]])</f>
        <v>48.7</v>
      </c>
      <c r="P2047">
        <v>96</v>
      </c>
      <c r="Q2047">
        <v>41</v>
      </c>
      <c r="R2047">
        <v>22</v>
      </c>
      <c r="S2047">
        <v>63</v>
      </c>
      <c r="T2047">
        <v>43</v>
      </c>
      <c r="U2047">
        <v>25</v>
      </c>
      <c r="V2047">
        <v>72</v>
      </c>
      <c r="W2047">
        <v>19</v>
      </c>
      <c r="X2047">
        <v>63</v>
      </c>
      <c r="Y2047">
        <v>43</v>
      </c>
    </row>
    <row r="2048" spans="1:25" x14ac:dyDescent="0.35">
      <c r="A2048">
        <v>2047</v>
      </c>
      <c r="B2048" t="s">
        <v>32</v>
      </c>
      <c r="C2048">
        <v>91557</v>
      </c>
      <c r="D2048">
        <f>ROUND(AI_Impact_on_Jobs_20303[[#This Row],[Salary]]/1000, 1)</f>
        <v>91.6</v>
      </c>
      <c r="E2048">
        <v>13</v>
      </c>
      <c r="F20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48" t="s">
        <v>38</v>
      </c>
      <c r="H2048">
        <v>95</v>
      </c>
      <c r="I2048">
        <v>82</v>
      </c>
      <c r="J2048">
        <v>44</v>
      </c>
      <c r="K2048" t="s">
        <v>27</v>
      </c>
      <c r="L2048">
        <f>IF(AI_Impact_on_Jobs_20303[[#This Row],[Risk_Category]] = "Low", AI_Impact_on_Jobs_20303[[#This Row],[Automation_Probability_2030]], 0)</f>
        <v>0</v>
      </c>
      <c r="M2048">
        <f>IF(AI_Impact_on_Jobs_20303[[#This Row],[Risk_Category]]="Medium", AI_Impact_on_Jobs_20303[[#This Row],[Automation_Probability_2030]], 0)</f>
        <v>44</v>
      </c>
      <c r="N2048">
        <f>IF(AI_Impact_on_Jobs_20303[[#This Row],[Risk_Category]]="High", AI_Impact_on_Jobs_20303[[#This Row],[Automation_Probability_2030]], 0)</f>
        <v>0</v>
      </c>
      <c r="O2048">
        <f>AVERAGE(AI_Impact_on_Jobs_20303[[#This Row],[Skill_1]:[Skill_10]])</f>
        <v>39.6</v>
      </c>
      <c r="P2048">
        <v>87</v>
      </c>
      <c r="Q2048">
        <v>13</v>
      </c>
      <c r="R2048">
        <v>11</v>
      </c>
      <c r="S2048">
        <v>28</v>
      </c>
      <c r="T2048">
        <v>59</v>
      </c>
      <c r="U2048">
        <v>38</v>
      </c>
      <c r="V2048">
        <v>61</v>
      </c>
      <c r="W2048">
        <v>16</v>
      </c>
      <c r="X2048">
        <v>26</v>
      </c>
      <c r="Y2048">
        <v>57</v>
      </c>
    </row>
    <row r="2049" spans="1:25" x14ac:dyDescent="0.35">
      <c r="A2049">
        <v>2048</v>
      </c>
      <c r="B2049" t="s">
        <v>36</v>
      </c>
      <c r="C2049">
        <v>101452</v>
      </c>
      <c r="D2049">
        <f>ROUND(AI_Impact_on_Jobs_20303[[#This Row],[Salary]]/1000, 1)</f>
        <v>101.5</v>
      </c>
      <c r="E2049">
        <v>2</v>
      </c>
      <c r="F20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49" t="s">
        <v>25</v>
      </c>
      <c r="H2049">
        <v>42</v>
      </c>
      <c r="I2049">
        <v>107</v>
      </c>
      <c r="J2049">
        <v>69</v>
      </c>
      <c r="K2049" t="s">
        <v>27</v>
      </c>
      <c r="L2049">
        <f>IF(AI_Impact_on_Jobs_20303[[#This Row],[Risk_Category]] = "Low", AI_Impact_on_Jobs_20303[[#This Row],[Automation_Probability_2030]], 0)</f>
        <v>0</v>
      </c>
      <c r="M2049">
        <f>IF(AI_Impact_on_Jobs_20303[[#This Row],[Risk_Category]]="Medium", AI_Impact_on_Jobs_20303[[#This Row],[Automation_Probability_2030]], 0)</f>
        <v>69</v>
      </c>
      <c r="N2049">
        <f>IF(AI_Impact_on_Jobs_20303[[#This Row],[Risk_Category]]="High", AI_Impact_on_Jobs_20303[[#This Row],[Automation_Probability_2030]], 0)</f>
        <v>0</v>
      </c>
      <c r="O2049">
        <f>AVERAGE(AI_Impact_on_Jobs_20303[[#This Row],[Skill_1]:[Skill_10]])</f>
        <v>36</v>
      </c>
      <c r="P2049">
        <v>8</v>
      </c>
      <c r="Q2049">
        <v>46</v>
      </c>
      <c r="R2049">
        <v>4</v>
      </c>
      <c r="S2049">
        <v>82</v>
      </c>
      <c r="T2049">
        <v>9</v>
      </c>
      <c r="U2049">
        <v>91</v>
      </c>
      <c r="V2049">
        <v>38</v>
      </c>
      <c r="W2049">
        <v>3</v>
      </c>
      <c r="X2049">
        <v>45</v>
      </c>
      <c r="Y2049">
        <v>34</v>
      </c>
    </row>
    <row r="2050" spans="1:25" x14ac:dyDescent="0.35">
      <c r="A2050">
        <v>2049</v>
      </c>
      <c r="B2050" t="s">
        <v>28</v>
      </c>
      <c r="C2050">
        <v>70508</v>
      </c>
      <c r="D2050">
        <f>ROUND(AI_Impact_on_Jobs_20303[[#This Row],[Salary]]/1000, 1)</f>
        <v>70.5</v>
      </c>
      <c r="E2050">
        <v>10</v>
      </c>
      <c r="F20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50" t="s">
        <v>19</v>
      </c>
      <c r="H2050">
        <v>91</v>
      </c>
      <c r="I2050">
        <v>73</v>
      </c>
      <c r="J2050">
        <v>53</v>
      </c>
      <c r="K2050" t="s">
        <v>27</v>
      </c>
      <c r="L2050">
        <f>IF(AI_Impact_on_Jobs_20303[[#This Row],[Risk_Category]] = "Low", AI_Impact_on_Jobs_20303[[#This Row],[Automation_Probability_2030]], 0)</f>
        <v>0</v>
      </c>
      <c r="M2050">
        <f>IF(AI_Impact_on_Jobs_20303[[#This Row],[Risk_Category]]="Medium", AI_Impact_on_Jobs_20303[[#This Row],[Automation_Probability_2030]], 0)</f>
        <v>53</v>
      </c>
      <c r="N2050">
        <f>IF(AI_Impact_on_Jobs_20303[[#This Row],[Risk_Category]]="High", AI_Impact_on_Jobs_20303[[#This Row],[Automation_Probability_2030]], 0)</f>
        <v>0</v>
      </c>
      <c r="O2050">
        <f>AVERAGE(AI_Impact_on_Jobs_20303[[#This Row],[Skill_1]:[Skill_10]])</f>
        <v>40.9</v>
      </c>
      <c r="P2050">
        <v>36</v>
      </c>
      <c r="Q2050">
        <v>66</v>
      </c>
      <c r="R2050">
        <v>56</v>
      </c>
      <c r="S2050">
        <v>92</v>
      </c>
      <c r="T2050">
        <v>1</v>
      </c>
      <c r="U2050">
        <v>22</v>
      </c>
      <c r="V2050">
        <v>77</v>
      </c>
      <c r="W2050">
        <v>37</v>
      </c>
      <c r="X2050">
        <v>17</v>
      </c>
      <c r="Y2050">
        <v>5</v>
      </c>
    </row>
    <row r="2051" spans="1:25" x14ac:dyDescent="0.35">
      <c r="A2051">
        <v>2050</v>
      </c>
      <c r="B2051" t="s">
        <v>21</v>
      </c>
      <c r="C2051">
        <v>81238</v>
      </c>
      <c r="D2051">
        <f>ROUND(AI_Impact_on_Jobs_20303[[#This Row],[Salary]]/1000, 1)</f>
        <v>81.2</v>
      </c>
      <c r="E2051">
        <v>18</v>
      </c>
      <c r="F20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51" t="s">
        <v>19</v>
      </c>
      <c r="H2051">
        <v>4</v>
      </c>
      <c r="I2051">
        <v>79</v>
      </c>
      <c r="J2051">
        <v>25</v>
      </c>
      <c r="K2051" t="s">
        <v>23</v>
      </c>
      <c r="L2051">
        <f>IF(AI_Impact_on_Jobs_20303[[#This Row],[Risk_Category]] = "Low", AI_Impact_on_Jobs_20303[[#This Row],[Automation_Probability_2030]], 0)</f>
        <v>25</v>
      </c>
      <c r="M2051">
        <f>IF(AI_Impact_on_Jobs_20303[[#This Row],[Risk_Category]]="Medium", AI_Impact_on_Jobs_20303[[#This Row],[Automation_Probability_2030]], 0)</f>
        <v>0</v>
      </c>
      <c r="N2051">
        <f>IF(AI_Impact_on_Jobs_20303[[#This Row],[Risk_Category]]="High", AI_Impact_on_Jobs_20303[[#This Row],[Automation_Probability_2030]], 0)</f>
        <v>0</v>
      </c>
      <c r="O2051">
        <f>AVERAGE(AI_Impact_on_Jobs_20303[[#This Row],[Skill_1]:[Skill_10]])</f>
        <v>47.9</v>
      </c>
      <c r="P2051">
        <v>52</v>
      </c>
      <c r="Q2051">
        <v>4</v>
      </c>
      <c r="R2051">
        <v>28</v>
      </c>
      <c r="S2051">
        <v>64</v>
      </c>
      <c r="T2051">
        <v>2</v>
      </c>
      <c r="U2051">
        <v>83</v>
      </c>
      <c r="V2051">
        <v>68</v>
      </c>
      <c r="W2051">
        <v>47</v>
      </c>
      <c r="X2051">
        <v>92</v>
      </c>
      <c r="Y2051">
        <v>39</v>
      </c>
    </row>
    <row r="2052" spans="1:25" x14ac:dyDescent="0.35">
      <c r="A2052">
        <v>2051</v>
      </c>
      <c r="B2052" t="s">
        <v>32</v>
      </c>
      <c r="C2052">
        <v>146084</v>
      </c>
      <c r="D2052">
        <f>ROUND(AI_Impact_on_Jobs_20303[[#This Row],[Salary]]/1000, 1)</f>
        <v>146.1</v>
      </c>
      <c r="E2052">
        <v>22</v>
      </c>
      <c r="F20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52" t="s">
        <v>25</v>
      </c>
      <c r="H2052">
        <v>66</v>
      </c>
      <c r="I2052">
        <v>107</v>
      </c>
      <c r="J2052">
        <v>43</v>
      </c>
      <c r="K2052" t="s">
        <v>27</v>
      </c>
      <c r="L2052">
        <f>IF(AI_Impact_on_Jobs_20303[[#This Row],[Risk_Category]] = "Low", AI_Impact_on_Jobs_20303[[#This Row],[Automation_Probability_2030]], 0)</f>
        <v>0</v>
      </c>
      <c r="M2052">
        <f>IF(AI_Impact_on_Jobs_20303[[#This Row],[Risk_Category]]="Medium", AI_Impact_on_Jobs_20303[[#This Row],[Automation_Probability_2030]], 0)</f>
        <v>43</v>
      </c>
      <c r="N2052">
        <f>IF(AI_Impact_on_Jobs_20303[[#This Row],[Risk_Category]]="High", AI_Impact_on_Jobs_20303[[#This Row],[Automation_Probability_2030]], 0)</f>
        <v>0</v>
      </c>
      <c r="O2052">
        <f>AVERAGE(AI_Impact_on_Jobs_20303[[#This Row],[Skill_1]:[Skill_10]])</f>
        <v>32.5</v>
      </c>
      <c r="P2052">
        <v>34</v>
      </c>
      <c r="Q2052">
        <v>4</v>
      </c>
      <c r="R2052">
        <v>29</v>
      </c>
      <c r="S2052">
        <v>71</v>
      </c>
      <c r="T2052">
        <v>65</v>
      </c>
      <c r="U2052">
        <v>44</v>
      </c>
      <c r="V2052">
        <v>4</v>
      </c>
      <c r="W2052">
        <v>37</v>
      </c>
      <c r="X2052">
        <v>28</v>
      </c>
      <c r="Y2052">
        <v>9</v>
      </c>
    </row>
    <row r="2053" spans="1:25" x14ac:dyDescent="0.35">
      <c r="A2053">
        <v>2052</v>
      </c>
      <c r="B2053" t="s">
        <v>21</v>
      </c>
      <c r="C2053">
        <v>99619</v>
      </c>
      <c r="D2053">
        <f>ROUND(AI_Impact_on_Jobs_20303[[#This Row],[Salary]]/1000, 1)</f>
        <v>99.6</v>
      </c>
      <c r="E2053">
        <v>27</v>
      </c>
      <c r="F20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53" t="s">
        <v>25</v>
      </c>
      <c r="H2053">
        <v>32</v>
      </c>
      <c r="I2053">
        <v>105</v>
      </c>
      <c r="J2053">
        <v>24</v>
      </c>
      <c r="K2053" t="s">
        <v>23</v>
      </c>
      <c r="L2053">
        <f>IF(AI_Impact_on_Jobs_20303[[#This Row],[Risk_Category]] = "Low", AI_Impact_on_Jobs_20303[[#This Row],[Automation_Probability_2030]], 0)</f>
        <v>24</v>
      </c>
      <c r="M2053">
        <f>IF(AI_Impact_on_Jobs_20303[[#This Row],[Risk_Category]]="Medium", AI_Impact_on_Jobs_20303[[#This Row],[Automation_Probability_2030]], 0)</f>
        <v>0</v>
      </c>
      <c r="N2053">
        <f>IF(AI_Impact_on_Jobs_20303[[#This Row],[Risk_Category]]="High", AI_Impact_on_Jobs_20303[[#This Row],[Automation_Probability_2030]], 0)</f>
        <v>0</v>
      </c>
      <c r="O2053">
        <f>AVERAGE(AI_Impact_on_Jobs_20303[[#This Row],[Skill_1]:[Skill_10]])</f>
        <v>52.6</v>
      </c>
      <c r="P2053">
        <v>4</v>
      </c>
      <c r="Q2053">
        <v>94</v>
      </c>
      <c r="R2053">
        <v>83</v>
      </c>
      <c r="S2053">
        <v>98</v>
      </c>
      <c r="T2053">
        <v>88</v>
      </c>
      <c r="U2053">
        <v>62</v>
      </c>
      <c r="V2053">
        <v>6</v>
      </c>
      <c r="W2053">
        <v>13</v>
      </c>
      <c r="X2053">
        <v>72</v>
      </c>
      <c r="Y2053">
        <v>6</v>
      </c>
    </row>
    <row r="2054" spans="1:25" x14ac:dyDescent="0.35">
      <c r="A2054">
        <v>2053</v>
      </c>
      <c r="B2054" t="s">
        <v>39</v>
      </c>
      <c r="C2054">
        <v>49830</v>
      </c>
      <c r="D2054">
        <f>ROUND(AI_Impact_on_Jobs_20303[[#This Row],[Salary]]/1000, 1)</f>
        <v>49.8</v>
      </c>
      <c r="E2054">
        <v>29</v>
      </c>
      <c r="F20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54" t="s">
        <v>22</v>
      </c>
      <c r="H2054">
        <v>69</v>
      </c>
      <c r="I2054">
        <v>94</v>
      </c>
      <c r="J2054">
        <v>83</v>
      </c>
      <c r="K2054" t="s">
        <v>20</v>
      </c>
      <c r="L2054">
        <f>IF(AI_Impact_on_Jobs_20303[[#This Row],[Risk_Category]] = "Low", AI_Impact_on_Jobs_20303[[#This Row],[Automation_Probability_2030]], 0)</f>
        <v>0</v>
      </c>
      <c r="M2054">
        <f>IF(AI_Impact_on_Jobs_20303[[#This Row],[Risk_Category]]="Medium", AI_Impact_on_Jobs_20303[[#This Row],[Automation_Probability_2030]], 0)</f>
        <v>0</v>
      </c>
      <c r="N2054">
        <f>IF(AI_Impact_on_Jobs_20303[[#This Row],[Risk_Category]]="High", AI_Impact_on_Jobs_20303[[#This Row],[Automation_Probability_2030]], 0)</f>
        <v>83</v>
      </c>
      <c r="O2054">
        <f>AVERAGE(AI_Impact_on_Jobs_20303[[#This Row],[Skill_1]:[Skill_10]])</f>
        <v>53.7</v>
      </c>
      <c r="P2054">
        <v>4</v>
      </c>
      <c r="Q2054">
        <v>72</v>
      </c>
      <c r="R2054">
        <v>88</v>
      </c>
      <c r="S2054">
        <v>84</v>
      </c>
      <c r="T2054">
        <v>79</v>
      </c>
      <c r="U2054">
        <v>1</v>
      </c>
      <c r="V2054">
        <v>91</v>
      </c>
      <c r="W2054">
        <v>27</v>
      </c>
      <c r="X2054">
        <v>89</v>
      </c>
      <c r="Y2054">
        <v>2</v>
      </c>
    </row>
    <row r="2055" spans="1:25" x14ac:dyDescent="0.35">
      <c r="A2055">
        <v>2054</v>
      </c>
      <c r="B2055" t="s">
        <v>30</v>
      </c>
      <c r="C2055">
        <v>70882</v>
      </c>
      <c r="D2055">
        <f>ROUND(AI_Impact_on_Jobs_20303[[#This Row],[Salary]]/1000, 1)</f>
        <v>70.900000000000006</v>
      </c>
      <c r="E2055">
        <v>6</v>
      </c>
      <c r="F20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55" t="s">
        <v>19</v>
      </c>
      <c r="H2055">
        <v>75</v>
      </c>
      <c r="I2055">
        <v>114</v>
      </c>
      <c r="J2055">
        <v>47</v>
      </c>
      <c r="K2055" t="s">
        <v>27</v>
      </c>
      <c r="L2055">
        <f>IF(AI_Impact_on_Jobs_20303[[#This Row],[Risk_Category]] = "Low", AI_Impact_on_Jobs_20303[[#This Row],[Automation_Probability_2030]], 0)</f>
        <v>0</v>
      </c>
      <c r="M2055">
        <f>IF(AI_Impact_on_Jobs_20303[[#This Row],[Risk_Category]]="Medium", AI_Impact_on_Jobs_20303[[#This Row],[Automation_Probability_2030]], 0)</f>
        <v>47</v>
      </c>
      <c r="N2055">
        <f>IF(AI_Impact_on_Jobs_20303[[#This Row],[Risk_Category]]="High", AI_Impact_on_Jobs_20303[[#This Row],[Automation_Probability_2030]], 0)</f>
        <v>0</v>
      </c>
      <c r="O2055">
        <f>AVERAGE(AI_Impact_on_Jobs_20303[[#This Row],[Skill_1]:[Skill_10]])</f>
        <v>34.9</v>
      </c>
      <c r="P2055">
        <v>68</v>
      </c>
      <c r="Q2055">
        <v>55</v>
      </c>
      <c r="R2055">
        <v>28</v>
      </c>
      <c r="S2055">
        <v>65</v>
      </c>
      <c r="T2055">
        <v>2</v>
      </c>
      <c r="U2055">
        <v>69</v>
      </c>
      <c r="V2055">
        <v>0</v>
      </c>
      <c r="W2055">
        <v>55</v>
      </c>
      <c r="X2055">
        <v>4</v>
      </c>
      <c r="Y2055">
        <v>3</v>
      </c>
    </row>
    <row r="2056" spans="1:25" x14ac:dyDescent="0.35">
      <c r="A2056">
        <v>2055</v>
      </c>
      <c r="B2056" t="s">
        <v>18</v>
      </c>
      <c r="C2056">
        <v>124204</v>
      </c>
      <c r="D2056">
        <f>ROUND(AI_Impact_on_Jobs_20303[[#This Row],[Salary]]/1000, 1)</f>
        <v>124.2</v>
      </c>
      <c r="E2056">
        <v>26</v>
      </c>
      <c r="F20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56" t="s">
        <v>25</v>
      </c>
      <c r="H2056">
        <v>65</v>
      </c>
      <c r="I2056">
        <v>147</v>
      </c>
      <c r="J2056">
        <v>91</v>
      </c>
      <c r="K2056" t="s">
        <v>20</v>
      </c>
      <c r="L2056">
        <f>IF(AI_Impact_on_Jobs_20303[[#This Row],[Risk_Category]] = "Low", AI_Impact_on_Jobs_20303[[#This Row],[Automation_Probability_2030]], 0)</f>
        <v>0</v>
      </c>
      <c r="M2056">
        <f>IF(AI_Impact_on_Jobs_20303[[#This Row],[Risk_Category]]="Medium", AI_Impact_on_Jobs_20303[[#This Row],[Automation_Probability_2030]], 0)</f>
        <v>0</v>
      </c>
      <c r="N2056">
        <f>IF(AI_Impact_on_Jobs_20303[[#This Row],[Risk_Category]]="High", AI_Impact_on_Jobs_20303[[#This Row],[Automation_Probability_2030]], 0)</f>
        <v>91</v>
      </c>
      <c r="O2056">
        <f>AVERAGE(AI_Impact_on_Jobs_20303[[#This Row],[Skill_1]:[Skill_10]])</f>
        <v>42.1</v>
      </c>
      <c r="P2056">
        <v>72</v>
      </c>
      <c r="Q2056">
        <v>48</v>
      </c>
      <c r="R2056">
        <v>39</v>
      </c>
      <c r="S2056">
        <v>3</v>
      </c>
      <c r="T2056">
        <v>36</v>
      </c>
      <c r="U2056">
        <v>85</v>
      </c>
      <c r="V2056">
        <v>38</v>
      </c>
      <c r="W2056">
        <v>46</v>
      </c>
      <c r="X2056">
        <v>27</v>
      </c>
      <c r="Y2056">
        <v>27</v>
      </c>
    </row>
    <row r="2057" spans="1:25" x14ac:dyDescent="0.35">
      <c r="A2057">
        <v>2056</v>
      </c>
      <c r="B2057" t="s">
        <v>24</v>
      </c>
      <c r="C2057">
        <v>84255</v>
      </c>
      <c r="D2057">
        <f>ROUND(AI_Impact_on_Jobs_20303[[#This Row],[Salary]]/1000, 1)</f>
        <v>84.3</v>
      </c>
      <c r="E2057">
        <v>1</v>
      </c>
      <c r="F20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57" t="s">
        <v>25</v>
      </c>
      <c r="H2057">
        <v>61</v>
      </c>
      <c r="I2057">
        <v>95</v>
      </c>
      <c r="J2057">
        <v>85</v>
      </c>
      <c r="K2057" t="s">
        <v>20</v>
      </c>
      <c r="L2057">
        <f>IF(AI_Impact_on_Jobs_20303[[#This Row],[Risk_Category]] = "Low", AI_Impact_on_Jobs_20303[[#This Row],[Automation_Probability_2030]], 0)</f>
        <v>0</v>
      </c>
      <c r="M2057">
        <f>IF(AI_Impact_on_Jobs_20303[[#This Row],[Risk_Category]]="Medium", AI_Impact_on_Jobs_20303[[#This Row],[Automation_Probability_2030]], 0)</f>
        <v>0</v>
      </c>
      <c r="N2057">
        <f>IF(AI_Impact_on_Jobs_20303[[#This Row],[Risk_Category]]="High", AI_Impact_on_Jobs_20303[[#This Row],[Automation_Probability_2030]], 0)</f>
        <v>85</v>
      </c>
      <c r="O2057">
        <f>AVERAGE(AI_Impact_on_Jobs_20303[[#This Row],[Skill_1]:[Skill_10]])</f>
        <v>41</v>
      </c>
      <c r="P2057">
        <v>55</v>
      </c>
      <c r="Q2057">
        <v>8</v>
      </c>
      <c r="R2057">
        <v>75</v>
      </c>
      <c r="S2057">
        <v>77</v>
      </c>
      <c r="T2057">
        <v>5</v>
      </c>
      <c r="U2057">
        <v>35</v>
      </c>
      <c r="V2057">
        <v>93</v>
      </c>
      <c r="W2057">
        <v>5</v>
      </c>
      <c r="X2057">
        <v>15</v>
      </c>
      <c r="Y2057">
        <v>42</v>
      </c>
    </row>
    <row r="2058" spans="1:25" x14ac:dyDescent="0.35">
      <c r="A2058">
        <v>2057</v>
      </c>
      <c r="B2058" t="s">
        <v>28</v>
      </c>
      <c r="C2058">
        <v>51566</v>
      </c>
      <c r="D2058">
        <f>ROUND(AI_Impact_on_Jobs_20303[[#This Row],[Salary]]/1000, 1)</f>
        <v>51.6</v>
      </c>
      <c r="E2058">
        <v>14</v>
      </c>
      <c r="F20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58" t="s">
        <v>22</v>
      </c>
      <c r="H2058">
        <v>1</v>
      </c>
      <c r="I2058">
        <v>122</v>
      </c>
      <c r="J2058">
        <v>52</v>
      </c>
      <c r="K2058" t="s">
        <v>27</v>
      </c>
      <c r="L2058">
        <f>IF(AI_Impact_on_Jobs_20303[[#This Row],[Risk_Category]] = "Low", AI_Impact_on_Jobs_20303[[#This Row],[Automation_Probability_2030]], 0)</f>
        <v>0</v>
      </c>
      <c r="M2058">
        <f>IF(AI_Impact_on_Jobs_20303[[#This Row],[Risk_Category]]="Medium", AI_Impact_on_Jobs_20303[[#This Row],[Automation_Probability_2030]], 0)</f>
        <v>52</v>
      </c>
      <c r="N2058">
        <f>IF(AI_Impact_on_Jobs_20303[[#This Row],[Risk_Category]]="High", AI_Impact_on_Jobs_20303[[#This Row],[Automation_Probability_2030]], 0)</f>
        <v>0</v>
      </c>
      <c r="O2058">
        <f>AVERAGE(AI_Impact_on_Jobs_20303[[#This Row],[Skill_1]:[Skill_10]])</f>
        <v>43.3</v>
      </c>
      <c r="P2058">
        <v>48</v>
      </c>
      <c r="Q2058">
        <v>42</v>
      </c>
      <c r="R2058">
        <v>52</v>
      </c>
      <c r="S2058">
        <v>16</v>
      </c>
      <c r="T2058">
        <v>11</v>
      </c>
      <c r="U2058">
        <v>29</v>
      </c>
      <c r="V2058">
        <v>71</v>
      </c>
      <c r="W2058">
        <v>59</v>
      </c>
      <c r="X2058">
        <v>48</v>
      </c>
      <c r="Y2058">
        <v>57</v>
      </c>
    </row>
    <row r="2059" spans="1:25" x14ac:dyDescent="0.35">
      <c r="A2059">
        <v>2058</v>
      </c>
      <c r="B2059" t="s">
        <v>37</v>
      </c>
      <c r="C2059">
        <v>130461</v>
      </c>
      <c r="D2059">
        <f>ROUND(AI_Impact_on_Jobs_20303[[#This Row],[Salary]]/1000, 1)</f>
        <v>130.5</v>
      </c>
      <c r="E2059">
        <v>4</v>
      </c>
      <c r="F20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59" t="s">
        <v>25</v>
      </c>
      <c r="H2059">
        <v>31</v>
      </c>
      <c r="I2059">
        <v>6</v>
      </c>
      <c r="J2059">
        <v>66</v>
      </c>
      <c r="K2059" t="s">
        <v>27</v>
      </c>
      <c r="L2059">
        <f>IF(AI_Impact_on_Jobs_20303[[#This Row],[Risk_Category]] = "Low", AI_Impact_on_Jobs_20303[[#This Row],[Automation_Probability_2030]], 0)</f>
        <v>0</v>
      </c>
      <c r="M2059">
        <f>IF(AI_Impact_on_Jobs_20303[[#This Row],[Risk_Category]]="Medium", AI_Impact_on_Jobs_20303[[#This Row],[Automation_Probability_2030]], 0)</f>
        <v>66</v>
      </c>
      <c r="N2059">
        <f>IF(AI_Impact_on_Jobs_20303[[#This Row],[Risk_Category]]="High", AI_Impact_on_Jobs_20303[[#This Row],[Automation_Probability_2030]], 0)</f>
        <v>0</v>
      </c>
      <c r="O2059">
        <f>AVERAGE(AI_Impact_on_Jobs_20303[[#This Row],[Skill_1]:[Skill_10]])</f>
        <v>34.1</v>
      </c>
      <c r="P2059">
        <v>6</v>
      </c>
      <c r="Q2059">
        <v>7</v>
      </c>
      <c r="R2059">
        <v>46</v>
      </c>
      <c r="S2059">
        <v>76</v>
      </c>
      <c r="T2059">
        <v>58</v>
      </c>
      <c r="U2059">
        <v>5</v>
      </c>
      <c r="V2059">
        <v>89</v>
      </c>
      <c r="W2059">
        <v>31</v>
      </c>
      <c r="X2059">
        <v>14</v>
      </c>
      <c r="Y2059">
        <v>9</v>
      </c>
    </row>
    <row r="2060" spans="1:25" x14ac:dyDescent="0.35">
      <c r="A2060">
        <v>2059</v>
      </c>
      <c r="B2060" t="s">
        <v>42</v>
      </c>
      <c r="C2060">
        <v>80891</v>
      </c>
      <c r="D2060">
        <f>ROUND(AI_Impact_on_Jobs_20303[[#This Row],[Salary]]/1000, 1)</f>
        <v>80.900000000000006</v>
      </c>
      <c r="E2060">
        <v>18</v>
      </c>
      <c r="F20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60" t="s">
        <v>38</v>
      </c>
      <c r="H2060">
        <v>7</v>
      </c>
      <c r="I2060">
        <v>12</v>
      </c>
      <c r="J2060">
        <v>67</v>
      </c>
      <c r="K2060" t="s">
        <v>27</v>
      </c>
      <c r="L2060">
        <f>IF(AI_Impact_on_Jobs_20303[[#This Row],[Risk_Category]] = "Low", AI_Impact_on_Jobs_20303[[#This Row],[Automation_Probability_2030]], 0)</f>
        <v>0</v>
      </c>
      <c r="M2060">
        <f>IF(AI_Impact_on_Jobs_20303[[#This Row],[Risk_Category]]="Medium", AI_Impact_on_Jobs_20303[[#This Row],[Automation_Probability_2030]], 0)</f>
        <v>67</v>
      </c>
      <c r="N2060">
        <f>IF(AI_Impact_on_Jobs_20303[[#This Row],[Risk_Category]]="High", AI_Impact_on_Jobs_20303[[#This Row],[Automation_Probability_2030]], 0)</f>
        <v>0</v>
      </c>
      <c r="O2060">
        <f>AVERAGE(AI_Impact_on_Jobs_20303[[#This Row],[Skill_1]:[Skill_10]])</f>
        <v>61.4</v>
      </c>
      <c r="P2060">
        <v>35</v>
      </c>
      <c r="Q2060">
        <v>56</v>
      </c>
      <c r="R2060">
        <v>62</v>
      </c>
      <c r="S2060">
        <v>98</v>
      </c>
      <c r="T2060">
        <v>31</v>
      </c>
      <c r="U2060">
        <v>96</v>
      </c>
      <c r="V2060">
        <v>15</v>
      </c>
      <c r="W2060">
        <v>76</v>
      </c>
      <c r="X2060">
        <v>63</v>
      </c>
      <c r="Y2060">
        <v>82</v>
      </c>
    </row>
    <row r="2061" spans="1:25" x14ac:dyDescent="0.35">
      <c r="A2061">
        <v>2060</v>
      </c>
      <c r="B2061" t="s">
        <v>24</v>
      </c>
      <c r="C2061">
        <v>127871</v>
      </c>
      <c r="D2061">
        <f>ROUND(AI_Impact_on_Jobs_20303[[#This Row],[Salary]]/1000, 1)</f>
        <v>127.9</v>
      </c>
      <c r="E2061">
        <v>5</v>
      </c>
      <c r="F20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61" t="s">
        <v>22</v>
      </c>
      <c r="H2061">
        <v>7</v>
      </c>
      <c r="I2061">
        <v>68</v>
      </c>
      <c r="J2061">
        <v>93</v>
      </c>
      <c r="K2061" t="s">
        <v>20</v>
      </c>
      <c r="L2061">
        <f>IF(AI_Impact_on_Jobs_20303[[#This Row],[Risk_Category]] = "Low", AI_Impact_on_Jobs_20303[[#This Row],[Automation_Probability_2030]], 0)</f>
        <v>0</v>
      </c>
      <c r="M2061">
        <f>IF(AI_Impact_on_Jobs_20303[[#This Row],[Risk_Category]]="Medium", AI_Impact_on_Jobs_20303[[#This Row],[Automation_Probability_2030]], 0)</f>
        <v>0</v>
      </c>
      <c r="N2061">
        <f>IF(AI_Impact_on_Jobs_20303[[#This Row],[Risk_Category]]="High", AI_Impact_on_Jobs_20303[[#This Row],[Automation_Probability_2030]], 0)</f>
        <v>93</v>
      </c>
      <c r="O2061">
        <f>AVERAGE(AI_Impact_on_Jobs_20303[[#This Row],[Skill_1]:[Skill_10]])</f>
        <v>43</v>
      </c>
      <c r="P2061">
        <v>12</v>
      </c>
      <c r="Q2061">
        <v>58</v>
      </c>
      <c r="R2061">
        <v>32</v>
      </c>
      <c r="S2061">
        <v>56</v>
      </c>
      <c r="T2061">
        <v>23</v>
      </c>
      <c r="U2061">
        <v>44</v>
      </c>
      <c r="V2061">
        <v>87</v>
      </c>
      <c r="W2061">
        <v>38</v>
      </c>
      <c r="X2061">
        <v>35</v>
      </c>
      <c r="Y2061">
        <v>45</v>
      </c>
    </row>
    <row r="2062" spans="1:25" x14ac:dyDescent="0.35">
      <c r="A2062">
        <v>2061</v>
      </c>
      <c r="B2062" t="s">
        <v>37</v>
      </c>
      <c r="C2062">
        <v>112418</v>
      </c>
      <c r="D2062">
        <f>ROUND(AI_Impact_on_Jobs_20303[[#This Row],[Salary]]/1000, 1)</f>
        <v>112.4</v>
      </c>
      <c r="E2062">
        <v>9</v>
      </c>
      <c r="F20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62" t="s">
        <v>25</v>
      </c>
      <c r="H2062">
        <v>59</v>
      </c>
      <c r="I2062">
        <v>146</v>
      </c>
      <c r="J2062">
        <v>34</v>
      </c>
      <c r="K2062" t="s">
        <v>27</v>
      </c>
      <c r="L2062">
        <f>IF(AI_Impact_on_Jobs_20303[[#This Row],[Risk_Category]] = "Low", AI_Impact_on_Jobs_20303[[#This Row],[Automation_Probability_2030]], 0)</f>
        <v>0</v>
      </c>
      <c r="M2062">
        <f>IF(AI_Impact_on_Jobs_20303[[#This Row],[Risk_Category]]="Medium", AI_Impact_on_Jobs_20303[[#This Row],[Automation_Probability_2030]], 0)</f>
        <v>34</v>
      </c>
      <c r="N2062">
        <f>IF(AI_Impact_on_Jobs_20303[[#This Row],[Risk_Category]]="High", AI_Impact_on_Jobs_20303[[#This Row],[Automation_Probability_2030]], 0)</f>
        <v>0</v>
      </c>
      <c r="O2062">
        <f>AVERAGE(AI_Impact_on_Jobs_20303[[#This Row],[Skill_1]:[Skill_10]])</f>
        <v>34.200000000000003</v>
      </c>
      <c r="P2062">
        <v>12</v>
      </c>
      <c r="Q2062">
        <v>7</v>
      </c>
      <c r="R2062">
        <v>67</v>
      </c>
      <c r="S2062">
        <v>25</v>
      </c>
      <c r="T2062">
        <v>81</v>
      </c>
      <c r="U2062">
        <v>13</v>
      </c>
      <c r="V2062">
        <v>93</v>
      </c>
      <c r="W2062">
        <v>2</v>
      </c>
      <c r="X2062">
        <v>8</v>
      </c>
      <c r="Y2062">
        <v>34</v>
      </c>
    </row>
    <row r="2063" spans="1:25" x14ac:dyDescent="0.35">
      <c r="A2063">
        <v>2062</v>
      </c>
      <c r="B2063" t="s">
        <v>40</v>
      </c>
      <c r="C2063">
        <v>54002</v>
      </c>
      <c r="D2063">
        <f>ROUND(AI_Impact_on_Jobs_20303[[#This Row],[Salary]]/1000, 1)</f>
        <v>54</v>
      </c>
      <c r="E2063">
        <v>10</v>
      </c>
      <c r="F20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63" t="s">
        <v>22</v>
      </c>
      <c r="H2063">
        <v>53</v>
      </c>
      <c r="I2063">
        <v>119</v>
      </c>
      <c r="J2063">
        <v>17</v>
      </c>
      <c r="K2063" t="s">
        <v>23</v>
      </c>
      <c r="L2063">
        <f>IF(AI_Impact_on_Jobs_20303[[#This Row],[Risk_Category]] = "Low", AI_Impact_on_Jobs_20303[[#This Row],[Automation_Probability_2030]], 0)</f>
        <v>17</v>
      </c>
      <c r="M2063">
        <f>IF(AI_Impact_on_Jobs_20303[[#This Row],[Risk_Category]]="Medium", AI_Impact_on_Jobs_20303[[#This Row],[Automation_Probability_2030]], 0)</f>
        <v>0</v>
      </c>
      <c r="N2063">
        <f>IF(AI_Impact_on_Jobs_20303[[#This Row],[Risk_Category]]="High", AI_Impact_on_Jobs_20303[[#This Row],[Automation_Probability_2030]], 0)</f>
        <v>0</v>
      </c>
      <c r="O2063">
        <f>AVERAGE(AI_Impact_on_Jobs_20303[[#This Row],[Skill_1]:[Skill_10]])</f>
        <v>47.7</v>
      </c>
      <c r="P2063">
        <v>66</v>
      </c>
      <c r="Q2063">
        <v>36</v>
      </c>
      <c r="R2063">
        <v>3</v>
      </c>
      <c r="S2063">
        <v>97</v>
      </c>
      <c r="T2063">
        <v>82</v>
      </c>
      <c r="U2063">
        <v>7</v>
      </c>
      <c r="V2063">
        <v>45</v>
      </c>
      <c r="W2063">
        <v>64</v>
      </c>
      <c r="X2063">
        <v>19</v>
      </c>
      <c r="Y2063">
        <v>58</v>
      </c>
    </row>
    <row r="2064" spans="1:25" x14ac:dyDescent="0.35">
      <c r="A2064">
        <v>2063</v>
      </c>
      <c r="B2064" t="s">
        <v>18</v>
      </c>
      <c r="C2064">
        <v>108391</v>
      </c>
      <c r="D2064">
        <f>ROUND(AI_Impact_on_Jobs_20303[[#This Row],[Salary]]/1000, 1)</f>
        <v>108.4</v>
      </c>
      <c r="E2064">
        <v>9</v>
      </c>
      <c r="F20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64" t="s">
        <v>38</v>
      </c>
      <c r="H2064">
        <v>21</v>
      </c>
      <c r="I2064">
        <v>64</v>
      </c>
      <c r="J2064">
        <v>89</v>
      </c>
      <c r="K2064" t="s">
        <v>20</v>
      </c>
      <c r="L2064">
        <f>IF(AI_Impact_on_Jobs_20303[[#This Row],[Risk_Category]] = "Low", AI_Impact_on_Jobs_20303[[#This Row],[Automation_Probability_2030]], 0)</f>
        <v>0</v>
      </c>
      <c r="M2064">
        <f>IF(AI_Impact_on_Jobs_20303[[#This Row],[Risk_Category]]="Medium", AI_Impact_on_Jobs_20303[[#This Row],[Automation_Probability_2030]], 0)</f>
        <v>0</v>
      </c>
      <c r="N2064">
        <f>IF(AI_Impact_on_Jobs_20303[[#This Row],[Risk_Category]]="High", AI_Impact_on_Jobs_20303[[#This Row],[Automation_Probability_2030]], 0)</f>
        <v>89</v>
      </c>
      <c r="O2064">
        <f>AVERAGE(AI_Impact_on_Jobs_20303[[#This Row],[Skill_1]:[Skill_10]])</f>
        <v>53.9</v>
      </c>
      <c r="P2064">
        <v>32</v>
      </c>
      <c r="Q2064">
        <v>24</v>
      </c>
      <c r="R2064">
        <v>74</v>
      </c>
      <c r="S2064">
        <v>74</v>
      </c>
      <c r="T2064">
        <v>28</v>
      </c>
      <c r="U2064">
        <v>87</v>
      </c>
      <c r="V2064">
        <v>69</v>
      </c>
      <c r="W2064">
        <v>35</v>
      </c>
      <c r="X2064">
        <v>43</v>
      </c>
      <c r="Y2064">
        <v>73</v>
      </c>
    </row>
    <row r="2065" spans="1:25" x14ac:dyDescent="0.35">
      <c r="A2065">
        <v>2064</v>
      </c>
      <c r="B2065" t="s">
        <v>43</v>
      </c>
      <c r="C2065">
        <v>53474</v>
      </c>
      <c r="D2065">
        <f>ROUND(AI_Impact_on_Jobs_20303[[#This Row],[Salary]]/1000, 1)</f>
        <v>53.5</v>
      </c>
      <c r="E2065">
        <v>11</v>
      </c>
      <c r="F20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65" t="s">
        <v>22</v>
      </c>
      <c r="H2065">
        <v>47</v>
      </c>
      <c r="I2065">
        <v>115</v>
      </c>
      <c r="J2065">
        <v>18</v>
      </c>
      <c r="K2065" t="s">
        <v>23</v>
      </c>
      <c r="L2065">
        <f>IF(AI_Impact_on_Jobs_20303[[#This Row],[Risk_Category]] = "Low", AI_Impact_on_Jobs_20303[[#This Row],[Automation_Probability_2030]], 0)</f>
        <v>18</v>
      </c>
      <c r="M2065">
        <f>IF(AI_Impact_on_Jobs_20303[[#This Row],[Risk_Category]]="Medium", AI_Impact_on_Jobs_20303[[#This Row],[Automation_Probability_2030]], 0)</f>
        <v>0</v>
      </c>
      <c r="N2065">
        <f>IF(AI_Impact_on_Jobs_20303[[#This Row],[Risk_Category]]="High", AI_Impact_on_Jobs_20303[[#This Row],[Automation_Probability_2030]], 0)</f>
        <v>0</v>
      </c>
      <c r="O2065">
        <f>AVERAGE(AI_Impact_on_Jobs_20303[[#This Row],[Skill_1]:[Skill_10]])</f>
        <v>50.6</v>
      </c>
      <c r="P2065">
        <v>61</v>
      </c>
      <c r="Q2065">
        <v>55</v>
      </c>
      <c r="R2065">
        <v>2</v>
      </c>
      <c r="S2065">
        <v>41</v>
      </c>
      <c r="T2065">
        <v>53</v>
      </c>
      <c r="U2065">
        <v>78</v>
      </c>
      <c r="V2065">
        <v>65</v>
      </c>
      <c r="W2065">
        <v>43</v>
      </c>
      <c r="X2065">
        <v>97</v>
      </c>
      <c r="Y2065">
        <v>11</v>
      </c>
    </row>
    <row r="2066" spans="1:25" x14ac:dyDescent="0.35">
      <c r="A2066">
        <v>2065</v>
      </c>
      <c r="B2066" t="s">
        <v>40</v>
      </c>
      <c r="C2066">
        <v>106286</v>
      </c>
      <c r="D2066">
        <f>ROUND(AI_Impact_on_Jobs_20303[[#This Row],[Salary]]/1000, 1)</f>
        <v>106.3</v>
      </c>
      <c r="E2066">
        <v>1</v>
      </c>
      <c r="F20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66" t="s">
        <v>19</v>
      </c>
      <c r="H2066">
        <v>34</v>
      </c>
      <c r="I2066">
        <v>73</v>
      </c>
      <c r="J2066">
        <v>21</v>
      </c>
      <c r="K2066" t="s">
        <v>23</v>
      </c>
      <c r="L2066">
        <f>IF(AI_Impact_on_Jobs_20303[[#This Row],[Risk_Category]] = "Low", AI_Impact_on_Jobs_20303[[#This Row],[Automation_Probability_2030]], 0)</f>
        <v>21</v>
      </c>
      <c r="M2066">
        <f>IF(AI_Impact_on_Jobs_20303[[#This Row],[Risk_Category]]="Medium", AI_Impact_on_Jobs_20303[[#This Row],[Automation_Probability_2030]], 0)</f>
        <v>0</v>
      </c>
      <c r="N2066">
        <f>IF(AI_Impact_on_Jobs_20303[[#This Row],[Risk_Category]]="High", AI_Impact_on_Jobs_20303[[#This Row],[Automation_Probability_2030]], 0)</f>
        <v>0</v>
      </c>
      <c r="O2066">
        <f>AVERAGE(AI_Impact_on_Jobs_20303[[#This Row],[Skill_1]:[Skill_10]])</f>
        <v>32.4</v>
      </c>
      <c r="P2066">
        <v>4</v>
      </c>
      <c r="Q2066">
        <v>18</v>
      </c>
      <c r="R2066">
        <v>29</v>
      </c>
      <c r="S2066">
        <v>68</v>
      </c>
      <c r="T2066">
        <v>88</v>
      </c>
      <c r="U2066">
        <v>8</v>
      </c>
      <c r="V2066">
        <v>18</v>
      </c>
      <c r="W2066">
        <v>57</v>
      </c>
      <c r="X2066">
        <v>3</v>
      </c>
      <c r="Y2066">
        <v>31</v>
      </c>
    </row>
    <row r="2067" spans="1:25" x14ac:dyDescent="0.35">
      <c r="A2067">
        <v>2066</v>
      </c>
      <c r="B2067" t="s">
        <v>26</v>
      </c>
      <c r="C2067">
        <v>92520</v>
      </c>
      <c r="D2067">
        <f>ROUND(AI_Impact_on_Jobs_20303[[#This Row],[Salary]]/1000, 1)</f>
        <v>92.5</v>
      </c>
      <c r="E2067">
        <v>7</v>
      </c>
      <c r="F20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67" t="s">
        <v>22</v>
      </c>
      <c r="H2067">
        <v>46</v>
      </c>
      <c r="I2067">
        <v>65</v>
      </c>
      <c r="J2067">
        <v>48</v>
      </c>
      <c r="K2067" t="s">
        <v>27</v>
      </c>
      <c r="L2067">
        <f>IF(AI_Impact_on_Jobs_20303[[#This Row],[Risk_Category]] = "Low", AI_Impact_on_Jobs_20303[[#This Row],[Automation_Probability_2030]], 0)</f>
        <v>0</v>
      </c>
      <c r="M2067">
        <f>IF(AI_Impact_on_Jobs_20303[[#This Row],[Risk_Category]]="Medium", AI_Impact_on_Jobs_20303[[#This Row],[Automation_Probability_2030]], 0)</f>
        <v>48</v>
      </c>
      <c r="N2067">
        <f>IF(AI_Impact_on_Jobs_20303[[#This Row],[Risk_Category]]="High", AI_Impact_on_Jobs_20303[[#This Row],[Automation_Probability_2030]], 0)</f>
        <v>0</v>
      </c>
      <c r="O2067">
        <f>AVERAGE(AI_Impact_on_Jobs_20303[[#This Row],[Skill_1]:[Skill_10]])</f>
        <v>50.6</v>
      </c>
      <c r="P2067">
        <v>2</v>
      </c>
      <c r="Q2067">
        <v>39</v>
      </c>
      <c r="R2067">
        <v>49</v>
      </c>
      <c r="S2067">
        <v>35</v>
      </c>
      <c r="T2067">
        <v>94</v>
      </c>
      <c r="U2067">
        <v>56</v>
      </c>
      <c r="V2067">
        <v>84</v>
      </c>
      <c r="W2067">
        <v>76</v>
      </c>
      <c r="X2067">
        <v>66</v>
      </c>
      <c r="Y2067">
        <v>5</v>
      </c>
    </row>
    <row r="2068" spans="1:25" x14ac:dyDescent="0.35">
      <c r="A2068">
        <v>2067</v>
      </c>
      <c r="B2068" t="s">
        <v>18</v>
      </c>
      <c r="C2068">
        <v>60210</v>
      </c>
      <c r="D2068">
        <f>ROUND(AI_Impact_on_Jobs_20303[[#This Row],[Salary]]/1000, 1)</f>
        <v>60.2</v>
      </c>
      <c r="E2068">
        <v>29</v>
      </c>
      <c r="F20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68" t="s">
        <v>19</v>
      </c>
      <c r="H2068">
        <v>61</v>
      </c>
      <c r="I2068">
        <v>86</v>
      </c>
      <c r="J2068">
        <v>73</v>
      </c>
      <c r="K2068" t="s">
        <v>20</v>
      </c>
      <c r="L2068">
        <f>IF(AI_Impact_on_Jobs_20303[[#This Row],[Risk_Category]] = "Low", AI_Impact_on_Jobs_20303[[#This Row],[Automation_Probability_2030]], 0)</f>
        <v>0</v>
      </c>
      <c r="M2068">
        <f>IF(AI_Impact_on_Jobs_20303[[#This Row],[Risk_Category]]="Medium", AI_Impact_on_Jobs_20303[[#This Row],[Automation_Probability_2030]], 0)</f>
        <v>0</v>
      </c>
      <c r="N2068">
        <f>IF(AI_Impact_on_Jobs_20303[[#This Row],[Risk_Category]]="High", AI_Impact_on_Jobs_20303[[#This Row],[Automation_Probability_2030]], 0)</f>
        <v>73</v>
      </c>
      <c r="O2068">
        <f>AVERAGE(AI_Impact_on_Jobs_20303[[#This Row],[Skill_1]:[Skill_10]])</f>
        <v>47.4</v>
      </c>
      <c r="P2068">
        <v>44</v>
      </c>
      <c r="Q2068">
        <v>74</v>
      </c>
      <c r="R2068">
        <v>96</v>
      </c>
      <c r="S2068">
        <v>37</v>
      </c>
      <c r="T2068">
        <v>54</v>
      </c>
      <c r="U2068">
        <v>85</v>
      </c>
      <c r="V2068">
        <v>33</v>
      </c>
      <c r="W2068">
        <v>14</v>
      </c>
      <c r="X2068">
        <v>28</v>
      </c>
      <c r="Y2068">
        <v>9</v>
      </c>
    </row>
    <row r="2069" spans="1:25" x14ac:dyDescent="0.35">
      <c r="A2069">
        <v>2068</v>
      </c>
      <c r="B2069" t="s">
        <v>21</v>
      </c>
      <c r="C2069">
        <v>109558</v>
      </c>
      <c r="D2069">
        <f>ROUND(AI_Impact_on_Jobs_20303[[#This Row],[Salary]]/1000, 1)</f>
        <v>109.6</v>
      </c>
      <c r="E2069">
        <v>13</v>
      </c>
      <c r="F20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69" t="s">
        <v>38</v>
      </c>
      <c r="H2069">
        <v>82</v>
      </c>
      <c r="I2069">
        <v>131</v>
      </c>
      <c r="J2069">
        <v>1</v>
      </c>
      <c r="K2069" t="s">
        <v>23</v>
      </c>
      <c r="L2069">
        <f>IF(AI_Impact_on_Jobs_20303[[#This Row],[Risk_Category]] = "Low", AI_Impact_on_Jobs_20303[[#This Row],[Automation_Probability_2030]], 0)</f>
        <v>1</v>
      </c>
      <c r="M2069">
        <f>IF(AI_Impact_on_Jobs_20303[[#This Row],[Risk_Category]]="Medium", AI_Impact_on_Jobs_20303[[#This Row],[Automation_Probability_2030]], 0)</f>
        <v>0</v>
      </c>
      <c r="N2069">
        <f>IF(AI_Impact_on_Jobs_20303[[#This Row],[Risk_Category]]="High", AI_Impact_on_Jobs_20303[[#This Row],[Automation_Probability_2030]], 0)</f>
        <v>0</v>
      </c>
      <c r="O2069">
        <f>AVERAGE(AI_Impact_on_Jobs_20303[[#This Row],[Skill_1]:[Skill_10]])</f>
        <v>56.3</v>
      </c>
      <c r="P2069">
        <v>45</v>
      </c>
      <c r="Q2069">
        <v>32</v>
      </c>
      <c r="R2069">
        <v>97</v>
      </c>
      <c r="S2069">
        <v>88</v>
      </c>
      <c r="T2069">
        <v>25</v>
      </c>
      <c r="U2069">
        <v>31</v>
      </c>
      <c r="V2069">
        <v>53</v>
      </c>
      <c r="W2069">
        <v>28</v>
      </c>
      <c r="X2069">
        <v>82</v>
      </c>
      <c r="Y2069">
        <v>82</v>
      </c>
    </row>
    <row r="2070" spans="1:25" x14ac:dyDescent="0.35">
      <c r="A2070">
        <v>2069</v>
      </c>
      <c r="B2070" t="s">
        <v>34</v>
      </c>
      <c r="C2070">
        <v>54559</v>
      </c>
      <c r="D2070">
        <f>ROUND(AI_Impact_on_Jobs_20303[[#This Row],[Salary]]/1000, 1)</f>
        <v>54.6</v>
      </c>
      <c r="E2070">
        <v>20</v>
      </c>
      <c r="F20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70" t="s">
        <v>19</v>
      </c>
      <c r="H2070">
        <v>69</v>
      </c>
      <c r="I2070">
        <v>105</v>
      </c>
      <c r="J2070">
        <v>44</v>
      </c>
      <c r="K2070" t="s">
        <v>27</v>
      </c>
      <c r="L2070">
        <f>IF(AI_Impact_on_Jobs_20303[[#This Row],[Risk_Category]] = "Low", AI_Impact_on_Jobs_20303[[#This Row],[Automation_Probability_2030]], 0)</f>
        <v>0</v>
      </c>
      <c r="M2070">
        <f>IF(AI_Impact_on_Jobs_20303[[#This Row],[Risk_Category]]="Medium", AI_Impact_on_Jobs_20303[[#This Row],[Automation_Probability_2030]], 0)</f>
        <v>44</v>
      </c>
      <c r="N2070">
        <f>IF(AI_Impact_on_Jobs_20303[[#This Row],[Risk_Category]]="High", AI_Impact_on_Jobs_20303[[#This Row],[Automation_Probability_2030]], 0)</f>
        <v>0</v>
      </c>
      <c r="O2070">
        <f>AVERAGE(AI_Impact_on_Jobs_20303[[#This Row],[Skill_1]:[Skill_10]])</f>
        <v>46.9</v>
      </c>
      <c r="P2070">
        <v>84</v>
      </c>
      <c r="Q2070">
        <v>86</v>
      </c>
      <c r="R2070">
        <v>5</v>
      </c>
      <c r="S2070">
        <v>4</v>
      </c>
      <c r="T2070">
        <v>3</v>
      </c>
      <c r="U2070">
        <v>84</v>
      </c>
      <c r="V2070">
        <v>18</v>
      </c>
      <c r="W2070">
        <v>67</v>
      </c>
      <c r="X2070">
        <v>36</v>
      </c>
      <c r="Y2070">
        <v>82</v>
      </c>
    </row>
    <row r="2071" spans="1:25" x14ac:dyDescent="0.35">
      <c r="A2071">
        <v>2070</v>
      </c>
      <c r="B2071" t="s">
        <v>32</v>
      </c>
      <c r="C2071">
        <v>85099</v>
      </c>
      <c r="D2071">
        <f>ROUND(AI_Impact_on_Jobs_20303[[#This Row],[Salary]]/1000, 1)</f>
        <v>85.1</v>
      </c>
      <c r="E2071">
        <v>9</v>
      </c>
      <c r="F20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71" t="s">
        <v>38</v>
      </c>
      <c r="H2071">
        <v>32</v>
      </c>
      <c r="I2071">
        <v>82</v>
      </c>
      <c r="J2071">
        <v>43</v>
      </c>
      <c r="K2071" t="s">
        <v>27</v>
      </c>
      <c r="L2071">
        <f>IF(AI_Impact_on_Jobs_20303[[#This Row],[Risk_Category]] = "Low", AI_Impact_on_Jobs_20303[[#This Row],[Automation_Probability_2030]], 0)</f>
        <v>0</v>
      </c>
      <c r="M2071">
        <f>IF(AI_Impact_on_Jobs_20303[[#This Row],[Risk_Category]]="Medium", AI_Impact_on_Jobs_20303[[#This Row],[Automation_Probability_2030]], 0)</f>
        <v>43</v>
      </c>
      <c r="N2071">
        <f>IF(AI_Impact_on_Jobs_20303[[#This Row],[Risk_Category]]="High", AI_Impact_on_Jobs_20303[[#This Row],[Automation_Probability_2030]], 0)</f>
        <v>0</v>
      </c>
      <c r="O2071">
        <f>AVERAGE(AI_Impact_on_Jobs_20303[[#This Row],[Skill_1]:[Skill_10]])</f>
        <v>50.1</v>
      </c>
      <c r="P2071">
        <v>79</v>
      </c>
      <c r="Q2071">
        <v>71</v>
      </c>
      <c r="R2071">
        <v>32</v>
      </c>
      <c r="S2071">
        <v>49</v>
      </c>
      <c r="T2071">
        <v>8</v>
      </c>
      <c r="U2071">
        <v>83</v>
      </c>
      <c r="V2071">
        <v>27</v>
      </c>
      <c r="W2071">
        <v>89</v>
      </c>
      <c r="X2071">
        <v>6</v>
      </c>
      <c r="Y2071">
        <v>57</v>
      </c>
    </row>
    <row r="2072" spans="1:25" x14ac:dyDescent="0.35">
      <c r="A2072">
        <v>2071</v>
      </c>
      <c r="B2072" t="s">
        <v>26</v>
      </c>
      <c r="C2072">
        <v>68433</v>
      </c>
      <c r="D2072">
        <f>ROUND(AI_Impact_on_Jobs_20303[[#This Row],[Salary]]/1000, 1)</f>
        <v>68.400000000000006</v>
      </c>
      <c r="E2072">
        <v>29</v>
      </c>
      <c r="F20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72" t="s">
        <v>19</v>
      </c>
      <c r="H2072">
        <v>98</v>
      </c>
      <c r="I2072">
        <v>145</v>
      </c>
      <c r="J2072">
        <v>64</v>
      </c>
      <c r="K2072" t="s">
        <v>27</v>
      </c>
      <c r="L2072">
        <f>IF(AI_Impact_on_Jobs_20303[[#This Row],[Risk_Category]] = "Low", AI_Impact_on_Jobs_20303[[#This Row],[Automation_Probability_2030]], 0)</f>
        <v>0</v>
      </c>
      <c r="M2072">
        <f>IF(AI_Impact_on_Jobs_20303[[#This Row],[Risk_Category]]="Medium", AI_Impact_on_Jobs_20303[[#This Row],[Automation_Probability_2030]], 0)</f>
        <v>64</v>
      </c>
      <c r="N2072">
        <f>IF(AI_Impact_on_Jobs_20303[[#This Row],[Risk_Category]]="High", AI_Impact_on_Jobs_20303[[#This Row],[Automation_Probability_2030]], 0)</f>
        <v>0</v>
      </c>
      <c r="O2072">
        <f>AVERAGE(AI_Impact_on_Jobs_20303[[#This Row],[Skill_1]:[Skill_10]])</f>
        <v>64.2</v>
      </c>
      <c r="P2072">
        <v>85</v>
      </c>
      <c r="Q2072">
        <v>66</v>
      </c>
      <c r="R2072">
        <v>83</v>
      </c>
      <c r="S2072">
        <v>21</v>
      </c>
      <c r="T2072">
        <v>39</v>
      </c>
      <c r="U2072">
        <v>64</v>
      </c>
      <c r="V2072">
        <v>87</v>
      </c>
      <c r="W2072">
        <v>66</v>
      </c>
      <c r="X2072">
        <v>84</v>
      </c>
      <c r="Y2072">
        <v>47</v>
      </c>
    </row>
    <row r="2073" spans="1:25" x14ac:dyDescent="0.35">
      <c r="A2073">
        <v>2072</v>
      </c>
      <c r="B2073" t="s">
        <v>40</v>
      </c>
      <c r="C2073">
        <v>109791</v>
      </c>
      <c r="D2073">
        <f>ROUND(AI_Impact_on_Jobs_20303[[#This Row],[Salary]]/1000, 1)</f>
        <v>109.8</v>
      </c>
      <c r="E2073">
        <v>2</v>
      </c>
      <c r="F20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73" t="s">
        <v>22</v>
      </c>
      <c r="H2073">
        <v>98</v>
      </c>
      <c r="I2073">
        <v>65</v>
      </c>
      <c r="J2073">
        <v>28</v>
      </c>
      <c r="K2073" t="s">
        <v>23</v>
      </c>
      <c r="L2073">
        <f>IF(AI_Impact_on_Jobs_20303[[#This Row],[Risk_Category]] = "Low", AI_Impact_on_Jobs_20303[[#This Row],[Automation_Probability_2030]], 0)</f>
        <v>28</v>
      </c>
      <c r="M2073">
        <f>IF(AI_Impact_on_Jobs_20303[[#This Row],[Risk_Category]]="Medium", AI_Impact_on_Jobs_20303[[#This Row],[Automation_Probability_2030]], 0)</f>
        <v>0</v>
      </c>
      <c r="N2073">
        <f>IF(AI_Impact_on_Jobs_20303[[#This Row],[Risk_Category]]="High", AI_Impact_on_Jobs_20303[[#This Row],[Automation_Probability_2030]], 0)</f>
        <v>0</v>
      </c>
      <c r="O2073">
        <f>AVERAGE(AI_Impact_on_Jobs_20303[[#This Row],[Skill_1]:[Skill_10]])</f>
        <v>46.9</v>
      </c>
      <c r="P2073">
        <v>52</v>
      </c>
      <c r="Q2073">
        <v>64</v>
      </c>
      <c r="R2073">
        <v>88</v>
      </c>
      <c r="S2073">
        <v>41</v>
      </c>
      <c r="T2073">
        <v>42</v>
      </c>
      <c r="U2073">
        <v>53</v>
      </c>
      <c r="V2073">
        <v>2</v>
      </c>
      <c r="W2073">
        <v>5</v>
      </c>
      <c r="X2073">
        <v>29</v>
      </c>
      <c r="Y2073">
        <v>93</v>
      </c>
    </row>
    <row r="2074" spans="1:25" x14ac:dyDescent="0.35">
      <c r="A2074">
        <v>2073</v>
      </c>
      <c r="B2074" t="s">
        <v>37</v>
      </c>
      <c r="C2074">
        <v>149321</v>
      </c>
      <c r="D2074">
        <f>ROUND(AI_Impact_on_Jobs_20303[[#This Row],[Salary]]/1000, 1)</f>
        <v>149.30000000000001</v>
      </c>
      <c r="E2074">
        <v>14</v>
      </c>
      <c r="F20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74" t="s">
        <v>22</v>
      </c>
      <c r="H2074">
        <v>46</v>
      </c>
      <c r="I2074">
        <v>145</v>
      </c>
      <c r="J2074">
        <v>66</v>
      </c>
      <c r="K2074" t="s">
        <v>27</v>
      </c>
      <c r="L2074">
        <f>IF(AI_Impact_on_Jobs_20303[[#This Row],[Risk_Category]] = "Low", AI_Impact_on_Jobs_20303[[#This Row],[Automation_Probability_2030]], 0)</f>
        <v>0</v>
      </c>
      <c r="M2074">
        <f>IF(AI_Impact_on_Jobs_20303[[#This Row],[Risk_Category]]="Medium", AI_Impact_on_Jobs_20303[[#This Row],[Automation_Probability_2030]], 0)</f>
        <v>66</v>
      </c>
      <c r="N2074">
        <f>IF(AI_Impact_on_Jobs_20303[[#This Row],[Risk_Category]]="High", AI_Impact_on_Jobs_20303[[#This Row],[Automation_Probability_2030]], 0)</f>
        <v>0</v>
      </c>
      <c r="O2074">
        <f>AVERAGE(AI_Impact_on_Jobs_20303[[#This Row],[Skill_1]:[Skill_10]])</f>
        <v>40</v>
      </c>
      <c r="P2074">
        <v>7</v>
      </c>
      <c r="Q2074">
        <v>59</v>
      </c>
      <c r="R2074">
        <v>28</v>
      </c>
      <c r="S2074">
        <v>37</v>
      </c>
      <c r="T2074">
        <v>9</v>
      </c>
      <c r="U2074">
        <v>79</v>
      </c>
      <c r="V2074">
        <v>32</v>
      </c>
      <c r="W2074">
        <v>67</v>
      </c>
      <c r="X2074">
        <v>36</v>
      </c>
      <c r="Y2074">
        <v>46</v>
      </c>
    </row>
    <row r="2075" spans="1:25" x14ac:dyDescent="0.35">
      <c r="A2075">
        <v>2074</v>
      </c>
      <c r="B2075" t="s">
        <v>40</v>
      </c>
      <c r="C2075">
        <v>72048</v>
      </c>
      <c r="D2075">
        <f>ROUND(AI_Impact_on_Jobs_20303[[#This Row],[Salary]]/1000, 1)</f>
        <v>72</v>
      </c>
      <c r="E2075">
        <v>27</v>
      </c>
      <c r="F20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75" t="s">
        <v>38</v>
      </c>
      <c r="H2075">
        <v>8</v>
      </c>
      <c r="I2075">
        <v>71</v>
      </c>
      <c r="J2075">
        <v>15</v>
      </c>
      <c r="K2075" t="s">
        <v>23</v>
      </c>
      <c r="L2075">
        <f>IF(AI_Impact_on_Jobs_20303[[#This Row],[Risk_Category]] = "Low", AI_Impact_on_Jobs_20303[[#This Row],[Automation_Probability_2030]], 0)</f>
        <v>15</v>
      </c>
      <c r="M2075">
        <f>IF(AI_Impact_on_Jobs_20303[[#This Row],[Risk_Category]]="Medium", AI_Impact_on_Jobs_20303[[#This Row],[Automation_Probability_2030]], 0)</f>
        <v>0</v>
      </c>
      <c r="N2075">
        <f>IF(AI_Impact_on_Jobs_20303[[#This Row],[Risk_Category]]="High", AI_Impact_on_Jobs_20303[[#This Row],[Automation_Probability_2030]], 0)</f>
        <v>0</v>
      </c>
      <c r="O2075">
        <f>AVERAGE(AI_Impact_on_Jobs_20303[[#This Row],[Skill_1]:[Skill_10]])</f>
        <v>14.4</v>
      </c>
      <c r="P2075">
        <v>13</v>
      </c>
      <c r="Q2075">
        <v>8</v>
      </c>
      <c r="R2075">
        <v>6</v>
      </c>
      <c r="S2075">
        <v>19</v>
      </c>
      <c r="T2075">
        <v>6</v>
      </c>
      <c r="U2075">
        <v>9</v>
      </c>
      <c r="V2075">
        <v>53</v>
      </c>
      <c r="W2075">
        <v>13</v>
      </c>
      <c r="X2075">
        <v>5</v>
      </c>
      <c r="Y2075">
        <v>12</v>
      </c>
    </row>
    <row r="2076" spans="1:25" x14ac:dyDescent="0.35">
      <c r="A2076">
        <v>2075</v>
      </c>
      <c r="B2076" t="s">
        <v>36</v>
      </c>
      <c r="C2076">
        <v>132076</v>
      </c>
      <c r="D2076">
        <f>ROUND(AI_Impact_on_Jobs_20303[[#This Row],[Salary]]/1000, 1)</f>
        <v>132.1</v>
      </c>
      <c r="E2076">
        <v>26</v>
      </c>
      <c r="F20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76" t="s">
        <v>25</v>
      </c>
      <c r="H2076">
        <v>67</v>
      </c>
      <c r="I2076">
        <v>114</v>
      </c>
      <c r="J2076">
        <v>36</v>
      </c>
      <c r="K2076" t="s">
        <v>27</v>
      </c>
      <c r="L2076">
        <f>IF(AI_Impact_on_Jobs_20303[[#This Row],[Risk_Category]] = "Low", AI_Impact_on_Jobs_20303[[#This Row],[Automation_Probability_2030]], 0)</f>
        <v>0</v>
      </c>
      <c r="M2076">
        <f>IF(AI_Impact_on_Jobs_20303[[#This Row],[Risk_Category]]="Medium", AI_Impact_on_Jobs_20303[[#This Row],[Automation_Probability_2030]], 0)</f>
        <v>36</v>
      </c>
      <c r="N2076">
        <f>IF(AI_Impact_on_Jobs_20303[[#This Row],[Risk_Category]]="High", AI_Impact_on_Jobs_20303[[#This Row],[Automation_Probability_2030]], 0)</f>
        <v>0</v>
      </c>
      <c r="O2076">
        <f>AVERAGE(AI_Impact_on_Jobs_20303[[#This Row],[Skill_1]:[Skill_10]])</f>
        <v>37.700000000000003</v>
      </c>
      <c r="P2076">
        <v>63</v>
      </c>
      <c r="Q2076">
        <v>4</v>
      </c>
      <c r="R2076">
        <v>46</v>
      </c>
      <c r="S2076">
        <v>8</v>
      </c>
      <c r="T2076">
        <v>33</v>
      </c>
      <c r="U2076">
        <v>15</v>
      </c>
      <c r="V2076">
        <v>87</v>
      </c>
      <c r="W2076">
        <v>21</v>
      </c>
      <c r="X2076">
        <v>29</v>
      </c>
      <c r="Y2076">
        <v>71</v>
      </c>
    </row>
    <row r="2077" spans="1:25" x14ac:dyDescent="0.35">
      <c r="A2077">
        <v>2076</v>
      </c>
      <c r="B2077" t="s">
        <v>39</v>
      </c>
      <c r="C2077">
        <v>105605</v>
      </c>
      <c r="D2077">
        <f>ROUND(AI_Impact_on_Jobs_20303[[#This Row],[Salary]]/1000, 1)</f>
        <v>105.6</v>
      </c>
      <c r="E2077">
        <v>24</v>
      </c>
      <c r="F20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77" t="s">
        <v>19</v>
      </c>
      <c r="H2077">
        <v>8</v>
      </c>
      <c r="I2077">
        <v>68</v>
      </c>
      <c r="J2077">
        <v>79</v>
      </c>
      <c r="K2077" t="s">
        <v>20</v>
      </c>
      <c r="L2077">
        <f>IF(AI_Impact_on_Jobs_20303[[#This Row],[Risk_Category]] = "Low", AI_Impact_on_Jobs_20303[[#This Row],[Automation_Probability_2030]], 0)</f>
        <v>0</v>
      </c>
      <c r="M2077">
        <f>IF(AI_Impact_on_Jobs_20303[[#This Row],[Risk_Category]]="Medium", AI_Impact_on_Jobs_20303[[#This Row],[Automation_Probability_2030]], 0)</f>
        <v>0</v>
      </c>
      <c r="N2077">
        <f>IF(AI_Impact_on_Jobs_20303[[#This Row],[Risk_Category]]="High", AI_Impact_on_Jobs_20303[[#This Row],[Automation_Probability_2030]], 0)</f>
        <v>79</v>
      </c>
      <c r="O2077">
        <f>AVERAGE(AI_Impact_on_Jobs_20303[[#This Row],[Skill_1]:[Skill_10]])</f>
        <v>49.8</v>
      </c>
      <c r="P2077">
        <v>13</v>
      </c>
      <c r="Q2077">
        <v>54</v>
      </c>
      <c r="R2077">
        <v>29</v>
      </c>
      <c r="S2077">
        <v>69</v>
      </c>
      <c r="T2077">
        <v>0</v>
      </c>
      <c r="U2077">
        <v>6</v>
      </c>
      <c r="V2077">
        <v>43</v>
      </c>
      <c r="W2077">
        <v>96</v>
      </c>
      <c r="X2077">
        <v>89</v>
      </c>
      <c r="Y2077">
        <v>99</v>
      </c>
    </row>
    <row r="2078" spans="1:25" x14ac:dyDescent="0.35">
      <c r="A2078">
        <v>2077</v>
      </c>
      <c r="B2078" t="s">
        <v>39</v>
      </c>
      <c r="C2078">
        <v>120811</v>
      </c>
      <c r="D2078">
        <f>ROUND(AI_Impact_on_Jobs_20303[[#This Row],[Salary]]/1000, 1)</f>
        <v>120.8</v>
      </c>
      <c r="E2078">
        <v>25</v>
      </c>
      <c r="F20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78" t="s">
        <v>19</v>
      </c>
      <c r="H2078">
        <v>5</v>
      </c>
      <c r="I2078">
        <v>81</v>
      </c>
      <c r="J2078">
        <v>87</v>
      </c>
      <c r="K2078" t="s">
        <v>20</v>
      </c>
      <c r="L2078">
        <f>IF(AI_Impact_on_Jobs_20303[[#This Row],[Risk_Category]] = "Low", AI_Impact_on_Jobs_20303[[#This Row],[Automation_Probability_2030]], 0)</f>
        <v>0</v>
      </c>
      <c r="M2078">
        <f>IF(AI_Impact_on_Jobs_20303[[#This Row],[Risk_Category]]="Medium", AI_Impact_on_Jobs_20303[[#This Row],[Automation_Probability_2030]], 0)</f>
        <v>0</v>
      </c>
      <c r="N2078">
        <f>IF(AI_Impact_on_Jobs_20303[[#This Row],[Risk_Category]]="High", AI_Impact_on_Jobs_20303[[#This Row],[Automation_Probability_2030]], 0)</f>
        <v>87</v>
      </c>
      <c r="O2078">
        <f>AVERAGE(AI_Impact_on_Jobs_20303[[#This Row],[Skill_1]:[Skill_10]])</f>
        <v>30.5</v>
      </c>
      <c r="P2078">
        <v>14</v>
      </c>
      <c r="Q2078">
        <v>3</v>
      </c>
      <c r="R2078">
        <v>6</v>
      </c>
      <c r="S2078">
        <v>47</v>
      </c>
      <c r="T2078">
        <v>21</v>
      </c>
      <c r="U2078">
        <v>9</v>
      </c>
      <c r="V2078">
        <v>41</v>
      </c>
      <c r="W2078">
        <v>35</v>
      </c>
      <c r="X2078">
        <v>54</v>
      </c>
      <c r="Y2078">
        <v>75</v>
      </c>
    </row>
    <row r="2079" spans="1:25" x14ac:dyDescent="0.35">
      <c r="A2079">
        <v>2078</v>
      </c>
      <c r="B2079" t="s">
        <v>41</v>
      </c>
      <c r="C2079">
        <v>115520</v>
      </c>
      <c r="D2079">
        <f>ROUND(AI_Impact_on_Jobs_20303[[#This Row],[Salary]]/1000, 1)</f>
        <v>115.5</v>
      </c>
      <c r="E2079">
        <v>9</v>
      </c>
      <c r="F20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79" t="s">
        <v>19</v>
      </c>
      <c r="H2079">
        <v>79</v>
      </c>
      <c r="I2079">
        <v>53</v>
      </c>
      <c r="J2079">
        <v>81</v>
      </c>
      <c r="K2079" t="s">
        <v>20</v>
      </c>
      <c r="L2079">
        <f>IF(AI_Impact_on_Jobs_20303[[#This Row],[Risk_Category]] = "Low", AI_Impact_on_Jobs_20303[[#This Row],[Automation_Probability_2030]], 0)</f>
        <v>0</v>
      </c>
      <c r="M2079">
        <f>IF(AI_Impact_on_Jobs_20303[[#This Row],[Risk_Category]]="Medium", AI_Impact_on_Jobs_20303[[#This Row],[Automation_Probability_2030]], 0)</f>
        <v>0</v>
      </c>
      <c r="N2079">
        <f>IF(AI_Impact_on_Jobs_20303[[#This Row],[Risk_Category]]="High", AI_Impact_on_Jobs_20303[[#This Row],[Automation_Probability_2030]], 0)</f>
        <v>81</v>
      </c>
      <c r="O2079">
        <f>AVERAGE(AI_Impact_on_Jobs_20303[[#This Row],[Skill_1]:[Skill_10]])</f>
        <v>35.4</v>
      </c>
      <c r="P2079">
        <v>59</v>
      </c>
      <c r="Q2079">
        <v>96</v>
      </c>
      <c r="R2079">
        <v>57</v>
      </c>
      <c r="S2079">
        <v>16</v>
      </c>
      <c r="T2079">
        <v>52</v>
      </c>
      <c r="U2079">
        <v>4</v>
      </c>
      <c r="V2079">
        <v>48</v>
      </c>
      <c r="W2079">
        <v>2</v>
      </c>
      <c r="X2079">
        <v>5</v>
      </c>
      <c r="Y2079">
        <v>15</v>
      </c>
    </row>
    <row r="2080" spans="1:25" x14ac:dyDescent="0.35">
      <c r="A2080">
        <v>2079</v>
      </c>
      <c r="B2080" t="s">
        <v>36</v>
      </c>
      <c r="C2080">
        <v>135341</v>
      </c>
      <c r="D2080">
        <f>ROUND(AI_Impact_on_Jobs_20303[[#This Row],[Salary]]/1000, 1)</f>
        <v>135.30000000000001</v>
      </c>
      <c r="E2080">
        <v>14</v>
      </c>
      <c r="F20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80" t="s">
        <v>25</v>
      </c>
      <c r="H2080">
        <v>89</v>
      </c>
      <c r="I2080">
        <v>85</v>
      </c>
      <c r="J2080">
        <v>57</v>
      </c>
      <c r="K2080" t="s">
        <v>27</v>
      </c>
      <c r="L2080">
        <f>IF(AI_Impact_on_Jobs_20303[[#This Row],[Risk_Category]] = "Low", AI_Impact_on_Jobs_20303[[#This Row],[Automation_Probability_2030]], 0)</f>
        <v>0</v>
      </c>
      <c r="M2080">
        <f>IF(AI_Impact_on_Jobs_20303[[#This Row],[Risk_Category]]="Medium", AI_Impact_on_Jobs_20303[[#This Row],[Automation_Probability_2030]], 0)</f>
        <v>57</v>
      </c>
      <c r="N2080">
        <f>IF(AI_Impact_on_Jobs_20303[[#This Row],[Risk_Category]]="High", AI_Impact_on_Jobs_20303[[#This Row],[Automation_Probability_2030]], 0)</f>
        <v>0</v>
      </c>
      <c r="O2080">
        <f>AVERAGE(AI_Impact_on_Jobs_20303[[#This Row],[Skill_1]:[Skill_10]])</f>
        <v>41.2</v>
      </c>
      <c r="P2080">
        <v>12</v>
      </c>
      <c r="Q2080">
        <v>74</v>
      </c>
      <c r="R2080">
        <v>17</v>
      </c>
      <c r="S2080">
        <v>69</v>
      </c>
      <c r="T2080">
        <v>42</v>
      </c>
      <c r="U2080">
        <v>93</v>
      </c>
      <c r="V2080">
        <v>46</v>
      </c>
      <c r="W2080">
        <v>3</v>
      </c>
      <c r="X2080">
        <v>48</v>
      </c>
      <c r="Y2080">
        <v>8</v>
      </c>
    </row>
    <row r="2081" spans="1:25" x14ac:dyDescent="0.35">
      <c r="A2081">
        <v>2080</v>
      </c>
      <c r="B2081" t="s">
        <v>33</v>
      </c>
      <c r="C2081">
        <v>116402</v>
      </c>
      <c r="D2081">
        <f>ROUND(AI_Impact_on_Jobs_20303[[#This Row],[Salary]]/1000, 1)</f>
        <v>116.4</v>
      </c>
      <c r="E2081">
        <v>5</v>
      </c>
      <c r="F20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81" t="s">
        <v>22</v>
      </c>
      <c r="H2081">
        <v>97</v>
      </c>
      <c r="I2081">
        <v>134</v>
      </c>
      <c r="J2081">
        <v>83</v>
      </c>
      <c r="K2081" t="s">
        <v>20</v>
      </c>
      <c r="L2081">
        <f>IF(AI_Impact_on_Jobs_20303[[#This Row],[Risk_Category]] = "Low", AI_Impact_on_Jobs_20303[[#This Row],[Automation_Probability_2030]], 0)</f>
        <v>0</v>
      </c>
      <c r="M2081">
        <f>IF(AI_Impact_on_Jobs_20303[[#This Row],[Risk_Category]]="Medium", AI_Impact_on_Jobs_20303[[#This Row],[Automation_Probability_2030]], 0)</f>
        <v>0</v>
      </c>
      <c r="N2081">
        <f>IF(AI_Impact_on_Jobs_20303[[#This Row],[Risk_Category]]="High", AI_Impact_on_Jobs_20303[[#This Row],[Automation_Probability_2030]], 0)</f>
        <v>83</v>
      </c>
      <c r="O2081">
        <f>AVERAGE(AI_Impact_on_Jobs_20303[[#This Row],[Skill_1]:[Skill_10]])</f>
        <v>52.7</v>
      </c>
      <c r="P2081">
        <v>21</v>
      </c>
      <c r="Q2081">
        <v>0</v>
      </c>
      <c r="R2081">
        <v>98</v>
      </c>
      <c r="S2081">
        <v>94</v>
      </c>
      <c r="T2081">
        <v>27</v>
      </c>
      <c r="U2081">
        <v>64</v>
      </c>
      <c r="V2081">
        <v>73</v>
      </c>
      <c r="W2081">
        <v>58</v>
      </c>
      <c r="X2081">
        <v>84</v>
      </c>
      <c r="Y2081">
        <v>8</v>
      </c>
    </row>
    <row r="2082" spans="1:25" x14ac:dyDescent="0.35">
      <c r="A2082">
        <v>2081</v>
      </c>
      <c r="B2082" t="s">
        <v>32</v>
      </c>
      <c r="C2082">
        <v>71503</v>
      </c>
      <c r="D2082">
        <f>ROUND(AI_Impact_on_Jobs_20303[[#This Row],[Salary]]/1000, 1)</f>
        <v>71.5</v>
      </c>
      <c r="E2082">
        <v>10</v>
      </c>
      <c r="F20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82" t="s">
        <v>25</v>
      </c>
      <c r="H2082">
        <v>39</v>
      </c>
      <c r="I2082">
        <v>98</v>
      </c>
      <c r="J2082">
        <v>48</v>
      </c>
      <c r="K2082" t="s">
        <v>27</v>
      </c>
      <c r="L2082">
        <f>IF(AI_Impact_on_Jobs_20303[[#This Row],[Risk_Category]] = "Low", AI_Impact_on_Jobs_20303[[#This Row],[Automation_Probability_2030]], 0)</f>
        <v>0</v>
      </c>
      <c r="M2082">
        <f>IF(AI_Impact_on_Jobs_20303[[#This Row],[Risk_Category]]="Medium", AI_Impact_on_Jobs_20303[[#This Row],[Automation_Probability_2030]], 0)</f>
        <v>48</v>
      </c>
      <c r="N2082">
        <f>IF(AI_Impact_on_Jobs_20303[[#This Row],[Risk_Category]]="High", AI_Impact_on_Jobs_20303[[#This Row],[Automation_Probability_2030]], 0)</f>
        <v>0</v>
      </c>
      <c r="O2082">
        <f>AVERAGE(AI_Impact_on_Jobs_20303[[#This Row],[Skill_1]:[Skill_10]])</f>
        <v>44.8</v>
      </c>
      <c r="P2082">
        <v>53</v>
      </c>
      <c r="Q2082">
        <v>6</v>
      </c>
      <c r="R2082">
        <v>71</v>
      </c>
      <c r="S2082">
        <v>52</v>
      </c>
      <c r="T2082">
        <v>68</v>
      </c>
      <c r="U2082">
        <v>34</v>
      </c>
      <c r="V2082">
        <v>94</v>
      </c>
      <c r="W2082">
        <v>6</v>
      </c>
      <c r="X2082">
        <v>55</v>
      </c>
      <c r="Y2082">
        <v>9</v>
      </c>
    </row>
    <row r="2083" spans="1:25" x14ac:dyDescent="0.35">
      <c r="A2083">
        <v>2082</v>
      </c>
      <c r="B2083" t="s">
        <v>41</v>
      </c>
      <c r="C2083">
        <v>107366</v>
      </c>
      <c r="D2083">
        <f>ROUND(AI_Impact_on_Jobs_20303[[#This Row],[Salary]]/1000, 1)</f>
        <v>107.4</v>
      </c>
      <c r="E2083">
        <v>29</v>
      </c>
      <c r="F20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83" t="s">
        <v>19</v>
      </c>
      <c r="H2083">
        <v>26</v>
      </c>
      <c r="I2083">
        <v>144</v>
      </c>
      <c r="J2083">
        <v>7</v>
      </c>
      <c r="K2083" t="s">
        <v>27</v>
      </c>
      <c r="L2083">
        <f>IF(AI_Impact_on_Jobs_20303[[#This Row],[Risk_Category]] = "Low", AI_Impact_on_Jobs_20303[[#This Row],[Automation_Probability_2030]], 0)</f>
        <v>0</v>
      </c>
      <c r="M2083">
        <f>IF(AI_Impact_on_Jobs_20303[[#This Row],[Risk_Category]]="Medium", AI_Impact_on_Jobs_20303[[#This Row],[Automation_Probability_2030]], 0)</f>
        <v>7</v>
      </c>
      <c r="N2083">
        <f>IF(AI_Impact_on_Jobs_20303[[#This Row],[Risk_Category]]="High", AI_Impact_on_Jobs_20303[[#This Row],[Automation_Probability_2030]], 0)</f>
        <v>0</v>
      </c>
      <c r="O2083">
        <f>AVERAGE(AI_Impact_on_Jobs_20303[[#This Row],[Skill_1]:[Skill_10]])</f>
        <v>45.8</v>
      </c>
      <c r="P2083">
        <v>39</v>
      </c>
      <c r="Q2083">
        <v>78</v>
      </c>
      <c r="R2083">
        <v>19</v>
      </c>
      <c r="S2083">
        <v>82</v>
      </c>
      <c r="T2083">
        <v>86</v>
      </c>
      <c r="U2083">
        <v>71</v>
      </c>
      <c r="V2083">
        <v>21</v>
      </c>
      <c r="W2083">
        <v>27</v>
      </c>
      <c r="X2083">
        <v>17</v>
      </c>
      <c r="Y2083">
        <v>18</v>
      </c>
    </row>
    <row r="2084" spans="1:25" x14ac:dyDescent="0.35">
      <c r="A2084">
        <v>2083</v>
      </c>
      <c r="B2084" t="s">
        <v>31</v>
      </c>
      <c r="C2084">
        <v>132187</v>
      </c>
      <c r="D2084">
        <f>ROUND(AI_Impact_on_Jobs_20303[[#This Row],[Salary]]/1000, 1)</f>
        <v>132.19999999999999</v>
      </c>
      <c r="E2084">
        <v>17</v>
      </c>
      <c r="F20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84" t="s">
        <v>38</v>
      </c>
      <c r="H2084">
        <v>86</v>
      </c>
      <c r="I2084">
        <v>103</v>
      </c>
      <c r="J2084">
        <v>13</v>
      </c>
      <c r="K2084" t="s">
        <v>23</v>
      </c>
      <c r="L2084">
        <f>IF(AI_Impact_on_Jobs_20303[[#This Row],[Risk_Category]] = "Low", AI_Impact_on_Jobs_20303[[#This Row],[Automation_Probability_2030]], 0)</f>
        <v>13</v>
      </c>
      <c r="M2084">
        <f>IF(AI_Impact_on_Jobs_20303[[#This Row],[Risk_Category]]="Medium", AI_Impact_on_Jobs_20303[[#This Row],[Automation_Probability_2030]], 0)</f>
        <v>0</v>
      </c>
      <c r="N2084">
        <f>IF(AI_Impact_on_Jobs_20303[[#This Row],[Risk_Category]]="High", AI_Impact_on_Jobs_20303[[#This Row],[Automation_Probability_2030]], 0)</f>
        <v>0</v>
      </c>
      <c r="O2084">
        <f>AVERAGE(AI_Impact_on_Jobs_20303[[#This Row],[Skill_1]:[Skill_10]])</f>
        <v>48.1</v>
      </c>
      <c r="P2084">
        <v>29</v>
      </c>
      <c r="Q2084">
        <v>54</v>
      </c>
      <c r="R2084">
        <v>33</v>
      </c>
      <c r="S2084">
        <v>86</v>
      </c>
      <c r="T2084">
        <v>21</v>
      </c>
      <c r="U2084">
        <v>88</v>
      </c>
      <c r="V2084">
        <v>66</v>
      </c>
      <c r="W2084">
        <v>96</v>
      </c>
      <c r="X2084">
        <v>2</v>
      </c>
      <c r="Y2084">
        <v>6</v>
      </c>
    </row>
    <row r="2085" spans="1:25" x14ac:dyDescent="0.35">
      <c r="A2085">
        <v>2084</v>
      </c>
      <c r="B2085" t="s">
        <v>33</v>
      </c>
      <c r="C2085">
        <v>71164</v>
      </c>
      <c r="D2085">
        <f>ROUND(AI_Impact_on_Jobs_20303[[#This Row],[Salary]]/1000, 1)</f>
        <v>71.2</v>
      </c>
      <c r="E2085">
        <v>25</v>
      </c>
      <c r="F20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85" t="s">
        <v>22</v>
      </c>
      <c r="H2085">
        <v>91</v>
      </c>
      <c r="I2085">
        <v>123</v>
      </c>
      <c r="J2085">
        <v>86</v>
      </c>
      <c r="K2085" t="s">
        <v>20</v>
      </c>
      <c r="L2085">
        <f>IF(AI_Impact_on_Jobs_20303[[#This Row],[Risk_Category]] = "Low", AI_Impact_on_Jobs_20303[[#This Row],[Automation_Probability_2030]], 0)</f>
        <v>0</v>
      </c>
      <c r="M2085">
        <f>IF(AI_Impact_on_Jobs_20303[[#This Row],[Risk_Category]]="Medium", AI_Impact_on_Jobs_20303[[#This Row],[Automation_Probability_2030]], 0)</f>
        <v>0</v>
      </c>
      <c r="N2085">
        <f>IF(AI_Impact_on_Jobs_20303[[#This Row],[Risk_Category]]="High", AI_Impact_on_Jobs_20303[[#This Row],[Automation_Probability_2030]], 0)</f>
        <v>86</v>
      </c>
      <c r="O2085">
        <f>AVERAGE(AI_Impact_on_Jobs_20303[[#This Row],[Skill_1]:[Skill_10]])</f>
        <v>46.9</v>
      </c>
      <c r="P2085">
        <v>3</v>
      </c>
      <c r="Q2085">
        <v>35</v>
      </c>
      <c r="R2085">
        <v>35</v>
      </c>
      <c r="S2085">
        <v>54</v>
      </c>
      <c r="T2085">
        <v>26</v>
      </c>
      <c r="U2085">
        <v>27</v>
      </c>
      <c r="V2085">
        <v>62</v>
      </c>
      <c r="W2085">
        <v>94</v>
      </c>
      <c r="X2085">
        <v>66</v>
      </c>
      <c r="Y2085">
        <v>67</v>
      </c>
    </row>
    <row r="2086" spans="1:25" x14ac:dyDescent="0.35">
      <c r="A2086">
        <v>2085</v>
      </c>
      <c r="B2086" t="s">
        <v>31</v>
      </c>
      <c r="C2086">
        <v>67624</v>
      </c>
      <c r="D2086">
        <f>ROUND(AI_Impact_on_Jobs_20303[[#This Row],[Salary]]/1000, 1)</f>
        <v>67.599999999999994</v>
      </c>
      <c r="E2086">
        <v>17</v>
      </c>
      <c r="F20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86" t="s">
        <v>25</v>
      </c>
      <c r="H2086">
        <v>15</v>
      </c>
      <c r="I2086">
        <v>53</v>
      </c>
      <c r="J2086">
        <v>24</v>
      </c>
      <c r="K2086" t="s">
        <v>23</v>
      </c>
      <c r="L2086">
        <f>IF(AI_Impact_on_Jobs_20303[[#This Row],[Risk_Category]] = "Low", AI_Impact_on_Jobs_20303[[#This Row],[Automation_Probability_2030]], 0)</f>
        <v>24</v>
      </c>
      <c r="M2086">
        <f>IF(AI_Impact_on_Jobs_20303[[#This Row],[Risk_Category]]="Medium", AI_Impact_on_Jobs_20303[[#This Row],[Automation_Probability_2030]], 0)</f>
        <v>0</v>
      </c>
      <c r="N2086">
        <f>IF(AI_Impact_on_Jobs_20303[[#This Row],[Risk_Category]]="High", AI_Impact_on_Jobs_20303[[#This Row],[Automation_Probability_2030]], 0)</f>
        <v>0</v>
      </c>
      <c r="O2086">
        <f>AVERAGE(AI_Impact_on_Jobs_20303[[#This Row],[Skill_1]:[Skill_10]])</f>
        <v>51.4</v>
      </c>
      <c r="P2086">
        <v>44</v>
      </c>
      <c r="Q2086">
        <v>43</v>
      </c>
      <c r="R2086">
        <v>23</v>
      </c>
      <c r="S2086">
        <v>51</v>
      </c>
      <c r="T2086">
        <v>44</v>
      </c>
      <c r="U2086">
        <v>35</v>
      </c>
      <c r="V2086">
        <v>44</v>
      </c>
      <c r="W2086">
        <v>38</v>
      </c>
      <c r="X2086">
        <v>94</v>
      </c>
      <c r="Y2086">
        <v>98</v>
      </c>
    </row>
    <row r="2087" spans="1:25" x14ac:dyDescent="0.35">
      <c r="A2087">
        <v>2086</v>
      </c>
      <c r="B2087" t="s">
        <v>39</v>
      </c>
      <c r="C2087">
        <v>144499</v>
      </c>
      <c r="D2087">
        <f>ROUND(AI_Impact_on_Jobs_20303[[#This Row],[Salary]]/1000, 1)</f>
        <v>144.5</v>
      </c>
      <c r="E2087">
        <v>1</v>
      </c>
      <c r="F20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87" t="s">
        <v>19</v>
      </c>
      <c r="H2087">
        <v>99</v>
      </c>
      <c r="I2087">
        <v>77</v>
      </c>
      <c r="J2087">
        <v>91</v>
      </c>
      <c r="K2087" t="s">
        <v>20</v>
      </c>
      <c r="L2087">
        <f>IF(AI_Impact_on_Jobs_20303[[#This Row],[Risk_Category]] = "Low", AI_Impact_on_Jobs_20303[[#This Row],[Automation_Probability_2030]], 0)</f>
        <v>0</v>
      </c>
      <c r="M2087">
        <f>IF(AI_Impact_on_Jobs_20303[[#This Row],[Risk_Category]]="Medium", AI_Impact_on_Jobs_20303[[#This Row],[Automation_Probability_2030]], 0)</f>
        <v>0</v>
      </c>
      <c r="N2087">
        <f>IF(AI_Impact_on_Jobs_20303[[#This Row],[Risk_Category]]="High", AI_Impact_on_Jobs_20303[[#This Row],[Automation_Probability_2030]], 0)</f>
        <v>91</v>
      </c>
      <c r="O2087">
        <f>AVERAGE(AI_Impact_on_Jobs_20303[[#This Row],[Skill_1]:[Skill_10]])</f>
        <v>46.3</v>
      </c>
      <c r="P2087">
        <v>41</v>
      </c>
      <c r="Q2087">
        <v>75</v>
      </c>
      <c r="R2087">
        <v>2</v>
      </c>
      <c r="S2087">
        <v>81</v>
      </c>
      <c r="T2087">
        <v>8</v>
      </c>
      <c r="U2087">
        <v>27</v>
      </c>
      <c r="V2087">
        <v>82</v>
      </c>
      <c r="W2087">
        <v>75</v>
      </c>
      <c r="X2087">
        <v>5</v>
      </c>
      <c r="Y2087">
        <v>67</v>
      </c>
    </row>
    <row r="2088" spans="1:25" x14ac:dyDescent="0.35">
      <c r="A2088">
        <v>2087</v>
      </c>
      <c r="B2088" t="s">
        <v>31</v>
      </c>
      <c r="C2088">
        <v>146585</v>
      </c>
      <c r="D2088">
        <f>ROUND(AI_Impact_on_Jobs_20303[[#This Row],[Salary]]/1000, 1)</f>
        <v>146.6</v>
      </c>
      <c r="E2088">
        <v>29</v>
      </c>
      <c r="F20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88" t="s">
        <v>25</v>
      </c>
      <c r="H2088">
        <v>67</v>
      </c>
      <c r="I2088">
        <v>51</v>
      </c>
      <c r="J2088">
        <v>26</v>
      </c>
      <c r="K2088" t="s">
        <v>23</v>
      </c>
      <c r="L2088">
        <f>IF(AI_Impact_on_Jobs_20303[[#This Row],[Risk_Category]] = "Low", AI_Impact_on_Jobs_20303[[#This Row],[Automation_Probability_2030]], 0)</f>
        <v>26</v>
      </c>
      <c r="M2088">
        <f>IF(AI_Impact_on_Jobs_20303[[#This Row],[Risk_Category]]="Medium", AI_Impact_on_Jobs_20303[[#This Row],[Automation_Probability_2030]], 0)</f>
        <v>0</v>
      </c>
      <c r="N2088">
        <f>IF(AI_Impact_on_Jobs_20303[[#This Row],[Risk_Category]]="High", AI_Impact_on_Jobs_20303[[#This Row],[Automation_Probability_2030]], 0)</f>
        <v>0</v>
      </c>
      <c r="O2088">
        <f>AVERAGE(AI_Impact_on_Jobs_20303[[#This Row],[Skill_1]:[Skill_10]])</f>
        <v>51.1</v>
      </c>
      <c r="P2088">
        <v>52</v>
      </c>
      <c r="Q2088">
        <v>94</v>
      </c>
      <c r="R2088">
        <v>48</v>
      </c>
      <c r="S2088">
        <v>43</v>
      </c>
      <c r="T2088">
        <v>45</v>
      </c>
      <c r="U2088">
        <v>36</v>
      </c>
      <c r="V2088">
        <v>17</v>
      </c>
      <c r="W2088">
        <v>84</v>
      </c>
      <c r="X2088">
        <v>39</v>
      </c>
      <c r="Y2088">
        <v>53</v>
      </c>
    </row>
    <row r="2089" spans="1:25" x14ac:dyDescent="0.35">
      <c r="A2089">
        <v>2088</v>
      </c>
      <c r="B2089" t="s">
        <v>40</v>
      </c>
      <c r="C2089">
        <v>115780</v>
      </c>
      <c r="D2089">
        <f>ROUND(AI_Impact_on_Jobs_20303[[#This Row],[Salary]]/1000, 1)</f>
        <v>115.8</v>
      </c>
      <c r="E2089">
        <v>24</v>
      </c>
      <c r="F20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89" t="s">
        <v>22</v>
      </c>
      <c r="H2089">
        <v>6</v>
      </c>
      <c r="I2089">
        <v>11</v>
      </c>
      <c r="J2089">
        <v>27</v>
      </c>
      <c r="K2089" t="s">
        <v>23</v>
      </c>
      <c r="L2089">
        <f>IF(AI_Impact_on_Jobs_20303[[#This Row],[Risk_Category]] = "Low", AI_Impact_on_Jobs_20303[[#This Row],[Automation_Probability_2030]], 0)</f>
        <v>27</v>
      </c>
      <c r="M2089">
        <f>IF(AI_Impact_on_Jobs_20303[[#This Row],[Risk_Category]]="Medium", AI_Impact_on_Jobs_20303[[#This Row],[Automation_Probability_2030]], 0)</f>
        <v>0</v>
      </c>
      <c r="N2089">
        <f>IF(AI_Impact_on_Jobs_20303[[#This Row],[Risk_Category]]="High", AI_Impact_on_Jobs_20303[[#This Row],[Automation_Probability_2030]], 0)</f>
        <v>0</v>
      </c>
      <c r="O2089">
        <f>AVERAGE(AI_Impact_on_Jobs_20303[[#This Row],[Skill_1]:[Skill_10]])</f>
        <v>38.1</v>
      </c>
      <c r="P2089">
        <v>49</v>
      </c>
      <c r="Q2089">
        <v>16</v>
      </c>
      <c r="R2089">
        <v>12</v>
      </c>
      <c r="S2089">
        <v>9</v>
      </c>
      <c r="T2089">
        <v>7</v>
      </c>
      <c r="U2089">
        <v>97</v>
      </c>
      <c r="V2089">
        <v>8</v>
      </c>
      <c r="W2089">
        <v>9</v>
      </c>
      <c r="X2089">
        <v>85</v>
      </c>
      <c r="Y2089">
        <v>89</v>
      </c>
    </row>
    <row r="2090" spans="1:25" x14ac:dyDescent="0.35">
      <c r="A2090">
        <v>2089</v>
      </c>
      <c r="B2090" t="s">
        <v>31</v>
      </c>
      <c r="C2090">
        <v>140168</v>
      </c>
      <c r="D2090">
        <f>ROUND(AI_Impact_on_Jobs_20303[[#This Row],[Salary]]/1000, 1)</f>
        <v>140.19999999999999</v>
      </c>
      <c r="E2090">
        <v>4</v>
      </c>
      <c r="F20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90" t="s">
        <v>25</v>
      </c>
      <c r="H2090">
        <v>55</v>
      </c>
      <c r="I2090">
        <v>10</v>
      </c>
      <c r="J2090">
        <v>13</v>
      </c>
      <c r="K2090" t="s">
        <v>23</v>
      </c>
      <c r="L2090">
        <f>IF(AI_Impact_on_Jobs_20303[[#This Row],[Risk_Category]] = "Low", AI_Impact_on_Jobs_20303[[#This Row],[Automation_Probability_2030]], 0)</f>
        <v>13</v>
      </c>
      <c r="M2090">
        <f>IF(AI_Impact_on_Jobs_20303[[#This Row],[Risk_Category]]="Medium", AI_Impact_on_Jobs_20303[[#This Row],[Automation_Probability_2030]], 0)</f>
        <v>0</v>
      </c>
      <c r="N2090">
        <f>IF(AI_Impact_on_Jobs_20303[[#This Row],[Risk_Category]]="High", AI_Impact_on_Jobs_20303[[#This Row],[Automation_Probability_2030]], 0)</f>
        <v>0</v>
      </c>
      <c r="O2090">
        <f>AVERAGE(AI_Impact_on_Jobs_20303[[#This Row],[Skill_1]:[Skill_10]])</f>
        <v>47.7</v>
      </c>
      <c r="P2090">
        <v>72</v>
      </c>
      <c r="Q2090">
        <v>54</v>
      </c>
      <c r="R2090">
        <v>93</v>
      </c>
      <c r="S2090">
        <v>24</v>
      </c>
      <c r="T2090">
        <v>31</v>
      </c>
      <c r="U2090">
        <v>32</v>
      </c>
      <c r="V2090">
        <v>81</v>
      </c>
      <c r="W2090">
        <v>1</v>
      </c>
      <c r="X2090">
        <v>46</v>
      </c>
      <c r="Y2090">
        <v>43</v>
      </c>
    </row>
    <row r="2091" spans="1:25" x14ac:dyDescent="0.35">
      <c r="A2091">
        <v>2090</v>
      </c>
      <c r="B2091" t="s">
        <v>33</v>
      </c>
      <c r="C2091">
        <v>113764</v>
      </c>
      <c r="D2091">
        <f>ROUND(AI_Impact_on_Jobs_20303[[#This Row],[Salary]]/1000, 1)</f>
        <v>113.8</v>
      </c>
      <c r="E2091">
        <v>20</v>
      </c>
      <c r="F20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091" t="s">
        <v>19</v>
      </c>
      <c r="H2091">
        <v>41</v>
      </c>
      <c r="I2091">
        <v>101</v>
      </c>
      <c r="J2091">
        <v>72</v>
      </c>
      <c r="K2091" t="s">
        <v>20</v>
      </c>
      <c r="L2091">
        <f>IF(AI_Impact_on_Jobs_20303[[#This Row],[Risk_Category]] = "Low", AI_Impact_on_Jobs_20303[[#This Row],[Automation_Probability_2030]], 0)</f>
        <v>0</v>
      </c>
      <c r="M2091">
        <f>IF(AI_Impact_on_Jobs_20303[[#This Row],[Risk_Category]]="Medium", AI_Impact_on_Jobs_20303[[#This Row],[Automation_Probability_2030]], 0)</f>
        <v>0</v>
      </c>
      <c r="N2091">
        <f>IF(AI_Impact_on_Jobs_20303[[#This Row],[Risk_Category]]="High", AI_Impact_on_Jobs_20303[[#This Row],[Automation_Probability_2030]], 0)</f>
        <v>72</v>
      </c>
      <c r="O2091">
        <f>AVERAGE(AI_Impact_on_Jobs_20303[[#This Row],[Skill_1]:[Skill_10]])</f>
        <v>46.1</v>
      </c>
      <c r="P2091">
        <v>51</v>
      </c>
      <c r="Q2091">
        <v>96</v>
      </c>
      <c r="R2091">
        <v>98</v>
      </c>
      <c r="S2091">
        <v>53</v>
      </c>
      <c r="T2091">
        <v>52</v>
      </c>
      <c r="U2091">
        <v>29</v>
      </c>
      <c r="V2091">
        <v>10</v>
      </c>
      <c r="W2091">
        <v>27</v>
      </c>
      <c r="X2091">
        <v>45</v>
      </c>
      <c r="Y2091">
        <v>0</v>
      </c>
    </row>
    <row r="2092" spans="1:25" x14ac:dyDescent="0.35">
      <c r="A2092">
        <v>2091</v>
      </c>
      <c r="B2092" t="s">
        <v>37</v>
      </c>
      <c r="C2092">
        <v>114367</v>
      </c>
      <c r="D2092">
        <f>ROUND(AI_Impact_on_Jobs_20303[[#This Row],[Salary]]/1000, 1)</f>
        <v>114.4</v>
      </c>
      <c r="E2092">
        <v>4</v>
      </c>
      <c r="F20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92" t="s">
        <v>38</v>
      </c>
      <c r="H2092">
        <v>7</v>
      </c>
      <c r="I2092">
        <v>124</v>
      </c>
      <c r="J2092">
        <v>52</v>
      </c>
      <c r="K2092" t="s">
        <v>27</v>
      </c>
      <c r="L2092">
        <f>IF(AI_Impact_on_Jobs_20303[[#This Row],[Risk_Category]] = "Low", AI_Impact_on_Jobs_20303[[#This Row],[Automation_Probability_2030]], 0)</f>
        <v>0</v>
      </c>
      <c r="M2092">
        <f>IF(AI_Impact_on_Jobs_20303[[#This Row],[Risk_Category]]="Medium", AI_Impact_on_Jobs_20303[[#This Row],[Automation_Probability_2030]], 0)</f>
        <v>52</v>
      </c>
      <c r="N2092">
        <f>IF(AI_Impact_on_Jobs_20303[[#This Row],[Risk_Category]]="High", AI_Impact_on_Jobs_20303[[#This Row],[Automation_Probability_2030]], 0)</f>
        <v>0</v>
      </c>
      <c r="O2092">
        <f>AVERAGE(AI_Impact_on_Jobs_20303[[#This Row],[Skill_1]:[Skill_10]])</f>
        <v>48.8</v>
      </c>
      <c r="P2092">
        <v>57</v>
      </c>
      <c r="Q2092">
        <v>29</v>
      </c>
      <c r="R2092">
        <v>81</v>
      </c>
      <c r="S2092">
        <v>0</v>
      </c>
      <c r="T2092">
        <v>33</v>
      </c>
      <c r="U2092">
        <v>66</v>
      </c>
      <c r="V2092">
        <v>91</v>
      </c>
      <c r="W2092">
        <v>23</v>
      </c>
      <c r="X2092">
        <v>54</v>
      </c>
      <c r="Y2092">
        <v>54</v>
      </c>
    </row>
    <row r="2093" spans="1:25" x14ac:dyDescent="0.35">
      <c r="A2093">
        <v>2092</v>
      </c>
      <c r="B2093" t="s">
        <v>43</v>
      </c>
      <c r="C2093">
        <v>54195</v>
      </c>
      <c r="D2093">
        <f>ROUND(AI_Impact_on_Jobs_20303[[#This Row],[Salary]]/1000, 1)</f>
        <v>54.2</v>
      </c>
      <c r="E2093">
        <v>25</v>
      </c>
      <c r="F20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93" t="s">
        <v>19</v>
      </c>
      <c r="H2093">
        <v>18</v>
      </c>
      <c r="I2093">
        <v>52</v>
      </c>
      <c r="J2093">
        <v>9</v>
      </c>
      <c r="K2093" t="s">
        <v>23</v>
      </c>
      <c r="L2093">
        <f>IF(AI_Impact_on_Jobs_20303[[#This Row],[Risk_Category]] = "Low", AI_Impact_on_Jobs_20303[[#This Row],[Automation_Probability_2030]], 0)</f>
        <v>9</v>
      </c>
      <c r="M2093">
        <f>IF(AI_Impact_on_Jobs_20303[[#This Row],[Risk_Category]]="Medium", AI_Impact_on_Jobs_20303[[#This Row],[Automation_Probability_2030]], 0)</f>
        <v>0</v>
      </c>
      <c r="N2093">
        <f>IF(AI_Impact_on_Jobs_20303[[#This Row],[Risk_Category]]="High", AI_Impact_on_Jobs_20303[[#This Row],[Automation_Probability_2030]], 0)</f>
        <v>0</v>
      </c>
      <c r="O2093">
        <f>AVERAGE(AI_Impact_on_Jobs_20303[[#This Row],[Skill_1]:[Skill_10]])</f>
        <v>53.1</v>
      </c>
      <c r="P2093">
        <v>98</v>
      </c>
      <c r="Q2093">
        <v>21</v>
      </c>
      <c r="R2093">
        <v>94</v>
      </c>
      <c r="S2093">
        <v>21</v>
      </c>
      <c r="T2093">
        <v>93</v>
      </c>
      <c r="U2093">
        <v>65</v>
      </c>
      <c r="V2093">
        <v>11</v>
      </c>
      <c r="W2093">
        <v>58</v>
      </c>
      <c r="X2093">
        <v>32</v>
      </c>
      <c r="Y2093">
        <v>38</v>
      </c>
    </row>
    <row r="2094" spans="1:25" x14ac:dyDescent="0.35">
      <c r="A2094">
        <v>2093</v>
      </c>
      <c r="B2094" t="s">
        <v>40</v>
      </c>
      <c r="C2094">
        <v>98397</v>
      </c>
      <c r="D2094">
        <f>ROUND(AI_Impact_on_Jobs_20303[[#This Row],[Salary]]/1000, 1)</f>
        <v>98.4</v>
      </c>
      <c r="E2094">
        <v>14</v>
      </c>
      <c r="F20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94" t="s">
        <v>19</v>
      </c>
      <c r="H2094">
        <v>42</v>
      </c>
      <c r="I2094">
        <v>116</v>
      </c>
      <c r="J2094">
        <v>24</v>
      </c>
      <c r="K2094" t="s">
        <v>23</v>
      </c>
      <c r="L2094">
        <f>IF(AI_Impact_on_Jobs_20303[[#This Row],[Risk_Category]] = "Low", AI_Impact_on_Jobs_20303[[#This Row],[Automation_Probability_2030]], 0)</f>
        <v>24</v>
      </c>
      <c r="M2094">
        <f>IF(AI_Impact_on_Jobs_20303[[#This Row],[Risk_Category]]="Medium", AI_Impact_on_Jobs_20303[[#This Row],[Automation_Probability_2030]], 0)</f>
        <v>0</v>
      </c>
      <c r="N2094">
        <f>IF(AI_Impact_on_Jobs_20303[[#This Row],[Risk_Category]]="High", AI_Impact_on_Jobs_20303[[#This Row],[Automation_Probability_2030]], 0)</f>
        <v>0</v>
      </c>
      <c r="O2094">
        <f>AVERAGE(AI_Impact_on_Jobs_20303[[#This Row],[Skill_1]:[Skill_10]])</f>
        <v>44.8</v>
      </c>
      <c r="P2094">
        <v>33</v>
      </c>
      <c r="Q2094">
        <v>92</v>
      </c>
      <c r="R2094">
        <v>94</v>
      </c>
      <c r="S2094">
        <v>4</v>
      </c>
      <c r="T2094">
        <v>1</v>
      </c>
      <c r="U2094">
        <v>43</v>
      </c>
      <c r="V2094">
        <v>59</v>
      </c>
      <c r="W2094">
        <v>28</v>
      </c>
      <c r="X2094">
        <v>26</v>
      </c>
      <c r="Y2094">
        <v>68</v>
      </c>
    </row>
    <row r="2095" spans="1:25" x14ac:dyDescent="0.35">
      <c r="A2095">
        <v>2094</v>
      </c>
      <c r="B2095" t="s">
        <v>31</v>
      </c>
      <c r="C2095">
        <v>114692</v>
      </c>
      <c r="D2095">
        <f>ROUND(AI_Impact_on_Jobs_20303[[#This Row],[Salary]]/1000, 1)</f>
        <v>114.7</v>
      </c>
      <c r="E2095">
        <v>15</v>
      </c>
      <c r="F20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95" t="s">
        <v>22</v>
      </c>
      <c r="H2095">
        <v>17</v>
      </c>
      <c r="I2095">
        <v>138</v>
      </c>
      <c r="J2095">
        <v>22</v>
      </c>
      <c r="K2095" t="s">
        <v>23</v>
      </c>
      <c r="L2095">
        <f>IF(AI_Impact_on_Jobs_20303[[#This Row],[Risk_Category]] = "Low", AI_Impact_on_Jobs_20303[[#This Row],[Automation_Probability_2030]], 0)</f>
        <v>22</v>
      </c>
      <c r="M2095">
        <f>IF(AI_Impact_on_Jobs_20303[[#This Row],[Risk_Category]]="Medium", AI_Impact_on_Jobs_20303[[#This Row],[Automation_Probability_2030]], 0)</f>
        <v>0</v>
      </c>
      <c r="N2095">
        <f>IF(AI_Impact_on_Jobs_20303[[#This Row],[Risk_Category]]="High", AI_Impact_on_Jobs_20303[[#This Row],[Automation_Probability_2030]], 0)</f>
        <v>0</v>
      </c>
      <c r="O2095">
        <f>AVERAGE(AI_Impact_on_Jobs_20303[[#This Row],[Skill_1]:[Skill_10]])</f>
        <v>36.200000000000003</v>
      </c>
      <c r="P2095">
        <v>36</v>
      </c>
      <c r="Q2095">
        <v>68</v>
      </c>
      <c r="R2095">
        <v>11</v>
      </c>
      <c r="S2095">
        <v>47</v>
      </c>
      <c r="T2095">
        <v>17</v>
      </c>
      <c r="U2095">
        <v>4</v>
      </c>
      <c r="V2095">
        <v>34</v>
      </c>
      <c r="W2095">
        <v>15</v>
      </c>
      <c r="X2095">
        <v>63</v>
      </c>
      <c r="Y2095">
        <v>67</v>
      </c>
    </row>
    <row r="2096" spans="1:25" x14ac:dyDescent="0.35">
      <c r="A2096">
        <v>2095</v>
      </c>
      <c r="B2096" t="s">
        <v>35</v>
      </c>
      <c r="C2096">
        <v>75814</v>
      </c>
      <c r="D2096">
        <f>ROUND(AI_Impact_on_Jobs_20303[[#This Row],[Salary]]/1000, 1)</f>
        <v>75.8</v>
      </c>
      <c r="E2096">
        <v>5</v>
      </c>
      <c r="F20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096" t="s">
        <v>19</v>
      </c>
      <c r="H2096">
        <v>2</v>
      </c>
      <c r="I2096">
        <v>129</v>
      </c>
      <c r="J2096">
        <v>3</v>
      </c>
      <c r="K2096" t="s">
        <v>23</v>
      </c>
      <c r="L2096">
        <f>IF(AI_Impact_on_Jobs_20303[[#This Row],[Risk_Category]] = "Low", AI_Impact_on_Jobs_20303[[#This Row],[Automation_Probability_2030]], 0)</f>
        <v>3</v>
      </c>
      <c r="M2096">
        <f>IF(AI_Impact_on_Jobs_20303[[#This Row],[Risk_Category]]="Medium", AI_Impact_on_Jobs_20303[[#This Row],[Automation_Probability_2030]], 0)</f>
        <v>0</v>
      </c>
      <c r="N2096">
        <f>IF(AI_Impact_on_Jobs_20303[[#This Row],[Risk_Category]]="High", AI_Impact_on_Jobs_20303[[#This Row],[Automation_Probability_2030]], 0)</f>
        <v>0</v>
      </c>
      <c r="O2096">
        <f>AVERAGE(AI_Impact_on_Jobs_20303[[#This Row],[Skill_1]:[Skill_10]])</f>
        <v>51.9</v>
      </c>
      <c r="P2096">
        <v>34</v>
      </c>
      <c r="Q2096">
        <v>49</v>
      </c>
      <c r="R2096">
        <v>82</v>
      </c>
      <c r="S2096">
        <v>84</v>
      </c>
      <c r="T2096">
        <v>72</v>
      </c>
      <c r="U2096">
        <v>25</v>
      </c>
      <c r="V2096">
        <v>72</v>
      </c>
      <c r="W2096">
        <v>25</v>
      </c>
      <c r="X2096">
        <v>21</v>
      </c>
      <c r="Y2096">
        <v>55</v>
      </c>
    </row>
    <row r="2097" spans="1:25" x14ac:dyDescent="0.35">
      <c r="A2097">
        <v>2096</v>
      </c>
      <c r="B2097" t="s">
        <v>29</v>
      </c>
      <c r="C2097">
        <v>122079</v>
      </c>
      <c r="D2097">
        <f>ROUND(AI_Impact_on_Jobs_20303[[#This Row],[Salary]]/1000, 1)</f>
        <v>122.1</v>
      </c>
      <c r="E2097">
        <v>12</v>
      </c>
      <c r="F20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097" t="s">
        <v>38</v>
      </c>
      <c r="H2097">
        <v>5</v>
      </c>
      <c r="I2097">
        <v>56</v>
      </c>
      <c r="J2097">
        <v>25</v>
      </c>
      <c r="K2097" t="s">
        <v>23</v>
      </c>
      <c r="L2097">
        <f>IF(AI_Impact_on_Jobs_20303[[#This Row],[Risk_Category]] = "Low", AI_Impact_on_Jobs_20303[[#This Row],[Automation_Probability_2030]], 0)</f>
        <v>25</v>
      </c>
      <c r="M2097">
        <f>IF(AI_Impact_on_Jobs_20303[[#This Row],[Risk_Category]]="Medium", AI_Impact_on_Jobs_20303[[#This Row],[Automation_Probability_2030]], 0)</f>
        <v>0</v>
      </c>
      <c r="N2097">
        <f>IF(AI_Impact_on_Jobs_20303[[#This Row],[Risk_Category]]="High", AI_Impact_on_Jobs_20303[[#This Row],[Automation_Probability_2030]], 0)</f>
        <v>0</v>
      </c>
      <c r="O2097">
        <f>AVERAGE(AI_Impact_on_Jobs_20303[[#This Row],[Skill_1]:[Skill_10]])</f>
        <v>45.6</v>
      </c>
      <c r="P2097">
        <v>86</v>
      </c>
      <c r="Q2097">
        <v>6</v>
      </c>
      <c r="R2097">
        <v>43</v>
      </c>
      <c r="S2097">
        <v>85</v>
      </c>
      <c r="T2097">
        <v>73</v>
      </c>
      <c r="U2097">
        <v>58</v>
      </c>
      <c r="V2097">
        <v>32</v>
      </c>
      <c r="W2097">
        <v>2</v>
      </c>
      <c r="X2097">
        <v>42</v>
      </c>
      <c r="Y2097">
        <v>29</v>
      </c>
    </row>
    <row r="2098" spans="1:25" x14ac:dyDescent="0.35">
      <c r="A2098">
        <v>2097</v>
      </c>
      <c r="B2098" t="s">
        <v>42</v>
      </c>
      <c r="C2098">
        <v>138165</v>
      </c>
      <c r="D2098">
        <f>ROUND(AI_Impact_on_Jobs_20303[[#This Row],[Salary]]/1000, 1)</f>
        <v>138.19999999999999</v>
      </c>
      <c r="E2098">
        <v>26</v>
      </c>
      <c r="F20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98" t="s">
        <v>22</v>
      </c>
      <c r="H2098">
        <v>52</v>
      </c>
      <c r="I2098">
        <v>67</v>
      </c>
      <c r="J2098">
        <v>62</v>
      </c>
      <c r="K2098" t="s">
        <v>27</v>
      </c>
      <c r="L2098">
        <f>IF(AI_Impact_on_Jobs_20303[[#This Row],[Risk_Category]] = "Low", AI_Impact_on_Jobs_20303[[#This Row],[Automation_Probability_2030]], 0)</f>
        <v>0</v>
      </c>
      <c r="M2098">
        <f>IF(AI_Impact_on_Jobs_20303[[#This Row],[Risk_Category]]="Medium", AI_Impact_on_Jobs_20303[[#This Row],[Automation_Probability_2030]], 0)</f>
        <v>62</v>
      </c>
      <c r="N2098">
        <f>IF(AI_Impact_on_Jobs_20303[[#This Row],[Risk_Category]]="High", AI_Impact_on_Jobs_20303[[#This Row],[Automation_Probability_2030]], 0)</f>
        <v>0</v>
      </c>
      <c r="O2098">
        <f>AVERAGE(AI_Impact_on_Jobs_20303[[#This Row],[Skill_1]:[Skill_10]])</f>
        <v>59.6</v>
      </c>
      <c r="P2098">
        <v>15</v>
      </c>
      <c r="Q2098">
        <v>48</v>
      </c>
      <c r="R2098">
        <v>75</v>
      </c>
      <c r="S2098">
        <v>49</v>
      </c>
      <c r="T2098">
        <v>36</v>
      </c>
      <c r="U2098">
        <v>47</v>
      </c>
      <c r="V2098">
        <v>85</v>
      </c>
      <c r="W2098">
        <v>99</v>
      </c>
      <c r="X2098">
        <v>63</v>
      </c>
      <c r="Y2098">
        <v>79</v>
      </c>
    </row>
    <row r="2099" spans="1:25" x14ac:dyDescent="0.35">
      <c r="A2099">
        <v>2098</v>
      </c>
      <c r="B2099" t="s">
        <v>36</v>
      </c>
      <c r="C2099">
        <v>130296</v>
      </c>
      <c r="D2099">
        <f>ROUND(AI_Impact_on_Jobs_20303[[#This Row],[Salary]]/1000, 1)</f>
        <v>130.30000000000001</v>
      </c>
      <c r="E2099">
        <v>26</v>
      </c>
      <c r="F20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099" t="s">
        <v>22</v>
      </c>
      <c r="H2099">
        <v>88</v>
      </c>
      <c r="I2099">
        <v>145</v>
      </c>
      <c r="J2099">
        <v>53</v>
      </c>
      <c r="K2099" t="s">
        <v>27</v>
      </c>
      <c r="L2099">
        <f>IF(AI_Impact_on_Jobs_20303[[#This Row],[Risk_Category]] = "Low", AI_Impact_on_Jobs_20303[[#This Row],[Automation_Probability_2030]], 0)</f>
        <v>0</v>
      </c>
      <c r="M2099">
        <f>IF(AI_Impact_on_Jobs_20303[[#This Row],[Risk_Category]]="Medium", AI_Impact_on_Jobs_20303[[#This Row],[Automation_Probability_2030]], 0)</f>
        <v>53</v>
      </c>
      <c r="N2099">
        <f>IF(AI_Impact_on_Jobs_20303[[#This Row],[Risk_Category]]="High", AI_Impact_on_Jobs_20303[[#This Row],[Automation_Probability_2030]], 0)</f>
        <v>0</v>
      </c>
      <c r="O2099">
        <f>AVERAGE(AI_Impact_on_Jobs_20303[[#This Row],[Skill_1]:[Skill_10]])</f>
        <v>55</v>
      </c>
      <c r="P2099">
        <v>75</v>
      </c>
      <c r="Q2099">
        <v>51</v>
      </c>
      <c r="R2099">
        <v>29</v>
      </c>
      <c r="S2099">
        <v>85</v>
      </c>
      <c r="T2099">
        <v>6</v>
      </c>
      <c r="U2099">
        <v>58</v>
      </c>
      <c r="V2099">
        <v>66</v>
      </c>
      <c r="W2099">
        <v>86</v>
      </c>
      <c r="X2099">
        <v>73</v>
      </c>
      <c r="Y2099">
        <v>21</v>
      </c>
    </row>
    <row r="2100" spans="1:25" x14ac:dyDescent="0.35">
      <c r="A2100">
        <v>2099</v>
      </c>
      <c r="B2100" t="s">
        <v>31</v>
      </c>
      <c r="C2100">
        <v>144547</v>
      </c>
      <c r="D2100">
        <f>ROUND(AI_Impact_on_Jobs_20303[[#This Row],[Salary]]/1000, 1)</f>
        <v>144.5</v>
      </c>
      <c r="E2100">
        <v>28</v>
      </c>
      <c r="F21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00" t="s">
        <v>25</v>
      </c>
      <c r="H2100">
        <v>98</v>
      </c>
      <c r="I2100">
        <v>105</v>
      </c>
      <c r="J2100">
        <v>28</v>
      </c>
      <c r="K2100" t="s">
        <v>23</v>
      </c>
      <c r="L2100">
        <f>IF(AI_Impact_on_Jobs_20303[[#This Row],[Risk_Category]] = "Low", AI_Impact_on_Jobs_20303[[#This Row],[Automation_Probability_2030]], 0)</f>
        <v>28</v>
      </c>
      <c r="M2100">
        <f>IF(AI_Impact_on_Jobs_20303[[#This Row],[Risk_Category]]="Medium", AI_Impact_on_Jobs_20303[[#This Row],[Automation_Probability_2030]], 0)</f>
        <v>0</v>
      </c>
      <c r="N2100">
        <f>IF(AI_Impact_on_Jobs_20303[[#This Row],[Risk_Category]]="High", AI_Impact_on_Jobs_20303[[#This Row],[Automation_Probability_2030]], 0)</f>
        <v>0</v>
      </c>
      <c r="O2100">
        <f>AVERAGE(AI_Impact_on_Jobs_20303[[#This Row],[Skill_1]:[Skill_10]])</f>
        <v>41.5</v>
      </c>
      <c r="P2100">
        <v>81</v>
      </c>
      <c r="Q2100">
        <v>67</v>
      </c>
      <c r="R2100">
        <v>35</v>
      </c>
      <c r="S2100">
        <v>3</v>
      </c>
      <c r="T2100">
        <v>64</v>
      </c>
      <c r="U2100">
        <v>43</v>
      </c>
      <c r="V2100">
        <v>8</v>
      </c>
      <c r="W2100">
        <v>76</v>
      </c>
      <c r="X2100">
        <v>31</v>
      </c>
      <c r="Y2100">
        <v>7</v>
      </c>
    </row>
    <row r="2101" spans="1:25" x14ac:dyDescent="0.35">
      <c r="A2101">
        <v>2100</v>
      </c>
      <c r="B2101" t="s">
        <v>31</v>
      </c>
      <c r="C2101">
        <v>85133</v>
      </c>
      <c r="D2101">
        <f>ROUND(AI_Impact_on_Jobs_20303[[#This Row],[Salary]]/1000, 1)</f>
        <v>85.1</v>
      </c>
      <c r="E2101">
        <v>18</v>
      </c>
      <c r="F21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01" t="s">
        <v>19</v>
      </c>
      <c r="H2101">
        <v>32</v>
      </c>
      <c r="I2101">
        <v>91</v>
      </c>
      <c r="J2101">
        <v>27</v>
      </c>
      <c r="K2101" t="s">
        <v>23</v>
      </c>
      <c r="L2101">
        <f>IF(AI_Impact_on_Jobs_20303[[#This Row],[Risk_Category]] = "Low", AI_Impact_on_Jobs_20303[[#This Row],[Automation_Probability_2030]], 0)</f>
        <v>27</v>
      </c>
      <c r="M2101">
        <f>IF(AI_Impact_on_Jobs_20303[[#This Row],[Risk_Category]]="Medium", AI_Impact_on_Jobs_20303[[#This Row],[Automation_Probability_2030]], 0)</f>
        <v>0</v>
      </c>
      <c r="N2101">
        <f>IF(AI_Impact_on_Jobs_20303[[#This Row],[Risk_Category]]="High", AI_Impact_on_Jobs_20303[[#This Row],[Automation_Probability_2030]], 0)</f>
        <v>0</v>
      </c>
      <c r="O2101">
        <f>AVERAGE(AI_Impact_on_Jobs_20303[[#This Row],[Skill_1]:[Skill_10]])</f>
        <v>31.4</v>
      </c>
      <c r="P2101">
        <v>36</v>
      </c>
      <c r="Q2101">
        <v>29</v>
      </c>
      <c r="R2101">
        <v>35</v>
      </c>
      <c r="S2101">
        <v>21</v>
      </c>
      <c r="T2101">
        <v>54</v>
      </c>
      <c r="U2101">
        <v>15</v>
      </c>
      <c r="V2101">
        <v>82</v>
      </c>
      <c r="W2101">
        <v>23</v>
      </c>
      <c r="X2101">
        <v>6</v>
      </c>
      <c r="Y2101">
        <v>13</v>
      </c>
    </row>
    <row r="2102" spans="1:25" x14ac:dyDescent="0.35">
      <c r="A2102">
        <v>2101</v>
      </c>
      <c r="B2102" t="s">
        <v>39</v>
      </c>
      <c r="C2102">
        <v>127347</v>
      </c>
      <c r="D2102">
        <f>ROUND(AI_Impact_on_Jobs_20303[[#This Row],[Salary]]/1000, 1)</f>
        <v>127.3</v>
      </c>
      <c r="E2102">
        <v>6</v>
      </c>
      <c r="F21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02" t="s">
        <v>25</v>
      </c>
      <c r="H2102">
        <v>82</v>
      </c>
      <c r="I2102">
        <v>127</v>
      </c>
      <c r="J2102">
        <v>88</v>
      </c>
      <c r="K2102" t="s">
        <v>20</v>
      </c>
      <c r="L2102">
        <f>IF(AI_Impact_on_Jobs_20303[[#This Row],[Risk_Category]] = "Low", AI_Impact_on_Jobs_20303[[#This Row],[Automation_Probability_2030]], 0)</f>
        <v>0</v>
      </c>
      <c r="M2102">
        <f>IF(AI_Impact_on_Jobs_20303[[#This Row],[Risk_Category]]="Medium", AI_Impact_on_Jobs_20303[[#This Row],[Automation_Probability_2030]], 0)</f>
        <v>0</v>
      </c>
      <c r="N2102">
        <f>IF(AI_Impact_on_Jobs_20303[[#This Row],[Risk_Category]]="High", AI_Impact_on_Jobs_20303[[#This Row],[Automation_Probability_2030]], 0)</f>
        <v>88</v>
      </c>
      <c r="O2102">
        <f>AVERAGE(AI_Impact_on_Jobs_20303[[#This Row],[Skill_1]:[Skill_10]])</f>
        <v>44.7</v>
      </c>
      <c r="P2102">
        <v>83</v>
      </c>
      <c r="Q2102">
        <v>1</v>
      </c>
      <c r="R2102">
        <v>68</v>
      </c>
      <c r="S2102">
        <v>27</v>
      </c>
      <c r="T2102">
        <v>79</v>
      </c>
      <c r="U2102">
        <v>96</v>
      </c>
      <c r="V2102">
        <v>9</v>
      </c>
      <c r="W2102">
        <v>11</v>
      </c>
      <c r="X2102">
        <v>37</v>
      </c>
      <c r="Y2102">
        <v>36</v>
      </c>
    </row>
    <row r="2103" spans="1:25" x14ac:dyDescent="0.35">
      <c r="A2103">
        <v>2102</v>
      </c>
      <c r="B2103" t="s">
        <v>29</v>
      </c>
      <c r="C2103">
        <v>82990</v>
      </c>
      <c r="D2103">
        <f>ROUND(AI_Impact_on_Jobs_20303[[#This Row],[Salary]]/1000, 1)</f>
        <v>83</v>
      </c>
      <c r="E2103">
        <v>27</v>
      </c>
      <c r="F21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03" t="s">
        <v>25</v>
      </c>
      <c r="H2103">
        <v>1</v>
      </c>
      <c r="I2103">
        <v>88</v>
      </c>
      <c r="J2103">
        <v>3</v>
      </c>
      <c r="K2103" t="s">
        <v>23</v>
      </c>
      <c r="L2103">
        <f>IF(AI_Impact_on_Jobs_20303[[#This Row],[Risk_Category]] = "Low", AI_Impact_on_Jobs_20303[[#This Row],[Automation_Probability_2030]], 0)</f>
        <v>3</v>
      </c>
      <c r="M2103">
        <f>IF(AI_Impact_on_Jobs_20303[[#This Row],[Risk_Category]]="Medium", AI_Impact_on_Jobs_20303[[#This Row],[Automation_Probability_2030]], 0)</f>
        <v>0</v>
      </c>
      <c r="N2103">
        <f>IF(AI_Impact_on_Jobs_20303[[#This Row],[Risk_Category]]="High", AI_Impact_on_Jobs_20303[[#This Row],[Automation_Probability_2030]], 0)</f>
        <v>0</v>
      </c>
      <c r="O2103">
        <f>AVERAGE(AI_Impact_on_Jobs_20303[[#This Row],[Skill_1]:[Skill_10]])</f>
        <v>58.1</v>
      </c>
      <c r="P2103">
        <v>57</v>
      </c>
      <c r="Q2103">
        <v>62</v>
      </c>
      <c r="R2103">
        <v>47</v>
      </c>
      <c r="S2103">
        <v>66</v>
      </c>
      <c r="T2103">
        <v>96</v>
      </c>
      <c r="U2103">
        <v>59</v>
      </c>
      <c r="V2103">
        <v>7</v>
      </c>
      <c r="W2103">
        <v>49</v>
      </c>
      <c r="X2103">
        <v>99</v>
      </c>
      <c r="Y2103">
        <v>39</v>
      </c>
    </row>
    <row r="2104" spans="1:25" x14ac:dyDescent="0.35">
      <c r="A2104">
        <v>2103</v>
      </c>
      <c r="B2104" t="s">
        <v>26</v>
      </c>
      <c r="C2104">
        <v>69379</v>
      </c>
      <c r="D2104">
        <f>ROUND(AI_Impact_on_Jobs_20303[[#This Row],[Salary]]/1000, 1)</f>
        <v>69.400000000000006</v>
      </c>
      <c r="E2104">
        <v>26</v>
      </c>
      <c r="F21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04" t="s">
        <v>38</v>
      </c>
      <c r="H2104">
        <v>11</v>
      </c>
      <c r="I2104">
        <v>64</v>
      </c>
      <c r="J2104">
        <v>65</v>
      </c>
      <c r="K2104" t="s">
        <v>27</v>
      </c>
      <c r="L2104">
        <f>IF(AI_Impact_on_Jobs_20303[[#This Row],[Risk_Category]] = "Low", AI_Impact_on_Jobs_20303[[#This Row],[Automation_Probability_2030]], 0)</f>
        <v>0</v>
      </c>
      <c r="M2104">
        <f>IF(AI_Impact_on_Jobs_20303[[#This Row],[Risk_Category]]="Medium", AI_Impact_on_Jobs_20303[[#This Row],[Automation_Probability_2030]], 0)</f>
        <v>65</v>
      </c>
      <c r="N2104">
        <f>IF(AI_Impact_on_Jobs_20303[[#This Row],[Risk_Category]]="High", AI_Impact_on_Jobs_20303[[#This Row],[Automation_Probability_2030]], 0)</f>
        <v>0</v>
      </c>
      <c r="O2104">
        <f>AVERAGE(AI_Impact_on_Jobs_20303[[#This Row],[Skill_1]:[Skill_10]])</f>
        <v>51.3</v>
      </c>
      <c r="P2104">
        <v>3</v>
      </c>
      <c r="Q2104">
        <v>31</v>
      </c>
      <c r="R2104">
        <v>39</v>
      </c>
      <c r="S2104">
        <v>97</v>
      </c>
      <c r="T2104">
        <v>8</v>
      </c>
      <c r="U2104">
        <v>82</v>
      </c>
      <c r="V2104">
        <v>34</v>
      </c>
      <c r="W2104">
        <v>85</v>
      </c>
      <c r="X2104">
        <v>99</v>
      </c>
      <c r="Y2104">
        <v>35</v>
      </c>
    </row>
    <row r="2105" spans="1:25" x14ac:dyDescent="0.35">
      <c r="A2105">
        <v>2104</v>
      </c>
      <c r="B2105" t="s">
        <v>42</v>
      </c>
      <c r="C2105">
        <v>128235</v>
      </c>
      <c r="D2105">
        <f>ROUND(AI_Impact_on_Jobs_20303[[#This Row],[Salary]]/1000, 1)</f>
        <v>128.19999999999999</v>
      </c>
      <c r="E2105">
        <v>14</v>
      </c>
      <c r="F21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05" t="s">
        <v>38</v>
      </c>
      <c r="H2105">
        <v>14</v>
      </c>
      <c r="I2105">
        <v>126</v>
      </c>
      <c r="J2105">
        <v>36</v>
      </c>
      <c r="K2105" t="s">
        <v>27</v>
      </c>
      <c r="L2105">
        <f>IF(AI_Impact_on_Jobs_20303[[#This Row],[Risk_Category]] = "Low", AI_Impact_on_Jobs_20303[[#This Row],[Automation_Probability_2030]], 0)</f>
        <v>0</v>
      </c>
      <c r="M2105">
        <f>IF(AI_Impact_on_Jobs_20303[[#This Row],[Risk_Category]]="Medium", AI_Impact_on_Jobs_20303[[#This Row],[Automation_Probability_2030]], 0)</f>
        <v>36</v>
      </c>
      <c r="N2105">
        <f>IF(AI_Impact_on_Jobs_20303[[#This Row],[Risk_Category]]="High", AI_Impact_on_Jobs_20303[[#This Row],[Automation_Probability_2030]], 0)</f>
        <v>0</v>
      </c>
      <c r="O2105">
        <f>AVERAGE(AI_Impact_on_Jobs_20303[[#This Row],[Skill_1]:[Skill_10]])</f>
        <v>48.4</v>
      </c>
      <c r="P2105">
        <v>26</v>
      </c>
      <c r="Q2105">
        <v>2</v>
      </c>
      <c r="R2105">
        <v>36</v>
      </c>
      <c r="S2105">
        <v>7</v>
      </c>
      <c r="T2105">
        <v>86</v>
      </c>
      <c r="U2105">
        <v>86</v>
      </c>
      <c r="V2105">
        <v>41</v>
      </c>
      <c r="W2105">
        <v>61</v>
      </c>
      <c r="X2105">
        <v>64</v>
      </c>
      <c r="Y2105">
        <v>75</v>
      </c>
    </row>
    <row r="2106" spans="1:25" x14ac:dyDescent="0.35">
      <c r="A2106">
        <v>2105</v>
      </c>
      <c r="B2106" t="s">
        <v>30</v>
      </c>
      <c r="C2106">
        <v>102181</v>
      </c>
      <c r="D2106">
        <f>ROUND(AI_Impact_on_Jobs_20303[[#This Row],[Salary]]/1000, 1)</f>
        <v>102.2</v>
      </c>
      <c r="E2106">
        <v>17</v>
      </c>
      <c r="F21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06" t="s">
        <v>38</v>
      </c>
      <c r="H2106">
        <v>54</v>
      </c>
      <c r="I2106">
        <v>117</v>
      </c>
      <c r="J2106">
        <v>44</v>
      </c>
      <c r="K2106" t="s">
        <v>27</v>
      </c>
      <c r="L2106">
        <f>IF(AI_Impact_on_Jobs_20303[[#This Row],[Risk_Category]] = "Low", AI_Impact_on_Jobs_20303[[#This Row],[Automation_Probability_2030]], 0)</f>
        <v>0</v>
      </c>
      <c r="M2106">
        <f>IF(AI_Impact_on_Jobs_20303[[#This Row],[Risk_Category]]="Medium", AI_Impact_on_Jobs_20303[[#This Row],[Automation_Probability_2030]], 0)</f>
        <v>44</v>
      </c>
      <c r="N2106">
        <f>IF(AI_Impact_on_Jobs_20303[[#This Row],[Risk_Category]]="High", AI_Impact_on_Jobs_20303[[#This Row],[Automation_Probability_2030]], 0)</f>
        <v>0</v>
      </c>
      <c r="O2106">
        <f>AVERAGE(AI_Impact_on_Jobs_20303[[#This Row],[Skill_1]:[Skill_10]])</f>
        <v>53.8</v>
      </c>
      <c r="P2106">
        <v>72</v>
      </c>
      <c r="Q2106">
        <v>32</v>
      </c>
      <c r="R2106">
        <v>4</v>
      </c>
      <c r="S2106">
        <v>67</v>
      </c>
      <c r="T2106">
        <v>38</v>
      </c>
      <c r="U2106">
        <v>2</v>
      </c>
      <c r="V2106">
        <v>87</v>
      </c>
      <c r="W2106">
        <v>92</v>
      </c>
      <c r="X2106">
        <v>63</v>
      </c>
      <c r="Y2106">
        <v>81</v>
      </c>
    </row>
    <row r="2107" spans="1:25" x14ac:dyDescent="0.35">
      <c r="A2107">
        <v>2106</v>
      </c>
      <c r="B2107" t="s">
        <v>34</v>
      </c>
      <c r="C2107">
        <v>111839</v>
      </c>
      <c r="D2107">
        <f>ROUND(AI_Impact_on_Jobs_20303[[#This Row],[Salary]]/1000, 1)</f>
        <v>111.8</v>
      </c>
      <c r="E2107">
        <v>29</v>
      </c>
      <c r="F21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07" t="s">
        <v>25</v>
      </c>
      <c r="H2107">
        <v>61</v>
      </c>
      <c r="I2107">
        <v>141</v>
      </c>
      <c r="J2107">
        <v>44</v>
      </c>
      <c r="K2107" t="s">
        <v>27</v>
      </c>
      <c r="L2107">
        <f>IF(AI_Impact_on_Jobs_20303[[#This Row],[Risk_Category]] = "Low", AI_Impact_on_Jobs_20303[[#This Row],[Automation_Probability_2030]], 0)</f>
        <v>0</v>
      </c>
      <c r="M2107">
        <f>IF(AI_Impact_on_Jobs_20303[[#This Row],[Risk_Category]]="Medium", AI_Impact_on_Jobs_20303[[#This Row],[Automation_Probability_2030]], 0)</f>
        <v>44</v>
      </c>
      <c r="N2107">
        <f>IF(AI_Impact_on_Jobs_20303[[#This Row],[Risk_Category]]="High", AI_Impact_on_Jobs_20303[[#This Row],[Automation_Probability_2030]], 0)</f>
        <v>0</v>
      </c>
      <c r="O2107">
        <f>AVERAGE(AI_Impact_on_Jobs_20303[[#This Row],[Skill_1]:[Skill_10]])</f>
        <v>51.1</v>
      </c>
      <c r="P2107">
        <v>7</v>
      </c>
      <c r="Q2107">
        <v>6</v>
      </c>
      <c r="R2107">
        <v>79</v>
      </c>
      <c r="S2107">
        <v>83</v>
      </c>
      <c r="T2107">
        <v>4</v>
      </c>
      <c r="U2107">
        <v>64</v>
      </c>
      <c r="V2107">
        <v>86</v>
      </c>
      <c r="W2107">
        <v>88</v>
      </c>
      <c r="X2107">
        <v>11</v>
      </c>
      <c r="Y2107">
        <v>83</v>
      </c>
    </row>
    <row r="2108" spans="1:25" x14ac:dyDescent="0.35">
      <c r="A2108">
        <v>2107</v>
      </c>
      <c r="B2108" t="s">
        <v>41</v>
      </c>
      <c r="C2108">
        <v>83242</v>
      </c>
      <c r="D2108">
        <f>ROUND(AI_Impact_on_Jobs_20303[[#This Row],[Salary]]/1000, 1)</f>
        <v>83.2</v>
      </c>
      <c r="E2108">
        <v>19</v>
      </c>
      <c r="F21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08" t="s">
        <v>25</v>
      </c>
      <c r="H2108">
        <v>73</v>
      </c>
      <c r="I2108">
        <v>83</v>
      </c>
      <c r="J2108">
        <v>71</v>
      </c>
      <c r="K2108" t="s">
        <v>20</v>
      </c>
      <c r="L2108">
        <f>IF(AI_Impact_on_Jobs_20303[[#This Row],[Risk_Category]] = "Low", AI_Impact_on_Jobs_20303[[#This Row],[Automation_Probability_2030]], 0)</f>
        <v>0</v>
      </c>
      <c r="M2108">
        <f>IF(AI_Impact_on_Jobs_20303[[#This Row],[Risk_Category]]="Medium", AI_Impact_on_Jobs_20303[[#This Row],[Automation_Probability_2030]], 0)</f>
        <v>0</v>
      </c>
      <c r="N2108">
        <f>IF(AI_Impact_on_Jobs_20303[[#This Row],[Risk_Category]]="High", AI_Impact_on_Jobs_20303[[#This Row],[Automation_Probability_2030]], 0)</f>
        <v>71</v>
      </c>
      <c r="O2108">
        <f>AVERAGE(AI_Impact_on_Jobs_20303[[#This Row],[Skill_1]:[Skill_10]])</f>
        <v>41.2</v>
      </c>
      <c r="P2108">
        <v>21</v>
      </c>
      <c r="Q2108">
        <v>41</v>
      </c>
      <c r="R2108">
        <v>74</v>
      </c>
      <c r="S2108">
        <v>1</v>
      </c>
      <c r="T2108">
        <v>81</v>
      </c>
      <c r="U2108">
        <v>10</v>
      </c>
      <c r="V2108">
        <v>79</v>
      </c>
      <c r="W2108">
        <v>47</v>
      </c>
      <c r="X2108">
        <v>57</v>
      </c>
      <c r="Y2108">
        <v>1</v>
      </c>
    </row>
    <row r="2109" spans="1:25" x14ac:dyDescent="0.35">
      <c r="A2109">
        <v>2108</v>
      </c>
      <c r="B2109" t="s">
        <v>40</v>
      </c>
      <c r="C2109">
        <v>93611</v>
      </c>
      <c r="D2109">
        <f>ROUND(AI_Impact_on_Jobs_20303[[#This Row],[Salary]]/1000, 1)</f>
        <v>93.6</v>
      </c>
      <c r="E2109">
        <v>13</v>
      </c>
      <c r="F21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09" t="s">
        <v>38</v>
      </c>
      <c r="H2109">
        <v>9</v>
      </c>
      <c r="I2109">
        <v>52</v>
      </c>
      <c r="J2109">
        <v>28</v>
      </c>
      <c r="K2109" t="s">
        <v>23</v>
      </c>
      <c r="L2109">
        <f>IF(AI_Impact_on_Jobs_20303[[#This Row],[Risk_Category]] = "Low", AI_Impact_on_Jobs_20303[[#This Row],[Automation_Probability_2030]], 0)</f>
        <v>28</v>
      </c>
      <c r="M2109">
        <f>IF(AI_Impact_on_Jobs_20303[[#This Row],[Risk_Category]]="Medium", AI_Impact_on_Jobs_20303[[#This Row],[Automation_Probability_2030]], 0)</f>
        <v>0</v>
      </c>
      <c r="N2109">
        <f>IF(AI_Impact_on_Jobs_20303[[#This Row],[Risk_Category]]="High", AI_Impact_on_Jobs_20303[[#This Row],[Automation_Probability_2030]], 0)</f>
        <v>0</v>
      </c>
      <c r="O2109">
        <f>AVERAGE(AI_Impact_on_Jobs_20303[[#This Row],[Skill_1]:[Skill_10]])</f>
        <v>33.4</v>
      </c>
      <c r="P2109">
        <v>11</v>
      </c>
      <c r="Q2109">
        <v>13</v>
      </c>
      <c r="R2109">
        <v>18</v>
      </c>
      <c r="S2109">
        <v>8</v>
      </c>
      <c r="T2109">
        <v>48</v>
      </c>
      <c r="U2109">
        <v>15</v>
      </c>
      <c r="V2109">
        <v>69</v>
      </c>
      <c r="W2109">
        <v>94</v>
      </c>
      <c r="X2109">
        <v>57</v>
      </c>
      <c r="Y2109">
        <v>1</v>
      </c>
    </row>
    <row r="2110" spans="1:25" x14ac:dyDescent="0.35">
      <c r="A2110">
        <v>2109</v>
      </c>
      <c r="B2110" t="s">
        <v>26</v>
      </c>
      <c r="C2110">
        <v>38871</v>
      </c>
      <c r="D2110">
        <f>ROUND(AI_Impact_on_Jobs_20303[[#This Row],[Salary]]/1000, 1)</f>
        <v>38.9</v>
      </c>
      <c r="E2110">
        <v>6</v>
      </c>
      <c r="F21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10" t="s">
        <v>25</v>
      </c>
      <c r="H2110">
        <v>8</v>
      </c>
      <c r="I2110">
        <v>113</v>
      </c>
      <c r="J2110">
        <v>67</v>
      </c>
      <c r="K2110" t="s">
        <v>27</v>
      </c>
      <c r="L2110">
        <f>IF(AI_Impact_on_Jobs_20303[[#This Row],[Risk_Category]] = "Low", AI_Impact_on_Jobs_20303[[#This Row],[Automation_Probability_2030]], 0)</f>
        <v>0</v>
      </c>
      <c r="M2110">
        <f>IF(AI_Impact_on_Jobs_20303[[#This Row],[Risk_Category]]="Medium", AI_Impact_on_Jobs_20303[[#This Row],[Automation_Probability_2030]], 0)</f>
        <v>67</v>
      </c>
      <c r="N2110">
        <f>IF(AI_Impact_on_Jobs_20303[[#This Row],[Risk_Category]]="High", AI_Impact_on_Jobs_20303[[#This Row],[Automation_Probability_2030]], 0)</f>
        <v>0</v>
      </c>
      <c r="O2110">
        <f>AVERAGE(AI_Impact_on_Jobs_20303[[#This Row],[Skill_1]:[Skill_10]])</f>
        <v>31.3</v>
      </c>
      <c r="P2110">
        <v>55</v>
      </c>
      <c r="Q2110">
        <v>6</v>
      </c>
      <c r="R2110">
        <v>4</v>
      </c>
      <c r="S2110">
        <v>66</v>
      </c>
      <c r="T2110">
        <v>38</v>
      </c>
      <c r="U2110">
        <v>10</v>
      </c>
      <c r="V2110">
        <v>41</v>
      </c>
      <c r="W2110">
        <v>55</v>
      </c>
      <c r="X2110">
        <v>23</v>
      </c>
      <c r="Y2110">
        <v>15</v>
      </c>
    </row>
    <row r="2111" spans="1:25" x14ac:dyDescent="0.35">
      <c r="A2111">
        <v>2110</v>
      </c>
      <c r="B2111" t="s">
        <v>29</v>
      </c>
      <c r="C2111">
        <v>78743</v>
      </c>
      <c r="D2111">
        <f>ROUND(AI_Impact_on_Jobs_20303[[#This Row],[Salary]]/1000, 1)</f>
        <v>78.7</v>
      </c>
      <c r="E2111">
        <v>10</v>
      </c>
      <c r="F21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11" t="s">
        <v>19</v>
      </c>
      <c r="H2111">
        <v>59</v>
      </c>
      <c r="I2111">
        <v>5</v>
      </c>
      <c r="J2111">
        <v>12</v>
      </c>
      <c r="K2111" t="s">
        <v>23</v>
      </c>
      <c r="L2111">
        <f>IF(AI_Impact_on_Jobs_20303[[#This Row],[Risk_Category]] = "Low", AI_Impact_on_Jobs_20303[[#This Row],[Automation_Probability_2030]], 0)</f>
        <v>12</v>
      </c>
      <c r="M2111">
        <f>IF(AI_Impact_on_Jobs_20303[[#This Row],[Risk_Category]]="Medium", AI_Impact_on_Jobs_20303[[#This Row],[Automation_Probability_2030]], 0)</f>
        <v>0</v>
      </c>
      <c r="N2111">
        <f>IF(AI_Impact_on_Jobs_20303[[#This Row],[Risk_Category]]="High", AI_Impact_on_Jobs_20303[[#This Row],[Automation_Probability_2030]], 0)</f>
        <v>0</v>
      </c>
      <c r="O2111">
        <f>AVERAGE(AI_Impact_on_Jobs_20303[[#This Row],[Skill_1]:[Skill_10]])</f>
        <v>45.7</v>
      </c>
      <c r="P2111">
        <v>64</v>
      </c>
      <c r="Q2111">
        <v>81</v>
      </c>
      <c r="R2111">
        <v>31</v>
      </c>
      <c r="S2111">
        <v>65</v>
      </c>
      <c r="T2111">
        <v>27</v>
      </c>
      <c r="U2111">
        <v>69</v>
      </c>
      <c r="V2111">
        <v>7</v>
      </c>
      <c r="W2111">
        <v>13</v>
      </c>
      <c r="X2111">
        <v>67</v>
      </c>
      <c r="Y2111">
        <v>33</v>
      </c>
    </row>
    <row r="2112" spans="1:25" x14ac:dyDescent="0.35">
      <c r="A2112">
        <v>2111</v>
      </c>
      <c r="B2112" t="s">
        <v>32</v>
      </c>
      <c r="C2112">
        <v>107418</v>
      </c>
      <c r="D2112">
        <f>ROUND(AI_Impact_on_Jobs_20303[[#This Row],[Salary]]/1000, 1)</f>
        <v>107.4</v>
      </c>
      <c r="E2112">
        <v>10</v>
      </c>
      <c r="F21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12" t="s">
        <v>38</v>
      </c>
      <c r="H2112">
        <v>5</v>
      </c>
      <c r="I2112">
        <v>95</v>
      </c>
      <c r="J2112">
        <v>61</v>
      </c>
      <c r="K2112" t="s">
        <v>27</v>
      </c>
      <c r="L2112">
        <f>IF(AI_Impact_on_Jobs_20303[[#This Row],[Risk_Category]] = "Low", AI_Impact_on_Jobs_20303[[#This Row],[Automation_Probability_2030]], 0)</f>
        <v>0</v>
      </c>
      <c r="M2112">
        <f>IF(AI_Impact_on_Jobs_20303[[#This Row],[Risk_Category]]="Medium", AI_Impact_on_Jobs_20303[[#This Row],[Automation_Probability_2030]], 0)</f>
        <v>61</v>
      </c>
      <c r="N2112">
        <f>IF(AI_Impact_on_Jobs_20303[[#This Row],[Risk_Category]]="High", AI_Impact_on_Jobs_20303[[#This Row],[Automation_Probability_2030]], 0)</f>
        <v>0</v>
      </c>
      <c r="O2112">
        <f>AVERAGE(AI_Impact_on_Jobs_20303[[#This Row],[Skill_1]:[Skill_10]])</f>
        <v>41.7</v>
      </c>
      <c r="P2112">
        <v>8</v>
      </c>
      <c r="Q2112">
        <v>79</v>
      </c>
      <c r="R2112">
        <v>11</v>
      </c>
      <c r="S2112">
        <v>21</v>
      </c>
      <c r="T2112">
        <v>52</v>
      </c>
      <c r="U2112">
        <v>46</v>
      </c>
      <c r="V2112">
        <v>99</v>
      </c>
      <c r="W2112">
        <v>59</v>
      </c>
      <c r="X2112">
        <v>33</v>
      </c>
      <c r="Y2112">
        <v>9</v>
      </c>
    </row>
    <row r="2113" spans="1:25" x14ac:dyDescent="0.35">
      <c r="A2113">
        <v>2112</v>
      </c>
      <c r="B2113" t="s">
        <v>18</v>
      </c>
      <c r="C2113">
        <v>116472</v>
      </c>
      <c r="D2113">
        <f>ROUND(AI_Impact_on_Jobs_20303[[#This Row],[Salary]]/1000, 1)</f>
        <v>116.5</v>
      </c>
      <c r="E2113">
        <v>13</v>
      </c>
      <c r="F21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13" t="s">
        <v>19</v>
      </c>
      <c r="H2113">
        <v>27</v>
      </c>
      <c r="I2113">
        <v>99</v>
      </c>
      <c r="J2113">
        <v>93</v>
      </c>
      <c r="K2113" t="s">
        <v>20</v>
      </c>
      <c r="L2113">
        <f>IF(AI_Impact_on_Jobs_20303[[#This Row],[Risk_Category]] = "Low", AI_Impact_on_Jobs_20303[[#This Row],[Automation_Probability_2030]], 0)</f>
        <v>0</v>
      </c>
      <c r="M2113">
        <f>IF(AI_Impact_on_Jobs_20303[[#This Row],[Risk_Category]]="Medium", AI_Impact_on_Jobs_20303[[#This Row],[Automation_Probability_2030]], 0)</f>
        <v>0</v>
      </c>
      <c r="N2113">
        <f>IF(AI_Impact_on_Jobs_20303[[#This Row],[Risk_Category]]="High", AI_Impact_on_Jobs_20303[[#This Row],[Automation_Probability_2030]], 0)</f>
        <v>93</v>
      </c>
      <c r="O2113">
        <f>AVERAGE(AI_Impact_on_Jobs_20303[[#This Row],[Skill_1]:[Skill_10]])</f>
        <v>58.3</v>
      </c>
      <c r="P2113">
        <v>71</v>
      </c>
      <c r="Q2113">
        <v>68</v>
      </c>
      <c r="R2113">
        <v>73</v>
      </c>
      <c r="S2113">
        <v>66</v>
      </c>
      <c r="T2113">
        <v>76</v>
      </c>
      <c r="U2113">
        <v>19</v>
      </c>
      <c r="V2113">
        <v>18</v>
      </c>
      <c r="W2113">
        <v>36</v>
      </c>
      <c r="X2113">
        <v>85</v>
      </c>
      <c r="Y2113">
        <v>71</v>
      </c>
    </row>
    <row r="2114" spans="1:25" x14ac:dyDescent="0.35">
      <c r="A2114">
        <v>2113</v>
      </c>
      <c r="B2114" t="s">
        <v>42</v>
      </c>
      <c r="C2114">
        <v>56025</v>
      </c>
      <c r="D2114">
        <f>ROUND(AI_Impact_on_Jobs_20303[[#This Row],[Salary]]/1000, 1)</f>
        <v>56</v>
      </c>
      <c r="E2114">
        <v>28</v>
      </c>
      <c r="F21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14" t="s">
        <v>25</v>
      </c>
      <c r="H2114">
        <v>2</v>
      </c>
      <c r="I2114">
        <v>74</v>
      </c>
      <c r="J2114">
        <v>62</v>
      </c>
      <c r="K2114" t="s">
        <v>27</v>
      </c>
      <c r="L2114">
        <f>IF(AI_Impact_on_Jobs_20303[[#This Row],[Risk_Category]] = "Low", AI_Impact_on_Jobs_20303[[#This Row],[Automation_Probability_2030]], 0)</f>
        <v>0</v>
      </c>
      <c r="M2114">
        <f>IF(AI_Impact_on_Jobs_20303[[#This Row],[Risk_Category]]="Medium", AI_Impact_on_Jobs_20303[[#This Row],[Automation_Probability_2030]], 0)</f>
        <v>62</v>
      </c>
      <c r="N2114">
        <f>IF(AI_Impact_on_Jobs_20303[[#This Row],[Risk_Category]]="High", AI_Impact_on_Jobs_20303[[#This Row],[Automation_Probability_2030]], 0)</f>
        <v>0</v>
      </c>
      <c r="O2114">
        <f>AVERAGE(AI_Impact_on_Jobs_20303[[#This Row],[Skill_1]:[Skill_10]])</f>
        <v>56.5</v>
      </c>
      <c r="P2114">
        <v>24</v>
      </c>
      <c r="Q2114">
        <v>73</v>
      </c>
      <c r="R2114">
        <v>18</v>
      </c>
      <c r="S2114">
        <v>61</v>
      </c>
      <c r="T2114">
        <v>63</v>
      </c>
      <c r="U2114">
        <v>75</v>
      </c>
      <c r="V2114">
        <v>44</v>
      </c>
      <c r="W2114">
        <v>63</v>
      </c>
      <c r="X2114">
        <v>49</v>
      </c>
      <c r="Y2114">
        <v>95</v>
      </c>
    </row>
    <row r="2115" spans="1:25" x14ac:dyDescent="0.35">
      <c r="A2115">
        <v>2114</v>
      </c>
      <c r="B2115" t="s">
        <v>37</v>
      </c>
      <c r="C2115">
        <v>51747</v>
      </c>
      <c r="D2115">
        <f>ROUND(AI_Impact_on_Jobs_20303[[#This Row],[Salary]]/1000, 1)</f>
        <v>51.7</v>
      </c>
      <c r="E2115">
        <v>19</v>
      </c>
      <c r="F21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15" t="s">
        <v>38</v>
      </c>
      <c r="H2115">
        <v>67</v>
      </c>
      <c r="I2115">
        <v>99</v>
      </c>
      <c r="J2115">
        <v>57</v>
      </c>
      <c r="K2115" t="s">
        <v>27</v>
      </c>
      <c r="L2115">
        <f>IF(AI_Impact_on_Jobs_20303[[#This Row],[Risk_Category]] = "Low", AI_Impact_on_Jobs_20303[[#This Row],[Automation_Probability_2030]], 0)</f>
        <v>0</v>
      </c>
      <c r="M2115">
        <f>IF(AI_Impact_on_Jobs_20303[[#This Row],[Risk_Category]]="Medium", AI_Impact_on_Jobs_20303[[#This Row],[Automation_Probability_2030]], 0)</f>
        <v>57</v>
      </c>
      <c r="N2115">
        <f>IF(AI_Impact_on_Jobs_20303[[#This Row],[Risk_Category]]="High", AI_Impact_on_Jobs_20303[[#This Row],[Automation_Probability_2030]], 0)</f>
        <v>0</v>
      </c>
      <c r="O2115">
        <f>AVERAGE(AI_Impact_on_Jobs_20303[[#This Row],[Skill_1]:[Skill_10]])</f>
        <v>55.9</v>
      </c>
      <c r="P2115">
        <v>82</v>
      </c>
      <c r="Q2115">
        <v>69</v>
      </c>
      <c r="R2115">
        <v>62</v>
      </c>
      <c r="S2115">
        <v>85</v>
      </c>
      <c r="T2115">
        <v>9</v>
      </c>
      <c r="U2115">
        <v>39</v>
      </c>
      <c r="V2115">
        <v>17</v>
      </c>
      <c r="W2115">
        <v>82</v>
      </c>
      <c r="X2115">
        <v>21</v>
      </c>
      <c r="Y2115">
        <v>93</v>
      </c>
    </row>
    <row r="2116" spans="1:25" x14ac:dyDescent="0.35">
      <c r="A2116">
        <v>2115</v>
      </c>
      <c r="B2116" t="s">
        <v>36</v>
      </c>
      <c r="C2116">
        <v>117090</v>
      </c>
      <c r="D2116">
        <f>ROUND(AI_Impact_on_Jobs_20303[[#This Row],[Salary]]/1000, 1)</f>
        <v>117.1</v>
      </c>
      <c r="E2116">
        <v>27</v>
      </c>
      <c r="F21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16" t="s">
        <v>25</v>
      </c>
      <c r="H2116">
        <v>92</v>
      </c>
      <c r="I2116">
        <v>109</v>
      </c>
      <c r="J2116">
        <v>61</v>
      </c>
      <c r="K2116" t="s">
        <v>27</v>
      </c>
      <c r="L2116">
        <f>IF(AI_Impact_on_Jobs_20303[[#This Row],[Risk_Category]] = "Low", AI_Impact_on_Jobs_20303[[#This Row],[Automation_Probability_2030]], 0)</f>
        <v>0</v>
      </c>
      <c r="M2116">
        <f>IF(AI_Impact_on_Jobs_20303[[#This Row],[Risk_Category]]="Medium", AI_Impact_on_Jobs_20303[[#This Row],[Automation_Probability_2030]], 0)</f>
        <v>61</v>
      </c>
      <c r="N2116">
        <f>IF(AI_Impact_on_Jobs_20303[[#This Row],[Risk_Category]]="High", AI_Impact_on_Jobs_20303[[#This Row],[Automation_Probability_2030]], 0)</f>
        <v>0</v>
      </c>
      <c r="O2116">
        <f>AVERAGE(AI_Impact_on_Jobs_20303[[#This Row],[Skill_1]:[Skill_10]])</f>
        <v>52</v>
      </c>
      <c r="P2116">
        <v>4</v>
      </c>
      <c r="Q2116">
        <v>99</v>
      </c>
      <c r="R2116">
        <v>23</v>
      </c>
      <c r="S2116">
        <v>26</v>
      </c>
      <c r="T2116">
        <v>5</v>
      </c>
      <c r="U2116">
        <v>94</v>
      </c>
      <c r="V2116">
        <v>46</v>
      </c>
      <c r="W2116">
        <v>67</v>
      </c>
      <c r="X2116">
        <v>69</v>
      </c>
      <c r="Y2116">
        <v>87</v>
      </c>
    </row>
    <row r="2117" spans="1:25" x14ac:dyDescent="0.35">
      <c r="A2117">
        <v>2116</v>
      </c>
      <c r="B2117" t="s">
        <v>40</v>
      </c>
      <c r="C2117">
        <v>65486</v>
      </c>
      <c r="D2117">
        <f>ROUND(AI_Impact_on_Jobs_20303[[#This Row],[Salary]]/1000, 1)</f>
        <v>65.5</v>
      </c>
      <c r="E2117">
        <v>5</v>
      </c>
      <c r="F21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17" t="s">
        <v>38</v>
      </c>
      <c r="H2117">
        <v>56</v>
      </c>
      <c r="I2117">
        <v>121</v>
      </c>
      <c r="J2117">
        <v>24</v>
      </c>
      <c r="K2117" t="s">
        <v>23</v>
      </c>
      <c r="L2117">
        <f>IF(AI_Impact_on_Jobs_20303[[#This Row],[Risk_Category]] = "Low", AI_Impact_on_Jobs_20303[[#This Row],[Automation_Probability_2030]], 0)</f>
        <v>24</v>
      </c>
      <c r="M2117">
        <f>IF(AI_Impact_on_Jobs_20303[[#This Row],[Risk_Category]]="Medium", AI_Impact_on_Jobs_20303[[#This Row],[Automation_Probability_2030]], 0)</f>
        <v>0</v>
      </c>
      <c r="N2117">
        <f>IF(AI_Impact_on_Jobs_20303[[#This Row],[Risk_Category]]="High", AI_Impact_on_Jobs_20303[[#This Row],[Automation_Probability_2030]], 0)</f>
        <v>0</v>
      </c>
      <c r="O2117">
        <f>AVERAGE(AI_Impact_on_Jobs_20303[[#This Row],[Skill_1]:[Skill_10]])</f>
        <v>39.9</v>
      </c>
      <c r="P2117">
        <v>19</v>
      </c>
      <c r="Q2117">
        <v>11</v>
      </c>
      <c r="R2117">
        <v>7</v>
      </c>
      <c r="S2117">
        <v>37</v>
      </c>
      <c r="T2117">
        <v>5</v>
      </c>
      <c r="U2117">
        <v>62</v>
      </c>
      <c r="V2117">
        <v>96</v>
      </c>
      <c r="W2117">
        <v>33</v>
      </c>
      <c r="X2117">
        <v>76</v>
      </c>
      <c r="Y2117">
        <v>53</v>
      </c>
    </row>
    <row r="2118" spans="1:25" x14ac:dyDescent="0.35">
      <c r="A2118">
        <v>2117</v>
      </c>
      <c r="B2118" t="s">
        <v>43</v>
      </c>
      <c r="C2118">
        <v>148871</v>
      </c>
      <c r="D2118">
        <f>ROUND(AI_Impact_on_Jobs_20303[[#This Row],[Salary]]/1000, 1)</f>
        <v>148.9</v>
      </c>
      <c r="E2118">
        <v>17</v>
      </c>
      <c r="F21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18" t="s">
        <v>25</v>
      </c>
      <c r="H2118">
        <v>62</v>
      </c>
      <c r="I2118">
        <v>147</v>
      </c>
      <c r="J2118">
        <v>8</v>
      </c>
      <c r="K2118" t="s">
        <v>23</v>
      </c>
      <c r="L2118">
        <f>IF(AI_Impact_on_Jobs_20303[[#This Row],[Risk_Category]] = "Low", AI_Impact_on_Jobs_20303[[#This Row],[Automation_Probability_2030]], 0)</f>
        <v>8</v>
      </c>
      <c r="M2118">
        <f>IF(AI_Impact_on_Jobs_20303[[#This Row],[Risk_Category]]="Medium", AI_Impact_on_Jobs_20303[[#This Row],[Automation_Probability_2030]], 0)</f>
        <v>0</v>
      </c>
      <c r="N2118">
        <f>IF(AI_Impact_on_Jobs_20303[[#This Row],[Risk_Category]]="High", AI_Impact_on_Jobs_20303[[#This Row],[Automation_Probability_2030]], 0)</f>
        <v>0</v>
      </c>
      <c r="O2118">
        <f>AVERAGE(AI_Impact_on_Jobs_20303[[#This Row],[Skill_1]:[Skill_10]])</f>
        <v>52.2</v>
      </c>
      <c r="P2118">
        <v>51</v>
      </c>
      <c r="Q2118">
        <v>5</v>
      </c>
      <c r="R2118">
        <v>32</v>
      </c>
      <c r="S2118">
        <v>62</v>
      </c>
      <c r="T2118">
        <v>84</v>
      </c>
      <c r="U2118">
        <v>73</v>
      </c>
      <c r="V2118">
        <v>46</v>
      </c>
      <c r="W2118">
        <v>91</v>
      </c>
      <c r="X2118">
        <v>3</v>
      </c>
      <c r="Y2118">
        <v>75</v>
      </c>
    </row>
    <row r="2119" spans="1:25" x14ac:dyDescent="0.35">
      <c r="A2119">
        <v>2118</v>
      </c>
      <c r="B2119" t="s">
        <v>21</v>
      </c>
      <c r="C2119">
        <v>72925</v>
      </c>
      <c r="D2119">
        <f>ROUND(AI_Impact_on_Jobs_20303[[#This Row],[Salary]]/1000, 1)</f>
        <v>72.900000000000006</v>
      </c>
      <c r="E2119">
        <v>15</v>
      </c>
      <c r="F21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19" t="s">
        <v>22</v>
      </c>
      <c r="H2119">
        <v>9</v>
      </c>
      <c r="I2119">
        <v>13</v>
      </c>
      <c r="J2119">
        <v>28</v>
      </c>
      <c r="K2119" t="s">
        <v>23</v>
      </c>
      <c r="L2119">
        <f>IF(AI_Impact_on_Jobs_20303[[#This Row],[Risk_Category]] = "Low", AI_Impact_on_Jobs_20303[[#This Row],[Automation_Probability_2030]], 0)</f>
        <v>28</v>
      </c>
      <c r="M2119">
        <f>IF(AI_Impact_on_Jobs_20303[[#This Row],[Risk_Category]]="Medium", AI_Impact_on_Jobs_20303[[#This Row],[Automation_Probability_2030]], 0)</f>
        <v>0</v>
      </c>
      <c r="N2119">
        <f>IF(AI_Impact_on_Jobs_20303[[#This Row],[Risk_Category]]="High", AI_Impact_on_Jobs_20303[[#This Row],[Automation_Probability_2030]], 0)</f>
        <v>0</v>
      </c>
      <c r="O2119">
        <f>AVERAGE(AI_Impact_on_Jobs_20303[[#This Row],[Skill_1]:[Skill_10]])</f>
        <v>46.9</v>
      </c>
      <c r="P2119">
        <v>21</v>
      </c>
      <c r="Q2119">
        <v>67</v>
      </c>
      <c r="R2119">
        <v>74</v>
      </c>
      <c r="S2119">
        <v>74</v>
      </c>
      <c r="T2119">
        <v>5</v>
      </c>
      <c r="U2119">
        <v>1</v>
      </c>
      <c r="V2119">
        <v>26</v>
      </c>
      <c r="W2119">
        <v>32</v>
      </c>
      <c r="X2119">
        <v>85</v>
      </c>
      <c r="Y2119">
        <v>84</v>
      </c>
    </row>
    <row r="2120" spans="1:25" x14ac:dyDescent="0.35">
      <c r="A2120">
        <v>2119</v>
      </c>
      <c r="B2120" t="s">
        <v>32</v>
      </c>
      <c r="C2120">
        <v>50647</v>
      </c>
      <c r="D2120">
        <f>ROUND(AI_Impact_on_Jobs_20303[[#This Row],[Salary]]/1000, 1)</f>
        <v>50.6</v>
      </c>
      <c r="E2120">
        <v>20</v>
      </c>
      <c r="F21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20" t="s">
        <v>25</v>
      </c>
      <c r="H2120">
        <v>2</v>
      </c>
      <c r="I2120">
        <v>81</v>
      </c>
      <c r="J2120">
        <v>35</v>
      </c>
      <c r="K2120" t="s">
        <v>27</v>
      </c>
      <c r="L2120">
        <f>IF(AI_Impact_on_Jobs_20303[[#This Row],[Risk_Category]] = "Low", AI_Impact_on_Jobs_20303[[#This Row],[Automation_Probability_2030]], 0)</f>
        <v>0</v>
      </c>
      <c r="M2120">
        <f>IF(AI_Impact_on_Jobs_20303[[#This Row],[Risk_Category]]="Medium", AI_Impact_on_Jobs_20303[[#This Row],[Automation_Probability_2030]], 0)</f>
        <v>35</v>
      </c>
      <c r="N2120">
        <f>IF(AI_Impact_on_Jobs_20303[[#This Row],[Risk_Category]]="High", AI_Impact_on_Jobs_20303[[#This Row],[Automation_Probability_2030]], 0)</f>
        <v>0</v>
      </c>
      <c r="O2120">
        <f>AVERAGE(AI_Impact_on_Jobs_20303[[#This Row],[Skill_1]:[Skill_10]])</f>
        <v>40.4</v>
      </c>
      <c r="P2120">
        <v>15</v>
      </c>
      <c r="Q2120">
        <v>29</v>
      </c>
      <c r="R2120">
        <v>7</v>
      </c>
      <c r="S2120">
        <v>24</v>
      </c>
      <c r="T2120">
        <v>96</v>
      </c>
      <c r="U2120">
        <v>31</v>
      </c>
      <c r="V2120">
        <v>16</v>
      </c>
      <c r="W2120">
        <v>72</v>
      </c>
      <c r="X2120">
        <v>83</v>
      </c>
      <c r="Y2120">
        <v>31</v>
      </c>
    </row>
    <row r="2121" spans="1:25" x14ac:dyDescent="0.35">
      <c r="A2121">
        <v>2120</v>
      </c>
      <c r="B2121" t="s">
        <v>43</v>
      </c>
      <c r="C2121">
        <v>134839</v>
      </c>
      <c r="D2121">
        <f>ROUND(AI_Impact_on_Jobs_20303[[#This Row],[Salary]]/1000, 1)</f>
        <v>134.80000000000001</v>
      </c>
      <c r="E2121">
        <v>24</v>
      </c>
      <c r="F21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21" t="s">
        <v>19</v>
      </c>
      <c r="H2121">
        <v>24</v>
      </c>
      <c r="I2121">
        <v>89</v>
      </c>
      <c r="J2121">
        <v>7</v>
      </c>
      <c r="K2121" t="s">
        <v>23</v>
      </c>
      <c r="L2121">
        <f>IF(AI_Impact_on_Jobs_20303[[#This Row],[Risk_Category]] = "Low", AI_Impact_on_Jobs_20303[[#This Row],[Automation_Probability_2030]], 0)</f>
        <v>7</v>
      </c>
      <c r="M2121">
        <f>IF(AI_Impact_on_Jobs_20303[[#This Row],[Risk_Category]]="Medium", AI_Impact_on_Jobs_20303[[#This Row],[Automation_Probability_2030]], 0)</f>
        <v>0</v>
      </c>
      <c r="N2121">
        <f>IF(AI_Impact_on_Jobs_20303[[#This Row],[Risk_Category]]="High", AI_Impact_on_Jobs_20303[[#This Row],[Automation_Probability_2030]], 0)</f>
        <v>0</v>
      </c>
      <c r="O2121">
        <f>AVERAGE(AI_Impact_on_Jobs_20303[[#This Row],[Skill_1]:[Skill_10]])</f>
        <v>53.6</v>
      </c>
      <c r="P2121">
        <v>67</v>
      </c>
      <c r="Q2121">
        <v>82</v>
      </c>
      <c r="R2121">
        <v>66</v>
      </c>
      <c r="S2121">
        <v>42</v>
      </c>
      <c r="T2121">
        <v>29</v>
      </c>
      <c r="U2121">
        <v>41</v>
      </c>
      <c r="V2121">
        <v>42</v>
      </c>
      <c r="W2121">
        <v>67</v>
      </c>
      <c r="X2121">
        <v>93</v>
      </c>
      <c r="Y2121">
        <v>7</v>
      </c>
    </row>
    <row r="2122" spans="1:25" x14ac:dyDescent="0.35">
      <c r="A2122">
        <v>2121</v>
      </c>
      <c r="B2122" t="s">
        <v>34</v>
      </c>
      <c r="C2122">
        <v>94310</v>
      </c>
      <c r="D2122">
        <f>ROUND(AI_Impact_on_Jobs_20303[[#This Row],[Salary]]/1000, 1)</f>
        <v>94.3</v>
      </c>
      <c r="E2122">
        <v>12</v>
      </c>
      <c r="F21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22" t="s">
        <v>38</v>
      </c>
      <c r="H2122">
        <v>91</v>
      </c>
      <c r="I2122">
        <v>62</v>
      </c>
      <c r="J2122">
        <v>37</v>
      </c>
      <c r="K2122" t="s">
        <v>27</v>
      </c>
      <c r="L2122">
        <f>IF(AI_Impact_on_Jobs_20303[[#This Row],[Risk_Category]] = "Low", AI_Impact_on_Jobs_20303[[#This Row],[Automation_Probability_2030]], 0)</f>
        <v>0</v>
      </c>
      <c r="M2122">
        <f>IF(AI_Impact_on_Jobs_20303[[#This Row],[Risk_Category]]="Medium", AI_Impact_on_Jobs_20303[[#This Row],[Automation_Probability_2030]], 0)</f>
        <v>37</v>
      </c>
      <c r="N2122">
        <f>IF(AI_Impact_on_Jobs_20303[[#This Row],[Risk_Category]]="High", AI_Impact_on_Jobs_20303[[#This Row],[Automation_Probability_2030]], 0)</f>
        <v>0</v>
      </c>
      <c r="O2122">
        <f>AVERAGE(AI_Impact_on_Jobs_20303[[#This Row],[Skill_1]:[Skill_10]])</f>
        <v>32.5</v>
      </c>
      <c r="P2122">
        <v>31</v>
      </c>
      <c r="Q2122">
        <v>56</v>
      </c>
      <c r="R2122">
        <v>13</v>
      </c>
      <c r="S2122">
        <v>2</v>
      </c>
      <c r="T2122">
        <v>9</v>
      </c>
      <c r="U2122">
        <v>11</v>
      </c>
      <c r="V2122">
        <v>4</v>
      </c>
      <c r="W2122">
        <v>76</v>
      </c>
      <c r="X2122">
        <v>89</v>
      </c>
      <c r="Y2122">
        <v>34</v>
      </c>
    </row>
    <row r="2123" spans="1:25" x14ac:dyDescent="0.35">
      <c r="A2123">
        <v>2122</v>
      </c>
      <c r="B2123" t="s">
        <v>24</v>
      </c>
      <c r="C2123">
        <v>67788</v>
      </c>
      <c r="D2123">
        <f>ROUND(AI_Impact_on_Jobs_20303[[#This Row],[Salary]]/1000, 1)</f>
        <v>67.8</v>
      </c>
      <c r="E2123">
        <v>7</v>
      </c>
      <c r="F21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23" t="s">
        <v>22</v>
      </c>
      <c r="H2123">
        <v>74</v>
      </c>
      <c r="I2123">
        <v>127</v>
      </c>
      <c r="J2123">
        <v>95</v>
      </c>
      <c r="K2123" t="s">
        <v>20</v>
      </c>
      <c r="L2123">
        <f>IF(AI_Impact_on_Jobs_20303[[#This Row],[Risk_Category]] = "Low", AI_Impact_on_Jobs_20303[[#This Row],[Automation_Probability_2030]], 0)</f>
        <v>0</v>
      </c>
      <c r="M2123">
        <f>IF(AI_Impact_on_Jobs_20303[[#This Row],[Risk_Category]]="Medium", AI_Impact_on_Jobs_20303[[#This Row],[Automation_Probability_2030]], 0)</f>
        <v>0</v>
      </c>
      <c r="N2123">
        <f>IF(AI_Impact_on_Jobs_20303[[#This Row],[Risk_Category]]="High", AI_Impact_on_Jobs_20303[[#This Row],[Automation_Probability_2030]], 0)</f>
        <v>95</v>
      </c>
      <c r="O2123">
        <f>AVERAGE(AI_Impact_on_Jobs_20303[[#This Row],[Skill_1]:[Skill_10]])</f>
        <v>35.5</v>
      </c>
      <c r="P2123">
        <v>14</v>
      </c>
      <c r="Q2123">
        <v>71</v>
      </c>
      <c r="R2123">
        <v>42</v>
      </c>
      <c r="S2123">
        <v>91</v>
      </c>
      <c r="T2123">
        <v>41</v>
      </c>
      <c r="U2123">
        <v>45</v>
      </c>
      <c r="V2123">
        <v>13</v>
      </c>
      <c r="W2123">
        <v>32</v>
      </c>
      <c r="X2123">
        <v>4</v>
      </c>
      <c r="Y2123">
        <v>2</v>
      </c>
    </row>
    <row r="2124" spans="1:25" x14ac:dyDescent="0.35">
      <c r="A2124">
        <v>2123</v>
      </c>
      <c r="B2124" t="s">
        <v>28</v>
      </c>
      <c r="C2124">
        <v>87676</v>
      </c>
      <c r="D2124">
        <f>ROUND(AI_Impact_on_Jobs_20303[[#This Row],[Salary]]/1000, 1)</f>
        <v>87.7</v>
      </c>
      <c r="E2124">
        <v>21</v>
      </c>
      <c r="F21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24" t="s">
        <v>22</v>
      </c>
      <c r="H2124">
        <v>34</v>
      </c>
      <c r="I2124">
        <v>13</v>
      </c>
      <c r="J2124">
        <v>34</v>
      </c>
      <c r="K2124" t="s">
        <v>27</v>
      </c>
      <c r="L2124">
        <f>IF(AI_Impact_on_Jobs_20303[[#This Row],[Risk_Category]] = "Low", AI_Impact_on_Jobs_20303[[#This Row],[Automation_Probability_2030]], 0)</f>
        <v>0</v>
      </c>
      <c r="M2124">
        <f>IF(AI_Impact_on_Jobs_20303[[#This Row],[Risk_Category]]="Medium", AI_Impact_on_Jobs_20303[[#This Row],[Automation_Probability_2030]], 0)</f>
        <v>34</v>
      </c>
      <c r="N2124">
        <f>IF(AI_Impact_on_Jobs_20303[[#This Row],[Risk_Category]]="High", AI_Impact_on_Jobs_20303[[#This Row],[Automation_Probability_2030]], 0)</f>
        <v>0</v>
      </c>
      <c r="O2124">
        <f>AVERAGE(AI_Impact_on_Jobs_20303[[#This Row],[Skill_1]:[Skill_10]])</f>
        <v>37.6</v>
      </c>
      <c r="P2124">
        <v>76</v>
      </c>
      <c r="Q2124">
        <v>71</v>
      </c>
      <c r="R2124">
        <v>24</v>
      </c>
      <c r="S2124">
        <v>8</v>
      </c>
      <c r="T2124">
        <v>84</v>
      </c>
      <c r="U2124">
        <v>25</v>
      </c>
      <c r="V2124">
        <v>15</v>
      </c>
      <c r="W2124">
        <v>36</v>
      </c>
      <c r="X2124">
        <v>4</v>
      </c>
      <c r="Y2124">
        <v>33</v>
      </c>
    </row>
    <row r="2125" spans="1:25" x14ac:dyDescent="0.35">
      <c r="A2125">
        <v>2124</v>
      </c>
      <c r="B2125" t="s">
        <v>30</v>
      </c>
      <c r="C2125">
        <v>73677</v>
      </c>
      <c r="D2125">
        <f>ROUND(AI_Impact_on_Jobs_20303[[#This Row],[Salary]]/1000, 1)</f>
        <v>73.7</v>
      </c>
      <c r="E2125">
        <v>25</v>
      </c>
      <c r="F21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25" t="s">
        <v>25</v>
      </c>
      <c r="H2125">
        <v>88</v>
      </c>
      <c r="I2125">
        <v>137</v>
      </c>
      <c r="J2125">
        <v>46</v>
      </c>
      <c r="K2125" t="s">
        <v>27</v>
      </c>
      <c r="L2125">
        <f>IF(AI_Impact_on_Jobs_20303[[#This Row],[Risk_Category]] = "Low", AI_Impact_on_Jobs_20303[[#This Row],[Automation_Probability_2030]], 0)</f>
        <v>0</v>
      </c>
      <c r="M2125">
        <f>IF(AI_Impact_on_Jobs_20303[[#This Row],[Risk_Category]]="Medium", AI_Impact_on_Jobs_20303[[#This Row],[Automation_Probability_2030]], 0)</f>
        <v>46</v>
      </c>
      <c r="N2125">
        <f>IF(AI_Impact_on_Jobs_20303[[#This Row],[Risk_Category]]="High", AI_Impact_on_Jobs_20303[[#This Row],[Automation_Probability_2030]], 0)</f>
        <v>0</v>
      </c>
      <c r="O2125">
        <f>AVERAGE(AI_Impact_on_Jobs_20303[[#This Row],[Skill_1]:[Skill_10]])</f>
        <v>62.7</v>
      </c>
      <c r="P2125">
        <v>96</v>
      </c>
      <c r="Q2125">
        <v>68</v>
      </c>
      <c r="R2125">
        <v>83</v>
      </c>
      <c r="S2125">
        <v>5</v>
      </c>
      <c r="T2125">
        <v>16</v>
      </c>
      <c r="U2125">
        <v>89</v>
      </c>
      <c r="V2125">
        <v>49</v>
      </c>
      <c r="W2125">
        <v>97</v>
      </c>
      <c r="X2125">
        <v>25</v>
      </c>
      <c r="Y2125">
        <v>99</v>
      </c>
    </row>
    <row r="2126" spans="1:25" x14ac:dyDescent="0.35">
      <c r="A2126">
        <v>2125</v>
      </c>
      <c r="B2126" t="s">
        <v>33</v>
      </c>
      <c r="C2126">
        <v>84012</v>
      </c>
      <c r="D2126">
        <f>ROUND(AI_Impact_on_Jobs_20303[[#This Row],[Salary]]/1000, 1)</f>
        <v>84</v>
      </c>
      <c r="E2126">
        <v>8</v>
      </c>
      <c r="F21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26" t="s">
        <v>22</v>
      </c>
      <c r="H2126">
        <v>37</v>
      </c>
      <c r="I2126">
        <v>109</v>
      </c>
      <c r="J2126">
        <v>87</v>
      </c>
      <c r="K2126" t="s">
        <v>20</v>
      </c>
      <c r="L2126">
        <f>IF(AI_Impact_on_Jobs_20303[[#This Row],[Risk_Category]] = "Low", AI_Impact_on_Jobs_20303[[#This Row],[Automation_Probability_2030]], 0)</f>
        <v>0</v>
      </c>
      <c r="M2126">
        <f>IF(AI_Impact_on_Jobs_20303[[#This Row],[Risk_Category]]="Medium", AI_Impact_on_Jobs_20303[[#This Row],[Automation_Probability_2030]], 0)</f>
        <v>0</v>
      </c>
      <c r="N2126">
        <f>IF(AI_Impact_on_Jobs_20303[[#This Row],[Risk_Category]]="High", AI_Impact_on_Jobs_20303[[#This Row],[Automation_Probability_2030]], 0)</f>
        <v>87</v>
      </c>
      <c r="O2126">
        <f>AVERAGE(AI_Impact_on_Jobs_20303[[#This Row],[Skill_1]:[Skill_10]])</f>
        <v>39.5</v>
      </c>
      <c r="P2126">
        <v>72</v>
      </c>
      <c r="Q2126">
        <v>48</v>
      </c>
      <c r="R2126">
        <v>8</v>
      </c>
      <c r="S2126">
        <v>5</v>
      </c>
      <c r="T2126">
        <v>33</v>
      </c>
      <c r="U2126">
        <v>66</v>
      </c>
      <c r="V2126">
        <v>18</v>
      </c>
      <c r="W2126">
        <v>39</v>
      </c>
      <c r="X2126">
        <v>97</v>
      </c>
      <c r="Y2126">
        <v>9</v>
      </c>
    </row>
    <row r="2127" spans="1:25" x14ac:dyDescent="0.35">
      <c r="A2127">
        <v>2126</v>
      </c>
      <c r="B2127" t="s">
        <v>26</v>
      </c>
      <c r="C2127">
        <v>67470</v>
      </c>
      <c r="D2127">
        <f>ROUND(AI_Impact_on_Jobs_20303[[#This Row],[Salary]]/1000, 1)</f>
        <v>67.5</v>
      </c>
      <c r="E2127">
        <v>10</v>
      </c>
      <c r="F21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27" t="s">
        <v>25</v>
      </c>
      <c r="H2127">
        <v>9</v>
      </c>
      <c r="I2127">
        <v>66</v>
      </c>
      <c r="J2127">
        <v>54</v>
      </c>
      <c r="K2127" t="s">
        <v>27</v>
      </c>
      <c r="L2127">
        <f>IF(AI_Impact_on_Jobs_20303[[#This Row],[Risk_Category]] = "Low", AI_Impact_on_Jobs_20303[[#This Row],[Automation_Probability_2030]], 0)</f>
        <v>0</v>
      </c>
      <c r="M2127">
        <f>IF(AI_Impact_on_Jobs_20303[[#This Row],[Risk_Category]]="Medium", AI_Impact_on_Jobs_20303[[#This Row],[Automation_Probability_2030]], 0)</f>
        <v>54</v>
      </c>
      <c r="N2127">
        <f>IF(AI_Impact_on_Jobs_20303[[#This Row],[Risk_Category]]="High", AI_Impact_on_Jobs_20303[[#This Row],[Automation_Probability_2030]], 0)</f>
        <v>0</v>
      </c>
      <c r="O2127">
        <f>AVERAGE(AI_Impact_on_Jobs_20303[[#This Row],[Skill_1]:[Skill_10]])</f>
        <v>64.099999999999994</v>
      </c>
      <c r="P2127">
        <v>44</v>
      </c>
      <c r="Q2127">
        <v>55</v>
      </c>
      <c r="R2127">
        <v>88</v>
      </c>
      <c r="S2127">
        <v>82</v>
      </c>
      <c r="T2127">
        <v>89</v>
      </c>
      <c r="U2127">
        <v>62</v>
      </c>
      <c r="V2127">
        <v>49</v>
      </c>
      <c r="W2127">
        <v>46</v>
      </c>
      <c r="X2127">
        <v>74</v>
      </c>
      <c r="Y2127">
        <v>52</v>
      </c>
    </row>
    <row r="2128" spans="1:25" x14ac:dyDescent="0.35">
      <c r="A2128">
        <v>2127</v>
      </c>
      <c r="B2128" t="s">
        <v>35</v>
      </c>
      <c r="C2128">
        <v>139055</v>
      </c>
      <c r="D2128">
        <f>ROUND(AI_Impact_on_Jobs_20303[[#This Row],[Salary]]/1000, 1)</f>
        <v>139.1</v>
      </c>
      <c r="E2128">
        <v>22</v>
      </c>
      <c r="F21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28" t="s">
        <v>19</v>
      </c>
      <c r="H2128">
        <v>14</v>
      </c>
      <c r="I2128">
        <v>86</v>
      </c>
      <c r="J2128">
        <v>33</v>
      </c>
      <c r="K2128" t="s">
        <v>27</v>
      </c>
      <c r="L2128">
        <f>IF(AI_Impact_on_Jobs_20303[[#This Row],[Risk_Category]] = "Low", AI_Impact_on_Jobs_20303[[#This Row],[Automation_Probability_2030]], 0)</f>
        <v>0</v>
      </c>
      <c r="M2128">
        <f>IF(AI_Impact_on_Jobs_20303[[#This Row],[Risk_Category]]="Medium", AI_Impact_on_Jobs_20303[[#This Row],[Automation_Probability_2030]], 0)</f>
        <v>33</v>
      </c>
      <c r="N2128">
        <f>IF(AI_Impact_on_Jobs_20303[[#This Row],[Risk_Category]]="High", AI_Impact_on_Jobs_20303[[#This Row],[Automation_Probability_2030]], 0)</f>
        <v>0</v>
      </c>
      <c r="O2128">
        <f>AVERAGE(AI_Impact_on_Jobs_20303[[#This Row],[Skill_1]:[Skill_10]])</f>
        <v>32.799999999999997</v>
      </c>
      <c r="P2128">
        <v>24</v>
      </c>
      <c r="Q2128">
        <v>66</v>
      </c>
      <c r="R2128">
        <v>1</v>
      </c>
      <c r="S2128">
        <v>6</v>
      </c>
      <c r="T2128">
        <v>77</v>
      </c>
      <c r="U2128">
        <v>17</v>
      </c>
      <c r="V2128">
        <v>18</v>
      </c>
      <c r="W2128">
        <v>3</v>
      </c>
      <c r="X2128">
        <v>51</v>
      </c>
      <c r="Y2128">
        <v>65</v>
      </c>
    </row>
    <row r="2129" spans="1:25" x14ac:dyDescent="0.35">
      <c r="A2129">
        <v>2128</v>
      </c>
      <c r="B2129" t="s">
        <v>21</v>
      </c>
      <c r="C2129">
        <v>31757</v>
      </c>
      <c r="D2129">
        <f>ROUND(AI_Impact_on_Jobs_20303[[#This Row],[Salary]]/1000, 1)</f>
        <v>31.8</v>
      </c>
      <c r="E2129">
        <v>21</v>
      </c>
      <c r="F21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29" t="s">
        <v>38</v>
      </c>
      <c r="H2129">
        <v>39</v>
      </c>
      <c r="I2129">
        <v>95</v>
      </c>
      <c r="J2129">
        <v>25</v>
      </c>
      <c r="K2129" t="s">
        <v>23</v>
      </c>
      <c r="L2129">
        <f>IF(AI_Impact_on_Jobs_20303[[#This Row],[Risk_Category]] = "Low", AI_Impact_on_Jobs_20303[[#This Row],[Automation_Probability_2030]], 0)</f>
        <v>25</v>
      </c>
      <c r="M2129">
        <f>IF(AI_Impact_on_Jobs_20303[[#This Row],[Risk_Category]]="Medium", AI_Impact_on_Jobs_20303[[#This Row],[Automation_Probability_2030]], 0)</f>
        <v>0</v>
      </c>
      <c r="N2129">
        <f>IF(AI_Impact_on_Jobs_20303[[#This Row],[Risk_Category]]="High", AI_Impact_on_Jobs_20303[[#This Row],[Automation_Probability_2030]], 0)</f>
        <v>0</v>
      </c>
      <c r="O2129">
        <f>AVERAGE(AI_Impact_on_Jobs_20303[[#This Row],[Skill_1]:[Skill_10]])</f>
        <v>32.200000000000003</v>
      </c>
      <c r="P2129">
        <v>3</v>
      </c>
      <c r="Q2129">
        <v>78</v>
      </c>
      <c r="R2129">
        <v>67</v>
      </c>
      <c r="S2129">
        <v>24</v>
      </c>
      <c r="T2129">
        <v>52</v>
      </c>
      <c r="U2129">
        <v>5</v>
      </c>
      <c r="V2129">
        <v>38</v>
      </c>
      <c r="W2129">
        <v>17</v>
      </c>
      <c r="X2129">
        <v>2</v>
      </c>
      <c r="Y2129">
        <v>36</v>
      </c>
    </row>
    <row r="2130" spans="1:25" x14ac:dyDescent="0.35">
      <c r="A2130">
        <v>2129</v>
      </c>
      <c r="B2130" t="s">
        <v>31</v>
      </c>
      <c r="C2130">
        <v>62964</v>
      </c>
      <c r="D2130">
        <f>ROUND(AI_Impact_on_Jobs_20303[[#This Row],[Salary]]/1000, 1)</f>
        <v>63</v>
      </c>
      <c r="E2130">
        <v>18</v>
      </c>
      <c r="F21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30" t="s">
        <v>25</v>
      </c>
      <c r="H2130">
        <v>92</v>
      </c>
      <c r="I2130">
        <v>116</v>
      </c>
      <c r="J2130">
        <v>15</v>
      </c>
      <c r="K2130" t="s">
        <v>23</v>
      </c>
      <c r="L2130">
        <f>IF(AI_Impact_on_Jobs_20303[[#This Row],[Risk_Category]] = "Low", AI_Impact_on_Jobs_20303[[#This Row],[Automation_Probability_2030]], 0)</f>
        <v>15</v>
      </c>
      <c r="M2130">
        <f>IF(AI_Impact_on_Jobs_20303[[#This Row],[Risk_Category]]="Medium", AI_Impact_on_Jobs_20303[[#This Row],[Automation_Probability_2030]], 0)</f>
        <v>0</v>
      </c>
      <c r="N2130">
        <f>IF(AI_Impact_on_Jobs_20303[[#This Row],[Risk_Category]]="High", AI_Impact_on_Jobs_20303[[#This Row],[Automation_Probability_2030]], 0)</f>
        <v>0</v>
      </c>
      <c r="O2130">
        <f>AVERAGE(AI_Impact_on_Jobs_20303[[#This Row],[Skill_1]:[Skill_10]])</f>
        <v>22.4</v>
      </c>
      <c r="P2130">
        <v>10</v>
      </c>
      <c r="Q2130">
        <v>28</v>
      </c>
      <c r="R2130">
        <v>19</v>
      </c>
      <c r="S2130">
        <v>46</v>
      </c>
      <c r="T2130">
        <v>5</v>
      </c>
      <c r="U2130">
        <v>35</v>
      </c>
      <c r="V2130">
        <v>7</v>
      </c>
      <c r="W2130">
        <v>18</v>
      </c>
      <c r="X2130">
        <v>51</v>
      </c>
      <c r="Y2130">
        <v>5</v>
      </c>
    </row>
    <row r="2131" spans="1:25" x14ac:dyDescent="0.35">
      <c r="A2131">
        <v>2130</v>
      </c>
      <c r="B2131" t="s">
        <v>42</v>
      </c>
      <c r="C2131">
        <v>139276</v>
      </c>
      <c r="D2131">
        <f>ROUND(AI_Impact_on_Jobs_20303[[#This Row],[Salary]]/1000, 1)</f>
        <v>139.30000000000001</v>
      </c>
      <c r="E2131">
        <v>15</v>
      </c>
      <c r="F21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31" t="s">
        <v>22</v>
      </c>
      <c r="H2131">
        <v>93</v>
      </c>
      <c r="I2131">
        <v>116</v>
      </c>
      <c r="J2131">
        <v>42</v>
      </c>
      <c r="K2131" t="s">
        <v>27</v>
      </c>
      <c r="L2131">
        <f>IF(AI_Impact_on_Jobs_20303[[#This Row],[Risk_Category]] = "Low", AI_Impact_on_Jobs_20303[[#This Row],[Automation_Probability_2030]], 0)</f>
        <v>0</v>
      </c>
      <c r="M2131">
        <f>IF(AI_Impact_on_Jobs_20303[[#This Row],[Risk_Category]]="Medium", AI_Impact_on_Jobs_20303[[#This Row],[Automation_Probability_2030]], 0)</f>
        <v>42</v>
      </c>
      <c r="N2131">
        <f>IF(AI_Impact_on_Jobs_20303[[#This Row],[Risk_Category]]="High", AI_Impact_on_Jobs_20303[[#This Row],[Automation_Probability_2030]], 0)</f>
        <v>0</v>
      </c>
      <c r="O2131">
        <f>AVERAGE(AI_Impact_on_Jobs_20303[[#This Row],[Skill_1]:[Skill_10]])</f>
        <v>51.7</v>
      </c>
      <c r="P2131">
        <v>69</v>
      </c>
      <c r="Q2131">
        <v>25</v>
      </c>
      <c r="R2131">
        <v>97</v>
      </c>
      <c r="S2131">
        <v>82</v>
      </c>
      <c r="T2131">
        <v>43</v>
      </c>
      <c r="U2131">
        <v>78</v>
      </c>
      <c r="V2131">
        <v>41</v>
      </c>
      <c r="W2131">
        <v>7</v>
      </c>
      <c r="X2131">
        <v>71</v>
      </c>
      <c r="Y2131">
        <v>4</v>
      </c>
    </row>
    <row r="2132" spans="1:25" x14ac:dyDescent="0.35">
      <c r="A2132">
        <v>2131</v>
      </c>
      <c r="B2132" t="s">
        <v>34</v>
      </c>
      <c r="C2132">
        <v>124364</v>
      </c>
      <c r="D2132">
        <f>ROUND(AI_Impact_on_Jobs_20303[[#This Row],[Salary]]/1000, 1)</f>
        <v>124.4</v>
      </c>
      <c r="E2132">
        <v>24</v>
      </c>
      <c r="F21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32" t="s">
        <v>25</v>
      </c>
      <c r="H2132">
        <v>31</v>
      </c>
      <c r="I2132">
        <v>134</v>
      </c>
      <c r="J2132">
        <v>57</v>
      </c>
      <c r="K2132" t="s">
        <v>27</v>
      </c>
      <c r="L2132">
        <f>IF(AI_Impact_on_Jobs_20303[[#This Row],[Risk_Category]] = "Low", AI_Impact_on_Jobs_20303[[#This Row],[Automation_Probability_2030]], 0)</f>
        <v>0</v>
      </c>
      <c r="M2132">
        <f>IF(AI_Impact_on_Jobs_20303[[#This Row],[Risk_Category]]="Medium", AI_Impact_on_Jobs_20303[[#This Row],[Automation_Probability_2030]], 0)</f>
        <v>57</v>
      </c>
      <c r="N2132">
        <f>IF(AI_Impact_on_Jobs_20303[[#This Row],[Risk_Category]]="High", AI_Impact_on_Jobs_20303[[#This Row],[Automation_Probability_2030]], 0)</f>
        <v>0</v>
      </c>
      <c r="O2132">
        <f>AVERAGE(AI_Impact_on_Jobs_20303[[#This Row],[Skill_1]:[Skill_10]])</f>
        <v>53.8</v>
      </c>
      <c r="P2132">
        <v>85</v>
      </c>
      <c r="Q2132">
        <v>29</v>
      </c>
      <c r="R2132">
        <v>46</v>
      </c>
      <c r="S2132">
        <v>82</v>
      </c>
      <c r="T2132">
        <v>64</v>
      </c>
      <c r="U2132">
        <v>36</v>
      </c>
      <c r="V2132">
        <v>51</v>
      </c>
      <c r="W2132">
        <v>10</v>
      </c>
      <c r="X2132">
        <v>74</v>
      </c>
      <c r="Y2132">
        <v>61</v>
      </c>
    </row>
    <row r="2133" spans="1:25" x14ac:dyDescent="0.35">
      <c r="A2133">
        <v>2132</v>
      </c>
      <c r="B2133" t="s">
        <v>29</v>
      </c>
      <c r="C2133">
        <v>30030</v>
      </c>
      <c r="D2133">
        <f>ROUND(AI_Impact_on_Jobs_20303[[#This Row],[Salary]]/1000, 1)</f>
        <v>30</v>
      </c>
      <c r="E2133">
        <v>0</v>
      </c>
      <c r="F21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33" t="s">
        <v>19</v>
      </c>
      <c r="H2133">
        <v>44</v>
      </c>
      <c r="I2133">
        <v>145</v>
      </c>
      <c r="J2133">
        <v>19</v>
      </c>
      <c r="K2133" t="s">
        <v>23</v>
      </c>
      <c r="L2133">
        <f>IF(AI_Impact_on_Jobs_20303[[#This Row],[Risk_Category]] = "Low", AI_Impact_on_Jobs_20303[[#This Row],[Automation_Probability_2030]], 0)</f>
        <v>19</v>
      </c>
      <c r="M2133">
        <f>IF(AI_Impact_on_Jobs_20303[[#This Row],[Risk_Category]]="Medium", AI_Impact_on_Jobs_20303[[#This Row],[Automation_Probability_2030]], 0)</f>
        <v>0</v>
      </c>
      <c r="N2133">
        <f>IF(AI_Impact_on_Jobs_20303[[#This Row],[Risk_Category]]="High", AI_Impact_on_Jobs_20303[[#This Row],[Automation_Probability_2030]], 0)</f>
        <v>0</v>
      </c>
      <c r="O2133">
        <f>AVERAGE(AI_Impact_on_Jobs_20303[[#This Row],[Skill_1]:[Skill_10]])</f>
        <v>40</v>
      </c>
      <c r="P2133">
        <v>33</v>
      </c>
      <c r="Q2133">
        <v>9</v>
      </c>
      <c r="R2133">
        <v>38</v>
      </c>
      <c r="S2133">
        <v>57</v>
      </c>
      <c r="T2133">
        <v>7</v>
      </c>
      <c r="U2133">
        <v>88</v>
      </c>
      <c r="V2133">
        <v>94</v>
      </c>
      <c r="W2133">
        <v>1</v>
      </c>
      <c r="X2133">
        <v>6</v>
      </c>
      <c r="Y2133">
        <v>67</v>
      </c>
    </row>
    <row r="2134" spans="1:25" x14ac:dyDescent="0.35">
      <c r="A2134">
        <v>2133</v>
      </c>
      <c r="B2134" t="s">
        <v>39</v>
      </c>
      <c r="C2134">
        <v>54524</v>
      </c>
      <c r="D2134">
        <f>ROUND(AI_Impact_on_Jobs_20303[[#This Row],[Salary]]/1000, 1)</f>
        <v>54.5</v>
      </c>
      <c r="E2134">
        <v>19</v>
      </c>
      <c r="F21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34" t="s">
        <v>38</v>
      </c>
      <c r="H2134">
        <v>55</v>
      </c>
      <c r="I2134">
        <v>83</v>
      </c>
      <c r="J2134">
        <v>72</v>
      </c>
      <c r="K2134" t="s">
        <v>20</v>
      </c>
      <c r="L2134">
        <f>IF(AI_Impact_on_Jobs_20303[[#This Row],[Risk_Category]] = "Low", AI_Impact_on_Jobs_20303[[#This Row],[Automation_Probability_2030]], 0)</f>
        <v>0</v>
      </c>
      <c r="M2134">
        <f>IF(AI_Impact_on_Jobs_20303[[#This Row],[Risk_Category]]="Medium", AI_Impact_on_Jobs_20303[[#This Row],[Automation_Probability_2030]], 0)</f>
        <v>0</v>
      </c>
      <c r="N2134">
        <f>IF(AI_Impact_on_Jobs_20303[[#This Row],[Risk_Category]]="High", AI_Impact_on_Jobs_20303[[#This Row],[Automation_Probability_2030]], 0)</f>
        <v>72</v>
      </c>
      <c r="O2134">
        <f>AVERAGE(AI_Impact_on_Jobs_20303[[#This Row],[Skill_1]:[Skill_10]])</f>
        <v>43.7</v>
      </c>
      <c r="P2134">
        <v>7</v>
      </c>
      <c r="Q2134">
        <v>76</v>
      </c>
      <c r="R2134">
        <v>62</v>
      </c>
      <c r="S2134">
        <v>72</v>
      </c>
      <c r="T2134">
        <v>69</v>
      </c>
      <c r="U2134">
        <v>13</v>
      </c>
      <c r="V2134">
        <v>15</v>
      </c>
      <c r="W2134">
        <v>25</v>
      </c>
      <c r="X2134">
        <v>4</v>
      </c>
      <c r="Y2134">
        <v>94</v>
      </c>
    </row>
    <row r="2135" spans="1:25" x14ac:dyDescent="0.35">
      <c r="A2135">
        <v>2134</v>
      </c>
      <c r="B2135" t="s">
        <v>28</v>
      </c>
      <c r="C2135">
        <v>43733</v>
      </c>
      <c r="D2135">
        <f>ROUND(AI_Impact_on_Jobs_20303[[#This Row],[Salary]]/1000, 1)</f>
        <v>43.7</v>
      </c>
      <c r="E2135">
        <v>7</v>
      </c>
      <c r="F21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35" t="s">
        <v>19</v>
      </c>
      <c r="H2135">
        <v>26</v>
      </c>
      <c r="I2135">
        <v>56</v>
      </c>
      <c r="J2135">
        <v>57</v>
      </c>
      <c r="K2135" t="s">
        <v>27</v>
      </c>
      <c r="L2135">
        <f>IF(AI_Impact_on_Jobs_20303[[#This Row],[Risk_Category]] = "Low", AI_Impact_on_Jobs_20303[[#This Row],[Automation_Probability_2030]], 0)</f>
        <v>0</v>
      </c>
      <c r="M2135">
        <f>IF(AI_Impact_on_Jobs_20303[[#This Row],[Risk_Category]]="Medium", AI_Impact_on_Jobs_20303[[#This Row],[Automation_Probability_2030]], 0)</f>
        <v>57</v>
      </c>
      <c r="N2135">
        <f>IF(AI_Impact_on_Jobs_20303[[#This Row],[Risk_Category]]="High", AI_Impact_on_Jobs_20303[[#This Row],[Automation_Probability_2030]], 0)</f>
        <v>0</v>
      </c>
      <c r="O2135">
        <f>AVERAGE(AI_Impact_on_Jobs_20303[[#This Row],[Skill_1]:[Skill_10]])</f>
        <v>38.9</v>
      </c>
      <c r="P2135">
        <v>63</v>
      </c>
      <c r="Q2135">
        <v>68</v>
      </c>
      <c r="R2135">
        <v>26</v>
      </c>
      <c r="S2135">
        <v>52</v>
      </c>
      <c r="T2135">
        <v>36</v>
      </c>
      <c r="U2135">
        <v>82</v>
      </c>
      <c r="V2135">
        <v>7</v>
      </c>
      <c r="W2135">
        <v>28</v>
      </c>
      <c r="X2135">
        <v>6</v>
      </c>
      <c r="Y2135">
        <v>21</v>
      </c>
    </row>
    <row r="2136" spans="1:25" x14ac:dyDescent="0.35">
      <c r="A2136">
        <v>2135</v>
      </c>
      <c r="B2136" t="s">
        <v>29</v>
      </c>
      <c r="C2136">
        <v>92086</v>
      </c>
      <c r="D2136">
        <f>ROUND(AI_Impact_on_Jobs_20303[[#This Row],[Salary]]/1000, 1)</f>
        <v>92.1</v>
      </c>
      <c r="E2136">
        <v>21</v>
      </c>
      <c r="F21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36" t="s">
        <v>19</v>
      </c>
      <c r="H2136">
        <v>14</v>
      </c>
      <c r="I2136">
        <v>52</v>
      </c>
      <c r="J2136">
        <v>27</v>
      </c>
      <c r="K2136" t="s">
        <v>23</v>
      </c>
      <c r="L2136">
        <f>IF(AI_Impact_on_Jobs_20303[[#This Row],[Risk_Category]] = "Low", AI_Impact_on_Jobs_20303[[#This Row],[Automation_Probability_2030]], 0)</f>
        <v>27</v>
      </c>
      <c r="M2136">
        <f>IF(AI_Impact_on_Jobs_20303[[#This Row],[Risk_Category]]="Medium", AI_Impact_on_Jobs_20303[[#This Row],[Automation_Probability_2030]], 0)</f>
        <v>0</v>
      </c>
      <c r="N2136">
        <f>IF(AI_Impact_on_Jobs_20303[[#This Row],[Risk_Category]]="High", AI_Impact_on_Jobs_20303[[#This Row],[Automation_Probability_2030]], 0)</f>
        <v>0</v>
      </c>
      <c r="O2136">
        <f>AVERAGE(AI_Impact_on_Jobs_20303[[#This Row],[Skill_1]:[Skill_10]])</f>
        <v>48.8</v>
      </c>
      <c r="P2136">
        <v>33</v>
      </c>
      <c r="Q2136">
        <v>16</v>
      </c>
      <c r="R2136">
        <v>17</v>
      </c>
      <c r="S2136">
        <v>89</v>
      </c>
      <c r="T2136">
        <v>65</v>
      </c>
      <c r="U2136">
        <v>96</v>
      </c>
      <c r="V2136">
        <v>8</v>
      </c>
      <c r="W2136">
        <v>77</v>
      </c>
      <c r="X2136">
        <v>5</v>
      </c>
      <c r="Y2136">
        <v>82</v>
      </c>
    </row>
    <row r="2137" spans="1:25" x14ac:dyDescent="0.35">
      <c r="A2137">
        <v>2136</v>
      </c>
      <c r="B2137" t="s">
        <v>34</v>
      </c>
      <c r="C2137">
        <v>134643</v>
      </c>
      <c r="D2137">
        <f>ROUND(AI_Impact_on_Jobs_20303[[#This Row],[Salary]]/1000, 1)</f>
        <v>134.6</v>
      </c>
      <c r="E2137">
        <v>2</v>
      </c>
      <c r="F21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37" t="s">
        <v>38</v>
      </c>
      <c r="H2137">
        <v>83</v>
      </c>
      <c r="I2137">
        <v>126</v>
      </c>
      <c r="J2137">
        <v>57</v>
      </c>
      <c r="K2137" t="s">
        <v>27</v>
      </c>
      <c r="L2137">
        <f>IF(AI_Impact_on_Jobs_20303[[#This Row],[Risk_Category]] = "Low", AI_Impact_on_Jobs_20303[[#This Row],[Automation_Probability_2030]], 0)</f>
        <v>0</v>
      </c>
      <c r="M2137">
        <f>IF(AI_Impact_on_Jobs_20303[[#This Row],[Risk_Category]]="Medium", AI_Impact_on_Jobs_20303[[#This Row],[Automation_Probability_2030]], 0)</f>
        <v>57</v>
      </c>
      <c r="N2137">
        <f>IF(AI_Impact_on_Jobs_20303[[#This Row],[Risk_Category]]="High", AI_Impact_on_Jobs_20303[[#This Row],[Automation_Probability_2030]], 0)</f>
        <v>0</v>
      </c>
      <c r="O2137">
        <f>AVERAGE(AI_Impact_on_Jobs_20303[[#This Row],[Skill_1]:[Skill_10]])</f>
        <v>52.5</v>
      </c>
      <c r="P2137">
        <v>33</v>
      </c>
      <c r="Q2137">
        <v>63</v>
      </c>
      <c r="R2137">
        <v>51</v>
      </c>
      <c r="S2137">
        <v>46</v>
      </c>
      <c r="T2137">
        <v>99</v>
      </c>
      <c r="U2137">
        <v>5</v>
      </c>
      <c r="V2137">
        <v>3</v>
      </c>
      <c r="W2137">
        <v>63</v>
      </c>
      <c r="X2137">
        <v>73</v>
      </c>
      <c r="Y2137">
        <v>89</v>
      </c>
    </row>
    <row r="2138" spans="1:25" x14ac:dyDescent="0.35">
      <c r="A2138">
        <v>2137</v>
      </c>
      <c r="B2138" t="s">
        <v>26</v>
      </c>
      <c r="C2138">
        <v>136565</v>
      </c>
      <c r="D2138">
        <f>ROUND(AI_Impact_on_Jobs_20303[[#This Row],[Salary]]/1000, 1)</f>
        <v>136.6</v>
      </c>
      <c r="E2138">
        <v>22</v>
      </c>
      <c r="F21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38" t="s">
        <v>38</v>
      </c>
      <c r="H2138">
        <v>2</v>
      </c>
      <c r="I2138">
        <v>62</v>
      </c>
      <c r="J2138">
        <v>36</v>
      </c>
      <c r="K2138" t="s">
        <v>27</v>
      </c>
      <c r="L2138">
        <f>IF(AI_Impact_on_Jobs_20303[[#This Row],[Risk_Category]] = "Low", AI_Impact_on_Jobs_20303[[#This Row],[Automation_Probability_2030]], 0)</f>
        <v>0</v>
      </c>
      <c r="M2138">
        <f>IF(AI_Impact_on_Jobs_20303[[#This Row],[Risk_Category]]="Medium", AI_Impact_on_Jobs_20303[[#This Row],[Automation_Probability_2030]], 0)</f>
        <v>36</v>
      </c>
      <c r="N2138">
        <f>IF(AI_Impact_on_Jobs_20303[[#This Row],[Risk_Category]]="High", AI_Impact_on_Jobs_20303[[#This Row],[Automation_Probability_2030]], 0)</f>
        <v>0</v>
      </c>
      <c r="O2138">
        <f>AVERAGE(AI_Impact_on_Jobs_20303[[#This Row],[Skill_1]:[Skill_10]])</f>
        <v>34.299999999999997</v>
      </c>
      <c r="P2138">
        <v>21</v>
      </c>
      <c r="Q2138">
        <v>8</v>
      </c>
      <c r="R2138">
        <v>31</v>
      </c>
      <c r="S2138">
        <v>31</v>
      </c>
      <c r="T2138">
        <v>76</v>
      </c>
      <c r="U2138">
        <v>41</v>
      </c>
      <c r="V2138">
        <v>6</v>
      </c>
      <c r="W2138">
        <v>59</v>
      </c>
      <c r="X2138">
        <v>13</v>
      </c>
      <c r="Y2138">
        <v>57</v>
      </c>
    </row>
    <row r="2139" spans="1:25" x14ac:dyDescent="0.35">
      <c r="A2139">
        <v>2138</v>
      </c>
      <c r="B2139" t="s">
        <v>33</v>
      </c>
      <c r="C2139">
        <v>53784</v>
      </c>
      <c r="D2139">
        <f>ROUND(AI_Impact_on_Jobs_20303[[#This Row],[Salary]]/1000, 1)</f>
        <v>53.8</v>
      </c>
      <c r="E2139">
        <v>28</v>
      </c>
      <c r="F21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39" t="s">
        <v>22</v>
      </c>
      <c r="H2139">
        <v>93</v>
      </c>
      <c r="I2139">
        <v>57</v>
      </c>
      <c r="J2139">
        <v>78</v>
      </c>
      <c r="K2139" t="s">
        <v>20</v>
      </c>
      <c r="L2139">
        <f>IF(AI_Impact_on_Jobs_20303[[#This Row],[Risk_Category]] = "Low", AI_Impact_on_Jobs_20303[[#This Row],[Automation_Probability_2030]], 0)</f>
        <v>0</v>
      </c>
      <c r="M2139">
        <f>IF(AI_Impact_on_Jobs_20303[[#This Row],[Risk_Category]]="Medium", AI_Impact_on_Jobs_20303[[#This Row],[Automation_Probability_2030]], 0)</f>
        <v>0</v>
      </c>
      <c r="N2139">
        <f>IF(AI_Impact_on_Jobs_20303[[#This Row],[Risk_Category]]="High", AI_Impact_on_Jobs_20303[[#This Row],[Automation_Probability_2030]], 0)</f>
        <v>78</v>
      </c>
      <c r="O2139">
        <f>AVERAGE(AI_Impact_on_Jobs_20303[[#This Row],[Skill_1]:[Skill_10]])</f>
        <v>55</v>
      </c>
      <c r="P2139">
        <v>65</v>
      </c>
      <c r="Q2139">
        <v>32</v>
      </c>
      <c r="R2139">
        <v>45</v>
      </c>
      <c r="S2139">
        <v>2</v>
      </c>
      <c r="T2139">
        <v>69</v>
      </c>
      <c r="U2139">
        <v>88</v>
      </c>
      <c r="V2139">
        <v>98</v>
      </c>
      <c r="W2139">
        <v>83</v>
      </c>
      <c r="X2139">
        <v>3</v>
      </c>
      <c r="Y2139">
        <v>65</v>
      </c>
    </row>
    <row r="2140" spans="1:25" x14ac:dyDescent="0.35">
      <c r="A2140">
        <v>2139</v>
      </c>
      <c r="B2140" t="s">
        <v>41</v>
      </c>
      <c r="C2140">
        <v>129892</v>
      </c>
      <c r="D2140">
        <f>ROUND(AI_Impact_on_Jobs_20303[[#This Row],[Salary]]/1000, 1)</f>
        <v>129.9</v>
      </c>
      <c r="E2140">
        <v>9</v>
      </c>
      <c r="F21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40" t="s">
        <v>25</v>
      </c>
      <c r="H2140">
        <v>94</v>
      </c>
      <c r="I2140">
        <v>14</v>
      </c>
      <c r="J2140">
        <v>95</v>
      </c>
      <c r="K2140" t="s">
        <v>20</v>
      </c>
      <c r="L2140">
        <f>IF(AI_Impact_on_Jobs_20303[[#This Row],[Risk_Category]] = "Low", AI_Impact_on_Jobs_20303[[#This Row],[Automation_Probability_2030]], 0)</f>
        <v>0</v>
      </c>
      <c r="M2140">
        <f>IF(AI_Impact_on_Jobs_20303[[#This Row],[Risk_Category]]="Medium", AI_Impact_on_Jobs_20303[[#This Row],[Automation_Probability_2030]], 0)</f>
        <v>0</v>
      </c>
      <c r="N2140">
        <f>IF(AI_Impact_on_Jobs_20303[[#This Row],[Risk_Category]]="High", AI_Impact_on_Jobs_20303[[#This Row],[Automation_Probability_2030]], 0)</f>
        <v>95</v>
      </c>
      <c r="O2140">
        <f>AVERAGE(AI_Impact_on_Jobs_20303[[#This Row],[Skill_1]:[Skill_10]])</f>
        <v>63.3</v>
      </c>
      <c r="P2140">
        <v>86</v>
      </c>
      <c r="Q2140">
        <v>55</v>
      </c>
      <c r="R2140">
        <v>71</v>
      </c>
      <c r="S2140">
        <v>96</v>
      </c>
      <c r="T2140">
        <v>58</v>
      </c>
      <c r="U2140">
        <v>84</v>
      </c>
      <c r="V2140">
        <v>94</v>
      </c>
      <c r="W2140">
        <v>57</v>
      </c>
      <c r="X2140">
        <v>16</v>
      </c>
      <c r="Y2140">
        <v>16</v>
      </c>
    </row>
    <row r="2141" spans="1:25" x14ac:dyDescent="0.35">
      <c r="A2141">
        <v>2140</v>
      </c>
      <c r="B2141" t="s">
        <v>42</v>
      </c>
      <c r="C2141">
        <v>123497</v>
      </c>
      <c r="D2141">
        <f>ROUND(AI_Impact_on_Jobs_20303[[#This Row],[Salary]]/1000, 1)</f>
        <v>123.5</v>
      </c>
      <c r="E2141">
        <v>20</v>
      </c>
      <c r="F21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41" t="s">
        <v>19</v>
      </c>
      <c r="H2141">
        <v>48</v>
      </c>
      <c r="I2141">
        <v>98</v>
      </c>
      <c r="J2141">
        <v>55</v>
      </c>
      <c r="K2141" t="s">
        <v>27</v>
      </c>
      <c r="L2141">
        <f>IF(AI_Impact_on_Jobs_20303[[#This Row],[Risk_Category]] = "Low", AI_Impact_on_Jobs_20303[[#This Row],[Automation_Probability_2030]], 0)</f>
        <v>0</v>
      </c>
      <c r="M2141">
        <f>IF(AI_Impact_on_Jobs_20303[[#This Row],[Risk_Category]]="Medium", AI_Impact_on_Jobs_20303[[#This Row],[Automation_Probability_2030]], 0)</f>
        <v>55</v>
      </c>
      <c r="N2141">
        <f>IF(AI_Impact_on_Jobs_20303[[#This Row],[Risk_Category]]="High", AI_Impact_on_Jobs_20303[[#This Row],[Automation_Probability_2030]], 0)</f>
        <v>0</v>
      </c>
      <c r="O2141">
        <f>AVERAGE(AI_Impact_on_Jobs_20303[[#This Row],[Skill_1]:[Skill_10]])</f>
        <v>41.7</v>
      </c>
      <c r="P2141">
        <v>48</v>
      </c>
      <c r="Q2141">
        <v>97</v>
      </c>
      <c r="R2141">
        <v>29</v>
      </c>
      <c r="S2141">
        <v>87</v>
      </c>
      <c r="T2141">
        <v>1</v>
      </c>
      <c r="U2141">
        <v>6</v>
      </c>
      <c r="V2141">
        <v>65</v>
      </c>
      <c r="W2141">
        <v>77</v>
      </c>
      <c r="X2141">
        <v>5</v>
      </c>
      <c r="Y2141">
        <v>2</v>
      </c>
    </row>
    <row r="2142" spans="1:25" x14ac:dyDescent="0.35">
      <c r="A2142">
        <v>2141</v>
      </c>
      <c r="B2142" t="s">
        <v>33</v>
      </c>
      <c r="C2142">
        <v>71147</v>
      </c>
      <c r="D2142">
        <f>ROUND(AI_Impact_on_Jobs_20303[[#This Row],[Salary]]/1000, 1)</f>
        <v>71.099999999999994</v>
      </c>
      <c r="E2142">
        <v>16</v>
      </c>
      <c r="F21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42" t="s">
        <v>22</v>
      </c>
      <c r="H2142">
        <v>27</v>
      </c>
      <c r="I2142">
        <v>92</v>
      </c>
      <c r="J2142">
        <v>83</v>
      </c>
      <c r="K2142" t="s">
        <v>20</v>
      </c>
      <c r="L2142">
        <f>IF(AI_Impact_on_Jobs_20303[[#This Row],[Risk_Category]] = "Low", AI_Impact_on_Jobs_20303[[#This Row],[Automation_Probability_2030]], 0)</f>
        <v>0</v>
      </c>
      <c r="M2142">
        <f>IF(AI_Impact_on_Jobs_20303[[#This Row],[Risk_Category]]="Medium", AI_Impact_on_Jobs_20303[[#This Row],[Automation_Probability_2030]], 0)</f>
        <v>0</v>
      </c>
      <c r="N2142">
        <f>IF(AI_Impact_on_Jobs_20303[[#This Row],[Risk_Category]]="High", AI_Impact_on_Jobs_20303[[#This Row],[Automation_Probability_2030]], 0)</f>
        <v>83</v>
      </c>
      <c r="O2142">
        <f>AVERAGE(AI_Impact_on_Jobs_20303[[#This Row],[Skill_1]:[Skill_10]])</f>
        <v>47.8</v>
      </c>
      <c r="P2142">
        <v>63</v>
      </c>
      <c r="Q2142">
        <v>85</v>
      </c>
      <c r="R2142">
        <v>91</v>
      </c>
      <c r="S2142">
        <v>46</v>
      </c>
      <c r="T2142">
        <v>9</v>
      </c>
      <c r="U2142">
        <v>8</v>
      </c>
      <c r="V2142">
        <v>48</v>
      </c>
      <c r="W2142">
        <v>55</v>
      </c>
      <c r="X2142">
        <v>6</v>
      </c>
      <c r="Y2142">
        <v>67</v>
      </c>
    </row>
    <row r="2143" spans="1:25" x14ac:dyDescent="0.35">
      <c r="A2143">
        <v>2142</v>
      </c>
      <c r="B2143" t="s">
        <v>44</v>
      </c>
      <c r="C2143">
        <v>138131</v>
      </c>
      <c r="D2143">
        <f>ROUND(AI_Impact_on_Jobs_20303[[#This Row],[Salary]]/1000, 1)</f>
        <v>138.1</v>
      </c>
      <c r="E2143">
        <v>20</v>
      </c>
      <c r="F21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43" t="s">
        <v>19</v>
      </c>
      <c r="H2143">
        <v>95</v>
      </c>
      <c r="I2143">
        <v>144</v>
      </c>
      <c r="J2143">
        <v>62</v>
      </c>
      <c r="K2143" t="s">
        <v>27</v>
      </c>
      <c r="L2143">
        <f>IF(AI_Impact_on_Jobs_20303[[#This Row],[Risk_Category]] = "Low", AI_Impact_on_Jobs_20303[[#This Row],[Automation_Probability_2030]], 0)</f>
        <v>0</v>
      </c>
      <c r="M2143">
        <f>IF(AI_Impact_on_Jobs_20303[[#This Row],[Risk_Category]]="Medium", AI_Impact_on_Jobs_20303[[#This Row],[Automation_Probability_2030]], 0)</f>
        <v>62</v>
      </c>
      <c r="N2143">
        <f>IF(AI_Impact_on_Jobs_20303[[#This Row],[Risk_Category]]="High", AI_Impact_on_Jobs_20303[[#This Row],[Automation_Probability_2030]], 0)</f>
        <v>0</v>
      </c>
      <c r="O2143">
        <f>AVERAGE(AI_Impact_on_Jobs_20303[[#This Row],[Skill_1]:[Skill_10]])</f>
        <v>41.7</v>
      </c>
      <c r="P2143">
        <v>89</v>
      </c>
      <c r="Q2143">
        <v>5</v>
      </c>
      <c r="R2143">
        <v>85</v>
      </c>
      <c r="S2143">
        <v>7</v>
      </c>
      <c r="T2143">
        <v>75</v>
      </c>
      <c r="U2143">
        <v>17</v>
      </c>
      <c r="V2143">
        <v>36</v>
      </c>
      <c r="W2143">
        <v>18</v>
      </c>
      <c r="X2143">
        <v>44</v>
      </c>
      <c r="Y2143">
        <v>41</v>
      </c>
    </row>
    <row r="2144" spans="1:25" x14ac:dyDescent="0.35">
      <c r="A2144">
        <v>2143</v>
      </c>
      <c r="B2144" t="s">
        <v>28</v>
      </c>
      <c r="C2144">
        <v>38168</v>
      </c>
      <c r="D2144">
        <f>ROUND(AI_Impact_on_Jobs_20303[[#This Row],[Salary]]/1000, 1)</f>
        <v>38.200000000000003</v>
      </c>
      <c r="E2144">
        <v>1</v>
      </c>
      <c r="F21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44" t="s">
        <v>38</v>
      </c>
      <c r="H2144">
        <v>3</v>
      </c>
      <c r="I2144">
        <v>125</v>
      </c>
      <c r="J2144">
        <v>33</v>
      </c>
      <c r="K2144" t="s">
        <v>27</v>
      </c>
      <c r="L2144">
        <f>IF(AI_Impact_on_Jobs_20303[[#This Row],[Risk_Category]] = "Low", AI_Impact_on_Jobs_20303[[#This Row],[Automation_Probability_2030]], 0)</f>
        <v>0</v>
      </c>
      <c r="M2144">
        <f>IF(AI_Impact_on_Jobs_20303[[#This Row],[Risk_Category]]="Medium", AI_Impact_on_Jobs_20303[[#This Row],[Automation_Probability_2030]], 0)</f>
        <v>33</v>
      </c>
      <c r="N2144">
        <f>IF(AI_Impact_on_Jobs_20303[[#This Row],[Risk_Category]]="High", AI_Impact_on_Jobs_20303[[#This Row],[Automation_Probability_2030]], 0)</f>
        <v>0</v>
      </c>
      <c r="O2144">
        <f>AVERAGE(AI_Impact_on_Jobs_20303[[#This Row],[Skill_1]:[Skill_10]])</f>
        <v>41</v>
      </c>
      <c r="P2144">
        <v>52</v>
      </c>
      <c r="Q2144">
        <v>12</v>
      </c>
      <c r="R2144">
        <v>29</v>
      </c>
      <c r="S2144">
        <v>26</v>
      </c>
      <c r="T2144">
        <v>84</v>
      </c>
      <c r="U2144">
        <v>19</v>
      </c>
      <c r="V2144">
        <v>81</v>
      </c>
      <c r="W2144">
        <v>79</v>
      </c>
      <c r="X2144">
        <v>5</v>
      </c>
      <c r="Y2144">
        <v>23</v>
      </c>
    </row>
    <row r="2145" spans="1:25" x14ac:dyDescent="0.35">
      <c r="A2145">
        <v>2144</v>
      </c>
      <c r="B2145" t="s">
        <v>32</v>
      </c>
      <c r="C2145">
        <v>126017</v>
      </c>
      <c r="D2145">
        <f>ROUND(AI_Impact_on_Jobs_20303[[#This Row],[Salary]]/1000, 1)</f>
        <v>126</v>
      </c>
      <c r="E2145">
        <v>20</v>
      </c>
      <c r="F21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45" t="s">
        <v>38</v>
      </c>
      <c r="H2145">
        <v>1</v>
      </c>
      <c r="I2145">
        <v>103</v>
      </c>
      <c r="J2145">
        <v>68</v>
      </c>
      <c r="K2145" t="s">
        <v>27</v>
      </c>
      <c r="L2145">
        <f>IF(AI_Impact_on_Jobs_20303[[#This Row],[Risk_Category]] = "Low", AI_Impact_on_Jobs_20303[[#This Row],[Automation_Probability_2030]], 0)</f>
        <v>0</v>
      </c>
      <c r="M2145">
        <f>IF(AI_Impact_on_Jobs_20303[[#This Row],[Risk_Category]]="Medium", AI_Impact_on_Jobs_20303[[#This Row],[Automation_Probability_2030]], 0)</f>
        <v>68</v>
      </c>
      <c r="N2145">
        <f>IF(AI_Impact_on_Jobs_20303[[#This Row],[Risk_Category]]="High", AI_Impact_on_Jobs_20303[[#This Row],[Automation_Probability_2030]], 0)</f>
        <v>0</v>
      </c>
      <c r="O2145">
        <f>AVERAGE(AI_Impact_on_Jobs_20303[[#This Row],[Skill_1]:[Skill_10]])</f>
        <v>64</v>
      </c>
      <c r="P2145">
        <v>15</v>
      </c>
      <c r="Q2145">
        <v>57</v>
      </c>
      <c r="R2145">
        <v>96</v>
      </c>
      <c r="S2145">
        <v>86</v>
      </c>
      <c r="T2145">
        <v>85</v>
      </c>
      <c r="U2145">
        <v>82</v>
      </c>
      <c r="V2145">
        <v>31</v>
      </c>
      <c r="W2145">
        <v>89</v>
      </c>
      <c r="X2145">
        <v>94</v>
      </c>
      <c r="Y2145">
        <v>5</v>
      </c>
    </row>
    <row r="2146" spans="1:25" x14ac:dyDescent="0.35">
      <c r="A2146">
        <v>2145</v>
      </c>
      <c r="B2146" t="s">
        <v>35</v>
      </c>
      <c r="C2146">
        <v>106548</v>
      </c>
      <c r="D2146">
        <f>ROUND(AI_Impact_on_Jobs_20303[[#This Row],[Salary]]/1000, 1)</f>
        <v>106.5</v>
      </c>
      <c r="E2146">
        <v>14</v>
      </c>
      <c r="F21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46" t="s">
        <v>19</v>
      </c>
      <c r="H2146">
        <v>41</v>
      </c>
      <c r="I2146">
        <v>83</v>
      </c>
      <c r="J2146">
        <v>38</v>
      </c>
      <c r="K2146" t="s">
        <v>27</v>
      </c>
      <c r="L2146">
        <f>IF(AI_Impact_on_Jobs_20303[[#This Row],[Risk_Category]] = "Low", AI_Impact_on_Jobs_20303[[#This Row],[Automation_Probability_2030]], 0)</f>
        <v>0</v>
      </c>
      <c r="M2146">
        <f>IF(AI_Impact_on_Jobs_20303[[#This Row],[Risk_Category]]="Medium", AI_Impact_on_Jobs_20303[[#This Row],[Automation_Probability_2030]], 0)</f>
        <v>38</v>
      </c>
      <c r="N2146">
        <f>IF(AI_Impact_on_Jobs_20303[[#This Row],[Risk_Category]]="High", AI_Impact_on_Jobs_20303[[#This Row],[Automation_Probability_2030]], 0)</f>
        <v>0</v>
      </c>
      <c r="O2146">
        <f>AVERAGE(AI_Impact_on_Jobs_20303[[#This Row],[Skill_1]:[Skill_10]])</f>
        <v>27.3</v>
      </c>
      <c r="P2146">
        <v>62</v>
      </c>
      <c r="Q2146">
        <v>56</v>
      </c>
      <c r="R2146">
        <v>46</v>
      </c>
      <c r="S2146">
        <v>1</v>
      </c>
      <c r="T2146">
        <v>8</v>
      </c>
      <c r="U2146">
        <v>17</v>
      </c>
      <c r="V2146">
        <v>11</v>
      </c>
      <c r="W2146">
        <v>62</v>
      </c>
      <c r="X2146">
        <v>4</v>
      </c>
      <c r="Y2146">
        <v>6</v>
      </c>
    </row>
    <row r="2147" spans="1:25" x14ac:dyDescent="0.35">
      <c r="A2147">
        <v>2146</v>
      </c>
      <c r="B2147" t="s">
        <v>44</v>
      </c>
      <c r="C2147">
        <v>64574</v>
      </c>
      <c r="D2147">
        <f>ROUND(AI_Impact_on_Jobs_20303[[#This Row],[Salary]]/1000, 1)</f>
        <v>64.599999999999994</v>
      </c>
      <c r="E2147">
        <v>6</v>
      </c>
      <c r="F21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47" t="s">
        <v>19</v>
      </c>
      <c r="H2147">
        <v>77</v>
      </c>
      <c r="I2147">
        <v>112</v>
      </c>
      <c r="J2147">
        <v>45</v>
      </c>
      <c r="K2147" t="s">
        <v>27</v>
      </c>
      <c r="L2147">
        <f>IF(AI_Impact_on_Jobs_20303[[#This Row],[Risk_Category]] = "Low", AI_Impact_on_Jobs_20303[[#This Row],[Automation_Probability_2030]], 0)</f>
        <v>0</v>
      </c>
      <c r="M2147">
        <f>IF(AI_Impact_on_Jobs_20303[[#This Row],[Risk_Category]]="Medium", AI_Impact_on_Jobs_20303[[#This Row],[Automation_Probability_2030]], 0)</f>
        <v>45</v>
      </c>
      <c r="N2147">
        <f>IF(AI_Impact_on_Jobs_20303[[#This Row],[Risk_Category]]="High", AI_Impact_on_Jobs_20303[[#This Row],[Automation_Probability_2030]], 0)</f>
        <v>0</v>
      </c>
      <c r="O2147">
        <f>AVERAGE(AI_Impact_on_Jobs_20303[[#This Row],[Skill_1]:[Skill_10]])</f>
        <v>61.8</v>
      </c>
      <c r="P2147">
        <v>19</v>
      </c>
      <c r="Q2147">
        <v>63</v>
      </c>
      <c r="R2147">
        <v>89</v>
      </c>
      <c r="S2147">
        <v>65</v>
      </c>
      <c r="T2147">
        <v>81</v>
      </c>
      <c r="U2147">
        <v>52</v>
      </c>
      <c r="V2147">
        <v>72</v>
      </c>
      <c r="W2147">
        <v>9</v>
      </c>
      <c r="X2147">
        <v>77</v>
      </c>
      <c r="Y2147">
        <v>91</v>
      </c>
    </row>
    <row r="2148" spans="1:25" x14ac:dyDescent="0.35">
      <c r="A2148">
        <v>2147</v>
      </c>
      <c r="B2148" t="s">
        <v>41</v>
      </c>
      <c r="C2148">
        <v>106334</v>
      </c>
      <c r="D2148">
        <f>ROUND(AI_Impact_on_Jobs_20303[[#This Row],[Salary]]/1000, 1)</f>
        <v>106.3</v>
      </c>
      <c r="E2148">
        <v>15</v>
      </c>
      <c r="F21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48" t="s">
        <v>25</v>
      </c>
      <c r="H2148">
        <v>9</v>
      </c>
      <c r="I2148">
        <v>112</v>
      </c>
      <c r="J2148">
        <v>92</v>
      </c>
      <c r="K2148" t="s">
        <v>20</v>
      </c>
      <c r="L2148">
        <f>IF(AI_Impact_on_Jobs_20303[[#This Row],[Risk_Category]] = "Low", AI_Impact_on_Jobs_20303[[#This Row],[Automation_Probability_2030]], 0)</f>
        <v>0</v>
      </c>
      <c r="M2148">
        <f>IF(AI_Impact_on_Jobs_20303[[#This Row],[Risk_Category]]="Medium", AI_Impact_on_Jobs_20303[[#This Row],[Automation_Probability_2030]], 0)</f>
        <v>0</v>
      </c>
      <c r="N2148">
        <f>IF(AI_Impact_on_Jobs_20303[[#This Row],[Risk_Category]]="High", AI_Impact_on_Jobs_20303[[#This Row],[Automation_Probability_2030]], 0)</f>
        <v>92</v>
      </c>
      <c r="O2148">
        <f>AVERAGE(AI_Impact_on_Jobs_20303[[#This Row],[Skill_1]:[Skill_10]])</f>
        <v>49.9</v>
      </c>
      <c r="P2148">
        <v>4</v>
      </c>
      <c r="Q2148">
        <v>66</v>
      </c>
      <c r="R2148">
        <v>85</v>
      </c>
      <c r="S2148">
        <v>17</v>
      </c>
      <c r="T2148">
        <v>66</v>
      </c>
      <c r="U2148">
        <v>82</v>
      </c>
      <c r="V2148">
        <v>29</v>
      </c>
      <c r="W2148">
        <v>41</v>
      </c>
      <c r="X2148">
        <v>57</v>
      </c>
      <c r="Y2148">
        <v>52</v>
      </c>
    </row>
    <row r="2149" spans="1:25" x14ac:dyDescent="0.35">
      <c r="A2149">
        <v>2148</v>
      </c>
      <c r="B2149" t="s">
        <v>33</v>
      </c>
      <c r="C2149">
        <v>50709</v>
      </c>
      <c r="D2149">
        <f>ROUND(AI_Impact_on_Jobs_20303[[#This Row],[Salary]]/1000, 1)</f>
        <v>50.7</v>
      </c>
      <c r="E2149">
        <v>8</v>
      </c>
      <c r="F21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49" t="s">
        <v>19</v>
      </c>
      <c r="H2149">
        <v>1</v>
      </c>
      <c r="I2149">
        <v>6</v>
      </c>
      <c r="J2149">
        <v>77</v>
      </c>
      <c r="K2149" t="s">
        <v>20</v>
      </c>
      <c r="L2149">
        <f>IF(AI_Impact_on_Jobs_20303[[#This Row],[Risk_Category]] = "Low", AI_Impact_on_Jobs_20303[[#This Row],[Automation_Probability_2030]], 0)</f>
        <v>0</v>
      </c>
      <c r="M2149">
        <f>IF(AI_Impact_on_Jobs_20303[[#This Row],[Risk_Category]]="Medium", AI_Impact_on_Jobs_20303[[#This Row],[Automation_Probability_2030]], 0)</f>
        <v>0</v>
      </c>
      <c r="N2149">
        <f>IF(AI_Impact_on_Jobs_20303[[#This Row],[Risk_Category]]="High", AI_Impact_on_Jobs_20303[[#This Row],[Automation_Probability_2030]], 0)</f>
        <v>77</v>
      </c>
      <c r="O2149">
        <f>AVERAGE(AI_Impact_on_Jobs_20303[[#This Row],[Skill_1]:[Skill_10]])</f>
        <v>56.3</v>
      </c>
      <c r="P2149">
        <v>25</v>
      </c>
      <c r="Q2149">
        <v>74</v>
      </c>
      <c r="R2149">
        <v>57</v>
      </c>
      <c r="S2149">
        <v>76</v>
      </c>
      <c r="T2149">
        <v>7</v>
      </c>
      <c r="U2149">
        <v>49</v>
      </c>
      <c r="V2149">
        <v>32</v>
      </c>
      <c r="W2149">
        <v>85</v>
      </c>
      <c r="X2149">
        <v>71</v>
      </c>
      <c r="Y2149">
        <v>87</v>
      </c>
    </row>
    <row r="2150" spans="1:25" x14ac:dyDescent="0.35">
      <c r="A2150">
        <v>2149</v>
      </c>
      <c r="B2150" t="s">
        <v>37</v>
      </c>
      <c r="C2150">
        <v>72434</v>
      </c>
      <c r="D2150">
        <f>ROUND(AI_Impact_on_Jobs_20303[[#This Row],[Salary]]/1000, 1)</f>
        <v>72.400000000000006</v>
      </c>
      <c r="E2150">
        <v>10</v>
      </c>
      <c r="F21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50" t="s">
        <v>25</v>
      </c>
      <c r="H2150">
        <v>72</v>
      </c>
      <c r="I2150">
        <v>104</v>
      </c>
      <c r="J2150">
        <v>63</v>
      </c>
      <c r="K2150" t="s">
        <v>27</v>
      </c>
      <c r="L2150">
        <f>IF(AI_Impact_on_Jobs_20303[[#This Row],[Risk_Category]] = "Low", AI_Impact_on_Jobs_20303[[#This Row],[Automation_Probability_2030]], 0)</f>
        <v>0</v>
      </c>
      <c r="M2150">
        <f>IF(AI_Impact_on_Jobs_20303[[#This Row],[Risk_Category]]="Medium", AI_Impact_on_Jobs_20303[[#This Row],[Automation_Probability_2030]], 0)</f>
        <v>63</v>
      </c>
      <c r="N2150">
        <f>IF(AI_Impact_on_Jobs_20303[[#This Row],[Risk_Category]]="High", AI_Impact_on_Jobs_20303[[#This Row],[Automation_Probability_2030]], 0)</f>
        <v>0</v>
      </c>
      <c r="O2150">
        <f>AVERAGE(AI_Impact_on_Jobs_20303[[#This Row],[Skill_1]:[Skill_10]])</f>
        <v>43.1</v>
      </c>
      <c r="P2150">
        <v>51</v>
      </c>
      <c r="Q2150">
        <v>54</v>
      </c>
      <c r="R2150">
        <v>5</v>
      </c>
      <c r="S2150">
        <v>67</v>
      </c>
      <c r="T2150">
        <v>27</v>
      </c>
      <c r="U2150">
        <v>2</v>
      </c>
      <c r="V2150">
        <v>7</v>
      </c>
      <c r="W2150">
        <v>96</v>
      </c>
      <c r="X2150">
        <v>35</v>
      </c>
      <c r="Y2150">
        <v>87</v>
      </c>
    </row>
    <row r="2151" spans="1:25" x14ac:dyDescent="0.35">
      <c r="A2151">
        <v>2150</v>
      </c>
      <c r="B2151" t="s">
        <v>44</v>
      </c>
      <c r="C2151">
        <v>122192</v>
      </c>
      <c r="D2151">
        <f>ROUND(AI_Impact_on_Jobs_20303[[#This Row],[Salary]]/1000, 1)</f>
        <v>122.2</v>
      </c>
      <c r="E2151">
        <v>28</v>
      </c>
      <c r="F21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51" t="s">
        <v>38</v>
      </c>
      <c r="H2151">
        <v>94</v>
      </c>
      <c r="I2151">
        <v>138</v>
      </c>
      <c r="J2151">
        <v>66</v>
      </c>
      <c r="K2151" t="s">
        <v>27</v>
      </c>
      <c r="L2151">
        <f>IF(AI_Impact_on_Jobs_20303[[#This Row],[Risk_Category]] = "Low", AI_Impact_on_Jobs_20303[[#This Row],[Automation_Probability_2030]], 0)</f>
        <v>0</v>
      </c>
      <c r="M2151">
        <f>IF(AI_Impact_on_Jobs_20303[[#This Row],[Risk_Category]]="Medium", AI_Impact_on_Jobs_20303[[#This Row],[Automation_Probability_2030]], 0)</f>
        <v>66</v>
      </c>
      <c r="N2151">
        <f>IF(AI_Impact_on_Jobs_20303[[#This Row],[Risk_Category]]="High", AI_Impact_on_Jobs_20303[[#This Row],[Automation_Probability_2030]], 0)</f>
        <v>0</v>
      </c>
      <c r="O2151">
        <f>AVERAGE(AI_Impact_on_Jobs_20303[[#This Row],[Skill_1]:[Skill_10]])</f>
        <v>48.6</v>
      </c>
      <c r="P2151">
        <v>29</v>
      </c>
      <c r="Q2151">
        <v>15</v>
      </c>
      <c r="R2151">
        <v>64</v>
      </c>
      <c r="S2151">
        <v>49</v>
      </c>
      <c r="T2151">
        <v>1</v>
      </c>
      <c r="U2151">
        <v>68</v>
      </c>
      <c r="V2151">
        <v>56</v>
      </c>
      <c r="W2151">
        <v>86</v>
      </c>
      <c r="X2151">
        <v>61</v>
      </c>
      <c r="Y2151">
        <v>57</v>
      </c>
    </row>
    <row r="2152" spans="1:25" x14ac:dyDescent="0.35">
      <c r="A2152">
        <v>2151</v>
      </c>
      <c r="B2152" t="s">
        <v>40</v>
      </c>
      <c r="C2152">
        <v>102399</v>
      </c>
      <c r="D2152">
        <f>ROUND(AI_Impact_on_Jobs_20303[[#This Row],[Salary]]/1000, 1)</f>
        <v>102.4</v>
      </c>
      <c r="E2152">
        <v>28</v>
      </c>
      <c r="F21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52" t="s">
        <v>38</v>
      </c>
      <c r="H2152">
        <v>46</v>
      </c>
      <c r="I2152">
        <v>145</v>
      </c>
      <c r="J2152">
        <v>8</v>
      </c>
      <c r="K2152" t="s">
        <v>23</v>
      </c>
      <c r="L2152">
        <f>IF(AI_Impact_on_Jobs_20303[[#This Row],[Risk_Category]] = "Low", AI_Impact_on_Jobs_20303[[#This Row],[Automation_Probability_2030]], 0)</f>
        <v>8</v>
      </c>
      <c r="M2152">
        <f>IF(AI_Impact_on_Jobs_20303[[#This Row],[Risk_Category]]="Medium", AI_Impact_on_Jobs_20303[[#This Row],[Automation_Probability_2030]], 0)</f>
        <v>0</v>
      </c>
      <c r="N2152">
        <f>IF(AI_Impact_on_Jobs_20303[[#This Row],[Risk_Category]]="High", AI_Impact_on_Jobs_20303[[#This Row],[Automation_Probability_2030]], 0)</f>
        <v>0</v>
      </c>
      <c r="O2152">
        <f>AVERAGE(AI_Impact_on_Jobs_20303[[#This Row],[Skill_1]:[Skill_10]])</f>
        <v>43</v>
      </c>
      <c r="P2152">
        <v>45</v>
      </c>
      <c r="Q2152">
        <v>66</v>
      </c>
      <c r="R2152">
        <v>43</v>
      </c>
      <c r="S2152">
        <v>28</v>
      </c>
      <c r="T2152">
        <v>29</v>
      </c>
      <c r="U2152">
        <v>23</v>
      </c>
      <c r="V2152">
        <v>34</v>
      </c>
      <c r="W2152">
        <v>87</v>
      </c>
      <c r="X2152">
        <v>51</v>
      </c>
      <c r="Y2152">
        <v>24</v>
      </c>
    </row>
    <row r="2153" spans="1:25" x14ac:dyDescent="0.35">
      <c r="A2153">
        <v>2152</v>
      </c>
      <c r="B2153" t="s">
        <v>24</v>
      </c>
      <c r="C2153">
        <v>52489</v>
      </c>
      <c r="D2153">
        <f>ROUND(AI_Impact_on_Jobs_20303[[#This Row],[Salary]]/1000, 1)</f>
        <v>52.5</v>
      </c>
      <c r="E2153">
        <v>28</v>
      </c>
      <c r="F21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53" t="s">
        <v>22</v>
      </c>
      <c r="H2153">
        <v>46</v>
      </c>
      <c r="I2153">
        <v>52</v>
      </c>
      <c r="J2153">
        <v>85</v>
      </c>
      <c r="K2153" t="s">
        <v>20</v>
      </c>
      <c r="L2153">
        <f>IF(AI_Impact_on_Jobs_20303[[#This Row],[Risk_Category]] = "Low", AI_Impact_on_Jobs_20303[[#This Row],[Automation_Probability_2030]], 0)</f>
        <v>0</v>
      </c>
      <c r="M2153">
        <f>IF(AI_Impact_on_Jobs_20303[[#This Row],[Risk_Category]]="Medium", AI_Impact_on_Jobs_20303[[#This Row],[Automation_Probability_2030]], 0)</f>
        <v>0</v>
      </c>
      <c r="N2153">
        <f>IF(AI_Impact_on_Jobs_20303[[#This Row],[Risk_Category]]="High", AI_Impact_on_Jobs_20303[[#This Row],[Automation_Probability_2030]], 0)</f>
        <v>85</v>
      </c>
      <c r="O2153">
        <f>AVERAGE(AI_Impact_on_Jobs_20303[[#This Row],[Skill_1]:[Skill_10]])</f>
        <v>34.700000000000003</v>
      </c>
      <c r="P2153">
        <v>3</v>
      </c>
      <c r="Q2153">
        <v>54</v>
      </c>
      <c r="R2153">
        <v>46</v>
      </c>
      <c r="S2153">
        <v>24</v>
      </c>
      <c r="T2153">
        <v>33</v>
      </c>
      <c r="U2153">
        <v>71</v>
      </c>
      <c r="V2153">
        <v>1</v>
      </c>
      <c r="W2153">
        <v>32</v>
      </c>
      <c r="X2153">
        <v>68</v>
      </c>
      <c r="Y2153">
        <v>15</v>
      </c>
    </row>
    <row r="2154" spans="1:25" x14ac:dyDescent="0.35">
      <c r="A2154">
        <v>2153</v>
      </c>
      <c r="B2154" t="s">
        <v>41</v>
      </c>
      <c r="C2154">
        <v>123995</v>
      </c>
      <c r="D2154">
        <f>ROUND(AI_Impact_on_Jobs_20303[[#This Row],[Salary]]/1000, 1)</f>
        <v>124</v>
      </c>
      <c r="E2154">
        <v>6</v>
      </c>
      <c r="F21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54" t="s">
        <v>38</v>
      </c>
      <c r="H2154">
        <v>17</v>
      </c>
      <c r="I2154">
        <v>65</v>
      </c>
      <c r="J2154">
        <v>89</v>
      </c>
      <c r="K2154" t="s">
        <v>20</v>
      </c>
      <c r="L2154">
        <f>IF(AI_Impact_on_Jobs_20303[[#This Row],[Risk_Category]] = "Low", AI_Impact_on_Jobs_20303[[#This Row],[Automation_Probability_2030]], 0)</f>
        <v>0</v>
      </c>
      <c r="M2154">
        <f>IF(AI_Impact_on_Jobs_20303[[#This Row],[Risk_Category]]="Medium", AI_Impact_on_Jobs_20303[[#This Row],[Automation_Probability_2030]], 0)</f>
        <v>0</v>
      </c>
      <c r="N2154">
        <f>IF(AI_Impact_on_Jobs_20303[[#This Row],[Risk_Category]]="High", AI_Impact_on_Jobs_20303[[#This Row],[Automation_Probability_2030]], 0)</f>
        <v>89</v>
      </c>
      <c r="O2154">
        <f>AVERAGE(AI_Impact_on_Jobs_20303[[#This Row],[Skill_1]:[Skill_10]])</f>
        <v>42.9</v>
      </c>
      <c r="P2154">
        <v>27</v>
      </c>
      <c r="Q2154">
        <v>38</v>
      </c>
      <c r="R2154">
        <v>73</v>
      </c>
      <c r="S2154">
        <v>18</v>
      </c>
      <c r="T2154">
        <v>53</v>
      </c>
      <c r="U2154">
        <v>92</v>
      </c>
      <c r="V2154">
        <v>55</v>
      </c>
      <c r="W2154">
        <v>5</v>
      </c>
      <c r="X2154">
        <v>59</v>
      </c>
      <c r="Y2154">
        <v>9</v>
      </c>
    </row>
    <row r="2155" spans="1:25" x14ac:dyDescent="0.35">
      <c r="A2155">
        <v>2154</v>
      </c>
      <c r="B2155" t="s">
        <v>43</v>
      </c>
      <c r="C2155">
        <v>116090</v>
      </c>
      <c r="D2155">
        <f>ROUND(AI_Impact_on_Jobs_20303[[#This Row],[Salary]]/1000, 1)</f>
        <v>116.1</v>
      </c>
      <c r="E2155">
        <v>21</v>
      </c>
      <c r="F21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55" t="s">
        <v>22</v>
      </c>
      <c r="H2155">
        <v>85</v>
      </c>
      <c r="I2155">
        <v>51</v>
      </c>
      <c r="J2155">
        <v>7</v>
      </c>
      <c r="K2155" t="s">
        <v>23</v>
      </c>
      <c r="L2155">
        <f>IF(AI_Impact_on_Jobs_20303[[#This Row],[Risk_Category]] = "Low", AI_Impact_on_Jobs_20303[[#This Row],[Automation_Probability_2030]], 0)</f>
        <v>7</v>
      </c>
      <c r="M2155">
        <f>IF(AI_Impact_on_Jobs_20303[[#This Row],[Risk_Category]]="Medium", AI_Impact_on_Jobs_20303[[#This Row],[Automation_Probability_2030]], 0)</f>
        <v>0</v>
      </c>
      <c r="N2155">
        <f>IF(AI_Impact_on_Jobs_20303[[#This Row],[Risk_Category]]="High", AI_Impact_on_Jobs_20303[[#This Row],[Automation_Probability_2030]], 0)</f>
        <v>0</v>
      </c>
      <c r="O2155">
        <f>AVERAGE(AI_Impact_on_Jobs_20303[[#This Row],[Skill_1]:[Skill_10]])</f>
        <v>39.5</v>
      </c>
      <c r="P2155">
        <v>36</v>
      </c>
      <c r="Q2155">
        <v>10</v>
      </c>
      <c r="R2155">
        <v>29</v>
      </c>
      <c r="S2155">
        <v>16</v>
      </c>
      <c r="T2155">
        <v>55</v>
      </c>
      <c r="U2155">
        <v>52</v>
      </c>
      <c r="V2155">
        <v>45</v>
      </c>
      <c r="W2155">
        <v>95</v>
      </c>
      <c r="X2155">
        <v>28</v>
      </c>
      <c r="Y2155">
        <v>29</v>
      </c>
    </row>
    <row r="2156" spans="1:25" x14ac:dyDescent="0.35">
      <c r="A2156">
        <v>2155</v>
      </c>
      <c r="B2156" t="s">
        <v>32</v>
      </c>
      <c r="C2156">
        <v>126190</v>
      </c>
      <c r="D2156">
        <f>ROUND(AI_Impact_on_Jobs_20303[[#This Row],[Salary]]/1000, 1)</f>
        <v>126.2</v>
      </c>
      <c r="E2156">
        <v>21</v>
      </c>
      <c r="F21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56" t="s">
        <v>25</v>
      </c>
      <c r="H2156">
        <v>32</v>
      </c>
      <c r="I2156">
        <v>13</v>
      </c>
      <c r="J2156">
        <v>69</v>
      </c>
      <c r="K2156" t="s">
        <v>27</v>
      </c>
      <c r="L2156">
        <f>IF(AI_Impact_on_Jobs_20303[[#This Row],[Risk_Category]] = "Low", AI_Impact_on_Jobs_20303[[#This Row],[Automation_Probability_2030]], 0)</f>
        <v>0</v>
      </c>
      <c r="M2156">
        <f>IF(AI_Impact_on_Jobs_20303[[#This Row],[Risk_Category]]="Medium", AI_Impact_on_Jobs_20303[[#This Row],[Automation_Probability_2030]], 0)</f>
        <v>69</v>
      </c>
      <c r="N2156">
        <f>IF(AI_Impact_on_Jobs_20303[[#This Row],[Risk_Category]]="High", AI_Impact_on_Jobs_20303[[#This Row],[Automation_Probability_2030]], 0)</f>
        <v>0</v>
      </c>
      <c r="O2156">
        <f>AVERAGE(AI_Impact_on_Jobs_20303[[#This Row],[Skill_1]:[Skill_10]])</f>
        <v>61.1</v>
      </c>
      <c r="P2156">
        <v>4</v>
      </c>
      <c r="Q2156">
        <v>99</v>
      </c>
      <c r="R2156">
        <v>25</v>
      </c>
      <c r="S2156">
        <v>42</v>
      </c>
      <c r="T2156">
        <v>78</v>
      </c>
      <c r="U2156">
        <v>67</v>
      </c>
      <c r="V2156">
        <v>78</v>
      </c>
      <c r="W2156">
        <v>47</v>
      </c>
      <c r="X2156">
        <v>92</v>
      </c>
      <c r="Y2156">
        <v>79</v>
      </c>
    </row>
    <row r="2157" spans="1:25" x14ac:dyDescent="0.35">
      <c r="A2157">
        <v>2156</v>
      </c>
      <c r="B2157" t="s">
        <v>30</v>
      </c>
      <c r="C2157">
        <v>132535</v>
      </c>
      <c r="D2157">
        <f>ROUND(AI_Impact_on_Jobs_20303[[#This Row],[Salary]]/1000, 1)</f>
        <v>132.5</v>
      </c>
      <c r="E2157">
        <v>20</v>
      </c>
      <c r="F21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57" t="s">
        <v>25</v>
      </c>
      <c r="H2157">
        <v>95</v>
      </c>
      <c r="I2157">
        <v>146</v>
      </c>
      <c r="J2157">
        <v>47</v>
      </c>
      <c r="K2157" t="s">
        <v>27</v>
      </c>
      <c r="L2157">
        <f>IF(AI_Impact_on_Jobs_20303[[#This Row],[Risk_Category]] = "Low", AI_Impact_on_Jobs_20303[[#This Row],[Automation_Probability_2030]], 0)</f>
        <v>0</v>
      </c>
      <c r="M2157">
        <f>IF(AI_Impact_on_Jobs_20303[[#This Row],[Risk_Category]]="Medium", AI_Impact_on_Jobs_20303[[#This Row],[Automation_Probability_2030]], 0)</f>
        <v>47</v>
      </c>
      <c r="N2157">
        <f>IF(AI_Impact_on_Jobs_20303[[#This Row],[Risk_Category]]="High", AI_Impact_on_Jobs_20303[[#This Row],[Automation_Probability_2030]], 0)</f>
        <v>0</v>
      </c>
      <c r="O2157">
        <f>AVERAGE(AI_Impact_on_Jobs_20303[[#This Row],[Skill_1]:[Skill_10]])</f>
        <v>49.5</v>
      </c>
      <c r="P2157">
        <v>65</v>
      </c>
      <c r="Q2157">
        <v>81</v>
      </c>
      <c r="R2157">
        <v>82</v>
      </c>
      <c r="S2157">
        <v>1</v>
      </c>
      <c r="T2157">
        <v>63</v>
      </c>
      <c r="U2157">
        <v>97</v>
      </c>
      <c r="V2157">
        <v>23</v>
      </c>
      <c r="W2157">
        <v>8</v>
      </c>
      <c r="X2157">
        <v>53</v>
      </c>
      <c r="Y2157">
        <v>22</v>
      </c>
    </row>
    <row r="2158" spans="1:25" x14ac:dyDescent="0.35">
      <c r="A2158">
        <v>2157</v>
      </c>
      <c r="B2158" t="s">
        <v>34</v>
      </c>
      <c r="C2158">
        <v>84026</v>
      </c>
      <c r="D2158">
        <f>ROUND(AI_Impact_on_Jobs_20303[[#This Row],[Salary]]/1000, 1)</f>
        <v>84</v>
      </c>
      <c r="E2158">
        <v>19</v>
      </c>
      <c r="F21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58" t="s">
        <v>19</v>
      </c>
      <c r="H2158">
        <v>76</v>
      </c>
      <c r="I2158">
        <v>82</v>
      </c>
      <c r="J2158">
        <v>45</v>
      </c>
      <c r="K2158" t="s">
        <v>27</v>
      </c>
      <c r="L2158">
        <f>IF(AI_Impact_on_Jobs_20303[[#This Row],[Risk_Category]] = "Low", AI_Impact_on_Jobs_20303[[#This Row],[Automation_Probability_2030]], 0)</f>
        <v>0</v>
      </c>
      <c r="M2158">
        <f>IF(AI_Impact_on_Jobs_20303[[#This Row],[Risk_Category]]="Medium", AI_Impact_on_Jobs_20303[[#This Row],[Automation_Probability_2030]], 0)</f>
        <v>45</v>
      </c>
      <c r="N2158">
        <f>IF(AI_Impact_on_Jobs_20303[[#This Row],[Risk_Category]]="High", AI_Impact_on_Jobs_20303[[#This Row],[Automation_Probability_2030]], 0)</f>
        <v>0</v>
      </c>
      <c r="O2158">
        <f>AVERAGE(AI_Impact_on_Jobs_20303[[#This Row],[Skill_1]:[Skill_10]])</f>
        <v>49.3</v>
      </c>
      <c r="P2158">
        <v>49</v>
      </c>
      <c r="Q2158">
        <v>51</v>
      </c>
      <c r="R2158">
        <v>21</v>
      </c>
      <c r="S2158">
        <v>67</v>
      </c>
      <c r="T2158">
        <v>69</v>
      </c>
      <c r="U2158">
        <v>14</v>
      </c>
      <c r="V2158">
        <v>53</v>
      </c>
      <c r="W2158">
        <v>61</v>
      </c>
      <c r="X2158">
        <v>19</v>
      </c>
      <c r="Y2158">
        <v>89</v>
      </c>
    </row>
    <row r="2159" spans="1:25" x14ac:dyDescent="0.35">
      <c r="A2159">
        <v>2158</v>
      </c>
      <c r="B2159" t="s">
        <v>40</v>
      </c>
      <c r="C2159">
        <v>61171</v>
      </c>
      <c r="D2159">
        <f>ROUND(AI_Impact_on_Jobs_20303[[#This Row],[Salary]]/1000, 1)</f>
        <v>61.2</v>
      </c>
      <c r="E2159">
        <v>13</v>
      </c>
      <c r="F21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59" t="s">
        <v>38</v>
      </c>
      <c r="H2159">
        <v>12</v>
      </c>
      <c r="I2159">
        <v>83</v>
      </c>
      <c r="J2159">
        <v>17</v>
      </c>
      <c r="K2159" t="s">
        <v>23</v>
      </c>
      <c r="L2159">
        <f>IF(AI_Impact_on_Jobs_20303[[#This Row],[Risk_Category]] = "Low", AI_Impact_on_Jobs_20303[[#This Row],[Automation_Probability_2030]], 0)</f>
        <v>17</v>
      </c>
      <c r="M2159">
        <f>IF(AI_Impact_on_Jobs_20303[[#This Row],[Risk_Category]]="Medium", AI_Impact_on_Jobs_20303[[#This Row],[Automation_Probability_2030]], 0)</f>
        <v>0</v>
      </c>
      <c r="N2159">
        <f>IF(AI_Impact_on_Jobs_20303[[#This Row],[Risk_Category]]="High", AI_Impact_on_Jobs_20303[[#This Row],[Automation_Probability_2030]], 0)</f>
        <v>0</v>
      </c>
      <c r="O2159">
        <f>AVERAGE(AI_Impact_on_Jobs_20303[[#This Row],[Skill_1]:[Skill_10]])</f>
        <v>44</v>
      </c>
      <c r="P2159">
        <v>1</v>
      </c>
      <c r="Q2159">
        <v>3</v>
      </c>
      <c r="R2159">
        <v>6</v>
      </c>
      <c r="S2159">
        <v>54</v>
      </c>
      <c r="T2159">
        <v>34</v>
      </c>
      <c r="U2159">
        <v>89</v>
      </c>
      <c r="V2159">
        <v>56</v>
      </c>
      <c r="W2159">
        <v>76</v>
      </c>
      <c r="X2159">
        <v>69</v>
      </c>
      <c r="Y2159">
        <v>52</v>
      </c>
    </row>
    <row r="2160" spans="1:25" x14ac:dyDescent="0.35">
      <c r="A2160">
        <v>2159</v>
      </c>
      <c r="B2160" t="s">
        <v>29</v>
      </c>
      <c r="C2160">
        <v>140549</v>
      </c>
      <c r="D2160">
        <f>ROUND(AI_Impact_on_Jobs_20303[[#This Row],[Salary]]/1000, 1)</f>
        <v>140.5</v>
      </c>
      <c r="E2160">
        <v>1</v>
      </c>
      <c r="F21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60" t="s">
        <v>38</v>
      </c>
      <c r="H2160">
        <v>87</v>
      </c>
      <c r="I2160">
        <v>103</v>
      </c>
      <c r="J2160">
        <v>17</v>
      </c>
      <c r="K2160" t="s">
        <v>23</v>
      </c>
      <c r="L2160">
        <f>IF(AI_Impact_on_Jobs_20303[[#This Row],[Risk_Category]] = "Low", AI_Impact_on_Jobs_20303[[#This Row],[Automation_Probability_2030]], 0)</f>
        <v>17</v>
      </c>
      <c r="M2160">
        <f>IF(AI_Impact_on_Jobs_20303[[#This Row],[Risk_Category]]="Medium", AI_Impact_on_Jobs_20303[[#This Row],[Automation_Probability_2030]], 0)</f>
        <v>0</v>
      </c>
      <c r="N2160">
        <f>IF(AI_Impact_on_Jobs_20303[[#This Row],[Risk_Category]]="High", AI_Impact_on_Jobs_20303[[#This Row],[Automation_Probability_2030]], 0)</f>
        <v>0</v>
      </c>
      <c r="O2160">
        <f>AVERAGE(AI_Impact_on_Jobs_20303[[#This Row],[Skill_1]:[Skill_10]])</f>
        <v>48</v>
      </c>
      <c r="P2160">
        <v>72</v>
      </c>
      <c r="Q2160">
        <v>21</v>
      </c>
      <c r="R2160">
        <v>79</v>
      </c>
      <c r="S2160">
        <v>43</v>
      </c>
      <c r="T2160">
        <v>13</v>
      </c>
      <c r="U2160">
        <v>12</v>
      </c>
      <c r="V2160">
        <v>16</v>
      </c>
      <c r="W2160">
        <v>89</v>
      </c>
      <c r="X2160">
        <v>99</v>
      </c>
      <c r="Y2160">
        <v>36</v>
      </c>
    </row>
    <row r="2161" spans="1:25" x14ac:dyDescent="0.35">
      <c r="A2161">
        <v>2160</v>
      </c>
      <c r="B2161" t="s">
        <v>33</v>
      </c>
      <c r="C2161">
        <v>120061</v>
      </c>
      <c r="D2161">
        <f>ROUND(AI_Impact_on_Jobs_20303[[#This Row],[Salary]]/1000, 1)</f>
        <v>120.1</v>
      </c>
      <c r="E2161">
        <v>16</v>
      </c>
      <c r="F21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61" t="s">
        <v>19</v>
      </c>
      <c r="H2161">
        <v>82</v>
      </c>
      <c r="I2161">
        <v>71</v>
      </c>
      <c r="J2161">
        <v>93</v>
      </c>
      <c r="K2161" t="s">
        <v>20</v>
      </c>
      <c r="L2161">
        <f>IF(AI_Impact_on_Jobs_20303[[#This Row],[Risk_Category]] = "Low", AI_Impact_on_Jobs_20303[[#This Row],[Automation_Probability_2030]], 0)</f>
        <v>0</v>
      </c>
      <c r="M2161">
        <f>IF(AI_Impact_on_Jobs_20303[[#This Row],[Risk_Category]]="Medium", AI_Impact_on_Jobs_20303[[#This Row],[Automation_Probability_2030]], 0)</f>
        <v>0</v>
      </c>
      <c r="N2161">
        <f>IF(AI_Impact_on_Jobs_20303[[#This Row],[Risk_Category]]="High", AI_Impact_on_Jobs_20303[[#This Row],[Automation_Probability_2030]], 0)</f>
        <v>93</v>
      </c>
      <c r="O2161">
        <f>AVERAGE(AI_Impact_on_Jobs_20303[[#This Row],[Skill_1]:[Skill_10]])</f>
        <v>64.3</v>
      </c>
      <c r="P2161">
        <v>67</v>
      </c>
      <c r="Q2161">
        <v>9</v>
      </c>
      <c r="R2161">
        <v>55</v>
      </c>
      <c r="S2161">
        <v>69</v>
      </c>
      <c r="T2161">
        <v>62</v>
      </c>
      <c r="U2161">
        <v>83</v>
      </c>
      <c r="V2161">
        <v>84</v>
      </c>
      <c r="W2161">
        <v>59</v>
      </c>
      <c r="X2161">
        <v>63</v>
      </c>
      <c r="Y2161">
        <v>92</v>
      </c>
    </row>
    <row r="2162" spans="1:25" x14ac:dyDescent="0.35">
      <c r="A2162">
        <v>2161</v>
      </c>
      <c r="B2162" t="s">
        <v>41</v>
      </c>
      <c r="C2162">
        <v>143357</v>
      </c>
      <c r="D2162">
        <f>ROUND(AI_Impact_on_Jobs_20303[[#This Row],[Salary]]/1000, 1)</f>
        <v>143.4</v>
      </c>
      <c r="E2162">
        <v>22</v>
      </c>
      <c r="F21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62" t="s">
        <v>19</v>
      </c>
      <c r="H2162">
        <v>66</v>
      </c>
      <c r="I2162">
        <v>51</v>
      </c>
      <c r="J2162">
        <v>73</v>
      </c>
      <c r="K2162" t="s">
        <v>20</v>
      </c>
      <c r="L2162">
        <f>IF(AI_Impact_on_Jobs_20303[[#This Row],[Risk_Category]] = "Low", AI_Impact_on_Jobs_20303[[#This Row],[Automation_Probability_2030]], 0)</f>
        <v>0</v>
      </c>
      <c r="M2162">
        <f>IF(AI_Impact_on_Jobs_20303[[#This Row],[Risk_Category]]="Medium", AI_Impact_on_Jobs_20303[[#This Row],[Automation_Probability_2030]], 0)</f>
        <v>0</v>
      </c>
      <c r="N2162">
        <f>IF(AI_Impact_on_Jobs_20303[[#This Row],[Risk_Category]]="High", AI_Impact_on_Jobs_20303[[#This Row],[Automation_Probability_2030]], 0)</f>
        <v>73</v>
      </c>
      <c r="O2162">
        <f>AVERAGE(AI_Impact_on_Jobs_20303[[#This Row],[Skill_1]:[Skill_10]])</f>
        <v>42.2</v>
      </c>
      <c r="P2162">
        <v>86</v>
      </c>
      <c r="Q2162">
        <v>8</v>
      </c>
      <c r="R2162">
        <v>21</v>
      </c>
      <c r="S2162">
        <v>23</v>
      </c>
      <c r="T2162">
        <v>6</v>
      </c>
      <c r="U2162">
        <v>58</v>
      </c>
      <c r="V2162">
        <v>29</v>
      </c>
      <c r="W2162">
        <v>21</v>
      </c>
      <c r="X2162">
        <v>76</v>
      </c>
      <c r="Y2162">
        <v>94</v>
      </c>
    </row>
    <row r="2163" spans="1:25" x14ac:dyDescent="0.35">
      <c r="A2163">
        <v>2162</v>
      </c>
      <c r="B2163" t="s">
        <v>26</v>
      </c>
      <c r="C2163">
        <v>74099</v>
      </c>
      <c r="D2163">
        <f>ROUND(AI_Impact_on_Jobs_20303[[#This Row],[Salary]]/1000, 1)</f>
        <v>74.099999999999994</v>
      </c>
      <c r="E2163">
        <v>6</v>
      </c>
      <c r="F21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63" t="s">
        <v>25</v>
      </c>
      <c r="H2163">
        <v>13</v>
      </c>
      <c r="I2163">
        <v>114</v>
      </c>
      <c r="J2163">
        <v>62</v>
      </c>
      <c r="K2163" t="s">
        <v>27</v>
      </c>
      <c r="L2163">
        <f>IF(AI_Impact_on_Jobs_20303[[#This Row],[Risk_Category]] = "Low", AI_Impact_on_Jobs_20303[[#This Row],[Automation_Probability_2030]], 0)</f>
        <v>0</v>
      </c>
      <c r="M2163">
        <f>IF(AI_Impact_on_Jobs_20303[[#This Row],[Risk_Category]]="Medium", AI_Impact_on_Jobs_20303[[#This Row],[Automation_Probability_2030]], 0)</f>
        <v>62</v>
      </c>
      <c r="N2163">
        <f>IF(AI_Impact_on_Jobs_20303[[#This Row],[Risk_Category]]="High", AI_Impact_on_Jobs_20303[[#This Row],[Automation_Probability_2030]], 0)</f>
        <v>0</v>
      </c>
      <c r="O2163">
        <f>AVERAGE(AI_Impact_on_Jobs_20303[[#This Row],[Skill_1]:[Skill_10]])</f>
        <v>57.9</v>
      </c>
      <c r="P2163">
        <v>79</v>
      </c>
      <c r="Q2163">
        <v>72</v>
      </c>
      <c r="R2163">
        <v>89</v>
      </c>
      <c r="S2163">
        <v>22</v>
      </c>
      <c r="T2163">
        <v>11</v>
      </c>
      <c r="U2163">
        <v>62</v>
      </c>
      <c r="V2163">
        <v>82</v>
      </c>
      <c r="W2163">
        <v>58</v>
      </c>
      <c r="X2163">
        <v>96</v>
      </c>
      <c r="Y2163">
        <v>8</v>
      </c>
    </row>
    <row r="2164" spans="1:25" x14ac:dyDescent="0.35">
      <c r="A2164">
        <v>2163</v>
      </c>
      <c r="B2164" t="s">
        <v>32</v>
      </c>
      <c r="C2164">
        <v>101543</v>
      </c>
      <c r="D2164">
        <f>ROUND(AI_Impact_on_Jobs_20303[[#This Row],[Salary]]/1000, 1)</f>
        <v>101.5</v>
      </c>
      <c r="E2164">
        <v>2</v>
      </c>
      <c r="F21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64" t="s">
        <v>19</v>
      </c>
      <c r="H2164">
        <v>6</v>
      </c>
      <c r="I2164">
        <v>61</v>
      </c>
      <c r="J2164">
        <v>61</v>
      </c>
      <c r="K2164" t="s">
        <v>27</v>
      </c>
      <c r="L2164">
        <f>IF(AI_Impact_on_Jobs_20303[[#This Row],[Risk_Category]] = "Low", AI_Impact_on_Jobs_20303[[#This Row],[Automation_Probability_2030]], 0)</f>
        <v>0</v>
      </c>
      <c r="M2164">
        <f>IF(AI_Impact_on_Jobs_20303[[#This Row],[Risk_Category]]="Medium", AI_Impact_on_Jobs_20303[[#This Row],[Automation_Probability_2030]], 0)</f>
        <v>61</v>
      </c>
      <c r="N2164">
        <f>IF(AI_Impact_on_Jobs_20303[[#This Row],[Risk_Category]]="High", AI_Impact_on_Jobs_20303[[#This Row],[Automation_Probability_2030]], 0)</f>
        <v>0</v>
      </c>
      <c r="O2164">
        <f>AVERAGE(AI_Impact_on_Jobs_20303[[#This Row],[Skill_1]:[Skill_10]])</f>
        <v>45.7</v>
      </c>
      <c r="P2164">
        <v>2</v>
      </c>
      <c r="Q2164">
        <v>3</v>
      </c>
      <c r="R2164">
        <v>91</v>
      </c>
      <c r="S2164">
        <v>89</v>
      </c>
      <c r="T2164">
        <v>22</v>
      </c>
      <c r="U2164">
        <v>78</v>
      </c>
      <c r="V2164">
        <v>5</v>
      </c>
      <c r="W2164">
        <v>29</v>
      </c>
      <c r="X2164">
        <v>62</v>
      </c>
      <c r="Y2164">
        <v>76</v>
      </c>
    </row>
    <row r="2165" spans="1:25" x14ac:dyDescent="0.35">
      <c r="A2165">
        <v>2164</v>
      </c>
      <c r="B2165" t="s">
        <v>43</v>
      </c>
      <c r="C2165">
        <v>129691</v>
      </c>
      <c r="D2165">
        <f>ROUND(AI_Impact_on_Jobs_20303[[#This Row],[Salary]]/1000, 1)</f>
        <v>129.69999999999999</v>
      </c>
      <c r="E2165">
        <v>18</v>
      </c>
      <c r="F21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65" t="s">
        <v>25</v>
      </c>
      <c r="H2165">
        <v>33</v>
      </c>
      <c r="I2165">
        <v>71</v>
      </c>
      <c r="J2165">
        <v>3</v>
      </c>
      <c r="K2165" t="s">
        <v>23</v>
      </c>
      <c r="L2165">
        <f>IF(AI_Impact_on_Jobs_20303[[#This Row],[Risk_Category]] = "Low", AI_Impact_on_Jobs_20303[[#This Row],[Automation_Probability_2030]], 0)</f>
        <v>3</v>
      </c>
      <c r="M2165">
        <f>IF(AI_Impact_on_Jobs_20303[[#This Row],[Risk_Category]]="Medium", AI_Impact_on_Jobs_20303[[#This Row],[Automation_Probability_2030]], 0)</f>
        <v>0</v>
      </c>
      <c r="N2165">
        <f>IF(AI_Impact_on_Jobs_20303[[#This Row],[Risk_Category]]="High", AI_Impact_on_Jobs_20303[[#This Row],[Automation_Probability_2030]], 0)</f>
        <v>0</v>
      </c>
      <c r="O2165">
        <f>AVERAGE(AI_Impact_on_Jobs_20303[[#This Row],[Skill_1]:[Skill_10]])</f>
        <v>44.2</v>
      </c>
      <c r="P2165">
        <v>67</v>
      </c>
      <c r="Q2165">
        <v>41</v>
      </c>
      <c r="R2165">
        <v>8</v>
      </c>
      <c r="S2165">
        <v>6</v>
      </c>
      <c r="T2165">
        <v>64</v>
      </c>
      <c r="U2165">
        <v>82</v>
      </c>
      <c r="V2165">
        <v>29</v>
      </c>
      <c r="W2165">
        <v>98</v>
      </c>
      <c r="X2165">
        <v>44</v>
      </c>
      <c r="Y2165">
        <v>3</v>
      </c>
    </row>
    <row r="2166" spans="1:25" x14ac:dyDescent="0.35">
      <c r="A2166">
        <v>2165</v>
      </c>
      <c r="B2166" t="s">
        <v>31</v>
      </c>
      <c r="C2166">
        <v>111793</v>
      </c>
      <c r="D2166">
        <f>ROUND(AI_Impact_on_Jobs_20303[[#This Row],[Salary]]/1000, 1)</f>
        <v>111.8</v>
      </c>
      <c r="E2166">
        <v>14</v>
      </c>
      <c r="F21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66" t="s">
        <v>25</v>
      </c>
      <c r="H2166">
        <v>53</v>
      </c>
      <c r="I2166">
        <v>13</v>
      </c>
      <c r="J2166">
        <v>19</v>
      </c>
      <c r="K2166" t="s">
        <v>23</v>
      </c>
      <c r="L2166">
        <f>IF(AI_Impact_on_Jobs_20303[[#This Row],[Risk_Category]] = "Low", AI_Impact_on_Jobs_20303[[#This Row],[Automation_Probability_2030]], 0)</f>
        <v>19</v>
      </c>
      <c r="M2166">
        <f>IF(AI_Impact_on_Jobs_20303[[#This Row],[Risk_Category]]="Medium", AI_Impact_on_Jobs_20303[[#This Row],[Automation_Probability_2030]], 0)</f>
        <v>0</v>
      </c>
      <c r="N2166">
        <f>IF(AI_Impact_on_Jobs_20303[[#This Row],[Risk_Category]]="High", AI_Impact_on_Jobs_20303[[#This Row],[Automation_Probability_2030]], 0)</f>
        <v>0</v>
      </c>
      <c r="O2166">
        <f>AVERAGE(AI_Impact_on_Jobs_20303[[#This Row],[Skill_1]:[Skill_10]])</f>
        <v>50.8</v>
      </c>
      <c r="P2166">
        <v>96</v>
      </c>
      <c r="Q2166">
        <v>37</v>
      </c>
      <c r="R2166">
        <v>6</v>
      </c>
      <c r="S2166">
        <v>78</v>
      </c>
      <c r="T2166">
        <v>71</v>
      </c>
      <c r="U2166">
        <v>53</v>
      </c>
      <c r="V2166">
        <v>33</v>
      </c>
      <c r="W2166">
        <v>19</v>
      </c>
      <c r="X2166">
        <v>48</v>
      </c>
      <c r="Y2166">
        <v>67</v>
      </c>
    </row>
    <row r="2167" spans="1:25" x14ac:dyDescent="0.35">
      <c r="A2167">
        <v>2166</v>
      </c>
      <c r="B2167" t="s">
        <v>44</v>
      </c>
      <c r="C2167">
        <v>33814</v>
      </c>
      <c r="D2167">
        <f>ROUND(AI_Impact_on_Jobs_20303[[#This Row],[Salary]]/1000, 1)</f>
        <v>33.799999999999997</v>
      </c>
      <c r="E2167">
        <v>28</v>
      </c>
      <c r="F21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67" t="s">
        <v>25</v>
      </c>
      <c r="H2167">
        <v>32</v>
      </c>
      <c r="I2167">
        <v>63</v>
      </c>
      <c r="J2167">
        <v>49</v>
      </c>
      <c r="K2167" t="s">
        <v>27</v>
      </c>
      <c r="L2167">
        <f>IF(AI_Impact_on_Jobs_20303[[#This Row],[Risk_Category]] = "Low", AI_Impact_on_Jobs_20303[[#This Row],[Automation_Probability_2030]], 0)</f>
        <v>0</v>
      </c>
      <c r="M2167">
        <f>IF(AI_Impact_on_Jobs_20303[[#This Row],[Risk_Category]]="Medium", AI_Impact_on_Jobs_20303[[#This Row],[Automation_Probability_2030]], 0)</f>
        <v>49</v>
      </c>
      <c r="N2167">
        <f>IF(AI_Impact_on_Jobs_20303[[#This Row],[Risk_Category]]="High", AI_Impact_on_Jobs_20303[[#This Row],[Automation_Probability_2030]], 0)</f>
        <v>0</v>
      </c>
      <c r="O2167">
        <f>AVERAGE(AI_Impact_on_Jobs_20303[[#This Row],[Skill_1]:[Skill_10]])</f>
        <v>56.4</v>
      </c>
      <c r="P2167">
        <v>79</v>
      </c>
      <c r="Q2167">
        <v>97</v>
      </c>
      <c r="R2167">
        <v>5</v>
      </c>
      <c r="S2167">
        <v>17</v>
      </c>
      <c r="T2167">
        <v>68</v>
      </c>
      <c r="U2167">
        <v>76</v>
      </c>
      <c r="V2167">
        <v>7</v>
      </c>
      <c r="W2167">
        <v>85</v>
      </c>
      <c r="X2167">
        <v>83</v>
      </c>
      <c r="Y2167">
        <v>47</v>
      </c>
    </row>
    <row r="2168" spans="1:25" x14ac:dyDescent="0.35">
      <c r="A2168">
        <v>2167</v>
      </c>
      <c r="B2168" t="s">
        <v>42</v>
      </c>
      <c r="C2168">
        <v>113395</v>
      </c>
      <c r="D2168">
        <f>ROUND(AI_Impact_on_Jobs_20303[[#This Row],[Salary]]/1000, 1)</f>
        <v>113.4</v>
      </c>
      <c r="E2168">
        <v>29</v>
      </c>
      <c r="F21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68" t="s">
        <v>38</v>
      </c>
      <c r="H2168">
        <v>45</v>
      </c>
      <c r="I2168">
        <v>127</v>
      </c>
      <c r="J2168">
        <v>47</v>
      </c>
      <c r="K2168" t="s">
        <v>27</v>
      </c>
      <c r="L2168">
        <f>IF(AI_Impact_on_Jobs_20303[[#This Row],[Risk_Category]] = "Low", AI_Impact_on_Jobs_20303[[#This Row],[Automation_Probability_2030]], 0)</f>
        <v>0</v>
      </c>
      <c r="M2168">
        <f>IF(AI_Impact_on_Jobs_20303[[#This Row],[Risk_Category]]="Medium", AI_Impact_on_Jobs_20303[[#This Row],[Automation_Probability_2030]], 0)</f>
        <v>47</v>
      </c>
      <c r="N2168">
        <f>IF(AI_Impact_on_Jobs_20303[[#This Row],[Risk_Category]]="High", AI_Impact_on_Jobs_20303[[#This Row],[Automation_Probability_2030]], 0)</f>
        <v>0</v>
      </c>
      <c r="O2168">
        <f>AVERAGE(AI_Impact_on_Jobs_20303[[#This Row],[Skill_1]:[Skill_10]])</f>
        <v>64</v>
      </c>
      <c r="P2168">
        <v>31</v>
      </c>
      <c r="Q2168">
        <v>99</v>
      </c>
      <c r="R2168">
        <v>94</v>
      </c>
      <c r="S2168">
        <v>94</v>
      </c>
      <c r="T2168">
        <v>13</v>
      </c>
      <c r="U2168">
        <v>23</v>
      </c>
      <c r="V2168">
        <v>44</v>
      </c>
      <c r="W2168">
        <v>83</v>
      </c>
      <c r="X2168">
        <v>74</v>
      </c>
      <c r="Y2168">
        <v>85</v>
      </c>
    </row>
    <row r="2169" spans="1:25" x14ac:dyDescent="0.35">
      <c r="A2169">
        <v>2168</v>
      </c>
      <c r="B2169" t="s">
        <v>26</v>
      </c>
      <c r="C2169">
        <v>104892</v>
      </c>
      <c r="D2169">
        <f>ROUND(AI_Impact_on_Jobs_20303[[#This Row],[Salary]]/1000, 1)</f>
        <v>104.9</v>
      </c>
      <c r="E2169">
        <v>28</v>
      </c>
      <c r="F21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69" t="s">
        <v>19</v>
      </c>
      <c r="H2169">
        <v>78</v>
      </c>
      <c r="I2169">
        <v>76</v>
      </c>
      <c r="J2169">
        <v>41</v>
      </c>
      <c r="K2169" t="s">
        <v>27</v>
      </c>
      <c r="L2169">
        <f>IF(AI_Impact_on_Jobs_20303[[#This Row],[Risk_Category]] = "Low", AI_Impact_on_Jobs_20303[[#This Row],[Automation_Probability_2030]], 0)</f>
        <v>0</v>
      </c>
      <c r="M2169">
        <f>IF(AI_Impact_on_Jobs_20303[[#This Row],[Risk_Category]]="Medium", AI_Impact_on_Jobs_20303[[#This Row],[Automation_Probability_2030]], 0)</f>
        <v>41</v>
      </c>
      <c r="N2169">
        <f>IF(AI_Impact_on_Jobs_20303[[#This Row],[Risk_Category]]="High", AI_Impact_on_Jobs_20303[[#This Row],[Automation_Probability_2030]], 0)</f>
        <v>0</v>
      </c>
      <c r="O2169">
        <f>AVERAGE(AI_Impact_on_Jobs_20303[[#This Row],[Skill_1]:[Skill_10]])</f>
        <v>33.799999999999997</v>
      </c>
      <c r="P2169">
        <v>35</v>
      </c>
      <c r="Q2169">
        <v>3</v>
      </c>
      <c r="R2169">
        <v>25</v>
      </c>
      <c r="S2169">
        <v>75</v>
      </c>
      <c r="T2169">
        <v>3</v>
      </c>
      <c r="U2169">
        <v>73</v>
      </c>
      <c r="V2169">
        <v>82</v>
      </c>
      <c r="W2169">
        <v>7</v>
      </c>
      <c r="X2169">
        <v>6</v>
      </c>
      <c r="Y2169">
        <v>29</v>
      </c>
    </row>
    <row r="2170" spans="1:25" x14ac:dyDescent="0.35">
      <c r="A2170">
        <v>2169</v>
      </c>
      <c r="B2170" t="s">
        <v>44</v>
      </c>
      <c r="C2170">
        <v>134560</v>
      </c>
      <c r="D2170">
        <f>ROUND(AI_Impact_on_Jobs_20303[[#This Row],[Salary]]/1000, 1)</f>
        <v>134.6</v>
      </c>
      <c r="E2170">
        <v>4</v>
      </c>
      <c r="F21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70" t="s">
        <v>22</v>
      </c>
      <c r="H2170">
        <v>58</v>
      </c>
      <c r="I2170">
        <v>118</v>
      </c>
      <c r="J2170">
        <v>55</v>
      </c>
      <c r="K2170" t="s">
        <v>27</v>
      </c>
      <c r="L2170">
        <f>IF(AI_Impact_on_Jobs_20303[[#This Row],[Risk_Category]] = "Low", AI_Impact_on_Jobs_20303[[#This Row],[Automation_Probability_2030]], 0)</f>
        <v>0</v>
      </c>
      <c r="M2170">
        <f>IF(AI_Impact_on_Jobs_20303[[#This Row],[Risk_Category]]="Medium", AI_Impact_on_Jobs_20303[[#This Row],[Automation_Probability_2030]], 0)</f>
        <v>55</v>
      </c>
      <c r="N2170">
        <f>IF(AI_Impact_on_Jobs_20303[[#This Row],[Risk_Category]]="High", AI_Impact_on_Jobs_20303[[#This Row],[Automation_Probability_2030]], 0)</f>
        <v>0</v>
      </c>
      <c r="O2170">
        <f>AVERAGE(AI_Impact_on_Jobs_20303[[#This Row],[Skill_1]:[Skill_10]])</f>
        <v>30</v>
      </c>
      <c r="P2170">
        <v>36</v>
      </c>
      <c r="Q2170">
        <v>5</v>
      </c>
      <c r="R2170">
        <v>64</v>
      </c>
      <c r="S2170">
        <v>12</v>
      </c>
      <c r="T2170">
        <v>23</v>
      </c>
      <c r="U2170">
        <v>89</v>
      </c>
      <c r="V2170">
        <v>34</v>
      </c>
      <c r="W2170">
        <v>8</v>
      </c>
      <c r="X2170">
        <v>25</v>
      </c>
      <c r="Y2170">
        <v>4</v>
      </c>
    </row>
    <row r="2171" spans="1:25" x14ac:dyDescent="0.35">
      <c r="A2171">
        <v>2170</v>
      </c>
      <c r="B2171" t="s">
        <v>32</v>
      </c>
      <c r="C2171">
        <v>46585</v>
      </c>
      <c r="D2171">
        <f>ROUND(AI_Impact_on_Jobs_20303[[#This Row],[Salary]]/1000, 1)</f>
        <v>46.6</v>
      </c>
      <c r="E2171">
        <v>15</v>
      </c>
      <c r="F21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71" t="s">
        <v>38</v>
      </c>
      <c r="H2171">
        <v>89</v>
      </c>
      <c r="I2171">
        <v>132</v>
      </c>
      <c r="J2171">
        <v>4</v>
      </c>
      <c r="K2171" t="s">
        <v>27</v>
      </c>
      <c r="L2171">
        <f>IF(AI_Impact_on_Jobs_20303[[#This Row],[Risk_Category]] = "Low", AI_Impact_on_Jobs_20303[[#This Row],[Automation_Probability_2030]], 0)</f>
        <v>0</v>
      </c>
      <c r="M2171">
        <f>IF(AI_Impact_on_Jobs_20303[[#This Row],[Risk_Category]]="Medium", AI_Impact_on_Jobs_20303[[#This Row],[Automation_Probability_2030]], 0)</f>
        <v>4</v>
      </c>
      <c r="N2171">
        <f>IF(AI_Impact_on_Jobs_20303[[#This Row],[Risk_Category]]="High", AI_Impact_on_Jobs_20303[[#This Row],[Automation_Probability_2030]], 0)</f>
        <v>0</v>
      </c>
      <c r="O2171">
        <f>AVERAGE(AI_Impact_on_Jobs_20303[[#This Row],[Skill_1]:[Skill_10]])</f>
        <v>43.1</v>
      </c>
      <c r="P2171">
        <v>91</v>
      </c>
      <c r="Q2171">
        <v>48</v>
      </c>
      <c r="R2171">
        <v>5</v>
      </c>
      <c r="S2171">
        <v>3</v>
      </c>
      <c r="T2171">
        <v>49</v>
      </c>
      <c r="U2171">
        <v>55</v>
      </c>
      <c r="V2171">
        <v>8</v>
      </c>
      <c r="W2171">
        <v>92</v>
      </c>
      <c r="X2171">
        <v>72</v>
      </c>
      <c r="Y2171">
        <v>8</v>
      </c>
    </row>
    <row r="2172" spans="1:25" x14ac:dyDescent="0.35">
      <c r="A2172">
        <v>2171</v>
      </c>
      <c r="B2172" t="s">
        <v>37</v>
      </c>
      <c r="C2172">
        <v>65878</v>
      </c>
      <c r="D2172">
        <f>ROUND(AI_Impact_on_Jobs_20303[[#This Row],[Salary]]/1000, 1)</f>
        <v>65.900000000000006</v>
      </c>
      <c r="E2172">
        <v>27</v>
      </c>
      <c r="F21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72" t="s">
        <v>25</v>
      </c>
      <c r="H2172">
        <v>66</v>
      </c>
      <c r="I2172">
        <v>89</v>
      </c>
      <c r="J2172">
        <v>57</v>
      </c>
      <c r="K2172" t="s">
        <v>27</v>
      </c>
      <c r="L2172">
        <f>IF(AI_Impact_on_Jobs_20303[[#This Row],[Risk_Category]] = "Low", AI_Impact_on_Jobs_20303[[#This Row],[Automation_Probability_2030]], 0)</f>
        <v>0</v>
      </c>
      <c r="M2172">
        <f>IF(AI_Impact_on_Jobs_20303[[#This Row],[Risk_Category]]="Medium", AI_Impact_on_Jobs_20303[[#This Row],[Automation_Probability_2030]], 0)</f>
        <v>57</v>
      </c>
      <c r="N2172">
        <f>IF(AI_Impact_on_Jobs_20303[[#This Row],[Risk_Category]]="High", AI_Impact_on_Jobs_20303[[#This Row],[Automation_Probability_2030]], 0)</f>
        <v>0</v>
      </c>
      <c r="O2172">
        <f>AVERAGE(AI_Impact_on_Jobs_20303[[#This Row],[Skill_1]:[Skill_10]])</f>
        <v>58.8</v>
      </c>
      <c r="P2172">
        <v>98</v>
      </c>
      <c r="Q2172">
        <v>65</v>
      </c>
      <c r="R2172">
        <v>34</v>
      </c>
      <c r="S2172">
        <v>29</v>
      </c>
      <c r="T2172">
        <v>96</v>
      </c>
      <c r="U2172">
        <v>19</v>
      </c>
      <c r="V2172">
        <v>81</v>
      </c>
      <c r="W2172">
        <v>47</v>
      </c>
      <c r="X2172">
        <v>44</v>
      </c>
      <c r="Y2172">
        <v>75</v>
      </c>
    </row>
    <row r="2173" spans="1:25" x14ac:dyDescent="0.35">
      <c r="A2173">
        <v>2172</v>
      </c>
      <c r="B2173" t="s">
        <v>39</v>
      </c>
      <c r="C2173">
        <v>144742</v>
      </c>
      <c r="D2173">
        <f>ROUND(AI_Impact_on_Jobs_20303[[#This Row],[Salary]]/1000, 1)</f>
        <v>144.69999999999999</v>
      </c>
      <c r="E2173">
        <v>13</v>
      </c>
      <c r="F21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73" t="s">
        <v>22</v>
      </c>
      <c r="H2173">
        <v>78</v>
      </c>
      <c r="I2173">
        <v>66</v>
      </c>
      <c r="J2173">
        <v>8</v>
      </c>
      <c r="K2173" t="s">
        <v>20</v>
      </c>
      <c r="L2173">
        <f>IF(AI_Impact_on_Jobs_20303[[#This Row],[Risk_Category]] = "Low", AI_Impact_on_Jobs_20303[[#This Row],[Automation_Probability_2030]], 0)</f>
        <v>0</v>
      </c>
      <c r="M2173">
        <f>IF(AI_Impact_on_Jobs_20303[[#This Row],[Risk_Category]]="Medium", AI_Impact_on_Jobs_20303[[#This Row],[Automation_Probability_2030]], 0)</f>
        <v>0</v>
      </c>
      <c r="N2173">
        <f>IF(AI_Impact_on_Jobs_20303[[#This Row],[Risk_Category]]="High", AI_Impact_on_Jobs_20303[[#This Row],[Automation_Probability_2030]], 0)</f>
        <v>8</v>
      </c>
      <c r="O2173">
        <f>AVERAGE(AI_Impact_on_Jobs_20303[[#This Row],[Skill_1]:[Skill_10]])</f>
        <v>44.6</v>
      </c>
      <c r="P2173">
        <v>42</v>
      </c>
      <c r="Q2173">
        <v>1</v>
      </c>
      <c r="R2173">
        <v>44</v>
      </c>
      <c r="S2173">
        <v>81</v>
      </c>
      <c r="T2173">
        <v>3</v>
      </c>
      <c r="U2173">
        <v>43</v>
      </c>
      <c r="V2173">
        <v>96</v>
      </c>
      <c r="W2173">
        <v>3</v>
      </c>
      <c r="X2173">
        <v>59</v>
      </c>
      <c r="Y2173">
        <v>74</v>
      </c>
    </row>
    <row r="2174" spans="1:25" x14ac:dyDescent="0.35">
      <c r="A2174">
        <v>2173</v>
      </c>
      <c r="B2174" t="s">
        <v>42</v>
      </c>
      <c r="C2174">
        <v>108074</v>
      </c>
      <c r="D2174">
        <f>ROUND(AI_Impact_on_Jobs_20303[[#This Row],[Salary]]/1000, 1)</f>
        <v>108.1</v>
      </c>
      <c r="E2174">
        <v>18</v>
      </c>
      <c r="F21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74" t="s">
        <v>38</v>
      </c>
      <c r="H2174">
        <v>72</v>
      </c>
      <c r="I2174">
        <v>123</v>
      </c>
      <c r="J2174">
        <v>32</v>
      </c>
      <c r="K2174" t="s">
        <v>27</v>
      </c>
      <c r="L2174">
        <f>IF(AI_Impact_on_Jobs_20303[[#This Row],[Risk_Category]] = "Low", AI_Impact_on_Jobs_20303[[#This Row],[Automation_Probability_2030]], 0)</f>
        <v>0</v>
      </c>
      <c r="M2174">
        <f>IF(AI_Impact_on_Jobs_20303[[#This Row],[Risk_Category]]="Medium", AI_Impact_on_Jobs_20303[[#This Row],[Automation_Probability_2030]], 0)</f>
        <v>32</v>
      </c>
      <c r="N2174">
        <f>IF(AI_Impact_on_Jobs_20303[[#This Row],[Risk_Category]]="High", AI_Impact_on_Jobs_20303[[#This Row],[Automation_Probability_2030]], 0)</f>
        <v>0</v>
      </c>
      <c r="O2174">
        <f>AVERAGE(AI_Impact_on_Jobs_20303[[#This Row],[Skill_1]:[Skill_10]])</f>
        <v>60.2</v>
      </c>
      <c r="P2174">
        <v>53</v>
      </c>
      <c r="Q2174">
        <v>78</v>
      </c>
      <c r="R2174">
        <v>9</v>
      </c>
      <c r="S2174">
        <v>1</v>
      </c>
      <c r="T2174">
        <v>81</v>
      </c>
      <c r="U2174">
        <v>71</v>
      </c>
      <c r="V2174">
        <v>41</v>
      </c>
      <c r="W2174">
        <v>94</v>
      </c>
      <c r="X2174">
        <v>77</v>
      </c>
      <c r="Y2174">
        <v>97</v>
      </c>
    </row>
    <row r="2175" spans="1:25" x14ac:dyDescent="0.35">
      <c r="A2175">
        <v>2174</v>
      </c>
      <c r="B2175" t="s">
        <v>42</v>
      </c>
      <c r="C2175">
        <v>135178</v>
      </c>
      <c r="D2175">
        <f>ROUND(AI_Impact_on_Jobs_20303[[#This Row],[Salary]]/1000, 1)</f>
        <v>135.19999999999999</v>
      </c>
      <c r="E2175">
        <v>27</v>
      </c>
      <c r="F21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75" t="s">
        <v>25</v>
      </c>
      <c r="H2175">
        <v>48</v>
      </c>
      <c r="I2175">
        <v>125</v>
      </c>
      <c r="J2175">
        <v>57</v>
      </c>
      <c r="K2175" t="s">
        <v>27</v>
      </c>
      <c r="L2175">
        <f>IF(AI_Impact_on_Jobs_20303[[#This Row],[Risk_Category]] = "Low", AI_Impact_on_Jobs_20303[[#This Row],[Automation_Probability_2030]], 0)</f>
        <v>0</v>
      </c>
      <c r="M2175">
        <f>IF(AI_Impact_on_Jobs_20303[[#This Row],[Risk_Category]]="Medium", AI_Impact_on_Jobs_20303[[#This Row],[Automation_Probability_2030]], 0)</f>
        <v>57</v>
      </c>
      <c r="N2175">
        <f>IF(AI_Impact_on_Jobs_20303[[#This Row],[Risk_Category]]="High", AI_Impact_on_Jobs_20303[[#This Row],[Automation_Probability_2030]], 0)</f>
        <v>0</v>
      </c>
      <c r="O2175">
        <f>AVERAGE(AI_Impact_on_Jobs_20303[[#This Row],[Skill_1]:[Skill_10]])</f>
        <v>53.4</v>
      </c>
      <c r="P2175">
        <v>81</v>
      </c>
      <c r="Q2175">
        <v>79</v>
      </c>
      <c r="R2175">
        <v>15</v>
      </c>
      <c r="S2175">
        <v>23</v>
      </c>
      <c r="T2175">
        <v>27</v>
      </c>
      <c r="U2175">
        <v>82</v>
      </c>
      <c r="V2175">
        <v>81</v>
      </c>
      <c r="W2175">
        <v>5</v>
      </c>
      <c r="X2175">
        <v>58</v>
      </c>
      <c r="Y2175">
        <v>83</v>
      </c>
    </row>
    <row r="2176" spans="1:25" x14ac:dyDescent="0.35">
      <c r="A2176">
        <v>2175</v>
      </c>
      <c r="B2176" t="s">
        <v>21</v>
      </c>
      <c r="C2176">
        <v>38794</v>
      </c>
      <c r="D2176">
        <f>ROUND(AI_Impact_on_Jobs_20303[[#This Row],[Salary]]/1000, 1)</f>
        <v>38.799999999999997</v>
      </c>
      <c r="E2176">
        <v>6</v>
      </c>
      <c r="F21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76" t="s">
        <v>22</v>
      </c>
      <c r="H2176">
        <v>5</v>
      </c>
      <c r="I2176">
        <v>98</v>
      </c>
      <c r="J2176">
        <v>28</v>
      </c>
      <c r="K2176" t="s">
        <v>23</v>
      </c>
      <c r="L2176">
        <f>IF(AI_Impact_on_Jobs_20303[[#This Row],[Risk_Category]] = "Low", AI_Impact_on_Jobs_20303[[#This Row],[Automation_Probability_2030]], 0)</f>
        <v>28</v>
      </c>
      <c r="M2176">
        <f>IF(AI_Impact_on_Jobs_20303[[#This Row],[Risk_Category]]="Medium", AI_Impact_on_Jobs_20303[[#This Row],[Automation_Probability_2030]], 0)</f>
        <v>0</v>
      </c>
      <c r="N2176">
        <f>IF(AI_Impact_on_Jobs_20303[[#This Row],[Risk_Category]]="High", AI_Impact_on_Jobs_20303[[#This Row],[Automation_Probability_2030]], 0)</f>
        <v>0</v>
      </c>
      <c r="O2176">
        <f>AVERAGE(AI_Impact_on_Jobs_20303[[#This Row],[Skill_1]:[Skill_10]])</f>
        <v>50.9</v>
      </c>
      <c r="P2176">
        <v>79</v>
      </c>
      <c r="Q2176">
        <v>37</v>
      </c>
      <c r="R2176">
        <v>6</v>
      </c>
      <c r="S2176">
        <v>64</v>
      </c>
      <c r="T2176">
        <v>83</v>
      </c>
      <c r="U2176">
        <v>66</v>
      </c>
      <c r="V2176">
        <v>43</v>
      </c>
      <c r="W2176">
        <v>12</v>
      </c>
      <c r="X2176">
        <v>91</v>
      </c>
      <c r="Y2176">
        <v>28</v>
      </c>
    </row>
    <row r="2177" spans="1:25" x14ac:dyDescent="0.35">
      <c r="A2177">
        <v>2176</v>
      </c>
      <c r="B2177" t="s">
        <v>21</v>
      </c>
      <c r="C2177">
        <v>87364</v>
      </c>
      <c r="D2177">
        <f>ROUND(AI_Impact_on_Jobs_20303[[#This Row],[Salary]]/1000, 1)</f>
        <v>87.4</v>
      </c>
      <c r="E2177">
        <v>18</v>
      </c>
      <c r="F21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77" t="s">
        <v>38</v>
      </c>
      <c r="H2177">
        <v>82</v>
      </c>
      <c r="I2177">
        <v>148</v>
      </c>
      <c r="J2177">
        <v>22</v>
      </c>
      <c r="K2177" t="s">
        <v>23</v>
      </c>
      <c r="L2177">
        <f>IF(AI_Impact_on_Jobs_20303[[#This Row],[Risk_Category]] = "Low", AI_Impact_on_Jobs_20303[[#This Row],[Automation_Probability_2030]], 0)</f>
        <v>22</v>
      </c>
      <c r="M2177">
        <f>IF(AI_Impact_on_Jobs_20303[[#This Row],[Risk_Category]]="Medium", AI_Impact_on_Jobs_20303[[#This Row],[Automation_Probability_2030]], 0)</f>
        <v>0</v>
      </c>
      <c r="N2177">
        <f>IF(AI_Impact_on_Jobs_20303[[#This Row],[Risk_Category]]="High", AI_Impact_on_Jobs_20303[[#This Row],[Automation_Probability_2030]], 0)</f>
        <v>0</v>
      </c>
      <c r="O2177">
        <f>AVERAGE(AI_Impact_on_Jobs_20303[[#This Row],[Skill_1]:[Skill_10]])</f>
        <v>39.799999999999997</v>
      </c>
      <c r="P2177">
        <v>62</v>
      </c>
      <c r="Q2177">
        <v>32</v>
      </c>
      <c r="R2177">
        <v>2</v>
      </c>
      <c r="S2177">
        <v>19</v>
      </c>
      <c r="T2177">
        <v>58</v>
      </c>
      <c r="U2177">
        <v>15</v>
      </c>
      <c r="V2177">
        <v>88</v>
      </c>
      <c r="W2177">
        <v>19</v>
      </c>
      <c r="X2177">
        <v>52</v>
      </c>
      <c r="Y2177">
        <v>51</v>
      </c>
    </row>
    <row r="2178" spans="1:25" x14ac:dyDescent="0.35">
      <c r="A2178">
        <v>2177</v>
      </c>
      <c r="B2178" t="s">
        <v>41</v>
      </c>
      <c r="C2178">
        <v>41853</v>
      </c>
      <c r="D2178">
        <f>ROUND(AI_Impact_on_Jobs_20303[[#This Row],[Salary]]/1000, 1)</f>
        <v>41.9</v>
      </c>
      <c r="E2178">
        <v>17</v>
      </c>
      <c r="F21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78" t="s">
        <v>38</v>
      </c>
      <c r="H2178">
        <v>33</v>
      </c>
      <c r="I2178">
        <v>137</v>
      </c>
      <c r="J2178">
        <v>81</v>
      </c>
      <c r="K2178" t="s">
        <v>20</v>
      </c>
      <c r="L2178">
        <f>IF(AI_Impact_on_Jobs_20303[[#This Row],[Risk_Category]] = "Low", AI_Impact_on_Jobs_20303[[#This Row],[Automation_Probability_2030]], 0)</f>
        <v>0</v>
      </c>
      <c r="M2178">
        <f>IF(AI_Impact_on_Jobs_20303[[#This Row],[Risk_Category]]="Medium", AI_Impact_on_Jobs_20303[[#This Row],[Automation_Probability_2030]], 0)</f>
        <v>0</v>
      </c>
      <c r="N2178">
        <f>IF(AI_Impact_on_Jobs_20303[[#This Row],[Risk_Category]]="High", AI_Impact_on_Jobs_20303[[#This Row],[Automation_Probability_2030]], 0)</f>
        <v>81</v>
      </c>
      <c r="O2178">
        <f>AVERAGE(AI_Impact_on_Jobs_20303[[#This Row],[Skill_1]:[Skill_10]])</f>
        <v>34.9</v>
      </c>
      <c r="P2178">
        <v>7</v>
      </c>
      <c r="Q2178">
        <v>64</v>
      </c>
      <c r="R2178">
        <v>12</v>
      </c>
      <c r="S2178">
        <v>62</v>
      </c>
      <c r="T2178">
        <v>55</v>
      </c>
      <c r="U2178">
        <v>9</v>
      </c>
      <c r="V2178">
        <v>88</v>
      </c>
      <c r="W2178">
        <v>15</v>
      </c>
      <c r="X2178">
        <v>8</v>
      </c>
      <c r="Y2178">
        <v>29</v>
      </c>
    </row>
    <row r="2179" spans="1:25" x14ac:dyDescent="0.35">
      <c r="A2179">
        <v>2178</v>
      </c>
      <c r="B2179" t="s">
        <v>34</v>
      </c>
      <c r="C2179">
        <v>73280</v>
      </c>
      <c r="D2179">
        <f>ROUND(AI_Impact_on_Jobs_20303[[#This Row],[Salary]]/1000, 1)</f>
        <v>73.3</v>
      </c>
      <c r="E2179">
        <v>28</v>
      </c>
      <c r="F21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79" t="s">
        <v>19</v>
      </c>
      <c r="H2179">
        <v>2</v>
      </c>
      <c r="I2179">
        <v>117</v>
      </c>
      <c r="J2179">
        <v>54</v>
      </c>
      <c r="K2179" t="s">
        <v>27</v>
      </c>
      <c r="L2179">
        <f>IF(AI_Impact_on_Jobs_20303[[#This Row],[Risk_Category]] = "Low", AI_Impact_on_Jobs_20303[[#This Row],[Automation_Probability_2030]], 0)</f>
        <v>0</v>
      </c>
      <c r="M2179">
        <f>IF(AI_Impact_on_Jobs_20303[[#This Row],[Risk_Category]]="Medium", AI_Impact_on_Jobs_20303[[#This Row],[Automation_Probability_2030]], 0)</f>
        <v>54</v>
      </c>
      <c r="N2179">
        <f>IF(AI_Impact_on_Jobs_20303[[#This Row],[Risk_Category]]="High", AI_Impact_on_Jobs_20303[[#This Row],[Automation_Probability_2030]], 0)</f>
        <v>0</v>
      </c>
      <c r="O2179">
        <f>AVERAGE(AI_Impact_on_Jobs_20303[[#This Row],[Skill_1]:[Skill_10]])</f>
        <v>26</v>
      </c>
      <c r="P2179">
        <v>65</v>
      </c>
      <c r="Q2179">
        <v>22</v>
      </c>
      <c r="R2179">
        <v>23</v>
      </c>
      <c r="S2179">
        <v>43</v>
      </c>
      <c r="T2179">
        <v>1</v>
      </c>
      <c r="U2179">
        <v>7</v>
      </c>
      <c r="V2179">
        <v>9</v>
      </c>
      <c r="W2179">
        <v>57</v>
      </c>
      <c r="X2179">
        <v>4</v>
      </c>
      <c r="Y2179">
        <v>29</v>
      </c>
    </row>
    <row r="2180" spans="1:25" x14ac:dyDescent="0.35">
      <c r="A2180">
        <v>2179</v>
      </c>
      <c r="B2180" t="s">
        <v>30</v>
      </c>
      <c r="C2180">
        <v>130854</v>
      </c>
      <c r="D2180">
        <f>ROUND(AI_Impact_on_Jobs_20303[[#This Row],[Salary]]/1000, 1)</f>
        <v>130.9</v>
      </c>
      <c r="E2180">
        <v>10</v>
      </c>
      <c r="F21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80" t="s">
        <v>19</v>
      </c>
      <c r="H2180">
        <v>21</v>
      </c>
      <c r="I2180">
        <v>91</v>
      </c>
      <c r="J2180">
        <v>38</v>
      </c>
      <c r="K2180" t="s">
        <v>27</v>
      </c>
      <c r="L2180">
        <f>IF(AI_Impact_on_Jobs_20303[[#This Row],[Risk_Category]] = "Low", AI_Impact_on_Jobs_20303[[#This Row],[Automation_Probability_2030]], 0)</f>
        <v>0</v>
      </c>
      <c r="M2180">
        <f>IF(AI_Impact_on_Jobs_20303[[#This Row],[Risk_Category]]="Medium", AI_Impact_on_Jobs_20303[[#This Row],[Automation_Probability_2030]], 0)</f>
        <v>38</v>
      </c>
      <c r="N2180">
        <f>IF(AI_Impact_on_Jobs_20303[[#This Row],[Risk_Category]]="High", AI_Impact_on_Jobs_20303[[#This Row],[Automation_Probability_2030]], 0)</f>
        <v>0</v>
      </c>
      <c r="O2180">
        <f>AVERAGE(AI_Impact_on_Jobs_20303[[#This Row],[Skill_1]:[Skill_10]])</f>
        <v>49.1</v>
      </c>
      <c r="P2180">
        <v>7</v>
      </c>
      <c r="Q2180">
        <v>12</v>
      </c>
      <c r="R2180">
        <v>95</v>
      </c>
      <c r="S2180">
        <v>9</v>
      </c>
      <c r="T2180">
        <v>94</v>
      </c>
      <c r="U2180">
        <v>83</v>
      </c>
      <c r="V2180">
        <v>68</v>
      </c>
      <c r="W2180">
        <v>91</v>
      </c>
      <c r="X2180">
        <v>14</v>
      </c>
      <c r="Y2180">
        <v>18</v>
      </c>
    </row>
    <row r="2181" spans="1:25" x14ac:dyDescent="0.35">
      <c r="A2181">
        <v>2180</v>
      </c>
      <c r="B2181" t="s">
        <v>30</v>
      </c>
      <c r="C2181">
        <v>100286</v>
      </c>
      <c r="D2181">
        <f>ROUND(AI_Impact_on_Jobs_20303[[#This Row],[Salary]]/1000, 1)</f>
        <v>100.3</v>
      </c>
      <c r="E2181">
        <v>28</v>
      </c>
      <c r="F21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81" t="s">
        <v>25</v>
      </c>
      <c r="H2181">
        <v>24</v>
      </c>
      <c r="I2181">
        <v>81</v>
      </c>
      <c r="J2181">
        <v>53</v>
      </c>
      <c r="K2181" t="s">
        <v>27</v>
      </c>
      <c r="L2181">
        <f>IF(AI_Impact_on_Jobs_20303[[#This Row],[Risk_Category]] = "Low", AI_Impact_on_Jobs_20303[[#This Row],[Automation_Probability_2030]], 0)</f>
        <v>0</v>
      </c>
      <c r="M2181">
        <f>IF(AI_Impact_on_Jobs_20303[[#This Row],[Risk_Category]]="Medium", AI_Impact_on_Jobs_20303[[#This Row],[Automation_Probability_2030]], 0)</f>
        <v>53</v>
      </c>
      <c r="N2181">
        <f>IF(AI_Impact_on_Jobs_20303[[#This Row],[Risk_Category]]="High", AI_Impact_on_Jobs_20303[[#This Row],[Automation_Probability_2030]], 0)</f>
        <v>0</v>
      </c>
      <c r="O2181">
        <f>AVERAGE(AI_Impact_on_Jobs_20303[[#This Row],[Skill_1]:[Skill_10]])</f>
        <v>44.3</v>
      </c>
      <c r="P2181">
        <v>3</v>
      </c>
      <c r="Q2181">
        <v>38</v>
      </c>
      <c r="R2181">
        <v>25</v>
      </c>
      <c r="S2181">
        <v>61</v>
      </c>
      <c r="T2181">
        <v>99</v>
      </c>
      <c r="U2181">
        <v>52</v>
      </c>
      <c r="V2181">
        <v>43</v>
      </c>
      <c r="W2181">
        <v>37</v>
      </c>
      <c r="X2181">
        <v>78</v>
      </c>
      <c r="Y2181">
        <v>7</v>
      </c>
    </row>
    <row r="2182" spans="1:25" x14ac:dyDescent="0.35">
      <c r="A2182">
        <v>2181</v>
      </c>
      <c r="B2182" t="s">
        <v>24</v>
      </c>
      <c r="C2182">
        <v>129646</v>
      </c>
      <c r="D2182">
        <f>ROUND(AI_Impact_on_Jobs_20303[[#This Row],[Salary]]/1000, 1)</f>
        <v>129.6</v>
      </c>
      <c r="E2182">
        <v>20</v>
      </c>
      <c r="F21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82" t="s">
        <v>38</v>
      </c>
      <c r="H2182">
        <v>42</v>
      </c>
      <c r="I2182">
        <v>81</v>
      </c>
      <c r="J2182">
        <v>94</v>
      </c>
      <c r="K2182" t="s">
        <v>20</v>
      </c>
      <c r="L2182">
        <f>IF(AI_Impact_on_Jobs_20303[[#This Row],[Risk_Category]] = "Low", AI_Impact_on_Jobs_20303[[#This Row],[Automation_Probability_2030]], 0)</f>
        <v>0</v>
      </c>
      <c r="M2182">
        <f>IF(AI_Impact_on_Jobs_20303[[#This Row],[Risk_Category]]="Medium", AI_Impact_on_Jobs_20303[[#This Row],[Automation_Probability_2030]], 0)</f>
        <v>0</v>
      </c>
      <c r="N2182">
        <f>IF(AI_Impact_on_Jobs_20303[[#This Row],[Risk_Category]]="High", AI_Impact_on_Jobs_20303[[#This Row],[Automation_Probability_2030]], 0)</f>
        <v>94</v>
      </c>
      <c r="O2182">
        <f>AVERAGE(AI_Impact_on_Jobs_20303[[#This Row],[Skill_1]:[Skill_10]])</f>
        <v>47.7</v>
      </c>
      <c r="P2182">
        <v>94</v>
      </c>
      <c r="Q2182">
        <v>64</v>
      </c>
      <c r="R2182">
        <v>2</v>
      </c>
      <c r="S2182">
        <v>75</v>
      </c>
      <c r="T2182">
        <v>34</v>
      </c>
      <c r="U2182">
        <v>39</v>
      </c>
      <c r="V2182">
        <v>16</v>
      </c>
      <c r="W2182">
        <v>52</v>
      </c>
      <c r="X2182">
        <v>74</v>
      </c>
      <c r="Y2182">
        <v>27</v>
      </c>
    </row>
    <row r="2183" spans="1:25" x14ac:dyDescent="0.35">
      <c r="A2183">
        <v>2182</v>
      </c>
      <c r="B2183" t="s">
        <v>26</v>
      </c>
      <c r="C2183">
        <v>82445</v>
      </c>
      <c r="D2183">
        <f>ROUND(AI_Impact_on_Jobs_20303[[#This Row],[Salary]]/1000, 1)</f>
        <v>82.4</v>
      </c>
      <c r="E2183">
        <v>25</v>
      </c>
      <c r="F21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83" t="s">
        <v>38</v>
      </c>
      <c r="H2183">
        <v>19</v>
      </c>
      <c r="I2183">
        <v>57</v>
      </c>
      <c r="J2183">
        <v>56</v>
      </c>
      <c r="K2183" t="s">
        <v>27</v>
      </c>
      <c r="L2183">
        <f>IF(AI_Impact_on_Jobs_20303[[#This Row],[Risk_Category]] = "Low", AI_Impact_on_Jobs_20303[[#This Row],[Automation_Probability_2030]], 0)</f>
        <v>0</v>
      </c>
      <c r="M2183">
        <f>IF(AI_Impact_on_Jobs_20303[[#This Row],[Risk_Category]]="Medium", AI_Impact_on_Jobs_20303[[#This Row],[Automation_Probability_2030]], 0)</f>
        <v>56</v>
      </c>
      <c r="N2183">
        <f>IF(AI_Impact_on_Jobs_20303[[#This Row],[Risk_Category]]="High", AI_Impact_on_Jobs_20303[[#This Row],[Automation_Probability_2030]], 0)</f>
        <v>0</v>
      </c>
      <c r="O2183">
        <f>AVERAGE(AI_Impact_on_Jobs_20303[[#This Row],[Skill_1]:[Skill_10]])</f>
        <v>62.1</v>
      </c>
      <c r="P2183">
        <v>85</v>
      </c>
      <c r="Q2183">
        <v>95</v>
      </c>
      <c r="R2183">
        <v>77</v>
      </c>
      <c r="S2183">
        <v>2</v>
      </c>
      <c r="T2183">
        <v>98</v>
      </c>
      <c r="U2183">
        <v>92</v>
      </c>
      <c r="V2183">
        <v>16</v>
      </c>
      <c r="W2183">
        <v>56</v>
      </c>
      <c r="X2183">
        <v>56</v>
      </c>
      <c r="Y2183">
        <v>44</v>
      </c>
    </row>
    <row r="2184" spans="1:25" x14ac:dyDescent="0.35">
      <c r="A2184">
        <v>2183</v>
      </c>
      <c r="B2184" t="s">
        <v>34</v>
      </c>
      <c r="C2184">
        <v>86152</v>
      </c>
      <c r="D2184">
        <f>ROUND(AI_Impact_on_Jobs_20303[[#This Row],[Salary]]/1000, 1)</f>
        <v>86.2</v>
      </c>
      <c r="E2184">
        <v>11</v>
      </c>
      <c r="F21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84" t="s">
        <v>19</v>
      </c>
      <c r="H2184">
        <v>21</v>
      </c>
      <c r="I2184">
        <v>117</v>
      </c>
      <c r="J2184">
        <v>61</v>
      </c>
      <c r="K2184" t="s">
        <v>27</v>
      </c>
      <c r="L2184">
        <f>IF(AI_Impact_on_Jobs_20303[[#This Row],[Risk_Category]] = "Low", AI_Impact_on_Jobs_20303[[#This Row],[Automation_Probability_2030]], 0)</f>
        <v>0</v>
      </c>
      <c r="M2184">
        <f>IF(AI_Impact_on_Jobs_20303[[#This Row],[Risk_Category]]="Medium", AI_Impact_on_Jobs_20303[[#This Row],[Automation_Probability_2030]], 0)</f>
        <v>61</v>
      </c>
      <c r="N2184">
        <f>IF(AI_Impact_on_Jobs_20303[[#This Row],[Risk_Category]]="High", AI_Impact_on_Jobs_20303[[#This Row],[Automation_Probability_2030]], 0)</f>
        <v>0</v>
      </c>
      <c r="O2184">
        <f>AVERAGE(AI_Impact_on_Jobs_20303[[#This Row],[Skill_1]:[Skill_10]])</f>
        <v>49</v>
      </c>
      <c r="P2184">
        <v>2</v>
      </c>
      <c r="Q2184">
        <v>82</v>
      </c>
      <c r="R2184">
        <v>96</v>
      </c>
      <c r="S2184">
        <v>62</v>
      </c>
      <c r="T2184">
        <v>78</v>
      </c>
      <c r="U2184">
        <v>53</v>
      </c>
      <c r="V2184">
        <v>6</v>
      </c>
      <c r="W2184">
        <v>1</v>
      </c>
      <c r="X2184">
        <v>52</v>
      </c>
      <c r="Y2184">
        <v>58</v>
      </c>
    </row>
    <row r="2185" spans="1:25" x14ac:dyDescent="0.35">
      <c r="A2185">
        <v>2184</v>
      </c>
      <c r="B2185" t="s">
        <v>41</v>
      </c>
      <c r="C2185">
        <v>45485</v>
      </c>
      <c r="D2185">
        <f>ROUND(AI_Impact_on_Jobs_20303[[#This Row],[Salary]]/1000, 1)</f>
        <v>45.5</v>
      </c>
      <c r="E2185">
        <v>4</v>
      </c>
      <c r="F21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85" t="s">
        <v>22</v>
      </c>
      <c r="H2185">
        <v>17</v>
      </c>
      <c r="I2185">
        <v>74</v>
      </c>
      <c r="J2185">
        <v>89</v>
      </c>
      <c r="K2185" t="s">
        <v>20</v>
      </c>
      <c r="L2185">
        <f>IF(AI_Impact_on_Jobs_20303[[#This Row],[Risk_Category]] = "Low", AI_Impact_on_Jobs_20303[[#This Row],[Automation_Probability_2030]], 0)</f>
        <v>0</v>
      </c>
      <c r="M2185">
        <f>IF(AI_Impact_on_Jobs_20303[[#This Row],[Risk_Category]]="Medium", AI_Impact_on_Jobs_20303[[#This Row],[Automation_Probability_2030]], 0)</f>
        <v>0</v>
      </c>
      <c r="N2185">
        <f>IF(AI_Impact_on_Jobs_20303[[#This Row],[Risk_Category]]="High", AI_Impact_on_Jobs_20303[[#This Row],[Automation_Probability_2030]], 0)</f>
        <v>89</v>
      </c>
      <c r="O2185">
        <f>AVERAGE(AI_Impact_on_Jobs_20303[[#This Row],[Skill_1]:[Skill_10]])</f>
        <v>48.8</v>
      </c>
      <c r="P2185">
        <v>17</v>
      </c>
      <c r="Q2185">
        <v>42</v>
      </c>
      <c r="R2185">
        <v>25</v>
      </c>
      <c r="S2185">
        <v>55</v>
      </c>
      <c r="T2185">
        <v>99</v>
      </c>
      <c r="U2185">
        <v>85</v>
      </c>
      <c r="V2185">
        <v>27</v>
      </c>
      <c r="W2185">
        <v>37</v>
      </c>
      <c r="X2185">
        <v>92</v>
      </c>
      <c r="Y2185">
        <v>9</v>
      </c>
    </row>
    <row r="2186" spans="1:25" x14ac:dyDescent="0.35">
      <c r="A2186">
        <v>2185</v>
      </c>
      <c r="B2186" t="s">
        <v>18</v>
      </c>
      <c r="C2186">
        <v>53953</v>
      </c>
      <c r="D2186">
        <f>ROUND(AI_Impact_on_Jobs_20303[[#This Row],[Salary]]/1000, 1)</f>
        <v>54</v>
      </c>
      <c r="E2186">
        <v>29</v>
      </c>
      <c r="F21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86" t="s">
        <v>19</v>
      </c>
      <c r="H2186">
        <v>83</v>
      </c>
      <c r="I2186">
        <v>8</v>
      </c>
      <c r="J2186">
        <v>84</v>
      </c>
      <c r="K2186" t="s">
        <v>20</v>
      </c>
      <c r="L2186">
        <f>IF(AI_Impact_on_Jobs_20303[[#This Row],[Risk_Category]] = "Low", AI_Impact_on_Jobs_20303[[#This Row],[Automation_Probability_2030]], 0)</f>
        <v>0</v>
      </c>
      <c r="M2186">
        <f>IF(AI_Impact_on_Jobs_20303[[#This Row],[Risk_Category]]="Medium", AI_Impact_on_Jobs_20303[[#This Row],[Automation_Probability_2030]], 0)</f>
        <v>0</v>
      </c>
      <c r="N2186">
        <f>IF(AI_Impact_on_Jobs_20303[[#This Row],[Risk_Category]]="High", AI_Impact_on_Jobs_20303[[#This Row],[Automation_Probability_2030]], 0)</f>
        <v>84</v>
      </c>
      <c r="O2186">
        <f>AVERAGE(AI_Impact_on_Jobs_20303[[#This Row],[Skill_1]:[Skill_10]])</f>
        <v>33</v>
      </c>
      <c r="P2186">
        <v>1</v>
      </c>
      <c r="Q2186">
        <v>10</v>
      </c>
      <c r="R2186">
        <v>76</v>
      </c>
      <c r="S2186">
        <v>24</v>
      </c>
      <c r="T2186">
        <v>68</v>
      </c>
      <c r="U2186">
        <v>29</v>
      </c>
      <c r="V2186">
        <v>9</v>
      </c>
      <c r="W2186">
        <v>43</v>
      </c>
      <c r="X2186">
        <v>61</v>
      </c>
      <c r="Y2186">
        <v>9</v>
      </c>
    </row>
    <row r="2187" spans="1:25" x14ac:dyDescent="0.35">
      <c r="A2187">
        <v>2186</v>
      </c>
      <c r="B2187" t="s">
        <v>42</v>
      </c>
      <c r="C2187">
        <v>48027</v>
      </c>
      <c r="D2187">
        <f>ROUND(AI_Impact_on_Jobs_20303[[#This Row],[Salary]]/1000, 1)</f>
        <v>48</v>
      </c>
      <c r="E2187">
        <v>3</v>
      </c>
      <c r="F21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87" t="s">
        <v>38</v>
      </c>
      <c r="H2187">
        <v>51</v>
      </c>
      <c r="I2187">
        <v>113</v>
      </c>
      <c r="J2187">
        <v>4</v>
      </c>
      <c r="K2187" t="s">
        <v>27</v>
      </c>
      <c r="L2187">
        <f>IF(AI_Impact_on_Jobs_20303[[#This Row],[Risk_Category]] = "Low", AI_Impact_on_Jobs_20303[[#This Row],[Automation_Probability_2030]], 0)</f>
        <v>0</v>
      </c>
      <c r="M2187">
        <f>IF(AI_Impact_on_Jobs_20303[[#This Row],[Risk_Category]]="Medium", AI_Impact_on_Jobs_20303[[#This Row],[Automation_Probability_2030]], 0)</f>
        <v>4</v>
      </c>
      <c r="N2187">
        <f>IF(AI_Impact_on_Jobs_20303[[#This Row],[Risk_Category]]="High", AI_Impact_on_Jobs_20303[[#This Row],[Automation_Probability_2030]], 0)</f>
        <v>0</v>
      </c>
      <c r="O2187">
        <f>AVERAGE(AI_Impact_on_Jobs_20303[[#This Row],[Skill_1]:[Skill_10]])</f>
        <v>33.700000000000003</v>
      </c>
      <c r="P2187">
        <v>2</v>
      </c>
      <c r="Q2187">
        <v>32</v>
      </c>
      <c r="R2187">
        <v>4</v>
      </c>
      <c r="S2187">
        <v>64</v>
      </c>
      <c r="T2187">
        <v>93</v>
      </c>
      <c r="U2187">
        <v>2</v>
      </c>
      <c r="V2187">
        <v>69</v>
      </c>
      <c r="W2187">
        <v>1</v>
      </c>
      <c r="X2187">
        <v>19</v>
      </c>
      <c r="Y2187">
        <v>51</v>
      </c>
    </row>
    <row r="2188" spans="1:25" x14ac:dyDescent="0.35">
      <c r="A2188">
        <v>2187</v>
      </c>
      <c r="B2188" t="s">
        <v>40</v>
      </c>
      <c r="C2188">
        <v>45265</v>
      </c>
      <c r="D2188">
        <f>ROUND(AI_Impact_on_Jobs_20303[[#This Row],[Salary]]/1000, 1)</f>
        <v>45.3</v>
      </c>
      <c r="E2188">
        <v>15</v>
      </c>
      <c r="F21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88" t="s">
        <v>22</v>
      </c>
      <c r="H2188">
        <v>86</v>
      </c>
      <c r="I2188">
        <v>124</v>
      </c>
      <c r="J2188">
        <v>5</v>
      </c>
      <c r="K2188" t="s">
        <v>23</v>
      </c>
      <c r="L2188">
        <f>IF(AI_Impact_on_Jobs_20303[[#This Row],[Risk_Category]] = "Low", AI_Impact_on_Jobs_20303[[#This Row],[Automation_Probability_2030]], 0)</f>
        <v>5</v>
      </c>
      <c r="M2188">
        <f>IF(AI_Impact_on_Jobs_20303[[#This Row],[Risk_Category]]="Medium", AI_Impact_on_Jobs_20303[[#This Row],[Automation_Probability_2030]], 0)</f>
        <v>0</v>
      </c>
      <c r="N2188">
        <f>IF(AI_Impact_on_Jobs_20303[[#This Row],[Risk_Category]]="High", AI_Impact_on_Jobs_20303[[#This Row],[Automation_Probability_2030]], 0)</f>
        <v>0</v>
      </c>
      <c r="O2188">
        <f>AVERAGE(AI_Impact_on_Jobs_20303[[#This Row],[Skill_1]:[Skill_10]])</f>
        <v>58</v>
      </c>
      <c r="P2188">
        <v>68</v>
      </c>
      <c r="Q2188">
        <v>82</v>
      </c>
      <c r="R2188">
        <v>53</v>
      </c>
      <c r="S2188">
        <v>97</v>
      </c>
      <c r="T2188">
        <v>0</v>
      </c>
      <c r="U2188">
        <v>82</v>
      </c>
      <c r="V2188">
        <v>33</v>
      </c>
      <c r="W2188">
        <v>65</v>
      </c>
      <c r="X2188">
        <v>69</v>
      </c>
      <c r="Y2188">
        <v>31</v>
      </c>
    </row>
    <row r="2189" spans="1:25" x14ac:dyDescent="0.35">
      <c r="A2189">
        <v>2188</v>
      </c>
      <c r="B2189" t="s">
        <v>18</v>
      </c>
      <c r="C2189">
        <v>39160</v>
      </c>
      <c r="D2189">
        <f>ROUND(AI_Impact_on_Jobs_20303[[#This Row],[Salary]]/1000, 1)</f>
        <v>39.200000000000003</v>
      </c>
      <c r="E2189">
        <v>26</v>
      </c>
      <c r="F21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89" t="s">
        <v>22</v>
      </c>
      <c r="H2189">
        <v>1</v>
      </c>
      <c r="I2189">
        <v>66</v>
      </c>
      <c r="J2189">
        <v>92</v>
      </c>
      <c r="K2189" t="s">
        <v>20</v>
      </c>
      <c r="L2189">
        <f>IF(AI_Impact_on_Jobs_20303[[#This Row],[Risk_Category]] = "Low", AI_Impact_on_Jobs_20303[[#This Row],[Automation_Probability_2030]], 0)</f>
        <v>0</v>
      </c>
      <c r="M2189">
        <f>IF(AI_Impact_on_Jobs_20303[[#This Row],[Risk_Category]]="Medium", AI_Impact_on_Jobs_20303[[#This Row],[Automation_Probability_2030]], 0)</f>
        <v>0</v>
      </c>
      <c r="N2189">
        <f>IF(AI_Impact_on_Jobs_20303[[#This Row],[Risk_Category]]="High", AI_Impact_on_Jobs_20303[[#This Row],[Automation_Probability_2030]], 0)</f>
        <v>92</v>
      </c>
      <c r="O2189">
        <f>AVERAGE(AI_Impact_on_Jobs_20303[[#This Row],[Skill_1]:[Skill_10]])</f>
        <v>64.400000000000006</v>
      </c>
      <c r="P2189">
        <v>12</v>
      </c>
      <c r="Q2189">
        <v>38</v>
      </c>
      <c r="R2189">
        <v>73</v>
      </c>
      <c r="S2189">
        <v>79</v>
      </c>
      <c r="T2189">
        <v>95</v>
      </c>
      <c r="U2189">
        <v>79</v>
      </c>
      <c r="V2189">
        <v>84</v>
      </c>
      <c r="W2189">
        <v>95</v>
      </c>
      <c r="X2189">
        <v>55</v>
      </c>
      <c r="Y2189">
        <v>34</v>
      </c>
    </row>
    <row r="2190" spans="1:25" x14ac:dyDescent="0.35">
      <c r="A2190">
        <v>2189</v>
      </c>
      <c r="B2190" t="s">
        <v>18</v>
      </c>
      <c r="C2190">
        <v>100717</v>
      </c>
      <c r="D2190">
        <f>ROUND(AI_Impact_on_Jobs_20303[[#This Row],[Salary]]/1000, 1)</f>
        <v>100.7</v>
      </c>
      <c r="E2190">
        <v>16</v>
      </c>
      <c r="F21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90" t="s">
        <v>25</v>
      </c>
      <c r="H2190">
        <v>16</v>
      </c>
      <c r="I2190">
        <v>57</v>
      </c>
      <c r="J2190">
        <v>9</v>
      </c>
      <c r="K2190" t="s">
        <v>20</v>
      </c>
      <c r="L2190">
        <f>IF(AI_Impact_on_Jobs_20303[[#This Row],[Risk_Category]] = "Low", AI_Impact_on_Jobs_20303[[#This Row],[Automation_Probability_2030]], 0)</f>
        <v>0</v>
      </c>
      <c r="M2190">
        <f>IF(AI_Impact_on_Jobs_20303[[#This Row],[Risk_Category]]="Medium", AI_Impact_on_Jobs_20303[[#This Row],[Automation_Probability_2030]], 0)</f>
        <v>0</v>
      </c>
      <c r="N2190">
        <f>IF(AI_Impact_on_Jobs_20303[[#This Row],[Risk_Category]]="High", AI_Impact_on_Jobs_20303[[#This Row],[Automation_Probability_2030]], 0)</f>
        <v>9</v>
      </c>
      <c r="O2190">
        <f>AVERAGE(AI_Impact_on_Jobs_20303[[#This Row],[Skill_1]:[Skill_10]])</f>
        <v>44.1</v>
      </c>
      <c r="P2190">
        <v>95</v>
      </c>
      <c r="Q2190">
        <v>44</v>
      </c>
      <c r="R2190">
        <v>16</v>
      </c>
      <c r="S2190">
        <v>5</v>
      </c>
      <c r="T2190">
        <v>39</v>
      </c>
      <c r="U2190">
        <v>37</v>
      </c>
      <c r="V2190">
        <v>63</v>
      </c>
      <c r="W2190">
        <v>17</v>
      </c>
      <c r="X2190">
        <v>38</v>
      </c>
      <c r="Y2190">
        <v>87</v>
      </c>
    </row>
    <row r="2191" spans="1:25" x14ac:dyDescent="0.35">
      <c r="A2191">
        <v>2190</v>
      </c>
      <c r="B2191" t="s">
        <v>32</v>
      </c>
      <c r="C2191">
        <v>117275</v>
      </c>
      <c r="D2191">
        <f>ROUND(AI_Impact_on_Jobs_20303[[#This Row],[Salary]]/1000, 1)</f>
        <v>117.3</v>
      </c>
      <c r="E2191">
        <v>27</v>
      </c>
      <c r="F21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91" t="s">
        <v>25</v>
      </c>
      <c r="H2191">
        <v>6</v>
      </c>
      <c r="I2191">
        <v>101</v>
      </c>
      <c r="J2191">
        <v>34</v>
      </c>
      <c r="K2191" t="s">
        <v>27</v>
      </c>
      <c r="L2191">
        <f>IF(AI_Impact_on_Jobs_20303[[#This Row],[Risk_Category]] = "Low", AI_Impact_on_Jobs_20303[[#This Row],[Automation_Probability_2030]], 0)</f>
        <v>0</v>
      </c>
      <c r="M2191">
        <f>IF(AI_Impact_on_Jobs_20303[[#This Row],[Risk_Category]]="Medium", AI_Impact_on_Jobs_20303[[#This Row],[Automation_Probability_2030]], 0)</f>
        <v>34</v>
      </c>
      <c r="N2191">
        <f>IF(AI_Impact_on_Jobs_20303[[#This Row],[Risk_Category]]="High", AI_Impact_on_Jobs_20303[[#This Row],[Automation_Probability_2030]], 0)</f>
        <v>0</v>
      </c>
      <c r="O2191">
        <f>AVERAGE(AI_Impact_on_Jobs_20303[[#This Row],[Skill_1]:[Skill_10]])</f>
        <v>52.6</v>
      </c>
      <c r="P2191">
        <v>96</v>
      </c>
      <c r="Q2191">
        <v>24</v>
      </c>
      <c r="R2191">
        <v>93</v>
      </c>
      <c r="S2191">
        <v>83</v>
      </c>
      <c r="T2191">
        <v>55</v>
      </c>
      <c r="U2191">
        <v>34</v>
      </c>
      <c r="V2191">
        <v>86</v>
      </c>
      <c r="W2191">
        <v>15</v>
      </c>
      <c r="X2191">
        <v>18</v>
      </c>
      <c r="Y2191">
        <v>22</v>
      </c>
    </row>
    <row r="2192" spans="1:25" x14ac:dyDescent="0.35">
      <c r="A2192">
        <v>2191</v>
      </c>
      <c r="B2192" t="s">
        <v>18</v>
      </c>
      <c r="C2192">
        <v>73496</v>
      </c>
      <c r="D2192">
        <f>ROUND(AI_Impact_on_Jobs_20303[[#This Row],[Salary]]/1000, 1)</f>
        <v>73.5</v>
      </c>
      <c r="E2192">
        <v>25</v>
      </c>
      <c r="F21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92" t="s">
        <v>22</v>
      </c>
      <c r="H2192">
        <v>31</v>
      </c>
      <c r="I2192">
        <v>149</v>
      </c>
      <c r="J2192">
        <v>75</v>
      </c>
      <c r="K2192" t="s">
        <v>20</v>
      </c>
      <c r="L2192">
        <f>IF(AI_Impact_on_Jobs_20303[[#This Row],[Risk_Category]] = "Low", AI_Impact_on_Jobs_20303[[#This Row],[Automation_Probability_2030]], 0)</f>
        <v>0</v>
      </c>
      <c r="M2192">
        <f>IF(AI_Impact_on_Jobs_20303[[#This Row],[Risk_Category]]="Medium", AI_Impact_on_Jobs_20303[[#This Row],[Automation_Probability_2030]], 0)</f>
        <v>0</v>
      </c>
      <c r="N2192">
        <f>IF(AI_Impact_on_Jobs_20303[[#This Row],[Risk_Category]]="High", AI_Impact_on_Jobs_20303[[#This Row],[Automation_Probability_2030]], 0)</f>
        <v>75</v>
      </c>
      <c r="O2192">
        <f>AVERAGE(AI_Impact_on_Jobs_20303[[#This Row],[Skill_1]:[Skill_10]])</f>
        <v>45.1</v>
      </c>
      <c r="P2192">
        <v>81</v>
      </c>
      <c r="Q2192">
        <v>1</v>
      </c>
      <c r="R2192">
        <v>35</v>
      </c>
      <c r="S2192">
        <v>24</v>
      </c>
      <c r="T2192">
        <v>98</v>
      </c>
      <c r="U2192">
        <v>3</v>
      </c>
      <c r="V2192">
        <v>72</v>
      </c>
      <c r="W2192">
        <v>25</v>
      </c>
      <c r="X2192">
        <v>81</v>
      </c>
      <c r="Y2192">
        <v>31</v>
      </c>
    </row>
    <row r="2193" spans="1:25" x14ac:dyDescent="0.35">
      <c r="A2193">
        <v>2192</v>
      </c>
      <c r="B2193" t="s">
        <v>35</v>
      </c>
      <c r="C2193">
        <v>95635</v>
      </c>
      <c r="D2193">
        <f>ROUND(AI_Impact_on_Jobs_20303[[#This Row],[Salary]]/1000, 1)</f>
        <v>95.6</v>
      </c>
      <c r="E2193">
        <v>1</v>
      </c>
      <c r="F21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93" t="s">
        <v>22</v>
      </c>
      <c r="H2193">
        <v>27</v>
      </c>
      <c r="I2193">
        <v>91</v>
      </c>
      <c r="J2193">
        <v>59</v>
      </c>
      <c r="K2193" t="s">
        <v>27</v>
      </c>
      <c r="L2193">
        <f>IF(AI_Impact_on_Jobs_20303[[#This Row],[Risk_Category]] = "Low", AI_Impact_on_Jobs_20303[[#This Row],[Automation_Probability_2030]], 0)</f>
        <v>0</v>
      </c>
      <c r="M2193">
        <f>IF(AI_Impact_on_Jobs_20303[[#This Row],[Risk_Category]]="Medium", AI_Impact_on_Jobs_20303[[#This Row],[Automation_Probability_2030]], 0)</f>
        <v>59</v>
      </c>
      <c r="N2193">
        <f>IF(AI_Impact_on_Jobs_20303[[#This Row],[Risk_Category]]="High", AI_Impact_on_Jobs_20303[[#This Row],[Automation_Probability_2030]], 0)</f>
        <v>0</v>
      </c>
      <c r="O2193">
        <f>AVERAGE(AI_Impact_on_Jobs_20303[[#This Row],[Skill_1]:[Skill_10]])</f>
        <v>35.700000000000003</v>
      </c>
      <c r="P2193">
        <v>1</v>
      </c>
      <c r="Q2193">
        <v>76</v>
      </c>
      <c r="R2193">
        <v>11</v>
      </c>
      <c r="S2193">
        <v>91</v>
      </c>
      <c r="T2193">
        <v>28</v>
      </c>
      <c r="U2193">
        <v>58</v>
      </c>
      <c r="V2193">
        <v>12</v>
      </c>
      <c r="W2193">
        <v>27</v>
      </c>
      <c r="X2193">
        <v>4</v>
      </c>
      <c r="Y2193">
        <v>49</v>
      </c>
    </row>
    <row r="2194" spans="1:25" x14ac:dyDescent="0.35">
      <c r="A2194">
        <v>2193</v>
      </c>
      <c r="B2194" t="s">
        <v>26</v>
      </c>
      <c r="C2194">
        <v>57762</v>
      </c>
      <c r="D2194">
        <f>ROUND(AI_Impact_on_Jobs_20303[[#This Row],[Salary]]/1000, 1)</f>
        <v>57.8</v>
      </c>
      <c r="E2194">
        <v>7</v>
      </c>
      <c r="F21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94" t="s">
        <v>38</v>
      </c>
      <c r="H2194">
        <v>89</v>
      </c>
      <c r="I2194">
        <v>51</v>
      </c>
      <c r="J2194">
        <v>61</v>
      </c>
      <c r="K2194" t="s">
        <v>27</v>
      </c>
      <c r="L2194">
        <f>IF(AI_Impact_on_Jobs_20303[[#This Row],[Risk_Category]] = "Low", AI_Impact_on_Jobs_20303[[#This Row],[Automation_Probability_2030]], 0)</f>
        <v>0</v>
      </c>
      <c r="M2194">
        <f>IF(AI_Impact_on_Jobs_20303[[#This Row],[Risk_Category]]="Medium", AI_Impact_on_Jobs_20303[[#This Row],[Automation_Probability_2030]], 0)</f>
        <v>61</v>
      </c>
      <c r="N2194">
        <f>IF(AI_Impact_on_Jobs_20303[[#This Row],[Risk_Category]]="High", AI_Impact_on_Jobs_20303[[#This Row],[Automation_Probability_2030]], 0)</f>
        <v>0</v>
      </c>
      <c r="O2194">
        <f>AVERAGE(AI_Impact_on_Jobs_20303[[#This Row],[Skill_1]:[Skill_10]])</f>
        <v>29</v>
      </c>
      <c r="P2194">
        <v>47</v>
      </c>
      <c r="Q2194">
        <v>52</v>
      </c>
      <c r="R2194">
        <v>21</v>
      </c>
      <c r="S2194">
        <v>61</v>
      </c>
      <c r="T2194">
        <v>54</v>
      </c>
      <c r="U2194">
        <v>16</v>
      </c>
      <c r="V2194">
        <v>24</v>
      </c>
      <c r="W2194">
        <v>7</v>
      </c>
      <c r="X2194">
        <v>7</v>
      </c>
      <c r="Y2194">
        <v>1</v>
      </c>
    </row>
    <row r="2195" spans="1:25" x14ac:dyDescent="0.35">
      <c r="A2195">
        <v>2194</v>
      </c>
      <c r="B2195" t="s">
        <v>31</v>
      </c>
      <c r="C2195">
        <v>95888</v>
      </c>
      <c r="D2195">
        <f>ROUND(AI_Impact_on_Jobs_20303[[#This Row],[Salary]]/1000, 1)</f>
        <v>95.9</v>
      </c>
      <c r="E2195">
        <v>15</v>
      </c>
      <c r="F21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195" t="s">
        <v>25</v>
      </c>
      <c r="H2195">
        <v>68</v>
      </c>
      <c r="I2195">
        <v>82</v>
      </c>
      <c r="J2195">
        <v>14</v>
      </c>
      <c r="K2195" t="s">
        <v>23</v>
      </c>
      <c r="L2195">
        <f>IF(AI_Impact_on_Jobs_20303[[#This Row],[Risk_Category]] = "Low", AI_Impact_on_Jobs_20303[[#This Row],[Automation_Probability_2030]], 0)</f>
        <v>14</v>
      </c>
      <c r="M2195">
        <f>IF(AI_Impact_on_Jobs_20303[[#This Row],[Risk_Category]]="Medium", AI_Impact_on_Jobs_20303[[#This Row],[Automation_Probability_2030]], 0)</f>
        <v>0</v>
      </c>
      <c r="N2195">
        <f>IF(AI_Impact_on_Jobs_20303[[#This Row],[Risk_Category]]="High", AI_Impact_on_Jobs_20303[[#This Row],[Automation_Probability_2030]], 0)</f>
        <v>0</v>
      </c>
      <c r="O2195">
        <f>AVERAGE(AI_Impact_on_Jobs_20303[[#This Row],[Skill_1]:[Skill_10]])</f>
        <v>41.8</v>
      </c>
      <c r="P2195">
        <v>13</v>
      </c>
      <c r="Q2195">
        <v>58</v>
      </c>
      <c r="R2195">
        <v>34</v>
      </c>
      <c r="S2195">
        <v>68</v>
      </c>
      <c r="T2195">
        <v>74</v>
      </c>
      <c r="U2195">
        <v>58</v>
      </c>
      <c r="V2195">
        <v>28</v>
      </c>
      <c r="W2195">
        <v>51</v>
      </c>
      <c r="X2195">
        <v>25</v>
      </c>
      <c r="Y2195">
        <v>9</v>
      </c>
    </row>
    <row r="2196" spans="1:25" x14ac:dyDescent="0.35">
      <c r="A2196">
        <v>2195</v>
      </c>
      <c r="B2196" t="s">
        <v>39</v>
      </c>
      <c r="C2196">
        <v>84150</v>
      </c>
      <c r="D2196">
        <f>ROUND(AI_Impact_on_Jobs_20303[[#This Row],[Salary]]/1000, 1)</f>
        <v>84.2</v>
      </c>
      <c r="E2196">
        <v>23</v>
      </c>
      <c r="F21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196" t="s">
        <v>38</v>
      </c>
      <c r="H2196">
        <v>97</v>
      </c>
      <c r="I2196">
        <v>105</v>
      </c>
      <c r="J2196">
        <v>78</v>
      </c>
      <c r="K2196" t="s">
        <v>20</v>
      </c>
      <c r="L2196">
        <f>IF(AI_Impact_on_Jobs_20303[[#This Row],[Risk_Category]] = "Low", AI_Impact_on_Jobs_20303[[#This Row],[Automation_Probability_2030]], 0)</f>
        <v>0</v>
      </c>
      <c r="M2196">
        <f>IF(AI_Impact_on_Jobs_20303[[#This Row],[Risk_Category]]="Medium", AI_Impact_on_Jobs_20303[[#This Row],[Automation_Probability_2030]], 0)</f>
        <v>0</v>
      </c>
      <c r="N2196">
        <f>IF(AI_Impact_on_Jobs_20303[[#This Row],[Risk_Category]]="High", AI_Impact_on_Jobs_20303[[#This Row],[Automation_Probability_2030]], 0)</f>
        <v>78</v>
      </c>
      <c r="O2196">
        <f>AVERAGE(AI_Impact_on_Jobs_20303[[#This Row],[Skill_1]:[Skill_10]])</f>
        <v>50.3</v>
      </c>
      <c r="P2196">
        <v>1</v>
      </c>
      <c r="Q2196">
        <v>54</v>
      </c>
      <c r="R2196">
        <v>86</v>
      </c>
      <c r="S2196">
        <v>87</v>
      </c>
      <c r="T2196">
        <v>6</v>
      </c>
      <c r="U2196">
        <v>39</v>
      </c>
      <c r="V2196">
        <v>65</v>
      </c>
      <c r="W2196">
        <v>76</v>
      </c>
      <c r="X2196">
        <v>41</v>
      </c>
      <c r="Y2196">
        <v>48</v>
      </c>
    </row>
    <row r="2197" spans="1:25" x14ac:dyDescent="0.35">
      <c r="A2197">
        <v>2196</v>
      </c>
      <c r="B2197" t="s">
        <v>30</v>
      </c>
      <c r="C2197">
        <v>87026</v>
      </c>
      <c r="D2197">
        <f>ROUND(AI_Impact_on_Jobs_20303[[#This Row],[Salary]]/1000, 1)</f>
        <v>87</v>
      </c>
      <c r="E2197">
        <v>4</v>
      </c>
      <c r="F21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97" t="s">
        <v>19</v>
      </c>
      <c r="H2197">
        <v>88</v>
      </c>
      <c r="I2197">
        <v>129</v>
      </c>
      <c r="J2197">
        <v>31</v>
      </c>
      <c r="K2197" t="s">
        <v>27</v>
      </c>
      <c r="L2197">
        <f>IF(AI_Impact_on_Jobs_20303[[#This Row],[Risk_Category]] = "Low", AI_Impact_on_Jobs_20303[[#This Row],[Automation_Probability_2030]], 0)</f>
        <v>0</v>
      </c>
      <c r="M2197">
        <f>IF(AI_Impact_on_Jobs_20303[[#This Row],[Risk_Category]]="Medium", AI_Impact_on_Jobs_20303[[#This Row],[Automation_Probability_2030]], 0)</f>
        <v>31</v>
      </c>
      <c r="N2197">
        <f>IF(AI_Impact_on_Jobs_20303[[#This Row],[Risk_Category]]="High", AI_Impact_on_Jobs_20303[[#This Row],[Automation_Probability_2030]], 0)</f>
        <v>0</v>
      </c>
      <c r="O2197">
        <f>AVERAGE(AI_Impact_on_Jobs_20303[[#This Row],[Skill_1]:[Skill_10]])</f>
        <v>63.1</v>
      </c>
      <c r="P2197">
        <v>12</v>
      </c>
      <c r="Q2197">
        <v>85</v>
      </c>
      <c r="R2197">
        <v>83</v>
      </c>
      <c r="S2197">
        <v>39</v>
      </c>
      <c r="T2197">
        <v>58</v>
      </c>
      <c r="U2197">
        <v>91</v>
      </c>
      <c r="V2197">
        <v>91</v>
      </c>
      <c r="W2197">
        <v>78</v>
      </c>
      <c r="X2197">
        <v>21</v>
      </c>
      <c r="Y2197">
        <v>73</v>
      </c>
    </row>
    <row r="2198" spans="1:25" x14ac:dyDescent="0.35">
      <c r="A2198">
        <v>2197</v>
      </c>
      <c r="B2198" t="s">
        <v>31</v>
      </c>
      <c r="C2198">
        <v>133992</v>
      </c>
      <c r="D2198">
        <f>ROUND(AI_Impact_on_Jobs_20303[[#This Row],[Salary]]/1000, 1)</f>
        <v>134</v>
      </c>
      <c r="E2198">
        <v>1</v>
      </c>
      <c r="F21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198" t="s">
        <v>25</v>
      </c>
      <c r="H2198">
        <v>89</v>
      </c>
      <c r="I2198">
        <v>65</v>
      </c>
      <c r="J2198">
        <v>22</v>
      </c>
      <c r="K2198" t="s">
        <v>23</v>
      </c>
      <c r="L2198">
        <f>IF(AI_Impact_on_Jobs_20303[[#This Row],[Risk_Category]] = "Low", AI_Impact_on_Jobs_20303[[#This Row],[Automation_Probability_2030]], 0)</f>
        <v>22</v>
      </c>
      <c r="M2198">
        <f>IF(AI_Impact_on_Jobs_20303[[#This Row],[Risk_Category]]="Medium", AI_Impact_on_Jobs_20303[[#This Row],[Automation_Probability_2030]], 0)</f>
        <v>0</v>
      </c>
      <c r="N2198">
        <f>IF(AI_Impact_on_Jobs_20303[[#This Row],[Risk_Category]]="High", AI_Impact_on_Jobs_20303[[#This Row],[Automation_Probability_2030]], 0)</f>
        <v>0</v>
      </c>
      <c r="O2198">
        <f>AVERAGE(AI_Impact_on_Jobs_20303[[#This Row],[Skill_1]:[Skill_10]])</f>
        <v>57</v>
      </c>
      <c r="P2198">
        <v>61</v>
      </c>
      <c r="Q2198">
        <v>78</v>
      </c>
      <c r="R2198">
        <v>55</v>
      </c>
      <c r="S2198">
        <v>6</v>
      </c>
      <c r="T2198">
        <v>71</v>
      </c>
      <c r="U2198">
        <v>38</v>
      </c>
      <c r="V2198">
        <v>32</v>
      </c>
      <c r="W2198">
        <v>99</v>
      </c>
      <c r="X2198">
        <v>59</v>
      </c>
      <c r="Y2198">
        <v>71</v>
      </c>
    </row>
    <row r="2199" spans="1:25" x14ac:dyDescent="0.35">
      <c r="A2199">
        <v>2198</v>
      </c>
      <c r="B2199" t="s">
        <v>26</v>
      </c>
      <c r="C2199">
        <v>115847</v>
      </c>
      <c r="D2199">
        <f>ROUND(AI_Impact_on_Jobs_20303[[#This Row],[Salary]]/1000, 1)</f>
        <v>115.8</v>
      </c>
      <c r="E2199">
        <v>18</v>
      </c>
      <c r="F21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199" t="s">
        <v>38</v>
      </c>
      <c r="H2199">
        <v>77</v>
      </c>
      <c r="I2199">
        <v>125</v>
      </c>
      <c r="J2199">
        <v>56</v>
      </c>
      <c r="K2199" t="s">
        <v>27</v>
      </c>
      <c r="L2199">
        <f>IF(AI_Impact_on_Jobs_20303[[#This Row],[Risk_Category]] = "Low", AI_Impact_on_Jobs_20303[[#This Row],[Automation_Probability_2030]], 0)</f>
        <v>0</v>
      </c>
      <c r="M2199">
        <f>IF(AI_Impact_on_Jobs_20303[[#This Row],[Risk_Category]]="Medium", AI_Impact_on_Jobs_20303[[#This Row],[Automation_Probability_2030]], 0)</f>
        <v>56</v>
      </c>
      <c r="N2199">
        <f>IF(AI_Impact_on_Jobs_20303[[#This Row],[Risk_Category]]="High", AI_Impact_on_Jobs_20303[[#This Row],[Automation_Probability_2030]], 0)</f>
        <v>0</v>
      </c>
      <c r="O2199">
        <f>AVERAGE(AI_Impact_on_Jobs_20303[[#This Row],[Skill_1]:[Skill_10]])</f>
        <v>40.200000000000003</v>
      </c>
      <c r="P2199">
        <v>10</v>
      </c>
      <c r="Q2199">
        <v>46</v>
      </c>
      <c r="R2199">
        <v>71</v>
      </c>
      <c r="S2199">
        <v>8</v>
      </c>
      <c r="T2199">
        <v>38</v>
      </c>
      <c r="U2199">
        <v>46</v>
      </c>
      <c r="V2199">
        <v>97</v>
      </c>
      <c r="W2199">
        <v>3</v>
      </c>
      <c r="X2199">
        <v>34</v>
      </c>
      <c r="Y2199">
        <v>49</v>
      </c>
    </row>
    <row r="2200" spans="1:25" x14ac:dyDescent="0.35">
      <c r="A2200">
        <v>2199</v>
      </c>
      <c r="B2200" t="s">
        <v>36</v>
      </c>
      <c r="C2200">
        <v>30645</v>
      </c>
      <c r="D2200">
        <f>ROUND(AI_Impact_on_Jobs_20303[[#This Row],[Salary]]/1000, 1)</f>
        <v>30.6</v>
      </c>
      <c r="E2200">
        <v>4</v>
      </c>
      <c r="F22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00" t="s">
        <v>25</v>
      </c>
      <c r="H2200">
        <v>9</v>
      </c>
      <c r="I2200">
        <v>79</v>
      </c>
      <c r="J2200">
        <v>4</v>
      </c>
      <c r="K2200" t="s">
        <v>27</v>
      </c>
      <c r="L2200">
        <f>IF(AI_Impact_on_Jobs_20303[[#This Row],[Risk_Category]] = "Low", AI_Impact_on_Jobs_20303[[#This Row],[Automation_Probability_2030]], 0)</f>
        <v>0</v>
      </c>
      <c r="M2200">
        <f>IF(AI_Impact_on_Jobs_20303[[#This Row],[Risk_Category]]="Medium", AI_Impact_on_Jobs_20303[[#This Row],[Automation_Probability_2030]], 0)</f>
        <v>4</v>
      </c>
      <c r="N2200">
        <f>IF(AI_Impact_on_Jobs_20303[[#This Row],[Risk_Category]]="High", AI_Impact_on_Jobs_20303[[#This Row],[Automation_Probability_2030]], 0)</f>
        <v>0</v>
      </c>
      <c r="O2200">
        <f>AVERAGE(AI_Impact_on_Jobs_20303[[#This Row],[Skill_1]:[Skill_10]])</f>
        <v>46.7</v>
      </c>
      <c r="P2200">
        <v>82</v>
      </c>
      <c r="Q2200">
        <v>28</v>
      </c>
      <c r="R2200">
        <v>66</v>
      </c>
      <c r="S2200">
        <v>82</v>
      </c>
      <c r="T2200">
        <v>79</v>
      </c>
      <c r="U2200">
        <v>78</v>
      </c>
      <c r="V2200">
        <v>9</v>
      </c>
      <c r="W2200">
        <v>8</v>
      </c>
      <c r="X2200">
        <v>31</v>
      </c>
      <c r="Y2200">
        <v>4</v>
      </c>
    </row>
    <row r="2201" spans="1:25" x14ac:dyDescent="0.35">
      <c r="A2201">
        <v>2200</v>
      </c>
      <c r="B2201" t="s">
        <v>31</v>
      </c>
      <c r="C2201">
        <v>40704</v>
      </c>
      <c r="D2201">
        <f>ROUND(AI_Impact_on_Jobs_20303[[#This Row],[Salary]]/1000, 1)</f>
        <v>40.700000000000003</v>
      </c>
      <c r="E2201">
        <v>23</v>
      </c>
      <c r="F22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01" t="s">
        <v>22</v>
      </c>
      <c r="H2201">
        <v>39</v>
      </c>
      <c r="I2201">
        <v>106</v>
      </c>
      <c r="J2201">
        <v>12</v>
      </c>
      <c r="K2201" t="s">
        <v>23</v>
      </c>
      <c r="L2201">
        <f>IF(AI_Impact_on_Jobs_20303[[#This Row],[Risk_Category]] = "Low", AI_Impact_on_Jobs_20303[[#This Row],[Automation_Probability_2030]], 0)</f>
        <v>12</v>
      </c>
      <c r="M2201">
        <f>IF(AI_Impact_on_Jobs_20303[[#This Row],[Risk_Category]]="Medium", AI_Impact_on_Jobs_20303[[#This Row],[Automation_Probability_2030]], 0)</f>
        <v>0</v>
      </c>
      <c r="N2201">
        <f>IF(AI_Impact_on_Jobs_20303[[#This Row],[Risk_Category]]="High", AI_Impact_on_Jobs_20303[[#This Row],[Automation_Probability_2030]], 0)</f>
        <v>0</v>
      </c>
      <c r="O2201">
        <f>AVERAGE(AI_Impact_on_Jobs_20303[[#This Row],[Skill_1]:[Skill_10]])</f>
        <v>46.8</v>
      </c>
      <c r="P2201">
        <v>49</v>
      </c>
      <c r="Q2201">
        <v>33</v>
      </c>
      <c r="R2201">
        <v>2</v>
      </c>
      <c r="S2201">
        <v>65</v>
      </c>
      <c r="T2201">
        <v>67</v>
      </c>
      <c r="U2201">
        <v>83</v>
      </c>
      <c r="V2201">
        <v>87</v>
      </c>
      <c r="W2201">
        <v>7</v>
      </c>
      <c r="X2201">
        <v>69</v>
      </c>
      <c r="Y2201">
        <v>6</v>
      </c>
    </row>
    <row r="2202" spans="1:25" x14ac:dyDescent="0.35">
      <c r="A2202">
        <v>2201</v>
      </c>
      <c r="B2202" t="s">
        <v>35</v>
      </c>
      <c r="C2202">
        <v>62256</v>
      </c>
      <c r="D2202">
        <f>ROUND(AI_Impact_on_Jobs_20303[[#This Row],[Salary]]/1000, 1)</f>
        <v>62.3</v>
      </c>
      <c r="E2202">
        <v>7</v>
      </c>
      <c r="F22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02" t="s">
        <v>38</v>
      </c>
      <c r="H2202">
        <v>81</v>
      </c>
      <c r="I2202">
        <v>73</v>
      </c>
      <c r="J2202">
        <v>44</v>
      </c>
      <c r="K2202" t="s">
        <v>27</v>
      </c>
      <c r="L2202">
        <f>IF(AI_Impact_on_Jobs_20303[[#This Row],[Risk_Category]] = "Low", AI_Impact_on_Jobs_20303[[#This Row],[Automation_Probability_2030]], 0)</f>
        <v>0</v>
      </c>
      <c r="M2202">
        <f>IF(AI_Impact_on_Jobs_20303[[#This Row],[Risk_Category]]="Medium", AI_Impact_on_Jobs_20303[[#This Row],[Automation_Probability_2030]], 0)</f>
        <v>44</v>
      </c>
      <c r="N2202">
        <f>IF(AI_Impact_on_Jobs_20303[[#This Row],[Risk_Category]]="High", AI_Impact_on_Jobs_20303[[#This Row],[Automation_Probability_2030]], 0)</f>
        <v>0</v>
      </c>
      <c r="O2202">
        <f>AVERAGE(AI_Impact_on_Jobs_20303[[#This Row],[Skill_1]:[Skill_10]])</f>
        <v>43.6</v>
      </c>
      <c r="P2202">
        <v>15</v>
      </c>
      <c r="Q2202">
        <v>2</v>
      </c>
      <c r="R2202">
        <v>78</v>
      </c>
      <c r="S2202">
        <v>26</v>
      </c>
      <c r="T2202">
        <v>45</v>
      </c>
      <c r="U2202">
        <v>15</v>
      </c>
      <c r="V2202">
        <v>68</v>
      </c>
      <c r="W2202">
        <v>73</v>
      </c>
      <c r="X2202">
        <v>36</v>
      </c>
      <c r="Y2202">
        <v>78</v>
      </c>
    </row>
    <row r="2203" spans="1:25" x14ac:dyDescent="0.35">
      <c r="A2203">
        <v>2202</v>
      </c>
      <c r="B2203" t="s">
        <v>26</v>
      </c>
      <c r="C2203">
        <v>64224</v>
      </c>
      <c r="D2203">
        <f>ROUND(AI_Impact_on_Jobs_20303[[#This Row],[Salary]]/1000, 1)</f>
        <v>64.2</v>
      </c>
      <c r="E2203">
        <v>11</v>
      </c>
      <c r="F22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03" t="s">
        <v>25</v>
      </c>
      <c r="H2203">
        <v>69</v>
      </c>
      <c r="I2203">
        <v>123</v>
      </c>
      <c r="J2203">
        <v>69</v>
      </c>
      <c r="K2203" t="s">
        <v>27</v>
      </c>
      <c r="L2203">
        <f>IF(AI_Impact_on_Jobs_20303[[#This Row],[Risk_Category]] = "Low", AI_Impact_on_Jobs_20303[[#This Row],[Automation_Probability_2030]], 0)</f>
        <v>0</v>
      </c>
      <c r="M2203">
        <f>IF(AI_Impact_on_Jobs_20303[[#This Row],[Risk_Category]]="Medium", AI_Impact_on_Jobs_20303[[#This Row],[Automation_Probability_2030]], 0)</f>
        <v>69</v>
      </c>
      <c r="N2203">
        <f>IF(AI_Impact_on_Jobs_20303[[#This Row],[Risk_Category]]="High", AI_Impact_on_Jobs_20303[[#This Row],[Automation_Probability_2030]], 0)</f>
        <v>0</v>
      </c>
      <c r="O2203">
        <f>AVERAGE(AI_Impact_on_Jobs_20303[[#This Row],[Skill_1]:[Skill_10]])</f>
        <v>26.9</v>
      </c>
      <c r="P2203">
        <v>23</v>
      </c>
      <c r="Q2203">
        <v>9</v>
      </c>
      <c r="R2203">
        <v>26</v>
      </c>
      <c r="S2203">
        <v>12</v>
      </c>
      <c r="T2203">
        <v>17</v>
      </c>
      <c r="U2203">
        <v>33</v>
      </c>
      <c r="V2203">
        <v>41</v>
      </c>
      <c r="W2203">
        <v>9</v>
      </c>
      <c r="X2203">
        <v>2</v>
      </c>
      <c r="Y2203">
        <v>97</v>
      </c>
    </row>
    <row r="2204" spans="1:25" x14ac:dyDescent="0.35">
      <c r="A2204">
        <v>2203</v>
      </c>
      <c r="B2204" t="s">
        <v>42</v>
      </c>
      <c r="C2204">
        <v>43167</v>
      </c>
      <c r="D2204">
        <f>ROUND(AI_Impact_on_Jobs_20303[[#This Row],[Salary]]/1000, 1)</f>
        <v>43.2</v>
      </c>
      <c r="E2204">
        <v>11</v>
      </c>
      <c r="F22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04" t="s">
        <v>19</v>
      </c>
      <c r="H2204">
        <v>88</v>
      </c>
      <c r="I2204">
        <v>143</v>
      </c>
      <c r="J2204">
        <v>6</v>
      </c>
      <c r="K2204" t="s">
        <v>27</v>
      </c>
      <c r="L2204">
        <f>IF(AI_Impact_on_Jobs_20303[[#This Row],[Risk_Category]] = "Low", AI_Impact_on_Jobs_20303[[#This Row],[Automation_Probability_2030]], 0)</f>
        <v>0</v>
      </c>
      <c r="M2204">
        <f>IF(AI_Impact_on_Jobs_20303[[#This Row],[Risk_Category]]="Medium", AI_Impact_on_Jobs_20303[[#This Row],[Automation_Probability_2030]], 0)</f>
        <v>6</v>
      </c>
      <c r="N2204">
        <f>IF(AI_Impact_on_Jobs_20303[[#This Row],[Risk_Category]]="High", AI_Impact_on_Jobs_20303[[#This Row],[Automation_Probability_2030]], 0)</f>
        <v>0</v>
      </c>
      <c r="O2204">
        <f>AVERAGE(AI_Impact_on_Jobs_20303[[#This Row],[Skill_1]:[Skill_10]])</f>
        <v>53.1</v>
      </c>
      <c r="P2204">
        <v>79</v>
      </c>
      <c r="Q2204">
        <v>44</v>
      </c>
      <c r="R2204">
        <v>51</v>
      </c>
      <c r="S2204">
        <v>93</v>
      </c>
      <c r="T2204">
        <v>38</v>
      </c>
      <c r="U2204">
        <v>4</v>
      </c>
      <c r="V2204">
        <v>76</v>
      </c>
      <c r="W2204">
        <v>57</v>
      </c>
      <c r="X2204">
        <v>81</v>
      </c>
      <c r="Y2204">
        <v>8</v>
      </c>
    </row>
    <row r="2205" spans="1:25" x14ac:dyDescent="0.35">
      <c r="A2205">
        <v>2204</v>
      </c>
      <c r="B2205" t="s">
        <v>42</v>
      </c>
      <c r="C2205">
        <v>99459</v>
      </c>
      <c r="D2205">
        <f>ROUND(AI_Impact_on_Jobs_20303[[#This Row],[Salary]]/1000, 1)</f>
        <v>99.5</v>
      </c>
      <c r="E2205">
        <v>6</v>
      </c>
      <c r="F22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05" t="s">
        <v>25</v>
      </c>
      <c r="H2205">
        <v>25</v>
      </c>
      <c r="I2205">
        <v>14</v>
      </c>
      <c r="J2205">
        <v>34</v>
      </c>
      <c r="K2205" t="s">
        <v>27</v>
      </c>
      <c r="L2205">
        <f>IF(AI_Impact_on_Jobs_20303[[#This Row],[Risk_Category]] = "Low", AI_Impact_on_Jobs_20303[[#This Row],[Automation_Probability_2030]], 0)</f>
        <v>0</v>
      </c>
      <c r="M2205">
        <f>IF(AI_Impact_on_Jobs_20303[[#This Row],[Risk_Category]]="Medium", AI_Impact_on_Jobs_20303[[#This Row],[Automation_Probability_2030]], 0)</f>
        <v>34</v>
      </c>
      <c r="N2205">
        <f>IF(AI_Impact_on_Jobs_20303[[#This Row],[Risk_Category]]="High", AI_Impact_on_Jobs_20303[[#This Row],[Automation_Probability_2030]], 0)</f>
        <v>0</v>
      </c>
      <c r="O2205">
        <f>AVERAGE(AI_Impact_on_Jobs_20303[[#This Row],[Skill_1]:[Skill_10]])</f>
        <v>36.1</v>
      </c>
      <c r="P2205">
        <v>84</v>
      </c>
      <c r="Q2205">
        <v>9</v>
      </c>
      <c r="R2205">
        <v>3</v>
      </c>
      <c r="S2205">
        <v>24</v>
      </c>
      <c r="T2205">
        <v>33</v>
      </c>
      <c r="U2205">
        <v>63</v>
      </c>
      <c r="V2205">
        <v>13</v>
      </c>
      <c r="W2205">
        <v>44</v>
      </c>
      <c r="X2205">
        <v>2</v>
      </c>
      <c r="Y2205">
        <v>86</v>
      </c>
    </row>
    <row r="2206" spans="1:25" x14ac:dyDescent="0.35">
      <c r="A2206">
        <v>2205</v>
      </c>
      <c r="B2206" t="s">
        <v>39</v>
      </c>
      <c r="C2206">
        <v>90628</v>
      </c>
      <c r="D2206">
        <f>ROUND(AI_Impact_on_Jobs_20303[[#This Row],[Salary]]/1000, 1)</f>
        <v>90.6</v>
      </c>
      <c r="E2206">
        <v>24</v>
      </c>
      <c r="F22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06" t="s">
        <v>19</v>
      </c>
      <c r="H2206">
        <v>36</v>
      </c>
      <c r="I2206">
        <v>113</v>
      </c>
      <c r="J2206">
        <v>93</v>
      </c>
      <c r="K2206" t="s">
        <v>20</v>
      </c>
      <c r="L2206">
        <f>IF(AI_Impact_on_Jobs_20303[[#This Row],[Risk_Category]] = "Low", AI_Impact_on_Jobs_20303[[#This Row],[Automation_Probability_2030]], 0)</f>
        <v>0</v>
      </c>
      <c r="M2206">
        <f>IF(AI_Impact_on_Jobs_20303[[#This Row],[Risk_Category]]="Medium", AI_Impact_on_Jobs_20303[[#This Row],[Automation_Probability_2030]], 0)</f>
        <v>0</v>
      </c>
      <c r="N2206">
        <f>IF(AI_Impact_on_Jobs_20303[[#This Row],[Risk_Category]]="High", AI_Impact_on_Jobs_20303[[#This Row],[Automation_Probability_2030]], 0)</f>
        <v>93</v>
      </c>
      <c r="O2206">
        <f>AVERAGE(AI_Impact_on_Jobs_20303[[#This Row],[Skill_1]:[Skill_10]])</f>
        <v>46.2</v>
      </c>
      <c r="P2206">
        <v>87</v>
      </c>
      <c r="Q2206">
        <v>9</v>
      </c>
      <c r="R2206">
        <v>6</v>
      </c>
      <c r="S2206">
        <v>84</v>
      </c>
      <c r="T2206">
        <v>78</v>
      </c>
      <c r="U2206">
        <v>9</v>
      </c>
      <c r="V2206">
        <v>31</v>
      </c>
      <c r="W2206">
        <v>91</v>
      </c>
      <c r="X2206">
        <v>4</v>
      </c>
      <c r="Y2206">
        <v>63</v>
      </c>
    </row>
    <row r="2207" spans="1:25" x14ac:dyDescent="0.35">
      <c r="A2207">
        <v>2206</v>
      </c>
      <c r="B2207" t="s">
        <v>34</v>
      </c>
      <c r="C2207">
        <v>95162</v>
      </c>
      <c r="D2207">
        <f>ROUND(AI_Impact_on_Jobs_20303[[#This Row],[Salary]]/1000, 1)</f>
        <v>95.2</v>
      </c>
      <c r="E2207">
        <v>25</v>
      </c>
      <c r="F22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07" t="s">
        <v>22</v>
      </c>
      <c r="H2207">
        <v>43</v>
      </c>
      <c r="I2207">
        <v>105</v>
      </c>
      <c r="J2207">
        <v>44</v>
      </c>
      <c r="K2207" t="s">
        <v>27</v>
      </c>
      <c r="L2207">
        <f>IF(AI_Impact_on_Jobs_20303[[#This Row],[Risk_Category]] = "Low", AI_Impact_on_Jobs_20303[[#This Row],[Automation_Probability_2030]], 0)</f>
        <v>0</v>
      </c>
      <c r="M2207">
        <f>IF(AI_Impact_on_Jobs_20303[[#This Row],[Risk_Category]]="Medium", AI_Impact_on_Jobs_20303[[#This Row],[Automation_Probability_2030]], 0)</f>
        <v>44</v>
      </c>
      <c r="N2207">
        <f>IF(AI_Impact_on_Jobs_20303[[#This Row],[Risk_Category]]="High", AI_Impact_on_Jobs_20303[[#This Row],[Automation_Probability_2030]], 0)</f>
        <v>0</v>
      </c>
      <c r="O2207">
        <f>AVERAGE(AI_Impact_on_Jobs_20303[[#This Row],[Skill_1]:[Skill_10]])</f>
        <v>49.7</v>
      </c>
      <c r="P2207">
        <v>79</v>
      </c>
      <c r="Q2207">
        <v>63</v>
      </c>
      <c r="R2207">
        <v>69</v>
      </c>
      <c r="S2207">
        <v>23</v>
      </c>
      <c r="T2207">
        <v>97</v>
      </c>
      <c r="U2207">
        <v>66</v>
      </c>
      <c r="V2207">
        <v>2</v>
      </c>
      <c r="W2207">
        <v>75</v>
      </c>
      <c r="X2207">
        <v>17</v>
      </c>
      <c r="Y2207">
        <v>6</v>
      </c>
    </row>
    <row r="2208" spans="1:25" x14ac:dyDescent="0.35">
      <c r="A2208">
        <v>2207</v>
      </c>
      <c r="B2208" t="s">
        <v>43</v>
      </c>
      <c r="C2208">
        <v>144009</v>
      </c>
      <c r="D2208">
        <f>ROUND(AI_Impact_on_Jobs_20303[[#This Row],[Salary]]/1000, 1)</f>
        <v>144</v>
      </c>
      <c r="E2208">
        <v>2</v>
      </c>
      <c r="F22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08" t="s">
        <v>19</v>
      </c>
      <c r="H2208">
        <v>55</v>
      </c>
      <c r="I2208">
        <v>69</v>
      </c>
      <c r="J2208">
        <v>14</v>
      </c>
      <c r="K2208" t="s">
        <v>23</v>
      </c>
      <c r="L2208">
        <f>IF(AI_Impact_on_Jobs_20303[[#This Row],[Risk_Category]] = "Low", AI_Impact_on_Jobs_20303[[#This Row],[Automation_Probability_2030]], 0)</f>
        <v>14</v>
      </c>
      <c r="M2208">
        <f>IF(AI_Impact_on_Jobs_20303[[#This Row],[Risk_Category]]="Medium", AI_Impact_on_Jobs_20303[[#This Row],[Automation_Probability_2030]], 0)</f>
        <v>0</v>
      </c>
      <c r="N2208">
        <f>IF(AI_Impact_on_Jobs_20303[[#This Row],[Risk_Category]]="High", AI_Impact_on_Jobs_20303[[#This Row],[Automation_Probability_2030]], 0)</f>
        <v>0</v>
      </c>
      <c r="O2208">
        <f>AVERAGE(AI_Impact_on_Jobs_20303[[#This Row],[Skill_1]:[Skill_10]])</f>
        <v>52.3</v>
      </c>
      <c r="P2208">
        <v>95</v>
      </c>
      <c r="Q2208">
        <v>29</v>
      </c>
      <c r="R2208">
        <v>16</v>
      </c>
      <c r="S2208">
        <v>99</v>
      </c>
      <c r="T2208">
        <v>3</v>
      </c>
      <c r="U2208">
        <v>68</v>
      </c>
      <c r="V2208">
        <v>23</v>
      </c>
      <c r="W2208">
        <v>55</v>
      </c>
      <c r="X2208">
        <v>39</v>
      </c>
      <c r="Y2208">
        <v>96</v>
      </c>
    </row>
    <row r="2209" spans="1:25" x14ac:dyDescent="0.35">
      <c r="A2209">
        <v>2208</v>
      </c>
      <c r="B2209" t="s">
        <v>43</v>
      </c>
      <c r="C2209">
        <v>53978</v>
      </c>
      <c r="D2209">
        <f>ROUND(AI_Impact_on_Jobs_20303[[#This Row],[Salary]]/1000, 1)</f>
        <v>54</v>
      </c>
      <c r="E2209">
        <v>11</v>
      </c>
      <c r="F22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09" t="s">
        <v>22</v>
      </c>
      <c r="H2209">
        <v>58</v>
      </c>
      <c r="I2209">
        <v>144</v>
      </c>
      <c r="J2209">
        <v>3</v>
      </c>
      <c r="K2209" t="s">
        <v>23</v>
      </c>
      <c r="L2209">
        <f>IF(AI_Impact_on_Jobs_20303[[#This Row],[Risk_Category]] = "Low", AI_Impact_on_Jobs_20303[[#This Row],[Automation_Probability_2030]], 0)</f>
        <v>3</v>
      </c>
      <c r="M2209">
        <f>IF(AI_Impact_on_Jobs_20303[[#This Row],[Risk_Category]]="Medium", AI_Impact_on_Jobs_20303[[#This Row],[Automation_Probability_2030]], 0)</f>
        <v>0</v>
      </c>
      <c r="N2209">
        <f>IF(AI_Impact_on_Jobs_20303[[#This Row],[Risk_Category]]="High", AI_Impact_on_Jobs_20303[[#This Row],[Automation_Probability_2030]], 0)</f>
        <v>0</v>
      </c>
      <c r="O2209">
        <f>AVERAGE(AI_Impact_on_Jobs_20303[[#This Row],[Skill_1]:[Skill_10]])</f>
        <v>37</v>
      </c>
      <c r="P2209">
        <v>1</v>
      </c>
      <c r="Q2209">
        <v>83</v>
      </c>
      <c r="R2209">
        <v>38</v>
      </c>
      <c r="S2209">
        <v>59</v>
      </c>
      <c r="T2209">
        <v>38</v>
      </c>
      <c r="U2209">
        <v>4</v>
      </c>
      <c r="V2209">
        <v>16</v>
      </c>
      <c r="W2209">
        <v>57</v>
      </c>
      <c r="X2209">
        <v>55</v>
      </c>
      <c r="Y2209">
        <v>19</v>
      </c>
    </row>
    <row r="2210" spans="1:25" x14ac:dyDescent="0.35">
      <c r="A2210">
        <v>2209</v>
      </c>
      <c r="B2210" t="s">
        <v>32</v>
      </c>
      <c r="C2210">
        <v>85419</v>
      </c>
      <c r="D2210">
        <f>ROUND(AI_Impact_on_Jobs_20303[[#This Row],[Salary]]/1000, 1)</f>
        <v>85.4</v>
      </c>
      <c r="E2210">
        <v>21</v>
      </c>
      <c r="F22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10" t="s">
        <v>25</v>
      </c>
      <c r="H2210">
        <v>97</v>
      </c>
      <c r="I2210">
        <v>121</v>
      </c>
      <c r="J2210">
        <v>49</v>
      </c>
      <c r="K2210" t="s">
        <v>27</v>
      </c>
      <c r="L2210">
        <f>IF(AI_Impact_on_Jobs_20303[[#This Row],[Risk_Category]] = "Low", AI_Impact_on_Jobs_20303[[#This Row],[Automation_Probability_2030]], 0)</f>
        <v>0</v>
      </c>
      <c r="M2210">
        <f>IF(AI_Impact_on_Jobs_20303[[#This Row],[Risk_Category]]="Medium", AI_Impact_on_Jobs_20303[[#This Row],[Automation_Probability_2030]], 0)</f>
        <v>49</v>
      </c>
      <c r="N2210">
        <f>IF(AI_Impact_on_Jobs_20303[[#This Row],[Risk_Category]]="High", AI_Impact_on_Jobs_20303[[#This Row],[Automation_Probability_2030]], 0)</f>
        <v>0</v>
      </c>
      <c r="O2210">
        <f>AVERAGE(AI_Impact_on_Jobs_20303[[#This Row],[Skill_1]:[Skill_10]])</f>
        <v>53.2</v>
      </c>
      <c r="P2210">
        <v>92</v>
      </c>
      <c r="Q2210">
        <v>58</v>
      </c>
      <c r="R2210">
        <v>14</v>
      </c>
      <c r="S2210">
        <v>55</v>
      </c>
      <c r="T2210">
        <v>18</v>
      </c>
      <c r="U2210">
        <v>77</v>
      </c>
      <c r="V2210">
        <v>97</v>
      </c>
      <c r="W2210">
        <v>36</v>
      </c>
      <c r="X2210">
        <v>43</v>
      </c>
      <c r="Y2210">
        <v>42</v>
      </c>
    </row>
    <row r="2211" spans="1:25" x14ac:dyDescent="0.35">
      <c r="A2211">
        <v>2210</v>
      </c>
      <c r="B2211" t="s">
        <v>36</v>
      </c>
      <c r="C2211">
        <v>123004</v>
      </c>
      <c r="D2211">
        <f>ROUND(AI_Impact_on_Jobs_20303[[#This Row],[Salary]]/1000, 1)</f>
        <v>123</v>
      </c>
      <c r="E2211">
        <v>16</v>
      </c>
      <c r="F22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11" t="s">
        <v>38</v>
      </c>
      <c r="H2211">
        <v>79</v>
      </c>
      <c r="I2211">
        <v>112</v>
      </c>
      <c r="J2211">
        <v>33</v>
      </c>
      <c r="K2211" t="s">
        <v>27</v>
      </c>
      <c r="L2211">
        <f>IF(AI_Impact_on_Jobs_20303[[#This Row],[Risk_Category]] = "Low", AI_Impact_on_Jobs_20303[[#This Row],[Automation_Probability_2030]], 0)</f>
        <v>0</v>
      </c>
      <c r="M2211">
        <f>IF(AI_Impact_on_Jobs_20303[[#This Row],[Risk_Category]]="Medium", AI_Impact_on_Jobs_20303[[#This Row],[Automation_Probability_2030]], 0)</f>
        <v>33</v>
      </c>
      <c r="N2211">
        <f>IF(AI_Impact_on_Jobs_20303[[#This Row],[Risk_Category]]="High", AI_Impact_on_Jobs_20303[[#This Row],[Automation_Probability_2030]], 0)</f>
        <v>0</v>
      </c>
      <c r="O2211">
        <f>AVERAGE(AI_Impact_on_Jobs_20303[[#This Row],[Skill_1]:[Skill_10]])</f>
        <v>40.799999999999997</v>
      </c>
      <c r="P2211">
        <v>84</v>
      </c>
      <c r="Q2211">
        <v>19</v>
      </c>
      <c r="R2211">
        <v>98</v>
      </c>
      <c r="S2211">
        <v>38</v>
      </c>
      <c r="T2211">
        <v>62</v>
      </c>
      <c r="U2211">
        <v>8</v>
      </c>
      <c r="V2211">
        <v>34</v>
      </c>
      <c r="W2211">
        <v>8</v>
      </c>
      <c r="X2211">
        <v>48</v>
      </c>
      <c r="Y2211">
        <v>9</v>
      </c>
    </row>
    <row r="2212" spans="1:25" x14ac:dyDescent="0.35">
      <c r="A2212">
        <v>2211</v>
      </c>
      <c r="B2212" t="s">
        <v>26</v>
      </c>
      <c r="C2212">
        <v>47874</v>
      </c>
      <c r="D2212">
        <f>ROUND(AI_Impact_on_Jobs_20303[[#This Row],[Salary]]/1000, 1)</f>
        <v>47.9</v>
      </c>
      <c r="E2212">
        <v>25</v>
      </c>
      <c r="F22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12" t="s">
        <v>38</v>
      </c>
      <c r="H2212">
        <v>93</v>
      </c>
      <c r="I2212">
        <v>148</v>
      </c>
      <c r="J2212">
        <v>48</v>
      </c>
      <c r="K2212" t="s">
        <v>27</v>
      </c>
      <c r="L2212">
        <f>IF(AI_Impact_on_Jobs_20303[[#This Row],[Risk_Category]] = "Low", AI_Impact_on_Jobs_20303[[#This Row],[Automation_Probability_2030]], 0)</f>
        <v>0</v>
      </c>
      <c r="M2212">
        <f>IF(AI_Impact_on_Jobs_20303[[#This Row],[Risk_Category]]="Medium", AI_Impact_on_Jobs_20303[[#This Row],[Automation_Probability_2030]], 0)</f>
        <v>48</v>
      </c>
      <c r="N2212">
        <f>IF(AI_Impact_on_Jobs_20303[[#This Row],[Risk_Category]]="High", AI_Impact_on_Jobs_20303[[#This Row],[Automation_Probability_2030]], 0)</f>
        <v>0</v>
      </c>
      <c r="O2212">
        <f>AVERAGE(AI_Impact_on_Jobs_20303[[#This Row],[Skill_1]:[Skill_10]])</f>
        <v>57.7</v>
      </c>
      <c r="P2212">
        <v>57</v>
      </c>
      <c r="Q2212">
        <v>83</v>
      </c>
      <c r="R2212">
        <v>22</v>
      </c>
      <c r="S2212">
        <v>86</v>
      </c>
      <c r="T2212">
        <v>59</v>
      </c>
      <c r="U2212">
        <v>73</v>
      </c>
      <c r="V2212">
        <v>8</v>
      </c>
      <c r="W2212">
        <v>77</v>
      </c>
      <c r="X2212">
        <v>31</v>
      </c>
      <c r="Y2212">
        <v>81</v>
      </c>
    </row>
    <row r="2213" spans="1:25" x14ac:dyDescent="0.35">
      <c r="A2213">
        <v>2212</v>
      </c>
      <c r="B2213" t="s">
        <v>26</v>
      </c>
      <c r="C2213">
        <v>149318</v>
      </c>
      <c r="D2213">
        <f>ROUND(AI_Impact_on_Jobs_20303[[#This Row],[Salary]]/1000, 1)</f>
        <v>149.30000000000001</v>
      </c>
      <c r="E2213">
        <v>17</v>
      </c>
      <c r="F22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13" t="s">
        <v>25</v>
      </c>
      <c r="H2213">
        <v>27</v>
      </c>
      <c r="I2213">
        <v>145</v>
      </c>
      <c r="J2213">
        <v>61</v>
      </c>
      <c r="K2213" t="s">
        <v>27</v>
      </c>
      <c r="L2213">
        <f>IF(AI_Impact_on_Jobs_20303[[#This Row],[Risk_Category]] = "Low", AI_Impact_on_Jobs_20303[[#This Row],[Automation_Probability_2030]], 0)</f>
        <v>0</v>
      </c>
      <c r="M2213">
        <f>IF(AI_Impact_on_Jobs_20303[[#This Row],[Risk_Category]]="Medium", AI_Impact_on_Jobs_20303[[#This Row],[Automation_Probability_2030]], 0)</f>
        <v>61</v>
      </c>
      <c r="N2213">
        <f>IF(AI_Impact_on_Jobs_20303[[#This Row],[Risk_Category]]="High", AI_Impact_on_Jobs_20303[[#This Row],[Automation_Probability_2030]], 0)</f>
        <v>0</v>
      </c>
      <c r="O2213">
        <f>AVERAGE(AI_Impact_on_Jobs_20303[[#This Row],[Skill_1]:[Skill_10]])</f>
        <v>59.2</v>
      </c>
      <c r="P2213">
        <v>99</v>
      </c>
      <c r="Q2213">
        <v>36</v>
      </c>
      <c r="R2213">
        <v>65</v>
      </c>
      <c r="S2213">
        <v>61</v>
      </c>
      <c r="T2213">
        <v>69</v>
      </c>
      <c r="U2213">
        <v>4</v>
      </c>
      <c r="V2213">
        <v>29</v>
      </c>
      <c r="W2213">
        <v>91</v>
      </c>
      <c r="X2213">
        <v>42</v>
      </c>
      <c r="Y2213">
        <v>96</v>
      </c>
    </row>
    <row r="2214" spans="1:25" x14ac:dyDescent="0.35">
      <c r="A2214">
        <v>2213</v>
      </c>
      <c r="B2214" t="s">
        <v>30</v>
      </c>
      <c r="C2214">
        <v>39413</v>
      </c>
      <c r="D2214">
        <f>ROUND(AI_Impact_on_Jobs_20303[[#This Row],[Salary]]/1000, 1)</f>
        <v>39.4</v>
      </c>
      <c r="E2214">
        <v>1</v>
      </c>
      <c r="F22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14" t="s">
        <v>19</v>
      </c>
      <c r="H2214">
        <v>10</v>
      </c>
      <c r="I2214">
        <v>12</v>
      </c>
      <c r="J2214">
        <v>61</v>
      </c>
      <c r="K2214" t="s">
        <v>27</v>
      </c>
      <c r="L2214">
        <f>IF(AI_Impact_on_Jobs_20303[[#This Row],[Risk_Category]] = "Low", AI_Impact_on_Jobs_20303[[#This Row],[Automation_Probability_2030]], 0)</f>
        <v>0</v>
      </c>
      <c r="M2214">
        <f>IF(AI_Impact_on_Jobs_20303[[#This Row],[Risk_Category]]="Medium", AI_Impact_on_Jobs_20303[[#This Row],[Automation_Probability_2030]], 0)</f>
        <v>61</v>
      </c>
      <c r="N2214">
        <f>IF(AI_Impact_on_Jobs_20303[[#This Row],[Risk_Category]]="High", AI_Impact_on_Jobs_20303[[#This Row],[Automation_Probability_2030]], 0)</f>
        <v>0</v>
      </c>
      <c r="O2214">
        <f>AVERAGE(AI_Impact_on_Jobs_20303[[#This Row],[Skill_1]:[Skill_10]])</f>
        <v>47.3</v>
      </c>
      <c r="P2214">
        <v>4</v>
      </c>
      <c r="Q2214">
        <v>91</v>
      </c>
      <c r="R2214">
        <v>55</v>
      </c>
      <c r="S2214">
        <v>68</v>
      </c>
      <c r="T2214">
        <v>9</v>
      </c>
      <c r="U2214">
        <v>63</v>
      </c>
      <c r="V2214">
        <v>88</v>
      </c>
      <c r="W2214">
        <v>18</v>
      </c>
      <c r="X2214">
        <v>74</v>
      </c>
      <c r="Y2214">
        <v>3</v>
      </c>
    </row>
    <row r="2215" spans="1:25" x14ac:dyDescent="0.35">
      <c r="A2215">
        <v>2214</v>
      </c>
      <c r="B2215" t="s">
        <v>21</v>
      </c>
      <c r="C2215">
        <v>137541</v>
      </c>
      <c r="D2215">
        <f>ROUND(AI_Impact_on_Jobs_20303[[#This Row],[Salary]]/1000, 1)</f>
        <v>137.5</v>
      </c>
      <c r="E2215">
        <v>1</v>
      </c>
      <c r="F22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15" t="s">
        <v>19</v>
      </c>
      <c r="H2215">
        <v>98</v>
      </c>
      <c r="I2215">
        <v>85</v>
      </c>
      <c r="J2215">
        <v>8</v>
      </c>
      <c r="K2215" t="s">
        <v>23</v>
      </c>
      <c r="L2215">
        <f>IF(AI_Impact_on_Jobs_20303[[#This Row],[Risk_Category]] = "Low", AI_Impact_on_Jobs_20303[[#This Row],[Automation_Probability_2030]], 0)</f>
        <v>8</v>
      </c>
      <c r="M2215">
        <f>IF(AI_Impact_on_Jobs_20303[[#This Row],[Risk_Category]]="Medium", AI_Impact_on_Jobs_20303[[#This Row],[Automation_Probability_2030]], 0)</f>
        <v>0</v>
      </c>
      <c r="N2215">
        <f>IF(AI_Impact_on_Jobs_20303[[#This Row],[Risk_Category]]="High", AI_Impact_on_Jobs_20303[[#This Row],[Automation_Probability_2030]], 0)</f>
        <v>0</v>
      </c>
      <c r="O2215">
        <f>AVERAGE(AI_Impact_on_Jobs_20303[[#This Row],[Skill_1]:[Skill_10]])</f>
        <v>31.8</v>
      </c>
      <c r="P2215">
        <v>66</v>
      </c>
      <c r="Q2215">
        <v>3</v>
      </c>
      <c r="R2215">
        <v>48</v>
      </c>
      <c r="S2215">
        <v>27</v>
      </c>
      <c r="T2215">
        <v>47</v>
      </c>
      <c r="U2215">
        <v>2</v>
      </c>
      <c r="V2215">
        <v>5</v>
      </c>
      <c r="W2215">
        <v>2</v>
      </c>
      <c r="X2215">
        <v>62</v>
      </c>
      <c r="Y2215">
        <v>56</v>
      </c>
    </row>
    <row r="2216" spans="1:25" x14ac:dyDescent="0.35">
      <c r="A2216">
        <v>2215</v>
      </c>
      <c r="B2216" t="s">
        <v>36</v>
      </c>
      <c r="C2216">
        <v>45890</v>
      </c>
      <c r="D2216">
        <f>ROUND(AI_Impact_on_Jobs_20303[[#This Row],[Salary]]/1000, 1)</f>
        <v>45.9</v>
      </c>
      <c r="E2216">
        <v>19</v>
      </c>
      <c r="F22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16" t="s">
        <v>22</v>
      </c>
      <c r="H2216">
        <v>59</v>
      </c>
      <c r="I2216">
        <v>6</v>
      </c>
      <c r="J2216">
        <v>43</v>
      </c>
      <c r="K2216" t="s">
        <v>27</v>
      </c>
      <c r="L2216">
        <f>IF(AI_Impact_on_Jobs_20303[[#This Row],[Risk_Category]] = "Low", AI_Impact_on_Jobs_20303[[#This Row],[Automation_Probability_2030]], 0)</f>
        <v>0</v>
      </c>
      <c r="M2216">
        <f>IF(AI_Impact_on_Jobs_20303[[#This Row],[Risk_Category]]="Medium", AI_Impact_on_Jobs_20303[[#This Row],[Automation_Probability_2030]], 0)</f>
        <v>43</v>
      </c>
      <c r="N2216">
        <f>IF(AI_Impact_on_Jobs_20303[[#This Row],[Risk_Category]]="High", AI_Impact_on_Jobs_20303[[#This Row],[Automation_Probability_2030]], 0)</f>
        <v>0</v>
      </c>
      <c r="O2216">
        <f>AVERAGE(AI_Impact_on_Jobs_20303[[#This Row],[Skill_1]:[Skill_10]])</f>
        <v>44.1</v>
      </c>
      <c r="P2216">
        <v>6</v>
      </c>
      <c r="Q2216">
        <v>1</v>
      </c>
      <c r="R2216">
        <v>4</v>
      </c>
      <c r="S2216">
        <v>68</v>
      </c>
      <c r="T2216">
        <v>89</v>
      </c>
      <c r="U2216">
        <v>86</v>
      </c>
      <c r="V2216">
        <v>17</v>
      </c>
      <c r="W2216">
        <v>91</v>
      </c>
      <c r="X2216">
        <v>7</v>
      </c>
      <c r="Y2216">
        <v>72</v>
      </c>
    </row>
    <row r="2217" spans="1:25" x14ac:dyDescent="0.35">
      <c r="A2217">
        <v>2216</v>
      </c>
      <c r="B2217" t="s">
        <v>44</v>
      </c>
      <c r="C2217">
        <v>137747</v>
      </c>
      <c r="D2217">
        <f>ROUND(AI_Impact_on_Jobs_20303[[#This Row],[Salary]]/1000, 1)</f>
        <v>137.69999999999999</v>
      </c>
      <c r="E2217">
        <v>8</v>
      </c>
      <c r="F22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17" t="s">
        <v>25</v>
      </c>
      <c r="H2217">
        <v>72</v>
      </c>
      <c r="I2217">
        <v>121</v>
      </c>
      <c r="J2217">
        <v>54</v>
      </c>
      <c r="K2217" t="s">
        <v>27</v>
      </c>
      <c r="L2217">
        <f>IF(AI_Impact_on_Jobs_20303[[#This Row],[Risk_Category]] = "Low", AI_Impact_on_Jobs_20303[[#This Row],[Automation_Probability_2030]], 0)</f>
        <v>0</v>
      </c>
      <c r="M2217">
        <f>IF(AI_Impact_on_Jobs_20303[[#This Row],[Risk_Category]]="Medium", AI_Impact_on_Jobs_20303[[#This Row],[Automation_Probability_2030]], 0)</f>
        <v>54</v>
      </c>
      <c r="N2217">
        <f>IF(AI_Impact_on_Jobs_20303[[#This Row],[Risk_Category]]="High", AI_Impact_on_Jobs_20303[[#This Row],[Automation_Probability_2030]], 0)</f>
        <v>0</v>
      </c>
      <c r="O2217">
        <f>AVERAGE(AI_Impact_on_Jobs_20303[[#This Row],[Skill_1]:[Skill_10]])</f>
        <v>57.7</v>
      </c>
      <c r="P2217">
        <v>36</v>
      </c>
      <c r="Q2217">
        <v>81</v>
      </c>
      <c r="R2217">
        <v>94</v>
      </c>
      <c r="S2217">
        <v>87</v>
      </c>
      <c r="T2217">
        <v>24</v>
      </c>
      <c r="U2217">
        <v>45</v>
      </c>
      <c r="V2217">
        <v>34</v>
      </c>
      <c r="W2217">
        <v>71</v>
      </c>
      <c r="X2217">
        <v>83</v>
      </c>
      <c r="Y2217">
        <v>22</v>
      </c>
    </row>
    <row r="2218" spans="1:25" x14ac:dyDescent="0.35">
      <c r="A2218">
        <v>2217</v>
      </c>
      <c r="B2218" t="s">
        <v>21</v>
      </c>
      <c r="C2218">
        <v>72582</v>
      </c>
      <c r="D2218">
        <f>ROUND(AI_Impact_on_Jobs_20303[[#This Row],[Salary]]/1000, 1)</f>
        <v>72.599999999999994</v>
      </c>
      <c r="E2218">
        <v>22</v>
      </c>
      <c r="F22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18" t="s">
        <v>19</v>
      </c>
      <c r="H2218">
        <v>68</v>
      </c>
      <c r="I2218">
        <v>72</v>
      </c>
      <c r="J2218">
        <v>14</v>
      </c>
      <c r="K2218" t="s">
        <v>23</v>
      </c>
      <c r="L2218">
        <f>IF(AI_Impact_on_Jobs_20303[[#This Row],[Risk_Category]] = "Low", AI_Impact_on_Jobs_20303[[#This Row],[Automation_Probability_2030]], 0)</f>
        <v>14</v>
      </c>
      <c r="M2218">
        <f>IF(AI_Impact_on_Jobs_20303[[#This Row],[Risk_Category]]="Medium", AI_Impact_on_Jobs_20303[[#This Row],[Automation_Probability_2030]], 0)</f>
        <v>0</v>
      </c>
      <c r="N2218">
        <f>IF(AI_Impact_on_Jobs_20303[[#This Row],[Risk_Category]]="High", AI_Impact_on_Jobs_20303[[#This Row],[Automation_Probability_2030]], 0)</f>
        <v>0</v>
      </c>
      <c r="O2218">
        <f>AVERAGE(AI_Impact_on_Jobs_20303[[#This Row],[Skill_1]:[Skill_10]])</f>
        <v>41.7</v>
      </c>
      <c r="P2218">
        <v>1</v>
      </c>
      <c r="Q2218">
        <v>6</v>
      </c>
      <c r="R2218">
        <v>17</v>
      </c>
      <c r="S2218">
        <v>69</v>
      </c>
      <c r="T2218">
        <v>74</v>
      </c>
      <c r="U2218">
        <v>48</v>
      </c>
      <c r="V2218">
        <v>9</v>
      </c>
      <c r="W2218">
        <v>61</v>
      </c>
      <c r="X2218">
        <v>37</v>
      </c>
      <c r="Y2218">
        <v>95</v>
      </c>
    </row>
    <row r="2219" spans="1:25" x14ac:dyDescent="0.35">
      <c r="A2219">
        <v>2218</v>
      </c>
      <c r="B2219" t="s">
        <v>37</v>
      </c>
      <c r="C2219">
        <v>124964</v>
      </c>
      <c r="D2219">
        <f>ROUND(AI_Impact_on_Jobs_20303[[#This Row],[Salary]]/1000, 1)</f>
        <v>125</v>
      </c>
      <c r="E2219">
        <v>2</v>
      </c>
      <c r="F22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19" t="s">
        <v>22</v>
      </c>
      <c r="H2219">
        <v>7</v>
      </c>
      <c r="I2219">
        <v>114</v>
      </c>
      <c r="J2219">
        <v>61</v>
      </c>
      <c r="K2219" t="s">
        <v>27</v>
      </c>
      <c r="L2219">
        <f>IF(AI_Impact_on_Jobs_20303[[#This Row],[Risk_Category]] = "Low", AI_Impact_on_Jobs_20303[[#This Row],[Automation_Probability_2030]], 0)</f>
        <v>0</v>
      </c>
      <c r="M2219">
        <f>IF(AI_Impact_on_Jobs_20303[[#This Row],[Risk_Category]]="Medium", AI_Impact_on_Jobs_20303[[#This Row],[Automation_Probability_2030]], 0)</f>
        <v>61</v>
      </c>
      <c r="N2219">
        <f>IF(AI_Impact_on_Jobs_20303[[#This Row],[Risk_Category]]="High", AI_Impact_on_Jobs_20303[[#This Row],[Automation_Probability_2030]], 0)</f>
        <v>0</v>
      </c>
      <c r="O2219">
        <f>AVERAGE(AI_Impact_on_Jobs_20303[[#This Row],[Skill_1]:[Skill_10]])</f>
        <v>40.9</v>
      </c>
      <c r="P2219">
        <v>16</v>
      </c>
      <c r="Q2219">
        <v>45</v>
      </c>
      <c r="R2219">
        <v>74</v>
      </c>
      <c r="S2219">
        <v>2</v>
      </c>
      <c r="T2219">
        <v>3</v>
      </c>
      <c r="U2219">
        <v>68</v>
      </c>
      <c r="V2219">
        <v>73</v>
      </c>
      <c r="W2219">
        <v>85</v>
      </c>
      <c r="X2219">
        <v>4</v>
      </c>
      <c r="Y2219">
        <v>39</v>
      </c>
    </row>
    <row r="2220" spans="1:25" x14ac:dyDescent="0.35">
      <c r="A2220">
        <v>2219</v>
      </c>
      <c r="B2220" t="s">
        <v>40</v>
      </c>
      <c r="C2220">
        <v>64091</v>
      </c>
      <c r="D2220">
        <f>ROUND(AI_Impact_on_Jobs_20303[[#This Row],[Salary]]/1000, 1)</f>
        <v>64.099999999999994</v>
      </c>
      <c r="E2220">
        <v>8</v>
      </c>
      <c r="F22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20" t="s">
        <v>19</v>
      </c>
      <c r="H2220">
        <v>26</v>
      </c>
      <c r="I2220">
        <v>84</v>
      </c>
      <c r="J2220">
        <v>9</v>
      </c>
      <c r="K2220" t="s">
        <v>23</v>
      </c>
      <c r="L2220">
        <f>IF(AI_Impact_on_Jobs_20303[[#This Row],[Risk_Category]] = "Low", AI_Impact_on_Jobs_20303[[#This Row],[Automation_Probability_2030]], 0)</f>
        <v>9</v>
      </c>
      <c r="M2220">
        <f>IF(AI_Impact_on_Jobs_20303[[#This Row],[Risk_Category]]="Medium", AI_Impact_on_Jobs_20303[[#This Row],[Automation_Probability_2030]], 0)</f>
        <v>0</v>
      </c>
      <c r="N2220">
        <f>IF(AI_Impact_on_Jobs_20303[[#This Row],[Risk_Category]]="High", AI_Impact_on_Jobs_20303[[#This Row],[Automation_Probability_2030]], 0)</f>
        <v>0</v>
      </c>
      <c r="O2220">
        <f>AVERAGE(AI_Impact_on_Jobs_20303[[#This Row],[Skill_1]:[Skill_10]])</f>
        <v>39</v>
      </c>
      <c r="P2220">
        <v>4</v>
      </c>
      <c r="Q2220">
        <v>9</v>
      </c>
      <c r="R2220">
        <v>22</v>
      </c>
      <c r="S2220">
        <v>68</v>
      </c>
      <c r="T2220">
        <v>14</v>
      </c>
      <c r="U2220">
        <v>35</v>
      </c>
      <c r="V2220">
        <v>32</v>
      </c>
      <c r="W2220">
        <v>94</v>
      </c>
      <c r="X2220">
        <v>43</v>
      </c>
      <c r="Y2220">
        <v>69</v>
      </c>
    </row>
    <row r="2221" spans="1:25" x14ac:dyDescent="0.35">
      <c r="A2221">
        <v>2220</v>
      </c>
      <c r="B2221" t="s">
        <v>41</v>
      </c>
      <c r="C2221">
        <v>95707</v>
      </c>
      <c r="D2221">
        <f>ROUND(AI_Impact_on_Jobs_20303[[#This Row],[Salary]]/1000, 1)</f>
        <v>95.7</v>
      </c>
      <c r="E2221">
        <v>29</v>
      </c>
      <c r="F22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21" t="s">
        <v>38</v>
      </c>
      <c r="H2221">
        <v>14</v>
      </c>
      <c r="I2221">
        <v>144</v>
      </c>
      <c r="J2221">
        <v>79</v>
      </c>
      <c r="K2221" t="s">
        <v>20</v>
      </c>
      <c r="L2221">
        <f>IF(AI_Impact_on_Jobs_20303[[#This Row],[Risk_Category]] = "Low", AI_Impact_on_Jobs_20303[[#This Row],[Automation_Probability_2030]], 0)</f>
        <v>0</v>
      </c>
      <c r="M2221">
        <f>IF(AI_Impact_on_Jobs_20303[[#This Row],[Risk_Category]]="Medium", AI_Impact_on_Jobs_20303[[#This Row],[Automation_Probability_2030]], 0)</f>
        <v>0</v>
      </c>
      <c r="N2221">
        <f>IF(AI_Impact_on_Jobs_20303[[#This Row],[Risk_Category]]="High", AI_Impact_on_Jobs_20303[[#This Row],[Automation_Probability_2030]], 0)</f>
        <v>79</v>
      </c>
      <c r="O2221">
        <f>AVERAGE(AI_Impact_on_Jobs_20303[[#This Row],[Skill_1]:[Skill_10]])</f>
        <v>32.6</v>
      </c>
      <c r="P2221">
        <v>4</v>
      </c>
      <c r="Q2221">
        <v>3</v>
      </c>
      <c r="R2221">
        <v>34</v>
      </c>
      <c r="S2221">
        <v>9</v>
      </c>
      <c r="T2221">
        <v>62</v>
      </c>
      <c r="U2221">
        <v>35</v>
      </c>
      <c r="V2221">
        <v>63</v>
      </c>
      <c r="W2221">
        <v>1</v>
      </c>
      <c r="X2221">
        <v>98</v>
      </c>
      <c r="Y2221">
        <v>17</v>
      </c>
    </row>
    <row r="2222" spans="1:25" x14ac:dyDescent="0.35">
      <c r="A2222">
        <v>2221</v>
      </c>
      <c r="B2222" t="s">
        <v>40</v>
      </c>
      <c r="C2222">
        <v>82892</v>
      </c>
      <c r="D2222">
        <f>ROUND(AI_Impact_on_Jobs_20303[[#This Row],[Salary]]/1000, 1)</f>
        <v>82.9</v>
      </c>
      <c r="E2222">
        <v>1</v>
      </c>
      <c r="F22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22" t="s">
        <v>19</v>
      </c>
      <c r="H2222">
        <v>92</v>
      </c>
      <c r="I2222">
        <v>131</v>
      </c>
      <c r="J2222">
        <v>22</v>
      </c>
      <c r="K2222" t="s">
        <v>23</v>
      </c>
      <c r="L2222">
        <f>IF(AI_Impact_on_Jobs_20303[[#This Row],[Risk_Category]] = "Low", AI_Impact_on_Jobs_20303[[#This Row],[Automation_Probability_2030]], 0)</f>
        <v>22</v>
      </c>
      <c r="M2222">
        <f>IF(AI_Impact_on_Jobs_20303[[#This Row],[Risk_Category]]="Medium", AI_Impact_on_Jobs_20303[[#This Row],[Automation_Probability_2030]], 0)</f>
        <v>0</v>
      </c>
      <c r="N2222">
        <f>IF(AI_Impact_on_Jobs_20303[[#This Row],[Risk_Category]]="High", AI_Impact_on_Jobs_20303[[#This Row],[Automation_Probability_2030]], 0)</f>
        <v>0</v>
      </c>
      <c r="O2222">
        <f>AVERAGE(AI_Impact_on_Jobs_20303[[#This Row],[Skill_1]:[Skill_10]])</f>
        <v>46.9</v>
      </c>
      <c r="P2222">
        <v>3</v>
      </c>
      <c r="Q2222">
        <v>53</v>
      </c>
      <c r="R2222">
        <v>65</v>
      </c>
      <c r="S2222">
        <v>76</v>
      </c>
      <c r="T2222">
        <v>47</v>
      </c>
      <c r="U2222">
        <v>95</v>
      </c>
      <c r="V2222">
        <v>24</v>
      </c>
      <c r="W2222">
        <v>7</v>
      </c>
      <c r="X2222">
        <v>33</v>
      </c>
      <c r="Y2222">
        <v>66</v>
      </c>
    </row>
    <row r="2223" spans="1:25" x14ac:dyDescent="0.35">
      <c r="A2223">
        <v>2222</v>
      </c>
      <c r="B2223" t="s">
        <v>36</v>
      </c>
      <c r="C2223">
        <v>51946</v>
      </c>
      <c r="D2223">
        <f>ROUND(AI_Impact_on_Jobs_20303[[#This Row],[Salary]]/1000, 1)</f>
        <v>51.9</v>
      </c>
      <c r="E2223">
        <v>13</v>
      </c>
      <c r="F22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23" t="s">
        <v>25</v>
      </c>
      <c r="H2223">
        <v>74</v>
      </c>
      <c r="I2223">
        <v>61</v>
      </c>
      <c r="J2223">
        <v>65</v>
      </c>
      <c r="K2223" t="s">
        <v>27</v>
      </c>
      <c r="L2223">
        <f>IF(AI_Impact_on_Jobs_20303[[#This Row],[Risk_Category]] = "Low", AI_Impact_on_Jobs_20303[[#This Row],[Automation_Probability_2030]], 0)</f>
        <v>0</v>
      </c>
      <c r="M2223">
        <f>IF(AI_Impact_on_Jobs_20303[[#This Row],[Risk_Category]]="Medium", AI_Impact_on_Jobs_20303[[#This Row],[Automation_Probability_2030]], 0)</f>
        <v>65</v>
      </c>
      <c r="N2223">
        <f>IF(AI_Impact_on_Jobs_20303[[#This Row],[Risk_Category]]="High", AI_Impact_on_Jobs_20303[[#This Row],[Automation_Probability_2030]], 0)</f>
        <v>0</v>
      </c>
      <c r="O2223">
        <f>AVERAGE(AI_Impact_on_Jobs_20303[[#This Row],[Skill_1]:[Skill_10]])</f>
        <v>35.299999999999997</v>
      </c>
      <c r="P2223">
        <v>28</v>
      </c>
      <c r="Q2223">
        <v>21</v>
      </c>
      <c r="R2223">
        <v>61</v>
      </c>
      <c r="S2223">
        <v>21</v>
      </c>
      <c r="T2223">
        <v>51</v>
      </c>
      <c r="U2223">
        <v>41</v>
      </c>
      <c r="V2223">
        <v>23</v>
      </c>
      <c r="W2223">
        <v>29</v>
      </c>
      <c r="X2223">
        <v>43</v>
      </c>
      <c r="Y2223">
        <v>35</v>
      </c>
    </row>
    <row r="2224" spans="1:25" x14ac:dyDescent="0.35">
      <c r="A2224">
        <v>2223</v>
      </c>
      <c r="B2224" t="s">
        <v>33</v>
      </c>
      <c r="C2224">
        <v>92294</v>
      </c>
      <c r="D2224">
        <f>ROUND(AI_Impact_on_Jobs_20303[[#This Row],[Salary]]/1000, 1)</f>
        <v>92.3</v>
      </c>
      <c r="E2224">
        <v>11</v>
      </c>
      <c r="F22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24" t="s">
        <v>19</v>
      </c>
      <c r="H2224">
        <v>74</v>
      </c>
      <c r="I2224">
        <v>67</v>
      </c>
      <c r="J2224">
        <v>86</v>
      </c>
      <c r="K2224" t="s">
        <v>20</v>
      </c>
      <c r="L2224">
        <f>IF(AI_Impact_on_Jobs_20303[[#This Row],[Risk_Category]] = "Low", AI_Impact_on_Jobs_20303[[#This Row],[Automation_Probability_2030]], 0)</f>
        <v>0</v>
      </c>
      <c r="M2224">
        <f>IF(AI_Impact_on_Jobs_20303[[#This Row],[Risk_Category]]="Medium", AI_Impact_on_Jobs_20303[[#This Row],[Automation_Probability_2030]], 0)</f>
        <v>0</v>
      </c>
      <c r="N2224">
        <f>IF(AI_Impact_on_Jobs_20303[[#This Row],[Risk_Category]]="High", AI_Impact_on_Jobs_20303[[#This Row],[Automation_Probability_2030]], 0)</f>
        <v>86</v>
      </c>
      <c r="O2224">
        <f>AVERAGE(AI_Impact_on_Jobs_20303[[#This Row],[Skill_1]:[Skill_10]])</f>
        <v>48.5</v>
      </c>
      <c r="P2224">
        <v>68</v>
      </c>
      <c r="Q2224">
        <v>8</v>
      </c>
      <c r="R2224">
        <v>85</v>
      </c>
      <c r="S2224">
        <v>16</v>
      </c>
      <c r="T2224">
        <v>14</v>
      </c>
      <c r="U2224">
        <v>61</v>
      </c>
      <c r="V2224">
        <v>76</v>
      </c>
      <c r="W2224">
        <v>27</v>
      </c>
      <c r="X2224">
        <v>53</v>
      </c>
      <c r="Y2224">
        <v>77</v>
      </c>
    </row>
    <row r="2225" spans="1:25" x14ac:dyDescent="0.35">
      <c r="A2225">
        <v>2224</v>
      </c>
      <c r="B2225" t="s">
        <v>31</v>
      </c>
      <c r="C2225">
        <v>101022</v>
      </c>
      <c r="D2225">
        <f>ROUND(AI_Impact_on_Jobs_20303[[#This Row],[Salary]]/1000, 1)</f>
        <v>101</v>
      </c>
      <c r="E2225">
        <v>17</v>
      </c>
      <c r="F22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25" t="s">
        <v>22</v>
      </c>
      <c r="H2225">
        <v>65</v>
      </c>
      <c r="I2225">
        <v>58</v>
      </c>
      <c r="J2225">
        <v>6</v>
      </c>
      <c r="K2225" t="s">
        <v>23</v>
      </c>
      <c r="L2225">
        <f>IF(AI_Impact_on_Jobs_20303[[#This Row],[Risk_Category]] = "Low", AI_Impact_on_Jobs_20303[[#This Row],[Automation_Probability_2030]], 0)</f>
        <v>6</v>
      </c>
      <c r="M2225">
        <f>IF(AI_Impact_on_Jobs_20303[[#This Row],[Risk_Category]]="Medium", AI_Impact_on_Jobs_20303[[#This Row],[Automation_Probability_2030]], 0)</f>
        <v>0</v>
      </c>
      <c r="N2225">
        <f>IF(AI_Impact_on_Jobs_20303[[#This Row],[Risk_Category]]="High", AI_Impact_on_Jobs_20303[[#This Row],[Automation_Probability_2030]], 0)</f>
        <v>0</v>
      </c>
      <c r="O2225">
        <f>AVERAGE(AI_Impact_on_Jobs_20303[[#This Row],[Skill_1]:[Skill_10]])</f>
        <v>34.5</v>
      </c>
      <c r="P2225">
        <v>39</v>
      </c>
      <c r="Q2225">
        <v>3</v>
      </c>
      <c r="R2225">
        <v>9</v>
      </c>
      <c r="S2225">
        <v>2</v>
      </c>
      <c r="T2225">
        <v>3</v>
      </c>
      <c r="U2225">
        <v>17</v>
      </c>
      <c r="V2225">
        <v>63</v>
      </c>
      <c r="W2225">
        <v>54</v>
      </c>
      <c r="X2225">
        <v>66</v>
      </c>
      <c r="Y2225">
        <v>89</v>
      </c>
    </row>
    <row r="2226" spans="1:25" x14ac:dyDescent="0.35">
      <c r="A2226">
        <v>2225</v>
      </c>
      <c r="B2226" t="s">
        <v>42</v>
      </c>
      <c r="C2226">
        <v>116377</v>
      </c>
      <c r="D2226">
        <f>ROUND(AI_Impact_on_Jobs_20303[[#This Row],[Salary]]/1000, 1)</f>
        <v>116.4</v>
      </c>
      <c r="E2226">
        <v>14</v>
      </c>
      <c r="F22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26" t="s">
        <v>22</v>
      </c>
      <c r="H2226">
        <v>4</v>
      </c>
      <c r="I2226">
        <v>126</v>
      </c>
      <c r="J2226">
        <v>62</v>
      </c>
      <c r="K2226" t="s">
        <v>27</v>
      </c>
      <c r="L2226">
        <f>IF(AI_Impact_on_Jobs_20303[[#This Row],[Risk_Category]] = "Low", AI_Impact_on_Jobs_20303[[#This Row],[Automation_Probability_2030]], 0)</f>
        <v>0</v>
      </c>
      <c r="M2226">
        <f>IF(AI_Impact_on_Jobs_20303[[#This Row],[Risk_Category]]="Medium", AI_Impact_on_Jobs_20303[[#This Row],[Automation_Probability_2030]], 0)</f>
        <v>62</v>
      </c>
      <c r="N2226">
        <f>IF(AI_Impact_on_Jobs_20303[[#This Row],[Risk_Category]]="High", AI_Impact_on_Jobs_20303[[#This Row],[Automation_Probability_2030]], 0)</f>
        <v>0</v>
      </c>
      <c r="O2226">
        <f>AVERAGE(AI_Impact_on_Jobs_20303[[#This Row],[Skill_1]:[Skill_10]])</f>
        <v>37.700000000000003</v>
      </c>
      <c r="P2226">
        <v>5</v>
      </c>
      <c r="Q2226">
        <v>24</v>
      </c>
      <c r="R2226">
        <v>77</v>
      </c>
      <c r="S2226">
        <v>38</v>
      </c>
      <c r="T2226">
        <v>47</v>
      </c>
      <c r="U2226">
        <v>82</v>
      </c>
      <c r="V2226">
        <v>9</v>
      </c>
      <c r="W2226">
        <v>68</v>
      </c>
      <c r="X2226">
        <v>21</v>
      </c>
      <c r="Y2226">
        <v>6</v>
      </c>
    </row>
    <row r="2227" spans="1:25" x14ac:dyDescent="0.35">
      <c r="A2227">
        <v>2226</v>
      </c>
      <c r="B2227" t="s">
        <v>30</v>
      </c>
      <c r="C2227">
        <v>125614</v>
      </c>
      <c r="D2227">
        <f>ROUND(AI_Impact_on_Jobs_20303[[#This Row],[Salary]]/1000, 1)</f>
        <v>125.6</v>
      </c>
      <c r="E2227">
        <v>8</v>
      </c>
      <c r="F22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27" t="s">
        <v>25</v>
      </c>
      <c r="H2227">
        <v>12</v>
      </c>
      <c r="I2227">
        <v>125</v>
      </c>
      <c r="J2227">
        <v>38</v>
      </c>
      <c r="K2227" t="s">
        <v>27</v>
      </c>
      <c r="L2227">
        <f>IF(AI_Impact_on_Jobs_20303[[#This Row],[Risk_Category]] = "Low", AI_Impact_on_Jobs_20303[[#This Row],[Automation_Probability_2030]], 0)</f>
        <v>0</v>
      </c>
      <c r="M2227">
        <f>IF(AI_Impact_on_Jobs_20303[[#This Row],[Risk_Category]]="Medium", AI_Impact_on_Jobs_20303[[#This Row],[Automation_Probability_2030]], 0)</f>
        <v>38</v>
      </c>
      <c r="N2227">
        <f>IF(AI_Impact_on_Jobs_20303[[#This Row],[Risk_Category]]="High", AI_Impact_on_Jobs_20303[[#This Row],[Automation_Probability_2030]], 0)</f>
        <v>0</v>
      </c>
      <c r="O2227">
        <f>AVERAGE(AI_Impact_on_Jobs_20303[[#This Row],[Skill_1]:[Skill_10]])</f>
        <v>35.1</v>
      </c>
      <c r="P2227">
        <v>5</v>
      </c>
      <c r="Q2227">
        <v>1</v>
      </c>
      <c r="R2227">
        <v>84</v>
      </c>
      <c r="S2227">
        <v>37</v>
      </c>
      <c r="T2227">
        <v>3</v>
      </c>
      <c r="U2227">
        <v>49</v>
      </c>
      <c r="V2227">
        <v>63</v>
      </c>
      <c r="W2227">
        <v>4</v>
      </c>
      <c r="X2227">
        <v>9</v>
      </c>
      <c r="Y2227">
        <v>96</v>
      </c>
    </row>
    <row r="2228" spans="1:25" x14ac:dyDescent="0.35">
      <c r="A2228">
        <v>2227</v>
      </c>
      <c r="B2228" t="s">
        <v>34</v>
      </c>
      <c r="C2228">
        <v>70577</v>
      </c>
      <c r="D2228">
        <f>ROUND(AI_Impact_on_Jobs_20303[[#This Row],[Salary]]/1000, 1)</f>
        <v>70.599999999999994</v>
      </c>
      <c r="E2228">
        <v>22</v>
      </c>
      <c r="F22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28" t="s">
        <v>19</v>
      </c>
      <c r="H2228">
        <v>41</v>
      </c>
      <c r="I2228">
        <v>138</v>
      </c>
      <c r="J2228">
        <v>47</v>
      </c>
      <c r="K2228" t="s">
        <v>27</v>
      </c>
      <c r="L2228">
        <f>IF(AI_Impact_on_Jobs_20303[[#This Row],[Risk_Category]] = "Low", AI_Impact_on_Jobs_20303[[#This Row],[Automation_Probability_2030]], 0)</f>
        <v>0</v>
      </c>
      <c r="M2228">
        <f>IF(AI_Impact_on_Jobs_20303[[#This Row],[Risk_Category]]="Medium", AI_Impact_on_Jobs_20303[[#This Row],[Automation_Probability_2030]], 0)</f>
        <v>47</v>
      </c>
      <c r="N2228">
        <f>IF(AI_Impact_on_Jobs_20303[[#This Row],[Risk_Category]]="High", AI_Impact_on_Jobs_20303[[#This Row],[Automation_Probability_2030]], 0)</f>
        <v>0</v>
      </c>
      <c r="O2228">
        <f>AVERAGE(AI_Impact_on_Jobs_20303[[#This Row],[Skill_1]:[Skill_10]])</f>
        <v>53.5</v>
      </c>
      <c r="P2228">
        <v>86</v>
      </c>
      <c r="Q2228">
        <v>3</v>
      </c>
      <c r="R2228">
        <v>49</v>
      </c>
      <c r="S2228">
        <v>95</v>
      </c>
      <c r="T2228">
        <v>25</v>
      </c>
      <c r="U2228">
        <v>27</v>
      </c>
      <c r="V2228">
        <v>63</v>
      </c>
      <c r="W2228">
        <v>93</v>
      </c>
      <c r="X2228">
        <v>2</v>
      </c>
      <c r="Y2228">
        <v>92</v>
      </c>
    </row>
    <row r="2229" spans="1:25" x14ac:dyDescent="0.35">
      <c r="A2229">
        <v>2228</v>
      </c>
      <c r="B2229" t="s">
        <v>35</v>
      </c>
      <c r="C2229">
        <v>70214</v>
      </c>
      <c r="D2229">
        <f>ROUND(AI_Impact_on_Jobs_20303[[#This Row],[Salary]]/1000, 1)</f>
        <v>70.2</v>
      </c>
      <c r="E2229">
        <v>21</v>
      </c>
      <c r="F22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29" t="s">
        <v>19</v>
      </c>
      <c r="H2229">
        <v>99</v>
      </c>
      <c r="I2229">
        <v>124</v>
      </c>
      <c r="J2229">
        <v>57</v>
      </c>
      <c r="K2229" t="s">
        <v>27</v>
      </c>
      <c r="L2229">
        <f>IF(AI_Impact_on_Jobs_20303[[#This Row],[Risk_Category]] = "Low", AI_Impact_on_Jobs_20303[[#This Row],[Automation_Probability_2030]], 0)</f>
        <v>0</v>
      </c>
      <c r="M2229">
        <f>IF(AI_Impact_on_Jobs_20303[[#This Row],[Risk_Category]]="Medium", AI_Impact_on_Jobs_20303[[#This Row],[Automation_Probability_2030]], 0)</f>
        <v>57</v>
      </c>
      <c r="N2229">
        <f>IF(AI_Impact_on_Jobs_20303[[#This Row],[Risk_Category]]="High", AI_Impact_on_Jobs_20303[[#This Row],[Automation_Probability_2030]], 0)</f>
        <v>0</v>
      </c>
      <c r="O2229">
        <f>AVERAGE(AI_Impact_on_Jobs_20303[[#This Row],[Skill_1]:[Skill_10]])</f>
        <v>34.700000000000003</v>
      </c>
      <c r="P2229">
        <v>81</v>
      </c>
      <c r="Q2229">
        <v>18</v>
      </c>
      <c r="R2229">
        <v>95</v>
      </c>
      <c r="S2229">
        <v>17</v>
      </c>
      <c r="T2229">
        <v>3</v>
      </c>
      <c r="U2229">
        <v>7</v>
      </c>
      <c r="V2229">
        <v>18</v>
      </c>
      <c r="W2229">
        <v>76</v>
      </c>
      <c r="X2229">
        <v>8</v>
      </c>
      <c r="Y2229">
        <v>24</v>
      </c>
    </row>
    <row r="2230" spans="1:25" x14ac:dyDescent="0.35">
      <c r="A2230">
        <v>2229</v>
      </c>
      <c r="B2230" t="s">
        <v>44</v>
      </c>
      <c r="C2230">
        <v>115416</v>
      </c>
      <c r="D2230">
        <f>ROUND(AI_Impact_on_Jobs_20303[[#This Row],[Salary]]/1000, 1)</f>
        <v>115.4</v>
      </c>
      <c r="E2230">
        <v>29</v>
      </c>
      <c r="F22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30" t="s">
        <v>38</v>
      </c>
      <c r="H2230">
        <v>5</v>
      </c>
      <c r="I2230">
        <v>139</v>
      </c>
      <c r="J2230">
        <v>64</v>
      </c>
      <c r="K2230" t="s">
        <v>27</v>
      </c>
      <c r="L2230">
        <f>IF(AI_Impact_on_Jobs_20303[[#This Row],[Risk_Category]] = "Low", AI_Impact_on_Jobs_20303[[#This Row],[Automation_Probability_2030]], 0)</f>
        <v>0</v>
      </c>
      <c r="M2230">
        <f>IF(AI_Impact_on_Jobs_20303[[#This Row],[Risk_Category]]="Medium", AI_Impact_on_Jobs_20303[[#This Row],[Automation_Probability_2030]], 0)</f>
        <v>64</v>
      </c>
      <c r="N2230">
        <f>IF(AI_Impact_on_Jobs_20303[[#This Row],[Risk_Category]]="High", AI_Impact_on_Jobs_20303[[#This Row],[Automation_Probability_2030]], 0)</f>
        <v>0</v>
      </c>
      <c r="O2230">
        <f>AVERAGE(AI_Impact_on_Jobs_20303[[#This Row],[Skill_1]:[Skill_10]])</f>
        <v>48.4</v>
      </c>
      <c r="P2230">
        <v>12</v>
      </c>
      <c r="Q2230">
        <v>96</v>
      </c>
      <c r="R2230">
        <v>26</v>
      </c>
      <c r="S2230">
        <v>35</v>
      </c>
      <c r="T2230">
        <v>15</v>
      </c>
      <c r="U2230">
        <v>38</v>
      </c>
      <c r="V2230">
        <v>64</v>
      </c>
      <c r="W2230">
        <v>51</v>
      </c>
      <c r="X2230">
        <v>83</v>
      </c>
      <c r="Y2230">
        <v>64</v>
      </c>
    </row>
    <row r="2231" spans="1:25" x14ac:dyDescent="0.35">
      <c r="A2231">
        <v>2230</v>
      </c>
      <c r="B2231" t="s">
        <v>32</v>
      </c>
      <c r="C2231">
        <v>138176</v>
      </c>
      <c r="D2231">
        <f>ROUND(AI_Impact_on_Jobs_20303[[#This Row],[Salary]]/1000, 1)</f>
        <v>138.19999999999999</v>
      </c>
      <c r="E2231">
        <v>7</v>
      </c>
      <c r="F22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31" t="s">
        <v>19</v>
      </c>
      <c r="H2231">
        <v>56</v>
      </c>
      <c r="I2231">
        <v>56</v>
      </c>
      <c r="J2231">
        <v>53</v>
      </c>
      <c r="K2231" t="s">
        <v>27</v>
      </c>
      <c r="L2231">
        <f>IF(AI_Impact_on_Jobs_20303[[#This Row],[Risk_Category]] = "Low", AI_Impact_on_Jobs_20303[[#This Row],[Automation_Probability_2030]], 0)</f>
        <v>0</v>
      </c>
      <c r="M2231">
        <f>IF(AI_Impact_on_Jobs_20303[[#This Row],[Risk_Category]]="Medium", AI_Impact_on_Jobs_20303[[#This Row],[Automation_Probability_2030]], 0)</f>
        <v>53</v>
      </c>
      <c r="N2231">
        <f>IF(AI_Impact_on_Jobs_20303[[#This Row],[Risk_Category]]="High", AI_Impact_on_Jobs_20303[[#This Row],[Automation_Probability_2030]], 0)</f>
        <v>0</v>
      </c>
      <c r="O2231">
        <f>AVERAGE(AI_Impact_on_Jobs_20303[[#This Row],[Skill_1]:[Skill_10]])</f>
        <v>39.9</v>
      </c>
      <c r="P2231">
        <v>39</v>
      </c>
      <c r="Q2231">
        <v>1</v>
      </c>
      <c r="R2231">
        <v>31</v>
      </c>
      <c r="S2231">
        <v>9</v>
      </c>
      <c r="T2231">
        <v>59</v>
      </c>
      <c r="U2231">
        <v>9</v>
      </c>
      <c r="V2231">
        <v>41</v>
      </c>
      <c r="W2231">
        <v>98</v>
      </c>
      <c r="X2231">
        <v>36</v>
      </c>
      <c r="Y2231">
        <v>76</v>
      </c>
    </row>
    <row r="2232" spans="1:25" x14ac:dyDescent="0.35">
      <c r="A2232">
        <v>2231</v>
      </c>
      <c r="B2232" t="s">
        <v>41</v>
      </c>
      <c r="C2232">
        <v>88744</v>
      </c>
      <c r="D2232">
        <f>ROUND(AI_Impact_on_Jobs_20303[[#This Row],[Salary]]/1000, 1)</f>
        <v>88.7</v>
      </c>
      <c r="E2232">
        <v>15</v>
      </c>
      <c r="F22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32" t="s">
        <v>25</v>
      </c>
      <c r="H2232">
        <v>11</v>
      </c>
      <c r="I2232">
        <v>133</v>
      </c>
      <c r="J2232">
        <v>89</v>
      </c>
      <c r="K2232" t="s">
        <v>20</v>
      </c>
      <c r="L2232">
        <f>IF(AI_Impact_on_Jobs_20303[[#This Row],[Risk_Category]] = "Low", AI_Impact_on_Jobs_20303[[#This Row],[Automation_Probability_2030]], 0)</f>
        <v>0</v>
      </c>
      <c r="M2232">
        <f>IF(AI_Impact_on_Jobs_20303[[#This Row],[Risk_Category]]="Medium", AI_Impact_on_Jobs_20303[[#This Row],[Automation_Probability_2030]], 0)</f>
        <v>0</v>
      </c>
      <c r="N2232">
        <f>IF(AI_Impact_on_Jobs_20303[[#This Row],[Risk_Category]]="High", AI_Impact_on_Jobs_20303[[#This Row],[Automation_Probability_2030]], 0)</f>
        <v>89</v>
      </c>
      <c r="O2232">
        <f>AVERAGE(AI_Impact_on_Jobs_20303[[#This Row],[Skill_1]:[Skill_10]])</f>
        <v>48.7</v>
      </c>
      <c r="P2232">
        <v>82</v>
      </c>
      <c r="Q2232">
        <v>3</v>
      </c>
      <c r="R2232">
        <v>7</v>
      </c>
      <c r="S2232">
        <v>22</v>
      </c>
      <c r="T2232">
        <v>1</v>
      </c>
      <c r="U2232">
        <v>87</v>
      </c>
      <c r="V2232">
        <v>52</v>
      </c>
      <c r="W2232">
        <v>98</v>
      </c>
      <c r="X2232">
        <v>39</v>
      </c>
      <c r="Y2232">
        <v>96</v>
      </c>
    </row>
    <row r="2233" spans="1:25" x14ac:dyDescent="0.35">
      <c r="A2233">
        <v>2232</v>
      </c>
      <c r="B2233" t="s">
        <v>42</v>
      </c>
      <c r="C2233">
        <v>55759</v>
      </c>
      <c r="D2233">
        <f>ROUND(AI_Impact_on_Jobs_20303[[#This Row],[Salary]]/1000, 1)</f>
        <v>55.8</v>
      </c>
      <c r="E2233">
        <v>24</v>
      </c>
      <c r="F22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33" t="s">
        <v>19</v>
      </c>
      <c r="H2233">
        <v>51</v>
      </c>
      <c r="I2233">
        <v>8</v>
      </c>
      <c r="J2233">
        <v>63</v>
      </c>
      <c r="K2233" t="s">
        <v>27</v>
      </c>
      <c r="L2233">
        <f>IF(AI_Impact_on_Jobs_20303[[#This Row],[Risk_Category]] = "Low", AI_Impact_on_Jobs_20303[[#This Row],[Automation_Probability_2030]], 0)</f>
        <v>0</v>
      </c>
      <c r="M2233">
        <f>IF(AI_Impact_on_Jobs_20303[[#This Row],[Risk_Category]]="Medium", AI_Impact_on_Jobs_20303[[#This Row],[Automation_Probability_2030]], 0)</f>
        <v>63</v>
      </c>
      <c r="N2233">
        <f>IF(AI_Impact_on_Jobs_20303[[#This Row],[Risk_Category]]="High", AI_Impact_on_Jobs_20303[[#This Row],[Automation_Probability_2030]], 0)</f>
        <v>0</v>
      </c>
      <c r="O2233">
        <f>AVERAGE(AI_Impact_on_Jobs_20303[[#This Row],[Skill_1]:[Skill_10]])</f>
        <v>59.8</v>
      </c>
      <c r="P2233">
        <v>83</v>
      </c>
      <c r="Q2233">
        <v>42</v>
      </c>
      <c r="R2233">
        <v>73</v>
      </c>
      <c r="S2233">
        <v>45</v>
      </c>
      <c r="T2233">
        <v>74</v>
      </c>
      <c r="U2233">
        <v>99</v>
      </c>
      <c r="V2233">
        <v>26</v>
      </c>
      <c r="W2233">
        <v>63</v>
      </c>
      <c r="X2233">
        <v>38</v>
      </c>
      <c r="Y2233">
        <v>55</v>
      </c>
    </row>
    <row r="2234" spans="1:25" x14ac:dyDescent="0.35">
      <c r="A2234">
        <v>2233</v>
      </c>
      <c r="B2234" t="s">
        <v>18</v>
      </c>
      <c r="C2234">
        <v>37589</v>
      </c>
      <c r="D2234">
        <f>ROUND(AI_Impact_on_Jobs_20303[[#This Row],[Salary]]/1000, 1)</f>
        <v>37.6</v>
      </c>
      <c r="E2234">
        <v>18</v>
      </c>
      <c r="F22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34" t="s">
        <v>38</v>
      </c>
      <c r="H2234">
        <v>5</v>
      </c>
      <c r="I2234">
        <v>95</v>
      </c>
      <c r="J2234">
        <v>9</v>
      </c>
      <c r="K2234" t="s">
        <v>20</v>
      </c>
      <c r="L2234">
        <f>IF(AI_Impact_on_Jobs_20303[[#This Row],[Risk_Category]] = "Low", AI_Impact_on_Jobs_20303[[#This Row],[Automation_Probability_2030]], 0)</f>
        <v>0</v>
      </c>
      <c r="M2234">
        <f>IF(AI_Impact_on_Jobs_20303[[#This Row],[Risk_Category]]="Medium", AI_Impact_on_Jobs_20303[[#This Row],[Automation_Probability_2030]], 0)</f>
        <v>0</v>
      </c>
      <c r="N2234">
        <f>IF(AI_Impact_on_Jobs_20303[[#This Row],[Risk_Category]]="High", AI_Impact_on_Jobs_20303[[#This Row],[Automation_Probability_2030]], 0)</f>
        <v>9</v>
      </c>
      <c r="O2234">
        <f>AVERAGE(AI_Impact_on_Jobs_20303[[#This Row],[Skill_1]:[Skill_10]])</f>
        <v>36.299999999999997</v>
      </c>
      <c r="P2234">
        <v>5</v>
      </c>
      <c r="Q2234">
        <v>9</v>
      </c>
      <c r="R2234">
        <v>2</v>
      </c>
      <c r="S2234">
        <v>69</v>
      </c>
      <c r="T2234">
        <v>53</v>
      </c>
      <c r="U2234">
        <v>88</v>
      </c>
      <c r="V2234">
        <v>5</v>
      </c>
      <c r="W2234">
        <v>22</v>
      </c>
      <c r="X2234">
        <v>81</v>
      </c>
      <c r="Y2234">
        <v>29</v>
      </c>
    </row>
    <row r="2235" spans="1:25" x14ac:dyDescent="0.35">
      <c r="A2235">
        <v>2234</v>
      </c>
      <c r="B2235" t="s">
        <v>41</v>
      </c>
      <c r="C2235">
        <v>119485</v>
      </c>
      <c r="D2235">
        <f>ROUND(AI_Impact_on_Jobs_20303[[#This Row],[Salary]]/1000, 1)</f>
        <v>119.5</v>
      </c>
      <c r="E2235">
        <v>21</v>
      </c>
      <c r="F22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35" t="s">
        <v>25</v>
      </c>
      <c r="H2235">
        <v>25</v>
      </c>
      <c r="I2235">
        <v>67</v>
      </c>
      <c r="J2235">
        <v>82</v>
      </c>
      <c r="K2235" t="s">
        <v>20</v>
      </c>
      <c r="L2235">
        <f>IF(AI_Impact_on_Jobs_20303[[#This Row],[Risk_Category]] = "Low", AI_Impact_on_Jobs_20303[[#This Row],[Automation_Probability_2030]], 0)</f>
        <v>0</v>
      </c>
      <c r="M2235">
        <f>IF(AI_Impact_on_Jobs_20303[[#This Row],[Risk_Category]]="Medium", AI_Impact_on_Jobs_20303[[#This Row],[Automation_Probability_2030]], 0)</f>
        <v>0</v>
      </c>
      <c r="N2235">
        <f>IF(AI_Impact_on_Jobs_20303[[#This Row],[Risk_Category]]="High", AI_Impact_on_Jobs_20303[[#This Row],[Automation_Probability_2030]], 0)</f>
        <v>82</v>
      </c>
      <c r="O2235">
        <f>AVERAGE(AI_Impact_on_Jobs_20303[[#This Row],[Skill_1]:[Skill_10]])</f>
        <v>19.899999999999999</v>
      </c>
      <c r="P2235">
        <v>5</v>
      </c>
      <c r="Q2235">
        <v>4</v>
      </c>
      <c r="R2235">
        <v>5</v>
      </c>
      <c r="S2235">
        <v>22</v>
      </c>
      <c r="T2235">
        <v>1</v>
      </c>
      <c r="U2235">
        <v>3</v>
      </c>
      <c r="V2235">
        <v>48</v>
      </c>
      <c r="W2235">
        <v>39</v>
      </c>
      <c r="X2235">
        <v>14</v>
      </c>
      <c r="Y2235">
        <v>58</v>
      </c>
    </row>
    <row r="2236" spans="1:25" x14ac:dyDescent="0.35">
      <c r="A2236">
        <v>2235</v>
      </c>
      <c r="B2236" t="s">
        <v>18</v>
      </c>
      <c r="C2236">
        <v>55090</v>
      </c>
      <c r="D2236">
        <f>ROUND(AI_Impact_on_Jobs_20303[[#This Row],[Salary]]/1000, 1)</f>
        <v>55.1</v>
      </c>
      <c r="E2236">
        <v>8</v>
      </c>
      <c r="F22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36" t="s">
        <v>38</v>
      </c>
      <c r="H2236">
        <v>68</v>
      </c>
      <c r="I2236">
        <v>89</v>
      </c>
      <c r="J2236">
        <v>73</v>
      </c>
      <c r="K2236" t="s">
        <v>20</v>
      </c>
      <c r="L2236">
        <f>IF(AI_Impact_on_Jobs_20303[[#This Row],[Risk_Category]] = "Low", AI_Impact_on_Jobs_20303[[#This Row],[Automation_Probability_2030]], 0)</f>
        <v>0</v>
      </c>
      <c r="M2236">
        <f>IF(AI_Impact_on_Jobs_20303[[#This Row],[Risk_Category]]="Medium", AI_Impact_on_Jobs_20303[[#This Row],[Automation_Probability_2030]], 0)</f>
        <v>0</v>
      </c>
      <c r="N2236">
        <f>IF(AI_Impact_on_Jobs_20303[[#This Row],[Risk_Category]]="High", AI_Impact_on_Jobs_20303[[#This Row],[Automation_Probability_2030]], 0)</f>
        <v>73</v>
      </c>
      <c r="O2236">
        <f>AVERAGE(AI_Impact_on_Jobs_20303[[#This Row],[Skill_1]:[Skill_10]])</f>
        <v>36.299999999999997</v>
      </c>
      <c r="P2236">
        <v>5</v>
      </c>
      <c r="Q2236">
        <v>89</v>
      </c>
      <c r="R2236">
        <v>47</v>
      </c>
      <c r="S2236">
        <v>2</v>
      </c>
      <c r="T2236">
        <v>9</v>
      </c>
      <c r="U2236">
        <v>94</v>
      </c>
      <c r="V2236">
        <v>74</v>
      </c>
      <c r="W2236">
        <v>31</v>
      </c>
      <c r="X2236">
        <v>3</v>
      </c>
      <c r="Y2236">
        <v>9</v>
      </c>
    </row>
    <row r="2237" spans="1:25" x14ac:dyDescent="0.35">
      <c r="A2237">
        <v>2236</v>
      </c>
      <c r="B2237" t="s">
        <v>42</v>
      </c>
      <c r="C2237">
        <v>102889</v>
      </c>
      <c r="D2237">
        <f>ROUND(AI_Impact_on_Jobs_20303[[#This Row],[Salary]]/1000, 1)</f>
        <v>102.9</v>
      </c>
      <c r="E2237">
        <v>19</v>
      </c>
      <c r="F22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37" t="s">
        <v>25</v>
      </c>
      <c r="H2237">
        <v>54</v>
      </c>
      <c r="I2237">
        <v>121</v>
      </c>
      <c r="J2237">
        <v>46</v>
      </c>
      <c r="K2237" t="s">
        <v>27</v>
      </c>
      <c r="L2237">
        <f>IF(AI_Impact_on_Jobs_20303[[#This Row],[Risk_Category]] = "Low", AI_Impact_on_Jobs_20303[[#This Row],[Automation_Probability_2030]], 0)</f>
        <v>0</v>
      </c>
      <c r="M2237">
        <f>IF(AI_Impact_on_Jobs_20303[[#This Row],[Risk_Category]]="Medium", AI_Impact_on_Jobs_20303[[#This Row],[Automation_Probability_2030]], 0)</f>
        <v>46</v>
      </c>
      <c r="N2237">
        <f>IF(AI_Impact_on_Jobs_20303[[#This Row],[Risk_Category]]="High", AI_Impact_on_Jobs_20303[[#This Row],[Automation_Probability_2030]], 0)</f>
        <v>0</v>
      </c>
      <c r="O2237">
        <f>AVERAGE(AI_Impact_on_Jobs_20303[[#This Row],[Skill_1]:[Skill_10]])</f>
        <v>49.1</v>
      </c>
      <c r="P2237">
        <v>4</v>
      </c>
      <c r="Q2237">
        <v>23</v>
      </c>
      <c r="R2237">
        <v>9</v>
      </c>
      <c r="S2237">
        <v>52</v>
      </c>
      <c r="T2237">
        <v>82</v>
      </c>
      <c r="U2237">
        <v>56</v>
      </c>
      <c r="V2237">
        <v>94</v>
      </c>
      <c r="W2237">
        <v>91</v>
      </c>
      <c r="X2237">
        <v>48</v>
      </c>
      <c r="Y2237">
        <v>32</v>
      </c>
    </row>
    <row r="2238" spans="1:25" x14ac:dyDescent="0.35">
      <c r="A2238">
        <v>2237</v>
      </c>
      <c r="B2238" t="s">
        <v>42</v>
      </c>
      <c r="C2238">
        <v>93282</v>
      </c>
      <c r="D2238">
        <f>ROUND(AI_Impact_on_Jobs_20303[[#This Row],[Salary]]/1000, 1)</f>
        <v>93.3</v>
      </c>
      <c r="E2238">
        <v>29</v>
      </c>
      <c r="F22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38" t="s">
        <v>19</v>
      </c>
      <c r="H2238">
        <v>67</v>
      </c>
      <c r="I2238">
        <v>10</v>
      </c>
      <c r="J2238">
        <v>63</v>
      </c>
      <c r="K2238" t="s">
        <v>27</v>
      </c>
      <c r="L2238">
        <f>IF(AI_Impact_on_Jobs_20303[[#This Row],[Risk_Category]] = "Low", AI_Impact_on_Jobs_20303[[#This Row],[Automation_Probability_2030]], 0)</f>
        <v>0</v>
      </c>
      <c r="M2238">
        <f>IF(AI_Impact_on_Jobs_20303[[#This Row],[Risk_Category]]="Medium", AI_Impact_on_Jobs_20303[[#This Row],[Automation_Probability_2030]], 0)</f>
        <v>63</v>
      </c>
      <c r="N2238">
        <f>IF(AI_Impact_on_Jobs_20303[[#This Row],[Risk_Category]]="High", AI_Impact_on_Jobs_20303[[#This Row],[Automation_Probability_2030]], 0)</f>
        <v>0</v>
      </c>
      <c r="O2238">
        <f>AVERAGE(AI_Impact_on_Jobs_20303[[#This Row],[Skill_1]:[Skill_10]])</f>
        <v>58.7</v>
      </c>
      <c r="P2238">
        <v>18</v>
      </c>
      <c r="Q2238">
        <v>33</v>
      </c>
      <c r="R2238">
        <v>69</v>
      </c>
      <c r="S2238">
        <v>25</v>
      </c>
      <c r="T2238">
        <v>44</v>
      </c>
      <c r="U2238">
        <v>96</v>
      </c>
      <c r="V2238">
        <v>63</v>
      </c>
      <c r="W2238">
        <v>95</v>
      </c>
      <c r="X2238">
        <v>72</v>
      </c>
      <c r="Y2238">
        <v>72</v>
      </c>
    </row>
    <row r="2239" spans="1:25" x14ac:dyDescent="0.35">
      <c r="A2239">
        <v>2238</v>
      </c>
      <c r="B2239" t="s">
        <v>31</v>
      </c>
      <c r="C2239">
        <v>40892</v>
      </c>
      <c r="D2239">
        <f>ROUND(AI_Impact_on_Jobs_20303[[#This Row],[Salary]]/1000, 1)</f>
        <v>40.9</v>
      </c>
      <c r="E2239">
        <v>19</v>
      </c>
      <c r="F22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39" t="s">
        <v>22</v>
      </c>
      <c r="H2239">
        <v>5</v>
      </c>
      <c r="I2239">
        <v>83</v>
      </c>
      <c r="J2239">
        <v>14</v>
      </c>
      <c r="K2239" t="s">
        <v>23</v>
      </c>
      <c r="L2239">
        <f>IF(AI_Impact_on_Jobs_20303[[#This Row],[Risk_Category]] = "Low", AI_Impact_on_Jobs_20303[[#This Row],[Automation_Probability_2030]], 0)</f>
        <v>14</v>
      </c>
      <c r="M2239">
        <f>IF(AI_Impact_on_Jobs_20303[[#This Row],[Risk_Category]]="Medium", AI_Impact_on_Jobs_20303[[#This Row],[Automation_Probability_2030]], 0)</f>
        <v>0</v>
      </c>
      <c r="N2239">
        <f>IF(AI_Impact_on_Jobs_20303[[#This Row],[Risk_Category]]="High", AI_Impact_on_Jobs_20303[[#This Row],[Automation_Probability_2030]], 0)</f>
        <v>0</v>
      </c>
      <c r="O2239">
        <f>AVERAGE(AI_Impact_on_Jobs_20303[[#This Row],[Skill_1]:[Skill_10]])</f>
        <v>52.1</v>
      </c>
      <c r="P2239">
        <v>26</v>
      </c>
      <c r="Q2239">
        <v>6</v>
      </c>
      <c r="R2239">
        <v>79</v>
      </c>
      <c r="S2239">
        <v>62</v>
      </c>
      <c r="T2239">
        <v>83</v>
      </c>
      <c r="U2239">
        <v>5</v>
      </c>
      <c r="V2239">
        <v>98</v>
      </c>
      <c r="W2239">
        <v>96</v>
      </c>
      <c r="X2239">
        <v>27</v>
      </c>
      <c r="Y2239">
        <v>39</v>
      </c>
    </row>
    <row r="2240" spans="1:25" x14ac:dyDescent="0.35">
      <c r="A2240">
        <v>2239</v>
      </c>
      <c r="B2240" t="s">
        <v>36</v>
      </c>
      <c r="C2240">
        <v>132524</v>
      </c>
      <c r="D2240">
        <f>ROUND(AI_Impact_on_Jobs_20303[[#This Row],[Salary]]/1000, 1)</f>
        <v>132.5</v>
      </c>
      <c r="E2240">
        <v>8</v>
      </c>
      <c r="F22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40" t="s">
        <v>25</v>
      </c>
      <c r="H2240">
        <v>78</v>
      </c>
      <c r="I2240">
        <v>141</v>
      </c>
      <c r="J2240">
        <v>56</v>
      </c>
      <c r="K2240" t="s">
        <v>27</v>
      </c>
      <c r="L2240">
        <f>IF(AI_Impact_on_Jobs_20303[[#This Row],[Risk_Category]] = "Low", AI_Impact_on_Jobs_20303[[#This Row],[Automation_Probability_2030]], 0)</f>
        <v>0</v>
      </c>
      <c r="M2240">
        <f>IF(AI_Impact_on_Jobs_20303[[#This Row],[Risk_Category]]="Medium", AI_Impact_on_Jobs_20303[[#This Row],[Automation_Probability_2030]], 0)</f>
        <v>56</v>
      </c>
      <c r="N2240">
        <f>IF(AI_Impact_on_Jobs_20303[[#This Row],[Risk_Category]]="High", AI_Impact_on_Jobs_20303[[#This Row],[Automation_Probability_2030]], 0)</f>
        <v>0</v>
      </c>
      <c r="O2240">
        <f>AVERAGE(AI_Impact_on_Jobs_20303[[#This Row],[Skill_1]:[Skill_10]])</f>
        <v>54.9</v>
      </c>
      <c r="P2240">
        <v>48</v>
      </c>
      <c r="Q2240">
        <v>38</v>
      </c>
      <c r="R2240">
        <v>42</v>
      </c>
      <c r="S2240">
        <v>85</v>
      </c>
      <c r="T2240">
        <v>98</v>
      </c>
      <c r="U2240">
        <v>5</v>
      </c>
      <c r="V2240">
        <v>58</v>
      </c>
      <c r="W2240">
        <v>52</v>
      </c>
      <c r="X2240">
        <v>38</v>
      </c>
      <c r="Y2240">
        <v>85</v>
      </c>
    </row>
    <row r="2241" spans="1:25" x14ac:dyDescent="0.35">
      <c r="A2241">
        <v>2240</v>
      </c>
      <c r="B2241" t="s">
        <v>31</v>
      </c>
      <c r="C2241">
        <v>56006</v>
      </c>
      <c r="D2241">
        <f>ROUND(AI_Impact_on_Jobs_20303[[#This Row],[Salary]]/1000, 1)</f>
        <v>56</v>
      </c>
      <c r="E2241">
        <v>13</v>
      </c>
      <c r="F22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41" t="s">
        <v>19</v>
      </c>
      <c r="H2241">
        <v>47</v>
      </c>
      <c r="I2241">
        <v>52</v>
      </c>
      <c r="J2241">
        <v>25</v>
      </c>
      <c r="K2241" t="s">
        <v>23</v>
      </c>
      <c r="L2241">
        <f>IF(AI_Impact_on_Jobs_20303[[#This Row],[Risk_Category]] = "Low", AI_Impact_on_Jobs_20303[[#This Row],[Automation_Probability_2030]], 0)</f>
        <v>25</v>
      </c>
      <c r="M2241">
        <f>IF(AI_Impact_on_Jobs_20303[[#This Row],[Risk_Category]]="Medium", AI_Impact_on_Jobs_20303[[#This Row],[Automation_Probability_2030]], 0)</f>
        <v>0</v>
      </c>
      <c r="N2241">
        <f>IF(AI_Impact_on_Jobs_20303[[#This Row],[Risk_Category]]="High", AI_Impact_on_Jobs_20303[[#This Row],[Automation_Probability_2030]], 0)</f>
        <v>0</v>
      </c>
      <c r="O2241">
        <f>AVERAGE(AI_Impact_on_Jobs_20303[[#This Row],[Skill_1]:[Skill_10]])</f>
        <v>55.1</v>
      </c>
      <c r="P2241">
        <v>11</v>
      </c>
      <c r="Q2241">
        <v>46</v>
      </c>
      <c r="R2241">
        <v>58</v>
      </c>
      <c r="S2241">
        <v>71</v>
      </c>
      <c r="T2241">
        <v>41</v>
      </c>
      <c r="U2241">
        <v>74</v>
      </c>
      <c r="V2241">
        <v>13</v>
      </c>
      <c r="W2241">
        <v>65</v>
      </c>
      <c r="X2241">
        <v>83</v>
      </c>
      <c r="Y2241">
        <v>89</v>
      </c>
    </row>
    <row r="2242" spans="1:25" x14ac:dyDescent="0.35">
      <c r="A2242">
        <v>2241</v>
      </c>
      <c r="B2242" t="s">
        <v>41</v>
      </c>
      <c r="C2242">
        <v>60805</v>
      </c>
      <c r="D2242">
        <f>ROUND(AI_Impact_on_Jobs_20303[[#This Row],[Salary]]/1000, 1)</f>
        <v>60.8</v>
      </c>
      <c r="E2242">
        <v>20</v>
      </c>
      <c r="F22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42" t="s">
        <v>38</v>
      </c>
      <c r="H2242">
        <v>31</v>
      </c>
      <c r="I2242">
        <v>66</v>
      </c>
      <c r="J2242">
        <v>79</v>
      </c>
      <c r="K2242" t="s">
        <v>20</v>
      </c>
      <c r="L2242">
        <f>IF(AI_Impact_on_Jobs_20303[[#This Row],[Risk_Category]] = "Low", AI_Impact_on_Jobs_20303[[#This Row],[Automation_Probability_2030]], 0)</f>
        <v>0</v>
      </c>
      <c r="M2242">
        <f>IF(AI_Impact_on_Jobs_20303[[#This Row],[Risk_Category]]="Medium", AI_Impact_on_Jobs_20303[[#This Row],[Automation_Probability_2030]], 0)</f>
        <v>0</v>
      </c>
      <c r="N2242">
        <f>IF(AI_Impact_on_Jobs_20303[[#This Row],[Risk_Category]]="High", AI_Impact_on_Jobs_20303[[#This Row],[Automation_Probability_2030]], 0)</f>
        <v>79</v>
      </c>
      <c r="O2242">
        <f>AVERAGE(AI_Impact_on_Jobs_20303[[#This Row],[Skill_1]:[Skill_10]])</f>
        <v>41.6</v>
      </c>
      <c r="P2242">
        <v>54</v>
      </c>
      <c r="Q2242">
        <v>2</v>
      </c>
      <c r="R2242">
        <v>95</v>
      </c>
      <c r="S2242">
        <v>9</v>
      </c>
      <c r="T2242">
        <v>3</v>
      </c>
      <c r="U2242">
        <v>56</v>
      </c>
      <c r="V2242">
        <v>79</v>
      </c>
      <c r="W2242">
        <v>25</v>
      </c>
      <c r="X2242">
        <v>52</v>
      </c>
      <c r="Y2242">
        <v>41</v>
      </c>
    </row>
    <row r="2243" spans="1:25" x14ac:dyDescent="0.35">
      <c r="A2243">
        <v>2242</v>
      </c>
      <c r="B2243" t="s">
        <v>35</v>
      </c>
      <c r="C2243">
        <v>86121</v>
      </c>
      <c r="D2243">
        <f>ROUND(AI_Impact_on_Jobs_20303[[#This Row],[Salary]]/1000, 1)</f>
        <v>86.1</v>
      </c>
      <c r="E2243">
        <v>28</v>
      </c>
      <c r="F22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43" t="s">
        <v>19</v>
      </c>
      <c r="H2243">
        <v>61</v>
      </c>
      <c r="I2243">
        <v>149</v>
      </c>
      <c r="J2243">
        <v>45</v>
      </c>
      <c r="K2243" t="s">
        <v>27</v>
      </c>
      <c r="L2243">
        <f>IF(AI_Impact_on_Jobs_20303[[#This Row],[Risk_Category]] = "Low", AI_Impact_on_Jobs_20303[[#This Row],[Automation_Probability_2030]], 0)</f>
        <v>0</v>
      </c>
      <c r="M2243">
        <f>IF(AI_Impact_on_Jobs_20303[[#This Row],[Risk_Category]]="Medium", AI_Impact_on_Jobs_20303[[#This Row],[Automation_Probability_2030]], 0)</f>
        <v>45</v>
      </c>
      <c r="N2243">
        <f>IF(AI_Impact_on_Jobs_20303[[#This Row],[Risk_Category]]="High", AI_Impact_on_Jobs_20303[[#This Row],[Automation_Probability_2030]], 0)</f>
        <v>0</v>
      </c>
      <c r="O2243">
        <f>AVERAGE(AI_Impact_on_Jobs_20303[[#This Row],[Skill_1]:[Skill_10]])</f>
        <v>40.9</v>
      </c>
      <c r="P2243">
        <v>55</v>
      </c>
      <c r="Q2243">
        <v>33</v>
      </c>
      <c r="R2243">
        <v>88</v>
      </c>
      <c r="S2243">
        <v>86</v>
      </c>
      <c r="T2243">
        <v>18</v>
      </c>
      <c r="U2243">
        <v>9</v>
      </c>
      <c r="V2243">
        <v>15</v>
      </c>
      <c r="W2243">
        <v>1</v>
      </c>
      <c r="X2243">
        <v>65</v>
      </c>
      <c r="Y2243">
        <v>39</v>
      </c>
    </row>
    <row r="2244" spans="1:25" x14ac:dyDescent="0.35">
      <c r="A2244">
        <v>2243</v>
      </c>
      <c r="B2244" t="s">
        <v>36</v>
      </c>
      <c r="C2244">
        <v>70344</v>
      </c>
      <c r="D2244">
        <f>ROUND(AI_Impact_on_Jobs_20303[[#This Row],[Salary]]/1000, 1)</f>
        <v>70.3</v>
      </c>
      <c r="E2244">
        <v>14</v>
      </c>
      <c r="F22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44" t="s">
        <v>25</v>
      </c>
      <c r="H2244">
        <v>65</v>
      </c>
      <c r="I2244">
        <v>55</v>
      </c>
      <c r="J2244">
        <v>42</v>
      </c>
      <c r="K2244" t="s">
        <v>27</v>
      </c>
      <c r="L2244">
        <f>IF(AI_Impact_on_Jobs_20303[[#This Row],[Risk_Category]] = "Low", AI_Impact_on_Jobs_20303[[#This Row],[Automation_Probability_2030]], 0)</f>
        <v>0</v>
      </c>
      <c r="M2244">
        <f>IF(AI_Impact_on_Jobs_20303[[#This Row],[Risk_Category]]="Medium", AI_Impact_on_Jobs_20303[[#This Row],[Automation_Probability_2030]], 0)</f>
        <v>42</v>
      </c>
      <c r="N2244">
        <f>IF(AI_Impact_on_Jobs_20303[[#This Row],[Risk_Category]]="High", AI_Impact_on_Jobs_20303[[#This Row],[Automation_Probability_2030]], 0)</f>
        <v>0</v>
      </c>
      <c r="O2244">
        <f>AVERAGE(AI_Impact_on_Jobs_20303[[#This Row],[Skill_1]:[Skill_10]])</f>
        <v>38.6</v>
      </c>
      <c r="P2244">
        <v>46</v>
      </c>
      <c r="Q2244">
        <v>27</v>
      </c>
      <c r="R2244">
        <v>5</v>
      </c>
      <c r="S2244">
        <v>9</v>
      </c>
      <c r="T2244">
        <v>8</v>
      </c>
      <c r="U2244">
        <v>91</v>
      </c>
      <c r="V2244">
        <v>15</v>
      </c>
      <c r="W2244">
        <v>25</v>
      </c>
      <c r="X2244">
        <v>65</v>
      </c>
      <c r="Y2244">
        <v>95</v>
      </c>
    </row>
    <row r="2245" spans="1:25" x14ac:dyDescent="0.35">
      <c r="A2245">
        <v>2244</v>
      </c>
      <c r="B2245" t="s">
        <v>41</v>
      </c>
      <c r="C2245">
        <v>62185</v>
      </c>
      <c r="D2245">
        <f>ROUND(AI_Impact_on_Jobs_20303[[#This Row],[Salary]]/1000, 1)</f>
        <v>62.2</v>
      </c>
      <c r="E2245">
        <v>5</v>
      </c>
      <c r="F22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45" t="s">
        <v>25</v>
      </c>
      <c r="H2245">
        <v>87</v>
      </c>
      <c r="I2245">
        <v>59</v>
      </c>
      <c r="J2245">
        <v>76</v>
      </c>
      <c r="K2245" t="s">
        <v>20</v>
      </c>
      <c r="L2245">
        <f>IF(AI_Impact_on_Jobs_20303[[#This Row],[Risk_Category]] = "Low", AI_Impact_on_Jobs_20303[[#This Row],[Automation_Probability_2030]], 0)</f>
        <v>0</v>
      </c>
      <c r="M2245">
        <f>IF(AI_Impact_on_Jobs_20303[[#This Row],[Risk_Category]]="Medium", AI_Impact_on_Jobs_20303[[#This Row],[Automation_Probability_2030]], 0)</f>
        <v>0</v>
      </c>
      <c r="N2245">
        <f>IF(AI_Impact_on_Jobs_20303[[#This Row],[Risk_Category]]="High", AI_Impact_on_Jobs_20303[[#This Row],[Automation_Probability_2030]], 0)</f>
        <v>76</v>
      </c>
      <c r="O2245">
        <f>AVERAGE(AI_Impact_on_Jobs_20303[[#This Row],[Skill_1]:[Skill_10]])</f>
        <v>44.1</v>
      </c>
      <c r="P2245">
        <v>9</v>
      </c>
      <c r="Q2245">
        <v>1</v>
      </c>
      <c r="R2245">
        <v>52</v>
      </c>
      <c r="S2245">
        <v>69</v>
      </c>
      <c r="T2245">
        <v>79</v>
      </c>
      <c r="U2245">
        <v>7</v>
      </c>
      <c r="V2245">
        <v>36</v>
      </c>
      <c r="W2245">
        <v>56</v>
      </c>
      <c r="X2245">
        <v>93</v>
      </c>
      <c r="Y2245">
        <v>39</v>
      </c>
    </row>
    <row r="2246" spans="1:25" x14ac:dyDescent="0.35">
      <c r="A2246">
        <v>2245</v>
      </c>
      <c r="B2246" t="s">
        <v>32</v>
      </c>
      <c r="C2246">
        <v>133060</v>
      </c>
      <c r="D2246">
        <f>ROUND(AI_Impact_on_Jobs_20303[[#This Row],[Salary]]/1000, 1)</f>
        <v>133.1</v>
      </c>
      <c r="E2246">
        <v>9</v>
      </c>
      <c r="F22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46" t="s">
        <v>25</v>
      </c>
      <c r="H2246">
        <v>52</v>
      </c>
      <c r="I2246">
        <v>8</v>
      </c>
      <c r="J2246">
        <v>4</v>
      </c>
      <c r="K2246" t="s">
        <v>27</v>
      </c>
      <c r="L2246">
        <f>IF(AI_Impact_on_Jobs_20303[[#This Row],[Risk_Category]] = "Low", AI_Impact_on_Jobs_20303[[#This Row],[Automation_Probability_2030]], 0)</f>
        <v>0</v>
      </c>
      <c r="M2246">
        <f>IF(AI_Impact_on_Jobs_20303[[#This Row],[Risk_Category]]="Medium", AI_Impact_on_Jobs_20303[[#This Row],[Automation_Probability_2030]], 0)</f>
        <v>4</v>
      </c>
      <c r="N2246">
        <f>IF(AI_Impact_on_Jobs_20303[[#This Row],[Risk_Category]]="High", AI_Impact_on_Jobs_20303[[#This Row],[Automation_Probability_2030]], 0)</f>
        <v>0</v>
      </c>
      <c r="O2246">
        <f>AVERAGE(AI_Impact_on_Jobs_20303[[#This Row],[Skill_1]:[Skill_10]])</f>
        <v>52.2</v>
      </c>
      <c r="P2246">
        <v>78</v>
      </c>
      <c r="Q2246">
        <v>89</v>
      </c>
      <c r="R2246">
        <v>5</v>
      </c>
      <c r="S2246">
        <v>78</v>
      </c>
      <c r="T2246">
        <v>19</v>
      </c>
      <c r="U2246">
        <v>55</v>
      </c>
      <c r="V2246">
        <v>64</v>
      </c>
      <c r="W2246">
        <v>49</v>
      </c>
      <c r="X2246">
        <v>12</v>
      </c>
      <c r="Y2246">
        <v>73</v>
      </c>
    </row>
    <row r="2247" spans="1:25" x14ac:dyDescent="0.35">
      <c r="A2247">
        <v>2246</v>
      </c>
      <c r="B2247" t="s">
        <v>40</v>
      </c>
      <c r="C2247">
        <v>149756</v>
      </c>
      <c r="D2247">
        <f>ROUND(AI_Impact_on_Jobs_20303[[#This Row],[Salary]]/1000, 1)</f>
        <v>149.80000000000001</v>
      </c>
      <c r="E2247">
        <v>8</v>
      </c>
      <c r="F22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47" t="s">
        <v>25</v>
      </c>
      <c r="H2247">
        <v>64</v>
      </c>
      <c r="I2247">
        <v>67</v>
      </c>
      <c r="J2247">
        <v>7</v>
      </c>
      <c r="K2247" t="s">
        <v>23</v>
      </c>
      <c r="L2247">
        <f>IF(AI_Impact_on_Jobs_20303[[#This Row],[Risk_Category]] = "Low", AI_Impact_on_Jobs_20303[[#This Row],[Automation_Probability_2030]], 0)</f>
        <v>7</v>
      </c>
      <c r="M2247">
        <f>IF(AI_Impact_on_Jobs_20303[[#This Row],[Risk_Category]]="Medium", AI_Impact_on_Jobs_20303[[#This Row],[Automation_Probability_2030]], 0)</f>
        <v>0</v>
      </c>
      <c r="N2247">
        <f>IF(AI_Impact_on_Jobs_20303[[#This Row],[Risk_Category]]="High", AI_Impact_on_Jobs_20303[[#This Row],[Automation_Probability_2030]], 0)</f>
        <v>0</v>
      </c>
      <c r="O2247">
        <f>AVERAGE(AI_Impact_on_Jobs_20303[[#This Row],[Skill_1]:[Skill_10]])</f>
        <v>34.6</v>
      </c>
      <c r="P2247">
        <v>3</v>
      </c>
      <c r="Q2247">
        <v>4</v>
      </c>
      <c r="R2247">
        <v>84</v>
      </c>
      <c r="S2247">
        <v>7</v>
      </c>
      <c r="T2247">
        <v>56</v>
      </c>
      <c r="U2247">
        <v>89</v>
      </c>
      <c r="V2247">
        <v>11</v>
      </c>
      <c r="W2247">
        <v>71</v>
      </c>
      <c r="X2247">
        <v>15</v>
      </c>
      <c r="Y2247">
        <v>6</v>
      </c>
    </row>
    <row r="2248" spans="1:25" x14ac:dyDescent="0.35">
      <c r="A2248">
        <v>2247</v>
      </c>
      <c r="B2248" t="s">
        <v>39</v>
      </c>
      <c r="C2248">
        <v>31981</v>
      </c>
      <c r="D2248">
        <f>ROUND(AI_Impact_on_Jobs_20303[[#This Row],[Salary]]/1000, 1)</f>
        <v>32</v>
      </c>
      <c r="E2248">
        <v>7</v>
      </c>
      <c r="F22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48" t="s">
        <v>19</v>
      </c>
      <c r="H2248">
        <v>95</v>
      </c>
      <c r="I2248">
        <v>94</v>
      </c>
      <c r="J2248">
        <v>71</v>
      </c>
      <c r="K2248" t="s">
        <v>20</v>
      </c>
      <c r="L2248">
        <f>IF(AI_Impact_on_Jobs_20303[[#This Row],[Risk_Category]] = "Low", AI_Impact_on_Jobs_20303[[#This Row],[Automation_Probability_2030]], 0)</f>
        <v>0</v>
      </c>
      <c r="M2248">
        <f>IF(AI_Impact_on_Jobs_20303[[#This Row],[Risk_Category]]="Medium", AI_Impact_on_Jobs_20303[[#This Row],[Automation_Probability_2030]], 0)</f>
        <v>0</v>
      </c>
      <c r="N2248">
        <f>IF(AI_Impact_on_Jobs_20303[[#This Row],[Risk_Category]]="High", AI_Impact_on_Jobs_20303[[#This Row],[Automation_Probability_2030]], 0)</f>
        <v>71</v>
      </c>
      <c r="O2248">
        <f>AVERAGE(AI_Impact_on_Jobs_20303[[#This Row],[Skill_1]:[Skill_10]])</f>
        <v>39.700000000000003</v>
      </c>
      <c r="P2248">
        <v>58</v>
      </c>
      <c r="Q2248">
        <v>2</v>
      </c>
      <c r="R2248">
        <v>1</v>
      </c>
      <c r="S2248">
        <v>76</v>
      </c>
      <c r="T2248">
        <v>15</v>
      </c>
      <c r="U2248">
        <v>94</v>
      </c>
      <c r="V2248">
        <v>59</v>
      </c>
      <c r="W2248">
        <v>9</v>
      </c>
      <c r="X2248">
        <v>22</v>
      </c>
      <c r="Y2248">
        <v>61</v>
      </c>
    </row>
    <row r="2249" spans="1:25" x14ac:dyDescent="0.35">
      <c r="A2249">
        <v>2248</v>
      </c>
      <c r="B2249" t="s">
        <v>34</v>
      </c>
      <c r="C2249">
        <v>66443</v>
      </c>
      <c r="D2249">
        <f>ROUND(AI_Impact_on_Jobs_20303[[#This Row],[Salary]]/1000, 1)</f>
        <v>66.400000000000006</v>
      </c>
      <c r="E2249">
        <v>3</v>
      </c>
      <c r="F22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49" t="s">
        <v>25</v>
      </c>
      <c r="H2249">
        <v>53</v>
      </c>
      <c r="I2249">
        <v>13</v>
      </c>
      <c r="J2249">
        <v>62</v>
      </c>
      <c r="K2249" t="s">
        <v>27</v>
      </c>
      <c r="L2249">
        <f>IF(AI_Impact_on_Jobs_20303[[#This Row],[Risk_Category]] = "Low", AI_Impact_on_Jobs_20303[[#This Row],[Automation_Probability_2030]], 0)</f>
        <v>0</v>
      </c>
      <c r="M2249">
        <f>IF(AI_Impact_on_Jobs_20303[[#This Row],[Risk_Category]]="Medium", AI_Impact_on_Jobs_20303[[#This Row],[Automation_Probability_2030]], 0)</f>
        <v>62</v>
      </c>
      <c r="N2249">
        <f>IF(AI_Impact_on_Jobs_20303[[#This Row],[Risk_Category]]="High", AI_Impact_on_Jobs_20303[[#This Row],[Automation_Probability_2030]], 0)</f>
        <v>0</v>
      </c>
      <c r="O2249">
        <f>AVERAGE(AI_Impact_on_Jobs_20303[[#This Row],[Skill_1]:[Skill_10]])</f>
        <v>29.8</v>
      </c>
      <c r="P2249">
        <v>7</v>
      </c>
      <c r="Q2249">
        <v>89</v>
      </c>
      <c r="R2249">
        <v>2</v>
      </c>
      <c r="S2249">
        <v>18</v>
      </c>
      <c r="T2249">
        <v>8</v>
      </c>
      <c r="U2249">
        <v>32</v>
      </c>
      <c r="V2249">
        <v>51</v>
      </c>
      <c r="W2249">
        <v>74</v>
      </c>
      <c r="X2249">
        <v>4</v>
      </c>
      <c r="Y2249">
        <v>13</v>
      </c>
    </row>
    <row r="2250" spans="1:25" x14ac:dyDescent="0.35">
      <c r="A2250">
        <v>2249</v>
      </c>
      <c r="B2250" t="s">
        <v>24</v>
      </c>
      <c r="C2250">
        <v>89434</v>
      </c>
      <c r="D2250">
        <f>ROUND(AI_Impact_on_Jobs_20303[[#This Row],[Salary]]/1000, 1)</f>
        <v>89.4</v>
      </c>
      <c r="E2250">
        <v>5</v>
      </c>
      <c r="F22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50" t="s">
        <v>22</v>
      </c>
      <c r="H2250">
        <v>82</v>
      </c>
      <c r="I2250">
        <v>51</v>
      </c>
      <c r="J2250">
        <v>84</v>
      </c>
      <c r="K2250" t="s">
        <v>20</v>
      </c>
      <c r="L2250">
        <f>IF(AI_Impact_on_Jobs_20303[[#This Row],[Risk_Category]] = "Low", AI_Impact_on_Jobs_20303[[#This Row],[Automation_Probability_2030]], 0)</f>
        <v>0</v>
      </c>
      <c r="M2250">
        <f>IF(AI_Impact_on_Jobs_20303[[#This Row],[Risk_Category]]="Medium", AI_Impact_on_Jobs_20303[[#This Row],[Automation_Probability_2030]], 0)</f>
        <v>0</v>
      </c>
      <c r="N2250">
        <f>IF(AI_Impact_on_Jobs_20303[[#This Row],[Risk_Category]]="High", AI_Impact_on_Jobs_20303[[#This Row],[Automation_Probability_2030]], 0)</f>
        <v>84</v>
      </c>
      <c r="O2250">
        <f>AVERAGE(AI_Impact_on_Jobs_20303[[#This Row],[Skill_1]:[Skill_10]])</f>
        <v>50.4</v>
      </c>
      <c r="P2250">
        <v>47</v>
      </c>
      <c r="Q2250">
        <v>26</v>
      </c>
      <c r="R2250">
        <v>16</v>
      </c>
      <c r="S2250">
        <v>19</v>
      </c>
      <c r="T2250">
        <v>72</v>
      </c>
      <c r="U2250">
        <v>54</v>
      </c>
      <c r="V2250">
        <v>98</v>
      </c>
      <c r="W2250">
        <v>24</v>
      </c>
      <c r="X2250">
        <v>96</v>
      </c>
      <c r="Y2250">
        <v>52</v>
      </c>
    </row>
    <row r="2251" spans="1:25" x14ac:dyDescent="0.35">
      <c r="A2251">
        <v>2250</v>
      </c>
      <c r="B2251" t="s">
        <v>43</v>
      </c>
      <c r="C2251">
        <v>73159</v>
      </c>
      <c r="D2251">
        <f>ROUND(AI_Impact_on_Jobs_20303[[#This Row],[Salary]]/1000, 1)</f>
        <v>73.2</v>
      </c>
      <c r="E2251">
        <v>20</v>
      </c>
      <c r="F22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51" t="s">
        <v>38</v>
      </c>
      <c r="H2251">
        <v>2</v>
      </c>
      <c r="I2251">
        <v>56</v>
      </c>
      <c r="J2251">
        <v>8</v>
      </c>
      <c r="K2251" t="s">
        <v>23</v>
      </c>
      <c r="L2251">
        <f>IF(AI_Impact_on_Jobs_20303[[#This Row],[Risk_Category]] = "Low", AI_Impact_on_Jobs_20303[[#This Row],[Automation_Probability_2030]], 0)</f>
        <v>8</v>
      </c>
      <c r="M2251">
        <f>IF(AI_Impact_on_Jobs_20303[[#This Row],[Risk_Category]]="Medium", AI_Impact_on_Jobs_20303[[#This Row],[Automation_Probability_2030]], 0)</f>
        <v>0</v>
      </c>
      <c r="N2251">
        <f>IF(AI_Impact_on_Jobs_20303[[#This Row],[Risk_Category]]="High", AI_Impact_on_Jobs_20303[[#This Row],[Automation_Probability_2030]], 0)</f>
        <v>0</v>
      </c>
      <c r="O2251">
        <f>AVERAGE(AI_Impact_on_Jobs_20303[[#This Row],[Skill_1]:[Skill_10]])</f>
        <v>51.1</v>
      </c>
      <c r="P2251">
        <v>34</v>
      </c>
      <c r="Q2251">
        <v>12</v>
      </c>
      <c r="R2251">
        <v>43</v>
      </c>
      <c r="S2251">
        <v>18</v>
      </c>
      <c r="T2251">
        <v>78</v>
      </c>
      <c r="U2251">
        <v>87</v>
      </c>
      <c r="V2251">
        <v>39</v>
      </c>
      <c r="W2251">
        <v>51</v>
      </c>
      <c r="X2251">
        <v>95</v>
      </c>
      <c r="Y2251">
        <v>54</v>
      </c>
    </row>
    <row r="2252" spans="1:25" x14ac:dyDescent="0.35">
      <c r="A2252">
        <v>2251</v>
      </c>
      <c r="B2252" t="s">
        <v>36</v>
      </c>
      <c r="C2252">
        <v>103298</v>
      </c>
      <c r="D2252">
        <f>ROUND(AI_Impact_on_Jobs_20303[[#This Row],[Salary]]/1000, 1)</f>
        <v>103.3</v>
      </c>
      <c r="E2252">
        <v>14</v>
      </c>
      <c r="F22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52" t="s">
        <v>19</v>
      </c>
      <c r="H2252">
        <v>14</v>
      </c>
      <c r="I2252">
        <v>136</v>
      </c>
      <c r="J2252">
        <v>5</v>
      </c>
      <c r="K2252" t="s">
        <v>27</v>
      </c>
      <c r="L2252">
        <f>IF(AI_Impact_on_Jobs_20303[[#This Row],[Risk_Category]] = "Low", AI_Impact_on_Jobs_20303[[#This Row],[Automation_Probability_2030]], 0)</f>
        <v>0</v>
      </c>
      <c r="M2252">
        <f>IF(AI_Impact_on_Jobs_20303[[#This Row],[Risk_Category]]="Medium", AI_Impact_on_Jobs_20303[[#This Row],[Automation_Probability_2030]], 0)</f>
        <v>5</v>
      </c>
      <c r="N2252">
        <f>IF(AI_Impact_on_Jobs_20303[[#This Row],[Risk_Category]]="High", AI_Impact_on_Jobs_20303[[#This Row],[Automation_Probability_2030]], 0)</f>
        <v>0</v>
      </c>
      <c r="O2252">
        <f>AVERAGE(AI_Impact_on_Jobs_20303[[#This Row],[Skill_1]:[Skill_10]])</f>
        <v>53.3</v>
      </c>
      <c r="P2252">
        <v>2</v>
      </c>
      <c r="Q2252">
        <v>97</v>
      </c>
      <c r="R2252">
        <v>97</v>
      </c>
      <c r="S2252">
        <v>38</v>
      </c>
      <c r="T2252">
        <v>95</v>
      </c>
      <c r="U2252">
        <v>14</v>
      </c>
      <c r="V2252">
        <v>68</v>
      </c>
      <c r="W2252">
        <v>19</v>
      </c>
      <c r="X2252">
        <v>25</v>
      </c>
      <c r="Y2252">
        <v>78</v>
      </c>
    </row>
    <row r="2253" spans="1:25" x14ac:dyDescent="0.35">
      <c r="A2253">
        <v>2252</v>
      </c>
      <c r="B2253" t="s">
        <v>31</v>
      </c>
      <c r="C2253">
        <v>65357</v>
      </c>
      <c r="D2253">
        <f>ROUND(AI_Impact_on_Jobs_20303[[#This Row],[Salary]]/1000, 1)</f>
        <v>65.400000000000006</v>
      </c>
      <c r="E2253">
        <v>3</v>
      </c>
      <c r="F22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53" t="s">
        <v>38</v>
      </c>
      <c r="H2253">
        <v>1</v>
      </c>
      <c r="I2253">
        <v>91</v>
      </c>
      <c r="J2253">
        <v>11</v>
      </c>
      <c r="K2253" t="s">
        <v>23</v>
      </c>
      <c r="L2253">
        <f>IF(AI_Impact_on_Jobs_20303[[#This Row],[Risk_Category]] = "Low", AI_Impact_on_Jobs_20303[[#This Row],[Automation_Probability_2030]], 0)</f>
        <v>11</v>
      </c>
      <c r="M2253">
        <f>IF(AI_Impact_on_Jobs_20303[[#This Row],[Risk_Category]]="Medium", AI_Impact_on_Jobs_20303[[#This Row],[Automation_Probability_2030]], 0)</f>
        <v>0</v>
      </c>
      <c r="N2253">
        <f>IF(AI_Impact_on_Jobs_20303[[#This Row],[Risk_Category]]="High", AI_Impact_on_Jobs_20303[[#This Row],[Automation_Probability_2030]], 0)</f>
        <v>0</v>
      </c>
      <c r="O2253">
        <f>AVERAGE(AI_Impact_on_Jobs_20303[[#This Row],[Skill_1]:[Skill_10]])</f>
        <v>38.6</v>
      </c>
      <c r="P2253">
        <v>68</v>
      </c>
      <c r="Q2253">
        <v>19</v>
      </c>
      <c r="R2253">
        <v>84</v>
      </c>
      <c r="S2253">
        <v>27</v>
      </c>
      <c r="T2253">
        <v>39</v>
      </c>
      <c r="U2253">
        <v>3</v>
      </c>
      <c r="V2253">
        <v>64</v>
      </c>
      <c r="W2253">
        <v>1</v>
      </c>
      <c r="X2253">
        <v>48</v>
      </c>
      <c r="Y2253">
        <v>33</v>
      </c>
    </row>
    <row r="2254" spans="1:25" x14ac:dyDescent="0.35">
      <c r="A2254">
        <v>2253</v>
      </c>
      <c r="B2254" t="s">
        <v>31</v>
      </c>
      <c r="C2254">
        <v>86735</v>
      </c>
      <c r="D2254">
        <f>ROUND(AI_Impact_on_Jobs_20303[[#This Row],[Salary]]/1000, 1)</f>
        <v>86.7</v>
      </c>
      <c r="E2254">
        <v>6</v>
      </c>
      <c r="F22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54" t="s">
        <v>25</v>
      </c>
      <c r="H2254">
        <v>7</v>
      </c>
      <c r="I2254">
        <v>133</v>
      </c>
      <c r="J2254">
        <v>9</v>
      </c>
      <c r="K2254" t="s">
        <v>23</v>
      </c>
      <c r="L2254">
        <f>IF(AI_Impact_on_Jobs_20303[[#This Row],[Risk_Category]] = "Low", AI_Impact_on_Jobs_20303[[#This Row],[Automation_Probability_2030]], 0)</f>
        <v>9</v>
      </c>
      <c r="M2254">
        <f>IF(AI_Impact_on_Jobs_20303[[#This Row],[Risk_Category]]="Medium", AI_Impact_on_Jobs_20303[[#This Row],[Automation_Probability_2030]], 0)</f>
        <v>0</v>
      </c>
      <c r="N2254">
        <f>IF(AI_Impact_on_Jobs_20303[[#This Row],[Risk_Category]]="High", AI_Impact_on_Jobs_20303[[#This Row],[Automation_Probability_2030]], 0)</f>
        <v>0</v>
      </c>
      <c r="O2254">
        <f>AVERAGE(AI_Impact_on_Jobs_20303[[#This Row],[Skill_1]:[Skill_10]])</f>
        <v>31.8</v>
      </c>
      <c r="P2254">
        <v>9</v>
      </c>
      <c r="Q2254">
        <v>2</v>
      </c>
      <c r="R2254">
        <v>1</v>
      </c>
      <c r="S2254">
        <v>52</v>
      </c>
      <c r="T2254">
        <v>99</v>
      </c>
      <c r="U2254">
        <v>3</v>
      </c>
      <c r="V2254">
        <v>46</v>
      </c>
      <c r="W2254">
        <v>39</v>
      </c>
      <c r="X2254">
        <v>34</v>
      </c>
      <c r="Y2254">
        <v>33</v>
      </c>
    </row>
    <row r="2255" spans="1:25" x14ac:dyDescent="0.35">
      <c r="A2255">
        <v>2254</v>
      </c>
      <c r="B2255" t="s">
        <v>35</v>
      </c>
      <c r="C2255">
        <v>131977</v>
      </c>
      <c r="D2255">
        <f>ROUND(AI_Impact_on_Jobs_20303[[#This Row],[Salary]]/1000, 1)</f>
        <v>132</v>
      </c>
      <c r="E2255">
        <v>0</v>
      </c>
      <c r="F22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55" t="s">
        <v>19</v>
      </c>
      <c r="H2255">
        <v>2</v>
      </c>
      <c r="I2255">
        <v>127</v>
      </c>
      <c r="J2255">
        <v>4</v>
      </c>
      <c r="K2255" t="s">
        <v>27</v>
      </c>
      <c r="L2255">
        <f>IF(AI_Impact_on_Jobs_20303[[#This Row],[Risk_Category]] = "Low", AI_Impact_on_Jobs_20303[[#This Row],[Automation_Probability_2030]], 0)</f>
        <v>0</v>
      </c>
      <c r="M2255">
        <f>IF(AI_Impact_on_Jobs_20303[[#This Row],[Risk_Category]]="Medium", AI_Impact_on_Jobs_20303[[#This Row],[Automation_Probability_2030]], 0)</f>
        <v>4</v>
      </c>
      <c r="N2255">
        <f>IF(AI_Impact_on_Jobs_20303[[#This Row],[Risk_Category]]="High", AI_Impact_on_Jobs_20303[[#This Row],[Automation_Probability_2030]], 0)</f>
        <v>0</v>
      </c>
      <c r="O2255">
        <f>AVERAGE(AI_Impact_on_Jobs_20303[[#This Row],[Skill_1]:[Skill_10]])</f>
        <v>30.4</v>
      </c>
      <c r="P2255">
        <v>38</v>
      </c>
      <c r="Q2255">
        <v>42</v>
      </c>
      <c r="R2255">
        <v>3</v>
      </c>
      <c r="S2255">
        <v>9</v>
      </c>
      <c r="T2255">
        <v>11</v>
      </c>
      <c r="U2255">
        <v>3</v>
      </c>
      <c r="V2255">
        <v>82</v>
      </c>
      <c r="W2255">
        <v>13</v>
      </c>
      <c r="X2255">
        <v>74</v>
      </c>
      <c r="Y2255">
        <v>29</v>
      </c>
    </row>
    <row r="2256" spans="1:25" x14ac:dyDescent="0.35">
      <c r="A2256">
        <v>2255</v>
      </c>
      <c r="B2256" t="s">
        <v>43</v>
      </c>
      <c r="C2256">
        <v>79684</v>
      </c>
      <c r="D2256">
        <f>ROUND(AI_Impact_on_Jobs_20303[[#This Row],[Salary]]/1000, 1)</f>
        <v>79.7</v>
      </c>
      <c r="E2256">
        <v>7</v>
      </c>
      <c r="F22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56" t="s">
        <v>19</v>
      </c>
      <c r="H2256">
        <v>43</v>
      </c>
      <c r="I2256">
        <v>67</v>
      </c>
      <c r="J2256">
        <v>3</v>
      </c>
      <c r="K2256" t="s">
        <v>23</v>
      </c>
      <c r="L2256">
        <f>IF(AI_Impact_on_Jobs_20303[[#This Row],[Risk_Category]] = "Low", AI_Impact_on_Jobs_20303[[#This Row],[Automation_Probability_2030]], 0)</f>
        <v>3</v>
      </c>
      <c r="M2256">
        <f>IF(AI_Impact_on_Jobs_20303[[#This Row],[Risk_Category]]="Medium", AI_Impact_on_Jobs_20303[[#This Row],[Automation_Probability_2030]], 0)</f>
        <v>0</v>
      </c>
      <c r="N2256">
        <f>IF(AI_Impact_on_Jobs_20303[[#This Row],[Risk_Category]]="High", AI_Impact_on_Jobs_20303[[#This Row],[Automation_Probability_2030]], 0)</f>
        <v>0</v>
      </c>
      <c r="O2256">
        <f>AVERAGE(AI_Impact_on_Jobs_20303[[#This Row],[Skill_1]:[Skill_10]])</f>
        <v>57.5</v>
      </c>
      <c r="P2256">
        <v>18</v>
      </c>
      <c r="Q2256">
        <v>57</v>
      </c>
      <c r="R2256">
        <v>57</v>
      </c>
      <c r="S2256">
        <v>37</v>
      </c>
      <c r="T2256">
        <v>95</v>
      </c>
      <c r="U2256">
        <v>84</v>
      </c>
      <c r="V2256">
        <v>83</v>
      </c>
      <c r="W2256">
        <v>97</v>
      </c>
      <c r="X2256">
        <v>46</v>
      </c>
      <c r="Y2256">
        <v>1</v>
      </c>
    </row>
    <row r="2257" spans="1:25" x14ac:dyDescent="0.35">
      <c r="A2257">
        <v>2256</v>
      </c>
      <c r="B2257" t="s">
        <v>21</v>
      </c>
      <c r="C2257">
        <v>90273</v>
      </c>
      <c r="D2257">
        <f>ROUND(AI_Impact_on_Jobs_20303[[#This Row],[Salary]]/1000, 1)</f>
        <v>90.3</v>
      </c>
      <c r="E2257">
        <v>25</v>
      </c>
      <c r="F22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57" t="s">
        <v>38</v>
      </c>
      <c r="H2257">
        <v>38</v>
      </c>
      <c r="I2257">
        <v>69</v>
      </c>
      <c r="J2257">
        <v>17</v>
      </c>
      <c r="K2257" t="s">
        <v>23</v>
      </c>
      <c r="L2257">
        <f>IF(AI_Impact_on_Jobs_20303[[#This Row],[Risk_Category]] = "Low", AI_Impact_on_Jobs_20303[[#This Row],[Automation_Probability_2030]], 0)</f>
        <v>17</v>
      </c>
      <c r="M2257">
        <f>IF(AI_Impact_on_Jobs_20303[[#This Row],[Risk_Category]]="Medium", AI_Impact_on_Jobs_20303[[#This Row],[Automation_Probability_2030]], 0)</f>
        <v>0</v>
      </c>
      <c r="N2257">
        <f>IF(AI_Impact_on_Jobs_20303[[#This Row],[Risk_Category]]="High", AI_Impact_on_Jobs_20303[[#This Row],[Automation_Probability_2030]], 0)</f>
        <v>0</v>
      </c>
      <c r="O2257">
        <f>AVERAGE(AI_Impact_on_Jobs_20303[[#This Row],[Skill_1]:[Skill_10]])</f>
        <v>50.4</v>
      </c>
      <c r="P2257">
        <v>93</v>
      </c>
      <c r="Q2257">
        <v>17</v>
      </c>
      <c r="R2257">
        <v>85</v>
      </c>
      <c r="S2257">
        <v>42</v>
      </c>
      <c r="T2257">
        <v>14</v>
      </c>
      <c r="U2257">
        <v>85</v>
      </c>
      <c r="V2257">
        <v>97</v>
      </c>
      <c r="W2257">
        <v>29</v>
      </c>
      <c r="X2257">
        <v>3</v>
      </c>
      <c r="Y2257">
        <v>39</v>
      </c>
    </row>
    <row r="2258" spans="1:25" x14ac:dyDescent="0.35">
      <c r="A2258">
        <v>2257</v>
      </c>
      <c r="B2258" t="s">
        <v>33</v>
      </c>
      <c r="C2258">
        <v>85547</v>
      </c>
      <c r="D2258">
        <f>ROUND(AI_Impact_on_Jobs_20303[[#This Row],[Salary]]/1000, 1)</f>
        <v>85.5</v>
      </c>
      <c r="E2258">
        <v>1</v>
      </c>
      <c r="F22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58" t="s">
        <v>22</v>
      </c>
      <c r="H2258">
        <v>1</v>
      </c>
      <c r="I2258">
        <v>72</v>
      </c>
      <c r="J2258">
        <v>88</v>
      </c>
      <c r="K2258" t="s">
        <v>20</v>
      </c>
      <c r="L2258">
        <f>IF(AI_Impact_on_Jobs_20303[[#This Row],[Risk_Category]] = "Low", AI_Impact_on_Jobs_20303[[#This Row],[Automation_Probability_2030]], 0)</f>
        <v>0</v>
      </c>
      <c r="M2258">
        <f>IF(AI_Impact_on_Jobs_20303[[#This Row],[Risk_Category]]="Medium", AI_Impact_on_Jobs_20303[[#This Row],[Automation_Probability_2030]], 0)</f>
        <v>0</v>
      </c>
      <c r="N2258">
        <f>IF(AI_Impact_on_Jobs_20303[[#This Row],[Risk_Category]]="High", AI_Impact_on_Jobs_20303[[#This Row],[Automation_Probability_2030]], 0)</f>
        <v>88</v>
      </c>
      <c r="O2258">
        <f>AVERAGE(AI_Impact_on_Jobs_20303[[#This Row],[Skill_1]:[Skill_10]])</f>
        <v>61.6</v>
      </c>
      <c r="P2258">
        <v>41</v>
      </c>
      <c r="Q2258">
        <v>33</v>
      </c>
      <c r="R2258">
        <v>87</v>
      </c>
      <c r="S2258">
        <v>92</v>
      </c>
      <c r="T2258">
        <v>95</v>
      </c>
      <c r="U2258">
        <v>27</v>
      </c>
      <c r="V2258">
        <v>91</v>
      </c>
      <c r="W2258">
        <v>74</v>
      </c>
      <c r="X2258">
        <v>15</v>
      </c>
      <c r="Y2258">
        <v>61</v>
      </c>
    </row>
    <row r="2259" spans="1:25" x14ac:dyDescent="0.35">
      <c r="A2259">
        <v>2258</v>
      </c>
      <c r="B2259" t="s">
        <v>35</v>
      </c>
      <c r="C2259">
        <v>117429</v>
      </c>
      <c r="D2259">
        <f>ROUND(AI_Impact_on_Jobs_20303[[#This Row],[Salary]]/1000, 1)</f>
        <v>117.4</v>
      </c>
      <c r="E2259">
        <v>26</v>
      </c>
      <c r="F22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59" t="s">
        <v>22</v>
      </c>
      <c r="H2259">
        <v>63</v>
      </c>
      <c r="I2259">
        <v>72</v>
      </c>
      <c r="J2259">
        <v>4</v>
      </c>
      <c r="K2259" t="s">
        <v>27</v>
      </c>
      <c r="L2259">
        <f>IF(AI_Impact_on_Jobs_20303[[#This Row],[Risk_Category]] = "Low", AI_Impact_on_Jobs_20303[[#This Row],[Automation_Probability_2030]], 0)</f>
        <v>0</v>
      </c>
      <c r="M2259">
        <f>IF(AI_Impact_on_Jobs_20303[[#This Row],[Risk_Category]]="Medium", AI_Impact_on_Jobs_20303[[#This Row],[Automation_Probability_2030]], 0)</f>
        <v>4</v>
      </c>
      <c r="N2259">
        <f>IF(AI_Impact_on_Jobs_20303[[#This Row],[Risk_Category]]="High", AI_Impact_on_Jobs_20303[[#This Row],[Automation_Probability_2030]], 0)</f>
        <v>0</v>
      </c>
      <c r="O2259">
        <f>AVERAGE(AI_Impact_on_Jobs_20303[[#This Row],[Skill_1]:[Skill_10]])</f>
        <v>66.400000000000006</v>
      </c>
      <c r="P2259">
        <v>79</v>
      </c>
      <c r="Q2259">
        <v>69</v>
      </c>
      <c r="R2259">
        <v>88</v>
      </c>
      <c r="S2259">
        <v>4</v>
      </c>
      <c r="T2259">
        <v>55</v>
      </c>
      <c r="U2259">
        <v>74</v>
      </c>
      <c r="V2259">
        <v>97</v>
      </c>
      <c r="W2259">
        <v>99</v>
      </c>
      <c r="X2259">
        <v>10</v>
      </c>
      <c r="Y2259">
        <v>89</v>
      </c>
    </row>
    <row r="2260" spans="1:25" x14ac:dyDescent="0.35">
      <c r="A2260">
        <v>2259</v>
      </c>
      <c r="B2260" t="s">
        <v>21</v>
      </c>
      <c r="C2260">
        <v>40208</v>
      </c>
      <c r="D2260">
        <f>ROUND(AI_Impact_on_Jobs_20303[[#This Row],[Salary]]/1000, 1)</f>
        <v>40.200000000000003</v>
      </c>
      <c r="E2260">
        <v>23</v>
      </c>
      <c r="F22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60" t="s">
        <v>38</v>
      </c>
      <c r="H2260">
        <v>1</v>
      </c>
      <c r="I2260">
        <v>12</v>
      </c>
      <c r="J2260">
        <v>11</v>
      </c>
      <c r="K2260" t="s">
        <v>23</v>
      </c>
      <c r="L2260">
        <f>IF(AI_Impact_on_Jobs_20303[[#This Row],[Risk_Category]] = "Low", AI_Impact_on_Jobs_20303[[#This Row],[Automation_Probability_2030]], 0)</f>
        <v>11</v>
      </c>
      <c r="M2260">
        <f>IF(AI_Impact_on_Jobs_20303[[#This Row],[Risk_Category]]="Medium", AI_Impact_on_Jobs_20303[[#This Row],[Automation_Probability_2030]], 0)</f>
        <v>0</v>
      </c>
      <c r="N2260">
        <f>IF(AI_Impact_on_Jobs_20303[[#This Row],[Risk_Category]]="High", AI_Impact_on_Jobs_20303[[#This Row],[Automation_Probability_2030]], 0)</f>
        <v>0</v>
      </c>
      <c r="O2260">
        <f>AVERAGE(AI_Impact_on_Jobs_20303[[#This Row],[Skill_1]:[Skill_10]])</f>
        <v>47.3</v>
      </c>
      <c r="P2260">
        <v>6</v>
      </c>
      <c r="Q2260">
        <v>7</v>
      </c>
      <c r="R2260">
        <v>76</v>
      </c>
      <c r="S2260">
        <v>66</v>
      </c>
      <c r="T2260">
        <v>37</v>
      </c>
      <c r="U2260">
        <v>51</v>
      </c>
      <c r="V2260">
        <v>93</v>
      </c>
      <c r="W2260">
        <v>73</v>
      </c>
      <c r="X2260">
        <v>5</v>
      </c>
      <c r="Y2260">
        <v>59</v>
      </c>
    </row>
    <row r="2261" spans="1:25" x14ac:dyDescent="0.35">
      <c r="A2261">
        <v>2260</v>
      </c>
      <c r="B2261" t="s">
        <v>24</v>
      </c>
      <c r="C2261">
        <v>74056</v>
      </c>
      <c r="D2261">
        <f>ROUND(AI_Impact_on_Jobs_20303[[#This Row],[Salary]]/1000, 1)</f>
        <v>74.099999999999994</v>
      </c>
      <c r="E2261">
        <v>23</v>
      </c>
      <c r="F22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61" t="s">
        <v>38</v>
      </c>
      <c r="H2261">
        <v>39</v>
      </c>
      <c r="I2261">
        <v>6</v>
      </c>
      <c r="J2261">
        <v>78</v>
      </c>
      <c r="K2261" t="s">
        <v>20</v>
      </c>
      <c r="L2261">
        <f>IF(AI_Impact_on_Jobs_20303[[#This Row],[Risk_Category]] = "Low", AI_Impact_on_Jobs_20303[[#This Row],[Automation_Probability_2030]], 0)</f>
        <v>0</v>
      </c>
      <c r="M2261">
        <f>IF(AI_Impact_on_Jobs_20303[[#This Row],[Risk_Category]]="Medium", AI_Impact_on_Jobs_20303[[#This Row],[Automation_Probability_2030]], 0)</f>
        <v>0</v>
      </c>
      <c r="N2261">
        <f>IF(AI_Impact_on_Jobs_20303[[#This Row],[Risk_Category]]="High", AI_Impact_on_Jobs_20303[[#This Row],[Automation_Probability_2030]], 0)</f>
        <v>78</v>
      </c>
      <c r="O2261">
        <f>AVERAGE(AI_Impact_on_Jobs_20303[[#This Row],[Skill_1]:[Skill_10]])</f>
        <v>36.799999999999997</v>
      </c>
      <c r="P2261">
        <v>42</v>
      </c>
      <c r="Q2261">
        <v>27</v>
      </c>
      <c r="R2261">
        <v>53</v>
      </c>
      <c r="S2261">
        <v>3</v>
      </c>
      <c r="T2261">
        <v>1</v>
      </c>
      <c r="U2261">
        <v>19</v>
      </c>
      <c r="V2261">
        <v>92</v>
      </c>
      <c r="W2261">
        <v>63</v>
      </c>
      <c r="X2261">
        <v>31</v>
      </c>
      <c r="Y2261">
        <v>37</v>
      </c>
    </row>
    <row r="2262" spans="1:25" x14ac:dyDescent="0.35">
      <c r="A2262">
        <v>2261</v>
      </c>
      <c r="B2262" t="s">
        <v>29</v>
      </c>
      <c r="C2262">
        <v>53553</v>
      </c>
      <c r="D2262">
        <f>ROUND(AI_Impact_on_Jobs_20303[[#This Row],[Salary]]/1000, 1)</f>
        <v>53.6</v>
      </c>
      <c r="E2262">
        <v>8</v>
      </c>
      <c r="F22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62" t="s">
        <v>38</v>
      </c>
      <c r="H2262">
        <v>67</v>
      </c>
      <c r="I2262">
        <v>108</v>
      </c>
      <c r="J2262">
        <v>28</v>
      </c>
      <c r="K2262" t="s">
        <v>23</v>
      </c>
      <c r="L2262">
        <f>IF(AI_Impact_on_Jobs_20303[[#This Row],[Risk_Category]] = "Low", AI_Impact_on_Jobs_20303[[#This Row],[Automation_Probability_2030]], 0)</f>
        <v>28</v>
      </c>
      <c r="M2262">
        <f>IF(AI_Impact_on_Jobs_20303[[#This Row],[Risk_Category]]="Medium", AI_Impact_on_Jobs_20303[[#This Row],[Automation_Probability_2030]], 0)</f>
        <v>0</v>
      </c>
      <c r="N2262">
        <f>IF(AI_Impact_on_Jobs_20303[[#This Row],[Risk_Category]]="High", AI_Impact_on_Jobs_20303[[#This Row],[Automation_Probability_2030]], 0)</f>
        <v>0</v>
      </c>
      <c r="O2262">
        <f>AVERAGE(AI_Impact_on_Jobs_20303[[#This Row],[Skill_1]:[Skill_10]])</f>
        <v>50.4</v>
      </c>
      <c r="P2262">
        <v>63</v>
      </c>
      <c r="Q2262">
        <v>91</v>
      </c>
      <c r="R2262">
        <v>1</v>
      </c>
      <c r="S2262">
        <v>89</v>
      </c>
      <c r="T2262">
        <v>72</v>
      </c>
      <c r="U2262">
        <v>17</v>
      </c>
      <c r="V2262">
        <v>26</v>
      </c>
      <c r="W2262">
        <v>54</v>
      </c>
      <c r="X2262">
        <v>12</v>
      </c>
      <c r="Y2262">
        <v>79</v>
      </c>
    </row>
    <row r="2263" spans="1:25" x14ac:dyDescent="0.35">
      <c r="A2263">
        <v>2262</v>
      </c>
      <c r="B2263" t="s">
        <v>39</v>
      </c>
      <c r="C2263">
        <v>54287</v>
      </c>
      <c r="D2263">
        <f>ROUND(AI_Impact_on_Jobs_20303[[#This Row],[Salary]]/1000, 1)</f>
        <v>54.3</v>
      </c>
      <c r="E2263">
        <v>4</v>
      </c>
      <c r="F22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63" t="s">
        <v>25</v>
      </c>
      <c r="H2263">
        <v>3</v>
      </c>
      <c r="I2263">
        <v>57</v>
      </c>
      <c r="J2263">
        <v>95</v>
      </c>
      <c r="K2263" t="s">
        <v>20</v>
      </c>
      <c r="L2263">
        <f>IF(AI_Impact_on_Jobs_20303[[#This Row],[Risk_Category]] = "Low", AI_Impact_on_Jobs_20303[[#This Row],[Automation_Probability_2030]], 0)</f>
        <v>0</v>
      </c>
      <c r="M2263">
        <f>IF(AI_Impact_on_Jobs_20303[[#This Row],[Risk_Category]]="Medium", AI_Impact_on_Jobs_20303[[#This Row],[Automation_Probability_2030]], 0)</f>
        <v>0</v>
      </c>
      <c r="N2263">
        <f>IF(AI_Impact_on_Jobs_20303[[#This Row],[Risk_Category]]="High", AI_Impact_on_Jobs_20303[[#This Row],[Automation_Probability_2030]], 0)</f>
        <v>95</v>
      </c>
      <c r="O2263">
        <f>AVERAGE(AI_Impact_on_Jobs_20303[[#This Row],[Skill_1]:[Skill_10]])</f>
        <v>43.6</v>
      </c>
      <c r="P2263">
        <v>25</v>
      </c>
      <c r="Q2263">
        <v>7</v>
      </c>
      <c r="R2263">
        <v>33</v>
      </c>
      <c r="S2263">
        <v>97</v>
      </c>
      <c r="T2263">
        <v>79</v>
      </c>
      <c r="U2263">
        <v>48</v>
      </c>
      <c r="V2263">
        <v>31</v>
      </c>
      <c r="W2263">
        <v>42</v>
      </c>
      <c r="X2263">
        <v>2</v>
      </c>
      <c r="Y2263">
        <v>72</v>
      </c>
    </row>
    <row r="2264" spans="1:25" x14ac:dyDescent="0.35">
      <c r="A2264">
        <v>2263</v>
      </c>
      <c r="B2264" t="s">
        <v>32</v>
      </c>
      <c r="C2264">
        <v>48803</v>
      </c>
      <c r="D2264">
        <f>ROUND(AI_Impact_on_Jobs_20303[[#This Row],[Salary]]/1000, 1)</f>
        <v>48.8</v>
      </c>
      <c r="E2264">
        <v>27</v>
      </c>
      <c r="F22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64" t="s">
        <v>22</v>
      </c>
      <c r="H2264">
        <v>52</v>
      </c>
      <c r="I2264">
        <v>107</v>
      </c>
      <c r="J2264">
        <v>3</v>
      </c>
      <c r="K2264" t="s">
        <v>23</v>
      </c>
      <c r="L2264">
        <f>IF(AI_Impact_on_Jobs_20303[[#This Row],[Risk_Category]] = "Low", AI_Impact_on_Jobs_20303[[#This Row],[Automation_Probability_2030]], 0)</f>
        <v>3</v>
      </c>
      <c r="M2264">
        <f>IF(AI_Impact_on_Jobs_20303[[#This Row],[Risk_Category]]="Medium", AI_Impact_on_Jobs_20303[[#This Row],[Automation_Probability_2030]], 0)</f>
        <v>0</v>
      </c>
      <c r="N2264">
        <f>IF(AI_Impact_on_Jobs_20303[[#This Row],[Risk_Category]]="High", AI_Impact_on_Jobs_20303[[#This Row],[Automation_Probability_2030]], 0)</f>
        <v>0</v>
      </c>
      <c r="O2264">
        <f>AVERAGE(AI_Impact_on_Jobs_20303[[#This Row],[Skill_1]:[Skill_10]])</f>
        <v>37.200000000000003</v>
      </c>
      <c r="P2264">
        <v>98</v>
      </c>
      <c r="Q2264">
        <v>3</v>
      </c>
      <c r="R2264">
        <v>8</v>
      </c>
      <c r="S2264">
        <v>85</v>
      </c>
      <c r="T2264">
        <v>15</v>
      </c>
      <c r="U2264">
        <v>2</v>
      </c>
      <c r="V2264">
        <v>49</v>
      </c>
      <c r="W2264">
        <v>13</v>
      </c>
      <c r="X2264">
        <v>98</v>
      </c>
      <c r="Y2264">
        <v>1</v>
      </c>
    </row>
    <row r="2265" spans="1:25" x14ac:dyDescent="0.35">
      <c r="A2265">
        <v>2264</v>
      </c>
      <c r="B2265" t="s">
        <v>31</v>
      </c>
      <c r="C2265">
        <v>113192</v>
      </c>
      <c r="D2265">
        <f>ROUND(AI_Impact_on_Jobs_20303[[#This Row],[Salary]]/1000, 1)</f>
        <v>113.2</v>
      </c>
      <c r="E2265">
        <v>28</v>
      </c>
      <c r="F22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65" t="s">
        <v>25</v>
      </c>
      <c r="H2265">
        <v>83</v>
      </c>
      <c r="I2265">
        <v>74</v>
      </c>
      <c r="J2265">
        <v>28</v>
      </c>
      <c r="K2265" t="s">
        <v>23</v>
      </c>
      <c r="L2265">
        <f>IF(AI_Impact_on_Jobs_20303[[#This Row],[Risk_Category]] = "Low", AI_Impact_on_Jobs_20303[[#This Row],[Automation_Probability_2030]], 0)</f>
        <v>28</v>
      </c>
      <c r="M2265">
        <f>IF(AI_Impact_on_Jobs_20303[[#This Row],[Risk_Category]]="Medium", AI_Impact_on_Jobs_20303[[#This Row],[Automation_Probability_2030]], 0)</f>
        <v>0</v>
      </c>
      <c r="N2265">
        <f>IF(AI_Impact_on_Jobs_20303[[#This Row],[Risk_Category]]="High", AI_Impact_on_Jobs_20303[[#This Row],[Automation_Probability_2030]], 0)</f>
        <v>0</v>
      </c>
      <c r="O2265">
        <f>AVERAGE(AI_Impact_on_Jobs_20303[[#This Row],[Skill_1]:[Skill_10]])</f>
        <v>27</v>
      </c>
      <c r="P2265">
        <v>31</v>
      </c>
      <c r="Q2265">
        <v>7</v>
      </c>
      <c r="R2265">
        <v>1</v>
      </c>
      <c r="S2265">
        <v>28</v>
      </c>
      <c r="T2265">
        <v>47</v>
      </c>
      <c r="U2265">
        <v>0</v>
      </c>
      <c r="V2265">
        <v>58</v>
      </c>
      <c r="W2265">
        <v>33</v>
      </c>
      <c r="X2265">
        <v>39</v>
      </c>
      <c r="Y2265">
        <v>26</v>
      </c>
    </row>
    <row r="2266" spans="1:25" x14ac:dyDescent="0.35">
      <c r="A2266">
        <v>2265</v>
      </c>
      <c r="B2266" t="s">
        <v>31</v>
      </c>
      <c r="C2266">
        <v>128740</v>
      </c>
      <c r="D2266">
        <f>ROUND(AI_Impact_on_Jobs_20303[[#This Row],[Salary]]/1000, 1)</f>
        <v>128.69999999999999</v>
      </c>
      <c r="E2266">
        <v>9</v>
      </c>
      <c r="F22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66" t="s">
        <v>38</v>
      </c>
      <c r="H2266">
        <v>23</v>
      </c>
      <c r="I2266">
        <v>63</v>
      </c>
      <c r="J2266">
        <v>27</v>
      </c>
      <c r="K2266" t="s">
        <v>23</v>
      </c>
      <c r="L2266">
        <f>IF(AI_Impact_on_Jobs_20303[[#This Row],[Risk_Category]] = "Low", AI_Impact_on_Jobs_20303[[#This Row],[Automation_Probability_2030]], 0)</f>
        <v>27</v>
      </c>
      <c r="M2266">
        <f>IF(AI_Impact_on_Jobs_20303[[#This Row],[Risk_Category]]="Medium", AI_Impact_on_Jobs_20303[[#This Row],[Automation_Probability_2030]], 0)</f>
        <v>0</v>
      </c>
      <c r="N2266">
        <f>IF(AI_Impact_on_Jobs_20303[[#This Row],[Risk_Category]]="High", AI_Impact_on_Jobs_20303[[#This Row],[Automation_Probability_2030]], 0)</f>
        <v>0</v>
      </c>
      <c r="O2266">
        <f>AVERAGE(AI_Impact_on_Jobs_20303[[#This Row],[Skill_1]:[Skill_10]])</f>
        <v>38.4</v>
      </c>
      <c r="P2266">
        <v>39</v>
      </c>
      <c r="Q2266">
        <v>8</v>
      </c>
      <c r="R2266">
        <v>23</v>
      </c>
      <c r="S2266">
        <v>31</v>
      </c>
      <c r="T2266">
        <v>77</v>
      </c>
      <c r="U2266">
        <v>2</v>
      </c>
      <c r="V2266">
        <v>48</v>
      </c>
      <c r="W2266">
        <v>41</v>
      </c>
      <c r="X2266">
        <v>97</v>
      </c>
      <c r="Y2266">
        <v>18</v>
      </c>
    </row>
    <row r="2267" spans="1:25" x14ac:dyDescent="0.35">
      <c r="A2267">
        <v>2266</v>
      </c>
      <c r="B2267" t="s">
        <v>30</v>
      </c>
      <c r="C2267">
        <v>38996</v>
      </c>
      <c r="D2267">
        <f>ROUND(AI_Impact_on_Jobs_20303[[#This Row],[Salary]]/1000, 1)</f>
        <v>39</v>
      </c>
      <c r="E2267">
        <v>20</v>
      </c>
      <c r="F22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67" t="s">
        <v>19</v>
      </c>
      <c r="H2267">
        <v>2</v>
      </c>
      <c r="I2267">
        <v>105</v>
      </c>
      <c r="J2267">
        <v>52</v>
      </c>
      <c r="K2267" t="s">
        <v>27</v>
      </c>
      <c r="L2267">
        <f>IF(AI_Impact_on_Jobs_20303[[#This Row],[Risk_Category]] = "Low", AI_Impact_on_Jobs_20303[[#This Row],[Automation_Probability_2030]], 0)</f>
        <v>0</v>
      </c>
      <c r="M2267">
        <f>IF(AI_Impact_on_Jobs_20303[[#This Row],[Risk_Category]]="Medium", AI_Impact_on_Jobs_20303[[#This Row],[Automation_Probability_2030]], 0)</f>
        <v>52</v>
      </c>
      <c r="N2267">
        <f>IF(AI_Impact_on_Jobs_20303[[#This Row],[Risk_Category]]="High", AI_Impact_on_Jobs_20303[[#This Row],[Automation_Probability_2030]], 0)</f>
        <v>0</v>
      </c>
      <c r="O2267">
        <f>AVERAGE(AI_Impact_on_Jobs_20303[[#This Row],[Skill_1]:[Skill_10]])</f>
        <v>27.1</v>
      </c>
      <c r="P2267">
        <v>8</v>
      </c>
      <c r="Q2267">
        <v>46</v>
      </c>
      <c r="R2267">
        <v>46</v>
      </c>
      <c r="S2267">
        <v>32</v>
      </c>
      <c r="T2267">
        <v>28</v>
      </c>
      <c r="U2267">
        <v>22</v>
      </c>
      <c r="V2267">
        <v>1</v>
      </c>
      <c r="W2267">
        <v>0</v>
      </c>
      <c r="X2267">
        <v>59</v>
      </c>
      <c r="Y2267">
        <v>29</v>
      </c>
    </row>
    <row r="2268" spans="1:25" x14ac:dyDescent="0.35">
      <c r="A2268">
        <v>2267</v>
      </c>
      <c r="B2268" t="s">
        <v>37</v>
      </c>
      <c r="C2268">
        <v>79210</v>
      </c>
      <c r="D2268">
        <f>ROUND(AI_Impact_on_Jobs_20303[[#This Row],[Salary]]/1000, 1)</f>
        <v>79.2</v>
      </c>
      <c r="E2268">
        <v>8</v>
      </c>
      <c r="F22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68" t="s">
        <v>25</v>
      </c>
      <c r="H2268">
        <v>68</v>
      </c>
      <c r="I2268">
        <v>103</v>
      </c>
      <c r="J2268">
        <v>67</v>
      </c>
      <c r="K2268" t="s">
        <v>27</v>
      </c>
      <c r="L2268">
        <f>IF(AI_Impact_on_Jobs_20303[[#This Row],[Risk_Category]] = "Low", AI_Impact_on_Jobs_20303[[#This Row],[Automation_Probability_2030]], 0)</f>
        <v>0</v>
      </c>
      <c r="M2268">
        <f>IF(AI_Impact_on_Jobs_20303[[#This Row],[Risk_Category]]="Medium", AI_Impact_on_Jobs_20303[[#This Row],[Automation_Probability_2030]], 0)</f>
        <v>67</v>
      </c>
      <c r="N2268">
        <f>IF(AI_Impact_on_Jobs_20303[[#This Row],[Risk_Category]]="High", AI_Impact_on_Jobs_20303[[#This Row],[Automation_Probability_2030]], 0)</f>
        <v>0</v>
      </c>
      <c r="O2268">
        <f>AVERAGE(AI_Impact_on_Jobs_20303[[#This Row],[Skill_1]:[Skill_10]])</f>
        <v>57.2</v>
      </c>
      <c r="P2268">
        <v>83</v>
      </c>
      <c r="Q2268">
        <v>73</v>
      </c>
      <c r="R2268">
        <v>13</v>
      </c>
      <c r="S2268">
        <v>67</v>
      </c>
      <c r="T2268">
        <v>69</v>
      </c>
      <c r="U2268">
        <v>76</v>
      </c>
      <c r="V2268">
        <v>26</v>
      </c>
      <c r="W2268">
        <v>64</v>
      </c>
      <c r="X2268">
        <v>62</v>
      </c>
      <c r="Y2268">
        <v>39</v>
      </c>
    </row>
    <row r="2269" spans="1:25" x14ac:dyDescent="0.35">
      <c r="A2269">
        <v>2268</v>
      </c>
      <c r="B2269" t="s">
        <v>43</v>
      </c>
      <c r="C2269">
        <v>134439</v>
      </c>
      <c r="D2269">
        <f>ROUND(AI_Impact_on_Jobs_20303[[#This Row],[Salary]]/1000, 1)</f>
        <v>134.4</v>
      </c>
      <c r="E2269">
        <v>13</v>
      </c>
      <c r="F22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69" t="s">
        <v>38</v>
      </c>
      <c r="H2269">
        <v>9</v>
      </c>
      <c r="I2269">
        <v>114</v>
      </c>
      <c r="J2269">
        <v>2</v>
      </c>
      <c r="K2269" t="s">
        <v>23</v>
      </c>
      <c r="L2269">
        <f>IF(AI_Impact_on_Jobs_20303[[#This Row],[Risk_Category]] = "Low", AI_Impact_on_Jobs_20303[[#This Row],[Automation_Probability_2030]], 0)</f>
        <v>2</v>
      </c>
      <c r="M2269">
        <f>IF(AI_Impact_on_Jobs_20303[[#This Row],[Risk_Category]]="Medium", AI_Impact_on_Jobs_20303[[#This Row],[Automation_Probability_2030]], 0)</f>
        <v>0</v>
      </c>
      <c r="N2269">
        <f>IF(AI_Impact_on_Jobs_20303[[#This Row],[Risk_Category]]="High", AI_Impact_on_Jobs_20303[[#This Row],[Automation_Probability_2030]], 0)</f>
        <v>0</v>
      </c>
      <c r="O2269">
        <f>AVERAGE(AI_Impact_on_Jobs_20303[[#This Row],[Skill_1]:[Skill_10]])</f>
        <v>48.9</v>
      </c>
      <c r="P2269">
        <v>21</v>
      </c>
      <c r="Q2269">
        <v>82</v>
      </c>
      <c r="R2269">
        <v>87</v>
      </c>
      <c r="S2269">
        <v>21</v>
      </c>
      <c r="T2269">
        <v>8</v>
      </c>
      <c r="U2269">
        <v>6</v>
      </c>
      <c r="V2269">
        <v>48</v>
      </c>
      <c r="W2269">
        <v>43</v>
      </c>
      <c r="X2269">
        <v>76</v>
      </c>
      <c r="Y2269">
        <v>97</v>
      </c>
    </row>
    <row r="2270" spans="1:25" x14ac:dyDescent="0.35">
      <c r="A2270">
        <v>2269</v>
      </c>
      <c r="B2270" t="s">
        <v>30</v>
      </c>
      <c r="C2270">
        <v>41135</v>
      </c>
      <c r="D2270">
        <f>ROUND(AI_Impact_on_Jobs_20303[[#This Row],[Salary]]/1000, 1)</f>
        <v>41.1</v>
      </c>
      <c r="E2270">
        <v>22</v>
      </c>
      <c r="F22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70" t="s">
        <v>38</v>
      </c>
      <c r="H2270">
        <v>1</v>
      </c>
      <c r="I2270">
        <v>11</v>
      </c>
      <c r="J2270">
        <v>56</v>
      </c>
      <c r="K2270" t="s">
        <v>27</v>
      </c>
      <c r="L2270">
        <f>IF(AI_Impact_on_Jobs_20303[[#This Row],[Risk_Category]] = "Low", AI_Impact_on_Jobs_20303[[#This Row],[Automation_Probability_2030]], 0)</f>
        <v>0</v>
      </c>
      <c r="M2270">
        <f>IF(AI_Impact_on_Jobs_20303[[#This Row],[Risk_Category]]="Medium", AI_Impact_on_Jobs_20303[[#This Row],[Automation_Probability_2030]], 0)</f>
        <v>56</v>
      </c>
      <c r="N2270">
        <f>IF(AI_Impact_on_Jobs_20303[[#This Row],[Risk_Category]]="High", AI_Impact_on_Jobs_20303[[#This Row],[Automation_Probability_2030]], 0)</f>
        <v>0</v>
      </c>
      <c r="O2270">
        <f>AVERAGE(AI_Impact_on_Jobs_20303[[#This Row],[Skill_1]:[Skill_10]])</f>
        <v>51.5</v>
      </c>
      <c r="P2270">
        <v>83</v>
      </c>
      <c r="Q2270">
        <v>2</v>
      </c>
      <c r="R2270">
        <v>52</v>
      </c>
      <c r="S2270">
        <v>45</v>
      </c>
      <c r="T2270">
        <v>66</v>
      </c>
      <c r="U2270">
        <v>6</v>
      </c>
      <c r="V2270">
        <v>88</v>
      </c>
      <c r="W2270">
        <v>51</v>
      </c>
      <c r="X2270">
        <v>88</v>
      </c>
      <c r="Y2270">
        <v>34</v>
      </c>
    </row>
    <row r="2271" spans="1:25" x14ac:dyDescent="0.35">
      <c r="A2271">
        <v>2270</v>
      </c>
      <c r="B2271" t="s">
        <v>37</v>
      </c>
      <c r="C2271">
        <v>110709</v>
      </c>
      <c r="D2271">
        <f>ROUND(AI_Impact_on_Jobs_20303[[#This Row],[Salary]]/1000, 1)</f>
        <v>110.7</v>
      </c>
      <c r="E2271">
        <v>6</v>
      </c>
      <c r="F22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71" t="s">
        <v>25</v>
      </c>
      <c r="H2271">
        <v>96</v>
      </c>
      <c r="I2271">
        <v>144</v>
      </c>
      <c r="J2271">
        <v>68</v>
      </c>
      <c r="K2271" t="s">
        <v>27</v>
      </c>
      <c r="L2271">
        <f>IF(AI_Impact_on_Jobs_20303[[#This Row],[Risk_Category]] = "Low", AI_Impact_on_Jobs_20303[[#This Row],[Automation_Probability_2030]], 0)</f>
        <v>0</v>
      </c>
      <c r="M2271">
        <f>IF(AI_Impact_on_Jobs_20303[[#This Row],[Risk_Category]]="Medium", AI_Impact_on_Jobs_20303[[#This Row],[Automation_Probability_2030]], 0)</f>
        <v>68</v>
      </c>
      <c r="N2271">
        <f>IF(AI_Impact_on_Jobs_20303[[#This Row],[Risk_Category]]="High", AI_Impact_on_Jobs_20303[[#This Row],[Automation_Probability_2030]], 0)</f>
        <v>0</v>
      </c>
      <c r="O2271">
        <f>AVERAGE(AI_Impact_on_Jobs_20303[[#This Row],[Skill_1]:[Skill_10]])</f>
        <v>26.2</v>
      </c>
      <c r="P2271">
        <v>4</v>
      </c>
      <c r="Q2271">
        <v>4</v>
      </c>
      <c r="R2271">
        <v>6</v>
      </c>
      <c r="S2271">
        <v>31</v>
      </c>
      <c r="T2271">
        <v>17</v>
      </c>
      <c r="U2271">
        <v>62</v>
      </c>
      <c r="V2271">
        <v>78</v>
      </c>
      <c r="W2271">
        <v>51</v>
      </c>
      <c r="X2271">
        <v>8</v>
      </c>
      <c r="Y2271">
        <v>1</v>
      </c>
    </row>
    <row r="2272" spans="1:25" x14ac:dyDescent="0.35">
      <c r="A2272">
        <v>2271</v>
      </c>
      <c r="B2272" t="s">
        <v>34</v>
      </c>
      <c r="C2272">
        <v>78416</v>
      </c>
      <c r="D2272">
        <f>ROUND(AI_Impact_on_Jobs_20303[[#This Row],[Salary]]/1000, 1)</f>
        <v>78.400000000000006</v>
      </c>
      <c r="E2272">
        <v>13</v>
      </c>
      <c r="F22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72" t="s">
        <v>38</v>
      </c>
      <c r="H2272">
        <v>18</v>
      </c>
      <c r="I2272">
        <v>96</v>
      </c>
      <c r="J2272">
        <v>48</v>
      </c>
      <c r="K2272" t="s">
        <v>27</v>
      </c>
      <c r="L2272">
        <f>IF(AI_Impact_on_Jobs_20303[[#This Row],[Risk_Category]] = "Low", AI_Impact_on_Jobs_20303[[#This Row],[Automation_Probability_2030]], 0)</f>
        <v>0</v>
      </c>
      <c r="M2272">
        <f>IF(AI_Impact_on_Jobs_20303[[#This Row],[Risk_Category]]="Medium", AI_Impact_on_Jobs_20303[[#This Row],[Automation_Probability_2030]], 0)</f>
        <v>48</v>
      </c>
      <c r="N2272">
        <f>IF(AI_Impact_on_Jobs_20303[[#This Row],[Risk_Category]]="High", AI_Impact_on_Jobs_20303[[#This Row],[Automation_Probability_2030]], 0)</f>
        <v>0</v>
      </c>
      <c r="O2272">
        <f>AVERAGE(AI_Impact_on_Jobs_20303[[#This Row],[Skill_1]:[Skill_10]])</f>
        <v>45</v>
      </c>
      <c r="P2272">
        <v>87</v>
      </c>
      <c r="Q2272">
        <v>97</v>
      </c>
      <c r="R2272">
        <v>26</v>
      </c>
      <c r="S2272">
        <v>7</v>
      </c>
      <c r="T2272">
        <v>65</v>
      </c>
      <c r="U2272">
        <v>5</v>
      </c>
      <c r="V2272">
        <v>57</v>
      </c>
      <c r="W2272">
        <v>5</v>
      </c>
      <c r="X2272">
        <v>78</v>
      </c>
      <c r="Y2272">
        <v>23</v>
      </c>
    </row>
    <row r="2273" spans="1:25" x14ac:dyDescent="0.35">
      <c r="A2273">
        <v>2272</v>
      </c>
      <c r="B2273" t="s">
        <v>29</v>
      </c>
      <c r="C2273">
        <v>57309</v>
      </c>
      <c r="D2273">
        <f>ROUND(AI_Impact_on_Jobs_20303[[#This Row],[Salary]]/1000, 1)</f>
        <v>57.3</v>
      </c>
      <c r="E2273">
        <v>7</v>
      </c>
      <c r="F22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73" t="s">
        <v>38</v>
      </c>
      <c r="H2273">
        <v>23</v>
      </c>
      <c r="I2273">
        <v>145</v>
      </c>
      <c r="J2273">
        <v>9</v>
      </c>
      <c r="K2273" t="s">
        <v>23</v>
      </c>
      <c r="L2273">
        <f>IF(AI_Impact_on_Jobs_20303[[#This Row],[Risk_Category]] = "Low", AI_Impact_on_Jobs_20303[[#This Row],[Automation_Probability_2030]], 0)</f>
        <v>9</v>
      </c>
      <c r="M2273">
        <f>IF(AI_Impact_on_Jobs_20303[[#This Row],[Risk_Category]]="Medium", AI_Impact_on_Jobs_20303[[#This Row],[Automation_Probability_2030]], 0)</f>
        <v>0</v>
      </c>
      <c r="N2273">
        <f>IF(AI_Impact_on_Jobs_20303[[#This Row],[Risk_Category]]="High", AI_Impact_on_Jobs_20303[[#This Row],[Automation_Probability_2030]], 0)</f>
        <v>0</v>
      </c>
      <c r="O2273">
        <f>AVERAGE(AI_Impact_on_Jobs_20303[[#This Row],[Skill_1]:[Skill_10]])</f>
        <v>42.4</v>
      </c>
      <c r="P2273">
        <v>73</v>
      </c>
      <c r="Q2273">
        <v>25</v>
      </c>
      <c r="R2273">
        <v>42</v>
      </c>
      <c r="S2273">
        <v>10</v>
      </c>
      <c r="T2273">
        <v>1</v>
      </c>
      <c r="U2273">
        <v>88</v>
      </c>
      <c r="V2273">
        <v>95</v>
      </c>
      <c r="W2273">
        <v>7</v>
      </c>
      <c r="X2273">
        <v>1</v>
      </c>
      <c r="Y2273">
        <v>82</v>
      </c>
    </row>
    <row r="2274" spans="1:25" x14ac:dyDescent="0.35">
      <c r="A2274">
        <v>2273</v>
      </c>
      <c r="B2274" t="s">
        <v>29</v>
      </c>
      <c r="C2274">
        <v>67542</v>
      </c>
      <c r="D2274">
        <f>ROUND(AI_Impact_on_Jobs_20303[[#This Row],[Salary]]/1000, 1)</f>
        <v>67.5</v>
      </c>
      <c r="E2274">
        <v>17</v>
      </c>
      <c r="F22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74" t="s">
        <v>22</v>
      </c>
      <c r="H2274">
        <v>98</v>
      </c>
      <c r="I2274">
        <v>134</v>
      </c>
      <c r="J2274">
        <v>16</v>
      </c>
      <c r="K2274" t="s">
        <v>23</v>
      </c>
      <c r="L2274">
        <f>IF(AI_Impact_on_Jobs_20303[[#This Row],[Risk_Category]] = "Low", AI_Impact_on_Jobs_20303[[#This Row],[Automation_Probability_2030]], 0)</f>
        <v>16</v>
      </c>
      <c r="M2274">
        <f>IF(AI_Impact_on_Jobs_20303[[#This Row],[Risk_Category]]="Medium", AI_Impact_on_Jobs_20303[[#This Row],[Automation_Probability_2030]], 0)</f>
        <v>0</v>
      </c>
      <c r="N2274">
        <f>IF(AI_Impact_on_Jobs_20303[[#This Row],[Risk_Category]]="High", AI_Impact_on_Jobs_20303[[#This Row],[Automation_Probability_2030]], 0)</f>
        <v>0</v>
      </c>
      <c r="O2274">
        <f>AVERAGE(AI_Impact_on_Jobs_20303[[#This Row],[Skill_1]:[Skill_10]])</f>
        <v>52.6</v>
      </c>
      <c r="P2274">
        <v>69</v>
      </c>
      <c r="Q2274">
        <v>49</v>
      </c>
      <c r="R2274">
        <v>35</v>
      </c>
      <c r="S2274">
        <v>63</v>
      </c>
      <c r="T2274">
        <v>77</v>
      </c>
      <c r="U2274">
        <v>64</v>
      </c>
      <c r="V2274">
        <v>83</v>
      </c>
      <c r="W2274">
        <v>18</v>
      </c>
      <c r="X2274">
        <v>37</v>
      </c>
      <c r="Y2274">
        <v>31</v>
      </c>
    </row>
    <row r="2275" spans="1:25" x14ac:dyDescent="0.35">
      <c r="A2275">
        <v>2274</v>
      </c>
      <c r="B2275" t="s">
        <v>35</v>
      </c>
      <c r="C2275">
        <v>50723</v>
      </c>
      <c r="D2275">
        <f>ROUND(AI_Impact_on_Jobs_20303[[#This Row],[Salary]]/1000, 1)</f>
        <v>50.7</v>
      </c>
      <c r="E2275">
        <v>7</v>
      </c>
      <c r="F22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75" t="s">
        <v>38</v>
      </c>
      <c r="H2275">
        <v>44</v>
      </c>
      <c r="I2275">
        <v>145</v>
      </c>
      <c r="J2275">
        <v>52</v>
      </c>
      <c r="K2275" t="s">
        <v>27</v>
      </c>
      <c r="L2275">
        <f>IF(AI_Impact_on_Jobs_20303[[#This Row],[Risk_Category]] = "Low", AI_Impact_on_Jobs_20303[[#This Row],[Automation_Probability_2030]], 0)</f>
        <v>0</v>
      </c>
      <c r="M2275">
        <f>IF(AI_Impact_on_Jobs_20303[[#This Row],[Risk_Category]]="Medium", AI_Impact_on_Jobs_20303[[#This Row],[Automation_Probability_2030]], 0)</f>
        <v>52</v>
      </c>
      <c r="N2275">
        <f>IF(AI_Impact_on_Jobs_20303[[#This Row],[Risk_Category]]="High", AI_Impact_on_Jobs_20303[[#This Row],[Automation_Probability_2030]], 0)</f>
        <v>0</v>
      </c>
      <c r="O2275">
        <f>AVERAGE(AI_Impact_on_Jobs_20303[[#This Row],[Skill_1]:[Skill_10]])</f>
        <v>41.4</v>
      </c>
      <c r="P2275">
        <v>29</v>
      </c>
      <c r="Q2275">
        <v>35</v>
      </c>
      <c r="R2275">
        <v>61</v>
      </c>
      <c r="S2275">
        <v>35</v>
      </c>
      <c r="T2275">
        <v>54</v>
      </c>
      <c r="U2275">
        <v>27</v>
      </c>
      <c r="V2275">
        <v>35</v>
      </c>
      <c r="W2275">
        <v>71</v>
      </c>
      <c r="X2275">
        <v>58</v>
      </c>
      <c r="Y2275">
        <v>9</v>
      </c>
    </row>
    <row r="2276" spans="1:25" x14ac:dyDescent="0.35">
      <c r="A2276">
        <v>2275</v>
      </c>
      <c r="B2276" t="s">
        <v>28</v>
      </c>
      <c r="C2276">
        <v>62081</v>
      </c>
      <c r="D2276">
        <f>ROUND(AI_Impact_on_Jobs_20303[[#This Row],[Salary]]/1000, 1)</f>
        <v>62.1</v>
      </c>
      <c r="E2276">
        <v>26</v>
      </c>
      <c r="F22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76" t="s">
        <v>22</v>
      </c>
      <c r="H2276">
        <v>5</v>
      </c>
      <c r="I2276">
        <v>58</v>
      </c>
      <c r="J2276">
        <v>58</v>
      </c>
      <c r="K2276" t="s">
        <v>27</v>
      </c>
      <c r="L2276">
        <f>IF(AI_Impact_on_Jobs_20303[[#This Row],[Risk_Category]] = "Low", AI_Impact_on_Jobs_20303[[#This Row],[Automation_Probability_2030]], 0)</f>
        <v>0</v>
      </c>
      <c r="M2276">
        <f>IF(AI_Impact_on_Jobs_20303[[#This Row],[Risk_Category]]="Medium", AI_Impact_on_Jobs_20303[[#This Row],[Automation_Probability_2030]], 0)</f>
        <v>58</v>
      </c>
      <c r="N2276">
        <f>IF(AI_Impact_on_Jobs_20303[[#This Row],[Risk_Category]]="High", AI_Impact_on_Jobs_20303[[#This Row],[Automation_Probability_2030]], 0)</f>
        <v>0</v>
      </c>
      <c r="O2276">
        <f>AVERAGE(AI_Impact_on_Jobs_20303[[#This Row],[Skill_1]:[Skill_10]])</f>
        <v>39.799999999999997</v>
      </c>
      <c r="P2276">
        <v>71</v>
      </c>
      <c r="Q2276">
        <v>2</v>
      </c>
      <c r="R2276">
        <v>64</v>
      </c>
      <c r="S2276">
        <v>3</v>
      </c>
      <c r="T2276">
        <v>96</v>
      </c>
      <c r="U2276">
        <v>7</v>
      </c>
      <c r="V2276">
        <v>19</v>
      </c>
      <c r="W2276">
        <v>16</v>
      </c>
      <c r="X2276">
        <v>57</v>
      </c>
      <c r="Y2276">
        <v>63</v>
      </c>
    </row>
    <row r="2277" spans="1:25" x14ac:dyDescent="0.35">
      <c r="A2277">
        <v>2276</v>
      </c>
      <c r="B2277" t="s">
        <v>35</v>
      </c>
      <c r="C2277">
        <v>129443</v>
      </c>
      <c r="D2277">
        <f>ROUND(AI_Impact_on_Jobs_20303[[#This Row],[Salary]]/1000, 1)</f>
        <v>129.4</v>
      </c>
      <c r="E2277">
        <v>7</v>
      </c>
      <c r="F22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77" t="s">
        <v>22</v>
      </c>
      <c r="H2277">
        <v>3</v>
      </c>
      <c r="I2277">
        <v>53</v>
      </c>
      <c r="J2277">
        <v>61</v>
      </c>
      <c r="K2277" t="s">
        <v>27</v>
      </c>
      <c r="L2277">
        <f>IF(AI_Impact_on_Jobs_20303[[#This Row],[Risk_Category]] = "Low", AI_Impact_on_Jobs_20303[[#This Row],[Automation_Probability_2030]], 0)</f>
        <v>0</v>
      </c>
      <c r="M2277">
        <f>IF(AI_Impact_on_Jobs_20303[[#This Row],[Risk_Category]]="Medium", AI_Impact_on_Jobs_20303[[#This Row],[Automation_Probability_2030]], 0)</f>
        <v>61</v>
      </c>
      <c r="N2277">
        <f>IF(AI_Impact_on_Jobs_20303[[#This Row],[Risk_Category]]="High", AI_Impact_on_Jobs_20303[[#This Row],[Automation_Probability_2030]], 0)</f>
        <v>0</v>
      </c>
      <c r="O2277">
        <f>AVERAGE(AI_Impact_on_Jobs_20303[[#This Row],[Skill_1]:[Skill_10]])</f>
        <v>53.2</v>
      </c>
      <c r="P2277">
        <v>5</v>
      </c>
      <c r="Q2277">
        <v>75</v>
      </c>
      <c r="R2277">
        <v>5</v>
      </c>
      <c r="S2277">
        <v>25</v>
      </c>
      <c r="T2277">
        <v>84</v>
      </c>
      <c r="U2277">
        <v>95</v>
      </c>
      <c r="V2277">
        <v>41</v>
      </c>
      <c r="W2277">
        <v>97</v>
      </c>
      <c r="X2277">
        <v>63</v>
      </c>
      <c r="Y2277">
        <v>42</v>
      </c>
    </row>
    <row r="2278" spans="1:25" x14ac:dyDescent="0.35">
      <c r="A2278">
        <v>2277</v>
      </c>
      <c r="B2278" t="s">
        <v>36</v>
      </c>
      <c r="C2278">
        <v>55482</v>
      </c>
      <c r="D2278">
        <f>ROUND(AI_Impact_on_Jobs_20303[[#This Row],[Salary]]/1000, 1)</f>
        <v>55.5</v>
      </c>
      <c r="E2278">
        <v>13</v>
      </c>
      <c r="F22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78" t="s">
        <v>25</v>
      </c>
      <c r="H2278">
        <v>3</v>
      </c>
      <c r="I2278">
        <v>77</v>
      </c>
      <c r="J2278">
        <v>56</v>
      </c>
      <c r="K2278" t="s">
        <v>27</v>
      </c>
      <c r="L2278">
        <f>IF(AI_Impact_on_Jobs_20303[[#This Row],[Risk_Category]] = "Low", AI_Impact_on_Jobs_20303[[#This Row],[Automation_Probability_2030]], 0)</f>
        <v>0</v>
      </c>
      <c r="M2278">
        <f>IF(AI_Impact_on_Jobs_20303[[#This Row],[Risk_Category]]="Medium", AI_Impact_on_Jobs_20303[[#This Row],[Automation_Probability_2030]], 0)</f>
        <v>56</v>
      </c>
      <c r="N2278">
        <f>IF(AI_Impact_on_Jobs_20303[[#This Row],[Risk_Category]]="High", AI_Impact_on_Jobs_20303[[#This Row],[Automation_Probability_2030]], 0)</f>
        <v>0</v>
      </c>
      <c r="O2278">
        <f>AVERAGE(AI_Impact_on_Jobs_20303[[#This Row],[Skill_1]:[Skill_10]])</f>
        <v>46</v>
      </c>
      <c r="P2278">
        <v>39</v>
      </c>
      <c r="Q2278">
        <v>14</v>
      </c>
      <c r="R2278">
        <v>7</v>
      </c>
      <c r="S2278">
        <v>79</v>
      </c>
      <c r="T2278">
        <v>68</v>
      </c>
      <c r="U2278">
        <v>41</v>
      </c>
      <c r="V2278">
        <v>9</v>
      </c>
      <c r="W2278">
        <v>41</v>
      </c>
      <c r="X2278">
        <v>71</v>
      </c>
      <c r="Y2278">
        <v>91</v>
      </c>
    </row>
    <row r="2279" spans="1:25" x14ac:dyDescent="0.35">
      <c r="A2279">
        <v>2278</v>
      </c>
      <c r="B2279" t="s">
        <v>37</v>
      </c>
      <c r="C2279">
        <v>103933</v>
      </c>
      <c r="D2279">
        <f>ROUND(AI_Impact_on_Jobs_20303[[#This Row],[Salary]]/1000, 1)</f>
        <v>103.9</v>
      </c>
      <c r="E2279">
        <v>8</v>
      </c>
      <c r="F22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79" t="s">
        <v>22</v>
      </c>
      <c r="H2279">
        <v>51</v>
      </c>
      <c r="I2279">
        <v>118</v>
      </c>
      <c r="J2279">
        <v>47</v>
      </c>
      <c r="K2279" t="s">
        <v>27</v>
      </c>
      <c r="L2279">
        <f>IF(AI_Impact_on_Jobs_20303[[#This Row],[Risk_Category]] = "Low", AI_Impact_on_Jobs_20303[[#This Row],[Automation_Probability_2030]], 0)</f>
        <v>0</v>
      </c>
      <c r="M2279">
        <f>IF(AI_Impact_on_Jobs_20303[[#This Row],[Risk_Category]]="Medium", AI_Impact_on_Jobs_20303[[#This Row],[Automation_Probability_2030]], 0)</f>
        <v>47</v>
      </c>
      <c r="N2279">
        <f>IF(AI_Impact_on_Jobs_20303[[#This Row],[Risk_Category]]="High", AI_Impact_on_Jobs_20303[[#This Row],[Automation_Probability_2030]], 0)</f>
        <v>0</v>
      </c>
      <c r="O2279">
        <f>AVERAGE(AI_Impact_on_Jobs_20303[[#This Row],[Skill_1]:[Skill_10]])</f>
        <v>35.5</v>
      </c>
      <c r="P2279">
        <v>65</v>
      </c>
      <c r="Q2279">
        <v>26</v>
      </c>
      <c r="R2279">
        <v>43</v>
      </c>
      <c r="S2279">
        <v>21</v>
      </c>
      <c r="T2279">
        <v>4</v>
      </c>
      <c r="U2279">
        <v>59</v>
      </c>
      <c r="V2279">
        <v>86</v>
      </c>
      <c r="W2279">
        <v>3</v>
      </c>
      <c r="X2279">
        <v>2</v>
      </c>
      <c r="Y2279">
        <v>46</v>
      </c>
    </row>
    <row r="2280" spans="1:25" x14ac:dyDescent="0.35">
      <c r="A2280">
        <v>2279</v>
      </c>
      <c r="B2280" t="s">
        <v>34</v>
      </c>
      <c r="C2280">
        <v>43997</v>
      </c>
      <c r="D2280">
        <f>ROUND(AI_Impact_on_Jobs_20303[[#This Row],[Salary]]/1000, 1)</f>
        <v>44</v>
      </c>
      <c r="E2280">
        <v>29</v>
      </c>
      <c r="F22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80" t="s">
        <v>22</v>
      </c>
      <c r="H2280">
        <v>34</v>
      </c>
      <c r="I2280">
        <v>63</v>
      </c>
      <c r="J2280">
        <v>55</v>
      </c>
      <c r="K2280" t="s">
        <v>27</v>
      </c>
      <c r="L2280">
        <f>IF(AI_Impact_on_Jobs_20303[[#This Row],[Risk_Category]] = "Low", AI_Impact_on_Jobs_20303[[#This Row],[Automation_Probability_2030]], 0)</f>
        <v>0</v>
      </c>
      <c r="M2280">
        <f>IF(AI_Impact_on_Jobs_20303[[#This Row],[Risk_Category]]="Medium", AI_Impact_on_Jobs_20303[[#This Row],[Automation_Probability_2030]], 0)</f>
        <v>55</v>
      </c>
      <c r="N2280">
        <f>IF(AI_Impact_on_Jobs_20303[[#This Row],[Risk_Category]]="High", AI_Impact_on_Jobs_20303[[#This Row],[Automation_Probability_2030]], 0)</f>
        <v>0</v>
      </c>
      <c r="O2280">
        <f>AVERAGE(AI_Impact_on_Jobs_20303[[#This Row],[Skill_1]:[Skill_10]])</f>
        <v>42.5</v>
      </c>
      <c r="P2280">
        <v>58</v>
      </c>
      <c r="Q2280">
        <v>47</v>
      </c>
      <c r="R2280">
        <v>86</v>
      </c>
      <c r="S2280">
        <v>27</v>
      </c>
      <c r="T2280">
        <v>1</v>
      </c>
      <c r="U2280">
        <v>32</v>
      </c>
      <c r="V2280">
        <v>1</v>
      </c>
      <c r="W2280">
        <v>54</v>
      </c>
      <c r="X2280">
        <v>38</v>
      </c>
      <c r="Y2280">
        <v>81</v>
      </c>
    </row>
    <row r="2281" spans="1:25" x14ac:dyDescent="0.35">
      <c r="A2281">
        <v>2280</v>
      </c>
      <c r="B2281" t="s">
        <v>35</v>
      </c>
      <c r="C2281">
        <v>66258</v>
      </c>
      <c r="D2281">
        <f>ROUND(AI_Impact_on_Jobs_20303[[#This Row],[Salary]]/1000, 1)</f>
        <v>66.3</v>
      </c>
      <c r="E2281">
        <v>11</v>
      </c>
      <c r="F22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81" t="s">
        <v>22</v>
      </c>
      <c r="H2281">
        <v>43</v>
      </c>
      <c r="I2281">
        <v>72</v>
      </c>
      <c r="J2281">
        <v>47</v>
      </c>
      <c r="K2281" t="s">
        <v>27</v>
      </c>
      <c r="L2281">
        <f>IF(AI_Impact_on_Jobs_20303[[#This Row],[Risk_Category]] = "Low", AI_Impact_on_Jobs_20303[[#This Row],[Automation_Probability_2030]], 0)</f>
        <v>0</v>
      </c>
      <c r="M2281">
        <f>IF(AI_Impact_on_Jobs_20303[[#This Row],[Risk_Category]]="Medium", AI_Impact_on_Jobs_20303[[#This Row],[Automation_Probability_2030]], 0)</f>
        <v>47</v>
      </c>
      <c r="N2281">
        <f>IF(AI_Impact_on_Jobs_20303[[#This Row],[Risk_Category]]="High", AI_Impact_on_Jobs_20303[[#This Row],[Automation_Probability_2030]], 0)</f>
        <v>0</v>
      </c>
      <c r="O2281">
        <f>AVERAGE(AI_Impact_on_Jobs_20303[[#This Row],[Skill_1]:[Skill_10]])</f>
        <v>60.7</v>
      </c>
      <c r="P2281">
        <v>64</v>
      </c>
      <c r="Q2281">
        <v>19</v>
      </c>
      <c r="R2281">
        <v>77</v>
      </c>
      <c r="S2281">
        <v>33</v>
      </c>
      <c r="T2281">
        <v>93</v>
      </c>
      <c r="U2281">
        <v>51</v>
      </c>
      <c r="V2281">
        <v>85</v>
      </c>
      <c r="W2281">
        <v>62</v>
      </c>
      <c r="X2281">
        <v>55</v>
      </c>
      <c r="Y2281">
        <v>68</v>
      </c>
    </row>
    <row r="2282" spans="1:25" x14ac:dyDescent="0.35">
      <c r="A2282">
        <v>2281</v>
      </c>
      <c r="B2282" t="s">
        <v>42</v>
      </c>
      <c r="C2282">
        <v>132495</v>
      </c>
      <c r="D2282">
        <f>ROUND(AI_Impact_on_Jobs_20303[[#This Row],[Salary]]/1000, 1)</f>
        <v>132.5</v>
      </c>
      <c r="E2282">
        <v>23</v>
      </c>
      <c r="F22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82" t="s">
        <v>22</v>
      </c>
      <c r="H2282">
        <v>92</v>
      </c>
      <c r="I2282">
        <v>12</v>
      </c>
      <c r="J2282">
        <v>55</v>
      </c>
      <c r="K2282" t="s">
        <v>27</v>
      </c>
      <c r="L2282">
        <f>IF(AI_Impact_on_Jobs_20303[[#This Row],[Risk_Category]] = "Low", AI_Impact_on_Jobs_20303[[#This Row],[Automation_Probability_2030]], 0)</f>
        <v>0</v>
      </c>
      <c r="M2282">
        <f>IF(AI_Impact_on_Jobs_20303[[#This Row],[Risk_Category]]="Medium", AI_Impact_on_Jobs_20303[[#This Row],[Automation_Probability_2030]], 0)</f>
        <v>55</v>
      </c>
      <c r="N2282">
        <f>IF(AI_Impact_on_Jobs_20303[[#This Row],[Risk_Category]]="High", AI_Impact_on_Jobs_20303[[#This Row],[Automation_Probability_2030]], 0)</f>
        <v>0</v>
      </c>
      <c r="O2282">
        <f>AVERAGE(AI_Impact_on_Jobs_20303[[#This Row],[Skill_1]:[Skill_10]])</f>
        <v>33.4</v>
      </c>
      <c r="P2282">
        <v>53</v>
      </c>
      <c r="Q2282">
        <v>18</v>
      </c>
      <c r="R2282">
        <v>12</v>
      </c>
      <c r="S2282">
        <v>49</v>
      </c>
      <c r="T2282">
        <v>16</v>
      </c>
      <c r="U2282">
        <v>58</v>
      </c>
      <c r="V2282">
        <v>65</v>
      </c>
      <c r="W2282">
        <v>53</v>
      </c>
      <c r="X2282">
        <v>4</v>
      </c>
      <c r="Y2282">
        <v>6</v>
      </c>
    </row>
    <row r="2283" spans="1:25" x14ac:dyDescent="0.35">
      <c r="A2283">
        <v>2282</v>
      </c>
      <c r="B2283" t="s">
        <v>36</v>
      </c>
      <c r="C2283">
        <v>135071</v>
      </c>
      <c r="D2283">
        <f>ROUND(AI_Impact_on_Jobs_20303[[#This Row],[Salary]]/1000, 1)</f>
        <v>135.1</v>
      </c>
      <c r="E2283">
        <v>26</v>
      </c>
      <c r="F22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83" t="s">
        <v>25</v>
      </c>
      <c r="H2283">
        <v>86</v>
      </c>
      <c r="I2283">
        <v>91</v>
      </c>
      <c r="J2283">
        <v>49</v>
      </c>
      <c r="K2283" t="s">
        <v>27</v>
      </c>
      <c r="L2283">
        <f>IF(AI_Impact_on_Jobs_20303[[#This Row],[Risk_Category]] = "Low", AI_Impact_on_Jobs_20303[[#This Row],[Automation_Probability_2030]], 0)</f>
        <v>0</v>
      </c>
      <c r="M2283">
        <f>IF(AI_Impact_on_Jobs_20303[[#This Row],[Risk_Category]]="Medium", AI_Impact_on_Jobs_20303[[#This Row],[Automation_Probability_2030]], 0)</f>
        <v>49</v>
      </c>
      <c r="N2283">
        <f>IF(AI_Impact_on_Jobs_20303[[#This Row],[Risk_Category]]="High", AI_Impact_on_Jobs_20303[[#This Row],[Automation_Probability_2030]], 0)</f>
        <v>0</v>
      </c>
      <c r="O2283">
        <f>AVERAGE(AI_Impact_on_Jobs_20303[[#This Row],[Skill_1]:[Skill_10]])</f>
        <v>22.4</v>
      </c>
      <c r="P2283">
        <v>85</v>
      </c>
      <c r="Q2283">
        <v>9</v>
      </c>
      <c r="R2283">
        <v>39</v>
      </c>
      <c r="S2283">
        <v>4</v>
      </c>
      <c r="T2283">
        <v>5</v>
      </c>
      <c r="U2283">
        <v>11</v>
      </c>
      <c r="V2283">
        <v>1</v>
      </c>
      <c r="W2283">
        <v>42</v>
      </c>
      <c r="X2283">
        <v>3</v>
      </c>
      <c r="Y2283">
        <v>25</v>
      </c>
    </row>
    <row r="2284" spans="1:25" x14ac:dyDescent="0.35">
      <c r="A2284">
        <v>2283</v>
      </c>
      <c r="B2284" t="s">
        <v>44</v>
      </c>
      <c r="C2284">
        <v>50954</v>
      </c>
      <c r="D2284">
        <f>ROUND(AI_Impact_on_Jobs_20303[[#This Row],[Salary]]/1000, 1)</f>
        <v>51</v>
      </c>
      <c r="E2284">
        <v>29</v>
      </c>
      <c r="F22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84" t="s">
        <v>38</v>
      </c>
      <c r="H2284">
        <v>49</v>
      </c>
      <c r="I2284">
        <v>51</v>
      </c>
      <c r="J2284">
        <v>57</v>
      </c>
      <c r="K2284" t="s">
        <v>27</v>
      </c>
      <c r="L2284">
        <f>IF(AI_Impact_on_Jobs_20303[[#This Row],[Risk_Category]] = "Low", AI_Impact_on_Jobs_20303[[#This Row],[Automation_Probability_2030]], 0)</f>
        <v>0</v>
      </c>
      <c r="M2284">
        <f>IF(AI_Impact_on_Jobs_20303[[#This Row],[Risk_Category]]="Medium", AI_Impact_on_Jobs_20303[[#This Row],[Automation_Probability_2030]], 0)</f>
        <v>57</v>
      </c>
      <c r="N2284">
        <f>IF(AI_Impact_on_Jobs_20303[[#This Row],[Risk_Category]]="High", AI_Impact_on_Jobs_20303[[#This Row],[Automation_Probability_2030]], 0)</f>
        <v>0</v>
      </c>
      <c r="O2284">
        <f>AVERAGE(AI_Impact_on_Jobs_20303[[#This Row],[Skill_1]:[Skill_10]])</f>
        <v>53.1</v>
      </c>
      <c r="P2284">
        <v>86</v>
      </c>
      <c r="Q2284">
        <v>71</v>
      </c>
      <c r="R2284">
        <v>82</v>
      </c>
      <c r="S2284">
        <v>64</v>
      </c>
      <c r="T2284">
        <v>51</v>
      </c>
      <c r="U2284">
        <v>22</v>
      </c>
      <c r="V2284">
        <v>28</v>
      </c>
      <c r="W2284">
        <v>32</v>
      </c>
      <c r="X2284">
        <v>4</v>
      </c>
      <c r="Y2284">
        <v>91</v>
      </c>
    </row>
    <row r="2285" spans="1:25" x14ac:dyDescent="0.35">
      <c r="A2285">
        <v>2284</v>
      </c>
      <c r="B2285" t="s">
        <v>18</v>
      </c>
      <c r="C2285">
        <v>45590</v>
      </c>
      <c r="D2285">
        <f>ROUND(AI_Impact_on_Jobs_20303[[#This Row],[Salary]]/1000, 1)</f>
        <v>45.6</v>
      </c>
      <c r="E2285">
        <v>11</v>
      </c>
      <c r="F22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285" t="s">
        <v>22</v>
      </c>
      <c r="H2285">
        <v>11</v>
      </c>
      <c r="I2285">
        <v>106</v>
      </c>
      <c r="J2285">
        <v>82</v>
      </c>
      <c r="K2285" t="s">
        <v>20</v>
      </c>
      <c r="L2285">
        <f>IF(AI_Impact_on_Jobs_20303[[#This Row],[Risk_Category]] = "Low", AI_Impact_on_Jobs_20303[[#This Row],[Automation_Probability_2030]], 0)</f>
        <v>0</v>
      </c>
      <c r="M2285">
        <f>IF(AI_Impact_on_Jobs_20303[[#This Row],[Risk_Category]]="Medium", AI_Impact_on_Jobs_20303[[#This Row],[Automation_Probability_2030]], 0)</f>
        <v>0</v>
      </c>
      <c r="N2285">
        <f>IF(AI_Impact_on_Jobs_20303[[#This Row],[Risk_Category]]="High", AI_Impact_on_Jobs_20303[[#This Row],[Automation_Probability_2030]], 0)</f>
        <v>82</v>
      </c>
      <c r="O2285">
        <f>AVERAGE(AI_Impact_on_Jobs_20303[[#This Row],[Skill_1]:[Skill_10]])</f>
        <v>50.9</v>
      </c>
      <c r="P2285">
        <v>68</v>
      </c>
      <c r="Q2285">
        <v>6</v>
      </c>
      <c r="R2285">
        <v>12</v>
      </c>
      <c r="S2285">
        <v>66</v>
      </c>
      <c r="T2285">
        <v>61</v>
      </c>
      <c r="U2285">
        <v>53</v>
      </c>
      <c r="V2285">
        <v>4</v>
      </c>
      <c r="W2285">
        <v>95</v>
      </c>
      <c r="X2285">
        <v>85</v>
      </c>
      <c r="Y2285">
        <v>59</v>
      </c>
    </row>
    <row r="2286" spans="1:25" x14ac:dyDescent="0.35">
      <c r="A2286">
        <v>2285</v>
      </c>
      <c r="B2286" t="s">
        <v>32</v>
      </c>
      <c r="C2286">
        <v>118035</v>
      </c>
      <c r="D2286">
        <f>ROUND(AI_Impact_on_Jobs_20303[[#This Row],[Salary]]/1000, 1)</f>
        <v>118</v>
      </c>
      <c r="E2286">
        <v>16</v>
      </c>
      <c r="F22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86" t="s">
        <v>38</v>
      </c>
      <c r="H2286">
        <v>78</v>
      </c>
      <c r="I2286">
        <v>69</v>
      </c>
      <c r="J2286">
        <v>58</v>
      </c>
      <c r="K2286" t="s">
        <v>27</v>
      </c>
      <c r="L2286">
        <f>IF(AI_Impact_on_Jobs_20303[[#This Row],[Risk_Category]] = "Low", AI_Impact_on_Jobs_20303[[#This Row],[Automation_Probability_2030]], 0)</f>
        <v>0</v>
      </c>
      <c r="M2286">
        <f>IF(AI_Impact_on_Jobs_20303[[#This Row],[Risk_Category]]="Medium", AI_Impact_on_Jobs_20303[[#This Row],[Automation_Probability_2030]], 0)</f>
        <v>58</v>
      </c>
      <c r="N2286">
        <f>IF(AI_Impact_on_Jobs_20303[[#This Row],[Risk_Category]]="High", AI_Impact_on_Jobs_20303[[#This Row],[Automation_Probability_2030]], 0)</f>
        <v>0</v>
      </c>
      <c r="O2286">
        <f>AVERAGE(AI_Impact_on_Jobs_20303[[#This Row],[Skill_1]:[Skill_10]])</f>
        <v>60.8</v>
      </c>
      <c r="P2286">
        <v>86</v>
      </c>
      <c r="Q2286">
        <v>96</v>
      </c>
      <c r="R2286">
        <v>47</v>
      </c>
      <c r="S2286">
        <v>97</v>
      </c>
      <c r="T2286">
        <v>41</v>
      </c>
      <c r="U2286">
        <v>22</v>
      </c>
      <c r="V2286">
        <v>51</v>
      </c>
      <c r="W2286">
        <v>65</v>
      </c>
      <c r="X2286">
        <v>46</v>
      </c>
      <c r="Y2286">
        <v>57</v>
      </c>
    </row>
    <row r="2287" spans="1:25" x14ac:dyDescent="0.35">
      <c r="A2287">
        <v>2286</v>
      </c>
      <c r="B2287" t="s">
        <v>41</v>
      </c>
      <c r="C2287">
        <v>147488</v>
      </c>
      <c r="D2287">
        <f>ROUND(AI_Impact_on_Jobs_20303[[#This Row],[Salary]]/1000, 1)</f>
        <v>147.5</v>
      </c>
      <c r="E2287">
        <v>2</v>
      </c>
      <c r="F22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87" t="s">
        <v>38</v>
      </c>
      <c r="H2287">
        <v>52</v>
      </c>
      <c r="I2287">
        <v>145</v>
      </c>
      <c r="J2287">
        <v>82</v>
      </c>
      <c r="K2287" t="s">
        <v>20</v>
      </c>
      <c r="L2287">
        <f>IF(AI_Impact_on_Jobs_20303[[#This Row],[Risk_Category]] = "Low", AI_Impact_on_Jobs_20303[[#This Row],[Automation_Probability_2030]], 0)</f>
        <v>0</v>
      </c>
      <c r="M2287">
        <f>IF(AI_Impact_on_Jobs_20303[[#This Row],[Risk_Category]]="Medium", AI_Impact_on_Jobs_20303[[#This Row],[Automation_Probability_2030]], 0)</f>
        <v>0</v>
      </c>
      <c r="N2287">
        <f>IF(AI_Impact_on_Jobs_20303[[#This Row],[Risk_Category]]="High", AI_Impact_on_Jobs_20303[[#This Row],[Automation_Probability_2030]], 0)</f>
        <v>82</v>
      </c>
      <c r="O2287">
        <f>AVERAGE(AI_Impact_on_Jobs_20303[[#This Row],[Skill_1]:[Skill_10]])</f>
        <v>37.9</v>
      </c>
      <c r="P2287">
        <v>25</v>
      </c>
      <c r="Q2287">
        <v>76</v>
      </c>
      <c r="R2287">
        <v>34</v>
      </c>
      <c r="S2287">
        <v>82</v>
      </c>
      <c r="T2287">
        <v>6</v>
      </c>
      <c r="U2287">
        <v>33</v>
      </c>
      <c r="V2287">
        <v>9</v>
      </c>
      <c r="W2287">
        <v>9</v>
      </c>
      <c r="X2287">
        <v>66</v>
      </c>
      <c r="Y2287">
        <v>39</v>
      </c>
    </row>
    <row r="2288" spans="1:25" x14ac:dyDescent="0.35">
      <c r="A2288">
        <v>2287</v>
      </c>
      <c r="B2288" t="s">
        <v>32</v>
      </c>
      <c r="C2288">
        <v>111506</v>
      </c>
      <c r="D2288">
        <f>ROUND(AI_Impact_on_Jobs_20303[[#This Row],[Salary]]/1000, 1)</f>
        <v>111.5</v>
      </c>
      <c r="E2288">
        <v>23</v>
      </c>
      <c r="F22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88" t="s">
        <v>38</v>
      </c>
      <c r="H2288">
        <v>52</v>
      </c>
      <c r="I2288">
        <v>8</v>
      </c>
      <c r="J2288">
        <v>59</v>
      </c>
      <c r="K2288" t="s">
        <v>27</v>
      </c>
      <c r="L2288">
        <f>IF(AI_Impact_on_Jobs_20303[[#This Row],[Risk_Category]] = "Low", AI_Impact_on_Jobs_20303[[#This Row],[Automation_Probability_2030]], 0)</f>
        <v>0</v>
      </c>
      <c r="M2288">
        <f>IF(AI_Impact_on_Jobs_20303[[#This Row],[Risk_Category]]="Medium", AI_Impact_on_Jobs_20303[[#This Row],[Automation_Probability_2030]], 0)</f>
        <v>59</v>
      </c>
      <c r="N2288">
        <f>IF(AI_Impact_on_Jobs_20303[[#This Row],[Risk_Category]]="High", AI_Impact_on_Jobs_20303[[#This Row],[Automation_Probability_2030]], 0)</f>
        <v>0</v>
      </c>
      <c r="O2288">
        <f>AVERAGE(AI_Impact_on_Jobs_20303[[#This Row],[Skill_1]:[Skill_10]])</f>
        <v>49.2</v>
      </c>
      <c r="P2288">
        <v>62</v>
      </c>
      <c r="Q2288">
        <v>8</v>
      </c>
      <c r="R2288">
        <v>64</v>
      </c>
      <c r="S2288">
        <v>17</v>
      </c>
      <c r="T2288">
        <v>67</v>
      </c>
      <c r="U2288">
        <v>39</v>
      </c>
      <c r="V2288">
        <v>46</v>
      </c>
      <c r="W2288">
        <v>92</v>
      </c>
      <c r="X2288">
        <v>36</v>
      </c>
      <c r="Y2288">
        <v>61</v>
      </c>
    </row>
    <row r="2289" spans="1:25" x14ac:dyDescent="0.35">
      <c r="A2289">
        <v>2288</v>
      </c>
      <c r="B2289" t="s">
        <v>44</v>
      </c>
      <c r="C2289">
        <v>104644</v>
      </c>
      <c r="D2289">
        <f>ROUND(AI_Impact_on_Jobs_20303[[#This Row],[Salary]]/1000, 1)</f>
        <v>104.6</v>
      </c>
      <c r="E2289">
        <v>7</v>
      </c>
      <c r="F22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89" t="s">
        <v>19</v>
      </c>
      <c r="H2289">
        <v>86</v>
      </c>
      <c r="I2289">
        <v>5</v>
      </c>
      <c r="J2289">
        <v>54</v>
      </c>
      <c r="K2289" t="s">
        <v>27</v>
      </c>
      <c r="L2289">
        <f>IF(AI_Impact_on_Jobs_20303[[#This Row],[Risk_Category]] = "Low", AI_Impact_on_Jobs_20303[[#This Row],[Automation_Probability_2030]], 0)</f>
        <v>0</v>
      </c>
      <c r="M2289">
        <f>IF(AI_Impact_on_Jobs_20303[[#This Row],[Risk_Category]]="Medium", AI_Impact_on_Jobs_20303[[#This Row],[Automation_Probability_2030]], 0)</f>
        <v>54</v>
      </c>
      <c r="N2289">
        <f>IF(AI_Impact_on_Jobs_20303[[#This Row],[Risk_Category]]="High", AI_Impact_on_Jobs_20303[[#This Row],[Automation_Probability_2030]], 0)</f>
        <v>0</v>
      </c>
      <c r="O2289">
        <f>AVERAGE(AI_Impact_on_Jobs_20303[[#This Row],[Skill_1]:[Skill_10]])</f>
        <v>42.4</v>
      </c>
      <c r="P2289">
        <v>1</v>
      </c>
      <c r="Q2289">
        <v>71</v>
      </c>
      <c r="R2289">
        <v>23</v>
      </c>
      <c r="S2289">
        <v>38</v>
      </c>
      <c r="T2289">
        <v>38</v>
      </c>
      <c r="U2289">
        <v>85</v>
      </c>
      <c r="V2289">
        <v>1</v>
      </c>
      <c r="W2289">
        <v>67</v>
      </c>
      <c r="X2289">
        <v>98</v>
      </c>
      <c r="Y2289">
        <v>2</v>
      </c>
    </row>
    <row r="2290" spans="1:25" x14ac:dyDescent="0.35">
      <c r="A2290">
        <v>2289</v>
      </c>
      <c r="B2290" t="s">
        <v>39</v>
      </c>
      <c r="C2290">
        <v>85197</v>
      </c>
      <c r="D2290">
        <f>ROUND(AI_Impact_on_Jobs_20303[[#This Row],[Salary]]/1000, 1)</f>
        <v>85.2</v>
      </c>
      <c r="E2290">
        <v>4</v>
      </c>
      <c r="F22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90" t="s">
        <v>19</v>
      </c>
      <c r="H2290">
        <v>2</v>
      </c>
      <c r="I2290">
        <v>134</v>
      </c>
      <c r="J2290">
        <v>94</v>
      </c>
      <c r="K2290" t="s">
        <v>20</v>
      </c>
      <c r="L2290">
        <f>IF(AI_Impact_on_Jobs_20303[[#This Row],[Risk_Category]] = "Low", AI_Impact_on_Jobs_20303[[#This Row],[Automation_Probability_2030]], 0)</f>
        <v>0</v>
      </c>
      <c r="M2290">
        <f>IF(AI_Impact_on_Jobs_20303[[#This Row],[Risk_Category]]="Medium", AI_Impact_on_Jobs_20303[[#This Row],[Automation_Probability_2030]], 0)</f>
        <v>0</v>
      </c>
      <c r="N2290">
        <f>IF(AI_Impact_on_Jobs_20303[[#This Row],[Risk_Category]]="High", AI_Impact_on_Jobs_20303[[#This Row],[Automation_Probability_2030]], 0)</f>
        <v>94</v>
      </c>
      <c r="O2290">
        <f>AVERAGE(AI_Impact_on_Jobs_20303[[#This Row],[Skill_1]:[Skill_10]])</f>
        <v>34.799999999999997</v>
      </c>
      <c r="P2290">
        <v>99</v>
      </c>
      <c r="Q2290">
        <v>46</v>
      </c>
      <c r="R2290">
        <v>87</v>
      </c>
      <c r="S2290">
        <v>12</v>
      </c>
      <c r="T2290">
        <v>43</v>
      </c>
      <c r="U2290">
        <v>31</v>
      </c>
      <c r="V2290">
        <v>4</v>
      </c>
      <c r="W2290">
        <v>7</v>
      </c>
      <c r="X2290">
        <v>9</v>
      </c>
      <c r="Y2290">
        <v>10</v>
      </c>
    </row>
    <row r="2291" spans="1:25" x14ac:dyDescent="0.35">
      <c r="A2291">
        <v>2290</v>
      </c>
      <c r="B2291" t="s">
        <v>42</v>
      </c>
      <c r="C2291">
        <v>145435</v>
      </c>
      <c r="D2291">
        <f>ROUND(AI_Impact_on_Jobs_20303[[#This Row],[Salary]]/1000, 1)</f>
        <v>145.4</v>
      </c>
      <c r="E2291">
        <v>22</v>
      </c>
      <c r="F22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91" t="s">
        <v>22</v>
      </c>
      <c r="H2291">
        <v>87</v>
      </c>
      <c r="I2291">
        <v>133</v>
      </c>
      <c r="J2291">
        <v>61</v>
      </c>
      <c r="K2291" t="s">
        <v>27</v>
      </c>
      <c r="L2291">
        <f>IF(AI_Impact_on_Jobs_20303[[#This Row],[Risk_Category]] = "Low", AI_Impact_on_Jobs_20303[[#This Row],[Automation_Probability_2030]], 0)</f>
        <v>0</v>
      </c>
      <c r="M2291">
        <f>IF(AI_Impact_on_Jobs_20303[[#This Row],[Risk_Category]]="Medium", AI_Impact_on_Jobs_20303[[#This Row],[Automation_Probability_2030]], 0)</f>
        <v>61</v>
      </c>
      <c r="N2291">
        <f>IF(AI_Impact_on_Jobs_20303[[#This Row],[Risk_Category]]="High", AI_Impact_on_Jobs_20303[[#This Row],[Automation_Probability_2030]], 0)</f>
        <v>0</v>
      </c>
      <c r="O2291">
        <f>AVERAGE(AI_Impact_on_Jobs_20303[[#This Row],[Skill_1]:[Skill_10]])</f>
        <v>27.4</v>
      </c>
      <c r="P2291">
        <v>4</v>
      </c>
      <c r="Q2291">
        <v>52</v>
      </c>
      <c r="R2291">
        <v>33</v>
      </c>
      <c r="S2291">
        <v>11</v>
      </c>
      <c r="T2291">
        <v>34</v>
      </c>
      <c r="U2291">
        <v>64</v>
      </c>
      <c r="V2291">
        <v>23</v>
      </c>
      <c r="W2291">
        <v>44</v>
      </c>
      <c r="X2291">
        <v>4</v>
      </c>
      <c r="Y2291">
        <v>5</v>
      </c>
    </row>
    <row r="2292" spans="1:25" x14ac:dyDescent="0.35">
      <c r="A2292">
        <v>2291</v>
      </c>
      <c r="B2292" t="s">
        <v>34</v>
      </c>
      <c r="C2292">
        <v>31113</v>
      </c>
      <c r="D2292">
        <f>ROUND(AI_Impact_on_Jobs_20303[[#This Row],[Salary]]/1000, 1)</f>
        <v>31.1</v>
      </c>
      <c r="E2292">
        <v>3</v>
      </c>
      <c r="F22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92" t="s">
        <v>25</v>
      </c>
      <c r="H2292">
        <v>62</v>
      </c>
      <c r="I2292">
        <v>147</v>
      </c>
      <c r="J2292">
        <v>42</v>
      </c>
      <c r="K2292" t="s">
        <v>27</v>
      </c>
      <c r="L2292">
        <f>IF(AI_Impact_on_Jobs_20303[[#This Row],[Risk_Category]] = "Low", AI_Impact_on_Jobs_20303[[#This Row],[Automation_Probability_2030]], 0)</f>
        <v>0</v>
      </c>
      <c r="M2292">
        <f>IF(AI_Impact_on_Jobs_20303[[#This Row],[Risk_Category]]="Medium", AI_Impact_on_Jobs_20303[[#This Row],[Automation_Probability_2030]], 0)</f>
        <v>42</v>
      </c>
      <c r="N2292">
        <f>IF(AI_Impact_on_Jobs_20303[[#This Row],[Risk_Category]]="High", AI_Impact_on_Jobs_20303[[#This Row],[Automation_Probability_2030]], 0)</f>
        <v>0</v>
      </c>
      <c r="O2292">
        <f>AVERAGE(AI_Impact_on_Jobs_20303[[#This Row],[Skill_1]:[Skill_10]])</f>
        <v>33.4</v>
      </c>
      <c r="P2292">
        <v>42</v>
      </c>
      <c r="Q2292">
        <v>4</v>
      </c>
      <c r="R2292">
        <v>92</v>
      </c>
      <c r="S2292">
        <v>41</v>
      </c>
      <c r="T2292">
        <v>44</v>
      </c>
      <c r="U2292">
        <v>25</v>
      </c>
      <c r="V2292">
        <v>0</v>
      </c>
      <c r="W2292">
        <v>11</v>
      </c>
      <c r="X2292">
        <v>7</v>
      </c>
      <c r="Y2292">
        <v>68</v>
      </c>
    </row>
    <row r="2293" spans="1:25" x14ac:dyDescent="0.35">
      <c r="A2293">
        <v>2292</v>
      </c>
      <c r="B2293" t="s">
        <v>39</v>
      </c>
      <c r="C2293">
        <v>119374</v>
      </c>
      <c r="D2293">
        <f>ROUND(AI_Impact_on_Jobs_20303[[#This Row],[Salary]]/1000, 1)</f>
        <v>119.4</v>
      </c>
      <c r="E2293">
        <v>27</v>
      </c>
      <c r="F22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93" t="s">
        <v>38</v>
      </c>
      <c r="H2293">
        <v>47</v>
      </c>
      <c r="I2293">
        <v>8</v>
      </c>
      <c r="J2293">
        <v>88</v>
      </c>
      <c r="K2293" t="s">
        <v>20</v>
      </c>
      <c r="L2293">
        <f>IF(AI_Impact_on_Jobs_20303[[#This Row],[Risk_Category]] = "Low", AI_Impact_on_Jobs_20303[[#This Row],[Automation_Probability_2030]], 0)</f>
        <v>0</v>
      </c>
      <c r="M2293">
        <f>IF(AI_Impact_on_Jobs_20303[[#This Row],[Risk_Category]]="Medium", AI_Impact_on_Jobs_20303[[#This Row],[Automation_Probability_2030]], 0)</f>
        <v>0</v>
      </c>
      <c r="N2293">
        <f>IF(AI_Impact_on_Jobs_20303[[#This Row],[Risk_Category]]="High", AI_Impact_on_Jobs_20303[[#This Row],[Automation_Probability_2030]], 0)</f>
        <v>88</v>
      </c>
      <c r="O2293">
        <f>AVERAGE(AI_Impact_on_Jobs_20303[[#This Row],[Skill_1]:[Skill_10]])</f>
        <v>45</v>
      </c>
      <c r="P2293">
        <v>84</v>
      </c>
      <c r="Q2293">
        <v>9</v>
      </c>
      <c r="R2293">
        <v>17</v>
      </c>
      <c r="S2293">
        <v>7</v>
      </c>
      <c r="T2293">
        <v>96</v>
      </c>
      <c r="U2293">
        <v>65</v>
      </c>
      <c r="V2293">
        <v>35</v>
      </c>
      <c r="W2293">
        <v>64</v>
      </c>
      <c r="X2293">
        <v>69</v>
      </c>
      <c r="Y2293">
        <v>4</v>
      </c>
    </row>
    <row r="2294" spans="1:25" x14ac:dyDescent="0.35">
      <c r="A2294">
        <v>2293</v>
      </c>
      <c r="B2294" t="s">
        <v>39</v>
      </c>
      <c r="C2294">
        <v>105450</v>
      </c>
      <c r="D2294">
        <f>ROUND(AI_Impact_on_Jobs_20303[[#This Row],[Salary]]/1000, 1)</f>
        <v>105.5</v>
      </c>
      <c r="E2294">
        <v>27</v>
      </c>
      <c r="F22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94" t="s">
        <v>22</v>
      </c>
      <c r="H2294">
        <v>61</v>
      </c>
      <c r="I2294">
        <v>13</v>
      </c>
      <c r="J2294">
        <v>95</v>
      </c>
      <c r="K2294" t="s">
        <v>20</v>
      </c>
      <c r="L2294">
        <f>IF(AI_Impact_on_Jobs_20303[[#This Row],[Risk_Category]] = "Low", AI_Impact_on_Jobs_20303[[#This Row],[Automation_Probability_2030]], 0)</f>
        <v>0</v>
      </c>
      <c r="M2294">
        <f>IF(AI_Impact_on_Jobs_20303[[#This Row],[Risk_Category]]="Medium", AI_Impact_on_Jobs_20303[[#This Row],[Automation_Probability_2030]], 0)</f>
        <v>0</v>
      </c>
      <c r="N2294">
        <f>IF(AI_Impact_on_Jobs_20303[[#This Row],[Risk_Category]]="High", AI_Impact_on_Jobs_20303[[#This Row],[Automation_Probability_2030]], 0)</f>
        <v>95</v>
      </c>
      <c r="O2294">
        <f>AVERAGE(AI_Impact_on_Jobs_20303[[#This Row],[Skill_1]:[Skill_10]])</f>
        <v>34.299999999999997</v>
      </c>
      <c r="P2294">
        <v>22</v>
      </c>
      <c r="Q2294">
        <v>7</v>
      </c>
      <c r="R2294">
        <v>3</v>
      </c>
      <c r="S2294">
        <v>97</v>
      </c>
      <c r="T2294">
        <v>1</v>
      </c>
      <c r="U2294">
        <v>36</v>
      </c>
      <c r="V2294">
        <v>8</v>
      </c>
      <c r="W2294">
        <v>62</v>
      </c>
      <c r="X2294">
        <v>34</v>
      </c>
      <c r="Y2294">
        <v>73</v>
      </c>
    </row>
    <row r="2295" spans="1:25" x14ac:dyDescent="0.35">
      <c r="A2295">
        <v>2294</v>
      </c>
      <c r="B2295" t="s">
        <v>21</v>
      </c>
      <c r="C2295">
        <v>113453</v>
      </c>
      <c r="D2295">
        <f>ROUND(AI_Impact_on_Jobs_20303[[#This Row],[Salary]]/1000, 1)</f>
        <v>113.5</v>
      </c>
      <c r="E2295">
        <v>18</v>
      </c>
      <c r="F22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295" t="s">
        <v>22</v>
      </c>
      <c r="H2295">
        <v>42</v>
      </c>
      <c r="I2295">
        <v>85</v>
      </c>
      <c r="J2295">
        <v>7</v>
      </c>
      <c r="K2295" t="s">
        <v>23</v>
      </c>
      <c r="L2295">
        <f>IF(AI_Impact_on_Jobs_20303[[#This Row],[Risk_Category]] = "Low", AI_Impact_on_Jobs_20303[[#This Row],[Automation_Probability_2030]], 0)</f>
        <v>7</v>
      </c>
      <c r="M2295">
        <f>IF(AI_Impact_on_Jobs_20303[[#This Row],[Risk_Category]]="Medium", AI_Impact_on_Jobs_20303[[#This Row],[Automation_Probability_2030]], 0)</f>
        <v>0</v>
      </c>
      <c r="N2295">
        <f>IF(AI_Impact_on_Jobs_20303[[#This Row],[Risk_Category]]="High", AI_Impact_on_Jobs_20303[[#This Row],[Automation_Probability_2030]], 0)</f>
        <v>0</v>
      </c>
      <c r="O2295">
        <f>AVERAGE(AI_Impact_on_Jobs_20303[[#This Row],[Skill_1]:[Skill_10]])</f>
        <v>38.700000000000003</v>
      </c>
      <c r="P2295">
        <v>2</v>
      </c>
      <c r="Q2295">
        <v>64</v>
      </c>
      <c r="R2295">
        <v>5</v>
      </c>
      <c r="S2295">
        <v>7</v>
      </c>
      <c r="T2295">
        <v>54</v>
      </c>
      <c r="U2295">
        <v>5</v>
      </c>
      <c r="V2295">
        <v>51</v>
      </c>
      <c r="W2295">
        <v>96</v>
      </c>
      <c r="X2295">
        <v>31</v>
      </c>
      <c r="Y2295">
        <v>72</v>
      </c>
    </row>
    <row r="2296" spans="1:25" x14ac:dyDescent="0.35">
      <c r="A2296">
        <v>2295</v>
      </c>
      <c r="B2296" t="s">
        <v>30</v>
      </c>
      <c r="C2296">
        <v>62656</v>
      </c>
      <c r="D2296">
        <f>ROUND(AI_Impact_on_Jobs_20303[[#This Row],[Salary]]/1000, 1)</f>
        <v>62.7</v>
      </c>
      <c r="E2296">
        <v>1</v>
      </c>
      <c r="F22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96" t="s">
        <v>25</v>
      </c>
      <c r="H2296">
        <v>73</v>
      </c>
      <c r="I2296">
        <v>102</v>
      </c>
      <c r="J2296">
        <v>62</v>
      </c>
      <c r="K2296" t="s">
        <v>27</v>
      </c>
      <c r="L2296">
        <f>IF(AI_Impact_on_Jobs_20303[[#This Row],[Risk_Category]] = "Low", AI_Impact_on_Jobs_20303[[#This Row],[Automation_Probability_2030]], 0)</f>
        <v>0</v>
      </c>
      <c r="M2296">
        <f>IF(AI_Impact_on_Jobs_20303[[#This Row],[Risk_Category]]="Medium", AI_Impact_on_Jobs_20303[[#This Row],[Automation_Probability_2030]], 0)</f>
        <v>62</v>
      </c>
      <c r="N2296">
        <f>IF(AI_Impact_on_Jobs_20303[[#This Row],[Risk_Category]]="High", AI_Impact_on_Jobs_20303[[#This Row],[Automation_Probability_2030]], 0)</f>
        <v>0</v>
      </c>
      <c r="O2296">
        <f>AVERAGE(AI_Impact_on_Jobs_20303[[#This Row],[Skill_1]:[Skill_10]])</f>
        <v>34.6</v>
      </c>
      <c r="P2296">
        <v>7</v>
      </c>
      <c r="Q2296">
        <v>24</v>
      </c>
      <c r="R2296">
        <v>53</v>
      </c>
      <c r="S2296">
        <v>56</v>
      </c>
      <c r="T2296">
        <v>45</v>
      </c>
      <c r="U2296">
        <v>18</v>
      </c>
      <c r="V2296">
        <v>22</v>
      </c>
      <c r="W2296">
        <v>28</v>
      </c>
      <c r="X2296">
        <v>1</v>
      </c>
      <c r="Y2296">
        <v>92</v>
      </c>
    </row>
    <row r="2297" spans="1:25" x14ac:dyDescent="0.35">
      <c r="A2297">
        <v>2296</v>
      </c>
      <c r="B2297" t="s">
        <v>39</v>
      </c>
      <c r="C2297">
        <v>50823</v>
      </c>
      <c r="D2297">
        <f>ROUND(AI_Impact_on_Jobs_20303[[#This Row],[Salary]]/1000, 1)</f>
        <v>50.8</v>
      </c>
      <c r="E2297">
        <v>4</v>
      </c>
      <c r="F22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297" t="s">
        <v>22</v>
      </c>
      <c r="H2297">
        <v>31</v>
      </c>
      <c r="I2297">
        <v>115</v>
      </c>
      <c r="J2297">
        <v>84</v>
      </c>
      <c r="K2297" t="s">
        <v>20</v>
      </c>
      <c r="L2297">
        <f>IF(AI_Impact_on_Jobs_20303[[#This Row],[Risk_Category]] = "Low", AI_Impact_on_Jobs_20303[[#This Row],[Automation_Probability_2030]], 0)</f>
        <v>0</v>
      </c>
      <c r="M2297">
        <f>IF(AI_Impact_on_Jobs_20303[[#This Row],[Risk_Category]]="Medium", AI_Impact_on_Jobs_20303[[#This Row],[Automation_Probability_2030]], 0)</f>
        <v>0</v>
      </c>
      <c r="N2297">
        <f>IF(AI_Impact_on_Jobs_20303[[#This Row],[Risk_Category]]="High", AI_Impact_on_Jobs_20303[[#This Row],[Automation_Probability_2030]], 0)</f>
        <v>84</v>
      </c>
      <c r="O2297">
        <f>AVERAGE(AI_Impact_on_Jobs_20303[[#This Row],[Skill_1]:[Skill_10]])</f>
        <v>44.5</v>
      </c>
      <c r="P2297">
        <v>65</v>
      </c>
      <c r="Q2297">
        <v>43</v>
      </c>
      <c r="R2297">
        <v>41</v>
      </c>
      <c r="S2297">
        <v>12</v>
      </c>
      <c r="T2297">
        <v>62</v>
      </c>
      <c r="U2297">
        <v>18</v>
      </c>
      <c r="V2297">
        <v>67</v>
      </c>
      <c r="W2297">
        <v>97</v>
      </c>
      <c r="X2297">
        <v>26</v>
      </c>
      <c r="Y2297">
        <v>14</v>
      </c>
    </row>
    <row r="2298" spans="1:25" x14ac:dyDescent="0.35">
      <c r="A2298">
        <v>2297</v>
      </c>
      <c r="B2298" t="s">
        <v>18</v>
      </c>
      <c r="C2298">
        <v>52879</v>
      </c>
      <c r="D2298">
        <f>ROUND(AI_Impact_on_Jobs_20303[[#This Row],[Salary]]/1000, 1)</f>
        <v>52.9</v>
      </c>
      <c r="E2298">
        <v>25</v>
      </c>
      <c r="F22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98" t="s">
        <v>22</v>
      </c>
      <c r="H2298">
        <v>38</v>
      </c>
      <c r="I2298">
        <v>71</v>
      </c>
      <c r="J2298">
        <v>82</v>
      </c>
      <c r="K2298" t="s">
        <v>20</v>
      </c>
      <c r="L2298">
        <f>IF(AI_Impact_on_Jobs_20303[[#This Row],[Risk_Category]] = "Low", AI_Impact_on_Jobs_20303[[#This Row],[Automation_Probability_2030]], 0)</f>
        <v>0</v>
      </c>
      <c r="M2298">
        <f>IF(AI_Impact_on_Jobs_20303[[#This Row],[Risk_Category]]="Medium", AI_Impact_on_Jobs_20303[[#This Row],[Automation_Probability_2030]], 0)</f>
        <v>0</v>
      </c>
      <c r="N2298">
        <f>IF(AI_Impact_on_Jobs_20303[[#This Row],[Risk_Category]]="High", AI_Impact_on_Jobs_20303[[#This Row],[Automation_Probability_2030]], 0)</f>
        <v>82</v>
      </c>
      <c r="O2298">
        <f>AVERAGE(AI_Impact_on_Jobs_20303[[#This Row],[Skill_1]:[Skill_10]])</f>
        <v>39.9</v>
      </c>
      <c r="P2298">
        <v>52</v>
      </c>
      <c r="Q2298">
        <v>35</v>
      </c>
      <c r="R2298">
        <v>75</v>
      </c>
      <c r="S2298">
        <v>9</v>
      </c>
      <c r="T2298">
        <v>21</v>
      </c>
      <c r="U2298">
        <v>84</v>
      </c>
      <c r="V2298">
        <v>13</v>
      </c>
      <c r="W2298">
        <v>23</v>
      </c>
      <c r="X2298">
        <v>56</v>
      </c>
      <c r="Y2298">
        <v>31</v>
      </c>
    </row>
    <row r="2299" spans="1:25" x14ac:dyDescent="0.35">
      <c r="A2299">
        <v>2298</v>
      </c>
      <c r="B2299" t="s">
        <v>31</v>
      </c>
      <c r="C2299">
        <v>132132</v>
      </c>
      <c r="D2299">
        <f>ROUND(AI_Impact_on_Jobs_20303[[#This Row],[Salary]]/1000, 1)</f>
        <v>132.1</v>
      </c>
      <c r="E2299">
        <v>29</v>
      </c>
      <c r="F22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299" t="s">
        <v>22</v>
      </c>
      <c r="H2299">
        <v>29</v>
      </c>
      <c r="I2299">
        <v>14</v>
      </c>
      <c r="J2299">
        <v>9</v>
      </c>
      <c r="K2299" t="s">
        <v>23</v>
      </c>
      <c r="L2299">
        <f>IF(AI_Impact_on_Jobs_20303[[#This Row],[Risk_Category]] = "Low", AI_Impact_on_Jobs_20303[[#This Row],[Automation_Probability_2030]], 0)</f>
        <v>9</v>
      </c>
      <c r="M2299">
        <f>IF(AI_Impact_on_Jobs_20303[[#This Row],[Risk_Category]]="Medium", AI_Impact_on_Jobs_20303[[#This Row],[Automation_Probability_2030]], 0)</f>
        <v>0</v>
      </c>
      <c r="N2299">
        <f>IF(AI_Impact_on_Jobs_20303[[#This Row],[Risk_Category]]="High", AI_Impact_on_Jobs_20303[[#This Row],[Automation_Probability_2030]], 0)</f>
        <v>0</v>
      </c>
      <c r="O2299">
        <f>AVERAGE(AI_Impact_on_Jobs_20303[[#This Row],[Skill_1]:[Skill_10]])</f>
        <v>25.8</v>
      </c>
      <c r="P2299">
        <v>76</v>
      </c>
      <c r="Q2299">
        <v>72</v>
      </c>
      <c r="R2299">
        <v>11</v>
      </c>
      <c r="S2299">
        <v>33</v>
      </c>
      <c r="T2299">
        <v>19</v>
      </c>
      <c r="U2299">
        <v>2</v>
      </c>
      <c r="V2299">
        <v>17</v>
      </c>
      <c r="W2299">
        <v>2</v>
      </c>
      <c r="X2299">
        <v>17</v>
      </c>
      <c r="Y2299">
        <v>9</v>
      </c>
    </row>
    <row r="2300" spans="1:25" x14ac:dyDescent="0.35">
      <c r="A2300">
        <v>2299</v>
      </c>
      <c r="B2300" t="s">
        <v>21</v>
      </c>
      <c r="C2300">
        <v>32693</v>
      </c>
      <c r="D2300">
        <f>ROUND(AI_Impact_on_Jobs_20303[[#This Row],[Salary]]/1000, 1)</f>
        <v>32.700000000000003</v>
      </c>
      <c r="E2300">
        <v>27</v>
      </c>
      <c r="F23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00" t="s">
        <v>38</v>
      </c>
      <c r="H2300">
        <v>14</v>
      </c>
      <c r="I2300">
        <v>125</v>
      </c>
      <c r="J2300">
        <v>13</v>
      </c>
      <c r="K2300" t="s">
        <v>23</v>
      </c>
      <c r="L2300">
        <f>IF(AI_Impact_on_Jobs_20303[[#This Row],[Risk_Category]] = "Low", AI_Impact_on_Jobs_20303[[#This Row],[Automation_Probability_2030]], 0)</f>
        <v>13</v>
      </c>
      <c r="M2300">
        <f>IF(AI_Impact_on_Jobs_20303[[#This Row],[Risk_Category]]="Medium", AI_Impact_on_Jobs_20303[[#This Row],[Automation_Probability_2030]], 0)</f>
        <v>0</v>
      </c>
      <c r="N2300">
        <f>IF(AI_Impact_on_Jobs_20303[[#This Row],[Risk_Category]]="High", AI_Impact_on_Jobs_20303[[#This Row],[Automation_Probability_2030]], 0)</f>
        <v>0</v>
      </c>
      <c r="O2300">
        <f>AVERAGE(AI_Impact_on_Jobs_20303[[#This Row],[Skill_1]:[Skill_10]])</f>
        <v>49.3</v>
      </c>
      <c r="P2300">
        <v>51</v>
      </c>
      <c r="Q2300">
        <v>77</v>
      </c>
      <c r="R2300">
        <v>75</v>
      </c>
      <c r="S2300">
        <v>17</v>
      </c>
      <c r="T2300">
        <v>1</v>
      </c>
      <c r="U2300">
        <v>59</v>
      </c>
      <c r="V2300">
        <v>74</v>
      </c>
      <c r="W2300">
        <v>15</v>
      </c>
      <c r="X2300">
        <v>37</v>
      </c>
      <c r="Y2300">
        <v>87</v>
      </c>
    </row>
    <row r="2301" spans="1:25" x14ac:dyDescent="0.35">
      <c r="A2301">
        <v>2300</v>
      </c>
      <c r="B2301" t="s">
        <v>40</v>
      </c>
      <c r="C2301">
        <v>69812</v>
      </c>
      <c r="D2301">
        <f>ROUND(AI_Impact_on_Jobs_20303[[#This Row],[Salary]]/1000, 1)</f>
        <v>69.8</v>
      </c>
      <c r="E2301">
        <v>26</v>
      </c>
      <c r="F23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01" t="s">
        <v>22</v>
      </c>
      <c r="H2301">
        <v>67</v>
      </c>
      <c r="I2301">
        <v>51</v>
      </c>
      <c r="J2301">
        <v>27</v>
      </c>
      <c r="K2301" t="s">
        <v>23</v>
      </c>
      <c r="L2301">
        <f>IF(AI_Impact_on_Jobs_20303[[#This Row],[Risk_Category]] = "Low", AI_Impact_on_Jobs_20303[[#This Row],[Automation_Probability_2030]], 0)</f>
        <v>27</v>
      </c>
      <c r="M2301">
        <f>IF(AI_Impact_on_Jobs_20303[[#This Row],[Risk_Category]]="Medium", AI_Impact_on_Jobs_20303[[#This Row],[Automation_Probability_2030]], 0)</f>
        <v>0</v>
      </c>
      <c r="N2301">
        <f>IF(AI_Impact_on_Jobs_20303[[#This Row],[Risk_Category]]="High", AI_Impact_on_Jobs_20303[[#This Row],[Automation_Probability_2030]], 0)</f>
        <v>0</v>
      </c>
      <c r="O2301">
        <f>AVERAGE(AI_Impact_on_Jobs_20303[[#This Row],[Skill_1]:[Skill_10]])</f>
        <v>46.9</v>
      </c>
      <c r="P2301">
        <v>4</v>
      </c>
      <c r="Q2301">
        <v>65</v>
      </c>
      <c r="R2301">
        <v>4</v>
      </c>
      <c r="S2301">
        <v>88</v>
      </c>
      <c r="T2301">
        <v>65</v>
      </c>
      <c r="U2301">
        <v>58</v>
      </c>
      <c r="V2301">
        <v>98</v>
      </c>
      <c r="W2301">
        <v>28</v>
      </c>
      <c r="X2301">
        <v>7</v>
      </c>
      <c r="Y2301">
        <v>52</v>
      </c>
    </row>
    <row r="2302" spans="1:25" x14ac:dyDescent="0.35">
      <c r="A2302">
        <v>2301</v>
      </c>
      <c r="B2302" t="s">
        <v>43</v>
      </c>
      <c r="C2302">
        <v>58353</v>
      </c>
      <c r="D2302">
        <f>ROUND(AI_Impact_on_Jobs_20303[[#This Row],[Salary]]/1000, 1)</f>
        <v>58.4</v>
      </c>
      <c r="E2302">
        <v>24</v>
      </c>
      <c r="F23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02" t="s">
        <v>22</v>
      </c>
      <c r="H2302">
        <v>45</v>
      </c>
      <c r="I2302">
        <v>112</v>
      </c>
      <c r="J2302">
        <v>2</v>
      </c>
      <c r="K2302" t="s">
        <v>23</v>
      </c>
      <c r="L2302">
        <f>IF(AI_Impact_on_Jobs_20303[[#This Row],[Risk_Category]] = "Low", AI_Impact_on_Jobs_20303[[#This Row],[Automation_Probability_2030]], 0)</f>
        <v>2</v>
      </c>
      <c r="M2302">
        <f>IF(AI_Impact_on_Jobs_20303[[#This Row],[Risk_Category]]="Medium", AI_Impact_on_Jobs_20303[[#This Row],[Automation_Probability_2030]], 0)</f>
        <v>0</v>
      </c>
      <c r="N2302">
        <f>IF(AI_Impact_on_Jobs_20303[[#This Row],[Risk_Category]]="High", AI_Impact_on_Jobs_20303[[#This Row],[Automation_Probability_2030]], 0)</f>
        <v>0</v>
      </c>
      <c r="O2302">
        <f>AVERAGE(AI_Impact_on_Jobs_20303[[#This Row],[Skill_1]:[Skill_10]])</f>
        <v>64.400000000000006</v>
      </c>
      <c r="P2302">
        <v>39</v>
      </c>
      <c r="Q2302">
        <v>86</v>
      </c>
      <c r="R2302">
        <v>65</v>
      </c>
      <c r="S2302">
        <v>89</v>
      </c>
      <c r="T2302">
        <v>91</v>
      </c>
      <c r="U2302">
        <v>17</v>
      </c>
      <c r="V2302">
        <v>68</v>
      </c>
      <c r="W2302">
        <v>32</v>
      </c>
      <c r="X2302">
        <v>84</v>
      </c>
      <c r="Y2302">
        <v>73</v>
      </c>
    </row>
    <row r="2303" spans="1:25" x14ac:dyDescent="0.35">
      <c r="A2303">
        <v>2302</v>
      </c>
      <c r="B2303" t="s">
        <v>24</v>
      </c>
      <c r="C2303">
        <v>103969</v>
      </c>
      <c r="D2303">
        <f>ROUND(AI_Impact_on_Jobs_20303[[#This Row],[Salary]]/1000, 1)</f>
        <v>104</v>
      </c>
      <c r="E2303">
        <v>16</v>
      </c>
      <c r="F23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03" t="s">
        <v>22</v>
      </c>
      <c r="H2303">
        <v>94</v>
      </c>
      <c r="I2303">
        <v>118</v>
      </c>
      <c r="J2303">
        <v>94</v>
      </c>
      <c r="K2303" t="s">
        <v>20</v>
      </c>
      <c r="L2303">
        <f>IF(AI_Impact_on_Jobs_20303[[#This Row],[Risk_Category]] = "Low", AI_Impact_on_Jobs_20303[[#This Row],[Automation_Probability_2030]], 0)</f>
        <v>0</v>
      </c>
      <c r="M2303">
        <f>IF(AI_Impact_on_Jobs_20303[[#This Row],[Risk_Category]]="Medium", AI_Impact_on_Jobs_20303[[#This Row],[Automation_Probability_2030]], 0)</f>
        <v>0</v>
      </c>
      <c r="N2303">
        <f>IF(AI_Impact_on_Jobs_20303[[#This Row],[Risk_Category]]="High", AI_Impact_on_Jobs_20303[[#This Row],[Automation_Probability_2030]], 0)</f>
        <v>94</v>
      </c>
      <c r="O2303">
        <f>AVERAGE(AI_Impact_on_Jobs_20303[[#This Row],[Skill_1]:[Skill_10]])</f>
        <v>59.5</v>
      </c>
      <c r="P2303">
        <v>2</v>
      </c>
      <c r="Q2303">
        <v>87</v>
      </c>
      <c r="R2303">
        <v>67</v>
      </c>
      <c r="S2303">
        <v>55</v>
      </c>
      <c r="T2303">
        <v>82</v>
      </c>
      <c r="U2303">
        <v>63</v>
      </c>
      <c r="V2303">
        <v>67</v>
      </c>
      <c r="W2303">
        <v>25</v>
      </c>
      <c r="X2303">
        <v>82</v>
      </c>
      <c r="Y2303">
        <v>65</v>
      </c>
    </row>
    <row r="2304" spans="1:25" x14ac:dyDescent="0.35">
      <c r="A2304">
        <v>2303</v>
      </c>
      <c r="B2304" t="s">
        <v>34</v>
      </c>
      <c r="C2304">
        <v>34110</v>
      </c>
      <c r="D2304">
        <f>ROUND(AI_Impact_on_Jobs_20303[[#This Row],[Salary]]/1000, 1)</f>
        <v>34.1</v>
      </c>
      <c r="E2304">
        <v>14</v>
      </c>
      <c r="F23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04" t="s">
        <v>38</v>
      </c>
      <c r="H2304">
        <v>65</v>
      </c>
      <c r="I2304">
        <v>148</v>
      </c>
      <c r="J2304">
        <v>54</v>
      </c>
      <c r="K2304" t="s">
        <v>27</v>
      </c>
      <c r="L2304">
        <f>IF(AI_Impact_on_Jobs_20303[[#This Row],[Risk_Category]] = "Low", AI_Impact_on_Jobs_20303[[#This Row],[Automation_Probability_2030]], 0)</f>
        <v>0</v>
      </c>
      <c r="M2304">
        <f>IF(AI_Impact_on_Jobs_20303[[#This Row],[Risk_Category]]="Medium", AI_Impact_on_Jobs_20303[[#This Row],[Automation_Probability_2030]], 0)</f>
        <v>54</v>
      </c>
      <c r="N2304">
        <f>IF(AI_Impact_on_Jobs_20303[[#This Row],[Risk_Category]]="High", AI_Impact_on_Jobs_20303[[#This Row],[Automation_Probability_2030]], 0)</f>
        <v>0</v>
      </c>
      <c r="O2304">
        <f>AVERAGE(AI_Impact_on_Jobs_20303[[#This Row],[Skill_1]:[Skill_10]])</f>
        <v>65.099999999999994</v>
      </c>
      <c r="P2304">
        <v>69</v>
      </c>
      <c r="Q2304">
        <v>56</v>
      </c>
      <c r="R2304">
        <v>78</v>
      </c>
      <c r="S2304">
        <v>98</v>
      </c>
      <c r="T2304">
        <v>54</v>
      </c>
      <c r="U2304">
        <v>42</v>
      </c>
      <c r="V2304">
        <v>86</v>
      </c>
      <c r="W2304">
        <v>97</v>
      </c>
      <c r="X2304">
        <v>13</v>
      </c>
      <c r="Y2304">
        <v>58</v>
      </c>
    </row>
    <row r="2305" spans="1:25" x14ac:dyDescent="0.35">
      <c r="A2305">
        <v>2304</v>
      </c>
      <c r="B2305" t="s">
        <v>39</v>
      </c>
      <c r="C2305">
        <v>73105</v>
      </c>
      <c r="D2305">
        <f>ROUND(AI_Impact_on_Jobs_20303[[#This Row],[Salary]]/1000, 1)</f>
        <v>73.099999999999994</v>
      </c>
      <c r="E2305">
        <v>23</v>
      </c>
      <c r="F23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05" t="s">
        <v>22</v>
      </c>
      <c r="H2305">
        <v>53</v>
      </c>
      <c r="I2305">
        <v>91</v>
      </c>
      <c r="J2305">
        <v>86</v>
      </c>
      <c r="K2305" t="s">
        <v>20</v>
      </c>
      <c r="L2305">
        <f>IF(AI_Impact_on_Jobs_20303[[#This Row],[Risk_Category]] = "Low", AI_Impact_on_Jobs_20303[[#This Row],[Automation_Probability_2030]], 0)</f>
        <v>0</v>
      </c>
      <c r="M2305">
        <f>IF(AI_Impact_on_Jobs_20303[[#This Row],[Risk_Category]]="Medium", AI_Impact_on_Jobs_20303[[#This Row],[Automation_Probability_2030]], 0)</f>
        <v>0</v>
      </c>
      <c r="N2305">
        <f>IF(AI_Impact_on_Jobs_20303[[#This Row],[Risk_Category]]="High", AI_Impact_on_Jobs_20303[[#This Row],[Automation_Probability_2030]], 0)</f>
        <v>86</v>
      </c>
      <c r="O2305">
        <f>AVERAGE(AI_Impact_on_Jobs_20303[[#This Row],[Skill_1]:[Skill_10]])</f>
        <v>63.5</v>
      </c>
      <c r="P2305">
        <v>27</v>
      </c>
      <c r="Q2305">
        <v>35</v>
      </c>
      <c r="R2305">
        <v>99</v>
      </c>
      <c r="S2305">
        <v>64</v>
      </c>
      <c r="T2305">
        <v>87</v>
      </c>
      <c r="U2305">
        <v>81</v>
      </c>
      <c r="V2305">
        <v>65</v>
      </c>
      <c r="W2305">
        <v>84</v>
      </c>
      <c r="X2305">
        <v>29</v>
      </c>
      <c r="Y2305">
        <v>64</v>
      </c>
    </row>
    <row r="2306" spans="1:25" x14ac:dyDescent="0.35">
      <c r="A2306">
        <v>2305</v>
      </c>
      <c r="B2306" t="s">
        <v>18</v>
      </c>
      <c r="C2306">
        <v>147323</v>
      </c>
      <c r="D2306">
        <f>ROUND(AI_Impact_on_Jobs_20303[[#This Row],[Salary]]/1000, 1)</f>
        <v>147.30000000000001</v>
      </c>
      <c r="E2306">
        <v>9</v>
      </c>
      <c r="F23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06" t="s">
        <v>19</v>
      </c>
      <c r="H2306">
        <v>62</v>
      </c>
      <c r="I2306">
        <v>67</v>
      </c>
      <c r="J2306">
        <v>77</v>
      </c>
      <c r="K2306" t="s">
        <v>20</v>
      </c>
      <c r="L2306">
        <f>IF(AI_Impact_on_Jobs_20303[[#This Row],[Risk_Category]] = "Low", AI_Impact_on_Jobs_20303[[#This Row],[Automation_Probability_2030]], 0)</f>
        <v>0</v>
      </c>
      <c r="M2306">
        <f>IF(AI_Impact_on_Jobs_20303[[#This Row],[Risk_Category]]="Medium", AI_Impact_on_Jobs_20303[[#This Row],[Automation_Probability_2030]], 0)</f>
        <v>0</v>
      </c>
      <c r="N2306">
        <f>IF(AI_Impact_on_Jobs_20303[[#This Row],[Risk_Category]]="High", AI_Impact_on_Jobs_20303[[#This Row],[Automation_Probability_2030]], 0)</f>
        <v>77</v>
      </c>
      <c r="O2306">
        <f>AVERAGE(AI_Impact_on_Jobs_20303[[#This Row],[Skill_1]:[Skill_10]])</f>
        <v>43.6</v>
      </c>
      <c r="P2306">
        <v>29</v>
      </c>
      <c r="Q2306">
        <v>6</v>
      </c>
      <c r="R2306">
        <v>97</v>
      </c>
      <c r="S2306">
        <v>95</v>
      </c>
      <c r="T2306">
        <v>23</v>
      </c>
      <c r="U2306">
        <v>3</v>
      </c>
      <c r="V2306">
        <v>4</v>
      </c>
      <c r="W2306">
        <v>4</v>
      </c>
      <c r="X2306">
        <v>83</v>
      </c>
      <c r="Y2306">
        <v>92</v>
      </c>
    </row>
    <row r="2307" spans="1:25" x14ac:dyDescent="0.35">
      <c r="A2307">
        <v>2306</v>
      </c>
      <c r="B2307" t="s">
        <v>26</v>
      </c>
      <c r="C2307">
        <v>97720</v>
      </c>
      <c r="D2307">
        <f>ROUND(AI_Impact_on_Jobs_20303[[#This Row],[Salary]]/1000, 1)</f>
        <v>97.7</v>
      </c>
      <c r="E2307">
        <v>13</v>
      </c>
      <c r="F23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07" t="s">
        <v>19</v>
      </c>
      <c r="H2307">
        <v>27</v>
      </c>
      <c r="I2307">
        <v>72</v>
      </c>
      <c r="J2307">
        <v>44</v>
      </c>
      <c r="K2307" t="s">
        <v>27</v>
      </c>
      <c r="L2307">
        <f>IF(AI_Impact_on_Jobs_20303[[#This Row],[Risk_Category]] = "Low", AI_Impact_on_Jobs_20303[[#This Row],[Automation_Probability_2030]], 0)</f>
        <v>0</v>
      </c>
      <c r="M2307">
        <f>IF(AI_Impact_on_Jobs_20303[[#This Row],[Risk_Category]]="Medium", AI_Impact_on_Jobs_20303[[#This Row],[Automation_Probability_2030]], 0)</f>
        <v>44</v>
      </c>
      <c r="N2307">
        <f>IF(AI_Impact_on_Jobs_20303[[#This Row],[Risk_Category]]="High", AI_Impact_on_Jobs_20303[[#This Row],[Automation_Probability_2030]], 0)</f>
        <v>0</v>
      </c>
      <c r="O2307">
        <f>AVERAGE(AI_Impact_on_Jobs_20303[[#This Row],[Skill_1]:[Skill_10]])</f>
        <v>50</v>
      </c>
      <c r="P2307">
        <v>8</v>
      </c>
      <c r="Q2307">
        <v>65</v>
      </c>
      <c r="R2307">
        <v>79</v>
      </c>
      <c r="S2307">
        <v>58</v>
      </c>
      <c r="T2307">
        <v>26</v>
      </c>
      <c r="U2307">
        <v>23</v>
      </c>
      <c r="V2307">
        <v>1</v>
      </c>
      <c r="W2307">
        <v>78</v>
      </c>
      <c r="X2307">
        <v>85</v>
      </c>
      <c r="Y2307">
        <v>77</v>
      </c>
    </row>
    <row r="2308" spans="1:25" x14ac:dyDescent="0.35">
      <c r="A2308">
        <v>2307</v>
      </c>
      <c r="B2308" t="s">
        <v>28</v>
      </c>
      <c r="C2308">
        <v>30877</v>
      </c>
      <c r="D2308">
        <f>ROUND(AI_Impact_on_Jobs_20303[[#This Row],[Salary]]/1000, 1)</f>
        <v>30.9</v>
      </c>
      <c r="E2308">
        <v>20</v>
      </c>
      <c r="F23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08" t="s">
        <v>25</v>
      </c>
      <c r="H2308">
        <v>5</v>
      </c>
      <c r="I2308">
        <v>61</v>
      </c>
      <c r="J2308">
        <v>48</v>
      </c>
      <c r="K2308" t="s">
        <v>27</v>
      </c>
      <c r="L2308">
        <f>IF(AI_Impact_on_Jobs_20303[[#This Row],[Risk_Category]] = "Low", AI_Impact_on_Jobs_20303[[#This Row],[Automation_Probability_2030]], 0)</f>
        <v>0</v>
      </c>
      <c r="M2308">
        <f>IF(AI_Impact_on_Jobs_20303[[#This Row],[Risk_Category]]="Medium", AI_Impact_on_Jobs_20303[[#This Row],[Automation_Probability_2030]], 0)</f>
        <v>48</v>
      </c>
      <c r="N2308">
        <f>IF(AI_Impact_on_Jobs_20303[[#This Row],[Risk_Category]]="High", AI_Impact_on_Jobs_20303[[#This Row],[Automation_Probability_2030]], 0)</f>
        <v>0</v>
      </c>
      <c r="O2308">
        <f>AVERAGE(AI_Impact_on_Jobs_20303[[#This Row],[Skill_1]:[Skill_10]])</f>
        <v>40.299999999999997</v>
      </c>
      <c r="P2308">
        <v>48</v>
      </c>
      <c r="Q2308">
        <v>82</v>
      </c>
      <c r="R2308">
        <v>68</v>
      </c>
      <c r="S2308">
        <v>15</v>
      </c>
      <c r="T2308">
        <v>23</v>
      </c>
      <c r="U2308">
        <v>29</v>
      </c>
      <c r="V2308">
        <v>12</v>
      </c>
      <c r="W2308">
        <v>29</v>
      </c>
      <c r="X2308">
        <v>73</v>
      </c>
      <c r="Y2308">
        <v>24</v>
      </c>
    </row>
    <row r="2309" spans="1:25" x14ac:dyDescent="0.35">
      <c r="A2309">
        <v>2308</v>
      </c>
      <c r="B2309" t="s">
        <v>29</v>
      </c>
      <c r="C2309">
        <v>38499</v>
      </c>
      <c r="D2309">
        <f>ROUND(AI_Impact_on_Jobs_20303[[#This Row],[Salary]]/1000, 1)</f>
        <v>38.5</v>
      </c>
      <c r="E2309">
        <v>9</v>
      </c>
      <c r="F23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09" t="s">
        <v>19</v>
      </c>
      <c r="H2309">
        <v>47</v>
      </c>
      <c r="I2309">
        <v>82</v>
      </c>
      <c r="J2309">
        <v>15</v>
      </c>
      <c r="K2309" t="s">
        <v>23</v>
      </c>
      <c r="L2309">
        <f>IF(AI_Impact_on_Jobs_20303[[#This Row],[Risk_Category]] = "Low", AI_Impact_on_Jobs_20303[[#This Row],[Automation_Probability_2030]], 0)</f>
        <v>15</v>
      </c>
      <c r="M2309">
        <f>IF(AI_Impact_on_Jobs_20303[[#This Row],[Risk_Category]]="Medium", AI_Impact_on_Jobs_20303[[#This Row],[Automation_Probability_2030]], 0)</f>
        <v>0</v>
      </c>
      <c r="N2309">
        <f>IF(AI_Impact_on_Jobs_20303[[#This Row],[Risk_Category]]="High", AI_Impact_on_Jobs_20303[[#This Row],[Automation_Probability_2030]], 0)</f>
        <v>0</v>
      </c>
      <c r="O2309">
        <f>AVERAGE(AI_Impact_on_Jobs_20303[[#This Row],[Skill_1]:[Skill_10]])</f>
        <v>50.1</v>
      </c>
      <c r="P2309">
        <v>71</v>
      </c>
      <c r="Q2309">
        <v>52</v>
      </c>
      <c r="R2309">
        <v>1</v>
      </c>
      <c r="S2309">
        <v>92</v>
      </c>
      <c r="T2309">
        <v>7</v>
      </c>
      <c r="U2309">
        <v>94</v>
      </c>
      <c r="V2309">
        <v>3</v>
      </c>
      <c r="W2309">
        <v>77</v>
      </c>
      <c r="X2309">
        <v>53</v>
      </c>
      <c r="Y2309">
        <v>51</v>
      </c>
    </row>
    <row r="2310" spans="1:25" x14ac:dyDescent="0.35">
      <c r="A2310">
        <v>2309</v>
      </c>
      <c r="B2310" t="s">
        <v>26</v>
      </c>
      <c r="C2310">
        <v>135634</v>
      </c>
      <c r="D2310">
        <f>ROUND(AI_Impact_on_Jobs_20303[[#This Row],[Salary]]/1000, 1)</f>
        <v>135.6</v>
      </c>
      <c r="E2310">
        <v>0</v>
      </c>
      <c r="F23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10" t="s">
        <v>25</v>
      </c>
      <c r="H2310">
        <v>24</v>
      </c>
      <c r="I2310">
        <v>128</v>
      </c>
      <c r="J2310">
        <v>66</v>
      </c>
      <c r="K2310" t="s">
        <v>27</v>
      </c>
      <c r="L2310">
        <f>IF(AI_Impact_on_Jobs_20303[[#This Row],[Risk_Category]] = "Low", AI_Impact_on_Jobs_20303[[#This Row],[Automation_Probability_2030]], 0)</f>
        <v>0</v>
      </c>
      <c r="M2310">
        <f>IF(AI_Impact_on_Jobs_20303[[#This Row],[Risk_Category]]="Medium", AI_Impact_on_Jobs_20303[[#This Row],[Automation_Probability_2030]], 0)</f>
        <v>66</v>
      </c>
      <c r="N2310">
        <f>IF(AI_Impact_on_Jobs_20303[[#This Row],[Risk_Category]]="High", AI_Impact_on_Jobs_20303[[#This Row],[Automation_Probability_2030]], 0)</f>
        <v>0</v>
      </c>
      <c r="O2310">
        <f>AVERAGE(AI_Impact_on_Jobs_20303[[#This Row],[Skill_1]:[Skill_10]])</f>
        <v>32.4</v>
      </c>
      <c r="P2310">
        <v>53</v>
      </c>
      <c r="Q2310">
        <v>35</v>
      </c>
      <c r="R2310">
        <v>6</v>
      </c>
      <c r="S2310">
        <v>68</v>
      </c>
      <c r="T2310">
        <v>28</v>
      </c>
      <c r="U2310">
        <v>6</v>
      </c>
      <c r="V2310">
        <v>67</v>
      </c>
      <c r="W2310">
        <v>49</v>
      </c>
      <c r="X2310">
        <v>1</v>
      </c>
      <c r="Y2310">
        <v>11</v>
      </c>
    </row>
    <row r="2311" spans="1:25" x14ac:dyDescent="0.35">
      <c r="A2311">
        <v>2310</v>
      </c>
      <c r="B2311" t="s">
        <v>31</v>
      </c>
      <c r="C2311">
        <v>88843</v>
      </c>
      <c r="D2311">
        <f>ROUND(AI_Impact_on_Jobs_20303[[#This Row],[Salary]]/1000, 1)</f>
        <v>88.8</v>
      </c>
      <c r="E2311">
        <v>24</v>
      </c>
      <c r="F23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11" t="s">
        <v>22</v>
      </c>
      <c r="H2311">
        <v>6</v>
      </c>
      <c r="I2311">
        <v>137</v>
      </c>
      <c r="J2311">
        <v>13</v>
      </c>
      <c r="K2311" t="s">
        <v>23</v>
      </c>
      <c r="L2311">
        <f>IF(AI_Impact_on_Jobs_20303[[#This Row],[Risk_Category]] = "Low", AI_Impact_on_Jobs_20303[[#This Row],[Automation_Probability_2030]], 0)</f>
        <v>13</v>
      </c>
      <c r="M2311">
        <f>IF(AI_Impact_on_Jobs_20303[[#This Row],[Risk_Category]]="Medium", AI_Impact_on_Jobs_20303[[#This Row],[Automation_Probability_2030]], 0)</f>
        <v>0</v>
      </c>
      <c r="N2311">
        <f>IF(AI_Impact_on_Jobs_20303[[#This Row],[Risk_Category]]="High", AI_Impact_on_Jobs_20303[[#This Row],[Automation_Probability_2030]], 0)</f>
        <v>0</v>
      </c>
      <c r="O2311">
        <f>AVERAGE(AI_Impact_on_Jobs_20303[[#This Row],[Skill_1]:[Skill_10]])</f>
        <v>44.8</v>
      </c>
      <c r="P2311">
        <v>9</v>
      </c>
      <c r="Q2311">
        <v>76</v>
      </c>
      <c r="R2311">
        <v>52</v>
      </c>
      <c r="S2311">
        <v>31</v>
      </c>
      <c r="T2311">
        <v>41</v>
      </c>
      <c r="U2311">
        <v>2</v>
      </c>
      <c r="V2311">
        <v>66</v>
      </c>
      <c r="W2311">
        <v>37</v>
      </c>
      <c r="X2311">
        <v>71</v>
      </c>
      <c r="Y2311">
        <v>63</v>
      </c>
    </row>
    <row r="2312" spans="1:25" x14ac:dyDescent="0.35">
      <c r="A2312">
        <v>2311</v>
      </c>
      <c r="B2312" t="s">
        <v>43</v>
      </c>
      <c r="C2312">
        <v>68966</v>
      </c>
      <c r="D2312">
        <f>ROUND(AI_Impact_on_Jobs_20303[[#This Row],[Salary]]/1000, 1)</f>
        <v>69</v>
      </c>
      <c r="E2312">
        <v>22</v>
      </c>
      <c r="F23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12" t="s">
        <v>38</v>
      </c>
      <c r="H2312">
        <v>79</v>
      </c>
      <c r="I2312">
        <v>113</v>
      </c>
      <c r="J2312">
        <v>15</v>
      </c>
      <c r="K2312" t="s">
        <v>23</v>
      </c>
      <c r="L2312">
        <f>IF(AI_Impact_on_Jobs_20303[[#This Row],[Risk_Category]] = "Low", AI_Impact_on_Jobs_20303[[#This Row],[Automation_Probability_2030]], 0)</f>
        <v>15</v>
      </c>
      <c r="M2312">
        <f>IF(AI_Impact_on_Jobs_20303[[#This Row],[Risk_Category]]="Medium", AI_Impact_on_Jobs_20303[[#This Row],[Automation_Probability_2030]], 0)</f>
        <v>0</v>
      </c>
      <c r="N2312">
        <f>IF(AI_Impact_on_Jobs_20303[[#This Row],[Risk_Category]]="High", AI_Impact_on_Jobs_20303[[#This Row],[Automation_Probability_2030]], 0)</f>
        <v>0</v>
      </c>
      <c r="O2312">
        <f>AVERAGE(AI_Impact_on_Jobs_20303[[#This Row],[Skill_1]:[Skill_10]])</f>
        <v>46.3</v>
      </c>
      <c r="P2312">
        <v>39</v>
      </c>
      <c r="Q2312">
        <v>12</v>
      </c>
      <c r="R2312">
        <v>78</v>
      </c>
      <c r="S2312">
        <v>76</v>
      </c>
      <c r="T2312">
        <v>25</v>
      </c>
      <c r="U2312">
        <v>86</v>
      </c>
      <c r="V2312">
        <v>59</v>
      </c>
      <c r="W2312">
        <v>48</v>
      </c>
      <c r="X2312">
        <v>2</v>
      </c>
      <c r="Y2312">
        <v>38</v>
      </c>
    </row>
    <row r="2313" spans="1:25" x14ac:dyDescent="0.35">
      <c r="A2313">
        <v>2312</v>
      </c>
      <c r="B2313" t="s">
        <v>37</v>
      </c>
      <c r="C2313">
        <v>95490</v>
      </c>
      <c r="D2313">
        <f>ROUND(AI_Impact_on_Jobs_20303[[#This Row],[Salary]]/1000, 1)</f>
        <v>95.5</v>
      </c>
      <c r="E2313">
        <v>17</v>
      </c>
      <c r="F23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13" t="s">
        <v>25</v>
      </c>
      <c r="H2313">
        <v>9</v>
      </c>
      <c r="I2313">
        <v>96</v>
      </c>
      <c r="J2313">
        <v>7</v>
      </c>
      <c r="K2313" t="s">
        <v>27</v>
      </c>
      <c r="L2313">
        <f>IF(AI_Impact_on_Jobs_20303[[#This Row],[Risk_Category]] = "Low", AI_Impact_on_Jobs_20303[[#This Row],[Automation_Probability_2030]], 0)</f>
        <v>0</v>
      </c>
      <c r="M2313">
        <f>IF(AI_Impact_on_Jobs_20303[[#This Row],[Risk_Category]]="Medium", AI_Impact_on_Jobs_20303[[#This Row],[Automation_Probability_2030]], 0)</f>
        <v>7</v>
      </c>
      <c r="N2313">
        <f>IF(AI_Impact_on_Jobs_20303[[#This Row],[Risk_Category]]="High", AI_Impact_on_Jobs_20303[[#This Row],[Automation_Probability_2030]], 0)</f>
        <v>0</v>
      </c>
      <c r="O2313">
        <f>AVERAGE(AI_Impact_on_Jobs_20303[[#This Row],[Skill_1]:[Skill_10]])</f>
        <v>48.1</v>
      </c>
      <c r="P2313">
        <v>72</v>
      </c>
      <c r="Q2313">
        <v>55</v>
      </c>
      <c r="R2313">
        <v>53</v>
      </c>
      <c r="S2313">
        <v>4</v>
      </c>
      <c r="T2313">
        <v>96</v>
      </c>
      <c r="U2313">
        <v>93</v>
      </c>
      <c r="V2313">
        <v>68</v>
      </c>
      <c r="W2313">
        <v>1</v>
      </c>
      <c r="X2313">
        <v>21</v>
      </c>
      <c r="Y2313">
        <v>18</v>
      </c>
    </row>
    <row r="2314" spans="1:25" x14ac:dyDescent="0.35">
      <c r="A2314">
        <v>2313</v>
      </c>
      <c r="B2314" t="s">
        <v>37</v>
      </c>
      <c r="C2314">
        <v>101786</v>
      </c>
      <c r="D2314">
        <f>ROUND(AI_Impact_on_Jobs_20303[[#This Row],[Salary]]/1000, 1)</f>
        <v>101.8</v>
      </c>
      <c r="E2314">
        <v>2</v>
      </c>
      <c r="F23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14" t="s">
        <v>22</v>
      </c>
      <c r="H2314">
        <v>21</v>
      </c>
      <c r="I2314">
        <v>12</v>
      </c>
      <c r="J2314">
        <v>52</v>
      </c>
      <c r="K2314" t="s">
        <v>27</v>
      </c>
      <c r="L2314">
        <f>IF(AI_Impact_on_Jobs_20303[[#This Row],[Risk_Category]] = "Low", AI_Impact_on_Jobs_20303[[#This Row],[Automation_Probability_2030]], 0)</f>
        <v>0</v>
      </c>
      <c r="M2314">
        <f>IF(AI_Impact_on_Jobs_20303[[#This Row],[Risk_Category]]="Medium", AI_Impact_on_Jobs_20303[[#This Row],[Automation_Probability_2030]], 0)</f>
        <v>52</v>
      </c>
      <c r="N2314">
        <f>IF(AI_Impact_on_Jobs_20303[[#This Row],[Risk_Category]]="High", AI_Impact_on_Jobs_20303[[#This Row],[Automation_Probability_2030]], 0)</f>
        <v>0</v>
      </c>
      <c r="O2314">
        <f>AVERAGE(AI_Impact_on_Jobs_20303[[#This Row],[Skill_1]:[Skill_10]])</f>
        <v>45</v>
      </c>
      <c r="P2314">
        <v>2</v>
      </c>
      <c r="Q2314">
        <v>74</v>
      </c>
      <c r="R2314">
        <v>19</v>
      </c>
      <c r="S2314">
        <v>82</v>
      </c>
      <c r="T2314">
        <v>36</v>
      </c>
      <c r="U2314">
        <v>34</v>
      </c>
      <c r="V2314">
        <v>1</v>
      </c>
      <c r="W2314">
        <v>99</v>
      </c>
      <c r="X2314">
        <v>61</v>
      </c>
      <c r="Y2314">
        <v>42</v>
      </c>
    </row>
    <row r="2315" spans="1:25" x14ac:dyDescent="0.35">
      <c r="A2315">
        <v>2314</v>
      </c>
      <c r="B2315" t="s">
        <v>21</v>
      </c>
      <c r="C2315">
        <v>41808</v>
      </c>
      <c r="D2315">
        <f>ROUND(AI_Impact_on_Jobs_20303[[#This Row],[Salary]]/1000, 1)</f>
        <v>41.8</v>
      </c>
      <c r="E2315">
        <v>24</v>
      </c>
      <c r="F23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15" t="s">
        <v>38</v>
      </c>
      <c r="H2315">
        <v>7</v>
      </c>
      <c r="I2315">
        <v>78</v>
      </c>
      <c r="J2315">
        <v>3</v>
      </c>
      <c r="K2315" t="s">
        <v>23</v>
      </c>
      <c r="L2315">
        <f>IF(AI_Impact_on_Jobs_20303[[#This Row],[Risk_Category]] = "Low", AI_Impact_on_Jobs_20303[[#This Row],[Automation_Probability_2030]], 0)</f>
        <v>3</v>
      </c>
      <c r="M2315">
        <f>IF(AI_Impact_on_Jobs_20303[[#This Row],[Risk_Category]]="Medium", AI_Impact_on_Jobs_20303[[#This Row],[Automation_Probability_2030]], 0)</f>
        <v>0</v>
      </c>
      <c r="N2315">
        <f>IF(AI_Impact_on_Jobs_20303[[#This Row],[Risk_Category]]="High", AI_Impact_on_Jobs_20303[[#This Row],[Automation_Probability_2030]], 0)</f>
        <v>0</v>
      </c>
      <c r="O2315">
        <f>AVERAGE(AI_Impact_on_Jobs_20303[[#This Row],[Skill_1]:[Skill_10]])</f>
        <v>52.6</v>
      </c>
      <c r="P2315">
        <v>95</v>
      </c>
      <c r="Q2315">
        <v>74</v>
      </c>
      <c r="R2315">
        <v>97</v>
      </c>
      <c r="S2315">
        <v>11</v>
      </c>
      <c r="T2315">
        <v>28</v>
      </c>
      <c r="U2315">
        <v>25</v>
      </c>
      <c r="V2315">
        <v>7</v>
      </c>
      <c r="W2315">
        <v>97</v>
      </c>
      <c r="X2315">
        <v>6</v>
      </c>
      <c r="Y2315">
        <v>86</v>
      </c>
    </row>
    <row r="2316" spans="1:25" x14ac:dyDescent="0.35">
      <c r="A2316">
        <v>2315</v>
      </c>
      <c r="B2316" t="s">
        <v>26</v>
      </c>
      <c r="C2316">
        <v>44903</v>
      </c>
      <c r="D2316">
        <f>ROUND(AI_Impact_on_Jobs_20303[[#This Row],[Salary]]/1000, 1)</f>
        <v>44.9</v>
      </c>
      <c r="E2316">
        <v>18</v>
      </c>
      <c r="F23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16" t="s">
        <v>19</v>
      </c>
      <c r="H2316">
        <v>38</v>
      </c>
      <c r="I2316">
        <v>52</v>
      </c>
      <c r="J2316">
        <v>3</v>
      </c>
      <c r="K2316" t="s">
        <v>23</v>
      </c>
      <c r="L2316">
        <f>IF(AI_Impact_on_Jobs_20303[[#This Row],[Risk_Category]] = "Low", AI_Impact_on_Jobs_20303[[#This Row],[Automation_Probability_2030]], 0)</f>
        <v>3</v>
      </c>
      <c r="M2316">
        <f>IF(AI_Impact_on_Jobs_20303[[#This Row],[Risk_Category]]="Medium", AI_Impact_on_Jobs_20303[[#This Row],[Automation_Probability_2030]], 0)</f>
        <v>0</v>
      </c>
      <c r="N2316">
        <f>IF(AI_Impact_on_Jobs_20303[[#This Row],[Risk_Category]]="High", AI_Impact_on_Jobs_20303[[#This Row],[Automation_Probability_2030]], 0)</f>
        <v>0</v>
      </c>
      <c r="O2316">
        <f>AVERAGE(AI_Impact_on_Jobs_20303[[#This Row],[Skill_1]:[Skill_10]])</f>
        <v>35.700000000000003</v>
      </c>
      <c r="P2316">
        <v>2</v>
      </c>
      <c r="Q2316">
        <v>49</v>
      </c>
      <c r="R2316">
        <v>46</v>
      </c>
      <c r="S2316">
        <v>59</v>
      </c>
      <c r="T2316">
        <v>77</v>
      </c>
      <c r="U2316">
        <v>38</v>
      </c>
      <c r="V2316">
        <v>16</v>
      </c>
      <c r="W2316">
        <v>8</v>
      </c>
      <c r="X2316">
        <v>33</v>
      </c>
      <c r="Y2316">
        <v>29</v>
      </c>
    </row>
    <row r="2317" spans="1:25" x14ac:dyDescent="0.35">
      <c r="A2317">
        <v>2316</v>
      </c>
      <c r="B2317" t="s">
        <v>34</v>
      </c>
      <c r="C2317">
        <v>93615</v>
      </c>
      <c r="D2317">
        <f>ROUND(AI_Impact_on_Jobs_20303[[#This Row],[Salary]]/1000, 1)</f>
        <v>93.6</v>
      </c>
      <c r="E2317">
        <v>16</v>
      </c>
      <c r="F23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17" t="s">
        <v>25</v>
      </c>
      <c r="H2317">
        <v>1</v>
      </c>
      <c r="I2317">
        <v>98</v>
      </c>
      <c r="J2317">
        <v>35</v>
      </c>
      <c r="K2317" t="s">
        <v>27</v>
      </c>
      <c r="L2317">
        <f>IF(AI_Impact_on_Jobs_20303[[#This Row],[Risk_Category]] = "Low", AI_Impact_on_Jobs_20303[[#This Row],[Automation_Probability_2030]], 0)</f>
        <v>0</v>
      </c>
      <c r="M2317">
        <f>IF(AI_Impact_on_Jobs_20303[[#This Row],[Risk_Category]]="Medium", AI_Impact_on_Jobs_20303[[#This Row],[Automation_Probability_2030]], 0)</f>
        <v>35</v>
      </c>
      <c r="N2317">
        <f>IF(AI_Impact_on_Jobs_20303[[#This Row],[Risk_Category]]="High", AI_Impact_on_Jobs_20303[[#This Row],[Automation_Probability_2030]], 0)</f>
        <v>0</v>
      </c>
      <c r="O2317">
        <f>AVERAGE(AI_Impact_on_Jobs_20303[[#This Row],[Skill_1]:[Skill_10]])</f>
        <v>54.4</v>
      </c>
      <c r="P2317">
        <v>18</v>
      </c>
      <c r="Q2317">
        <v>48</v>
      </c>
      <c r="R2317">
        <v>87</v>
      </c>
      <c r="S2317">
        <v>84</v>
      </c>
      <c r="T2317">
        <v>97</v>
      </c>
      <c r="U2317">
        <v>48</v>
      </c>
      <c r="V2317">
        <v>55</v>
      </c>
      <c r="W2317">
        <v>82</v>
      </c>
      <c r="X2317">
        <v>7</v>
      </c>
      <c r="Y2317">
        <v>18</v>
      </c>
    </row>
    <row r="2318" spans="1:25" x14ac:dyDescent="0.35">
      <c r="A2318">
        <v>2317</v>
      </c>
      <c r="B2318" t="s">
        <v>29</v>
      </c>
      <c r="C2318">
        <v>81141</v>
      </c>
      <c r="D2318">
        <f>ROUND(AI_Impact_on_Jobs_20303[[#This Row],[Salary]]/1000, 1)</f>
        <v>81.099999999999994</v>
      </c>
      <c r="E2318">
        <v>10</v>
      </c>
      <c r="F23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18" t="s">
        <v>38</v>
      </c>
      <c r="H2318">
        <v>13</v>
      </c>
      <c r="I2318">
        <v>67</v>
      </c>
      <c r="J2318">
        <v>27</v>
      </c>
      <c r="K2318" t="s">
        <v>23</v>
      </c>
      <c r="L2318">
        <f>IF(AI_Impact_on_Jobs_20303[[#This Row],[Risk_Category]] = "Low", AI_Impact_on_Jobs_20303[[#This Row],[Automation_Probability_2030]], 0)</f>
        <v>27</v>
      </c>
      <c r="M2318">
        <f>IF(AI_Impact_on_Jobs_20303[[#This Row],[Risk_Category]]="Medium", AI_Impact_on_Jobs_20303[[#This Row],[Automation_Probability_2030]], 0)</f>
        <v>0</v>
      </c>
      <c r="N2318">
        <f>IF(AI_Impact_on_Jobs_20303[[#This Row],[Risk_Category]]="High", AI_Impact_on_Jobs_20303[[#This Row],[Automation_Probability_2030]], 0)</f>
        <v>0</v>
      </c>
      <c r="O2318">
        <f>AVERAGE(AI_Impact_on_Jobs_20303[[#This Row],[Skill_1]:[Skill_10]])</f>
        <v>51.9</v>
      </c>
      <c r="P2318">
        <v>53</v>
      </c>
      <c r="Q2318">
        <v>71</v>
      </c>
      <c r="R2318">
        <v>37</v>
      </c>
      <c r="S2318">
        <v>53</v>
      </c>
      <c r="T2318">
        <v>98</v>
      </c>
      <c r="U2318">
        <v>33</v>
      </c>
      <c r="V2318">
        <v>67</v>
      </c>
      <c r="W2318">
        <v>17</v>
      </c>
      <c r="X2318">
        <v>12</v>
      </c>
      <c r="Y2318">
        <v>78</v>
      </c>
    </row>
    <row r="2319" spans="1:25" x14ac:dyDescent="0.35">
      <c r="A2319">
        <v>2318</v>
      </c>
      <c r="B2319" t="s">
        <v>41</v>
      </c>
      <c r="C2319">
        <v>126705</v>
      </c>
      <c r="D2319">
        <f>ROUND(AI_Impact_on_Jobs_20303[[#This Row],[Salary]]/1000, 1)</f>
        <v>126.7</v>
      </c>
      <c r="E2319">
        <v>27</v>
      </c>
      <c r="F23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19" t="s">
        <v>19</v>
      </c>
      <c r="H2319">
        <v>67</v>
      </c>
      <c r="I2319">
        <v>66</v>
      </c>
      <c r="J2319">
        <v>76</v>
      </c>
      <c r="K2319" t="s">
        <v>20</v>
      </c>
      <c r="L2319">
        <f>IF(AI_Impact_on_Jobs_20303[[#This Row],[Risk_Category]] = "Low", AI_Impact_on_Jobs_20303[[#This Row],[Automation_Probability_2030]], 0)</f>
        <v>0</v>
      </c>
      <c r="M2319">
        <f>IF(AI_Impact_on_Jobs_20303[[#This Row],[Risk_Category]]="Medium", AI_Impact_on_Jobs_20303[[#This Row],[Automation_Probability_2030]], 0)</f>
        <v>0</v>
      </c>
      <c r="N2319">
        <f>IF(AI_Impact_on_Jobs_20303[[#This Row],[Risk_Category]]="High", AI_Impact_on_Jobs_20303[[#This Row],[Automation_Probability_2030]], 0)</f>
        <v>76</v>
      </c>
      <c r="O2319">
        <f>AVERAGE(AI_Impact_on_Jobs_20303[[#This Row],[Skill_1]:[Skill_10]])</f>
        <v>53.6</v>
      </c>
      <c r="P2319">
        <v>91</v>
      </c>
      <c r="Q2319">
        <v>29</v>
      </c>
      <c r="R2319">
        <v>82</v>
      </c>
      <c r="S2319">
        <v>29</v>
      </c>
      <c r="T2319">
        <v>94</v>
      </c>
      <c r="U2319">
        <v>91</v>
      </c>
      <c r="V2319">
        <v>4</v>
      </c>
      <c r="W2319">
        <v>77</v>
      </c>
      <c r="X2319">
        <v>17</v>
      </c>
      <c r="Y2319">
        <v>22</v>
      </c>
    </row>
    <row r="2320" spans="1:25" x14ac:dyDescent="0.35">
      <c r="A2320">
        <v>2319</v>
      </c>
      <c r="B2320" t="s">
        <v>33</v>
      </c>
      <c r="C2320">
        <v>57254</v>
      </c>
      <c r="D2320">
        <f>ROUND(AI_Impact_on_Jobs_20303[[#This Row],[Salary]]/1000, 1)</f>
        <v>57.3</v>
      </c>
      <c r="E2320">
        <v>8</v>
      </c>
      <c r="F23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20" t="s">
        <v>38</v>
      </c>
      <c r="H2320">
        <v>58</v>
      </c>
      <c r="I2320">
        <v>83</v>
      </c>
      <c r="J2320">
        <v>84</v>
      </c>
      <c r="K2320" t="s">
        <v>20</v>
      </c>
      <c r="L2320">
        <f>IF(AI_Impact_on_Jobs_20303[[#This Row],[Risk_Category]] = "Low", AI_Impact_on_Jobs_20303[[#This Row],[Automation_Probability_2030]], 0)</f>
        <v>0</v>
      </c>
      <c r="M2320">
        <f>IF(AI_Impact_on_Jobs_20303[[#This Row],[Risk_Category]]="Medium", AI_Impact_on_Jobs_20303[[#This Row],[Automation_Probability_2030]], 0)</f>
        <v>0</v>
      </c>
      <c r="N2320">
        <f>IF(AI_Impact_on_Jobs_20303[[#This Row],[Risk_Category]]="High", AI_Impact_on_Jobs_20303[[#This Row],[Automation_Probability_2030]], 0)</f>
        <v>84</v>
      </c>
      <c r="O2320">
        <f>AVERAGE(AI_Impact_on_Jobs_20303[[#This Row],[Skill_1]:[Skill_10]])</f>
        <v>38.1</v>
      </c>
      <c r="P2320">
        <v>17</v>
      </c>
      <c r="Q2320">
        <v>2</v>
      </c>
      <c r="R2320">
        <v>57</v>
      </c>
      <c r="S2320">
        <v>52</v>
      </c>
      <c r="T2320">
        <v>69</v>
      </c>
      <c r="U2320">
        <v>65</v>
      </c>
      <c r="V2320">
        <v>9</v>
      </c>
      <c r="W2320">
        <v>46</v>
      </c>
      <c r="X2320">
        <v>1</v>
      </c>
      <c r="Y2320">
        <v>63</v>
      </c>
    </row>
    <row r="2321" spans="1:25" x14ac:dyDescent="0.35">
      <c r="A2321">
        <v>2320</v>
      </c>
      <c r="B2321" t="s">
        <v>30</v>
      </c>
      <c r="C2321">
        <v>126923</v>
      </c>
      <c r="D2321">
        <f>ROUND(AI_Impact_on_Jobs_20303[[#This Row],[Salary]]/1000, 1)</f>
        <v>126.9</v>
      </c>
      <c r="E2321">
        <v>28</v>
      </c>
      <c r="F23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21" t="s">
        <v>22</v>
      </c>
      <c r="H2321">
        <v>64</v>
      </c>
      <c r="I2321">
        <v>108</v>
      </c>
      <c r="J2321">
        <v>39</v>
      </c>
      <c r="K2321" t="s">
        <v>27</v>
      </c>
      <c r="L2321">
        <f>IF(AI_Impact_on_Jobs_20303[[#This Row],[Risk_Category]] = "Low", AI_Impact_on_Jobs_20303[[#This Row],[Automation_Probability_2030]], 0)</f>
        <v>0</v>
      </c>
      <c r="M2321">
        <f>IF(AI_Impact_on_Jobs_20303[[#This Row],[Risk_Category]]="Medium", AI_Impact_on_Jobs_20303[[#This Row],[Automation_Probability_2030]], 0)</f>
        <v>39</v>
      </c>
      <c r="N2321">
        <f>IF(AI_Impact_on_Jobs_20303[[#This Row],[Risk_Category]]="High", AI_Impact_on_Jobs_20303[[#This Row],[Automation_Probability_2030]], 0)</f>
        <v>0</v>
      </c>
      <c r="O2321">
        <f>AVERAGE(AI_Impact_on_Jobs_20303[[#This Row],[Skill_1]:[Skill_10]])</f>
        <v>62.8</v>
      </c>
      <c r="P2321">
        <v>36</v>
      </c>
      <c r="Q2321">
        <v>91</v>
      </c>
      <c r="R2321">
        <v>47</v>
      </c>
      <c r="S2321">
        <v>59</v>
      </c>
      <c r="T2321">
        <v>94</v>
      </c>
      <c r="U2321">
        <v>47</v>
      </c>
      <c r="V2321">
        <v>39</v>
      </c>
      <c r="W2321">
        <v>89</v>
      </c>
      <c r="X2321">
        <v>91</v>
      </c>
      <c r="Y2321">
        <v>35</v>
      </c>
    </row>
    <row r="2322" spans="1:25" x14ac:dyDescent="0.35">
      <c r="A2322">
        <v>2321</v>
      </c>
      <c r="B2322" t="s">
        <v>41</v>
      </c>
      <c r="C2322">
        <v>71689</v>
      </c>
      <c r="D2322">
        <f>ROUND(AI_Impact_on_Jobs_20303[[#This Row],[Salary]]/1000, 1)</f>
        <v>71.7</v>
      </c>
      <c r="E2322">
        <v>28</v>
      </c>
      <c r="F23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22" t="s">
        <v>38</v>
      </c>
      <c r="H2322">
        <v>96</v>
      </c>
      <c r="I2322">
        <v>56</v>
      </c>
      <c r="J2322">
        <v>71</v>
      </c>
      <c r="K2322" t="s">
        <v>20</v>
      </c>
      <c r="L2322">
        <f>IF(AI_Impact_on_Jobs_20303[[#This Row],[Risk_Category]] = "Low", AI_Impact_on_Jobs_20303[[#This Row],[Automation_Probability_2030]], 0)</f>
        <v>0</v>
      </c>
      <c r="M2322">
        <f>IF(AI_Impact_on_Jobs_20303[[#This Row],[Risk_Category]]="Medium", AI_Impact_on_Jobs_20303[[#This Row],[Automation_Probability_2030]], 0)</f>
        <v>0</v>
      </c>
      <c r="N2322">
        <f>IF(AI_Impact_on_Jobs_20303[[#This Row],[Risk_Category]]="High", AI_Impact_on_Jobs_20303[[#This Row],[Automation_Probability_2030]], 0)</f>
        <v>71</v>
      </c>
      <c r="O2322">
        <f>AVERAGE(AI_Impact_on_Jobs_20303[[#This Row],[Skill_1]:[Skill_10]])</f>
        <v>49</v>
      </c>
      <c r="P2322">
        <v>52</v>
      </c>
      <c r="Q2322">
        <v>29</v>
      </c>
      <c r="R2322">
        <v>58</v>
      </c>
      <c r="S2322">
        <v>72</v>
      </c>
      <c r="T2322">
        <v>7</v>
      </c>
      <c r="U2322">
        <v>88</v>
      </c>
      <c r="V2322">
        <v>28</v>
      </c>
      <c r="W2322">
        <v>38</v>
      </c>
      <c r="X2322">
        <v>34</v>
      </c>
      <c r="Y2322">
        <v>84</v>
      </c>
    </row>
    <row r="2323" spans="1:25" x14ac:dyDescent="0.35">
      <c r="A2323">
        <v>2322</v>
      </c>
      <c r="B2323" t="s">
        <v>29</v>
      </c>
      <c r="C2323">
        <v>49546</v>
      </c>
      <c r="D2323">
        <f>ROUND(AI_Impact_on_Jobs_20303[[#This Row],[Salary]]/1000, 1)</f>
        <v>49.5</v>
      </c>
      <c r="E2323">
        <v>5</v>
      </c>
      <c r="F23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23" t="s">
        <v>25</v>
      </c>
      <c r="H2323">
        <v>22</v>
      </c>
      <c r="I2323">
        <v>89</v>
      </c>
      <c r="J2323">
        <v>26</v>
      </c>
      <c r="K2323" t="s">
        <v>23</v>
      </c>
      <c r="L2323">
        <f>IF(AI_Impact_on_Jobs_20303[[#This Row],[Risk_Category]] = "Low", AI_Impact_on_Jobs_20303[[#This Row],[Automation_Probability_2030]], 0)</f>
        <v>26</v>
      </c>
      <c r="M2323">
        <f>IF(AI_Impact_on_Jobs_20303[[#This Row],[Risk_Category]]="Medium", AI_Impact_on_Jobs_20303[[#This Row],[Automation_Probability_2030]], 0)</f>
        <v>0</v>
      </c>
      <c r="N2323">
        <f>IF(AI_Impact_on_Jobs_20303[[#This Row],[Risk_Category]]="High", AI_Impact_on_Jobs_20303[[#This Row],[Automation_Probability_2030]], 0)</f>
        <v>0</v>
      </c>
      <c r="O2323">
        <f>AVERAGE(AI_Impact_on_Jobs_20303[[#This Row],[Skill_1]:[Skill_10]])</f>
        <v>48.7</v>
      </c>
      <c r="P2323">
        <v>15</v>
      </c>
      <c r="Q2323">
        <v>43</v>
      </c>
      <c r="R2323">
        <v>93</v>
      </c>
      <c r="S2323">
        <v>5</v>
      </c>
      <c r="T2323">
        <v>73</v>
      </c>
      <c r="U2323">
        <v>83</v>
      </c>
      <c r="V2323">
        <v>2</v>
      </c>
      <c r="W2323">
        <v>22</v>
      </c>
      <c r="X2323">
        <v>76</v>
      </c>
      <c r="Y2323">
        <v>75</v>
      </c>
    </row>
    <row r="2324" spans="1:25" x14ac:dyDescent="0.35">
      <c r="A2324">
        <v>2323</v>
      </c>
      <c r="B2324" t="s">
        <v>41</v>
      </c>
      <c r="C2324">
        <v>41398</v>
      </c>
      <c r="D2324">
        <f>ROUND(AI_Impact_on_Jobs_20303[[#This Row],[Salary]]/1000, 1)</f>
        <v>41.4</v>
      </c>
      <c r="E2324">
        <v>22</v>
      </c>
      <c r="F23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24" t="s">
        <v>25</v>
      </c>
      <c r="H2324">
        <v>32</v>
      </c>
      <c r="I2324">
        <v>9</v>
      </c>
      <c r="J2324">
        <v>91</v>
      </c>
      <c r="K2324" t="s">
        <v>20</v>
      </c>
      <c r="L2324">
        <f>IF(AI_Impact_on_Jobs_20303[[#This Row],[Risk_Category]] = "Low", AI_Impact_on_Jobs_20303[[#This Row],[Automation_Probability_2030]], 0)</f>
        <v>0</v>
      </c>
      <c r="M2324">
        <f>IF(AI_Impact_on_Jobs_20303[[#This Row],[Risk_Category]]="Medium", AI_Impact_on_Jobs_20303[[#This Row],[Automation_Probability_2030]], 0)</f>
        <v>0</v>
      </c>
      <c r="N2324">
        <f>IF(AI_Impact_on_Jobs_20303[[#This Row],[Risk_Category]]="High", AI_Impact_on_Jobs_20303[[#This Row],[Automation_Probability_2030]], 0)</f>
        <v>91</v>
      </c>
      <c r="O2324">
        <f>AVERAGE(AI_Impact_on_Jobs_20303[[#This Row],[Skill_1]:[Skill_10]])</f>
        <v>46.4</v>
      </c>
      <c r="P2324">
        <v>42</v>
      </c>
      <c r="Q2324">
        <v>93</v>
      </c>
      <c r="R2324">
        <v>10</v>
      </c>
      <c r="S2324">
        <v>78</v>
      </c>
      <c r="T2324">
        <v>67</v>
      </c>
      <c r="U2324">
        <v>39</v>
      </c>
      <c r="V2324">
        <v>7</v>
      </c>
      <c r="W2324">
        <v>57</v>
      </c>
      <c r="X2324">
        <v>36</v>
      </c>
      <c r="Y2324">
        <v>35</v>
      </c>
    </row>
    <row r="2325" spans="1:25" x14ac:dyDescent="0.35">
      <c r="A2325">
        <v>2324</v>
      </c>
      <c r="B2325" t="s">
        <v>44</v>
      </c>
      <c r="C2325">
        <v>142301</v>
      </c>
      <c r="D2325">
        <f>ROUND(AI_Impact_on_Jobs_20303[[#This Row],[Salary]]/1000, 1)</f>
        <v>142.30000000000001</v>
      </c>
      <c r="E2325">
        <v>27</v>
      </c>
      <c r="F23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25" t="s">
        <v>38</v>
      </c>
      <c r="H2325">
        <v>46</v>
      </c>
      <c r="I2325">
        <v>125</v>
      </c>
      <c r="J2325">
        <v>46</v>
      </c>
      <c r="K2325" t="s">
        <v>27</v>
      </c>
      <c r="L2325">
        <f>IF(AI_Impact_on_Jobs_20303[[#This Row],[Risk_Category]] = "Low", AI_Impact_on_Jobs_20303[[#This Row],[Automation_Probability_2030]], 0)</f>
        <v>0</v>
      </c>
      <c r="M2325">
        <f>IF(AI_Impact_on_Jobs_20303[[#This Row],[Risk_Category]]="Medium", AI_Impact_on_Jobs_20303[[#This Row],[Automation_Probability_2030]], 0)</f>
        <v>46</v>
      </c>
      <c r="N2325">
        <f>IF(AI_Impact_on_Jobs_20303[[#This Row],[Risk_Category]]="High", AI_Impact_on_Jobs_20303[[#This Row],[Automation_Probability_2030]], 0)</f>
        <v>0</v>
      </c>
      <c r="O2325">
        <f>AVERAGE(AI_Impact_on_Jobs_20303[[#This Row],[Skill_1]:[Skill_10]])</f>
        <v>38</v>
      </c>
      <c r="P2325">
        <v>15</v>
      </c>
      <c r="Q2325">
        <v>46</v>
      </c>
      <c r="R2325">
        <v>95</v>
      </c>
      <c r="S2325">
        <v>8</v>
      </c>
      <c r="T2325">
        <v>21</v>
      </c>
      <c r="U2325">
        <v>39</v>
      </c>
      <c r="V2325">
        <v>93</v>
      </c>
      <c r="W2325">
        <v>12</v>
      </c>
      <c r="X2325">
        <v>25</v>
      </c>
      <c r="Y2325">
        <v>26</v>
      </c>
    </row>
    <row r="2326" spans="1:25" x14ac:dyDescent="0.35">
      <c r="A2326">
        <v>2325</v>
      </c>
      <c r="B2326" t="s">
        <v>34</v>
      </c>
      <c r="C2326">
        <v>73042</v>
      </c>
      <c r="D2326">
        <f>ROUND(AI_Impact_on_Jobs_20303[[#This Row],[Salary]]/1000, 1)</f>
        <v>73</v>
      </c>
      <c r="E2326">
        <v>28</v>
      </c>
      <c r="F23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26" t="s">
        <v>19</v>
      </c>
      <c r="H2326">
        <v>41</v>
      </c>
      <c r="I2326">
        <v>58</v>
      </c>
      <c r="J2326">
        <v>55</v>
      </c>
      <c r="K2326" t="s">
        <v>27</v>
      </c>
      <c r="L2326">
        <f>IF(AI_Impact_on_Jobs_20303[[#This Row],[Risk_Category]] = "Low", AI_Impact_on_Jobs_20303[[#This Row],[Automation_Probability_2030]], 0)</f>
        <v>0</v>
      </c>
      <c r="M2326">
        <f>IF(AI_Impact_on_Jobs_20303[[#This Row],[Risk_Category]]="Medium", AI_Impact_on_Jobs_20303[[#This Row],[Automation_Probability_2030]], 0)</f>
        <v>55</v>
      </c>
      <c r="N2326">
        <f>IF(AI_Impact_on_Jobs_20303[[#This Row],[Risk_Category]]="High", AI_Impact_on_Jobs_20303[[#This Row],[Automation_Probability_2030]], 0)</f>
        <v>0</v>
      </c>
      <c r="O2326">
        <f>AVERAGE(AI_Impact_on_Jobs_20303[[#This Row],[Skill_1]:[Skill_10]])</f>
        <v>38.4</v>
      </c>
      <c r="P2326">
        <v>1</v>
      </c>
      <c r="Q2326">
        <v>61</v>
      </c>
      <c r="R2326">
        <v>51</v>
      </c>
      <c r="S2326">
        <v>49</v>
      </c>
      <c r="T2326">
        <v>7</v>
      </c>
      <c r="U2326">
        <v>64</v>
      </c>
      <c r="V2326">
        <v>43</v>
      </c>
      <c r="W2326">
        <v>41</v>
      </c>
      <c r="X2326">
        <v>6</v>
      </c>
      <c r="Y2326">
        <v>61</v>
      </c>
    </row>
    <row r="2327" spans="1:25" x14ac:dyDescent="0.35">
      <c r="A2327">
        <v>2326</v>
      </c>
      <c r="B2327" t="s">
        <v>30</v>
      </c>
      <c r="C2327">
        <v>110094</v>
      </c>
      <c r="D2327">
        <f>ROUND(AI_Impact_on_Jobs_20303[[#This Row],[Salary]]/1000, 1)</f>
        <v>110.1</v>
      </c>
      <c r="E2327">
        <v>10</v>
      </c>
      <c r="F23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27" t="s">
        <v>22</v>
      </c>
      <c r="H2327">
        <v>13</v>
      </c>
      <c r="I2327">
        <v>74</v>
      </c>
      <c r="J2327">
        <v>57</v>
      </c>
      <c r="K2327" t="s">
        <v>27</v>
      </c>
      <c r="L2327">
        <f>IF(AI_Impact_on_Jobs_20303[[#This Row],[Risk_Category]] = "Low", AI_Impact_on_Jobs_20303[[#This Row],[Automation_Probability_2030]], 0)</f>
        <v>0</v>
      </c>
      <c r="M2327">
        <f>IF(AI_Impact_on_Jobs_20303[[#This Row],[Risk_Category]]="Medium", AI_Impact_on_Jobs_20303[[#This Row],[Automation_Probability_2030]], 0)</f>
        <v>57</v>
      </c>
      <c r="N2327">
        <f>IF(AI_Impact_on_Jobs_20303[[#This Row],[Risk_Category]]="High", AI_Impact_on_Jobs_20303[[#This Row],[Automation_Probability_2030]], 0)</f>
        <v>0</v>
      </c>
      <c r="O2327">
        <f>AVERAGE(AI_Impact_on_Jobs_20303[[#This Row],[Skill_1]:[Skill_10]])</f>
        <v>53.8</v>
      </c>
      <c r="P2327">
        <v>58</v>
      </c>
      <c r="Q2327">
        <v>76</v>
      </c>
      <c r="R2327">
        <v>74</v>
      </c>
      <c r="S2327">
        <v>85</v>
      </c>
      <c r="T2327">
        <v>38</v>
      </c>
      <c r="U2327">
        <v>35</v>
      </c>
      <c r="V2327">
        <v>83</v>
      </c>
      <c r="W2327">
        <v>24</v>
      </c>
      <c r="X2327">
        <v>46</v>
      </c>
      <c r="Y2327">
        <v>19</v>
      </c>
    </row>
    <row r="2328" spans="1:25" x14ac:dyDescent="0.35">
      <c r="A2328">
        <v>2327</v>
      </c>
      <c r="B2328" t="s">
        <v>34</v>
      </c>
      <c r="C2328">
        <v>126155</v>
      </c>
      <c r="D2328">
        <f>ROUND(AI_Impact_on_Jobs_20303[[#This Row],[Salary]]/1000, 1)</f>
        <v>126.2</v>
      </c>
      <c r="E2328">
        <v>9</v>
      </c>
      <c r="F23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28" t="s">
        <v>25</v>
      </c>
      <c r="H2328">
        <v>41</v>
      </c>
      <c r="I2328">
        <v>71</v>
      </c>
      <c r="J2328">
        <v>58</v>
      </c>
      <c r="K2328" t="s">
        <v>27</v>
      </c>
      <c r="L2328">
        <f>IF(AI_Impact_on_Jobs_20303[[#This Row],[Risk_Category]] = "Low", AI_Impact_on_Jobs_20303[[#This Row],[Automation_Probability_2030]], 0)</f>
        <v>0</v>
      </c>
      <c r="M2328">
        <f>IF(AI_Impact_on_Jobs_20303[[#This Row],[Risk_Category]]="Medium", AI_Impact_on_Jobs_20303[[#This Row],[Automation_Probability_2030]], 0)</f>
        <v>58</v>
      </c>
      <c r="N2328">
        <f>IF(AI_Impact_on_Jobs_20303[[#This Row],[Risk_Category]]="High", AI_Impact_on_Jobs_20303[[#This Row],[Automation_Probability_2030]], 0)</f>
        <v>0</v>
      </c>
      <c r="O2328">
        <f>AVERAGE(AI_Impact_on_Jobs_20303[[#This Row],[Skill_1]:[Skill_10]])</f>
        <v>51.1</v>
      </c>
      <c r="P2328">
        <v>24</v>
      </c>
      <c r="Q2328">
        <v>94</v>
      </c>
      <c r="R2328">
        <v>37</v>
      </c>
      <c r="S2328">
        <v>66</v>
      </c>
      <c r="T2328">
        <v>35</v>
      </c>
      <c r="U2328">
        <v>81</v>
      </c>
      <c r="V2328">
        <v>9</v>
      </c>
      <c r="W2328">
        <v>79</v>
      </c>
      <c r="X2328">
        <v>85</v>
      </c>
      <c r="Y2328">
        <v>1</v>
      </c>
    </row>
    <row r="2329" spans="1:25" x14ac:dyDescent="0.35">
      <c r="A2329">
        <v>2328</v>
      </c>
      <c r="B2329" t="s">
        <v>43</v>
      </c>
      <c r="C2329">
        <v>128464</v>
      </c>
      <c r="D2329">
        <f>ROUND(AI_Impact_on_Jobs_20303[[#This Row],[Salary]]/1000, 1)</f>
        <v>128.5</v>
      </c>
      <c r="E2329">
        <v>15</v>
      </c>
      <c r="F23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29" t="s">
        <v>19</v>
      </c>
      <c r="H2329">
        <v>62</v>
      </c>
      <c r="I2329">
        <v>137</v>
      </c>
      <c r="J2329">
        <v>22</v>
      </c>
      <c r="K2329" t="s">
        <v>23</v>
      </c>
      <c r="L2329">
        <f>IF(AI_Impact_on_Jobs_20303[[#This Row],[Risk_Category]] = "Low", AI_Impact_on_Jobs_20303[[#This Row],[Automation_Probability_2030]], 0)</f>
        <v>22</v>
      </c>
      <c r="M2329">
        <f>IF(AI_Impact_on_Jobs_20303[[#This Row],[Risk_Category]]="Medium", AI_Impact_on_Jobs_20303[[#This Row],[Automation_Probability_2030]], 0)</f>
        <v>0</v>
      </c>
      <c r="N2329">
        <f>IF(AI_Impact_on_Jobs_20303[[#This Row],[Risk_Category]]="High", AI_Impact_on_Jobs_20303[[#This Row],[Automation_Probability_2030]], 0)</f>
        <v>0</v>
      </c>
      <c r="O2329">
        <f>AVERAGE(AI_Impact_on_Jobs_20303[[#This Row],[Skill_1]:[Skill_10]])</f>
        <v>41</v>
      </c>
      <c r="P2329">
        <v>2</v>
      </c>
      <c r="Q2329">
        <v>61</v>
      </c>
      <c r="R2329">
        <v>9</v>
      </c>
      <c r="S2329">
        <v>7</v>
      </c>
      <c r="T2329">
        <v>41</v>
      </c>
      <c r="U2329">
        <v>15</v>
      </c>
      <c r="V2329">
        <v>98</v>
      </c>
      <c r="W2329">
        <v>9</v>
      </c>
      <c r="X2329">
        <v>89</v>
      </c>
      <c r="Y2329">
        <v>79</v>
      </c>
    </row>
    <row r="2330" spans="1:25" x14ac:dyDescent="0.35">
      <c r="A2330">
        <v>2329</v>
      </c>
      <c r="B2330" t="s">
        <v>35</v>
      </c>
      <c r="C2330">
        <v>139791</v>
      </c>
      <c r="D2330">
        <f>ROUND(AI_Impact_on_Jobs_20303[[#This Row],[Salary]]/1000, 1)</f>
        <v>139.80000000000001</v>
      </c>
      <c r="E2330">
        <v>4</v>
      </c>
      <c r="F23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30" t="s">
        <v>22</v>
      </c>
      <c r="H2330">
        <v>66</v>
      </c>
      <c r="I2330">
        <v>61</v>
      </c>
      <c r="J2330">
        <v>66</v>
      </c>
      <c r="K2330" t="s">
        <v>27</v>
      </c>
      <c r="L2330">
        <f>IF(AI_Impact_on_Jobs_20303[[#This Row],[Risk_Category]] = "Low", AI_Impact_on_Jobs_20303[[#This Row],[Automation_Probability_2030]], 0)</f>
        <v>0</v>
      </c>
      <c r="M2330">
        <f>IF(AI_Impact_on_Jobs_20303[[#This Row],[Risk_Category]]="Medium", AI_Impact_on_Jobs_20303[[#This Row],[Automation_Probability_2030]], 0)</f>
        <v>66</v>
      </c>
      <c r="N2330">
        <f>IF(AI_Impact_on_Jobs_20303[[#This Row],[Risk_Category]]="High", AI_Impact_on_Jobs_20303[[#This Row],[Automation_Probability_2030]], 0)</f>
        <v>0</v>
      </c>
      <c r="O2330">
        <f>AVERAGE(AI_Impact_on_Jobs_20303[[#This Row],[Skill_1]:[Skill_10]])</f>
        <v>66.400000000000006</v>
      </c>
      <c r="P2330">
        <v>88</v>
      </c>
      <c r="Q2330">
        <v>75</v>
      </c>
      <c r="R2330">
        <v>93</v>
      </c>
      <c r="S2330">
        <v>55</v>
      </c>
      <c r="T2330">
        <v>45</v>
      </c>
      <c r="U2330">
        <v>97</v>
      </c>
      <c r="V2330">
        <v>46</v>
      </c>
      <c r="W2330">
        <v>64</v>
      </c>
      <c r="X2330">
        <v>37</v>
      </c>
      <c r="Y2330">
        <v>64</v>
      </c>
    </row>
    <row r="2331" spans="1:25" x14ac:dyDescent="0.35">
      <c r="A2331">
        <v>2330</v>
      </c>
      <c r="B2331" t="s">
        <v>18</v>
      </c>
      <c r="C2331">
        <v>56745</v>
      </c>
      <c r="D2331">
        <f>ROUND(AI_Impact_on_Jobs_20303[[#This Row],[Salary]]/1000, 1)</f>
        <v>56.7</v>
      </c>
      <c r="E2331">
        <v>1</v>
      </c>
      <c r="F23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31" t="s">
        <v>22</v>
      </c>
      <c r="H2331">
        <v>62</v>
      </c>
      <c r="I2331">
        <v>101</v>
      </c>
      <c r="J2331">
        <v>78</v>
      </c>
      <c r="K2331" t="s">
        <v>20</v>
      </c>
      <c r="L2331">
        <f>IF(AI_Impact_on_Jobs_20303[[#This Row],[Risk_Category]] = "Low", AI_Impact_on_Jobs_20303[[#This Row],[Automation_Probability_2030]], 0)</f>
        <v>0</v>
      </c>
      <c r="M2331">
        <f>IF(AI_Impact_on_Jobs_20303[[#This Row],[Risk_Category]]="Medium", AI_Impact_on_Jobs_20303[[#This Row],[Automation_Probability_2030]], 0)</f>
        <v>0</v>
      </c>
      <c r="N2331">
        <f>IF(AI_Impact_on_Jobs_20303[[#This Row],[Risk_Category]]="High", AI_Impact_on_Jobs_20303[[#This Row],[Automation_Probability_2030]], 0)</f>
        <v>78</v>
      </c>
      <c r="O2331">
        <f>AVERAGE(AI_Impact_on_Jobs_20303[[#This Row],[Skill_1]:[Skill_10]])</f>
        <v>53.8</v>
      </c>
      <c r="P2331">
        <v>64</v>
      </c>
      <c r="Q2331">
        <v>91</v>
      </c>
      <c r="R2331">
        <v>1</v>
      </c>
      <c r="S2331">
        <v>13</v>
      </c>
      <c r="T2331">
        <v>12</v>
      </c>
      <c r="U2331">
        <v>92</v>
      </c>
      <c r="V2331">
        <v>66</v>
      </c>
      <c r="W2331">
        <v>95</v>
      </c>
      <c r="X2331">
        <v>58</v>
      </c>
      <c r="Y2331">
        <v>46</v>
      </c>
    </row>
    <row r="2332" spans="1:25" x14ac:dyDescent="0.35">
      <c r="A2332">
        <v>2331</v>
      </c>
      <c r="B2332" t="s">
        <v>34</v>
      </c>
      <c r="C2332">
        <v>94558</v>
      </c>
      <c r="D2332">
        <f>ROUND(AI_Impact_on_Jobs_20303[[#This Row],[Salary]]/1000, 1)</f>
        <v>94.6</v>
      </c>
      <c r="E2332">
        <v>25</v>
      </c>
      <c r="F23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32" t="s">
        <v>25</v>
      </c>
      <c r="H2332">
        <v>16</v>
      </c>
      <c r="I2332">
        <v>88</v>
      </c>
      <c r="J2332">
        <v>49</v>
      </c>
      <c r="K2332" t="s">
        <v>27</v>
      </c>
      <c r="L2332">
        <f>IF(AI_Impact_on_Jobs_20303[[#This Row],[Risk_Category]] = "Low", AI_Impact_on_Jobs_20303[[#This Row],[Automation_Probability_2030]], 0)</f>
        <v>0</v>
      </c>
      <c r="M2332">
        <f>IF(AI_Impact_on_Jobs_20303[[#This Row],[Risk_Category]]="Medium", AI_Impact_on_Jobs_20303[[#This Row],[Automation_Probability_2030]], 0)</f>
        <v>49</v>
      </c>
      <c r="N2332">
        <f>IF(AI_Impact_on_Jobs_20303[[#This Row],[Risk_Category]]="High", AI_Impact_on_Jobs_20303[[#This Row],[Automation_Probability_2030]], 0)</f>
        <v>0</v>
      </c>
      <c r="O2332">
        <f>AVERAGE(AI_Impact_on_Jobs_20303[[#This Row],[Skill_1]:[Skill_10]])</f>
        <v>20.7</v>
      </c>
      <c r="P2332">
        <v>3</v>
      </c>
      <c r="Q2332">
        <v>37</v>
      </c>
      <c r="R2332">
        <v>8</v>
      </c>
      <c r="S2332">
        <v>2</v>
      </c>
      <c r="T2332">
        <v>34</v>
      </c>
      <c r="U2332">
        <v>8</v>
      </c>
      <c r="V2332">
        <v>18</v>
      </c>
      <c r="W2332">
        <v>35</v>
      </c>
      <c r="X2332">
        <v>6</v>
      </c>
      <c r="Y2332">
        <v>56</v>
      </c>
    </row>
    <row r="2333" spans="1:25" x14ac:dyDescent="0.35">
      <c r="A2333">
        <v>2332</v>
      </c>
      <c r="B2333" t="s">
        <v>30</v>
      </c>
      <c r="C2333">
        <v>91478</v>
      </c>
      <c r="D2333">
        <f>ROUND(AI_Impact_on_Jobs_20303[[#This Row],[Salary]]/1000, 1)</f>
        <v>91.5</v>
      </c>
      <c r="E2333">
        <v>11</v>
      </c>
      <c r="F23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33" t="s">
        <v>19</v>
      </c>
      <c r="H2333">
        <v>87</v>
      </c>
      <c r="I2333">
        <v>132</v>
      </c>
      <c r="J2333">
        <v>41</v>
      </c>
      <c r="K2333" t="s">
        <v>27</v>
      </c>
      <c r="L2333">
        <f>IF(AI_Impact_on_Jobs_20303[[#This Row],[Risk_Category]] = "Low", AI_Impact_on_Jobs_20303[[#This Row],[Automation_Probability_2030]], 0)</f>
        <v>0</v>
      </c>
      <c r="M2333">
        <f>IF(AI_Impact_on_Jobs_20303[[#This Row],[Risk_Category]]="Medium", AI_Impact_on_Jobs_20303[[#This Row],[Automation_Probability_2030]], 0)</f>
        <v>41</v>
      </c>
      <c r="N2333">
        <f>IF(AI_Impact_on_Jobs_20303[[#This Row],[Risk_Category]]="High", AI_Impact_on_Jobs_20303[[#This Row],[Automation_Probability_2030]], 0)</f>
        <v>0</v>
      </c>
      <c r="O2333">
        <f>AVERAGE(AI_Impact_on_Jobs_20303[[#This Row],[Skill_1]:[Skill_10]])</f>
        <v>34.700000000000003</v>
      </c>
      <c r="P2333">
        <v>14</v>
      </c>
      <c r="Q2333">
        <v>16</v>
      </c>
      <c r="R2333">
        <v>97</v>
      </c>
      <c r="S2333">
        <v>67</v>
      </c>
      <c r="T2333">
        <v>4</v>
      </c>
      <c r="U2333">
        <v>14</v>
      </c>
      <c r="V2333">
        <v>49</v>
      </c>
      <c r="W2333">
        <v>21</v>
      </c>
      <c r="X2333">
        <v>8</v>
      </c>
      <c r="Y2333">
        <v>57</v>
      </c>
    </row>
    <row r="2334" spans="1:25" x14ac:dyDescent="0.35">
      <c r="A2334">
        <v>2333</v>
      </c>
      <c r="B2334" t="s">
        <v>44</v>
      </c>
      <c r="C2334">
        <v>125980</v>
      </c>
      <c r="D2334">
        <f>ROUND(AI_Impact_on_Jobs_20303[[#This Row],[Salary]]/1000, 1)</f>
        <v>126</v>
      </c>
      <c r="E2334">
        <v>1</v>
      </c>
      <c r="F23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34" t="s">
        <v>25</v>
      </c>
      <c r="H2334">
        <v>46</v>
      </c>
      <c r="I2334">
        <v>76</v>
      </c>
      <c r="J2334">
        <v>54</v>
      </c>
      <c r="K2334" t="s">
        <v>27</v>
      </c>
      <c r="L2334">
        <f>IF(AI_Impact_on_Jobs_20303[[#This Row],[Risk_Category]] = "Low", AI_Impact_on_Jobs_20303[[#This Row],[Automation_Probability_2030]], 0)</f>
        <v>0</v>
      </c>
      <c r="M2334">
        <f>IF(AI_Impact_on_Jobs_20303[[#This Row],[Risk_Category]]="Medium", AI_Impact_on_Jobs_20303[[#This Row],[Automation_Probability_2030]], 0)</f>
        <v>54</v>
      </c>
      <c r="N2334">
        <f>IF(AI_Impact_on_Jobs_20303[[#This Row],[Risk_Category]]="High", AI_Impact_on_Jobs_20303[[#This Row],[Automation_Probability_2030]], 0)</f>
        <v>0</v>
      </c>
      <c r="O2334">
        <f>AVERAGE(AI_Impact_on_Jobs_20303[[#This Row],[Skill_1]:[Skill_10]])</f>
        <v>37.9</v>
      </c>
      <c r="P2334">
        <v>72</v>
      </c>
      <c r="Q2334">
        <v>37</v>
      </c>
      <c r="R2334">
        <v>5</v>
      </c>
      <c r="S2334">
        <v>84</v>
      </c>
      <c r="T2334">
        <v>15</v>
      </c>
      <c r="U2334">
        <v>55</v>
      </c>
      <c r="V2334">
        <v>35</v>
      </c>
      <c r="W2334">
        <v>7</v>
      </c>
      <c r="X2334">
        <v>2</v>
      </c>
      <c r="Y2334">
        <v>67</v>
      </c>
    </row>
    <row r="2335" spans="1:25" x14ac:dyDescent="0.35">
      <c r="A2335">
        <v>2334</v>
      </c>
      <c r="B2335" t="s">
        <v>39</v>
      </c>
      <c r="C2335">
        <v>128708</v>
      </c>
      <c r="D2335">
        <f>ROUND(AI_Impact_on_Jobs_20303[[#This Row],[Salary]]/1000, 1)</f>
        <v>128.69999999999999</v>
      </c>
      <c r="E2335">
        <v>15</v>
      </c>
      <c r="F23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35" t="s">
        <v>22</v>
      </c>
      <c r="H2335">
        <v>6</v>
      </c>
      <c r="I2335">
        <v>122</v>
      </c>
      <c r="J2335">
        <v>86</v>
      </c>
      <c r="K2335" t="s">
        <v>20</v>
      </c>
      <c r="L2335">
        <f>IF(AI_Impact_on_Jobs_20303[[#This Row],[Risk_Category]] = "Low", AI_Impact_on_Jobs_20303[[#This Row],[Automation_Probability_2030]], 0)</f>
        <v>0</v>
      </c>
      <c r="M2335">
        <f>IF(AI_Impact_on_Jobs_20303[[#This Row],[Risk_Category]]="Medium", AI_Impact_on_Jobs_20303[[#This Row],[Automation_Probability_2030]], 0)</f>
        <v>0</v>
      </c>
      <c r="N2335">
        <f>IF(AI_Impact_on_Jobs_20303[[#This Row],[Risk_Category]]="High", AI_Impact_on_Jobs_20303[[#This Row],[Automation_Probability_2030]], 0)</f>
        <v>86</v>
      </c>
      <c r="O2335">
        <f>AVERAGE(AI_Impact_on_Jobs_20303[[#This Row],[Skill_1]:[Skill_10]])</f>
        <v>47.6</v>
      </c>
      <c r="P2335">
        <v>89</v>
      </c>
      <c r="Q2335">
        <v>52</v>
      </c>
      <c r="R2335">
        <v>53</v>
      </c>
      <c r="S2335">
        <v>71</v>
      </c>
      <c r="T2335">
        <v>32</v>
      </c>
      <c r="U2335">
        <v>4</v>
      </c>
      <c r="V2335">
        <v>23</v>
      </c>
      <c r="W2335">
        <v>24</v>
      </c>
      <c r="X2335">
        <v>34</v>
      </c>
      <c r="Y2335">
        <v>94</v>
      </c>
    </row>
    <row r="2336" spans="1:25" x14ac:dyDescent="0.35">
      <c r="A2336">
        <v>2335</v>
      </c>
      <c r="B2336" t="s">
        <v>18</v>
      </c>
      <c r="C2336">
        <v>41638</v>
      </c>
      <c r="D2336">
        <f>ROUND(AI_Impact_on_Jobs_20303[[#This Row],[Salary]]/1000, 1)</f>
        <v>41.6</v>
      </c>
      <c r="E2336">
        <v>26</v>
      </c>
      <c r="F23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36" t="s">
        <v>25</v>
      </c>
      <c r="H2336">
        <v>94</v>
      </c>
      <c r="I2336">
        <v>15</v>
      </c>
      <c r="J2336">
        <v>81</v>
      </c>
      <c r="K2336" t="s">
        <v>20</v>
      </c>
      <c r="L2336">
        <f>IF(AI_Impact_on_Jobs_20303[[#This Row],[Risk_Category]] = "Low", AI_Impact_on_Jobs_20303[[#This Row],[Automation_Probability_2030]], 0)</f>
        <v>0</v>
      </c>
      <c r="M2336">
        <f>IF(AI_Impact_on_Jobs_20303[[#This Row],[Risk_Category]]="Medium", AI_Impact_on_Jobs_20303[[#This Row],[Automation_Probability_2030]], 0)</f>
        <v>0</v>
      </c>
      <c r="N2336">
        <f>IF(AI_Impact_on_Jobs_20303[[#This Row],[Risk_Category]]="High", AI_Impact_on_Jobs_20303[[#This Row],[Automation_Probability_2030]], 0)</f>
        <v>81</v>
      </c>
      <c r="O2336">
        <f>AVERAGE(AI_Impact_on_Jobs_20303[[#This Row],[Skill_1]:[Skill_10]])</f>
        <v>48.3</v>
      </c>
      <c r="P2336">
        <v>23</v>
      </c>
      <c r="Q2336">
        <v>56</v>
      </c>
      <c r="R2336">
        <v>88</v>
      </c>
      <c r="S2336">
        <v>47</v>
      </c>
      <c r="T2336">
        <v>51</v>
      </c>
      <c r="U2336">
        <v>13</v>
      </c>
      <c r="V2336">
        <v>42</v>
      </c>
      <c r="W2336">
        <v>39</v>
      </c>
      <c r="X2336">
        <v>35</v>
      </c>
      <c r="Y2336">
        <v>89</v>
      </c>
    </row>
    <row r="2337" spans="1:25" x14ac:dyDescent="0.35">
      <c r="A2337">
        <v>2336</v>
      </c>
      <c r="B2337" t="s">
        <v>21</v>
      </c>
      <c r="C2337">
        <v>54829</v>
      </c>
      <c r="D2337">
        <f>ROUND(AI_Impact_on_Jobs_20303[[#This Row],[Salary]]/1000, 1)</f>
        <v>54.8</v>
      </c>
      <c r="E2337">
        <v>26</v>
      </c>
      <c r="F23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37" t="s">
        <v>22</v>
      </c>
      <c r="H2337">
        <v>97</v>
      </c>
      <c r="I2337">
        <v>51</v>
      </c>
      <c r="J2337">
        <v>29</v>
      </c>
      <c r="K2337" t="s">
        <v>23</v>
      </c>
      <c r="L2337">
        <f>IF(AI_Impact_on_Jobs_20303[[#This Row],[Risk_Category]] = "Low", AI_Impact_on_Jobs_20303[[#This Row],[Automation_Probability_2030]], 0)</f>
        <v>29</v>
      </c>
      <c r="M2337">
        <f>IF(AI_Impact_on_Jobs_20303[[#This Row],[Risk_Category]]="Medium", AI_Impact_on_Jobs_20303[[#This Row],[Automation_Probability_2030]], 0)</f>
        <v>0</v>
      </c>
      <c r="N2337">
        <f>IF(AI_Impact_on_Jobs_20303[[#This Row],[Risk_Category]]="High", AI_Impact_on_Jobs_20303[[#This Row],[Automation_Probability_2030]], 0)</f>
        <v>0</v>
      </c>
      <c r="O2337">
        <f>AVERAGE(AI_Impact_on_Jobs_20303[[#This Row],[Skill_1]:[Skill_10]])</f>
        <v>29.1</v>
      </c>
      <c r="P2337">
        <v>55</v>
      </c>
      <c r="Q2337">
        <v>7</v>
      </c>
      <c r="R2337">
        <v>19</v>
      </c>
      <c r="S2337">
        <v>65</v>
      </c>
      <c r="T2337">
        <v>88</v>
      </c>
      <c r="U2337">
        <v>14</v>
      </c>
      <c r="V2337">
        <v>13</v>
      </c>
      <c r="W2337">
        <v>3</v>
      </c>
      <c r="X2337">
        <v>16</v>
      </c>
      <c r="Y2337">
        <v>11</v>
      </c>
    </row>
    <row r="2338" spans="1:25" x14ac:dyDescent="0.35">
      <c r="A2338">
        <v>2337</v>
      </c>
      <c r="B2338" t="s">
        <v>37</v>
      </c>
      <c r="C2338">
        <v>50720</v>
      </c>
      <c r="D2338">
        <f>ROUND(AI_Impact_on_Jobs_20303[[#This Row],[Salary]]/1000, 1)</f>
        <v>50.7</v>
      </c>
      <c r="E2338">
        <v>28</v>
      </c>
      <c r="F23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38" t="s">
        <v>19</v>
      </c>
      <c r="H2338">
        <v>21</v>
      </c>
      <c r="I2338">
        <v>117</v>
      </c>
      <c r="J2338">
        <v>64</v>
      </c>
      <c r="K2338" t="s">
        <v>27</v>
      </c>
      <c r="L2338">
        <f>IF(AI_Impact_on_Jobs_20303[[#This Row],[Risk_Category]] = "Low", AI_Impact_on_Jobs_20303[[#This Row],[Automation_Probability_2030]], 0)</f>
        <v>0</v>
      </c>
      <c r="M2338">
        <f>IF(AI_Impact_on_Jobs_20303[[#This Row],[Risk_Category]]="Medium", AI_Impact_on_Jobs_20303[[#This Row],[Automation_Probability_2030]], 0)</f>
        <v>64</v>
      </c>
      <c r="N2338">
        <f>IF(AI_Impact_on_Jobs_20303[[#This Row],[Risk_Category]]="High", AI_Impact_on_Jobs_20303[[#This Row],[Automation_Probability_2030]], 0)</f>
        <v>0</v>
      </c>
      <c r="O2338">
        <f>AVERAGE(AI_Impact_on_Jobs_20303[[#This Row],[Skill_1]:[Skill_10]])</f>
        <v>46.7</v>
      </c>
      <c r="P2338">
        <v>65</v>
      </c>
      <c r="Q2338">
        <v>12</v>
      </c>
      <c r="R2338">
        <v>57</v>
      </c>
      <c r="S2338">
        <v>39</v>
      </c>
      <c r="T2338">
        <v>34</v>
      </c>
      <c r="U2338">
        <v>32</v>
      </c>
      <c r="V2338">
        <v>93</v>
      </c>
      <c r="W2338">
        <v>74</v>
      </c>
      <c r="X2338">
        <v>13</v>
      </c>
      <c r="Y2338">
        <v>48</v>
      </c>
    </row>
    <row r="2339" spans="1:25" x14ac:dyDescent="0.35">
      <c r="A2339">
        <v>2338</v>
      </c>
      <c r="B2339" t="s">
        <v>31</v>
      </c>
      <c r="C2339">
        <v>99981</v>
      </c>
      <c r="D2339">
        <f>ROUND(AI_Impact_on_Jobs_20303[[#This Row],[Salary]]/1000, 1)</f>
        <v>100</v>
      </c>
      <c r="E2339">
        <v>2</v>
      </c>
      <c r="F23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39" t="s">
        <v>25</v>
      </c>
      <c r="H2339">
        <v>43</v>
      </c>
      <c r="I2339">
        <v>117</v>
      </c>
      <c r="J2339">
        <v>9</v>
      </c>
      <c r="K2339" t="s">
        <v>23</v>
      </c>
      <c r="L2339">
        <f>IF(AI_Impact_on_Jobs_20303[[#This Row],[Risk_Category]] = "Low", AI_Impact_on_Jobs_20303[[#This Row],[Automation_Probability_2030]], 0)</f>
        <v>9</v>
      </c>
      <c r="M2339">
        <f>IF(AI_Impact_on_Jobs_20303[[#This Row],[Risk_Category]]="Medium", AI_Impact_on_Jobs_20303[[#This Row],[Automation_Probability_2030]], 0)</f>
        <v>0</v>
      </c>
      <c r="N2339">
        <f>IF(AI_Impact_on_Jobs_20303[[#This Row],[Risk_Category]]="High", AI_Impact_on_Jobs_20303[[#This Row],[Automation_Probability_2030]], 0)</f>
        <v>0</v>
      </c>
      <c r="O2339">
        <f>AVERAGE(AI_Impact_on_Jobs_20303[[#This Row],[Skill_1]:[Skill_10]])</f>
        <v>25.3</v>
      </c>
      <c r="P2339">
        <v>45</v>
      </c>
      <c r="Q2339">
        <v>1</v>
      </c>
      <c r="R2339">
        <v>48</v>
      </c>
      <c r="S2339">
        <v>9</v>
      </c>
      <c r="T2339">
        <v>6</v>
      </c>
      <c r="U2339">
        <v>44</v>
      </c>
      <c r="V2339">
        <v>16</v>
      </c>
      <c r="W2339">
        <v>2</v>
      </c>
      <c r="X2339">
        <v>8</v>
      </c>
      <c r="Y2339">
        <v>74</v>
      </c>
    </row>
    <row r="2340" spans="1:25" x14ac:dyDescent="0.35">
      <c r="A2340">
        <v>2339</v>
      </c>
      <c r="B2340" t="s">
        <v>41</v>
      </c>
      <c r="C2340">
        <v>104541</v>
      </c>
      <c r="D2340">
        <f>ROUND(AI_Impact_on_Jobs_20303[[#This Row],[Salary]]/1000, 1)</f>
        <v>104.5</v>
      </c>
      <c r="E2340">
        <v>22</v>
      </c>
      <c r="F23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40" t="s">
        <v>19</v>
      </c>
      <c r="H2340">
        <v>38</v>
      </c>
      <c r="I2340">
        <v>125</v>
      </c>
      <c r="J2340">
        <v>88</v>
      </c>
      <c r="K2340" t="s">
        <v>20</v>
      </c>
      <c r="L2340">
        <f>IF(AI_Impact_on_Jobs_20303[[#This Row],[Risk_Category]] = "Low", AI_Impact_on_Jobs_20303[[#This Row],[Automation_Probability_2030]], 0)</f>
        <v>0</v>
      </c>
      <c r="M2340">
        <f>IF(AI_Impact_on_Jobs_20303[[#This Row],[Risk_Category]]="Medium", AI_Impact_on_Jobs_20303[[#This Row],[Automation_Probability_2030]], 0)</f>
        <v>0</v>
      </c>
      <c r="N2340">
        <f>IF(AI_Impact_on_Jobs_20303[[#This Row],[Risk_Category]]="High", AI_Impact_on_Jobs_20303[[#This Row],[Automation_Probability_2030]], 0)</f>
        <v>88</v>
      </c>
      <c r="O2340">
        <f>AVERAGE(AI_Impact_on_Jobs_20303[[#This Row],[Skill_1]:[Skill_10]])</f>
        <v>33.700000000000003</v>
      </c>
      <c r="P2340">
        <v>58</v>
      </c>
      <c r="Q2340">
        <v>57</v>
      </c>
      <c r="R2340">
        <v>9</v>
      </c>
      <c r="S2340">
        <v>17</v>
      </c>
      <c r="T2340">
        <v>53</v>
      </c>
      <c r="U2340">
        <v>35</v>
      </c>
      <c r="V2340">
        <v>2</v>
      </c>
      <c r="W2340">
        <v>8</v>
      </c>
      <c r="X2340">
        <v>65</v>
      </c>
      <c r="Y2340">
        <v>33</v>
      </c>
    </row>
    <row r="2341" spans="1:25" x14ac:dyDescent="0.35">
      <c r="A2341">
        <v>2340</v>
      </c>
      <c r="B2341" t="s">
        <v>43</v>
      </c>
      <c r="C2341">
        <v>30733</v>
      </c>
      <c r="D2341">
        <f>ROUND(AI_Impact_on_Jobs_20303[[#This Row],[Salary]]/1000, 1)</f>
        <v>30.7</v>
      </c>
      <c r="E2341">
        <v>7</v>
      </c>
      <c r="F23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41" t="s">
        <v>38</v>
      </c>
      <c r="H2341">
        <v>89</v>
      </c>
      <c r="I2341">
        <v>69</v>
      </c>
      <c r="J2341">
        <v>19</v>
      </c>
      <c r="K2341" t="s">
        <v>23</v>
      </c>
      <c r="L2341">
        <f>IF(AI_Impact_on_Jobs_20303[[#This Row],[Risk_Category]] = "Low", AI_Impact_on_Jobs_20303[[#This Row],[Automation_Probability_2030]], 0)</f>
        <v>19</v>
      </c>
      <c r="M2341">
        <f>IF(AI_Impact_on_Jobs_20303[[#This Row],[Risk_Category]]="Medium", AI_Impact_on_Jobs_20303[[#This Row],[Automation_Probability_2030]], 0)</f>
        <v>0</v>
      </c>
      <c r="N2341">
        <f>IF(AI_Impact_on_Jobs_20303[[#This Row],[Risk_Category]]="High", AI_Impact_on_Jobs_20303[[#This Row],[Automation_Probability_2030]], 0)</f>
        <v>0</v>
      </c>
      <c r="O2341">
        <f>AVERAGE(AI_Impact_on_Jobs_20303[[#This Row],[Skill_1]:[Skill_10]])</f>
        <v>73.3</v>
      </c>
      <c r="P2341">
        <v>96</v>
      </c>
      <c r="Q2341">
        <v>64</v>
      </c>
      <c r="R2341">
        <v>44</v>
      </c>
      <c r="S2341">
        <v>72</v>
      </c>
      <c r="T2341">
        <v>82</v>
      </c>
      <c r="U2341">
        <v>59</v>
      </c>
      <c r="V2341">
        <v>87</v>
      </c>
      <c r="W2341">
        <v>51</v>
      </c>
      <c r="X2341">
        <v>83</v>
      </c>
      <c r="Y2341">
        <v>95</v>
      </c>
    </row>
    <row r="2342" spans="1:25" x14ac:dyDescent="0.35">
      <c r="A2342">
        <v>2341</v>
      </c>
      <c r="B2342" t="s">
        <v>32</v>
      </c>
      <c r="C2342">
        <v>127760</v>
      </c>
      <c r="D2342">
        <f>ROUND(AI_Impact_on_Jobs_20303[[#This Row],[Salary]]/1000, 1)</f>
        <v>127.8</v>
      </c>
      <c r="E2342">
        <v>27</v>
      </c>
      <c r="F23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42" t="s">
        <v>25</v>
      </c>
      <c r="H2342">
        <v>61</v>
      </c>
      <c r="I2342">
        <v>111</v>
      </c>
      <c r="J2342">
        <v>61</v>
      </c>
      <c r="K2342" t="s">
        <v>27</v>
      </c>
      <c r="L2342">
        <f>IF(AI_Impact_on_Jobs_20303[[#This Row],[Risk_Category]] = "Low", AI_Impact_on_Jobs_20303[[#This Row],[Automation_Probability_2030]], 0)</f>
        <v>0</v>
      </c>
      <c r="M2342">
        <f>IF(AI_Impact_on_Jobs_20303[[#This Row],[Risk_Category]]="Medium", AI_Impact_on_Jobs_20303[[#This Row],[Automation_Probability_2030]], 0)</f>
        <v>61</v>
      </c>
      <c r="N2342">
        <f>IF(AI_Impact_on_Jobs_20303[[#This Row],[Risk_Category]]="High", AI_Impact_on_Jobs_20303[[#This Row],[Automation_Probability_2030]], 0)</f>
        <v>0</v>
      </c>
      <c r="O2342">
        <f>AVERAGE(AI_Impact_on_Jobs_20303[[#This Row],[Skill_1]:[Skill_10]])</f>
        <v>53.7</v>
      </c>
      <c r="P2342">
        <v>82</v>
      </c>
      <c r="Q2342">
        <v>3</v>
      </c>
      <c r="R2342">
        <v>73</v>
      </c>
      <c r="S2342">
        <v>78</v>
      </c>
      <c r="T2342">
        <v>7</v>
      </c>
      <c r="U2342">
        <v>71</v>
      </c>
      <c r="V2342">
        <v>4</v>
      </c>
      <c r="W2342">
        <v>44</v>
      </c>
      <c r="X2342">
        <v>82</v>
      </c>
      <c r="Y2342">
        <v>93</v>
      </c>
    </row>
    <row r="2343" spans="1:25" x14ac:dyDescent="0.35">
      <c r="A2343">
        <v>2342</v>
      </c>
      <c r="B2343" t="s">
        <v>41</v>
      </c>
      <c r="C2343">
        <v>56819</v>
      </c>
      <c r="D2343">
        <f>ROUND(AI_Impact_on_Jobs_20303[[#This Row],[Salary]]/1000, 1)</f>
        <v>56.8</v>
      </c>
      <c r="E2343">
        <v>1</v>
      </c>
      <c r="F23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43" t="s">
        <v>22</v>
      </c>
      <c r="H2343">
        <v>58</v>
      </c>
      <c r="I2343">
        <v>13</v>
      </c>
      <c r="J2343">
        <v>89</v>
      </c>
      <c r="K2343" t="s">
        <v>20</v>
      </c>
      <c r="L2343">
        <f>IF(AI_Impact_on_Jobs_20303[[#This Row],[Risk_Category]] = "Low", AI_Impact_on_Jobs_20303[[#This Row],[Automation_Probability_2030]], 0)</f>
        <v>0</v>
      </c>
      <c r="M2343">
        <f>IF(AI_Impact_on_Jobs_20303[[#This Row],[Risk_Category]]="Medium", AI_Impact_on_Jobs_20303[[#This Row],[Automation_Probability_2030]], 0)</f>
        <v>0</v>
      </c>
      <c r="N2343">
        <f>IF(AI_Impact_on_Jobs_20303[[#This Row],[Risk_Category]]="High", AI_Impact_on_Jobs_20303[[#This Row],[Automation_Probability_2030]], 0)</f>
        <v>89</v>
      </c>
      <c r="O2343">
        <f>AVERAGE(AI_Impact_on_Jobs_20303[[#This Row],[Skill_1]:[Skill_10]])</f>
        <v>63.9</v>
      </c>
      <c r="P2343">
        <v>62</v>
      </c>
      <c r="Q2343">
        <v>2</v>
      </c>
      <c r="R2343">
        <v>72</v>
      </c>
      <c r="S2343">
        <v>77</v>
      </c>
      <c r="T2343">
        <v>72</v>
      </c>
      <c r="U2343">
        <v>77</v>
      </c>
      <c r="V2343">
        <v>43</v>
      </c>
      <c r="W2343">
        <v>99</v>
      </c>
      <c r="X2343">
        <v>77</v>
      </c>
      <c r="Y2343">
        <v>58</v>
      </c>
    </row>
    <row r="2344" spans="1:25" x14ac:dyDescent="0.35">
      <c r="A2344">
        <v>2343</v>
      </c>
      <c r="B2344" t="s">
        <v>33</v>
      </c>
      <c r="C2344">
        <v>105954</v>
      </c>
      <c r="D2344">
        <f>ROUND(AI_Impact_on_Jobs_20303[[#This Row],[Salary]]/1000, 1)</f>
        <v>106</v>
      </c>
      <c r="E2344">
        <v>27</v>
      </c>
      <c r="F23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44" t="s">
        <v>19</v>
      </c>
      <c r="H2344">
        <v>91</v>
      </c>
      <c r="I2344">
        <v>131</v>
      </c>
      <c r="J2344">
        <v>84</v>
      </c>
      <c r="K2344" t="s">
        <v>20</v>
      </c>
      <c r="L2344">
        <f>IF(AI_Impact_on_Jobs_20303[[#This Row],[Risk_Category]] = "Low", AI_Impact_on_Jobs_20303[[#This Row],[Automation_Probability_2030]], 0)</f>
        <v>0</v>
      </c>
      <c r="M2344">
        <f>IF(AI_Impact_on_Jobs_20303[[#This Row],[Risk_Category]]="Medium", AI_Impact_on_Jobs_20303[[#This Row],[Automation_Probability_2030]], 0)</f>
        <v>0</v>
      </c>
      <c r="N2344">
        <f>IF(AI_Impact_on_Jobs_20303[[#This Row],[Risk_Category]]="High", AI_Impact_on_Jobs_20303[[#This Row],[Automation_Probability_2030]], 0)</f>
        <v>84</v>
      </c>
      <c r="O2344">
        <f>AVERAGE(AI_Impact_on_Jobs_20303[[#This Row],[Skill_1]:[Skill_10]])</f>
        <v>48.9</v>
      </c>
      <c r="P2344">
        <v>53</v>
      </c>
      <c r="Q2344">
        <v>33</v>
      </c>
      <c r="R2344">
        <v>25</v>
      </c>
      <c r="S2344">
        <v>51</v>
      </c>
      <c r="T2344">
        <v>58</v>
      </c>
      <c r="U2344">
        <v>24</v>
      </c>
      <c r="V2344">
        <v>92</v>
      </c>
      <c r="W2344">
        <v>56</v>
      </c>
      <c r="X2344">
        <v>53</v>
      </c>
      <c r="Y2344">
        <v>44</v>
      </c>
    </row>
    <row r="2345" spans="1:25" x14ac:dyDescent="0.35">
      <c r="A2345">
        <v>2344</v>
      </c>
      <c r="B2345" t="s">
        <v>21</v>
      </c>
      <c r="C2345">
        <v>145386</v>
      </c>
      <c r="D2345">
        <f>ROUND(AI_Impact_on_Jobs_20303[[#This Row],[Salary]]/1000, 1)</f>
        <v>145.4</v>
      </c>
      <c r="E2345">
        <v>21</v>
      </c>
      <c r="F23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45" t="s">
        <v>19</v>
      </c>
      <c r="H2345">
        <v>88</v>
      </c>
      <c r="I2345">
        <v>82</v>
      </c>
      <c r="J2345">
        <v>21</v>
      </c>
      <c r="K2345" t="s">
        <v>23</v>
      </c>
      <c r="L2345">
        <f>IF(AI_Impact_on_Jobs_20303[[#This Row],[Risk_Category]] = "Low", AI_Impact_on_Jobs_20303[[#This Row],[Automation_Probability_2030]], 0)</f>
        <v>21</v>
      </c>
      <c r="M2345">
        <f>IF(AI_Impact_on_Jobs_20303[[#This Row],[Risk_Category]]="Medium", AI_Impact_on_Jobs_20303[[#This Row],[Automation_Probability_2030]], 0)</f>
        <v>0</v>
      </c>
      <c r="N2345">
        <f>IF(AI_Impact_on_Jobs_20303[[#This Row],[Risk_Category]]="High", AI_Impact_on_Jobs_20303[[#This Row],[Automation_Probability_2030]], 0)</f>
        <v>0</v>
      </c>
      <c r="O2345">
        <f>AVERAGE(AI_Impact_on_Jobs_20303[[#This Row],[Skill_1]:[Skill_10]])</f>
        <v>40.299999999999997</v>
      </c>
      <c r="P2345">
        <v>61</v>
      </c>
      <c r="Q2345">
        <v>58</v>
      </c>
      <c r="R2345">
        <v>53</v>
      </c>
      <c r="S2345">
        <v>18</v>
      </c>
      <c r="T2345">
        <v>28</v>
      </c>
      <c r="U2345">
        <v>52</v>
      </c>
      <c r="V2345">
        <v>79</v>
      </c>
      <c r="W2345">
        <v>43</v>
      </c>
      <c r="X2345">
        <v>2</v>
      </c>
      <c r="Y2345">
        <v>9</v>
      </c>
    </row>
    <row r="2346" spans="1:25" x14ac:dyDescent="0.35">
      <c r="A2346">
        <v>2345</v>
      </c>
      <c r="B2346" t="s">
        <v>43</v>
      </c>
      <c r="C2346">
        <v>101360</v>
      </c>
      <c r="D2346">
        <f>ROUND(AI_Impact_on_Jobs_20303[[#This Row],[Salary]]/1000, 1)</f>
        <v>101.4</v>
      </c>
      <c r="E2346">
        <v>9</v>
      </c>
      <c r="F23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46" t="s">
        <v>25</v>
      </c>
      <c r="H2346">
        <v>42</v>
      </c>
      <c r="I2346">
        <v>63</v>
      </c>
      <c r="J2346">
        <v>22</v>
      </c>
      <c r="K2346" t="s">
        <v>23</v>
      </c>
      <c r="L2346">
        <f>IF(AI_Impact_on_Jobs_20303[[#This Row],[Risk_Category]] = "Low", AI_Impact_on_Jobs_20303[[#This Row],[Automation_Probability_2030]], 0)</f>
        <v>22</v>
      </c>
      <c r="M2346">
        <f>IF(AI_Impact_on_Jobs_20303[[#This Row],[Risk_Category]]="Medium", AI_Impact_on_Jobs_20303[[#This Row],[Automation_Probability_2030]], 0)</f>
        <v>0</v>
      </c>
      <c r="N2346">
        <f>IF(AI_Impact_on_Jobs_20303[[#This Row],[Risk_Category]]="High", AI_Impact_on_Jobs_20303[[#This Row],[Automation_Probability_2030]], 0)</f>
        <v>0</v>
      </c>
      <c r="O2346">
        <f>AVERAGE(AI_Impact_on_Jobs_20303[[#This Row],[Skill_1]:[Skill_10]])</f>
        <v>48.5</v>
      </c>
      <c r="P2346">
        <v>21</v>
      </c>
      <c r="Q2346">
        <v>51</v>
      </c>
      <c r="R2346">
        <v>31</v>
      </c>
      <c r="S2346">
        <v>93</v>
      </c>
      <c r="T2346">
        <v>23</v>
      </c>
      <c r="U2346">
        <v>42</v>
      </c>
      <c r="V2346">
        <v>96</v>
      </c>
      <c r="W2346">
        <v>32</v>
      </c>
      <c r="X2346">
        <v>64</v>
      </c>
      <c r="Y2346">
        <v>32</v>
      </c>
    </row>
    <row r="2347" spans="1:25" x14ac:dyDescent="0.35">
      <c r="A2347">
        <v>2346</v>
      </c>
      <c r="B2347" t="s">
        <v>24</v>
      </c>
      <c r="C2347">
        <v>108349</v>
      </c>
      <c r="D2347">
        <f>ROUND(AI_Impact_on_Jobs_20303[[#This Row],[Salary]]/1000, 1)</f>
        <v>108.3</v>
      </c>
      <c r="E2347">
        <v>1</v>
      </c>
      <c r="F23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47" t="s">
        <v>25</v>
      </c>
      <c r="H2347">
        <v>63</v>
      </c>
      <c r="I2347">
        <v>142</v>
      </c>
      <c r="J2347">
        <v>81</v>
      </c>
      <c r="K2347" t="s">
        <v>20</v>
      </c>
      <c r="L2347">
        <f>IF(AI_Impact_on_Jobs_20303[[#This Row],[Risk_Category]] = "Low", AI_Impact_on_Jobs_20303[[#This Row],[Automation_Probability_2030]], 0)</f>
        <v>0</v>
      </c>
      <c r="M2347">
        <f>IF(AI_Impact_on_Jobs_20303[[#This Row],[Risk_Category]]="Medium", AI_Impact_on_Jobs_20303[[#This Row],[Automation_Probability_2030]], 0)</f>
        <v>0</v>
      </c>
      <c r="N2347">
        <f>IF(AI_Impact_on_Jobs_20303[[#This Row],[Risk_Category]]="High", AI_Impact_on_Jobs_20303[[#This Row],[Automation_Probability_2030]], 0)</f>
        <v>81</v>
      </c>
      <c r="O2347">
        <f>AVERAGE(AI_Impact_on_Jobs_20303[[#This Row],[Skill_1]:[Skill_10]])</f>
        <v>52</v>
      </c>
      <c r="P2347">
        <v>63</v>
      </c>
      <c r="Q2347">
        <v>61</v>
      </c>
      <c r="R2347">
        <v>42</v>
      </c>
      <c r="S2347">
        <v>61</v>
      </c>
      <c r="T2347">
        <v>26</v>
      </c>
      <c r="U2347">
        <v>38</v>
      </c>
      <c r="V2347">
        <v>44</v>
      </c>
      <c r="W2347">
        <v>86</v>
      </c>
      <c r="X2347">
        <v>35</v>
      </c>
      <c r="Y2347">
        <v>64</v>
      </c>
    </row>
    <row r="2348" spans="1:25" x14ac:dyDescent="0.35">
      <c r="A2348">
        <v>2347</v>
      </c>
      <c r="B2348" t="s">
        <v>41</v>
      </c>
      <c r="C2348">
        <v>137102</v>
      </c>
      <c r="D2348">
        <f>ROUND(AI_Impact_on_Jobs_20303[[#This Row],[Salary]]/1000, 1)</f>
        <v>137.1</v>
      </c>
      <c r="E2348">
        <v>19</v>
      </c>
      <c r="F23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48" t="s">
        <v>19</v>
      </c>
      <c r="H2348">
        <v>25</v>
      </c>
      <c r="I2348">
        <v>115</v>
      </c>
      <c r="J2348">
        <v>89</v>
      </c>
      <c r="K2348" t="s">
        <v>20</v>
      </c>
      <c r="L2348">
        <f>IF(AI_Impact_on_Jobs_20303[[#This Row],[Risk_Category]] = "Low", AI_Impact_on_Jobs_20303[[#This Row],[Automation_Probability_2030]], 0)</f>
        <v>0</v>
      </c>
      <c r="M2348">
        <f>IF(AI_Impact_on_Jobs_20303[[#This Row],[Risk_Category]]="Medium", AI_Impact_on_Jobs_20303[[#This Row],[Automation_Probability_2030]], 0)</f>
        <v>0</v>
      </c>
      <c r="N2348">
        <f>IF(AI_Impact_on_Jobs_20303[[#This Row],[Risk_Category]]="High", AI_Impact_on_Jobs_20303[[#This Row],[Automation_Probability_2030]], 0)</f>
        <v>89</v>
      </c>
      <c r="O2348">
        <f>AVERAGE(AI_Impact_on_Jobs_20303[[#This Row],[Skill_1]:[Skill_10]])</f>
        <v>56.5</v>
      </c>
      <c r="P2348">
        <v>46</v>
      </c>
      <c r="Q2348">
        <v>34</v>
      </c>
      <c r="R2348">
        <v>91</v>
      </c>
      <c r="S2348">
        <v>14</v>
      </c>
      <c r="T2348">
        <v>72</v>
      </c>
      <c r="U2348">
        <v>69</v>
      </c>
      <c r="V2348">
        <v>69</v>
      </c>
      <c r="W2348">
        <v>94</v>
      </c>
      <c r="X2348">
        <v>73</v>
      </c>
      <c r="Y2348">
        <v>3</v>
      </c>
    </row>
    <row r="2349" spans="1:25" x14ac:dyDescent="0.35">
      <c r="A2349">
        <v>2348</v>
      </c>
      <c r="B2349" t="s">
        <v>33</v>
      </c>
      <c r="C2349">
        <v>97310</v>
      </c>
      <c r="D2349">
        <f>ROUND(AI_Impact_on_Jobs_20303[[#This Row],[Salary]]/1000, 1)</f>
        <v>97.3</v>
      </c>
      <c r="E2349">
        <v>29</v>
      </c>
      <c r="F23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49" t="s">
        <v>22</v>
      </c>
      <c r="H2349">
        <v>39</v>
      </c>
      <c r="I2349">
        <v>53</v>
      </c>
      <c r="J2349">
        <v>93</v>
      </c>
      <c r="K2349" t="s">
        <v>20</v>
      </c>
      <c r="L2349">
        <f>IF(AI_Impact_on_Jobs_20303[[#This Row],[Risk_Category]] = "Low", AI_Impact_on_Jobs_20303[[#This Row],[Automation_Probability_2030]], 0)</f>
        <v>0</v>
      </c>
      <c r="M2349">
        <f>IF(AI_Impact_on_Jobs_20303[[#This Row],[Risk_Category]]="Medium", AI_Impact_on_Jobs_20303[[#This Row],[Automation_Probability_2030]], 0)</f>
        <v>0</v>
      </c>
      <c r="N2349">
        <f>IF(AI_Impact_on_Jobs_20303[[#This Row],[Risk_Category]]="High", AI_Impact_on_Jobs_20303[[#This Row],[Automation_Probability_2030]], 0)</f>
        <v>93</v>
      </c>
      <c r="O2349">
        <f>AVERAGE(AI_Impact_on_Jobs_20303[[#This Row],[Skill_1]:[Skill_10]])</f>
        <v>42</v>
      </c>
      <c r="P2349">
        <v>7</v>
      </c>
      <c r="Q2349">
        <v>7</v>
      </c>
      <c r="R2349">
        <v>73</v>
      </c>
      <c r="S2349">
        <v>84</v>
      </c>
      <c r="T2349">
        <v>55</v>
      </c>
      <c r="U2349">
        <v>73</v>
      </c>
      <c r="V2349">
        <v>3</v>
      </c>
      <c r="W2349">
        <v>75</v>
      </c>
      <c r="X2349">
        <v>34</v>
      </c>
      <c r="Y2349">
        <v>9</v>
      </c>
    </row>
    <row r="2350" spans="1:25" x14ac:dyDescent="0.35">
      <c r="A2350">
        <v>2349</v>
      </c>
      <c r="B2350" t="s">
        <v>33</v>
      </c>
      <c r="C2350">
        <v>121111</v>
      </c>
      <c r="D2350">
        <f>ROUND(AI_Impact_on_Jobs_20303[[#This Row],[Salary]]/1000, 1)</f>
        <v>121.1</v>
      </c>
      <c r="E2350">
        <v>6</v>
      </c>
      <c r="F23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50" t="s">
        <v>38</v>
      </c>
      <c r="H2350">
        <v>32</v>
      </c>
      <c r="I2350">
        <v>10</v>
      </c>
      <c r="J2350">
        <v>89</v>
      </c>
      <c r="K2350" t="s">
        <v>20</v>
      </c>
      <c r="L2350">
        <f>IF(AI_Impact_on_Jobs_20303[[#This Row],[Risk_Category]] = "Low", AI_Impact_on_Jobs_20303[[#This Row],[Automation_Probability_2030]], 0)</f>
        <v>0</v>
      </c>
      <c r="M2350">
        <f>IF(AI_Impact_on_Jobs_20303[[#This Row],[Risk_Category]]="Medium", AI_Impact_on_Jobs_20303[[#This Row],[Automation_Probability_2030]], 0)</f>
        <v>0</v>
      </c>
      <c r="N2350">
        <f>IF(AI_Impact_on_Jobs_20303[[#This Row],[Risk_Category]]="High", AI_Impact_on_Jobs_20303[[#This Row],[Automation_Probability_2030]], 0)</f>
        <v>89</v>
      </c>
      <c r="O2350">
        <f>AVERAGE(AI_Impact_on_Jobs_20303[[#This Row],[Skill_1]:[Skill_10]])</f>
        <v>46.2</v>
      </c>
      <c r="P2350">
        <v>75</v>
      </c>
      <c r="Q2350">
        <v>21</v>
      </c>
      <c r="R2350">
        <v>14</v>
      </c>
      <c r="S2350">
        <v>3</v>
      </c>
      <c r="T2350">
        <v>48</v>
      </c>
      <c r="U2350">
        <v>54</v>
      </c>
      <c r="V2350">
        <v>43</v>
      </c>
      <c r="W2350">
        <v>66</v>
      </c>
      <c r="X2350">
        <v>43</v>
      </c>
      <c r="Y2350">
        <v>95</v>
      </c>
    </row>
    <row r="2351" spans="1:25" x14ac:dyDescent="0.35">
      <c r="A2351">
        <v>2350</v>
      </c>
      <c r="B2351" t="s">
        <v>21</v>
      </c>
      <c r="C2351">
        <v>85983</v>
      </c>
      <c r="D2351">
        <f>ROUND(AI_Impact_on_Jobs_20303[[#This Row],[Salary]]/1000, 1)</f>
        <v>86</v>
      </c>
      <c r="E2351">
        <v>11</v>
      </c>
      <c r="F23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51" t="s">
        <v>38</v>
      </c>
      <c r="H2351">
        <v>63</v>
      </c>
      <c r="I2351">
        <v>111</v>
      </c>
      <c r="J2351">
        <v>12</v>
      </c>
      <c r="K2351" t="s">
        <v>23</v>
      </c>
      <c r="L2351">
        <f>IF(AI_Impact_on_Jobs_20303[[#This Row],[Risk_Category]] = "Low", AI_Impact_on_Jobs_20303[[#This Row],[Automation_Probability_2030]], 0)</f>
        <v>12</v>
      </c>
      <c r="M2351">
        <f>IF(AI_Impact_on_Jobs_20303[[#This Row],[Risk_Category]]="Medium", AI_Impact_on_Jobs_20303[[#This Row],[Automation_Probability_2030]], 0)</f>
        <v>0</v>
      </c>
      <c r="N2351">
        <f>IF(AI_Impact_on_Jobs_20303[[#This Row],[Risk_Category]]="High", AI_Impact_on_Jobs_20303[[#This Row],[Automation_Probability_2030]], 0)</f>
        <v>0</v>
      </c>
      <c r="O2351">
        <f>AVERAGE(AI_Impact_on_Jobs_20303[[#This Row],[Skill_1]:[Skill_10]])</f>
        <v>31.3</v>
      </c>
      <c r="P2351">
        <v>41</v>
      </c>
      <c r="Q2351">
        <v>37</v>
      </c>
      <c r="R2351">
        <v>17</v>
      </c>
      <c r="S2351">
        <v>48</v>
      </c>
      <c r="T2351">
        <v>39</v>
      </c>
      <c r="U2351">
        <v>18</v>
      </c>
      <c r="V2351">
        <v>45</v>
      </c>
      <c r="W2351">
        <v>42</v>
      </c>
      <c r="X2351">
        <v>13</v>
      </c>
      <c r="Y2351">
        <v>13</v>
      </c>
    </row>
    <row r="2352" spans="1:25" x14ac:dyDescent="0.35">
      <c r="A2352">
        <v>2351</v>
      </c>
      <c r="B2352" t="s">
        <v>37</v>
      </c>
      <c r="C2352">
        <v>98407</v>
      </c>
      <c r="D2352">
        <f>ROUND(AI_Impact_on_Jobs_20303[[#This Row],[Salary]]/1000, 1)</f>
        <v>98.4</v>
      </c>
      <c r="E2352">
        <v>13</v>
      </c>
      <c r="F23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52" t="s">
        <v>19</v>
      </c>
      <c r="H2352">
        <v>71</v>
      </c>
      <c r="I2352">
        <v>144</v>
      </c>
      <c r="J2352">
        <v>33</v>
      </c>
      <c r="K2352" t="s">
        <v>27</v>
      </c>
      <c r="L2352">
        <f>IF(AI_Impact_on_Jobs_20303[[#This Row],[Risk_Category]] = "Low", AI_Impact_on_Jobs_20303[[#This Row],[Automation_Probability_2030]], 0)</f>
        <v>0</v>
      </c>
      <c r="M2352">
        <f>IF(AI_Impact_on_Jobs_20303[[#This Row],[Risk_Category]]="Medium", AI_Impact_on_Jobs_20303[[#This Row],[Automation_Probability_2030]], 0)</f>
        <v>33</v>
      </c>
      <c r="N2352">
        <f>IF(AI_Impact_on_Jobs_20303[[#This Row],[Risk_Category]]="High", AI_Impact_on_Jobs_20303[[#This Row],[Automation_Probability_2030]], 0)</f>
        <v>0</v>
      </c>
      <c r="O2352">
        <f>AVERAGE(AI_Impact_on_Jobs_20303[[#This Row],[Skill_1]:[Skill_10]])</f>
        <v>33.200000000000003</v>
      </c>
      <c r="P2352">
        <v>12</v>
      </c>
      <c r="Q2352">
        <v>5</v>
      </c>
      <c r="R2352">
        <v>53</v>
      </c>
      <c r="S2352">
        <v>62</v>
      </c>
      <c r="T2352">
        <v>4</v>
      </c>
      <c r="U2352">
        <v>8</v>
      </c>
      <c r="V2352">
        <v>69</v>
      </c>
      <c r="W2352">
        <v>99</v>
      </c>
      <c r="X2352">
        <v>14</v>
      </c>
      <c r="Y2352">
        <v>6</v>
      </c>
    </row>
    <row r="2353" spans="1:25" x14ac:dyDescent="0.35">
      <c r="A2353">
        <v>2352</v>
      </c>
      <c r="B2353" t="s">
        <v>44</v>
      </c>
      <c r="C2353">
        <v>130641</v>
      </c>
      <c r="D2353">
        <f>ROUND(AI_Impact_on_Jobs_20303[[#This Row],[Salary]]/1000, 1)</f>
        <v>130.6</v>
      </c>
      <c r="E2353">
        <v>19</v>
      </c>
      <c r="F23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53" t="s">
        <v>19</v>
      </c>
      <c r="H2353">
        <v>93</v>
      </c>
      <c r="I2353">
        <v>146</v>
      </c>
      <c r="J2353">
        <v>32</v>
      </c>
      <c r="K2353" t="s">
        <v>27</v>
      </c>
      <c r="L2353">
        <f>IF(AI_Impact_on_Jobs_20303[[#This Row],[Risk_Category]] = "Low", AI_Impact_on_Jobs_20303[[#This Row],[Automation_Probability_2030]], 0)</f>
        <v>0</v>
      </c>
      <c r="M2353">
        <f>IF(AI_Impact_on_Jobs_20303[[#This Row],[Risk_Category]]="Medium", AI_Impact_on_Jobs_20303[[#This Row],[Automation_Probability_2030]], 0)</f>
        <v>32</v>
      </c>
      <c r="N2353">
        <f>IF(AI_Impact_on_Jobs_20303[[#This Row],[Risk_Category]]="High", AI_Impact_on_Jobs_20303[[#This Row],[Automation_Probability_2030]], 0)</f>
        <v>0</v>
      </c>
      <c r="O2353">
        <f>AVERAGE(AI_Impact_on_Jobs_20303[[#This Row],[Skill_1]:[Skill_10]])</f>
        <v>52.5</v>
      </c>
      <c r="P2353">
        <v>89</v>
      </c>
      <c r="Q2353">
        <v>47</v>
      </c>
      <c r="R2353">
        <v>77</v>
      </c>
      <c r="S2353">
        <v>8</v>
      </c>
      <c r="T2353">
        <v>96</v>
      </c>
      <c r="U2353">
        <v>61</v>
      </c>
      <c r="V2353">
        <v>9</v>
      </c>
      <c r="W2353">
        <v>67</v>
      </c>
      <c r="X2353">
        <v>54</v>
      </c>
      <c r="Y2353">
        <v>17</v>
      </c>
    </row>
    <row r="2354" spans="1:25" x14ac:dyDescent="0.35">
      <c r="A2354">
        <v>2353</v>
      </c>
      <c r="B2354" t="s">
        <v>34</v>
      </c>
      <c r="C2354">
        <v>56363</v>
      </c>
      <c r="D2354">
        <f>ROUND(AI_Impact_on_Jobs_20303[[#This Row],[Salary]]/1000, 1)</f>
        <v>56.4</v>
      </c>
      <c r="E2354">
        <v>3</v>
      </c>
      <c r="F23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54" t="s">
        <v>38</v>
      </c>
      <c r="H2354">
        <v>47</v>
      </c>
      <c r="I2354">
        <v>137</v>
      </c>
      <c r="J2354">
        <v>35</v>
      </c>
      <c r="K2354" t="s">
        <v>27</v>
      </c>
      <c r="L2354">
        <f>IF(AI_Impact_on_Jobs_20303[[#This Row],[Risk_Category]] = "Low", AI_Impact_on_Jobs_20303[[#This Row],[Automation_Probability_2030]], 0)</f>
        <v>0</v>
      </c>
      <c r="M2354">
        <f>IF(AI_Impact_on_Jobs_20303[[#This Row],[Risk_Category]]="Medium", AI_Impact_on_Jobs_20303[[#This Row],[Automation_Probability_2030]], 0)</f>
        <v>35</v>
      </c>
      <c r="N2354">
        <f>IF(AI_Impact_on_Jobs_20303[[#This Row],[Risk_Category]]="High", AI_Impact_on_Jobs_20303[[#This Row],[Automation_Probability_2030]], 0)</f>
        <v>0</v>
      </c>
      <c r="O2354">
        <f>AVERAGE(AI_Impact_on_Jobs_20303[[#This Row],[Skill_1]:[Skill_10]])</f>
        <v>46.6</v>
      </c>
      <c r="P2354">
        <v>10</v>
      </c>
      <c r="Q2354">
        <v>88</v>
      </c>
      <c r="R2354">
        <v>39</v>
      </c>
      <c r="S2354">
        <v>25</v>
      </c>
      <c r="T2354">
        <v>92</v>
      </c>
      <c r="U2354">
        <v>12</v>
      </c>
      <c r="V2354">
        <v>35</v>
      </c>
      <c r="W2354">
        <v>8</v>
      </c>
      <c r="X2354">
        <v>95</v>
      </c>
      <c r="Y2354">
        <v>62</v>
      </c>
    </row>
    <row r="2355" spans="1:25" x14ac:dyDescent="0.35">
      <c r="A2355">
        <v>2354</v>
      </c>
      <c r="B2355" t="s">
        <v>42</v>
      </c>
      <c r="C2355">
        <v>56187</v>
      </c>
      <c r="D2355">
        <f>ROUND(AI_Impact_on_Jobs_20303[[#This Row],[Salary]]/1000, 1)</f>
        <v>56.2</v>
      </c>
      <c r="E2355">
        <v>17</v>
      </c>
      <c r="F23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55" t="s">
        <v>38</v>
      </c>
      <c r="H2355">
        <v>56</v>
      </c>
      <c r="I2355">
        <v>6</v>
      </c>
      <c r="J2355">
        <v>53</v>
      </c>
      <c r="K2355" t="s">
        <v>27</v>
      </c>
      <c r="L2355">
        <f>IF(AI_Impact_on_Jobs_20303[[#This Row],[Risk_Category]] = "Low", AI_Impact_on_Jobs_20303[[#This Row],[Automation_Probability_2030]], 0)</f>
        <v>0</v>
      </c>
      <c r="M2355">
        <f>IF(AI_Impact_on_Jobs_20303[[#This Row],[Risk_Category]]="Medium", AI_Impact_on_Jobs_20303[[#This Row],[Automation_Probability_2030]], 0)</f>
        <v>53</v>
      </c>
      <c r="N2355">
        <f>IF(AI_Impact_on_Jobs_20303[[#This Row],[Risk_Category]]="High", AI_Impact_on_Jobs_20303[[#This Row],[Automation_Probability_2030]], 0)</f>
        <v>0</v>
      </c>
      <c r="O2355">
        <f>AVERAGE(AI_Impact_on_Jobs_20303[[#This Row],[Skill_1]:[Skill_10]])</f>
        <v>44.4</v>
      </c>
      <c r="P2355">
        <v>81</v>
      </c>
      <c r="Q2355">
        <v>54</v>
      </c>
      <c r="R2355">
        <v>87</v>
      </c>
      <c r="S2355">
        <v>8</v>
      </c>
      <c r="T2355">
        <v>28</v>
      </c>
      <c r="U2355">
        <v>63</v>
      </c>
      <c r="V2355">
        <v>1</v>
      </c>
      <c r="W2355">
        <v>4</v>
      </c>
      <c r="X2355">
        <v>24</v>
      </c>
      <c r="Y2355">
        <v>94</v>
      </c>
    </row>
    <row r="2356" spans="1:25" x14ac:dyDescent="0.35">
      <c r="A2356">
        <v>2355</v>
      </c>
      <c r="B2356" t="s">
        <v>36</v>
      </c>
      <c r="C2356">
        <v>133171</v>
      </c>
      <c r="D2356">
        <f>ROUND(AI_Impact_on_Jobs_20303[[#This Row],[Salary]]/1000, 1)</f>
        <v>133.19999999999999</v>
      </c>
      <c r="E2356">
        <v>29</v>
      </c>
      <c r="F23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56" t="s">
        <v>38</v>
      </c>
      <c r="H2356">
        <v>65</v>
      </c>
      <c r="I2356">
        <v>123</v>
      </c>
      <c r="J2356">
        <v>61</v>
      </c>
      <c r="K2356" t="s">
        <v>27</v>
      </c>
      <c r="L2356">
        <f>IF(AI_Impact_on_Jobs_20303[[#This Row],[Risk_Category]] = "Low", AI_Impact_on_Jobs_20303[[#This Row],[Automation_Probability_2030]], 0)</f>
        <v>0</v>
      </c>
      <c r="M2356">
        <f>IF(AI_Impact_on_Jobs_20303[[#This Row],[Risk_Category]]="Medium", AI_Impact_on_Jobs_20303[[#This Row],[Automation_Probability_2030]], 0)</f>
        <v>61</v>
      </c>
      <c r="N2356">
        <f>IF(AI_Impact_on_Jobs_20303[[#This Row],[Risk_Category]]="High", AI_Impact_on_Jobs_20303[[#This Row],[Automation_Probability_2030]], 0)</f>
        <v>0</v>
      </c>
      <c r="O2356">
        <f>AVERAGE(AI_Impact_on_Jobs_20303[[#This Row],[Skill_1]:[Skill_10]])</f>
        <v>42.5</v>
      </c>
      <c r="P2356">
        <v>74</v>
      </c>
      <c r="Q2356">
        <v>29</v>
      </c>
      <c r="R2356">
        <v>69</v>
      </c>
      <c r="S2356">
        <v>55</v>
      </c>
      <c r="T2356">
        <v>6</v>
      </c>
      <c r="U2356">
        <v>0</v>
      </c>
      <c r="V2356">
        <v>26</v>
      </c>
      <c r="W2356">
        <v>93</v>
      </c>
      <c r="X2356">
        <v>29</v>
      </c>
      <c r="Y2356">
        <v>44</v>
      </c>
    </row>
    <row r="2357" spans="1:25" x14ac:dyDescent="0.35">
      <c r="A2357">
        <v>2356</v>
      </c>
      <c r="B2357" t="s">
        <v>31</v>
      </c>
      <c r="C2357">
        <v>143968</v>
      </c>
      <c r="D2357">
        <f>ROUND(AI_Impact_on_Jobs_20303[[#This Row],[Salary]]/1000, 1)</f>
        <v>144</v>
      </c>
      <c r="E2357">
        <v>21</v>
      </c>
      <c r="F23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57" t="s">
        <v>22</v>
      </c>
      <c r="H2357">
        <v>61</v>
      </c>
      <c r="I2357">
        <v>137</v>
      </c>
      <c r="J2357">
        <v>2</v>
      </c>
      <c r="K2357" t="s">
        <v>23</v>
      </c>
      <c r="L2357">
        <f>IF(AI_Impact_on_Jobs_20303[[#This Row],[Risk_Category]] = "Low", AI_Impact_on_Jobs_20303[[#This Row],[Automation_Probability_2030]], 0)</f>
        <v>2</v>
      </c>
      <c r="M2357">
        <f>IF(AI_Impact_on_Jobs_20303[[#This Row],[Risk_Category]]="Medium", AI_Impact_on_Jobs_20303[[#This Row],[Automation_Probability_2030]], 0)</f>
        <v>0</v>
      </c>
      <c r="N2357">
        <f>IF(AI_Impact_on_Jobs_20303[[#This Row],[Risk_Category]]="High", AI_Impact_on_Jobs_20303[[#This Row],[Automation_Probability_2030]], 0)</f>
        <v>0</v>
      </c>
      <c r="O2357">
        <f>AVERAGE(AI_Impact_on_Jobs_20303[[#This Row],[Skill_1]:[Skill_10]])</f>
        <v>46.9</v>
      </c>
      <c r="P2357">
        <v>56</v>
      </c>
      <c r="Q2357">
        <v>8</v>
      </c>
      <c r="R2357">
        <v>56</v>
      </c>
      <c r="S2357">
        <v>84</v>
      </c>
      <c r="T2357">
        <v>5</v>
      </c>
      <c r="U2357">
        <v>5</v>
      </c>
      <c r="V2357">
        <v>81</v>
      </c>
      <c r="W2357">
        <v>85</v>
      </c>
      <c r="X2357">
        <v>83</v>
      </c>
      <c r="Y2357">
        <v>6</v>
      </c>
    </row>
    <row r="2358" spans="1:25" x14ac:dyDescent="0.35">
      <c r="A2358">
        <v>2357</v>
      </c>
      <c r="B2358" t="s">
        <v>29</v>
      </c>
      <c r="C2358">
        <v>89376</v>
      </c>
      <c r="D2358">
        <f>ROUND(AI_Impact_on_Jobs_20303[[#This Row],[Salary]]/1000, 1)</f>
        <v>89.4</v>
      </c>
      <c r="E2358">
        <v>8</v>
      </c>
      <c r="F23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58" t="s">
        <v>22</v>
      </c>
      <c r="H2358">
        <v>18</v>
      </c>
      <c r="I2358">
        <v>67</v>
      </c>
      <c r="J2358">
        <v>6</v>
      </c>
      <c r="K2358" t="s">
        <v>23</v>
      </c>
      <c r="L2358">
        <f>IF(AI_Impact_on_Jobs_20303[[#This Row],[Risk_Category]] = "Low", AI_Impact_on_Jobs_20303[[#This Row],[Automation_Probability_2030]], 0)</f>
        <v>6</v>
      </c>
      <c r="M2358">
        <f>IF(AI_Impact_on_Jobs_20303[[#This Row],[Risk_Category]]="Medium", AI_Impact_on_Jobs_20303[[#This Row],[Automation_Probability_2030]], 0)</f>
        <v>0</v>
      </c>
      <c r="N2358">
        <f>IF(AI_Impact_on_Jobs_20303[[#This Row],[Risk_Category]]="High", AI_Impact_on_Jobs_20303[[#This Row],[Automation_Probability_2030]], 0)</f>
        <v>0</v>
      </c>
      <c r="O2358">
        <f>AVERAGE(AI_Impact_on_Jobs_20303[[#This Row],[Skill_1]:[Skill_10]])</f>
        <v>41.1</v>
      </c>
      <c r="P2358">
        <v>99</v>
      </c>
      <c r="Q2358">
        <v>35</v>
      </c>
      <c r="R2358">
        <v>76</v>
      </c>
      <c r="S2358">
        <v>6</v>
      </c>
      <c r="T2358">
        <v>3</v>
      </c>
      <c r="U2358">
        <v>62</v>
      </c>
      <c r="V2358">
        <v>52</v>
      </c>
      <c r="W2358">
        <v>21</v>
      </c>
      <c r="X2358">
        <v>46</v>
      </c>
      <c r="Y2358">
        <v>11</v>
      </c>
    </row>
    <row r="2359" spans="1:25" x14ac:dyDescent="0.35">
      <c r="A2359">
        <v>2358</v>
      </c>
      <c r="B2359" t="s">
        <v>32</v>
      </c>
      <c r="C2359">
        <v>70305</v>
      </c>
      <c r="D2359">
        <f>ROUND(AI_Impact_on_Jobs_20303[[#This Row],[Salary]]/1000, 1)</f>
        <v>70.3</v>
      </c>
      <c r="E2359">
        <v>22</v>
      </c>
      <c r="F23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59" t="s">
        <v>22</v>
      </c>
      <c r="H2359">
        <v>1</v>
      </c>
      <c r="I2359">
        <v>114</v>
      </c>
      <c r="J2359">
        <v>36</v>
      </c>
      <c r="K2359" t="s">
        <v>27</v>
      </c>
      <c r="L2359">
        <f>IF(AI_Impact_on_Jobs_20303[[#This Row],[Risk_Category]] = "Low", AI_Impact_on_Jobs_20303[[#This Row],[Automation_Probability_2030]], 0)</f>
        <v>0</v>
      </c>
      <c r="M2359">
        <f>IF(AI_Impact_on_Jobs_20303[[#This Row],[Risk_Category]]="Medium", AI_Impact_on_Jobs_20303[[#This Row],[Automation_Probability_2030]], 0)</f>
        <v>36</v>
      </c>
      <c r="N2359">
        <f>IF(AI_Impact_on_Jobs_20303[[#This Row],[Risk_Category]]="High", AI_Impact_on_Jobs_20303[[#This Row],[Automation_Probability_2030]], 0)</f>
        <v>0</v>
      </c>
      <c r="O2359">
        <f>AVERAGE(AI_Impact_on_Jobs_20303[[#This Row],[Skill_1]:[Skill_10]])</f>
        <v>58.2</v>
      </c>
      <c r="P2359">
        <v>55</v>
      </c>
      <c r="Q2359">
        <v>13</v>
      </c>
      <c r="R2359">
        <v>4</v>
      </c>
      <c r="S2359">
        <v>35</v>
      </c>
      <c r="T2359">
        <v>76</v>
      </c>
      <c r="U2359">
        <v>64</v>
      </c>
      <c r="V2359">
        <v>94</v>
      </c>
      <c r="W2359">
        <v>92</v>
      </c>
      <c r="X2359">
        <v>72</v>
      </c>
      <c r="Y2359">
        <v>77</v>
      </c>
    </row>
    <row r="2360" spans="1:25" x14ac:dyDescent="0.35">
      <c r="A2360">
        <v>2359</v>
      </c>
      <c r="B2360" t="s">
        <v>28</v>
      </c>
      <c r="C2360">
        <v>47054</v>
      </c>
      <c r="D2360">
        <f>ROUND(AI_Impact_on_Jobs_20303[[#This Row],[Salary]]/1000, 1)</f>
        <v>47.1</v>
      </c>
      <c r="E2360">
        <v>5</v>
      </c>
      <c r="F23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60" t="s">
        <v>22</v>
      </c>
      <c r="H2360">
        <v>69</v>
      </c>
      <c r="I2360">
        <v>112</v>
      </c>
      <c r="J2360">
        <v>42</v>
      </c>
      <c r="K2360" t="s">
        <v>27</v>
      </c>
      <c r="L2360">
        <f>IF(AI_Impact_on_Jobs_20303[[#This Row],[Risk_Category]] = "Low", AI_Impact_on_Jobs_20303[[#This Row],[Automation_Probability_2030]], 0)</f>
        <v>0</v>
      </c>
      <c r="M2360">
        <f>IF(AI_Impact_on_Jobs_20303[[#This Row],[Risk_Category]]="Medium", AI_Impact_on_Jobs_20303[[#This Row],[Automation_Probability_2030]], 0)</f>
        <v>42</v>
      </c>
      <c r="N2360">
        <f>IF(AI_Impact_on_Jobs_20303[[#This Row],[Risk_Category]]="High", AI_Impact_on_Jobs_20303[[#This Row],[Automation_Probability_2030]], 0)</f>
        <v>0</v>
      </c>
      <c r="O2360">
        <f>AVERAGE(AI_Impact_on_Jobs_20303[[#This Row],[Skill_1]:[Skill_10]])</f>
        <v>54.5</v>
      </c>
      <c r="P2360">
        <v>35</v>
      </c>
      <c r="Q2360">
        <v>57</v>
      </c>
      <c r="R2360">
        <v>72</v>
      </c>
      <c r="S2360">
        <v>41</v>
      </c>
      <c r="T2360">
        <v>14</v>
      </c>
      <c r="U2360">
        <v>46</v>
      </c>
      <c r="V2360">
        <v>96</v>
      </c>
      <c r="W2360">
        <v>21</v>
      </c>
      <c r="X2360">
        <v>65</v>
      </c>
      <c r="Y2360">
        <v>98</v>
      </c>
    </row>
    <row r="2361" spans="1:25" x14ac:dyDescent="0.35">
      <c r="A2361">
        <v>2360</v>
      </c>
      <c r="B2361" t="s">
        <v>30</v>
      </c>
      <c r="C2361">
        <v>103080</v>
      </c>
      <c r="D2361">
        <f>ROUND(AI_Impact_on_Jobs_20303[[#This Row],[Salary]]/1000, 1)</f>
        <v>103.1</v>
      </c>
      <c r="E2361">
        <v>17</v>
      </c>
      <c r="F23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61" t="s">
        <v>25</v>
      </c>
      <c r="H2361">
        <v>71</v>
      </c>
      <c r="I2361">
        <v>149</v>
      </c>
      <c r="J2361">
        <v>34</v>
      </c>
      <c r="K2361" t="s">
        <v>27</v>
      </c>
      <c r="L2361">
        <f>IF(AI_Impact_on_Jobs_20303[[#This Row],[Risk_Category]] = "Low", AI_Impact_on_Jobs_20303[[#This Row],[Automation_Probability_2030]], 0)</f>
        <v>0</v>
      </c>
      <c r="M2361">
        <f>IF(AI_Impact_on_Jobs_20303[[#This Row],[Risk_Category]]="Medium", AI_Impact_on_Jobs_20303[[#This Row],[Automation_Probability_2030]], 0)</f>
        <v>34</v>
      </c>
      <c r="N2361">
        <f>IF(AI_Impact_on_Jobs_20303[[#This Row],[Risk_Category]]="High", AI_Impact_on_Jobs_20303[[#This Row],[Automation_Probability_2030]], 0)</f>
        <v>0</v>
      </c>
      <c r="O2361">
        <f>AVERAGE(AI_Impact_on_Jobs_20303[[#This Row],[Skill_1]:[Skill_10]])</f>
        <v>46.5</v>
      </c>
      <c r="P2361">
        <v>55</v>
      </c>
      <c r="Q2361">
        <v>68</v>
      </c>
      <c r="R2361">
        <v>7</v>
      </c>
      <c r="S2361">
        <v>79</v>
      </c>
      <c r="T2361">
        <v>92</v>
      </c>
      <c r="U2361">
        <v>36</v>
      </c>
      <c r="V2361">
        <v>4</v>
      </c>
      <c r="W2361">
        <v>36</v>
      </c>
      <c r="X2361">
        <v>67</v>
      </c>
      <c r="Y2361">
        <v>21</v>
      </c>
    </row>
    <row r="2362" spans="1:25" x14ac:dyDescent="0.35">
      <c r="A2362">
        <v>2361</v>
      </c>
      <c r="B2362" t="s">
        <v>34</v>
      </c>
      <c r="C2362">
        <v>55401</v>
      </c>
      <c r="D2362">
        <f>ROUND(AI_Impact_on_Jobs_20303[[#This Row],[Salary]]/1000, 1)</f>
        <v>55.4</v>
      </c>
      <c r="E2362">
        <v>21</v>
      </c>
      <c r="F23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62" t="s">
        <v>38</v>
      </c>
      <c r="H2362">
        <v>21</v>
      </c>
      <c r="I2362">
        <v>5</v>
      </c>
      <c r="J2362">
        <v>36</v>
      </c>
      <c r="K2362" t="s">
        <v>27</v>
      </c>
      <c r="L2362">
        <f>IF(AI_Impact_on_Jobs_20303[[#This Row],[Risk_Category]] = "Low", AI_Impact_on_Jobs_20303[[#This Row],[Automation_Probability_2030]], 0)</f>
        <v>0</v>
      </c>
      <c r="M2362">
        <f>IF(AI_Impact_on_Jobs_20303[[#This Row],[Risk_Category]]="Medium", AI_Impact_on_Jobs_20303[[#This Row],[Automation_Probability_2030]], 0)</f>
        <v>36</v>
      </c>
      <c r="N2362">
        <f>IF(AI_Impact_on_Jobs_20303[[#This Row],[Risk_Category]]="High", AI_Impact_on_Jobs_20303[[#This Row],[Automation_Probability_2030]], 0)</f>
        <v>0</v>
      </c>
      <c r="O2362">
        <f>AVERAGE(AI_Impact_on_Jobs_20303[[#This Row],[Skill_1]:[Skill_10]])</f>
        <v>49.5</v>
      </c>
      <c r="P2362">
        <v>59</v>
      </c>
      <c r="Q2362">
        <v>39</v>
      </c>
      <c r="R2362">
        <v>72</v>
      </c>
      <c r="S2362">
        <v>67</v>
      </c>
      <c r="T2362">
        <v>8</v>
      </c>
      <c r="U2362">
        <v>87</v>
      </c>
      <c r="V2362">
        <v>82</v>
      </c>
      <c r="W2362">
        <v>45</v>
      </c>
      <c r="X2362">
        <v>31</v>
      </c>
      <c r="Y2362">
        <v>5</v>
      </c>
    </row>
    <row r="2363" spans="1:25" x14ac:dyDescent="0.35">
      <c r="A2363">
        <v>2362</v>
      </c>
      <c r="B2363" t="s">
        <v>26</v>
      </c>
      <c r="C2363">
        <v>41928</v>
      </c>
      <c r="D2363">
        <f>ROUND(AI_Impact_on_Jobs_20303[[#This Row],[Salary]]/1000, 1)</f>
        <v>41.9</v>
      </c>
      <c r="E2363">
        <v>7</v>
      </c>
      <c r="F23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63" t="s">
        <v>38</v>
      </c>
      <c r="H2363">
        <v>31</v>
      </c>
      <c r="I2363">
        <v>104</v>
      </c>
      <c r="J2363">
        <v>34</v>
      </c>
      <c r="K2363" t="s">
        <v>27</v>
      </c>
      <c r="L2363">
        <f>IF(AI_Impact_on_Jobs_20303[[#This Row],[Risk_Category]] = "Low", AI_Impact_on_Jobs_20303[[#This Row],[Automation_Probability_2030]], 0)</f>
        <v>0</v>
      </c>
      <c r="M2363">
        <f>IF(AI_Impact_on_Jobs_20303[[#This Row],[Risk_Category]]="Medium", AI_Impact_on_Jobs_20303[[#This Row],[Automation_Probability_2030]], 0)</f>
        <v>34</v>
      </c>
      <c r="N2363">
        <f>IF(AI_Impact_on_Jobs_20303[[#This Row],[Risk_Category]]="High", AI_Impact_on_Jobs_20303[[#This Row],[Automation_Probability_2030]], 0)</f>
        <v>0</v>
      </c>
      <c r="O2363">
        <f>AVERAGE(AI_Impact_on_Jobs_20303[[#This Row],[Skill_1]:[Skill_10]])</f>
        <v>29.7</v>
      </c>
      <c r="P2363">
        <v>23</v>
      </c>
      <c r="Q2363">
        <v>75</v>
      </c>
      <c r="R2363">
        <v>18</v>
      </c>
      <c r="S2363">
        <v>14</v>
      </c>
      <c r="T2363">
        <v>29</v>
      </c>
      <c r="U2363">
        <v>37</v>
      </c>
      <c r="V2363">
        <v>33</v>
      </c>
      <c r="W2363">
        <v>37</v>
      </c>
      <c r="X2363">
        <v>14</v>
      </c>
      <c r="Y2363">
        <v>17</v>
      </c>
    </row>
    <row r="2364" spans="1:25" x14ac:dyDescent="0.35">
      <c r="A2364">
        <v>2363</v>
      </c>
      <c r="B2364" t="s">
        <v>40</v>
      </c>
      <c r="C2364">
        <v>140177</v>
      </c>
      <c r="D2364">
        <f>ROUND(AI_Impact_on_Jobs_20303[[#This Row],[Salary]]/1000, 1)</f>
        <v>140.19999999999999</v>
      </c>
      <c r="E2364">
        <v>24</v>
      </c>
      <c r="F23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64" t="s">
        <v>38</v>
      </c>
      <c r="H2364">
        <v>4</v>
      </c>
      <c r="I2364">
        <v>84</v>
      </c>
      <c r="J2364">
        <v>25</v>
      </c>
      <c r="K2364" t="s">
        <v>23</v>
      </c>
      <c r="L2364">
        <f>IF(AI_Impact_on_Jobs_20303[[#This Row],[Risk_Category]] = "Low", AI_Impact_on_Jobs_20303[[#This Row],[Automation_Probability_2030]], 0)</f>
        <v>25</v>
      </c>
      <c r="M2364">
        <f>IF(AI_Impact_on_Jobs_20303[[#This Row],[Risk_Category]]="Medium", AI_Impact_on_Jobs_20303[[#This Row],[Automation_Probability_2030]], 0)</f>
        <v>0</v>
      </c>
      <c r="N2364">
        <f>IF(AI_Impact_on_Jobs_20303[[#This Row],[Risk_Category]]="High", AI_Impact_on_Jobs_20303[[#This Row],[Automation_Probability_2030]], 0)</f>
        <v>0</v>
      </c>
      <c r="O2364">
        <f>AVERAGE(AI_Impact_on_Jobs_20303[[#This Row],[Skill_1]:[Skill_10]])</f>
        <v>50.3</v>
      </c>
      <c r="P2364">
        <v>53</v>
      </c>
      <c r="Q2364">
        <v>58</v>
      </c>
      <c r="R2364">
        <v>56</v>
      </c>
      <c r="S2364">
        <v>4</v>
      </c>
      <c r="T2364">
        <v>98</v>
      </c>
      <c r="U2364">
        <v>4</v>
      </c>
      <c r="V2364">
        <v>22</v>
      </c>
      <c r="W2364">
        <v>28</v>
      </c>
      <c r="X2364">
        <v>88</v>
      </c>
      <c r="Y2364">
        <v>92</v>
      </c>
    </row>
    <row r="2365" spans="1:25" x14ac:dyDescent="0.35">
      <c r="A2365">
        <v>2364</v>
      </c>
      <c r="B2365" t="s">
        <v>37</v>
      </c>
      <c r="C2365">
        <v>47024</v>
      </c>
      <c r="D2365">
        <f>ROUND(AI_Impact_on_Jobs_20303[[#This Row],[Salary]]/1000, 1)</f>
        <v>47</v>
      </c>
      <c r="E2365">
        <v>28</v>
      </c>
      <c r="F23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65" t="s">
        <v>22</v>
      </c>
      <c r="H2365">
        <v>42</v>
      </c>
      <c r="I2365">
        <v>141</v>
      </c>
      <c r="J2365">
        <v>34</v>
      </c>
      <c r="K2365" t="s">
        <v>27</v>
      </c>
      <c r="L2365">
        <f>IF(AI_Impact_on_Jobs_20303[[#This Row],[Risk_Category]] = "Low", AI_Impact_on_Jobs_20303[[#This Row],[Automation_Probability_2030]], 0)</f>
        <v>0</v>
      </c>
      <c r="M2365">
        <f>IF(AI_Impact_on_Jobs_20303[[#This Row],[Risk_Category]]="Medium", AI_Impact_on_Jobs_20303[[#This Row],[Automation_Probability_2030]], 0)</f>
        <v>34</v>
      </c>
      <c r="N2365">
        <f>IF(AI_Impact_on_Jobs_20303[[#This Row],[Risk_Category]]="High", AI_Impact_on_Jobs_20303[[#This Row],[Automation_Probability_2030]], 0)</f>
        <v>0</v>
      </c>
      <c r="O2365">
        <f>AVERAGE(AI_Impact_on_Jobs_20303[[#This Row],[Skill_1]:[Skill_10]])</f>
        <v>47.5</v>
      </c>
      <c r="P2365">
        <v>65</v>
      </c>
      <c r="Q2365">
        <v>94</v>
      </c>
      <c r="R2365">
        <v>75</v>
      </c>
      <c r="S2365">
        <v>28</v>
      </c>
      <c r="T2365">
        <v>72</v>
      </c>
      <c r="U2365">
        <v>29</v>
      </c>
      <c r="V2365">
        <v>11</v>
      </c>
      <c r="W2365">
        <v>72</v>
      </c>
      <c r="X2365">
        <v>18</v>
      </c>
      <c r="Y2365">
        <v>11</v>
      </c>
    </row>
    <row r="2366" spans="1:25" x14ac:dyDescent="0.35">
      <c r="A2366">
        <v>2365</v>
      </c>
      <c r="B2366" t="s">
        <v>31</v>
      </c>
      <c r="C2366">
        <v>39612</v>
      </c>
      <c r="D2366">
        <f>ROUND(AI_Impact_on_Jobs_20303[[#This Row],[Salary]]/1000, 1)</f>
        <v>39.6</v>
      </c>
      <c r="E2366">
        <v>10</v>
      </c>
      <c r="F23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66" t="s">
        <v>19</v>
      </c>
      <c r="H2366">
        <v>19</v>
      </c>
      <c r="I2366">
        <v>10</v>
      </c>
      <c r="J2366">
        <v>3</v>
      </c>
      <c r="K2366" t="s">
        <v>23</v>
      </c>
      <c r="L2366">
        <f>IF(AI_Impact_on_Jobs_20303[[#This Row],[Risk_Category]] = "Low", AI_Impact_on_Jobs_20303[[#This Row],[Automation_Probability_2030]], 0)</f>
        <v>3</v>
      </c>
      <c r="M2366">
        <f>IF(AI_Impact_on_Jobs_20303[[#This Row],[Risk_Category]]="Medium", AI_Impact_on_Jobs_20303[[#This Row],[Automation_Probability_2030]], 0)</f>
        <v>0</v>
      </c>
      <c r="N2366">
        <f>IF(AI_Impact_on_Jobs_20303[[#This Row],[Risk_Category]]="High", AI_Impact_on_Jobs_20303[[#This Row],[Automation_Probability_2030]], 0)</f>
        <v>0</v>
      </c>
      <c r="O2366">
        <f>AVERAGE(AI_Impact_on_Jobs_20303[[#This Row],[Skill_1]:[Skill_10]])</f>
        <v>45.8</v>
      </c>
      <c r="P2366">
        <v>68</v>
      </c>
      <c r="Q2366">
        <v>88</v>
      </c>
      <c r="R2366">
        <v>3</v>
      </c>
      <c r="S2366">
        <v>87</v>
      </c>
      <c r="T2366">
        <v>7</v>
      </c>
      <c r="U2366">
        <v>17</v>
      </c>
      <c r="V2366">
        <v>3</v>
      </c>
      <c r="W2366">
        <v>26</v>
      </c>
      <c r="X2366">
        <v>92</v>
      </c>
      <c r="Y2366">
        <v>67</v>
      </c>
    </row>
    <row r="2367" spans="1:25" x14ac:dyDescent="0.35">
      <c r="A2367">
        <v>2366</v>
      </c>
      <c r="B2367" t="s">
        <v>41</v>
      </c>
      <c r="C2367">
        <v>51450</v>
      </c>
      <c r="D2367">
        <f>ROUND(AI_Impact_on_Jobs_20303[[#This Row],[Salary]]/1000, 1)</f>
        <v>51.5</v>
      </c>
      <c r="E2367">
        <v>1</v>
      </c>
      <c r="F23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67" t="s">
        <v>25</v>
      </c>
      <c r="H2367">
        <v>45</v>
      </c>
      <c r="I2367">
        <v>144</v>
      </c>
      <c r="J2367">
        <v>82</v>
      </c>
      <c r="K2367" t="s">
        <v>20</v>
      </c>
      <c r="L2367">
        <f>IF(AI_Impact_on_Jobs_20303[[#This Row],[Risk_Category]] = "Low", AI_Impact_on_Jobs_20303[[#This Row],[Automation_Probability_2030]], 0)</f>
        <v>0</v>
      </c>
      <c r="M2367">
        <f>IF(AI_Impact_on_Jobs_20303[[#This Row],[Risk_Category]]="Medium", AI_Impact_on_Jobs_20303[[#This Row],[Automation_Probability_2030]], 0)</f>
        <v>0</v>
      </c>
      <c r="N2367">
        <f>IF(AI_Impact_on_Jobs_20303[[#This Row],[Risk_Category]]="High", AI_Impact_on_Jobs_20303[[#This Row],[Automation_Probability_2030]], 0)</f>
        <v>82</v>
      </c>
      <c r="O2367">
        <f>AVERAGE(AI_Impact_on_Jobs_20303[[#This Row],[Skill_1]:[Skill_10]])</f>
        <v>40</v>
      </c>
      <c r="P2367">
        <v>2</v>
      </c>
      <c r="Q2367">
        <v>15</v>
      </c>
      <c r="R2367">
        <v>99</v>
      </c>
      <c r="S2367">
        <v>33</v>
      </c>
      <c r="T2367">
        <v>16</v>
      </c>
      <c r="U2367">
        <v>1</v>
      </c>
      <c r="V2367">
        <v>29</v>
      </c>
      <c r="W2367">
        <v>89</v>
      </c>
      <c r="X2367">
        <v>53</v>
      </c>
      <c r="Y2367">
        <v>63</v>
      </c>
    </row>
    <row r="2368" spans="1:25" x14ac:dyDescent="0.35">
      <c r="A2368">
        <v>2367</v>
      </c>
      <c r="B2368" t="s">
        <v>30</v>
      </c>
      <c r="C2368">
        <v>149511</v>
      </c>
      <c r="D2368">
        <f>ROUND(AI_Impact_on_Jobs_20303[[#This Row],[Salary]]/1000, 1)</f>
        <v>149.5</v>
      </c>
      <c r="E2368">
        <v>27</v>
      </c>
      <c r="F23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68" t="s">
        <v>19</v>
      </c>
      <c r="H2368">
        <v>51</v>
      </c>
      <c r="I2368">
        <v>134</v>
      </c>
      <c r="J2368">
        <v>43</v>
      </c>
      <c r="K2368" t="s">
        <v>27</v>
      </c>
      <c r="L2368">
        <f>IF(AI_Impact_on_Jobs_20303[[#This Row],[Risk_Category]] = "Low", AI_Impact_on_Jobs_20303[[#This Row],[Automation_Probability_2030]], 0)</f>
        <v>0</v>
      </c>
      <c r="M2368">
        <f>IF(AI_Impact_on_Jobs_20303[[#This Row],[Risk_Category]]="Medium", AI_Impact_on_Jobs_20303[[#This Row],[Automation_Probability_2030]], 0)</f>
        <v>43</v>
      </c>
      <c r="N2368">
        <f>IF(AI_Impact_on_Jobs_20303[[#This Row],[Risk_Category]]="High", AI_Impact_on_Jobs_20303[[#This Row],[Automation_Probability_2030]], 0)</f>
        <v>0</v>
      </c>
      <c r="O2368">
        <f>AVERAGE(AI_Impact_on_Jobs_20303[[#This Row],[Skill_1]:[Skill_10]])</f>
        <v>49.9</v>
      </c>
      <c r="P2368">
        <v>98</v>
      </c>
      <c r="Q2368">
        <v>8</v>
      </c>
      <c r="R2368">
        <v>72</v>
      </c>
      <c r="S2368">
        <v>66</v>
      </c>
      <c r="T2368">
        <v>19</v>
      </c>
      <c r="U2368">
        <v>39</v>
      </c>
      <c r="V2368">
        <v>31</v>
      </c>
      <c r="W2368">
        <v>9</v>
      </c>
      <c r="X2368">
        <v>58</v>
      </c>
      <c r="Y2368">
        <v>99</v>
      </c>
    </row>
    <row r="2369" spans="1:25" x14ac:dyDescent="0.35">
      <c r="A2369">
        <v>2368</v>
      </c>
      <c r="B2369" t="s">
        <v>24</v>
      </c>
      <c r="C2369">
        <v>106554</v>
      </c>
      <c r="D2369">
        <f>ROUND(AI_Impact_on_Jobs_20303[[#This Row],[Salary]]/1000, 1)</f>
        <v>106.6</v>
      </c>
      <c r="E2369">
        <v>21</v>
      </c>
      <c r="F23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69" t="s">
        <v>25</v>
      </c>
      <c r="H2369">
        <v>55</v>
      </c>
      <c r="I2369">
        <v>54</v>
      </c>
      <c r="J2369">
        <v>73</v>
      </c>
      <c r="K2369" t="s">
        <v>20</v>
      </c>
      <c r="L2369">
        <f>IF(AI_Impact_on_Jobs_20303[[#This Row],[Risk_Category]] = "Low", AI_Impact_on_Jobs_20303[[#This Row],[Automation_Probability_2030]], 0)</f>
        <v>0</v>
      </c>
      <c r="M2369">
        <f>IF(AI_Impact_on_Jobs_20303[[#This Row],[Risk_Category]]="Medium", AI_Impact_on_Jobs_20303[[#This Row],[Automation_Probability_2030]], 0)</f>
        <v>0</v>
      </c>
      <c r="N2369">
        <f>IF(AI_Impact_on_Jobs_20303[[#This Row],[Risk_Category]]="High", AI_Impact_on_Jobs_20303[[#This Row],[Automation_Probability_2030]], 0)</f>
        <v>73</v>
      </c>
      <c r="O2369">
        <f>AVERAGE(AI_Impact_on_Jobs_20303[[#This Row],[Skill_1]:[Skill_10]])</f>
        <v>60</v>
      </c>
      <c r="P2369">
        <v>51</v>
      </c>
      <c r="Q2369">
        <v>99</v>
      </c>
      <c r="R2369">
        <v>88</v>
      </c>
      <c r="S2369">
        <v>34</v>
      </c>
      <c r="T2369">
        <v>54</v>
      </c>
      <c r="U2369">
        <v>55</v>
      </c>
      <c r="V2369">
        <v>69</v>
      </c>
      <c r="W2369">
        <v>69</v>
      </c>
      <c r="X2369">
        <v>79</v>
      </c>
      <c r="Y2369">
        <v>2</v>
      </c>
    </row>
    <row r="2370" spans="1:25" x14ac:dyDescent="0.35">
      <c r="A2370">
        <v>2369</v>
      </c>
      <c r="B2370" t="s">
        <v>32</v>
      </c>
      <c r="C2370">
        <v>97173</v>
      </c>
      <c r="D2370">
        <f>ROUND(AI_Impact_on_Jobs_20303[[#This Row],[Salary]]/1000, 1)</f>
        <v>97.2</v>
      </c>
      <c r="E2370">
        <v>3</v>
      </c>
      <c r="F23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70" t="s">
        <v>25</v>
      </c>
      <c r="H2370">
        <v>7</v>
      </c>
      <c r="I2370">
        <v>98</v>
      </c>
      <c r="J2370">
        <v>67</v>
      </c>
      <c r="K2370" t="s">
        <v>27</v>
      </c>
      <c r="L2370">
        <f>IF(AI_Impact_on_Jobs_20303[[#This Row],[Risk_Category]] = "Low", AI_Impact_on_Jobs_20303[[#This Row],[Automation_Probability_2030]], 0)</f>
        <v>0</v>
      </c>
      <c r="M2370">
        <f>IF(AI_Impact_on_Jobs_20303[[#This Row],[Risk_Category]]="Medium", AI_Impact_on_Jobs_20303[[#This Row],[Automation_Probability_2030]], 0)</f>
        <v>67</v>
      </c>
      <c r="N2370">
        <f>IF(AI_Impact_on_Jobs_20303[[#This Row],[Risk_Category]]="High", AI_Impact_on_Jobs_20303[[#This Row],[Automation_Probability_2030]], 0)</f>
        <v>0</v>
      </c>
      <c r="O2370">
        <f>AVERAGE(AI_Impact_on_Jobs_20303[[#This Row],[Skill_1]:[Skill_10]])</f>
        <v>38.1</v>
      </c>
      <c r="P2370">
        <v>49</v>
      </c>
      <c r="Q2370">
        <v>6</v>
      </c>
      <c r="R2370">
        <v>23</v>
      </c>
      <c r="S2370">
        <v>58</v>
      </c>
      <c r="T2370">
        <v>9</v>
      </c>
      <c r="U2370">
        <v>42</v>
      </c>
      <c r="V2370">
        <v>33</v>
      </c>
      <c r="W2370">
        <v>82</v>
      </c>
      <c r="X2370">
        <v>11</v>
      </c>
      <c r="Y2370">
        <v>68</v>
      </c>
    </row>
    <row r="2371" spans="1:25" x14ac:dyDescent="0.35">
      <c r="A2371">
        <v>2370</v>
      </c>
      <c r="B2371" t="s">
        <v>26</v>
      </c>
      <c r="C2371">
        <v>44517</v>
      </c>
      <c r="D2371">
        <f>ROUND(AI_Impact_on_Jobs_20303[[#This Row],[Salary]]/1000, 1)</f>
        <v>44.5</v>
      </c>
      <c r="E2371">
        <v>3</v>
      </c>
      <c r="F23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71" t="s">
        <v>38</v>
      </c>
      <c r="H2371">
        <v>59</v>
      </c>
      <c r="I2371">
        <v>71</v>
      </c>
      <c r="J2371">
        <v>54</v>
      </c>
      <c r="K2371" t="s">
        <v>27</v>
      </c>
      <c r="L2371">
        <f>IF(AI_Impact_on_Jobs_20303[[#This Row],[Risk_Category]] = "Low", AI_Impact_on_Jobs_20303[[#This Row],[Automation_Probability_2030]], 0)</f>
        <v>0</v>
      </c>
      <c r="M2371">
        <f>IF(AI_Impact_on_Jobs_20303[[#This Row],[Risk_Category]]="Medium", AI_Impact_on_Jobs_20303[[#This Row],[Automation_Probability_2030]], 0)</f>
        <v>54</v>
      </c>
      <c r="N2371">
        <f>IF(AI_Impact_on_Jobs_20303[[#This Row],[Risk_Category]]="High", AI_Impact_on_Jobs_20303[[#This Row],[Automation_Probability_2030]], 0)</f>
        <v>0</v>
      </c>
      <c r="O2371">
        <f>AVERAGE(AI_Impact_on_Jobs_20303[[#This Row],[Skill_1]:[Skill_10]])</f>
        <v>44.5</v>
      </c>
      <c r="P2371">
        <v>67</v>
      </c>
      <c r="Q2371">
        <v>7</v>
      </c>
      <c r="R2371">
        <v>82</v>
      </c>
      <c r="S2371">
        <v>86</v>
      </c>
      <c r="T2371">
        <v>6</v>
      </c>
      <c r="U2371">
        <v>6</v>
      </c>
      <c r="V2371">
        <v>59</v>
      </c>
      <c r="W2371">
        <v>1</v>
      </c>
      <c r="X2371">
        <v>34</v>
      </c>
      <c r="Y2371">
        <v>97</v>
      </c>
    </row>
    <row r="2372" spans="1:25" x14ac:dyDescent="0.35">
      <c r="A2372">
        <v>2371</v>
      </c>
      <c r="B2372" t="s">
        <v>18</v>
      </c>
      <c r="C2372">
        <v>31321</v>
      </c>
      <c r="D2372">
        <f>ROUND(AI_Impact_on_Jobs_20303[[#This Row],[Salary]]/1000, 1)</f>
        <v>31.3</v>
      </c>
      <c r="E2372">
        <v>22</v>
      </c>
      <c r="F23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72" t="s">
        <v>19</v>
      </c>
      <c r="H2372">
        <v>93</v>
      </c>
      <c r="I2372">
        <v>118</v>
      </c>
      <c r="J2372">
        <v>71</v>
      </c>
      <c r="K2372" t="s">
        <v>20</v>
      </c>
      <c r="L2372">
        <f>IF(AI_Impact_on_Jobs_20303[[#This Row],[Risk_Category]] = "Low", AI_Impact_on_Jobs_20303[[#This Row],[Automation_Probability_2030]], 0)</f>
        <v>0</v>
      </c>
      <c r="M2372">
        <f>IF(AI_Impact_on_Jobs_20303[[#This Row],[Risk_Category]]="Medium", AI_Impact_on_Jobs_20303[[#This Row],[Automation_Probability_2030]], 0)</f>
        <v>0</v>
      </c>
      <c r="N2372">
        <f>IF(AI_Impact_on_Jobs_20303[[#This Row],[Risk_Category]]="High", AI_Impact_on_Jobs_20303[[#This Row],[Automation_Probability_2030]], 0)</f>
        <v>71</v>
      </c>
      <c r="O2372">
        <f>AVERAGE(AI_Impact_on_Jobs_20303[[#This Row],[Skill_1]:[Skill_10]])</f>
        <v>51.3</v>
      </c>
      <c r="P2372">
        <v>8</v>
      </c>
      <c r="Q2372">
        <v>72</v>
      </c>
      <c r="R2372">
        <v>55</v>
      </c>
      <c r="S2372">
        <v>13</v>
      </c>
      <c r="T2372">
        <v>61</v>
      </c>
      <c r="U2372">
        <v>81</v>
      </c>
      <c r="V2372">
        <v>75</v>
      </c>
      <c r="W2372">
        <v>25</v>
      </c>
      <c r="X2372">
        <v>26</v>
      </c>
      <c r="Y2372">
        <v>97</v>
      </c>
    </row>
    <row r="2373" spans="1:25" x14ac:dyDescent="0.35">
      <c r="A2373">
        <v>2372</v>
      </c>
      <c r="B2373" t="s">
        <v>29</v>
      </c>
      <c r="C2373">
        <v>93001</v>
      </c>
      <c r="D2373">
        <f>ROUND(AI_Impact_on_Jobs_20303[[#This Row],[Salary]]/1000, 1)</f>
        <v>93</v>
      </c>
      <c r="E2373">
        <v>25</v>
      </c>
      <c r="F23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73" t="s">
        <v>25</v>
      </c>
      <c r="H2373">
        <v>32</v>
      </c>
      <c r="I2373">
        <v>132</v>
      </c>
      <c r="J2373">
        <v>9</v>
      </c>
      <c r="K2373" t="s">
        <v>23</v>
      </c>
      <c r="L2373">
        <f>IF(AI_Impact_on_Jobs_20303[[#This Row],[Risk_Category]] = "Low", AI_Impact_on_Jobs_20303[[#This Row],[Automation_Probability_2030]], 0)</f>
        <v>9</v>
      </c>
      <c r="M2373">
        <f>IF(AI_Impact_on_Jobs_20303[[#This Row],[Risk_Category]]="Medium", AI_Impact_on_Jobs_20303[[#This Row],[Automation_Probability_2030]], 0)</f>
        <v>0</v>
      </c>
      <c r="N2373">
        <f>IF(AI_Impact_on_Jobs_20303[[#This Row],[Risk_Category]]="High", AI_Impact_on_Jobs_20303[[#This Row],[Automation_Probability_2030]], 0)</f>
        <v>0</v>
      </c>
      <c r="O2373">
        <f>AVERAGE(AI_Impact_on_Jobs_20303[[#This Row],[Skill_1]:[Skill_10]])</f>
        <v>35.6</v>
      </c>
      <c r="P2373">
        <v>2</v>
      </c>
      <c r="Q2373">
        <v>18</v>
      </c>
      <c r="R2373">
        <v>9</v>
      </c>
      <c r="S2373">
        <v>85</v>
      </c>
      <c r="T2373">
        <v>58</v>
      </c>
      <c r="U2373">
        <v>26</v>
      </c>
      <c r="V2373">
        <v>85</v>
      </c>
      <c r="W2373">
        <v>8</v>
      </c>
      <c r="X2373">
        <v>1</v>
      </c>
      <c r="Y2373">
        <v>64</v>
      </c>
    </row>
    <row r="2374" spans="1:25" x14ac:dyDescent="0.35">
      <c r="A2374">
        <v>2373</v>
      </c>
      <c r="B2374" t="s">
        <v>42</v>
      </c>
      <c r="C2374">
        <v>35685</v>
      </c>
      <c r="D2374">
        <f>ROUND(AI_Impact_on_Jobs_20303[[#This Row],[Salary]]/1000, 1)</f>
        <v>35.700000000000003</v>
      </c>
      <c r="E2374">
        <v>23</v>
      </c>
      <c r="F23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74" t="s">
        <v>38</v>
      </c>
      <c r="H2374">
        <v>72</v>
      </c>
      <c r="I2374">
        <v>122</v>
      </c>
      <c r="J2374">
        <v>37</v>
      </c>
      <c r="K2374" t="s">
        <v>27</v>
      </c>
      <c r="L2374">
        <f>IF(AI_Impact_on_Jobs_20303[[#This Row],[Risk_Category]] = "Low", AI_Impact_on_Jobs_20303[[#This Row],[Automation_Probability_2030]], 0)</f>
        <v>0</v>
      </c>
      <c r="M2374">
        <f>IF(AI_Impact_on_Jobs_20303[[#This Row],[Risk_Category]]="Medium", AI_Impact_on_Jobs_20303[[#This Row],[Automation_Probability_2030]], 0)</f>
        <v>37</v>
      </c>
      <c r="N2374">
        <f>IF(AI_Impact_on_Jobs_20303[[#This Row],[Risk_Category]]="High", AI_Impact_on_Jobs_20303[[#This Row],[Automation_Probability_2030]], 0)</f>
        <v>0</v>
      </c>
      <c r="O2374">
        <f>AVERAGE(AI_Impact_on_Jobs_20303[[#This Row],[Skill_1]:[Skill_10]])</f>
        <v>38.9</v>
      </c>
      <c r="P2374">
        <v>32</v>
      </c>
      <c r="Q2374">
        <v>84</v>
      </c>
      <c r="R2374">
        <v>9</v>
      </c>
      <c r="S2374">
        <v>28</v>
      </c>
      <c r="T2374">
        <v>2</v>
      </c>
      <c r="U2374">
        <v>86</v>
      </c>
      <c r="V2374">
        <v>38</v>
      </c>
      <c r="W2374">
        <v>33</v>
      </c>
      <c r="X2374">
        <v>35</v>
      </c>
      <c r="Y2374">
        <v>42</v>
      </c>
    </row>
    <row r="2375" spans="1:25" x14ac:dyDescent="0.35">
      <c r="A2375">
        <v>2374</v>
      </c>
      <c r="B2375" t="s">
        <v>36</v>
      </c>
      <c r="C2375">
        <v>35335</v>
      </c>
      <c r="D2375">
        <f>ROUND(AI_Impact_on_Jobs_20303[[#This Row],[Salary]]/1000, 1)</f>
        <v>35.299999999999997</v>
      </c>
      <c r="E2375">
        <v>13</v>
      </c>
      <c r="F23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75" t="s">
        <v>25</v>
      </c>
      <c r="H2375">
        <v>57</v>
      </c>
      <c r="I2375">
        <v>58</v>
      </c>
      <c r="J2375">
        <v>69</v>
      </c>
      <c r="K2375" t="s">
        <v>27</v>
      </c>
      <c r="L2375">
        <f>IF(AI_Impact_on_Jobs_20303[[#This Row],[Risk_Category]] = "Low", AI_Impact_on_Jobs_20303[[#This Row],[Automation_Probability_2030]], 0)</f>
        <v>0</v>
      </c>
      <c r="M2375">
        <f>IF(AI_Impact_on_Jobs_20303[[#This Row],[Risk_Category]]="Medium", AI_Impact_on_Jobs_20303[[#This Row],[Automation_Probability_2030]], 0)</f>
        <v>69</v>
      </c>
      <c r="N2375">
        <f>IF(AI_Impact_on_Jobs_20303[[#This Row],[Risk_Category]]="High", AI_Impact_on_Jobs_20303[[#This Row],[Automation_Probability_2030]], 0)</f>
        <v>0</v>
      </c>
      <c r="O2375">
        <f>AVERAGE(AI_Impact_on_Jobs_20303[[#This Row],[Skill_1]:[Skill_10]])</f>
        <v>50.5</v>
      </c>
      <c r="P2375">
        <v>94</v>
      </c>
      <c r="Q2375">
        <v>93</v>
      </c>
      <c r="R2375">
        <v>88</v>
      </c>
      <c r="S2375">
        <v>66</v>
      </c>
      <c r="T2375">
        <v>22</v>
      </c>
      <c r="U2375">
        <v>5</v>
      </c>
      <c r="V2375">
        <v>1</v>
      </c>
      <c r="W2375">
        <v>32</v>
      </c>
      <c r="X2375">
        <v>5</v>
      </c>
      <c r="Y2375">
        <v>99</v>
      </c>
    </row>
    <row r="2376" spans="1:25" x14ac:dyDescent="0.35">
      <c r="A2376">
        <v>2375</v>
      </c>
      <c r="B2376" t="s">
        <v>30</v>
      </c>
      <c r="C2376">
        <v>110286</v>
      </c>
      <c r="D2376">
        <f>ROUND(AI_Impact_on_Jobs_20303[[#This Row],[Salary]]/1000, 1)</f>
        <v>110.3</v>
      </c>
      <c r="E2376">
        <v>26</v>
      </c>
      <c r="F23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76" t="s">
        <v>38</v>
      </c>
      <c r="H2376">
        <v>52</v>
      </c>
      <c r="I2376">
        <v>12</v>
      </c>
      <c r="J2376">
        <v>37</v>
      </c>
      <c r="K2376" t="s">
        <v>27</v>
      </c>
      <c r="L2376">
        <f>IF(AI_Impact_on_Jobs_20303[[#This Row],[Risk_Category]] = "Low", AI_Impact_on_Jobs_20303[[#This Row],[Automation_Probability_2030]], 0)</f>
        <v>0</v>
      </c>
      <c r="M2376">
        <f>IF(AI_Impact_on_Jobs_20303[[#This Row],[Risk_Category]]="Medium", AI_Impact_on_Jobs_20303[[#This Row],[Automation_Probability_2030]], 0)</f>
        <v>37</v>
      </c>
      <c r="N2376">
        <f>IF(AI_Impact_on_Jobs_20303[[#This Row],[Risk_Category]]="High", AI_Impact_on_Jobs_20303[[#This Row],[Automation_Probability_2030]], 0)</f>
        <v>0</v>
      </c>
      <c r="O2376">
        <f>AVERAGE(AI_Impact_on_Jobs_20303[[#This Row],[Skill_1]:[Skill_10]])</f>
        <v>61.3</v>
      </c>
      <c r="P2376">
        <v>93</v>
      </c>
      <c r="Q2376">
        <v>53</v>
      </c>
      <c r="R2376">
        <v>28</v>
      </c>
      <c r="S2376">
        <v>94</v>
      </c>
      <c r="T2376">
        <v>63</v>
      </c>
      <c r="U2376">
        <v>48</v>
      </c>
      <c r="V2376">
        <v>58</v>
      </c>
      <c r="W2376">
        <v>75</v>
      </c>
      <c r="X2376">
        <v>15</v>
      </c>
      <c r="Y2376">
        <v>86</v>
      </c>
    </row>
    <row r="2377" spans="1:25" x14ac:dyDescent="0.35">
      <c r="A2377">
        <v>2376</v>
      </c>
      <c r="B2377" t="s">
        <v>40</v>
      </c>
      <c r="C2377">
        <v>45641</v>
      </c>
      <c r="D2377">
        <f>ROUND(AI_Impact_on_Jobs_20303[[#This Row],[Salary]]/1000, 1)</f>
        <v>45.6</v>
      </c>
      <c r="E2377">
        <v>16</v>
      </c>
      <c r="F23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77" t="s">
        <v>22</v>
      </c>
      <c r="H2377">
        <v>57</v>
      </c>
      <c r="I2377">
        <v>118</v>
      </c>
      <c r="J2377">
        <v>26</v>
      </c>
      <c r="K2377" t="s">
        <v>23</v>
      </c>
      <c r="L2377">
        <f>IF(AI_Impact_on_Jobs_20303[[#This Row],[Risk_Category]] = "Low", AI_Impact_on_Jobs_20303[[#This Row],[Automation_Probability_2030]], 0)</f>
        <v>26</v>
      </c>
      <c r="M2377">
        <f>IF(AI_Impact_on_Jobs_20303[[#This Row],[Risk_Category]]="Medium", AI_Impact_on_Jobs_20303[[#This Row],[Automation_Probability_2030]], 0)</f>
        <v>0</v>
      </c>
      <c r="N2377">
        <f>IF(AI_Impact_on_Jobs_20303[[#This Row],[Risk_Category]]="High", AI_Impact_on_Jobs_20303[[#This Row],[Automation_Probability_2030]], 0)</f>
        <v>0</v>
      </c>
      <c r="O2377">
        <f>AVERAGE(AI_Impact_on_Jobs_20303[[#This Row],[Skill_1]:[Skill_10]])</f>
        <v>44.9</v>
      </c>
      <c r="P2377">
        <v>37</v>
      </c>
      <c r="Q2377">
        <v>99</v>
      </c>
      <c r="R2377">
        <v>68</v>
      </c>
      <c r="S2377">
        <v>42</v>
      </c>
      <c r="T2377">
        <v>68</v>
      </c>
      <c r="U2377">
        <v>52</v>
      </c>
      <c r="V2377">
        <v>11</v>
      </c>
      <c r="W2377">
        <v>8</v>
      </c>
      <c r="X2377">
        <v>56</v>
      </c>
      <c r="Y2377">
        <v>8</v>
      </c>
    </row>
    <row r="2378" spans="1:25" x14ac:dyDescent="0.35">
      <c r="A2378">
        <v>2377</v>
      </c>
      <c r="B2378" t="s">
        <v>39</v>
      </c>
      <c r="C2378">
        <v>50242</v>
      </c>
      <c r="D2378">
        <f>ROUND(AI_Impact_on_Jobs_20303[[#This Row],[Salary]]/1000, 1)</f>
        <v>50.2</v>
      </c>
      <c r="E2378">
        <v>5</v>
      </c>
      <c r="F23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78" t="s">
        <v>22</v>
      </c>
      <c r="H2378">
        <v>54</v>
      </c>
      <c r="I2378">
        <v>127</v>
      </c>
      <c r="J2378">
        <v>95</v>
      </c>
      <c r="K2378" t="s">
        <v>20</v>
      </c>
      <c r="L2378">
        <f>IF(AI_Impact_on_Jobs_20303[[#This Row],[Risk_Category]] = "Low", AI_Impact_on_Jobs_20303[[#This Row],[Automation_Probability_2030]], 0)</f>
        <v>0</v>
      </c>
      <c r="M2378">
        <f>IF(AI_Impact_on_Jobs_20303[[#This Row],[Risk_Category]]="Medium", AI_Impact_on_Jobs_20303[[#This Row],[Automation_Probability_2030]], 0)</f>
        <v>0</v>
      </c>
      <c r="N2378">
        <f>IF(AI_Impact_on_Jobs_20303[[#This Row],[Risk_Category]]="High", AI_Impact_on_Jobs_20303[[#This Row],[Automation_Probability_2030]], 0)</f>
        <v>95</v>
      </c>
      <c r="O2378">
        <f>AVERAGE(AI_Impact_on_Jobs_20303[[#This Row],[Skill_1]:[Skill_10]])</f>
        <v>42.4</v>
      </c>
      <c r="P2378">
        <v>88</v>
      </c>
      <c r="Q2378">
        <v>86</v>
      </c>
      <c r="R2378">
        <v>25</v>
      </c>
      <c r="S2378">
        <v>84</v>
      </c>
      <c r="T2378">
        <v>17</v>
      </c>
      <c r="U2378">
        <v>2</v>
      </c>
      <c r="V2378">
        <v>11</v>
      </c>
      <c r="W2378">
        <v>86</v>
      </c>
      <c r="X2378">
        <v>11</v>
      </c>
      <c r="Y2378">
        <v>14</v>
      </c>
    </row>
    <row r="2379" spans="1:25" x14ac:dyDescent="0.35">
      <c r="A2379">
        <v>2378</v>
      </c>
      <c r="B2379" t="s">
        <v>31</v>
      </c>
      <c r="C2379">
        <v>60166</v>
      </c>
      <c r="D2379">
        <f>ROUND(AI_Impact_on_Jobs_20303[[#This Row],[Salary]]/1000, 1)</f>
        <v>60.2</v>
      </c>
      <c r="E2379">
        <v>19</v>
      </c>
      <c r="F23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79" t="s">
        <v>19</v>
      </c>
      <c r="H2379">
        <v>57</v>
      </c>
      <c r="I2379">
        <v>138</v>
      </c>
      <c r="J2379">
        <v>15</v>
      </c>
      <c r="K2379" t="s">
        <v>23</v>
      </c>
      <c r="L2379">
        <f>IF(AI_Impact_on_Jobs_20303[[#This Row],[Risk_Category]] = "Low", AI_Impact_on_Jobs_20303[[#This Row],[Automation_Probability_2030]], 0)</f>
        <v>15</v>
      </c>
      <c r="M2379">
        <f>IF(AI_Impact_on_Jobs_20303[[#This Row],[Risk_Category]]="Medium", AI_Impact_on_Jobs_20303[[#This Row],[Automation_Probability_2030]], 0)</f>
        <v>0</v>
      </c>
      <c r="N2379">
        <f>IF(AI_Impact_on_Jobs_20303[[#This Row],[Risk_Category]]="High", AI_Impact_on_Jobs_20303[[#This Row],[Automation_Probability_2030]], 0)</f>
        <v>0</v>
      </c>
      <c r="O2379">
        <f>AVERAGE(AI_Impact_on_Jobs_20303[[#This Row],[Skill_1]:[Skill_10]])</f>
        <v>43.5</v>
      </c>
      <c r="P2379">
        <v>55</v>
      </c>
      <c r="Q2379">
        <v>17</v>
      </c>
      <c r="R2379">
        <v>27</v>
      </c>
      <c r="S2379">
        <v>13</v>
      </c>
      <c r="T2379">
        <v>41</v>
      </c>
      <c r="U2379">
        <v>59</v>
      </c>
      <c r="V2379">
        <v>28</v>
      </c>
      <c r="W2379">
        <v>85</v>
      </c>
      <c r="X2379">
        <v>98</v>
      </c>
      <c r="Y2379">
        <v>12</v>
      </c>
    </row>
    <row r="2380" spans="1:25" x14ac:dyDescent="0.35">
      <c r="A2380">
        <v>2379</v>
      </c>
      <c r="B2380" t="s">
        <v>34</v>
      </c>
      <c r="C2380">
        <v>61232</v>
      </c>
      <c r="D2380">
        <f>ROUND(AI_Impact_on_Jobs_20303[[#This Row],[Salary]]/1000, 1)</f>
        <v>61.2</v>
      </c>
      <c r="E2380">
        <v>15</v>
      </c>
      <c r="F23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80" t="s">
        <v>19</v>
      </c>
      <c r="H2380">
        <v>79</v>
      </c>
      <c r="I2380">
        <v>69</v>
      </c>
      <c r="J2380">
        <v>44</v>
      </c>
      <c r="K2380" t="s">
        <v>27</v>
      </c>
      <c r="L2380">
        <f>IF(AI_Impact_on_Jobs_20303[[#This Row],[Risk_Category]] = "Low", AI_Impact_on_Jobs_20303[[#This Row],[Automation_Probability_2030]], 0)</f>
        <v>0</v>
      </c>
      <c r="M2380">
        <f>IF(AI_Impact_on_Jobs_20303[[#This Row],[Risk_Category]]="Medium", AI_Impact_on_Jobs_20303[[#This Row],[Automation_Probability_2030]], 0)</f>
        <v>44</v>
      </c>
      <c r="N2380">
        <f>IF(AI_Impact_on_Jobs_20303[[#This Row],[Risk_Category]]="High", AI_Impact_on_Jobs_20303[[#This Row],[Automation_Probability_2030]], 0)</f>
        <v>0</v>
      </c>
      <c r="O2380">
        <f>AVERAGE(AI_Impact_on_Jobs_20303[[#This Row],[Skill_1]:[Skill_10]])</f>
        <v>39.9</v>
      </c>
      <c r="P2380">
        <v>39</v>
      </c>
      <c r="Q2380">
        <v>92</v>
      </c>
      <c r="R2380">
        <v>66</v>
      </c>
      <c r="S2380">
        <v>4</v>
      </c>
      <c r="T2380">
        <v>1</v>
      </c>
      <c r="U2380">
        <v>2</v>
      </c>
      <c r="V2380">
        <v>32</v>
      </c>
      <c r="W2380">
        <v>48</v>
      </c>
      <c r="X2380">
        <v>84</v>
      </c>
      <c r="Y2380">
        <v>31</v>
      </c>
    </row>
    <row r="2381" spans="1:25" x14ac:dyDescent="0.35">
      <c r="A2381">
        <v>2380</v>
      </c>
      <c r="B2381" t="s">
        <v>37</v>
      </c>
      <c r="C2381">
        <v>78720</v>
      </c>
      <c r="D2381">
        <f>ROUND(AI_Impact_on_Jobs_20303[[#This Row],[Salary]]/1000, 1)</f>
        <v>78.7</v>
      </c>
      <c r="E2381">
        <v>29</v>
      </c>
      <c r="F23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81" t="s">
        <v>22</v>
      </c>
      <c r="H2381">
        <v>33</v>
      </c>
      <c r="I2381">
        <v>51</v>
      </c>
      <c r="J2381">
        <v>68</v>
      </c>
      <c r="K2381" t="s">
        <v>27</v>
      </c>
      <c r="L2381">
        <f>IF(AI_Impact_on_Jobs_20303[[#This Row],[Risk_Category]] = "Low", AI_Impact_on_Jobs_20303[[#This Row],[Automation_Probability_2030]], 0)</f>
        <v>0</v>
      </c>
      <c r="M2381">
        <f>IF(AI_Impact_on_Jobs_20303[[#This Row],[Risk_Category]]="Medium", AI_Impact_on_Jobs_20303[[#This Row],[Automation_Probability_2030]], 0)</f>
        <v>68</v>
      </c>
      <c r="N2381">
        <f>IF(AI_Impact_on_Jobs_20303[[#This Row],[Risk_Category]]="High", AI_Impact_on_Jobs_20303[[#This Row],[Automation_Probability_2030]], 0)</f>
        <v>0</v>
      </c>
      <c r="O2381">
        <f>AVERAGE(AI_Impact_on_Jobs_20303[[#This Row],[Skill_1]:[Skill_10]])</f>
        <v>38.6</v>
      </c>
      <c r="P2381">
        <v>14</v>
      </c>
      <c r="Q2381">
        <v>29</v>
      </c>
      <c r="R2381">
        <v>13</v>
      </c>
      <c r="S2381">
        <v>49</v>
      </c>
      <c r="T2381">
        <v>93</v>
      </c>
      <c r="U2381">
        <v>1</v>
      </c>
      <c r="V2381">
        <v>44</v>
      </c>
      <c r="W2381">
        <v>2</v>
      </c>
      <c r="X2381">
        <v>77</v>
      </c>
      <c r="Y2381">
        <v>64</v>
      </c>
    </row>
    <row r="2382" spans="1:25" x14ac:dyDescent="0.35">
      <c r="A2382">
        <v>2381</v>
      </c>
      <c r="B2382" t="s">
        <v>24</v>
      </c>
      <c r="C2382">
        <v>125110</v>
      </c>
      <c r="D2382">
        <f>ROUND(AI_Impact_on_Jobs_20303[[#This Row],[Salary]]/1000, 1)</f>
        <v>125.1</v>
      </c>
      <c r="E2382">
        <v>4</v>
      </c>
      <c r="F23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82" t="s">
        <v>38</v>
      </c>
      <c r="H2382">
        <v>47</v>
      </c>
      <c r="I2382">
        <v>141</v>
      </c>
      <c r="J2382">
        <v>8</v>
      </c>
      <c r="K2382" t="s">
        <v>20</v>
      </c>
      <c r="L2382">
        <f>IF(AI_Impact_on_Jobs_20303[[#This Row],[Risk_Category]] = "Low", AI_Impact_on_Jobs_20303[[#This Row],[Automation_Probability_2030]], 0)</f>
        <v>0</v>
      </c>
      <c r="M2382">
        <f>IF(AI_Impact_on_Jobs_20303[[#This Row],[Risk_Category]]="Medium", AI_Impact_on_Jobs_20303[[#This Row],[Automation_Probability_2030]], 0)</f>
        <v>0</v>
      </c>
      <c r="N2382">
        <f>IF(AI_Impact_on_Jobs_20303[[#This Row],[Risk_Category]]="High", AI_Impact_on_Jobs_20303[[#This Row],[Automation_Probability_2030]], 0)</f>
        <v>8</v>
      </c>
      <c r="O2382">
        <f>AVERAGE(AI_Impact_on_Jobs_20303[[#This Row],[Skill_1]:[Skill_10]])</f>
        <v>34.9</v>
      </c>
      <c r="P2382">
        <v>51</v>
      </c>
      <c r="Q2382">
        <v>7</v>
      </c>
      <c r="R2382">
        <v>52</v>
      </c>
      <c r="S2382">
        <v>19</v>
      </c>
      <c r="T2382">
        <v>32</v>
      </c>
      <c r="U2382">
        <v>9</v>
      </c>
      <c r="V2382">
        <v>43</v>
      </c>
      <c r="W2382">
        <v>61</v>
      </c>
      <c r="X2382">
        <v>12</v>
      </c>
      <c r="Y2382">
        <v>63</v>
      </c>
    </row>
    <row r="2383" spans="1:25" x14ac:dyDescent="0.35">
      <c r="A2383">
        <v>2382</v>
      </c>
      <c r="B2383" t="s">
        <v>44</v>
      </c>
      <c r="C2383">
        <v>113128</v>
      </c>
      <c r="D2383">
        <f>ROUND(AI_Impact_on_Jobs_20303[[#This Row],[Salary]]/1000, 1)</f>
        <v>113.1</v>
      </c>
      <c r="E2383">
        <v>7</v>
      </c>
      <c r="F23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83" t="s">
        <v>25</v>
      </c>
      <c r="H2383">
        <v>34</v>
      </c>
      <c r="I2383">
        <v>72</v>
      </c>
      <c r="J2383">
        <v>66</v>
      </c>
      <c r="K2383" t="s">
        <v>27</v>
      </c>
      <c r="L2383">
        <f>IF(AI_Impact_on_Jobs_20303[[#This Row],[Risk_Category]] = "Low", AI_Impact_on_Jobs_20303[[#This Row],[Automation_Probability_2030]], 0)</f>
        <v>0</v>
      </c>
      <c r="M2383">
        <f>IF(AI_Impact_on_Jobs_20303[[#This Row],[Risk_Category]]="Medium", AI_Impact_on_Jobs_20303[[#This Row],[Automation_Probability_2030]], 0)</f>
        <v>66</v>
      </c>
      <c r="N2383">
        <f>IF(AI_Impact_on_Jobs_20303[[#This Row],[Risk_Category]]="High", AI_Impact_on_Jobs_20303[[#This Row],[Automation_Probability_2030]], 0)</f>
        <v>0</v>
      </c>
      <c r="O2383">
        <f>AVERAGE(AI_Impact_on_Jobs_20303[[#This Row],[Skill_1]:[Skill_10]])</f>
        <v>47.5</v>
      </c>
      <c r="P2383">
        <v>69</v>
      </c>
      <c r="Q2383">
        <v>11</v>
      </c>
      <c r="R2383">
        <v>41</v>
      </c>
      <c r="S2383">
        <v>67</v>
      </c>
      <c r="T2383">
        <v>57</v>
      </c>
      <c r="U2383">
        <v>62</v>
      </c>
      <c r="V2383">
        <v>57</v>
      </c>
      <c r="W2383">
        <v>8</v>
      </c>
      <c r="X2383">
        <v>32</v>
      </c>
      <c r="Y2383">
        <v>71</v>
      </c>
    </row>
    <row r="2384" spans="1:25" x14ac:dyDescent="0.35">
      <c r="A2384">
        <v>2383</v>
      </c>
      <c r="B2384" t="s">
        <v>31</v>
      </c>
      <c r="C2384">
        <v>120605</v>
      </c>
      <c r="D2384">
        <f>ROUND(AI_Impact_on_Jobs_20303[[#This Row],[Salary]]/1000, 1)</f>
        <v>120.6</v>
      </c>
      <c r="E2384">
        <v>29</v>
      </c>
      <c r="F23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84" t="s">
        <v>22</v>
      </c>
      <c r="H2384">
        <v>39</v>
      </c>
      <c r="I2384">
        <v>129</v>
      </c>
      <c r="J2384">
        <v>11</v>
      </c>
      <c r="K2384" t="s">
        <v>23</v>
      </c>
      <c r="L2384">
        <f>IF(AI_Impact_on_Jobs_20303[[#This Row],[Risk_Category]] = "Low", AI_Impact_on_Jobs_20303[[#This Row],[Automation_Probability_2030]], 0)</f>
        <v>11</v>
      </c>
      <c r="M2384">
        <f>IF(AI_Impact_on_Jobs_20303[[#This Row],[Risk_Category]]="Medium", AI_Impact_on_Jobs_20303[[#This Row],[Automation_Probability_2030]], 0)</f>
        <v>0</v>
      </c>
      <c r="N2384">
        <f>IF(AI_Impact_on_Jobs_20303[[#This Row],[Risk_Category]]="High", AI_Impact_on_Jobs_20303[[#This Row],[Automation_Probability_2030]], 0)</f>
        <v>0</v>
      </c>
      <c r="O2384">
        <f>AVERAGE(AI_Impact_on_Jobs_20303[[#This Row],[Skill_1]:[Skill_10]])</f>
        <v>32.4</v>
      </c>
      <c r="P2384">
        <v>28</v>
      </c>
      <c r="Q2384">
        <v>93</v>
      </c>
      <c r="R2384">
        <v>3</v>
      </c>
      <c r="S2384">
        <v>22</v>
      </c>
      <c r="T2384">
        <v>48</v>
      </c>
      <c r="U2384">
        <v>4</v>
      </c>
      <c r="V2384">
        <v>63</v>
      </c>
      <c r="W2384">
        <v>19</v>
      </c>
      <c r="X2384">
        <v>7</v>
      </c>
      <c r="Y2384">
        <v>37</v>
      </c>
    </row>
    <row r="2385" spans="1:25" x14ac:dyDescent="0.35">
      <c r="A2385">
        <v>2384</v>
      </c>
      <c r="B2385" t="s">
        <v>33</v>
      </c>
      <c r="C2385">
        <v>39513</v>
      </c>
      <c r="D2385">
        <f>ROUND(AI_Impact_on_Jobs_20303[[#This Row],[Salary]]/1000, 1)</f>
        <v>39.5</v>
      </c>
      <c r="E2385">
        <v>18</v>
      </c>
      <c r="F23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85" t="s">
        <v>38</v>
      </c>
      <c r="H2385">
        <v>56</v>
      </c>
      <c r="I2385">
        <v>11</v>
      </c>
      <c r="J2385">
        <v>84</v>
      </c>
      <c r="K2385" t="s">
        <v>20</v>
      </c>
      <c r="L2385">
        <f>IF(AI_Impact_on_Jobs_20303[[#This Row],[Risk_Category]] = "Low", AI_Impact_on_Jobs_20303[[#This Row],[Automation_Probability_2030]], 0)</f>
        <v>0</v>
      </c>
      <c r="M2385">
        <f>IF(AI_Impact_on_Jobs_20303[[#This Row],[Risk_Category]]="Medium", AI_Impact_on_Jobs_20303[[#This Row],[Automation_Probability_2030]], 0)</f>
        <v>0</v>
      </c>
      <c r="N2385">
        <f>IF(AI_Impact_on_Jobs_20303[[#This Row],[Risk_Category]]="High", AI_Impact_on_Jobs_20303[[#This Row],[Automation_Probability_2030]], 0)</f>
        <v>84</v>
      </c>
      <c r="O2385">
        <f>AVERAGE(AI_Impact_on_Jobs_20303[[#This Row],[Skill_1]:[Skill_10]])</f>
        <v>38.200000000000003</v>
      </c>
      <c r="P2385">
        <v>25</v>
      </c>
      <c r="Q2385">
        <v>76</v>
      </c>
      <c r="R2385">
        <v>9</v>
      </c>
      <c r="S2385">
        <v>2</v>
      </c>
      <c r="T2385">
        <v>74</v>
      </c>
      <c r="U2385">
        <v>28</v>
      </c>
      <c r="V2385">
        <v>49</v>
      </c>
      <c r="W2385">
        <v>33</v>
      </c>
      <c r="X2385">
        <v>51</v>
      </c>
      <c r="Y2385">
        <v>35</v>
      </c>
    </row>
    <row r="2386" spans="1:25" x14ac:dyDescent="0.35">
      <c r="A2386">
        <v>2385</v>
      </c>
      <c r="B2386" t="s">
        <v>34</v>
      </c>
      <c r="C2386">
        <v>57177</v>
      </c>
      <c r="D2386">
        <f>ROUND(AI_Impact_on_Jobs_20303[[#This Row],[Salary]]/1000, 1)</f>
        <v>57.2</v>
      </c>
      <c r="E2386">
        <v>0</v>
      </c>
      <c r="F23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86" t="s">
        <v>19</v>
      </c>
      <c r="H2386">
        <v>85</v>
      </c>
      <c r="I2386">
        <v>65</v>
      </c>
      <c r="J2386">
        <v>44</v>
      </c>
      <c r="K2386" t="s">
        <v>27</v>
      </c>
      <c r="L2386">
        <f>IF(AI_Impact_on_Jobs_20303[[#This Row],[Risk_Category]] = "Low", AI_Impact_on_Jobs_20303[[#This Row],[Automation_Probability_2030]], 0)</f>
        <v>0</v>
      </c>
      <c r="M2386">
        <f>IF(AI_Impact_on_Jobs_20303[[#This Row],[Risk_Category]]="Medium", AI_Impact_on_Jobs_20303[[#This Row],[Automation_Probability_2030]], 0)</f>
        <v>44</v>
      </c>
      <c r="N2386">
        <f>IF(AI_Impact_on_Jobs_20303[[#This Row],[Risk_Category]]="High", AI_Impact_on_Jobs_20303[[#This Row],[Automation_Probability_2030]], 0)</f>
        <v>0</v>
      </c>
      <c r="O2386">
        <f>AVERAGE(AI_Impact_on_Jobs_20303[[#This Row],[Skill_1]:[Skill_10]])</f>
        <v>44</v>
      </c>
      <c r="P2386">
        <v>56</v>
      </c>
      <c r="Q2386">
        <v>15</v>
      </c>
      <c r="R2386">
        <v>13</v>
      </c>
      <c r="S2386">
        <v>66</v>
      </c>
      <c r="T2386">
        <v>65</v>
      </c>
      <c r="U2386">
        <v>23</v>
      </c>
      <c r="V2386">
        <v>23</v>
      </c>
      <c r="W2386">
        <v>75</v>
      </c>
      <c r="X2386">
        <v>12</v>
      </c>
      <c r="Y2386">
        <v>92</v>
      </c>
    </row>
    <row r="2387" spans="1:25" x14ac:dyDescent="0.35">
      <c r="A2387">
        <v>2386</v>
      </c>
      <c r="B2387" t="s">
        <v>44</v>
      </c>
      <c r="C2387">
        <v>85572</v>
      </c>
      <c r="D2387">
        <f>ROUND(AI_Impact_on_Jobs_20303[[#This Row],[Salary]]/1000, 1)</f>
        <v>85.6</v>
      </c>
      <c r="E2387">
        <v>8</v>
      </c>
      <c r="F23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87" t="s">
        <v>19</v>
      </c>
      <c r="H2387">
        <v>87</v>
      </c>
      <c r="I2387">
        <v>71</v>
      </c>
      <c r="J2387">
        <v>31</v>
      </c>
      <c r="K2387" t="s">
        <v>27</v>
      </c>
      <c r="L2387">
        <f>IF(AI_Impact_on_Jobs_20303[[#This Row],[Risk_Category]] = "Low", AI_Impact_on_Jobs_20303[[#This Row],[Automation_Probability_2030]], 0)</f>
        <v>0</v>
      </c>
      <c r="M2387">
        <f>IF(AI_Impact_on_Jobs_20303[[#This Row],[Risk_Category]]="Medium", AI_Impact_on_Jobs_20303[[#This Row],[Automation_Probability_2030]], 0)</f>
        <v>31</v>
      </c>
      <c r="N2387">
        <f>IF(AI_Impact_on_Jobs_20303[[#This Row],[Risk_Category]]="High", AI_Impact_on_Jobs_20303[[#This Row],[Automation_Probability_2030]], 0)</f>
        <v>0</v>
      </c>
      <c r="O2387">
        <f>AVERAGE(AI_Impact_on_Jobs_20303[[#This Row],[Skill_1]:[Skill_10]])</f>
        <v>54.8</v>
      </c>
      <c r="P2387">
        <v>94</v>
      </c>
      <c r="Q2387">
        <v>34</v>
      </c>
      <c r="R2387">
        <v>31</v>
      </c>
      <c r="S2387">
        <v>26</v>
      </c>
      <c r="T2387">
        <v>24</v>
      </c>
      <c r="U2387">
        <v>73</v>
      </c>
      <c r="V2387">
        <v>91</v>
      </c>
      <c r="W2387">
        <v>79</v>
      </c>
      <c r="X2387">
        <v>67</v>
      </c>
      <c r="Y2387">
        <v>29</v>
      </c>
    </row>
    <row r="2388" spans="1:25" x14ac:dyDescent="0.35">
      <c r="A2388">
        <v>2387</v>
      </c>
      <c r="B2388" t="s">
        <v>30</v>
      </c>
      <c r="C2388">
        <v>147849</v>
      </c>
      <c r="D2388">
        <f>ROUND(AI_Impact_on_Jobs_20303[[#This Row],[Salary]]/1000, 1)</f>
        <v>147.80000000000001</v>
      </c>
      <c r="E2388">
        <v>12</v>
      </c>
      <c r="F23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88" t="s">
        <v>19</v>
      </c>
      <c r="H2388">
        <v>24</v>
      </c>
      <c r="I2388">
        <v>61</v>
      </c>
      <c r="J2388">
        <v>35</v>
      </c>
      <c r="K2388" t="s">
        <v>27</v>
      </c>
      <c r="L2388">
        <f>IF(AI_Impact_on_Jobs_20303[[#This Row],[Risk_Category]] = "Low", AI_Impact_on_Jobs_20303[[#This Row],[Automation_Probability_2030]], 0)</f>
        <v>0</v>
      </c>
      <c r="M2388">
        <f>IF(AI_Impact_on_Jobs_20303[[#This Row],[Risk_Category]]="Medium", AI_Impact_on_Jobs_20303[[#This Row],[Automation_Probability_2030]], 0)</f>
        <v>35</v>
      </c>
      <c r="N2388">
        <f>IF(AI_Impact_on_Jobs_20303[[#This Row],[Risk_Category]]="High", AI_Impact_on_Jobs_20303[[#This Row],[Automation_Probability_2030]], 0)</f>
        <v>0</v>
      </c>
      <c r="O2388">
        <f>AVERAGE(AI_Impact_on_Jobs_20303[[#This Row],[Skill_1]:[Skill_10]])</f>
        <v>46.2</v>
      </c>
      <c r="P2388">
        <v>6</v>
      </c>
      <c r="Q2388">
        <v>4</v>
      </c>
      <c r="R2388">
        <v>97</v>
      </c>
      <c r="S2388">
        <v>10</v>
      </c>
      <c r="T2388">
        <v>15</v>
      </c>
      <c r="U2388">
        <v>43</v>
      </c>
      <c r="V2388">
        <v>77</v>
      </c>
      <c r="W2388">
        <v>96</v>
      </c>
      <c r="X2388">
        <v>89</v>
      </c>
      <c r="Y2388">
        <v>25</v>
      </c>
    </row>
    <row r="2389" spans="1:25" x14ac:dyDescent="0.35">
      <c r="A2389">
        <v>2388</v>
      </c>
      <c r="B2389" t="s">
        <v>43</v>
      </c>
      <c r="C2389">
        <v>126080</v>
      </c>
      <c r="D2389">
        <f>ROUND(AI_Impact_on_Jobs_20303[[#This Row],[Salary]]/1000, 1)</f>
        <v>126.1</v>
      </c>
      <c r="E2389">
        <v>1</v>
      </c>
      <c r="F23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89" t="s">
        <v>25</v>
      </c>
      <c r="H2389">
        <v>29</v>
      </c>
      <c r="I2389">
        <v>94</v>
      </c>
      <c r="J2389">
        <v>14</v>
      </c>
      <c r="K2389" t="s">
        <v>23</v>
      </c>
      <c r="L2389">
        <f>IF(AI_Impact_on_Jobs_20303[[#This Row],[Risk_Category]] = "Low", AI_Impact_on_Jobs_20303[[#This Row],[Automation_Probability_2030]], 0)</f>
        <v>14</v>
      </c>
      <c r="M2389">
        <f>IF(AI_Impact_on_Jobs_20303[[#This Row],[Risk_Category]]="Medium", AI_Impact_on_Jobs_20303[[#This Row],[Automation_Probability_2030]], 0)</f>
        <v>0</v>
      </c>
      <c r="N2389">
        <f>IF(AI_Impact_on_Jobs_20303[[#This Row],[Risk_Category]]="High", AI_Impact_on_Jobs_20303[[#This Row],[Automation_Probability_2030]], 0)</f>
        <v>0</v>
      </c>
      <c r="O2389">
        <f>AVERAGE(AI_Impact_on_Jobs_20303[[#This Row],[Skill_1]:[Skill_10]])</f>
        <v>52.9</v>
      </c>
      <c r="P2389">
        <v>77</v>
      </c>
      <c r="Q2389">
        <v>26</v>
      </c>
      <c r="R2389">
        <v>86</v>
      </c>
      <c r="S2389">
        <v>23</v>
      </c>
      <c r="T2389">
        <v>36</v>
      </c>
      <c r="U2389">
        <v>45</v>
      </c>
      <c r="V2389">
        <v>29</v>
      </c>
      <c r="W2389">
        <v>77</v>
      </c>
      <c r="X2389">
        <v>41</v>
      </c>
      <c r="Y2389">
        <v>89</v>
      </c>
    </row>
    <row r="2390" spans="1:25" x14ac:dyDescent="0.35">
      <c r="A2390">
        <v>2389</v>
      </c>
      <c r="B2390" t="s">
        <v>26</v>
      </c>
      <c r="C2390">
        <v>144438</v>
      </c>
      <c r="D2390">
        <f>ROUND(AI_Impact_on_Jobs_20303[[#This Row],[Salary]]/1000, 1)</f>
        <v>144.4</v>
      </c>
      <c r="E2390">
        <v>4</v>
      </c>
      <c r="F23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90" t="s">
        <v>25</v>
      </c>
      <c r="H2390">
        <v>86</v>
      </c>
      <c r="I2390">
        <v>102</v>
      </c>
      <c r="J2390">
        <v>5</v>
      </c>
      <c r="K2390" t="s">
        <v>27</v>
      </c>
      <c r="L2390">
        <f>IF(AI_Impact_on_Jobs_20303[[#This Row],[Risk_Category]] = "Low", AI_Impact_on_Jobs_20303[[#This Row],[Automation_Probability_2030]], 0)</f>
        <v>0</v>
      </c>
      <c r="M2390">
        <f>IF(AI_Impact_on_Jobs_20303[[#This Row],[Risk_Category]]="Medium", AI_Impact_on_Jobs_20303[[#This Row],[Automation_Probability_2030]], 0)</f>
        <v>5</v>
      </c>
      <c r="N2390">
        <f>IF(AI_Impact_on_Jobs_20303[[#This Row],[Risk_Category]]="High", AI_Impact_on_Jobs_20303[[#This Row],[Automation_Probability_2030]], 0)</f>
        <v>0</v>
      </c>
      <c r="O2390">
        <f>AVERAGE(AI_Impact_on_Jobs_20303[[#This Row],[Skill_1]:[Skill_10]])</f>
        <v>53.7</v>
      </c>
      <c r="P2390">
        <v>22</v>
      </c>
      <c r="Q2390">
        <v>59</v>
      </c>
      <c r="R2390">
        <v>95</v>
      </c>
      <c r="S2390">
        <v>8</v>
      </c>
      <c r="T2390">
        <v>75</v>
      </c>
      <c r="U2390">
        <v>87</v>
      </c>
      <c r="V2390">
        <v>99</v>
      </c>
      <c r="W2390">
        <v>33</v>
      </c>
      <c r="X2390">
        <v>36</v>
      </c>
      <c r="Y2390">
        <v>23</v>
      </c>
    </row>
    <row r="2391" spans="1:25" x14ac:dyDescent="0.35">
      <c r="A2391">
        <v>2390</v>
      </c>
      <c r="B2391" t="s">
        <v>24</v>
      </c>
      <c r="C2391">
        <v>34844</v>
      </c>
      <c r="D2391">
        <f>ROUND(AI_Impact_on_Jobs_20303[[#This Row],[Salary]]/1000, 1)</f>
        <v>34.799999999999997</v>
      </c>
      <c r="E2391">
        <v>22</v>
      </c>
      <c r="F23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91" t="s">
        <v>22</v>
      </c>
      <c r="H2391">
        <v>14</v>
      </c>
      <c r="I2391">
        <v>77</v>
      </c>
      <c r="J2391">
        <v>77</v>
      </c>
      <c r="K2391" t="s">
        <v>20</v>
      </c>
      <c r="L2391">
        <f>IF(AI_Impact_on_Jobs_20303[[#This Row],[Risk_Category]] = "Low", AI_Impact_on_Jobs_20303[[#This Row],[Automation_Probability_2030]], 0)</f>
        <v>0</v>
      </c>
      <c r="M2391">
        <f>IF(AI_Impact_on_Jobs_20303[[#This Row],[Risk_Category]]="Medium", AI_Impact_on_Jobs_20303[[#This Row],[Automation_Probability_2030]], 0)</f>
        <v>0</v>
      </c>
      <c r="N2391">
        <f>IF(AI_Impact_on_Jobs_20303[[#This Row],[Risk_Category]]="High", AI_Impact_on_Jobs_20303[[#This Row],[Automation_Probability_2030]], 0)</f>
        <v>77</v>
      </c>
      <c r="O2391">
        <f>AVERAGE(AI_Impact_on_Jobs_20303[[#This Row],[Skill_1]:[Skill_10]])</f>
        <v>50.3</v>
      </c>
      <c r="P2391">
        <v>37</v>
      </c>
      <c r="Q2391">
        <v>42</v>
      </c>
      <c r="R2391">
        <v>56</v>
      </c>
      <c r="S2391">
        <v>95</v>
      </c>
      <c r="T2391">
        <v>25</v>
      </c>
      <c r="U2391">
        <v>78</v>
      </c>
      <c r="V2391">
        <v>68</v>
      </c>
      <c r="W2391">
        <v>12</v>
      </c>
      <c r="X2391">
        <v>81</v>
      </c>
      <c r="Y2391">
        <v>9</v>
      </c>
    </row>
    <row r="2392" spans="1:25" x14ac:dyDescent="0.35">
      <c r="A2392">
        <v>2391</v>
      </c>
      <c r="B2392" t="s">
        <v>18</v>
      </c>
      <c r="C2392">
        <v>47639</v>
      </c>
      <c r="D2392">
        <f>ROUND(AI_Impact_on_Jobs_20303[[#This Row],[Salary]]/1000, 1)</f>
        <v>47.6</v>
      </c>
      <c r="E2392">
        <v>21</v>
      </c>
      <c r="F23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92" t="s">
        <v>38</v>
      </c>
      <c r="H2392">
        <v>68</v>
      </c>
      <c r="I2392">
        <v>105</v>
      </c>
      <c r="J2392">
        <v>87</v>
      </c>
      <c r="K2392" t="s">
        <v>20</v>
      </c>
      <c r="L2392">
        <f>IF(AI_Impact_on_Jobs_20303[[#This Row],[Risk_Category]] = "Low", AI_Impact_on_Jobs_20303[[#This Row],[Automation_Probability_2030]], 0)</f>
        <v>0</v>
      </c>
      <c r="M2392">
        <f>IF(AI_Impact_on_Jobs_20303[[#This Row],[Risk_Category]]="Medium", AI_Impact_on_Jobs_20303[[#This Row],[Automation_Probability_2030]], 0)</f>
        <v>0</v>
      </c>
      <c r="N2392">
        <f>IF(AI_Impact_on_Jobs_20303[[#This Row],[Risk_Category]]="High", AI_Impact_on_Jobs_20303[[#This Row],[Automation_Probability_2030]], 0)</f>
        <v>87</v>
      </c>
      <c r="O2392">
        <f>AVERAGE(AI_Impact_on_Jobs_20303[[#This Row],[Skill_1]:[Skill_10]])</f>
        <v>44.5</v>
      </c>
      <c r="P2392">
        <v>64</v>
      </c>
      <c r="Q2392">
        <v>78</v>
      </c>
      <c r="R2392">
        <v>24</v>
      </c>
      <c r="S2392">
        <v>43</v>
      </c>
      <c r="T2392">
        <v>15</v>
      </c>
      <c r="U2392">
        <v>43</v>
      </c>
      <c r="V2392">
        <v>7</v>
      </c>
      <c r="W2392">
        <v>69</v>
      </c>
      <c r="X2392">
        <v>71</v>
      </c>
      <c r="Y2392">
        <v>31</v>
      </c>
    </row>
    <row r="2393" spans="1:25" x14ac:dyDescent="0.35">
      <c r="A2393">
        <v>2392</v>
      </c>
      <c r="B2393" t="s">
        <v>24</v>
      </c>
      <c r="C2393">
        <v>86041</v>
      </c>
      <c r="D2393">
        <f>ROUND(AI_Impact_on_Jobs_20303[[#This Row],[Salary]]/1000, 1)</f>
        <v>86</v>
      </c>
      <c r="E2393">
        <v>3</v>
      </c>
      <c r="F23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93" t="s">
        <v>19</v>
      </c>
      <c r="H2393">
        <v>37</v>
      </c>
      <c r="I2393">
        <v>144</v>
      </c>
      <c r="J2393">
        <v>79</v>
      </c>
      <c r="K2393" t="s">
        <v>20</v>
      </c>
      <c r="L2393">
        <f>IF(AI_Impact_on_Jobs_20303[[#This Row],[Risk_Category]] = "Low", AI_Impact_on_Jobs_20303[[#This Row],[Automation_Probability_2030]], 0)</f>
        <v>0</v>
      </c>
      <c r="M2393">
        <f>IF(AI_Impact_on_Jobs_20303[[#This Row],[Risk_Category]]="Medium", AI_Impact_on_Jobs_20303[[#This Row],[Automation_Probability_2030]], 0)</f>
        <v>0</v>
      </c>
      <c r="N2393">
        <f>IF(AI_Impact_on_Jobs_20303[[#This Row],[Risk_Category]]="High", AI_Impact_on_Jobs_20303[[#This Row],[Automation_Probability_2030]], 0)</f>
        <v>79</v>
      </c>
      <c r="O2393">
        <f>AVERAGE(AI_Impact_on_Jobs_20303[[#This Row],[Skill_1]:[Skill_10]])</f>
        <v>49.8</v>
      </c>
      <c r="P2393">
        <v>6</v>
      </c>
      <c r="Q2393">
        <v>75</v>
      </c>
      <c r="R2393">
        <v>91</v>
      </c>
      <c r="S2393">
        <v>44</v>
      </c>
      <c r="T2393">
        <v>36</v>
      </c>
      <c r="U2393">
        <v>43</v>
      </c>
      <c r="V2393">
        <v>32</v>
      </c>
      <c r="W2393">
        <v>65</v>
      </c>
      <c r="X2393">
        <v>93</v>
      </c>
      <c r="Y2393">
        <v>13</v>
      </c>
    </row>
    <row r="2394" spans="1:25" x14ac:dyDescent="0.35">
      <c r="A2394">
        <v>2393</v>
      </c>
      <c r="B2394" t="s">
        <v>31</v>
      </c>
      <c r="C2394">
        <v>68575</v>
      </c>
      <c r="D2394">
        <f>ROUND(AI_Impact_on_Jobs_20303[[#This Row],[Salary]]/1000, 1)</f>
        <v>68.599999999999994</v>
      </c>
      <c r="E2394">
        <v>2</v>
      </c>
      <c r="F23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394" t="s">
        <v>19</v>
      </c>
      <c r="H2394">
        <v>46</v>
      </c>
      <c r="I2394">
        <v>122</v>
      </c>
      <c r="J2394">
        <v>14</v>
      </c>
      <c r="K2394" t="s">
        <v>23</v>
      </c>
      <c r="L2394">
        <f>IF(AI_Impact_on_Jobs_20303[[#This Row],[Risk_Category]] = "Low", AI_Impact_on_Jobs_20303[[#This Row],[Automation_Probability_2030]], 0)</f>
        <v>14</v>
      </c>
      <c r="M2394">
        <f>IF(AI_Impact_on_Jobs_20303[[#This Row],[Risk_Category]]="Medium", AI_Impact_on_Jobs_20303[[#This Row],[Automation_Probability_2030]], 0)</f>
        <v>0</v>
      </c>
      <c r="N2394">
        <f>IF(AI_Impact_on_Jobs_20303[[#This Row],[Risk_Category]]="High", AI_Impact_on_Jobs_20303[[#This Row],[Automation_Probability_2030]], 0)</f>
        <v>0</v>
      </c>
      <c r="O2394">
        <f>AVERAGE(AI_Impact_on_Jobs_20303[[#This Row],[Skill_1]:[Skill_10]])</f>
        <v>47.6</v>
      </c>
      <c r="P2394">
        <v>55</v>
      </c>
      <c r="Q2394">
        <v>3</v>
      </c>
      <c r="R2394">
        <v>46</v>
      </c>
      <c r="S2394">
        <v>24</v>
      </c>
      <c r="T2394">
        <v>52</v>
      </c>
      <c r="U2394">
        <v>53</v>
      </c>
      <c r="V2394">
        <v>75</v>
      </c>
      <c r="W2394">
        <v>54</v>
      </c>
      <c r="X2394">
        <v>61</v>
      </c>
      <c r="Y2394">
        <v>53</v>
      </c>
    </row>
    <row r="2395" spans="1:25" x14ac:dyDescent="0.35">
      <c r="A2395">
        <v>2394</v>
      </c>
      <c r="B2395" t="s">
        <v>29</v>
      </c>
      <c r="C2395">
        <v>120150</v>
      </c>
      <c r="D2395">
        <f>ROUND(AI_Impact_on_Jobs_20303[[#This Row],[Salary]]/1000, 1)</f>
        <v>120.2</v>
      </c>
      <c r="E2395">
        <v>14</v>
      </c>
      <c r="F23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95" t="s">
        <v>25</v>
      </c>
      <c r="H2395">
        <v>76</v>
      </c>
      <c r="I2395">
        <v>113</v>
      </c>
      <c r="J2395">
        <v>18</v>
      </c>
      <c r="K2395" t="s">
        <v>23</v>
      </c>
      <c r="L2395">
        <f>IF(AI_Impact_on_Jobs_20303[[#This Row],[Risk_Category]] = "Low", AI_Impact_on_Jobs_20303[[#This Row],[Automation_Probability_2030]], 0)</f>
        <v>18</v>
      </c>
      <c r="M2395">
        <f>IF(AI_Impact_on_Jobs_20303[[#This Row],[Risk_Category]]="Medium", AI_Impact_on_Jobs_20303[[#This Row],[Automation_Probability_2030]], 0)</f>
        <v>0</v>
      </c>
      <c r="N2395">
        <f>IF(AI_Impact_on_Jobs_20303[[#This Row],[Risk_Category]]="High", AI_Impact_on_Jobs_20303[[#This Row],[Automation_Probability_2030]], 0)</f>
        <v>0</v>
      </c>
      <c r="O2395">
        <f>AVERAGE(AI_Impact_on_Jobs_20303[[#This Row],[Skill_1]:[Skill_10]])</f>
        <v>27.9</v>
      </c>
      <c r="P2395">
        <v>34</v>
      </c>
      <c r="Q2395">
        <v>78</v>
      </c>
      <c r="R2395">
        <v>19</v>
      </c>
      <c r="S2395">
        <v>4</v>
      </c>
      <c r="T2395">
        <v>7</v>
      </c>
      <c r="U2395">
        <v>14</v>
      </c>
      <c r="V2395">
        <v>9</v>
      </c>
      <c r="W2395">
        <v>77</v>
      </c>
      <c r="X2395">
        <v>6</v>
      </c>
      <c r="Y2395">
        <v>31</v>
      </c>
    </row>
    <row r="2396" spans="1:25" x14ac:dyDescent="0.35">
      <c r="A2396">
        <v>2395</v>
      </c>
      <c r="B2396" t="s">
        <v>41</v>
      </c>
      <c r="C2396">
        <v>42485</v>
      </c>
      <c r="D2396">
        <f>ROUND(AI_Impact_on_Jobs_20303[[#This Row],[Salary]]/1000, 1)</f>
        <v>42.5</v>
      </c>
      <c r="E2396">
        <v>16</v>
      </c>
      <c r="F23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396" t="s">
        <v>25</v>
      </c>
      <c r="H2396">
        <v>48</v>
      </c>
      <c r="I2396">
        <v>79</v>
      </c>
      <c r="J2396">
        <v>94</v>
      </c>
      <c r="K2396" t="s">
        <v>20</v>
      </c>
      <c r="L2396">
        <f>IF(AI_Impact_on_Jobs_20303[[#This Row],[Risk_Category]] = "Low", AI_Impact_on_Jobs_20303[[#This Row],[Automation_Probability_2030]], 0)</f>
        <v>0</v>
      </c>
      <c r="M2396">
        <f>IF(AI_Impact_on_Jobs_20303[[#This Row],[Risk_Category]]="Medium", AI_Impact_on_Jobs_20303[[#This Row],[Automation_Probability_2030]], 0)</f>
        <v>0</v>
      </c>
      <c r="N2396">
        <f>IF(AI_Impact_on_Jobs_20303[[#This Row],[Risk_Category]]="High", AI_Impact_on_Jobs_20303[[#This Row],[Automation_Probability_2030]], 0)</f>
        <v>94</v>
      </c>
      <c r="O2396">
        <f>AVERAGE(AI_Impact_on_Jobs_20303[[#This Row],[Skill_1]:[Skill_10]])</f>
        <v>55.7</v>
      </c>
      <c r="P2396">
        <v>16</v>
      </c>
      <c r="Q2396">
        <v>75</v>
      </c>
      <c r="R2396">
        <v>8</v>
      </c>
      <c r="S2396">
        <v>95</v>
      </c>
      <c r="T2396">
        <v>55</v>
      </c>
      <c r="U2396">
        <v>53</v>
      </c>
      <c r="V2396">
        <v>92</v>
      </c>
      <c r="W2396">
        <v>8</v>
      </c>
      <c r="X2396">
        <v>76</v>
      </c>
      <c r="Y2396">
        <v>79</v>
      </c>
    </row>
    <row r="2397" spans="1:25" x14ac:dyDescent="0.35">
      <c r="A2397">
        <v>2396</v>
      </c>
      <c r="B2397" t="s">
        <v>26</v>
      </c>
      <c r="C2397">
        <v>103147</v>
      </c>
      <c r="D2397">
        <f>ROUND(AI_Impact_on_Jobs_20303[[#This Row],[Salary]]/1000, 1)</f>
        <v>103.1</v>
      </c>
      <c r="E2397">
        <v>13</v>
      </c>
      <c r="F23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97" t="s">
        <v>19</v>
      </c>
      <c r="H2397">
        <v>4</v>
      </c>
      <c r="I2397">
        <v>7</v>
      </c>
      <c r="J2397">
        <v>56</v>
      </c>
      <c r="K2397" t="s">
        <v>27</v>
      </c>
      <c r="L2397">
        <f>IF(AI_Impact_on_Jobs_20303[[#This Row],[Risk_Category]] = "Low", AI_Impact_on_Jobs_20303[[#This Row],[Automation_Probability_2030]], 0)</f>
        <v>0</v>
      </c>
      <c r="M2397">
        <f>IF(AI_Impact_on_Jobs_20303[[#This Row],[Risk_Category]]="Medium", AI_Impact_on_Jobs_20303[[#This Row],[Automation_Probability_2030]], 0)</f>
        <v>56</v>
      </c>
      <c r="N2397">
        <f>IF(AI_Impact_on_Jobs_20303[[#This Row],[Risk_Category]]="High", AI_Impact_on_Jobs_20303[[#This Row],[Automation_Probability_2030]], 0)</f>
        <v>0</v>
      </c>
      <c r="O2397">
        <f>AVERAGE(AI_Impact_on_Jobs_20303[[#This Row],[Skill_1]:[Skill_10]])</f>
        <v>49.3</v>
      </c>
      <c r="P2397">
        <v>4</v>
      </c>
      <c r="Q2397">
        <v>61</v>
      </c>
      <c r="R2397">
        <v>55</v>
      </c>
      <c r="S2397">
        <v>44</v>
      </c>
      <c r="T2397">
        <v>23</v>
      </c>
      <c r="U2397">
        <v>72</v>
      </c>
      <c r="V2397">
        <v>91</v>
      </c>
      <c r="W2397">
        <v>77</v>
      </c>
      <c r="X2397">
        <v>12</v>
      </c>
      <c r="Y2397">
        <v>54</v>
      </c>
    </row>
    <row r="2398" spans="1:25" x14ac:dyDescent="0.35">
      <c r="A2398">
        <v>2397</v>
      </c>
      <c r="B2398" t="s">
        <v>33</v>
      </c>
      <c r="C2398">
        <v>66598</v>
      </c>
      <c r="D2398">
        <f>ROUND(AI_Impact_on_Jobs_20303[[#This Row],[Salary]]/1000, 1)</f>
        <v>66.599999999999994</v>
      </c>
      <c r="E2398">
        <v>8</v>
      </c>
      <c r="F23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398" t="s">
        <v>22</v>
      </c>
      <c r="H2398">
        <v>59</v>
      </c>
      <c r="I2398">
        <v>94</v>
      </c>
      <c r="J2398">
        <v>77</v>
      </c>
      <c r="K2398" t="s">
        <v>20</v>
      </c>
      <c r="L2398">
        <f>IF(AI_Impact_on_Jobs_20303[[#This Row],[Risk_Category]] = "Low", AI_Impact_on_Jobs_20303[[#This Row],[Automation_Probability_2030]], 0)</f>
        <v>0</v>
      </c>
      <c r="M2398">
        <f>IF(AI_Impact_on_Jobs_20303[[#This Row],[Risk_Category]]="Medium", AI_Impact_on_Jobs_20303[[#This Row],[Automation_Probability_2030]], 0)</f>
        <v>0</v>
      </c>
      <c r="N2398">
        <f>IF(AI_Impact_on_Jobs_20303[[#This Row],[Risk_Category]]="High", AI_Impact_on_Jobs_20303[[#This Row],[Automation_Probability_2030]], 0)</f>
        <v>77</v>
      </c>
      <c r="O2398">
        <f>AVERAGE(AI_Impact_on_Jobs_20303[[#This Row],[Skill_1]:[Skill_10]])</f>
        <v>48.3</v>
      </c>
      <c r="P2398">
        <v>33</v>
      </c>
      <c r="Q2398">
        <v>24</v>
      </c>
      <c r="R2398">
        <v>2</v>
      </c>
      <c r="S2398">
        <v>59</v>
      </c>
      <c r="T2398">
        <v>51</v>
      </c>
      <c r="U2398">
        <v>73</v>
      </c>
      <c r="V2398">
        <v>31</v>
      </c>
      <c r="W2398">
        <v>46</v>
      </c>
      <c r="X2398">
        <v>68</v>
      </c>
      <c r="Y2398">
        <v>96</v>
      </c>
    </row>
    <row r="2399" spans="1:25" x14ac:dyDescent="0.35">
      <c r="A2399">
        <v>2398</v>
      </c>
      <c r="B2399" t="s">
        <v>39</v>
      </c>
      <c r="C2399">
        <v>132916</v>
      </c>
      <c r="D2399">
        <f>ROUND(AI_Impact_on_Jobs_20303[[#This Row],[Salary]]/1000, 1)</f>
        <v>132.9</v>
      </c>
      <c r="E2399">
        <v>27</v>
      </c>
      <c r="F23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399" t="s">
        <v>22</v>
      </c>
      <c r="H2399">
        <v>3</v>
      </c>
      <c r="I2399">
        <v>95</v>
      </c>
      <c r="J2399">
        <v>88</v>
      </c>
      <c r="K2399" t="s">
        <v>20</v>
      </c>
      <c r="L2399">
        <f>IF(AI_Impact_on_Jobs_20303[[#This Row],[Risk_Category]] = "Low", AI_Impact_on_Jobs_20303[[#This Row],[Automation_Probability_2030]], 0)</f>
        <v>0</v>
      </c>
      <c r="M2399">
        <f>IF(AI_Impact_on_Jobs_20303[[#This Row],[Risk_Category]]="Medium", AI_Impact_on_Jobs_20303[[#This Row],[Automation_Probability_2030]], 0)</f>
        <v>0</v>
      </c>
      <c r="N2399">
        <f>IF(AI_Impact_on_Jobs_20303[[#This Row],[Risk_Category]]="High", AI_Impact_on_Jobs_20303[[#This Row],[Automation_Probability_2030]], 0)</f>
        <v>88</v>
      </c>
      <c r="O2399">
        <f>AVERAGE(AI_Impact_on_Jobs_20303[[#This Row],[Skill_1]:[Skill_10]])</f>
        <v>45.8</v>
      </c>
      <c r="P2399">
        <v>96</v>
      </c>
      <c r="Q2399">
        <v>54</v>
      </c>
      <c r="R2399">
        <v>81</v>
      </c>
      <c r="S2399">
        <v>46</v>
      </c>
      <c r="T2399">
        <v>4</v>
      </c>
      <c r="U2399">
        <v>89</v>
      </c>
      <c r="V2399">
        <v>29</v>
      </c>
      <c r="W2399">
        <v>14</v>
      </c>
      <c r="X2399">
        <v>10</v>
      </c>
      <c r="Y2399">
        <v>35</v>
      </c>
    </row>
    <row r="2400" spans="1:25" x14ac:dyDescent="0.35">
      <c r="A2400">
        <v>2399</v>
      </c>
      <c r="B2400" t="s">
        <v>41</v>
      </c>
      <c r="C2400">
        <v>41311</v>
      </c>
      <c r="D2400">
        <f>ROUND(AI_Impact_on_Jobs_20303[[#This Row],[Salary]]/1000, 1)</f>
        <v>41.3</v>
      </c>
      <c r="E2400">
        <v>3</v>
      </c>
      <c r="F24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00" t="s">
        <v>22</v>
      </c>
      <c r="H2400">
        <v>31</v>
      </c>
      <c r="I2400">
        <v>101</v>
      </c>
      <c r="J2400">
        <v>72</v>
      </c>
      <c r="K2400" t="s">
        <v>20</v>
      </c>
      <c r="L2400">
        <f>IF(AI_Impact_on_Jobs_20303[[#This Row],[Risk_Category]] = "Low", AI_Impact_on_Jobs_20303[[#This Row],[Automation_Probability_2030]], 0)</f>
        <v>0</v>
      </c>
      <c r="M2400">
        <f>IF(AI_Impact_on_Jobs_20303[[#This Row],[Risk_Category]]="Medium", AI_Impact_on_Jobs_20303[[#This Row],[Automation_Probability_2030]], 0)</f>
        <v>0</v>
      </c>
      <c r="N2400">
        <f>IF(AI_Impact_on_Jobs_20303[[#This Row],[Risk_Category]]="High", AI_Impact_on_Jobs_20303[[#This Row],[Automation_Probability_2030]], 0)</f>
        <v>72</v>
      </c>
      <c r="O2400">
        <f>AVERAGE(AI_Impact_on_Jobs_20303[[#This Row],[Skill_1]:[Skill_10]])</f>
        <v>50.1</v>
      </c>
      <c r="P2400">
        <v>35</v>
      </c>
      <c r="Q2400">
        <v>67</v>
      </c>
      <c r="R2400">
        <v>92</v>
      </c>
      <c r="S2400">
        <v>4</v>
      </c>
      <c r="T2400">
        <v>56</v>
      </c>
      <c r="U2400">
        <v>64</v>
      </c>
      <c r="V2400">
        <v>7</v>
      </c>
      <c r="W2400">
        <v>34</v>
      </c>
      <c r="X2400">
        <v>68</v>
      </c>
      <c r="Y2400">
        <v>74</v>
      </c>
    </row>
    <row r="2401" spans="1:25" x14ac:dyDescent="0.35">
      <c r="A2401">
        <v>2400</v>
      </c>
      <c r="B2401" t="s">
        <v>44</v>
      </c>
      <c r="C2401">
        <v>139940</v>
      </c>
      <c r="D2401">
        <f>ROUND(AI_Impact_on_Jobs_20303[[#This Row],[Salary]]/1000, 1)</f>
        <v>139.9</v>
      </c>
      <c r="E2401">
        <v>6</v>
      </c>
      <c r="F24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01" t="s">
        <v>22</v>
      </c>
      <c r="H2401">
        <v>1</v>
      </c>
      <c r="I2401">
        <v>51</v>
      </c>
      <c r="J2401">
        <v>52</v>
      </c>
      <c r="K2401" t="s">
        <v>27</v>
      </c>
      <c r="L2401">
        <f>IF(AI_Impact_on_Jobs_20303[[#This Row],[Risk_Category]] = "Low", AI_Impact_on_Jobs_20303[[#This Row],[Automation_Probability_2030]], 0)</f>
        <v>0</v>
      </c>
      <c r="M2401">
        <f>IF(AI_Impact_on_Jobs_20303[[#This Row],[Risk_Category]]="Medium", AI_Impact_on_Jobs_20303[[#This Row],[Automation_Probability_2030]], 0)</f>
        <v>52</v>
      </c>
      <c r="N2401">
        <f>IF(AI_Impact_on_Jobs_20303[[#This Row],[Risk_Category]]="High", AI_Impact_on_Jobs_20303[[#This Row],[Automation_Probability_2030]], 0)</f>
        <v>0</v>
      </c>
      <c r="O2401">
        <f>AVERAGE(AI_Impact_on_Jobs_20303[[#This Row],[Skill_1]:[Skill_10]])</f>
        <v>54.1</v>
      </c>
      <c r="P2401">
        <v>55</v>
      </c>
      <c r="Q2401">
        <v>56</v>
      </c>
      <c r="R2401">
        <v>72</v>
      </c>
      <c r="S2401">
        <v>92</v>
      </c>
      <c r="T2401">
        <v>99</v>
      </c>
      <c r="U2401">
        <v>7</v>
      </c>
      <c r="V2401">
        <v>51</v>
      </c>
      <c r="W2401">
        <v>14</v>
      </c>
      <c r="X2401">
        <v>38</v>
      </c>
      <c r="Y2401">
        <v>57</v>
      </c>
    </row>
    <row r="2402" spans="1:25" x14ac:dyDescent="0.35">
      <c r="A2402">
        <v>2401</v>
      </c>
      <c r="B2402" t="s">
        <v>44</v>
      </c>
      <c r="C2402">
        <v>124930</v>
      </c>
      <c r="D2402">
        <f>ROUND(AI_Impact_on_Jobs_20303[[#This Row],[Salary]]/1000, 1)</f>
        <v>124.9</v>
      </c>
      <c r="E2402">
        <v>9</v>
      </c>
      <c r="F24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02" t="s">
        <v>25</v>
      </c>
      <c r="H2402">
        <v>13</v>
      </c>
      <c r="I2402">
        <v>129</v>
      </c>
      <c r="J2402">
        <v>7</v>
      </c>
      <c r="K2402" t="s">
        <v>27</v>
      </c>
      <c r="L2402">
        <f>IF(AI_Impact_on_Jobs_20303[[#This Row],[Risk_Category]] = "Low", AI_Impact_on_Jobs_20303[[#This Row],[Automation_Probability_2030]], 0)</f>
        <v>0</v>
      </c>
      <c r="M2402">
        <f>IF(AI_Impact_on_Jobs_20303[[#This Row],[Risk_Category]]="Medium", AI_Impact_on_Jobs_20303[[#This Row],[Automation_Probability_2030]], 0)</f>
        <v>7</v>
      </c>
      <c r="N2402">
        <f>IF(AI_Impact_on_Jobs_20303[[#This Row],[Risk_Category]]="High", AI_Impact_on_Jobs_20303[[#This Row],[Automation_Probability_2030]], 0)</f>
        <v>0</v>
      </c>
      <c r="O2402">
        <f>AVERAGE(AI_Impact_on_Jobs_20303[[#This Row],[Skill_1]:[Skill_10]])</f>
        <v>41.4</v>
      </c>
      <c r="P2402">
        <v>81</v>
      </c>
      <c r="Q2402">
        <v>77</v>
      </c>
      <c r="R2402">
        <v>26</v>
      </c>
      <c r="S2402">
        <v>0</v>
      </c>
      <c r="T2402">
        <v>23</v>
      </c>
      <c r="U2402">
        <v>79</v>
      </c>
      <c r="V2402">
        <v>11</v>
      </c>
      <c r="W2402">
        <v>3</v>
      </c>
      <c r="X2402">
        <v>56</v>
      </c>
      <c r="Y2402">
        <v>58</v>
      </c>
    </row>
    <row r="2403" spans="1:25" x14ac:dyDescent="0.35">
      <c r="A2403">
        <v>2402</v>
      </c>
      <c r="B2403" t="s">
        <v>34</v>
      </c>
      <c r="C2403">
        <v>115639</v>
      </c>
      <c r="D2403">
        <f>ROUND(AI_Impact_on_Jobs_20303[[#This Row],[Salary]]/1000, 1)</f>
        <v>115.6</v>
      </c>
      <c r="E2403">
        <v>9</v>
      </c>
      <c r="F24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03" t="s">
        <v>22</v>
      </c>
      <c r="H2403">
        <v>98</v>
      </c>
      <c r="I2403">
        <v>51</v>
      </c>
      <c r="J2403">
        <v>5</v>
      </c>
      <c r="K2403" t="s">
        <v>27</v>
      </c>
      <c r="L2403">
        <f>IF(AI_Impact_on_Jobs_20303[[#This Row],[Risk_Category]] = "Low", AI_Impact_on_Jobs_20303[[#This Row],[Automation_Probability_2030]], 0)</f>
        <v>0</v>
      </c>
      <c r="M2403">
        <f>IF(AI_Impact_on_Jobs_20303[[#This Row],[Risk_Category]]="Medium", AI_Impact_on_Jobs_20303[[#This Row],[Automation_Probability_2030]], 0)</f>
        <v>5</v>
      </c>
      <c r="N2403">
        <f>IF(AI_Impact_on_Jobs_20303[[#This Row],[Risk_Category]]="High", AI_Impact_on_Jobs_20303[[#This Row],[Automation_Probability_2030]], 0)</f>
        <v>0</v>
      </c>
      <c r="O2403">
        <f>AVERAGE(AI_Impact_on_Jobs_20303[[#This Row],[Skill_1]:[Skill_10]])</f>
        <v>38.5</v>
      </c>
      <c r="P2403">
        <v>5</v>
      </c>
      <c r="Q2403">
        <v>29</v>
      </c>
      <c r="R2403">
        <v>53</v>
      </c>
      <c r="S2403">
        <v>67</v>
      </c>
      <c r="T2403">
        <v>67</v>
      </c>
      <c r="U2403">
        <v>9</v>
      </c>
      <c r="V2403">
        <v>8</v>
      </c>
      <c r="W2403">
        <v>93</v>
      </c>
      <c r="X2403">
        <v>12</v>
      </c>
      <c r="Y2403">
        <v>42</v>
      </c>
    </row>
    <row r="2404" spans="1:25" x14ac:dyDescent="0.35">
      <c r="A2404">
        <v>2403</v>
      </c>
      <c r="B2404" t="s">
        <v>41</v>
      </c>
      <c r="C2404">
        <v>34123</v>
      </c>
      <c r="D2404">
        <f>ROUND(AI_Impact_on_Jobs_20303[[#This Row],[Salary]]/1000, 1)</f>
        <v>34.1</v>
      </c>
      <c r="E2404">
        <v>16</v>
      </c>
      <c r="F24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04" t="s">
        <v>19</v>
      </c>
      <c r="H2404">
        <v>83</v>
      </c>
      <c r="I2404">
        <v>103</v>
      </c>
      <c r="J2404">
        <v>72</v>
      </c>
      <c r="K2404" t="s">
        <v>20</v>
      </c>
      <c r="L2404">
        <f>IF(AI_Impact_on_Jobs_20303[[#This Row],[Risk_Category]] = "Low", AI_Impact_on_Jobs_20303[[#This Row],[Automation_Probability_2030]], 0)</f>
        <v>0</v>
      </c>
      <c r="M2404">
        <f>IF(AI_Impact_on_Jobs_20303[[#This Row],[Risk_Category]]="Medium", AI_Impact_on_Jobs_20303[[#This Row],[Automation_Probability_2030]], 0)</f>
        <v>0</v>
      </c>
      <c r="N2404">
        <f>IF(AI_Impact_on_Jobs_20303[[#This Row],[Risk_Category]]="High", AI_Impact_on_Jobs_20303[[#This Row],[Automation_Probability_2030]], 0)</f>
        <v>72</v>
      </c>
      <c r="O2404">
        <f>AVERAGE(AI_Impact_on_Jobs_20303[[#This Row],[Skill_1]:[Skill_10]])</f>
        <v>50.4</v>
      </c>
      <c r="P2404">
        <v>57</v>
      </c>
      <c r="Q2404">
        <v>36</v>
      </c>
      <c r="R2404">
        <v>54</v>
      </c>
      <c r="S2404">
        <v>65</v>
      </c>
      <c r="T2404">
        <v>64</v>
      </c>
      <c r="U2404">
        <v>67</v>
      </c>
      <c r="V2404">
        <v>68</v>
      </c>
      <c r="W2404">
        <v>11</v>
      </c>
      <c r="X2404">
        <v>19</v>
      </c>
      <c r="Y2404">
        <v>63</v>
      </c>
    </row>
    <row r="2405" spans="1:25" x14ac:dyDescent="0.35">
      <c r="A2405">
        <v>2404</v>
      </c>
      <c r="B2405" t="s">
        <v>28</v>
      </c>
      <c r="C2405">
        <v>98384</v>
      </c>
      <c r="D2405">
        <f>ROUND(AI_Impact_on_Jobs_20303[[#This Row],[Salary]]/1000, 1)</f>
        <v>98.4</v>
      </c>
      <c r="E2405">
        <v>13</v>
      </c>
      <c r="F24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05" t="s">
        <v>38</v>
      </c>
      <c r="H2405">
        <v>63</v>
      </c>
      <c r="I2405">
        <v>57</v>
      </c>
      <c r="J2405">
        <v>37</v>
      </c>
      <c r="K2405" t="s">
        <v>27</v>
      </c>
      <c r="L2405">
        <f>IF(AI_Impact_on_Jobs_20303[[#This Row],[Risk_Category]] = "Low", AI_Impact_on_Jobs_20303[[#This Row],[Automation_Probability_2030]], 0)</f>
        <v>0</v>
      </c>
      <c r="M2405">
        <f>IF(AI_Impact_on_Jobs_20303[[#This Row],[Risk_Category]]="Medium", AI_Impact_on_Jobs_20303[[#This Row],[Automation_Probability_2030]], 0)</f>
        <v>37</v>
      </c>
      <c r="N2405">
        <f>IF(AI_Impact_on_Jobs_20303[[#This Row],[Risk_Category]]="High", AI_Impact_on_Jobs_20303[[#This Row],[Automation_Probability_2030]], 0)</f>
        <v>0</v>
      </c>
      <c r="O2405">
        <f>AVERAGE(AI_Impact_on_Jobs_20303[[#This Row],[Skill_1]:[Skill_10]])</f>
        <v>49.8</v>
      </c>
      <c r="P2405">
        <v>48</v>
      </c>
      <c r="Q2405">
        <v>45</v>
      </c>
      <c r="R2405">
        <v>75</v>
      </c>
      <c r="S2405">
        <v>39</v>
      </c>
      <c r="T2405">
        <v>66</v>
      </c>
      <c r="U2405">
        <v>7</v>
      </c>
      <c r="V2405">
        <v>65</v>
      </c>
      <c r="W2405">
        <v>6</v>
      </c>
      <c r="X2405">
        <v>81</v>
      </c>
      <c r="Y2405">
        <v>66</v>
      </c>
    </row>
    <row r="2406" spans="1:25" x14ac:dyDescent="0.35">
      <c r="A2406">
        <v>2405</v>
      </c>
      <c r="B2406" t="s">
        <v>37</v>
      </c>
      <c r="C2406">
        <v>102433</v>
      </c>
      <c r="D2406">
        <f>ROUND(AI_Impact_on_Jobs_20303[[#This Row],[Salary]]/1000, 1)</f>
        <v>102.4</v>
      </c>
      <c r="E2406">
        <v>29</v>
      </c>
      <c r="F24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06" t="s">
        <v>19</v>
      </c>
      <c r="H2406">
        <v>64</v>
      </c>
      <c r="I2406">
        <v>66</v>
      </c>
      <c r="J2406">
        <v>42</v>
      </c>
      <c r="K2406" t="s">
        <v>27</v>
      </c>
      <c r="L2406">
        <f>IF(AI_Impact_on_Jobs_20303[[#This Row],[Risk_Category]] = "Low", AI_Impact_on_Jobs_20303[[#This Row],[Automation_Probability_2030]], 0)</f>
        <v>0</v>
      </c>
      <c r="M2406">
        <f>IF(AI_Impact_on_Jobs_20303[[#This Row],[Risk_Category]]="Medium", AI_Impact_on_Jobs_20303[[#This Row],[Automation_Probability_2030]], 0)</f>
        <v>42</v>
      </c>
      <c r="N2406">
        <f>IF(AI_Impact_on_Jobs_20303[[#This Row],[Risk_Category]]="High", AI_Impact_on_Jobs_20303[[#This Row],[Automation_Probability_2030]], 0)</f>
        <v>0</v>
      </c>
      <c r="O2406">
        <f>AVERAGE(AI_Impact_on_Jobs_20303[[#This Row],[Skill_1]:[Skill_10]])</f>
        <v>34.799999999999997</v>
      </c>
      <c r="P2406">
        <v>33</v>
      </c>
      <c r="Q2406">
        <v>9</v>
      </c>
      <c r="R2406">
        <v>69</v>
      </c>
      <c r="S2406">
        <v>6</v>
      </c>
      <c r="T2406">
        <v>59</v>
      </c>
      <c r="U2406">
        <v>48</v>
      </c>
      <c r="V2406">
        <v>54</v>
      </c>
      <c r="W2406">
        <v>1</v>
      </c>
      <c r="X2406">
        <v>1</v>
      </c>
      <c r="Y2406">
        <v>68</v>
      </c>
    </row>
    <row r="2407" spans="1:25" x14ac:dyDescent="0.35">
      <c r="A2407">
        <v>2406</v>
      </c>
      <c r="B2407" t="s">
        <v>44</v>
      </c>
      <c r="C2407">
        <v>127550</v>
      </c>
      <c r="D2407">
        <f>ROUND(AI_Impact_on_Jobs_20303[[#This Row],[Salary]]/1000, 1)</f>
        <v>127.6</v>
      </c>
      <c r="E2407">
        <v>15</v>
      </c>
      <c r="F24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07" t="s">
        <v>38</v>
      </c>
      <c r="H2407">
        <v>11</v>
      </c>
      <c r="I2407">
        <v>83</v>
      </c>
      <c r="J2407">
        <v>4</v>
      </c>
      <c r="K2407" t="s">
        <v>27</v>
      </c>
      <c r="L2407">
        <f>IF(AI_Impact_on_Jobs_20303[[#This Row],[Risk_Category]] = "Low", AI_Impact_on_Jobs_20303[[#This Row],[Automation_Probability_2030]], 0)</f>
        <v>0</v>
      </c>
      <c r="M2407">
        <f>IF(AI_Impact_on_Jobs_20303[[#This Row],[Risk_Category]]="Medium", AI_Impact_on_Jobs_20303[[#This Row],[Automation_Probability_2030]], 0)</f>
        <v>4</v>
      </c>
      <c r="N2407">
        <f>IF(AI_Impact_on_Jobs_20303[[#This Row],[Risk_Category]]="High", AI_Impact_on_Jobs_20303[[#This Row],[Automation_Probability_2030]], 0)</f>
        <v>0</v>
      </c>
      <c r="O2407">
        <f>AVERAGE(AI_Impact_on_Jobs_20303[[#This Row],[Skill_1]:[Skill_10]])</f>
        <v>38.299999999999997</v>
      </c>
      <c r="P2407">
        <v>3</v>
      </c>
      <c r="Q2407">
        <v>41</v>
      </c>
      <c r="R2407">
        <v>3</v>
      </c>
      <c r="S2407">
        <v>0</v>
      </c>
      <c r="T2407">
        <v>79</v>
      </c>
      <c r="U2407">
        <v>31</v>
      </c>
      <c r="V2407">
        <v>57</v>
      </c>
      <c r="W2407">
        <v>3</v>
      </c>
      <c r="X2407">
        <v>93</v>
      </c>
      <c r="Y2407">
        <v>73</v>
      </c>
    </row>
    <row r="2408" spans="1:25" x14ac:dyDescent="0.35">
      <c r="A2408">
        <v>2407</v>
      </c>
      <c r="B2408" t="s">
        <v>26</v>
      </c>
      <c r="C2408">
        <v>76509</v>
      </c>
      <c r="D2408">
        <f>ROUND(AI_Impact_on_Jobs_20303[[#This Row],[Salary]]/1000, 1)</f>
        <v>76.5</v>
      </c>
      <c r="E2408">
        <v>27</v>
      </c>
      <c r="F24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08" t="s">
        <v>19</v>
      </c>
      <c r="H2408">
        <v>26</v>
      </c>
      <c r="I2408">
        <v>108</v>
      </c>
      <c r="J2408">
        <v>52</v>
      </c>
      <c r="K2408" t="s">
        <v>27</v>
      </c>
      <c r="L2408">
        <f>IF(AI_Impact_on_Jobs_20303[[#This Row],[Risk_Category]] = "Low", AI_Impact_on_Jobs_20303[[#This Row],[Automation_Probability_2030]], 0)</f>
        <v>0</v>
      </c>
      <c r="M2408">
        <f>IF(AI_Impact_on_Jobs_20303[[#This Row],[Risk_Category]]="Medium", AI_Impact_on_Jobs_20303[[#This Row],[Automation_Probability_2030]], 0)</f>
        <v>52</v>
      </c>
      <c r="N2408">
        <f>IF(AI_Impact_on_Jobs_20303[[#This Row],[Risk_Category]]="High", AI_Impact_on_Jobs_20303[[#This Row],[Automation_Probability_2030]], 0)</f>
        <v>0</v>
      </c>
      <c r="O2408">
        <f>AVERAGE(AI_Impact_on_Jobs_20303[[#This Row],[Skill_1]:[Skill_10]])</f>
        <v>37.799999999999997</v>
      </c>
      <c r="P2408">
        <v>27</v>
      </c>
      <c r="Q2408">
        <v>69</v>
      </c>
      <c r="R2408">
        <v>89</v>
      </c>
      <c r="S2408">
        <v>4</v>
      </c>
      <c r="T2408">
        <v>42</v>
      </c>
      <c r="U2408">
        <v>59</v>
      </c>
      <c r="V2408">
        <v>59</v>
      </c>
      <c r="W2408">
        <v>2</v>
      </c>
      <c r="X2408">
        <v>21</v>
      </c>
      <c r="Y2408">
        <v>6</v>
      </c>
    </row>
    <row r="2409" spans="1:25" x14ac:dyDescent="0.35">
      <c r="A2409">
        <v>2408</v>
      </c>
      <c r="B2409" t="s">
        <v>28</v>
      </c>
      <c r="C2409">
        <v>141075</v>
      </c>
      <c r="D2409">
        <f>ROUND(AI_Impact_on_Jobs_20303[[#This Row],[Salary]]/1000, 1)</f>
        <v>141.1</v>
      </c>
      <c r="E2409">
        <v>11</v>
      </c>
      <c r="F24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09" t="s">
        <v>25</v>
      </c>
      <c r="H2409">
        <v>65</v>
      </c>
      <c r="I2409">
        <v>66</v>
      </c>
      <c r="J2409">
        <v>43</v>
      </c>
      <c r="K2409" t="s">
        <v>27</v>
      </c>
      <c r="L2409">
        <f>IF(AI_Impact_on_Jobs_20303[[#This Row],[Risk_Category]] = "Low", AI_Impact_on_Jobs_20303[[#This Row],[Automation_Probability_2030]], 0)</f>
        <v>0</v>
      </c>
      <c r="M2409">
        <f>IF(AI_Impact_on_Jobs_20303[[#This Row],[Risk_Category]]="Medium", AI_Impact_on_Jobs_20303[[#This Row],[Automation_Probability_2030]], 0)</f>
        <v>43</v>
      </c>
      <c r="N2409">
        <f>IF(AI_Impact_on_Jobs_20303[[#This Row],[Risk_Category]]="High", AI_Impact_on_Jobs_20303[[#This Row],[Automation_Probability_2030]], 0)</f>
        <v>0</v>
      </c>
      <c r="O2409">
        <f>AVERAGE(AI_Impact_on_Jobs_20303[[#This Row],[Skill_1]:[Skill_10]])</f>
        <v>57.6</v>
      </c>
      <c r="P2409">
        <v>33</v>
      </c>
      <c r="Q2409">
        <v>82</v>
      </c>
      <c r="R2409">
        <v>19</v>
      </c>
      <c r="S2409">
        <v>55</v>
      </c>
      <c r="T2409">
        <v>78</v>
      </c>
      <c r="U2409">
        <v>83</v>
      </c>
      <c r="V2409">
        <v>67</v>
      </c>
      <c r="W2409">
        <v>3</v>
      </c>
      <c r="X2409">
        <v>82</v>
      </c>
      <c r="Y2409">
        <v>74</v>
      </c>
    </row>
    <row r="2410" spans="1:25" x14ac:dyDescent="0.35">
      <c r="A2410">
        <v>2409</v>
      </c>
      <c r="B2410" t="s">
        <v>31</v>
      </c>
      <c r="C2410">
        <v>35853</v>
      </c>
      <c r="D2410">
        <f>ROUND(AI_Impact_on_Jobs_20303[[#This Row],[Salary]]/1000, 1)</f>
        <v>35.9</v>
      </c>
      <c r="E2410">
        <v>18</v>
      </c>
      <c r="F24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10" t="s">
        <v>19</v>
      </c>
      <c r="H2410">
        <v>7</v>
      </c>
      <c r="I2410">
        <v>54</v>
      </c>
      <c r="J2410">
        <v>22</v>
      </c>
      <c r="K2410" t="s">
        <v>23</v>
      </c>
      <c r="L2410">
        <f>IF(AI_Impact_on_Jobs_20303[[#This Row],[Risk_Category]] = "Low", AI_Impact_on_Jobs_20303[[#This Row],[Automation_Probability_2030]], 0)</f>
        <v>22</v>
      </c>
      <c r="M2410">
        <f>IF(AI_Impact_on_Jobs_20303[[#This Row],[Risk_Category]]="Medium", AI_Impact_on_Jobs_20303[[#This Row],[Automation_Probability_2030]], 0)</f>
        <v>0</v>
      </c>
      <c r="N2410">
        <f>IF(AI_Impact_on_Jobs_20303[[#This Row],[Risk_Category]]="High", AI_Impact_on_Jobs_20303[[#This Row],[Automation_Probability_2030]], 0)</f>
        <v>0</v>
      </c>
      <c r="O2410">
        <f>AVERAGE(AI_Impact_on_Jobs_20303[[#This Row],[Skill_1]:[Skill_10]])</f>
        <v>65</v>
      </c>
      <c r="P2410">
        <v>94</v>
      </c>
      <c r="Q2410">
        <v>77</v>
      </c>
      <c r="R2410">
        <v>83</v>
      </c>
      <c r="S2410">
        <v>54</v>
      </c>
      <c r="T2410">
        <v>3</v>
      </c>
      <c r="U2410">
        <v>68</v>
      </c>
      <c r="V2410">
        <v>71</v>
      </c>
      <c r="W2410">
        <v>68</v>
      </c>
      <c r="X2410">
        <v>95</v>
      </c>
      <c r="Y2410">
        <v>37</v>
      </c>
    </row>
    <row r="2411" spans="1:25" x14ac:dyDescent="0.35">
      <c r="A2411">
        <v>2410</v>
      </c>
      <c r="B2411" t="s">
        <v>31</v>
      </c>
      <c r="C2411">
        <v>95311</v>
      </c>
      <c r="D2411">
        <f>ROUND(AI_Impact_on_Jobs_20303[[#This Row],[Salary]]/1000, 1)</f>
        <v>95.3</v>
      </c>
      <c r="E2411">
        <v>28</v>
      </c>
      <c r="F24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11" t="s">
        <v>25</v>
      </c>
      <c r="H2411">
        <v>91</v>
      </c>
      <c r="I2411">
        <v>66</v>
      </c>
      <c r="J2411">
        <v>22</v>
      </c>
      <c r="K2411" t="s">
        <v>23</v>
      </c>
      <c r="L2411">
        <f>IF(AI_Impact_on_Jobs_20303[[#This Row],[Risk_Category]] = "Low", AI_Impact_on_Jobs_20303[[#This Row],[Automation_Probability_2030]], 0)</f>
        <v>22</v>
      </c>
      <c r="M2411">
        <f>IF(AI_Impact_on_Jobs_20303[[#This Row],[Risk_Category]]="Medium", AI_Impact_on_Jobs_20303[[#This Row],[Automation_Probability_2030]], 0)</f>
        <v>0</v>
      </c>
      <c r="N2411">
        <f>IF(AI_Impact_on_Jobs_20303[[#This Row],[Risk_Category]]="High", AI_Impact_on_Jobs_20303[[#This Row],[Automation_Probability_2030]], 0)</f>
        <v>0</v>
      </c>
      <c r="O2411">
        <f>AVERAGE(AI_Impact_on_Jobs_20303[[#This Row],[Skill_1]:[Skill_10]])</f>
        <v>57.2</v>
      </c>
      <c r="P2411">
        <v>87</v>
      </c>
      <c r="Q2411">
        <v>31</v>
      </c>
      <c r="R2411">
        <v>83</v>
      </c>
      <c r="S2411">
        <v>33</v>
      </c>
      <c r="T2411">
        <v>79</v>
      </c>
      <c r="U2411">
        <v>7</v>
      </c>
      <c r="V2411">
        <v>66</v>
      </c>
      <c r="W2411">
        <v>68</v>
      </c>
      <c r="X2411">
        <v>49</v>
      </c>
      <c r="Y2411">
        <v>69</v>
      </c>
    </row>
    <row r="2412" spans="1:25" x14ac:dyDescent="0.35">
      <c r="A2412">
        <v>2411</v>
      </c>
      <c r="B2412" t="s">
        <v>35</v>
      </c>
      <c r="C2412">
        <v>145672</v>
      </c>
      <c r="D2412">
        <f>ROUND(AI_Impact_on_Jobs_20303[[#This Row],[Salary]]/1000, 1)</f>
        <v>145.69999999999999</v>
      </c>
      <c r="E2412">
        <v>28</v>
      </c>
      <c r="F24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12" t="s">
        <v>25</v>
      </c>
      <c r="H2412">
        <v>73</v>
      </c>
      <c r="I2412">
        <v>146</v>
      </c>
      <c r="J2412">
        <v>48</v>
      </c>
      <c r="K2412" t="s">
        <v>27</v>
      </c>
      <c r="L2412">
        <f>IF(AI_Impact_on_Jobs_20303[[#This Row],[Risk_Category]] = "Low", AI_Impact_on_Jobs_20303[[#This Row],[Automation_Probability_2030]], 0)</f>
        <v>0</v>
      </c>
      <c r="M2412">
        <f>IF(AI_Impact_on_Jobs_20303[[#This Row],[Risk_Category]]="Medium", AI_Impact_on_Jobs_20303[[#This Row],[Automation_Probability_2030]], 0)</f>
        <v>48</v>
      </c>
      <c r="N2412">
        <f>IF(AI_Impact_on_Jobs_20303[[#This Row],[Risk_Category]]="High", AI_Impact_on_Jobs_20303[[#This Row],[Automation_Probability_2030]], 0)</f>
        <v>0</v>
      </c>
      <c r="O2412">
        <f>AVERAGE(AI_Impact_on_Jobs_20303[[#This Row],[Skill_1]:[Skill_10]])</f>
        <v>48.3</v>
      </c>
      <c r="P2412">
        <v>53</v>
      </c>
      <c r="Q2412">
        <v>26</v>
      </c>
      <c r="R2412">
        <v>99</v>
      </c>
      <c r="S2412">
        <v>6</v>
      </c>
      <c r="T2412">
        <v>36</v>
      </c>
      <c r="U2412">
        <v>3</v>
      </c>
      <c r="V2412">
        <v>39</v>
      </c>
      <c r="W2412">
        <v>92</v>
      </c>
      <c r="X2412">
        <v>37</v>
      </c>
      <c r="Y2412">
        <v>92</v>
      </c>
    </row>
    <row r="2413" spans="1:25" x14ac:dyDescent="0.35">
      <c r="A2413">
        <v>2412</v>
      </c>
      <c r="B2413" t="s">
        <v>28</v>
      </c>
      <c r="C2413">
        <v>107045</v>
      </c>
      <c r="D2413">
        <f>ROUND(AI_Impact_on_Jobs_20303[[#This Row],[Salary]]/1000, 1)</f>
        <v>107</v>
      </c>
      <c r="E2413">
        <v>5</v>
      </c>
      <c r="F24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13" t="s">
        <v>38</v>
      </c>
      <c r="H2413">
        <v>17</v>
      </c>
      <c r="I2413">
        <v>13</v>
      </c>
      <c r="J2413">
        <v>4</v>
      </c>
      <c r="K2413" t="s">
        <v>27</v>
      </c>
      <c r="L2413">
        <f>IF(AI_Impact_on_Jobs_20303[[#This Row],[Risk_Category]] = "Low", AI_Impact_on_Jobs_20303[[#This Row],[Automation_Probability_2030]], 0)</f>
        <v>0</v>
      </c>
      <c r="M2413">
        <f>IF(AI_Impact_on_Jobs_20303[[#This Row],[Risk_Category]]="Medium", AI_Impact_on_Jobs_20303[[#This Row],[Automation_Probability_2030]], 0)</f>
        <v>4</v>
      </c>
      <c r="N2413">
        <f>IF(AI_Impact_on_Jobs_20303[[#This Row],[Risk_Category]]="High", AI_Impact_on_Jobs_20303[[#This Row],[Automation_Probability_2030]], 0)</f>
        <v>0</v>
      </c>
      <c r="O2413">
        <f>AVERAGE(AI_Impact_on_Jobs_20303[[#This Row],[Skill_1]:[Skill_10]])</f>
        <v>34.9</v>
      </c>
      <c r="P2413">
        <v>9</v>
      </c>
      <c r="Q2413">
        <v>23</v>
      </c>
      <c r="R2413">
        <v>89</v>
      </c>
      <c r="S2413">
        <v>28</v>
      </c>
      <c r="T2413">
        <v>7</v>
      </c>
      <c r="U2413">
        <v>4</v>
      </c>
      <c r="V2413">
        <v>26</v>
      </c>
      <c r="W2413">
        <v>14</v>
      </c>
      <c r="X2413">
        <v>97</v>
      </c>
      <c r="Y2413">
        <v>52</v>
      </c>
    </row>
    <row r="2414" spans="1:25" x14ac:dyDescent="0.35">
      <c r="A2414">
        <v>2413</v>
      </c>
      <c r="B2414" t="s">
        <v>35</v>
      </c>
      <c r="C2414">
        <v>68211</v>
      </c>
      <c r="D2414">
        <f>ROUND(AI_Impact_on_Jobs_20303[[#This Row],[Salary]]/1000, 1)</f>
        <v>68.2</v>
      </c>
      <c r="E2414">
        <v>4</v>
      </c>
      <c r="F24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14" t="s">
        <v>22</v>
      </c>
      <c r="H2414">
        <v>2</v>
      </c>
      <c r="I2414">
        <v>91</v>
      </c>
      <c r="J2414">
        <v>52</v>
      </c>
      <c r="K2414" t="s">
        <v>27</v>
      </c>
      <c r="L2414">
        <f>IF(AI_Impact_on_Jobs_20303[[#This Row],[Risk_Category]] = "Low", AI_Impact_on_Jobs_20303[[#This Row],[Automation_Probability_2030]], 0)</f>
        <v>0</v>
      </c>
      <c r="M2414">
        <f>IF(AI_Impact_on_Jobs_20303[[#This Row],[Risk_Category]]="Medium", AI_Impact_on_Jobs_20303[[#This Row],[Automation_Probability_2030]], 0)</f>
        <v>52</v>
      </c>
      <c r="N2414">
        <f>IF(AI_Impact_on_Jobs_20303[[#This Row],[Risk_Category]]="High", AI_Impact_on_Jobs_20303[[#This Row],[Automation_Probability_2030]], 0)</f>
        <v>0</v>
      </c>
      <c r="O2414">
        <f>AVERAGE(AI_Impact_on_Jobs_20303[[#This Row],[Skill_1]:[Skill_10]])</f>
        <v>31.1</v>
      </c>
      <c r="P2414">
        <v>18</v>
      </c>
      <c r="Q2414">
        <v>28</v>
      </c>
      <c r="R2414">
        <v>78</v>
      </c>
      <c r="S2414">
        <v>42</v>
      </c>
      <c r="T2414">
        <v>0</v>
      </c>
      <c r="U2414">
        <v>5</v>
      </c>
      <c r="V2414">
        <v>44</v>
      </c>
      <c r="W2414">
        <v>6</v>
      </c>
      <c r="X2414">
        <v>17</v>
      </c>
      <c r="Y2414">
        <v>73</v>
      </c>
    </row>
    <row r="2415" spans="1:25" x14ac:dyDescent="0.35">
      <c r="A2415">
        <v>2414</v>
      </c>
      <c r="B2415" t="s">
        <v>32</v>
      </c>
      <c r="C2415">
        <v>58454</v>
      </c>
      <c r="D2415">
        <f>ROUND(AI_Impact_on_Jobs_20303[[#This Row],[Salary]]/1000, 1)</f>
        <v>58.5</v>
      </c>
      <c r="E2415">
        <v>29</v>
      </c>
      <c r="F24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15" t="s">
        <v>22</v>
      </c>
      <c r="H2415">
        <v>52</v>
      </c>
      <c r="I2415">
        <v>63</v>
      </c>
      <c r="J2415">
        <v>35</v>
      </c>
      <c r="K2415" t="s">
        <v>27</v>
      </c>
      <c r="L2415">
        <f>IF(AI_Impact_on_Jobs_20303[[#This Row],[Risk_Category]] = "Low", AI_Impact_on_Jobs_20303[[#This Row],[Automation_Probability_2030]], 0)</f>
        <v>0</v>
      </c>
      <c r="M2415">
        <f>IF(AI_Impact_on_Jobs_20303[[#This Row],[Risk_Category]]="Medium", AI_Impact_on_Jobs_20303[[#This Row],[Automation_Probability_2030]], 0)</f>
        <v>35</v>
      </c>
      <c r="N2415">
        <f>IF(AI_Impact_on_Jobs_20303[[#This Row],[Risk_Category]]="High", AI_Impact_on_Jobs_20303[[#This Row],[Automation_Probability_2030]], 0)</f>
        <v>0</v>
      </c>
      <c r="O2415">
        <f>AVERAGE(AI_Impact_on_Jobs_20303[[#This Row],[Skill_1]:[Skill_10]])</f>
        <v>44</v>
      </c>
      <c r="P2415">
        <v>5</v>
      </c>
      <c r="Q2415">
        <v>85</v>
      </c>
      <c r="R2415">
        <v>95</v>
      </c>
      <c r="S2415">
        <v>12</v>
      </c>
      <c r="T2415">
        <v>21</v>
      </c>
      <c r="U2415">
        <v>9</v>
      </c>
      <c r="V2415">
        <v>88</v>
      </c>
      <c r="W2415">
        <v>96</v>
      </c>
      <c r="X2415">
        <v>26</v>
      </c>
      <c r="Y2415">
        <v>3</v>
      </c>
    </row>
    <row r="2416" spans="1:25" x14ac:dyDescent="0.35">
      <c r="A2416">
        <v>2415</v>
      </c>
      <c r="B2416" t="s">
        <v>28</v>
      </c>
      <c r="C2416">
        <v>97855</v>
      </c>
      <c r="D2416">
        <f>ROUND(AI_Impact_on_Jobs_20303[[#This Row],[Salary]]/1000, 1)</f>
        <v>97.9</v>
      </c>
      <c r="E2416">
        <v>3</v>
      </c>
      <c r="F24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16" t="s">
        <v>19</v>
      </c>
      <c r="H2416">
        <v>19</v>
      </c>
      <c r="I2416">
        <v>5</v>
      </c>
      <c r="J2416">
        <v>34</v>
      </c>
      <c r="K2416" t="s">
        <v>27</v>
      </c>
      <c r="L2416">
        <f>IF(AI_Impact_on_Jobs_20303[[#This Row],[Risk_Category]] = "Low", AI_Impact_on_Jobs_20303[[#This Row],[Automation_Probability_2030]], 0)</f>
        <v>0</v>
      </c>
      <c r="M2416">
        <f>IF(AI_Impact_on_Jobs_20303[[#This Row],[Risk_Category]]="Medium", AI_Impact_on_Jobs_20303[[#This Row],[Automation_Probability_2030]], 0)</f>
        <v>34</v>
      </c>
      <c r="N2416">
        <f>IF(AI_Impact_on_Jobs_20303[[#This Row],[Risk_Category]]="High", AI_Impact_on_Jobs_20303[[#This Row],[Automation_Probability_2030]], 0)</f>
        <v>0</v>
      </c>
      <c r="O2416">
        <f>AVERAGE(AI_Impact_on_Jobs_20303[[#This Row],[Skill_1]:[Skill_10]])</f>
        <v>37.299999999999997</v>
      </c>
      <c r="P2416">
        <v>62</v>
      </c>
      <c r="Q2416">
        <v>4</v>
      </c>
      <c r="R2416">
        <v>43</v>
      </c>
      <c r="S2416">
        <v>5</v>
      </c>
      <c r="T2416">
        <v>91</v>
      </c>
      <c r="U2416">
        <v>47</v>
      </c>
      <c r="V2416">
        <v>14</v>
      </c>
      <c r="W2416">
        <v>29</v>
      </c>
      <c r="X2416">
        <v>67</v>
      </c>
      <c r="Y2416">
        <v>11</v>
      </c>
    </row>
    <row r="2417" spans="1:25" x14ac:dyDescent="0.35">
      <c r="A2417">
        <v>2416</v>
      </c>
      <c r="B2417" t="s">
        <v>24</v>
      </c>
      <c r="C2417">
        <v>127891</v>
      </c>
      <c r="D2417">
        <f>ROUND(AI_Impact_on_Jobs_20303[[#This Row],[Salary]]/1000, 1)</f>
        <v>127.9</v>
      </c>
      <c r="E2417">
        <v>23</v>
      </c>
      <c r="F24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17" t="s">
        <v>22</v>
      </c>
      <c r="H2417">
        <v>10</v>
      </c>
      <c r="I2417">
        <v>51</v>
      </c>
      <c r="J2417">
        <v>74</v>
      </c>
      <c r="K2417" t="s">
        <v>20</v>
      </c>
      <c r="L2417">
        <f>IF(AI_Impact_on_Jobs_20303[[#This Row],[Risk_Category]] = "Low", AI_Impact_on_Jobs_20303[[#This Row],[Automation_Probability_2030]], 0)</f>
        <v>0</v>
      </c>
      <c r="M2417">
        <f>IF(AI_Impact_on_Jobs_20303[[#This Row],[Risk_Category]]="Medium", AI_Impact_on_Jobs_20303[[#This Row],[Automation_Probability_2030]], 0)</f>
        <v>0</v>
      </c>
      <c r="N2417">
        <f>IF(AI_Impact_on_Jobs_20303[[#This Row],[Risk_Category]]="High", AI_Impact_on_Jobs_20303[[#This Row],[Automation_Probability_2030]], 0)</f>
        <v>74</v>
      </c>
      <c r="O2417">
        <f>AVERAGE(AI_Impact_on_Jobs_20303[[#This Row],[Skill_1]:[Skill_10]])</f>
        <v>41.1</v>
      </c>
      <c r="P2417">
        <v>84</v>
      </c>
      <c r="Q2417">
        <v>1</v>
      </c>
      <c r="R2417">
        <v>3</v>
      </c>
      <c r="S2417">
        <v>12</v>
      </c>
      <c r="T2417">
        <v>69</v>
      </c>
      <c r="U2417">
        <v>99</v>
      </c>
      <c r="V2417">
        <v>59</v>
      </c>
      <c r="W2417">
        <v>12</v>
      </c>
      <c r="X2417">
        <v>18</v>
      </c>
      <c r="Y2417">
        <v>54</v>
      </c>
    </row>
    <row r="2418" spans="1:25" x14ac:dyDescent="0.35">
      <c r="A2418">
        <v>2417</v>
      </c>
      <c r="B2418" t="s">
        <v>34</v>
      </c>
      <c r="C2418">
        <v>120094</v>
      </c>
      <c r="D2418">
        <f>ROUND(AI_Impact_on_Jobs_20303[[#This Row],[Salary]]/1000, 1)</f>
        <v>120.1</v>
      </c>
      <c r="E2418">
        <v>25</v>
      </c>
      <c r="F24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18" t="s">
        <v>22</v>
      </c>
      <c r="H2418">
        <v>66</v>
      </c>
      <c r="I2418">
        <v>107</v>
      </c>
      <c r="J2418">
        <v>69</v>
      </c>
      <c r="K2418" t="s">
        <v>27</v>
      </c>
      <c r="L2418">
        <f>IF(AI_Impact_on_Jobs_20303[[#This Row],[Risk_Category]] = "Low", AI_Impact_on_Jobs_20303[[#This Row],[Automation_Probability_2030]], 0)</f>
        <v>0</v>
      </c>
      <c r="M2418">
        <f>IF(AI_Impact_on_Jobs_20303[[#This Row],[Risk_Category]]="Medium", AI_Impact_on_Jobs_20303[[#This Row],[Automation_Probability_2030]], 0)</f>
        <v>69</v>
      </c>
      <c r="N2418">
        <f>IF(AI_Impact_on_Jobs_20303[[#This Row],[Risk_Category]]="High", AI_Impact_on_Jobs_20303[[#This Row],[Automation_Probability_2030]], 0)</f>
        <v>0</v>
      </c>
      <c r="O2418">
        <f>AVERAGE(AI_Impact_on_Jobs_20303[[#This Row],[Skill_1]:[Skill_10]])</f>
        <v>39.4</v>
      </c>
      <c r="P2418">
        <v>2</v>
      </c>
      <c r="Q2418">
        <v>17</v>
      </c>
      <c r="R2418">
        <v>86</v>
      </c>
      <c r="S2418">
        <v>29</v>
      </c>
      <c r="T2418">
        <v>33</v>
      </c>
      <c r="U2418">
        <v>55</v>
      </c>
      <c r="V2418">
        <v>38</v>
      </c>
      <c r="W2418">
        <v>29</v>
      </c>
      <c r="X2418">
        <v>92</v>
      </c>
      <c r="Y2418">
        <v>13</v>
      </c>
    </row>
    <row r="2419" spans="1:25" x14ac:dyDescent="0.35">
      <c r="A2419">
        <v>2418</v>
      </c>
      <c r="B2419" t="s">
        <v>24</v>
      </c>
      <c r="C2419">
        <v>130621</v>
      </c>
      <c r="D2419">
        <f>ROUND(AI_Impact_on_Jobs_20303[[#This Row],[Salary]]/1000, 1)</f>
        <v>130.6</v>
      </c>
      <c r="E2419">
        <v>21</v>
      </c>
      <c r="F24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19" t="s">
        <v>25</v>
      </c>
      <c r="H2419">
        <v>0</v>
      </c>
      <c r="I2419">
        <v>131</v>
      </c>
      <c r="J2419">
        <v>74</v>
      </c>
      <c r="K2419" t="s">
        <v>20</v>
      </c>
      <c r="L2419">
        <f>IF(AI_Impact_on_Jobs_20303[[#This Row],[Risk_Category]] = "Low", AI_Impact_on_Jobs_20303[[#This Row],[Automation_Probability_2030]], 0)</f>
        <v>0</v>
      </c>
      <c r="M2419">
        <f>IF(AI_Impact_on_Jobs_20303[[#This Row],[Risk_Category]]="Medium", AI_Impact_on_Jobs_20303[[#This Row],[Automation_Probability_2030]], 0)</f>
        <v>0</v>
      </c>
      <c r="N2419">
        <f>IF(AI_Impact_on_Jobs_20303[[#This Row],[Risk_Category]]="High", AI_Impact_on_Jobs_20303[[#This Row],[Automation_Probability_2030]], 0)</f>
        <v>74</v>
      </c>
      <c r="O2419">
        <f>AVERAGE(AI_Impact_on_Jobs_20303[[#This Row],[Skill_1]:[Skill_10]])</f>
        <v>46.5</v>
      </c>
      <c r="P2419">
        <v>77</v>
      </c>
      <c r="Q2419">
        <v>15</v>
      </c>
      <c r="R2419">
        <v>42</v>
      </c>
      <c r="S2419">
        <v>73</v>
      </c>
      <c r="T2419">
        <v>27</v>
      </c>
      <c r="U2419">
        <v>31</v>
      </c>
      <c r="V2419">
        <v>67</v>
      </c>
      <c r="W2419">
        <v>19</v>
      </c>
      <c r="X2419">
        <v>95</v>
      </c>
      <c r="Y2419">
        <v>19</v>
      </c>
    </row>
    <row r="2420" spans="1:25" x14ac:dyDescent="0.35">
      <c r="A2420">
        <v>2419</v>
      </c>
      <c r="B2420" t="s">
        <v>30</v>
      </c>
      <c r="C2420">
        <v>141579</v>
      </c>
      <c r="D2420">
        <f>ROUND(AI_Impact_on_Jobs_20303[[#This Row],[Salary]]/1000, 1)</f>
        <v>141.6</v>
      </c>
      <c r="E2420">
        <v>13</v>
      </c>
      <c r="F24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20" t="s">
        <v>22</v>
      </c>
      <c r="H2420">
        <v>8</v>
      </c>
      <c r="I2420">
        <v>87</v>
      </c>
      <c r="J2420">
        <v>36</v>
      </c>
      <c r="K2420" t="s">
        <v>27</v>
      </c>
      <c r="L2420">
        <f>IF(AI_Impact_on_Jobs_20303[[#This Row],[Risk_Category]] = "Low", AI_Impact_on_Jobs_20303[[#This Row],[Automation_Probability_2030]], 0)</f>
        <v>0</v>
      </c>
      <c r="M2420">
        <f>IF(AI_Impact_on_Jobs_20303[[#This Row],[Risk_Category]]="Medium", AI_Impact_on_Jobs_20303[[#This Row],[Automation_Probability_2030]], 0)</f>
        <v>36</v>
      </c>
      <c r="N2420">
        <f>IF(AI_Impact_on_Jobs_20303[[#This Row],[Risk_Category]]="High", AI_Impact_on_Jobs_20303[[#This Row],[Automation_Probability_2030]], 0)</f>
        <v>0</v>
      </c>
      <c r="O2420">
        <f>AVERAGE(AI_Impact_on_Jobs_20303[[#This Row],[Skill_1]:[Skill_10]])</f>
        <v>51.1</v>
      </c>
      <c r="P2420">
        <v>17</v>
      </c>
      <c r="Q2420">
        <v>99</v>
      </c>
      <c r="R2420">
        <v>73</v>
      </c>
      <c r="S2420">
        <v>45</v>
      </c>
      <c r="T2420">
        <v>26</v>
      </c>
      <c r="U2420">
        <v>2</v>
      </c>
      <c r="V2420">
        <v>67</v>
      </c>
      <c r="W2420">
        <v>96</v>
      </c>
      <c r="X2420">
        <v>11</v>
      </c>
      <c r="Y2420">
        <v>75</v>
      </c>
    </row>
    <row r="2421" spans="1:25" x14ac:dyDescent="0.35">
      <c r="A2421">
        <v>2420</v>
      </c>
      <c r="B2421" t="s">
        <v>39</v>
      </c>
      <c r="C2421">
        <v>64907</v>
      </c>
      <c r="D2421">
        <f>ROUND(AI_Impact_on_Jobs_20303[[#This Row],[Salary]]/1000, 1)</f>
        <v>64.900000000000006</v>
      </c>
      <c r="E2421">
        <v>10</v>
      </c>
      <c r="F24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21" t="s">
        <v>22</v>
      </c>
      <c r="H2421">
        <v>79</v>
      </c>
      <c r="I2421">
        <v>87</v>
      </c>
      <c r="J2421">
        <v>88</v>
      </c>
      <c r="K2421" t="s">
        <v>20</v>
      </c>
      <c r="L2421">
        <f>IF(AI_Impact_on_Jobs_20303[[#This Row],[Risk_Category]] = "Low", AI_Impact_on_Jobs_20303[[#This Row],[Automation_Probability_2030]], 0)</f>
        <v>0</v>
      </c>
      <c r="M2421">
        <f>IF(AI_Impact_on_Jobs_20303[[#This Row],[Risk_Category]]="Medium", AI_Impact_on_Jobs_20303[[#This Row],[Automation_Probability_2030]], 0)</f>
        <v>0</v>
      </c>
      <c r="N2421">
        <f>IF(AI_Impact_on_Jobs_20303[[#This Row],[Risk_Category]]="High", AI_Impact_on_Jobs_20303[[#This Row],[Automation_Probability_2030]], 0)</f>
        <v>88</v>
      </c>
      <c r="O2421">
        <f>AVERAGE(AI_Impact_on_Jobs_20303[[#This Row],[Skill_1]:[Skill_10]])</f>
        <v>60.9</v>
      </c>
      <c r="P2421">
        <v>93</v>
      </c>
      <c r="Q2421">
        <v>62</v>
      </c>
      <c r="R2421">
        <v>92</v>
      </c>
      <c r="S2421">
        <v>24</v>
      </c>
      <c r="T2421">
        <v>98</v>
      </c>
      <c r="U2421">
        <v>87</v>
      </c>
      <c r="V2421">
        <v>11</v>
      </c>
      <c r="W2421">
        <v>41</v>
      </c>
      <c r="X2421">
        <v>93</v>
      </c>
      <c r="Y2421">
        <v>8</v>
      </c>
    </row>
    <row r="2422" spans="1:25" x14ac:dyDescent="0.35">
      <c r="A2422">
        <v>2421</v>
      </c>
      <c r="B2422" t="s">
        <v>43</v>
      </c>
      <c r="C2422">
        <v>147754</v>
      </c>
      <c r="D2422">
        <f>ROUND(AI_Impact_on_Jobs_20303[[#This Row],[Salary]]/1000, 1)</f>
        <v>147.80000000000001</v>
      </c>
      <c r="E2422">
        <v>11</v>
      </c>
      <c r="F24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22" t="s">
        <v>38</v>
      </c>
      <c r="H2422">
        <v>72</v>
      </c>
      <c r="I2422">
        <v>53</v>
      </c>
      <c r="J2422">
        <v>24</v>
      </c>
      <c r="K2422" t="s">
        <v>23</v>
      </c>
      <c r="L2422">
        <f>IF(AI_Impact_on_Jobs_20303[[#This Row],[Risk_Category]] = "Low", AI_Impact_on_Jobs_20303[[#This Row],[Automation_Probability_2030]], 0)</f>
        <v>24</v>
      </c>
      <c r="M2422">
        <f>IF(AI_Impact_on_Jobs_20303[[#This Row],[Risk_Category]]="Medium", AI_Impact_on_Jobs_20303[[#This Row],[Automation_Probability_2030]], 0)</f>
        <v>0</v>
      </c>
      <c r="N2422">
        <f>IF(AI_Impact_on_Jobs_20303[[#This Row],[Risk_Category]]="High", AI_Impact_on_Jobs_20303[[#This Row],[Automation_Probability_2030]], 0)</f>
        <v>0</v>
      </c>
      <c r="O2422">
        <f>AVERAGE(AI_Impact_on_Jobs_20303[[#This Row],[Skill_1]:[Skill_10]])</f>
        <v>60.4</v>
      </c>
      <c r="P2422">
        <v>36</v>
      </c>
      <c r="Q2422">
        <v>25</v>
      </c>
      <c r="R2422">
        <v>58</v>
      </c>
      <c r="S2422">
        <v>54</v>
      </c>
      <c r="T2422">
        <v>87</v>
      </c>
      <c r="U2422">
        <v>68</v>
      </c>
      <c r="V2422">
        <v>42</v>
      </c>
      <c r="W2422">
        <v>65</v>
      </c>
      <c r="X2422">
        <v>75</v>
      </c>
      <c r="Y2422">
        <v>94</v>
      </c>
    </row>
    <row r="2423" spans="1:25" x14ac:dyDescent="0.35">
      <c r="A2423">
        <v>2422</v>
      </c>
      <c r="B2423" t="s">
        <v>43</v>
      </c>
      <c r="C2423">
        <v>61937</v>
      </c>
      <c r="D2423">
        <f>ROUND(AI_Impact_on_Jobs_20303[[#This Row],[Salary]]/1000, 1)</f>
        <v>61.9</v>
      </c>
      <c r="E2423">
        <v>1</v>
      </c>
      <c r="F24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23" t="s">
        <v>25</v>
      </c>
      <c r="H2423">
        <v>54</v>
      </c>
      <c r="I2423">
        <v>87</v>
      </c>
      <c r="J2423">
        <v>27</v>
      </c>
      <c r="K2423" t="s">
        <v>23</v>
      </c>
      <c r="L2423">
        <f>IF(AI_Impact_on_Jobs_20303[[#This Row],[Risk_Category]] = "Low", AI_Impact_on_Jobs_20303[[#This Row],[Automation_Probability_2030]], 0)</f>
        <v>27</v>
      </c>
      <c r="M2423">
        <f>IF(AI_Impact_on_Jobs_20303[[#This Row],[Risk_Category]]="Medium", AI_Impact_on_Jobs_20303[[#This Row],[Automation_Probability_2030]], 0)</f>
        <v>0</v>
      </c>
      <c r="N2423">
        <f>IF(AI_Impact_on_Jobs_20303[[#This Row],[Risk_Category]]="High", AI_Impact_on_Jobs_20303[[#This Row],[Automation_Probability_2030]], 0)</f>
        <v>0</v>
      </c>
      <c r="O2423">
        <f>AVERAGE(AI_Impact_on_Jobs_20303[[#This Row],[Skill_1]:[Skill_10]])</f>
        <v>33.799999999999997</v>
      </c>
      <c r="P2423">
        <v>79</v>
      </c>
      <c r="Q2423">
        <v>8</v>
      </c>
      <c r="R2423">
        <v>7</v>
      </c>
      <c r="S2423">
        <v>54</v>
      </c>
      <c r="T2423">
        <v>1</v>
      </c>
      <c r="U2423">
        <v>56</v>
      </c>
      <c r="V2423">
        <v>19</v>
      </c>
      <c r="W2423">
        <v>71</v>
      </c>
      <c r="X2423">
        <v>28</v>
      </c>
      <c r="Y2423">
        <v>15</v>
      </c>
    </row>
    <row r="2424" spans="1:25" x14ac:dyDescent="0.35">
      <c r="A2424">
        <v>2423</v>
      </c>
      <c r="B2424" t="s">
        <v>36</v>
      </c>
      <c r="C2424">
        <v>41593</v>
      </c>
      <c r="D2424">
        <f>ROUND(AI_Impact_on_Jobs_20303[[#This Row],[Salary]]/1000, 1)</f>
        <v>41.6</v>
      </c>
      <c r="E2424">
        <v>25</v>
      </c>
      <c r="F24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24" t="s">
        <v>38</v>
      </c>
      <c r="H2424">
        <v>49</v>
      </c>
      <c r="I2424">
        <v>7</v>
      </c>
      <c r="J2424">
        <v>64</v>
      </c>
      <c r="K2424" t="s">
        <v>27</v>
      </c>
      <c r="L2424">
        <f>IF(AI_Impact_on_Jobs_20303[[#This Row],[Risk_Category]] = "Low", AI_Impact_on_Jobs_20303[[#This Row],[Automation_Probability_2030]], 0)</f>
        <v>0</v>
      </c>
      <c r="M2424">
        <f>IF(AI_Impact_on_Jobs_20303[[#This Row],[Risk_Category]]="Medium", AI_Impact_on_Jobs_20303[[#This Row],[Automation_Probability_2030]], 0)</f>
        <v>64</v>
      </c>
      <c r="N2424">
        <f>IF(AI_Impact_on_Jobs_20303[[#This Row],[Risk_Category]]="High", AI_Impact_on_Jobs_20303[[#This Row],[Automation_Probability_2030]], 0)</f>
        <v>0</v>
      </c>
      <c r="O2424">
        <f>AVERAGE(AI_Impact_on_Jobs_20303[[#This Row],[Skill_1]:[Skill_10]])</f>
        <v>40.200000000000003</v>
      </c>
      <c r="P2424">
        <v>0</v>
      </c>
      <c r="Q2424">
        <v>84</v>
      </c>
      <c r="R2424">
        <v>52</v>
      </c>
      <c r="S2424">
        <v>92</v>
      </c>
      <c r="T2424">
        <v>2</v>
      </c>
      <c r="U2424">
        <v>1</v>
      </c>
      <c r="V2424">
        <v>62</v>
      </c>
      <c r="W2424">
        <v>71</v>
      </c>
      <c r="X2424">
        <v>37</v>
      </c>
      <c r="Y2424">
        <v>1</v>
      </c>
    </row>
    <row r="2425" spans="1:25" x14ac:dyDescent="0.35">
      <c r="A2425">
        <v>2424</v>
      </c>
      <c r="B2425" t="s">
        <v>21</v>
      </c>
      <c r="C2425">
        <v>75337</v>
      </c>
      <c r="D2425">
        <f>ROUND(AI_Impact_on_Jobs_20303[[#This Row],[Salary]]/1000, 1)</f>
        <v>75.3</v>
      </c>
      <c r="E2425">
        <v>2</v>
      </c>
      <c r="F24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25" t="s">
        <v>19</v>
      </c>
      <c r="H2425">
        <v>23</v>
      </c>
      <c r="I2425">
        <v>85</v>
      </c>
      <c r="J2425">
        <v>18</v>
      </c>
      <c r="K2425" t="s">
        <v>23</v>
      </c>
      <c r="L2425">
        <f>IF(AI_Impact_on_Jobs_20303[[#This Row],[Risk_Category]] = "Low", AI_Impact_on_Jobs_20303[[#This Row],[Automation_Probability_2030]], 0)</f>
        <v>18</v>
      </c>
      <c r="M2425">
        <f>IF(AI_Impact_on_Jobs_20303[[#This Row],[Risk_Category]]="Medium", AI_Impact_on_Jobs_20303[[#This Row],[Automation_Probability_2030]], 0)</f>
        <v>0</v>
      </c>
      <c r="N2425">
        <f>IF(AI_Impact_on_Jobs_20303[[#This Row],[Risk_Category]]="High", AI_Impact_on_Jobs_20303[[#This Row],[Automation_Probability_2030]], 0)</f>
        <v>0</v>
      </c>
      <c r="O2425">
        <f>AVERAGE(AI_Impact_on_Jobs_20303[[#This Row],[Skill_1]:[Skill_10]])</f>
        <v>54.6</v>
      </c>
      <c r="P2425">
        <v>7</v>
      </c>
      <c r="Q2425">
        <v>96</v>
      </c>
      <c r="R2425">
        <v>14</v>
      </c>
      <c r="S2425">
        <v>68</v>
      </c>
      <c r="T2425">
        <v>23</v>
      </c>
      <c r="U2425">
        <v>22</v>
      </c>
      <c r="V2425">
        <v>63</v>
      </c>
      <c r="W2425">
        <v>78</v>
      </c>
      <c r="X2425">
        <v>98</v>
      </c>
      <c r="Y2425">
        <v>77</v>
      </c>
    </row>
    <row r="2426" spans="1:25" x14ac:dyDescent="0.35">
      <c r="A2426">
        <v>2425</v>
      </c>
      <c r="B2426" t="s">
        <v>30</v>
      </c>
      <c r="C2426">
        <v>147553</v>
      </c>
      <c r="D2426">
        <f>ROUND(AI_Impact_on_Jobs_20303[[#This Row],[Salary]]/1000, 1)</f>
        <v>147.6</v>
      </c>
      <c r="E2426">
        <v>19</v>
      </c>
      <c r="F24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26" t="s">
        <v>25</v>
      </c>
      <c r="H2426">
        <v>23</v>
      </c>
      <c r="I2426">
        <v>126</v>
      </c>
      <c r="J2426">
        <v>51</v>
      </c>
      <c r="K2426" t="s">
        <v>27</v>
      </c>
      <c r="L2426">
        <f>IF(AI_Impact_on_Jobs_20303[[#This Row],[Risk_Category]] = "Low", AI_Impact_on_Jobs_20303[[#This Row],[Automation_Probability_2030]], 0)</f>
        <v>0</v>
      </c>
      <c r="M2426">
        <f>IF(AI_Impact_on_Jobs_20303[[#This Row],[Risk_Category]]="Medium", AI_Impact_on_Jobs_20303[[#This Row],[Automation_Probability_2030]], 0)</f>
        <v>51</v>
      </c>
      <c r="N2426">
        <f>IF(AI_Impact_on_Jobs_20303[[#This Row],[Risk_Category]]="High", AI_Impact_on_Jobs_20303[[#This Row],[Automation_Probability_2030]], 0)</f>
        <v>0</v>
      </c>
      <c r="O2426">
        <f>AVERAGE(AI_Impact_on_Jobs_20303[[#This Row],[Skill_1]:[Skill_10]])</f>
        <v>50.6</v>
      </c>
      <c r="P2426">
        <v>3</v>
      </c>
      <c r="Q2426">
        <v>47</v>
      </c>
      <c r="R2426">
        <v>91</v>
      </c>
      <c r="S2426">
        <v>76</v>
      </c>
      <c r="T2426">
        <v>45</v>
      </c>
      <c r="U2426">
        <v>98</v>
      </c>
      <c r="V2426">
        <v>79</v>
      </c>
      <c r="W2426">
        <v>1</v>
      </c>
      <c r="X2426">
        <v>11</v>
      </c>
      <c r="Y2426">
        <v>55</v>
      </c>
    </row>
    <row r="2427" spans="1:25" x14ac:dyDescent="0.35">
      <c r="A2427">
        <v>2426</v>
      </c>
      <c r="B2427" t="s">
        <v>34</v>
      </c>
      <c r="C2427">
        <v>69114</v>
      </c>
      <c r="D2427">
        <f>ROUND(AI_Impact_on_Jobs_20303[[#This Row],[Salary]]/1000, 1)</f>
        <v>69.099999999999994</v>
      </c>
      <c r="E2427">
        <v>24</v>
      </c>
      <c r="F24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27" t="s">
        <v>19</v>
      </c>
      <c r="H2427">
        <v>81</v>
      </c>
      <c r="I2427">
        <v>14</v>
      </c>
      <c r="J2427">
        <v>4</v>
      </c>
      <c r="K2427" t="s">
        <v>27</v>
      </c>
      <c r="L2427">
        <f>IF(AI_Impact_on_Jobs_20303[[#This Row],[Risk_Category]] = "Low", AI_Impact_on_Jobs_20303[[#This Row],[Automation_Probability_2030]], 0)</f>
        <v>0</v>
      </c>
      <c r="M2427">
        <f>IF(AI_Impact_on_Jobs_20303[[#This Row],[Risk_Category]]="Medium", AI_Impact_on_Jobs_20303[[#This Row],[Automation_Probability_2030]], 0)</f>
        <v>4</v>
      </c>
      <c r="N2427">
        <f>IF(AI_Impact_on_Jobs_20303[[#This Row],[Risk_Category]]="High", AI_Impact_on_Jobs_20303[[#This Row],[Automation_Probability_2030]], 0)</f>
        <v>0</v>
      </c>
      <c r="O2427">
        <f>AVERAGE(AI_Impact_on_Jobs_20303[[#This Row],[Skill_1]:[Skill_10]])</f>
        <v>48.5</v>
      </c>
      <c r="P2427">
        <v>76</v>
      </c>
      <c r="Q2427">
        <v>54</v>
      </c>
      <c r="R2427">
        <v>39</v>
      </c>
      <c r="S2427">
        <v>79</v>
      </c>
      <c r="T2427">
        <v>56</v>
      </c>
      <c r="U2427">
        <v>64</v>
      </c>
      <c r="V2427">
        <v>6</v>
      </c>
      <c r="W2427">
        <v>59</v>
      </c>
      <c r="X2427">
        <v>3</v>
      </c>
      <c r="Y2427">
        <v>49</v>
      </c>
    </row>
    <row r="2428" spans="1:25" x14ac:dyDescent="0.35">
      <c r="A2428">
        <v>2427</v>
      </c>
      <c r="B2428" t="s">
        <v>42</v>
      </c>
      <c r="C2428">
        <v>142467</v>
      </c>
      <c r="D2428">
        <f>ROUND(AI_Impact_on_Jobs_20303[[#This Row],[Salary]]/1000, 1)</f>
        <v>142.5</v>
      </c>
      <c r="E2428">
        <v>3</v>
      </c>
      <c r="F24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28" t="s">
        <v>19</v>
      </c>
      <c r="H2428">
        <v>61</v>
      </c>
      <c r="I2428">
        <v>65</v>
      </c>
      <c r="J2428">
        <v>35</v>
      </c>
      <c r="K2428" t="s">
        <v>27</v>
      </c>
      <c r="L2428">
        <f>IF(AI_Impact_on_Jobs_20303[[#This Row],[Risk_Category]] = "Low", AI_Impact_on_Jobs_20303[[#This Row],[Automation_Probability_2030]], 0)</f>
        <v>0</v>
      </c>
      <c r="M2428">
        <f>IF(AI_Impact_on_Jobs_20303[[#This Row],[Risk_Category]]="Medium", AI_Impact_on_Jobs_20303[[#This Row],[Automation_Probability_2030]], 0)</f>
        <v>35</v>
      </c>
      <c r="N2428">
        <f>IF(AI_Impact_on_Jobs_20303[[#This Row],[Risk_Category]]="High", AI_Impact_on_Jobs_20303[[#This Row],[Automation_Probability_2030]], 0)</f>
        <v>0</v>
      </c>
      <c r="O2428">
        <f>AVERAGE(AI_Impact_on_Jobs_20303[[#This Row],[Skill_1]:[Skill_10]])</f>
        <v>37.299999999999997</v>
      </c>
      <c r="P2428">
        <v>19</v>
      </c>
      <c r="Q2428">
        <v>82</v>
      </c>
      <c r="R2428">
        <v>3</v>
      </c>
      <c r="S2428">
        <v>73</v>
      </c>
      <c r="T2428">
        <v>6</v>
      </c>
      <c r="U2428">
        <v>59</v>
      </c>
      <c r="V2428">
        <v>77</v>
      </c>
      <c r="W2428">
        <v>23</v>
      </c>
      <c r="X2428">
        <v>2</v>
      </c>
      <c r="Y2428">
        <v>29</v>
      </c>
    </row>
    <row r="2429" spans="1:25" x14ac:dyDescent="0.35">
      <c r="A2429">
        <v>2428</v>
      </c>
      <c r="B2429" t="s">
        <v>41</v>
      </c>
      <c r="C2429">
        <v>95410</v>
      </c>
      <c r="D2429">
        <f>ROUND(AI_Impact_on_Jobs_20303[[#This Row],[Salary]]/1000, 1)</f>
        <v>95.4</v>
      </c>
      <c r="E2429">
        <v>0</v>
      </c>
      <c r="F24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29" t="s">
        <v>25</v>
      </c>
      <c r="H2429">
        <v>49</v>
      </c>
      <c r="I2429">
        <v>123</v>
      </c>
      <c r="J2429">
        <v>82</v>
      </c>
      <c r="K2429" t="s">
        <v>20</v>
      </c>
      <c r="L2429">
        <f>IF(AI_Impact_on_Jobs_20303[[#This Row],[Risk_Category]] = "Low", AI_Impact_on_Jobs_20303[[#This Row],[Automation_Probability_2030]], 0)</f>
        <v>0</v>
      </c>
      <c r="M2429">
        <f>IF(AI_Impact_on_Jobs_20303[[#This Row],[Risk_Category]]="Medium", AI_Impact_on_Jobs_20303[[#This Row],[Automation_Probability_2030]], 0)</f>
        <v>0</v>
      </c>
      <c r="N2429">
        <f>IF(AI_Impact_on_Jobs_20303[[#This Row],[Risk_Category]]="High", AI_Impact_on_Jobs_20303[[#This Row],[Automation_Probability_2030]], 0)</f>
        <v>82</v>
      </c>
      <c r="O2429">
        <f>AVERAGE(AI_Impact_on_Jobs_20303[[#This Row],[Skill_1]:[Skill_10]])</f>
        <v>36.9</v>
      </c>
      <c r="P2429">
        <v>13</v>
      </c>
      <c r="Q2429">
        <v>44</v>
      </c>
      <c r="R2429">
        <v>16</v>
      </c>
      <c r="S2429">
        <v>75</v>
      </c>
      <c r="T2429">
        <v>17</v>
      </c>
      <c r="U2429">
        <v>48</v>
      </c>
      <c r="V2429">
        <v>69</v>
      </c>
      <c r="W2429">
        <v>23</v>
      </c>
      <c r="X2429">
        <v>8</v>
      </c>
      <c r="Y2429">
        <v>56</v>
      </c>
    </row>
    <row r="2430" spans="1:25" x14ac:dyDescent="0.35">
      <c r="A2430">
        <v>2429</v>
      </c>
      <c r="B2430" t="s">
        <v>43</v>
      </c>
      <c r="C2430">
        <v>44802</v>
      </c>
      <c r="D2430">
        <f>ROUND(AI_Impact_on_Jobs_20303[[#This Row],[Salary]]/1000, 1)</f>
        <v>44.8</v>
      </c>
      <c r="E2430">
        <v>16</v>
      </c>
      <c r="F24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30" t="s">
        <v>22</v>
      </c>
      <c r="H2430">
        <v>59</v>
      </c>
      <c r="I2430">
        <v>125</v>
      </c>
      <c r="J2430">
        <v>13</v>
      </c>
      <c r="K2430" t="s">
        <v>23</v>
      </c>
      <c r="L2430">
        <f>IF(AI_Impact_on_Jobs_20303[[#This Row],[Risk_Category]] = "Low", AI_Impact_on_Jobs_20303[[#This Row],[Automation_Probability_2030]], 0)</f>
        <v>13</v>
      </c>
      <c r="M2430">
        <f>IF(AI_Impact_on_Jobs_20303[[#This Row],[Risk_Category]]="Medium", AI_Impact_on_Jobs_20303[[#This Row],[Automation_Probability_2030]], 0)</f>
        <v>0</v>
      </c>
      <c r="N2430">
        <f>IF(AI_Impact_on_Jobs_20303[[#This Row],[Risk_Category]]="High", AI_Impact_on_Jobs_20303[[#This Row],[Automation_Probability_2030]], 0)</f>
        <v>0</v>
      </c>
      <c r="O2430">
        <f>AVERAGE(AI_Impact_on_Jobs_20303[[#This Row],[Skill_1]:[Skill_10]])</f>
        <v>47.5</v>
      </c>
      <c r="P2430">
        <v>49</v>
      </c>
      <c r="Q2430">
        <v>93</v>
      </c>
      <c r="R2430">
        <v>47</v>
      </c>
      <c r="S2430">
        <v>10</v>
      </c>
      <c r="T2430">
        <v>16</v>
      </c>
      <c r="U2430">
        <v>71</v>
      </c>
      <c r="V2430">
        <v>65</v>
      </c>
      <c r="W2430">
        <v>87</v>
      </c>
      <c r="X2430">
        <v>9</v>
      </c>
      <c r="Y2430">
        <v>28</v>
      </c>
    </row>
    <row r="2431" spans="1:25" x14ac:dyDescent="0.35">
      <c r="A2431">
        <v>2430</v>
      </c>
      <c r="B2431" t="s">
        <v>44</v>
      </c>
      <c r="C2431">
        <v>62611</v>
      </c>
      <c r="D2431">
        <f>ROUND(AI_Impact_on_Jobs_20303[[#This Row],[Salary]]/1000, 1)</f>
        <v>62.6</v>
      </c>
      <c r="E2431">
        <v>3</v>
      </c>
      <c r="F24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31" t="s">
        <v>22</v>
      </c>
      <c r="H2431">
        <v>93</v>
      </c>
      <c r="I2431">
        <v>93</v>
      </c>
      <c r="J2431">
        <v>66</v>
      </c>
      <c r="K2431" t="s">
        <v>27</v>
      </c>
      <c r="L2431">
        <f>IF(AI_Impact_on_Jobs_20303[[#This Row],[Risk_Category]] = "Low", AI_Impact_on_Jobs_20303[[#This Row],[Automation_Probability_2030]], 0)</f>
        <v>0</v>
      </c>
      <c r="M2431">
        <f>IF(AI_Impact_on_Jobs_20303[[#This Row],[Risk_Category]]="Medium", AI_Impact_on_Jobs_20303[[#This Row],[Automation_Probability_2030]], 0)</f>
        <v>66</v>
      </c>
      <c r="N2431">
        <f>IF(AI_Impact_on_Jobs_20303[[#This Row],[Risk_Category]]="High", AI_Impact_on_Jobs_20303[[#This Row],[Automation_Probability_2030]], 0)</f>
        <v>0</v>
      </c>
      <c r="O2431">
        <f>AVERAGE(AI_Impact_on_Jobs_20303[[#This Row],[Skill_1]:[Skill_10]])</f>
        <v>43.3</v>
      </c>
      <c r="P2431">
        <v>29</v>
      </c>
      <c r="Q2431">
        <v>13</v>
      </c>
      <c r="R2431">
        <v>3</v>
      </c>
      <c r="S2431">
        <v>6</v>
      </c>
      <c r="T2431">
        <v>85</v>
      </c>
      <c r="U2431">
        <v>39</v>
      </c>
      <c r="V2431">
        <v>91</v>
      </c>
      <c r="W2431">
        <v>24</v>
      </c>
      <c r="X2431">
        <v>69</v>
      </c>
      <c r="Y2431">
        <v>74</v>
      </c>
    </row>
    <row r="2432" spans="1:25" x14ac:dyDescent="0.35">
      <c r="A2432">
        <v>2431</v>
      </c>
      <c r="B2432" t="s">
        <v>24</v>
      </c>
      <c r="C2432">
        <v>58419</v>
      </c>
      <c r="D2432">
        <f>ROUND(AI_Impact_on_Jobs_20303[[#This Row],[Salary]]/1000, 1)</f>
        <v>58.4</v>
      </c>
      <c r="E2432">
        <v>26</v>
      </c>
      <c r="F24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32" t="s">
        <v>22</v>
      </c>
      <c r="H2432">
        <v>3</v>
      </c>
      <c r="I2432">
        <v>87</v>
      </c>
      <c r="J2432">
        <v>71</v>
      </c>
      <c r="K2432" t="s">
        <v>20</v>
      </c>
      <c r="L2432">
        <f>IF(AI_Impact_on_Jobs_20303[[#This Row],[Risk_Category]] = "Low", AI_Impact_on_Jobs_20303[[#This Row],[Automation_Probability_2030]], 0)</f>
        <v>0</v>
      </c>
      <c r="M2432">
        <f>IF(AI_Impact_on_Jobs_20303[[#This Row],[Risk_Category]]="Medium", AI_Impact_on_Jobs_20303[[#This Row],[Automation_Probability_2030]], 0)</f>
        <v>0</v>
      </c>
      <c r="N2432">
        <f>IF(AI_Impact_on_Jobs_20303[[#This Row],[Risk_Category]]="High", AI_Impact_on_Jobs_20303[[#This Row],[Automation_Probability_2030]], 0)</f>
        <v>71</v>
      </c>
      <c r="O2432">
        <f>AVERAGE(AI_Impact_on_Jobs_20303[[#This Row],[Skill_1]:[Skill_10]])</f>
        <v>49.2</v>
      </c>
      <c r="P2432">
        <v>9</v>
      </c>
      <c r="Q2432">
        <v>95</v>
      </c>
      <c r="R2432">
        <v>74</v>
      </c>
      <c r="S2432">
        <v>73</v>
      </c>
      <c r="T2432">
        <v>24</v>
      </c>
      <c r="U2432">
        <v>7</v>
      </c>
      <c r="V2432">
        <v>8</v>
      </c>
      <c r="W2432">
        <v>56</v>
      </c>
      <c r="X2432">
        <v>68</v>
      </c>
      <c r="Y2432">
        <v>78</v>
      </c>
    </row>
    <row r="2433" spans="1:25" x14ac:dyDescent="0.35">
      <c r="A2433">
        <v>2432</v>
      </c>
      <c r="B2433" t="s">
        <v>28</v>
      </c>
      <c r="C2433">
        <v>74852</v>
      </c>
      <c r="D2433">
        <f>ROUND(AI_Impact_on_Jobs_20303[[#This Row],[Salary]]/1000, 1)</f>
        <v>74.900000000000006</v>
      </c>
      <c r="E2433">
        <v>28</v>
      </c>
      <c r="F24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33" t="s">
        <v>38</v>
      </c>
      <c r="H2433">
        <v>14</v>
      </c>
      <c r="I2433">
        <v>13</v>
      </c>
      <c r="J2433">
        <v>48</v>
      </c>
      <c r="K2433" t="s">
        <v>27</v>
      </c>
      <c r="L2433">
        <f>IF(AI_Impact_on_Jobs_20303[[#This Row],[Risk_Category]] = "Low", AI_Impact_on_Jobs_20303[[#This Row],[Automation_Probability_2030]], 0)</f>
        <v>0</v>
      </c>
      <c r="M2433">
        <f>IF(AI_Impact_on_Jobs_20303[[#This Row],[Risk_Category]]="Medium", AI_Impact_on_Jobs_20303[[#This Row],[Automation_Probability_2030]], 0)</f>
        <v>48</v>
      </c>
      <c r="N2433">
        <f>IF(AI_Impact_on_Jobs_20303[[#This Row],[Risk_Category]]="High", AI_Impact_on_Jobs_20303[[#This Row],[Automation_Probability_2030]], 0)</f>
        <v>0</v>
      </c>
      <c r="O2433">
        <f>AVERAGE(AI_Impact_on_Jobs_20303[[#This Row],[Skill_1]:[Skill_10]])</f>
        <v>42.9</v>
      </c>
      <c r="P2433">
        <v>83</v>
      </c>
      <c r="Q2433">
        <v>44</v>
      </c>
      <c r="R2433">
        <v>22</v>
      </c>
      <c r="S2433">
        <v>17</v>
      </c>
      <c r="T2433">
        <v>74</v>
      </c>
      <c r="U2433">
        <v>57</v>
      </c>
      <c r="V2433">
        <v>4</v>
      </c>
      <c r="W2433">
        <v>49</v>
      </c>
      <c r="X2433">
        <v>55</v>
      </c>
      <c r="Y2433">
        <v>24</v>
      </c>
    </row>
    <row r="2434" spans="1:25" x14ac:dyDescent="0.35">
      <c r="A2434">
        <v>2433</v>
      </c>
      <c r="B2434" t="s">
        <v>34</v>
      </c>
      <c r="C2434">
        <v>125640</v>
      </c>
      <c r="D2434">
        <f>ROUND(AI_Impact_on_Jobs_20303[[#This Row],[Salary]]/1000, 1)</f>
        <v>125.6</v>
      </c>
      <c r="E2434">
        <v>2</v>
      </c>
      <c r="F24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34" t="s">
        <v>25</v>
      </c>
      <c r="H2434">
        <v>29</v>
      </c>
      <c r="I2434">
        <v>89</v>
      </c>
      <c r="J2434">
        <v>5</v>
      </c>
      <c r="K2434" t="s">
        <v>27</v>
      </c>
      <c r="L2434">
        <f>IF(AI_Impact_on_Jobs_20303[[#This Row],[Risk_Category]] = "Low", AI_Impact_on_Jobs_20303[[#This Row],[Automation_Probability_2030]], 0)</f>
        <v>0</v>
      </c>
      <c r="M2434">
        <f>IF(AI_Impact_on_Jobs_20303[[#This Row],[Risk_Category]]="Medium", AI_Impact_on_Jobs_20303[[#This Row],[Automation_Probability_2030]], 0)</f>
        <v>5</v>
      </c>
      <c r="N2434">
        <f>IF(AI_Impact_on_Jobs_20303[[#This Row],[Risk_Category]]="High", AI_Impact_on_Jobs_20303[[#This Row],[Automation_Probability_2030]], 0)</f>
        <v>0</v>
      </c>
      <c r="O2434">
        <f>AVERAGE(AI_Impact_on_Jobs_20303[[#This Row],[Skill_1]:[Skill_10]])</f>
        <v>39.700000000000003</v>
      </c>
      <c r="P2434">
        <v>17</v>
      </c>
      <c r="Q2434">
        <v>39</v>
      </c>
      <c r="R2434">
        <v>39</v>
      </c>
      <c r="S2434">
        <v>29</v>
      </c>
      <c r="T2434">
        <v>10</v>
      </c>
      <c r="U2434">
        <v>7</v>
      </c>
      <c r="V2434">
        <v>64</v>
      </c>
      <c r="W2434">
        <v>17</v>
      </c>
      <c r="X2434">
        <v>84</v>
      </c>
      <c r="Y2434">
        <v>91</v>
      </c>
    </row>
    <row r="2435" spans="1:25" x14ac:dyDescent="0.35">
      <c r="A2435">
        <v>2434</v>
      </c>
      <c r="B2435" t="s">
        <v>18</v>
      </c>
      <c r="C2435">
        <v>112654</v>
      </c>
      <c r="D2435">
        <f>ROUND(AI_Impact_on_Jobs_20303[[#This Row],[Salary]]/1000, 1)</f>
        <v>112.7</v>
      </c>
      <c r="E2435">
        <v>15</v>
      </c>
      <c r="F24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35" t="s">
        <v>25</v>
      </c>
      <c r="H2435">
        <v>82</v>
      </c>
      <c r="I2435">
        <v>75</v>
      </c>
      <c r="J2435">
        <v>74</v>
      </c>
      <c r="K2435" t="s">
        <v>20</v>
      </c>
      <c r="L2435">
        <f>IF(AI_Impact_on_Jobs_20303[[#This Row],[Risk_Category]] = "Low", AI_Impact_on_Jobs_20303[[#This Row],[Automation_Probability_2030]], 0)</f>
        <v>0</v>
      </c>
      <c r="M2435">
        <f>IF(AI_Impact_on_Jobs_20303[[#This Row],[Risk_Category]]="Medium", AI_Impact_on_Jobs_20303[[#This Row],[Automation_Probability_2030]], 0)</f>
        <v>0</v>
      </c>
      <c r="N2435">
        <f>IF(AI_Impact_on_Jobs_20303[[#This Row],[Risk_Category]]="High", AI_Impact_on_Jobs_20303[[#This Row],[Automation_Probability_2030]], 0)</f>
        <v>74</v>
      </c>
      <c r="O2435">
        <f>AVERAGE(AI_Impact_on_Jobs_20303[[#This Row],[Skill_1]:[Skill_10]])</f>
        <v>34</v>
      </c>
      <c r="P2435">
        <v>32</v>
      </c>
      <c r="Q2435">
        <v>34</v>
      </c>
      <c r="R2435">
        <v>4</v>
      </c>
      <c r="S2435">
        <v>37</v>
      </c>
      <c r="T2435">
        <v>41</v>
      </c>
      <c r="U2435">
        <v>71</v>
      </c>
      <c r="V2435">
        <v>25</v>
      </c>
      <c r="W2435">
        <v>2</v>
      </c>
      <c r="X2435">
        <v>49</v>
      </c>
      <c r="Y2435">
        <v>45</v>
      </c>
    </row>
    <row r="2436" spans="1:25" x14ac:dyDescent="0.35">
      <c r="A2436">
        <v>2435</v>
      </c>
      <c r="B2436" t="s">
        <v>33</v>
      </c>
      <c r="C2436">
        <v>57476</v>
      </c>
      <c r="D2436">
        <f>ROUND(AI_Impact_on_Jobs_20303[[#This Row],[Salary]]/1000, 1)</f>
        <v>57.5</v>
      </c>
      <c r="E2436">
        <v>5</v>
      </c>
      <c r="F24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36" t="s">
        <v>22</v>
      </c>
      <c r="H2436">
        <v>13</v>
      </c>
      <c r="I2436">
        <v>101</v>
      </c>
      <c r="J2436">
        <v>76</v>
      </c>
      <c r="K2436" t="s">
        <v>20</v>
      </c>
      <c r="L2436">
        <f>IF(AI_Impact_on_Jobs_20303[[#This Row],[Risk_Category]] = "Low", AI_Impact_on_Jobs_20303[[#This Row],[Automation_Probability_2030]], 0)</f>
        <v>0</v>
      </c>
      <c r="M2436">
        <f>IF(AI_Impact_on_Jobs_20303[[#This Row],[Risk_Category]]="Medium", AI_Impact_on_Jobs_20303[[#This Row],[Automation_Probability_2030]], 0)</f>
        <v>0</v>
      </c>
      <c r="N2436">
        <f>IF(AI_Impact_on_Jobs_20303[[#This Row],[Risk_Category]]="High", AI_Impact_on_Jobs_20303[[#This Row],[Automation_Probability_2030]], 0)</f>
        <v>76</v>
      </c>
      <c r="O2436">
        <f>AVERAGE(AI_Impact_on_Jobs_20303[[#This Row],[Skill_1]:[Skill_10]])</f>
        <v>42</v>
      </c>
      <c r="P2436">
        <v>88</v>
      </c>
      <c r="Q2436">
        <v>17</v>
      </c>
      <c r="R2436">
        <v>2</v>
      </c>
      <c r="S2436">
        <v>45</v>
      </c>
      <c r="T2436">
        <v>99</v>
      </c>
      <c r="U2436">
        <v>63</v>
      </c>
      <c r="V2436">
        <v>35</v>
      </c>
      <c r="W2436">
        <v>2</v>
      </c>
      <c r="X2436">
        <v>48</v>
      </c>
      <c r="Y2436">
        <v>21</v>
      </c>
    </row>
    <row r="2437" spans="1:25" x14ac:dyDescent="0.35">
      <c r="A2437">
        <v>2436</v>
      </c>
      <c r="B2437" t="s">
        <v>30</v>
      </c>
      <c r="C2437">
        <v>109398</v>
      </c>
      <c r="D2437">
        <f>ROUND(AI_Impact_on_Jobs_20303[[#This Row],[Salary]]/1000, 1)</f>
        <v>109.4</v>
      </c>
      <c r="E2437">
        <v>18</v>
      </c>
      <c r="F24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37" t="s">
        <v>22</v>
      </c>
      <c r="H2437">
        <v>58</v>
      </c>
      <c r="I2437">
        <v>77</v>
      </c>
      <c r="J2437">
        <v>33</v>
      </c>
      <c r="K2437" t="s">
        <v>27</v>
      </c>
      <c r="L2437">
        <f>IF(AI_Impact_on_Jobs_20303[[#This Row],[Risk_Category]] = "Low", AI_Impact_on_Jobs_20303[[#This Row],[Automation_Probability_2030]], 0)</f>
        <v>0</v>
      </c>
      <c r="M2437">
        <f>IF(AI_Impact_on_Jobs_20303[[#This Row],[Risk_Category]]="Medium", AI_Impact_on_Jobs_20303[[#This Row],[Automation_Probability_2030]], 0)</f>
        <v>33</v>
      </c>
      <c r="N2437">
        <f>IF(AI_Impact_on_Jobs_20303[[#This Row],[Risk_Category]]="High", AI_Impact_on_Jobs_20303[[#This Row],[Automation_Probability_2030]], 0)</f>
        <v>0</v>
      </c>
      <c r="O2437">
        <f>AVERAGE(AI_Impact_on_Jobs_20303[[#This Row],[Skill_1]:[Skill_10]])</f>
        <v>53.2</v>
      </c>
      <c r="P2437">
        <v>76</v>
      </c>
      <c r="Q2437">
        <v>59</v>
      </c>
      <c r="R2437">
        <v>84</v>
      </c>
      <c r="S2437">
        <v>26</v>
      </c>
      <c r="T2437">
        <v>65</v>
      </c>
      <c r="U2437">
        <v>12</v>
      </c>
      <c r="V2437">
        <v>29</v>
      </c>
      <c r="W2437">
        <v>66</v>
      </c>
      <c r="X2437">
        <v>83</v>
      </c>
      <c r="Y2437">
        <v>32</v>
      </c>
    </row>
    <row r="2438" spans="1:25" x14ac:dyDescent="0.35">
      <c r="A2438">
        <v>2437</v>
      </c>
      <c r="B2438" t="s">
        <v>41</v>
      </c>
      <c r="C2438">
        <v>139240</v>
      </c>
      <c r="D2438">
        <f>ROUND(AI_Impact_on_Jobs_20303[[#This Row],[Salary]]/1000, 1)</f>
        <v>139.19999999999999</v>
      </c>
      <c r="E2438">
        <v>10</v>
      </c>
      <c r="F24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38" t="s">
        <v>22</v>
      </c>
      <c r="H2438">
        <v>68</v>
      </c>
      <c r="I2438">
        <v>85</v>
      </c>
      <c r="J2438">
        <v>92</v>
      </c>
      <c r="K2438" t="s">
        <v>20</v>
      </c>
      <c r="L2438">
        <f>IF(AI_Impact_on_Jobs_20303[[#This Row],[Risk_Category]] = "Low", AI_Impact_on_Jobs_20303[[#This Row],[Automation_Probability_2030]], 0)</f>
        <v>0</v>
      </c>
      <c r="M2438">
        <f>IF(AI_Impact_on_Jobs_20303[[#This Row],[Risk_Category]]="Medium", AI_Impact_on_Jobs_20303[[#This Row],[Automation_Probability_2030]], 0)</f>
        <v>0</v>
      </c>
      <c r="N2438">
        <f>IF(AI_Impact_on_Jobs_20303[[#This Row],[Risk_Category]]="High", AI_Impact_on_Jobs_20303[[#This Row],[Automation_Probability_2030]], 0)</f>
        <v>92</v>
      </c>
      <c r="O2438">
        <f>AVERAGE(AI_Impact_on_Jobs_20303[[#This Row],[Skill_1]:[Skill_10]])</f>
        <v>49.2</v>
      </c>
      <c r="P2438">
        <v>51</v>
      </c>
      <c r="Q2438">
        <v>65</v>
      </c>
      <c r="R2438">
        <v>5</v>
      </c>
      <c r="S2438">
        <v>45</v>
      </c>
      <c r="T2438">
        <v>85</v>
      </c>
      <c r="U2438">
        <v>29</v>
      </c>
      <c r="V2438">
        <v>4</v>
      </c>
      <c r="W2438">
        <v>88</v>
      </c>
      <c r="X2438">
        <v>83</v>
      </c>
      <c r="Y2438">
        <v>37</v>
      </c>
    </row>
    <row r="2439" spans="1:25" x14ac:dyDescent="0.35">
      <c r="A2439">
        <v>2438</v>
      </c>
      <c r="B2439" t="s">
        <v>36</v>
      </c>
      <c r="C2439">
        <v>143089</v>
      </c>
      <c r="D2439">
        <f>ROUND(AI_Impact_on_Jobs_20303[[#This Row],[Salary]]/1000, 1)</f>
        <v>143.1</v>
      </c>
      <c r="E2439">
        <v>15</v>
      </c>
      <c r="F24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39" t="s">
        <v>38</v>
      </c>
      <c r="H2439">
        <v>68</v>
      </c>
      <c r="I2439">
        <v>58</v>
      </c>
      <c r="J2439">
        <v>47</v>
      </c>
      <c r="K2439" t="s">
        <v>27</v>
      </c>
      <c r="L2439">
        <f>IF(AI_Impact_on_Jobs_20303[[#This Row],[Risk_Category]] = "Low", AI_Impact_on_Jobs_20303[[#This Row],[Automation_Probability_2030]], 0)</f>
        <v>0</v>
      </c>
      <c r="M2439">
        <f>IF(AI_Impact_on_Jobs_20303[[#This Row],[Risk_Category]]="Medium", AI_Impact_on_Jobs_20303[[#This Row],[Automation_Probability_2030]], 0)</f>
        <v>47</v>
      </c>
      <c r="N2439">
        <f>IF(AI_Impact_on_Jobs_20303[[#This Row],[Risk_Category]]="High", AI_Impact_on_Jobs_20303[[#This Row],[Automation_Probability_2030]], 0)</f>
        <v>0</v>
      </c>
      <c r="O2439">
        <f>AVERAGE(AI_Impact_on_Jobs_20303[[#This Row],[Skill_1]:[Skill_10]])</f>
        <v>29.4</v>
      </c>
      <c r="P2439">
        <v>9</v>
      </c>
      <c r="Q2439">
        <v>6</v>
      </c>
      <c r="R2439">
        <v>3</v>
      </c>
      <c r="S2439">
        <v>63</v>
      </c>
      <c r="T2439">
        <v>67</v>
      </c>
      <c r="U2439">
        <v>49</v>
      </c>
      <c r="V2439">
        <v>18</v>
      </c>
      <c r="W2439">
        <v>1</v>
      </c>
      <c r="X2439">
        <v>31</v>
      </c>
      <c r="Y2439">
        <v>47</v>
      </c>
    </row>
    <row r="2440" spans="1:25" x14ac:dyDescent="0.35">
      <c r="A2440">
        <v>2439</v>
      </c>
      <c r="B2440" t="s">
        <v>36</v>
      </c>
      <c r="C2440">
        <v>145632</v>
      </c>
      <c r="D2440">
        <f>ROUND(AI_Impact_on_Jobs_20303[[#This Row],[Salary]]/1000, 1)</f>
        <v>145.6</v>
      </c>
      <c r="E2440">
        <v>18</v>
      </c>
      <c r="F24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40" t="s">
        <v>22</v>
      </c>
      <c r="H2440">
        <v>0</v>
      </c>
      <c r="I2440">
        <v>121</v>
      </c>
      <c r="J2440">
        <v>59</v>
      </c>
      <c r="K2440" t="s">
        <v>27</v>
      </c>
      <c r="L2440">
        <f>IF(AI_Impact_on_Jobs_20303[[#This Row],[Risk_Category]] = "Low", AI_Impact_on_Jobs_20303[[#This Row],[Automation_Probability_2030]], 0)</f>
        <v>0</v>
      </c>
      <c r="M2440">
        <f>IF(AI_Impact_on_Jobs_20303[[#This Row],[Risk_Category]]="Medium", AI_Impact_on_Jobs_20303[[#This Row],[Automation_Probability_2030]], 0)</f>
        <v>59</v>
      </c>
      <c r="N2440">
        <f>IF(AI_Impact_on_Jobs_20303[[#This Row],[Risk_Category]]="High", AI_Impact_on_Jobs_20303[[#This Row],[Automation_Probability_2030]], 0)</f>
        <v>0</v>
      </c>
      <c r="O2440">
        <f>AVERAGE(AI_Impact_on_Jobs_20303[[#This Row],[Skill_1]:[Skill_10]])</f>
        <v>56.3</v>
      </c>
      <c r="P2440">
        <v>44</v>
      </c>
      <c r="Q2440">
        <v>34</v>
      </c>
      <c r="R2440">
        <v>84</v>
      </c>
      <c r="S2440">
        <v>78</v>
      </c>
      <c r="T2440">
        <v>98</v>
      </c>
      <c r="U2440">
        <v>37</v>
      </c>
      <c r="V2440">
        <v>91</v>
      </c>
      <c r="W2440">
        <v>9</v>
      </c>
      <c r="X2440">
        <v>41</v>
      </c>
      <c r="Y2440">
        <v>47</v>
      </c>
    </row>
    <row r="2441" spans="1:25" x14ac:dyDescent="0.35">
      <c r="A2441">
        <v>2440</v>
      </c>
      <c r="B2441" t="s">
        <v>40</v>
      </c>
      <c r="C2441">
        <v>104657</v>
      </c>
      <c r="D2441">
        <f>ROUND(AI_Impact_on_Jobs_20303[[#This Row],[Salary]]/1000, 1)</f>
        <v>104.7</v>
      </c>
      <c r="E2441">
        <v>5</v>
      </c>
      <c r="F24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41" t="s">
        <v>19</v>
      </c>
      <c r="H2441">
        <v>63</v>
      </c>
      <c r="I2441">
        <v>67</v>
      </c>
      <c r="J2441">
        <v>27</v>
      </c>
      <c r="K2441" t="s">
        <v>23</v>
      </c>
      <c r="L2441">
        <f>IF(AI_Impact_on_Jobs_20303[[#This Row],[Risk_Category]] = "Low", AI_Impact_on_Jobs_20303[[#This Row],[Automation_Probability_2030]], 0)</f>
        <v>27</v>
      </c>
      <c r="M2441">
        <f>IF(AI_Impact_on_Jobs_20303[[#This Row],[Risk_Category]]="Medium", AI_Impact_on_Jobs_20303[[#This Row],[Automation_Probability_2030]], 0)</f>
        <v>0</v>
      </c>
      <c r="N2441">
        <f>IF(AI_Impact_on_Jobs_20303[[#This Row],[Risk_Category]]="High", AI_Impact_on_Jobs_20303[[#This Row],[Automation_Probability_2030]], 0)</f>
        <v>0</v>
      </c>
      <c r="O2441">
        <f>AVERAGE(AI_Impact_on_Jobs_20303[[#This Row],[Skill_1]:[Skill_10]])</f>
        <v>32.5</v>
      </c>
      <c r="P2441">
        <v>55</v>
      </c>
      <c r="Q2441">
        <v>9</v>
      </c>
      <c r="R2441">
        <v>0</v>
      </c>
      <c r="S2441">
        <v>63</v>
      </c>
      <c r="T2441">
        <v>41</v>
      </c>
      <c r="U2441">
        <v>51</v>
      </c>
      <c r="V2441">
        <v>74</v>
      </c>
      <c r="W2441">
        <v>23</v>
      </c>
      <c r="X2441">
        <v>2</v>
      </c>
      <c r="Y2441">
        <v>7</v>
      </c>
    </row>
    <row r="2442" spans="1:25" x14ac:dyDescent="0.35">
      <c r="A2442">
        <v>2441</v>
      </c>
      <c r="B2442" t="s">
        <v>28</v>
      </c>
      <c r="C2442">
        <v>44835</v>
      </c>
      <c r="D2442">
        <f>ROUND(AI_Impact_on_Jobs_20303[[#This Row],[Salary]]/1000, 1)</f>
        <v>44.8</v>
      </c>
      <c r="E2442">
        <v>8</v>
      </c>
      <c r="F24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42" t="s">
        <v>19</v>
      </c>
      <c r="H2442">
        <v>23</v>
      </c>
      <c r="I2442">
        <v>98</v>
      </c>
      <c r="J2442">
        <v>48</v>
      </c>
      <c r="K2442" t="s">
        <v>27</v>
      </c>
      <c r="L2442">
        <f>IF(AI_Impact_on_Jobs_20303[[#This Row],[Risk_Category]] = "Low", AI_Impact_on_Jobs_20303[[#This Row],[Automation_Probability_2030]], 0)</f>
        <v>0</v>
      </c>
      <c r="M2442">
        <f>IF(AI_Impact_on_Jobs_20303[[#This Row],[Risk_Category]]="Medium", AI_Impact_on_Jobs_20303[[#This Row],[Automation_Probability_2030]], 0)</f>
        <v>48</v>
      </c>
      <c r="N2442">
        <f>IF(AI_Impact_on_Jobs_20303[[#This Row],[Risk_Category]]="High", AI_Impact_on_Jobs_20303[[#This Row],[Automation_Probability_2030]], 0)</f>
        <v>0</v>
      </c>
      <c r="O2442">
        <f>AVERAGE(AI_Impact_on_Jobs_20303[[#This Row],[Skill_1]:[Skill_10]])</f>
        <v>46.6</v>
      </c>
      <c r="P2442">
        <v>69</v>
      </c>
      <c r="Q2442">
        <v>0</v>
      </c>
      <c r="R2442">
        <v>59</v>
      </c>
      <c r="S2442">
        <v>61</v>
      </c>
      <c r="T2442">
        <v>75</v>
      </c>
      <c r="U2442">
        <v>89</v>
      </c>
      <c r="V2442">
        <v>44</v>
      </c>
      <c r="W2442">
        <v>34</v>
      </c>
      <c r="X2442">
        <v>1</v>
      </c>
      <c r="Y2442">
        <v>34</v>
      </c>
    </row>
    <row r="2443" spans="1:25" x14ac:dyDescent="0.35">
      <c r="A2443">
        <v>2442</v>
      </c>
      <c r="B2443" t="s">
        <v>26</v>
      </c>
      <c r="C2443">
        <v>43830</v>
      </c>
      <c r="D2443">
        <f>ROUND(AI_Impact_on_Jobs_20303[[#This Row],[Salary]]/1000, 1)</f>
        <v>43.8</v>
      </c>
      <c r="E2443">
        <v>6</v>
      </c>
      <c r="F24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43" t="s">
        <v>38</v>
      </c>
      <c r="H2443">
        <v>8</v>
      </c>
      <c r="I2443">
        <v>131</v>
      </c>
      <c r="J2443">
        <v>47</v>
      </c>
      <c r="K2443" t="s">
        <v>27</v>
      </c>
      <c r="L2443">
        <f>IF(AI_Impact_on_Jobs_20303[[#This Row],[Risk_Category]] = "Low", AI_Impact_on_Jobs_20303[[#This Row],[Automation_Probability_2030]], 0)</f>
        <v>0</v>
      </c>
      <c r="M2443">
        <f>IF(AI_Impact_on_Jobs_20303[[#This Row],[Risk_Category]]="Medium", AI_Impact_on_Jobs_20303[[#This Row],[Automation_Probability_2030]], 0)</f>
        <v>47</v>
      </c>
      <c r="N2443">
        <f>IF(AI_Impact_on_Jobs_20303[[#This Row],[Risk_Category]]="High", AI_Impact_on_Jobs_20303[[#This Row],[Automation_Probability_2030]], 0)</f>
        <v>0</v>
      </c>
      <c r="O2443">
        <f>AVERAGE(AI_Impact_on_Jobs_20303[[#This Row],[Skill_1]:[Skill_10]])</f>
        <v>40.9</v>
      </c>
      <c r="P2443">
        <v>26</v>
      </c>
      <c r="Q2443">
        <v>12</v>
      </c>
      <c r="R2443">
        <v>85</v>
      </c>
      <c r="S2443">
        <v>88</v>
      </c>
      <c r="T2443">
        <v>27</v>
      </c>
      <c r="U2443">
        <v>62</v>
      </c>
      <c r="V2443">
        <v>26</v>
      </c>
      <c r="W2443">
        <v>23</v>
      </c>
      <c r="X2443">
        <v>2</v>
      </c>
      <c r="Y2443">
        <v>58</v>
      </c>
    </row>
    <row r="2444" spans="1:25" x14ac:dyDescent="0.35">
      <c r="A2444">
        <v>2443</v>
      </c>
      <c r="B2444" t="s">
        <v>24</v>
      </c>
      <c r="C2444">
        <v>67293</v>
      </c>
      <c r="D2444">
        <f>ROUND(AI_Impact_on_Jobs_20303[[#This Row],[Salary]]/1000, 1)</f>
        <v>67.3</v>
      </c>
      <c r="E2444">
        <v>25</v>
      </c>
      <c r="F24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44" t="s">
        <v>19</v>
      </c>
      <c r="H2444">
        <v>1</v>
      </c>
      <c r="I2444">
        <v>6</v>
      </c>
      <c r="J2444">
        <v>78</v>
      </c>
      <c r="K2444" t="s">
        <v>20</v>
      </c>
      <c r="L2444">
        <f>IF(AI_Impact_on_Jobs_20303[[#This Row],[Risk_Category]] = "Low", AI_Impact_on_Jobs_20303[[#This Row],[Automation_Probability_2030]], 0)</f>
        <v>0</v>
      </c>
      <c r="M2444">
        <f>IF(AI_Impact_on_Jobs_20303[[#This Row],[Risk_Category]]="Medium", AI_Impact_on_Jobs_20303[[#This Row],[Automation_Probability_2030]], 0)</f>
        <v>0</v>
      </c>
      <c r="N2444">
        <f>IF(AI_Impact_on_Jobs_20303[[#This Row],[Risk_Category]]="High", AI_Impact_on_Jobs_20303[[#This Row],[Automation_Probability_2030]], 0)</f>
        <v>78</v>
      </c>
      <c r="O2444">
        <f>AVERAGE(AI_Impact_on_Jobs_20303[[#This Row],[Skill_1]:[Skill_10]])</f>
        <v>38.9</v>
      </c>
      <c r="P2444">
        <v>67</v>
      </c>
      <c r="Q2444">
        <v>2</v>
      </c>
      <c r="R2444">
        <v>89</v>
      </c>
      <c r="S2444">
        <v>29</v>
      </c>
      <c r="T2444">
        <v>33</v>
      </c>
      <c r="U2444">
        <v>22</v>
      </c>
      <c r="V2444">
        <v>25</v>
      </c>
      <c r="W2444">
        <v>7</v>
      </c>
      <c r="X2444">
        <v>29</v>
      </c>
      <c r="Y2444">
        <v>86</v>
      </c>
    </row>
    <row r="2445" spans="1:25" x14ac:dyDescent="0.35">
      <c r="A2445">
        <v>2444</v>
      </c>
      <c r="B2445" t="s">
        <v>29</v>
      </c>
      <c r="C2445">
        <v>68690</v>
      </c>
      <c r="D2445">
        <f>ROUND(AI_Impact_on_Jobs_20303[[#This Row],[Salary]]/1000, 1)</f>
        <v>68.7</v>
      </c>
      <c r="E2445">
        <v>13</v>
      </c>
      <c r="F24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45" t="s">
        <v>38</v>
      </c>
      <c r="H2445">
        <v>88</v>
      </c>
      <c r="I2445">
        <v>6</v>
      </c>
      <c r="J2445">
        <v>16</v>
      </c>
      <c r="K2445" t="s">
        <v>23</v>
      </c>
      <c r="L2445">
        <f>IF(AI_Impact_on_Jobs_20303[[#This Row],[Risk_Category]] = "Low", AI_Impact_on_Jobs_20303[[#This Row],[Automation_Probability_2030]], 0)</f>
        <v>16</v>
      </c>
      <c r="M2445">
        <f>IF(AI_Impact_on_Jobs_20303[[#This Row],[Risk_Category]]="Medium", AI_Impact_on_Jobs_20303[[#This Row],[Automation_Probability_2030]], 0)</f>
        <v>0</v>
      </c>
      <c r="N2445">
        <f>IF(AI_Impact_on_Jobs_20303[[#This Row],[Risk_Category]]="High", AI_Impact_on_Jobs_20303[[#This Row],[Automation_Probability_2030]], 0)</f>
        <v>0</v>
      </c>
      <c r="O2445">
        <f>AVERAGE(AI_Impact_on_Jobs_20303[[#This Row],[Skill_1]:[Skill_10]])</f>
        <v>35.299999999999997</v>
      </c>
      <c r="P2445">
        <v>23</v>
      </c>
      <c r="Q2445">
        <v>72</v>
      </c>
      <c r="R2445">
        <v>97</v>
      </c>
      <c r="S2445">
        <v>82</v>
      </c>
      <c r="T2445">
        <v>4</v>
      </c>
      <c r="U2445">
        <v>32</v>
      </c>
      <c r="V2445">
        <v>3</v>
      </c>
      <c r="W2445">
        <v>4</v>
      </c>
      <c r="X2445">
        <v>8</v>
      </c>
      <c r="Y2445">
        <v>28</v>
      </c>
    </row>
    <row r="2446" spans="1:25" x14ac:dyDescent="0.35">
      <c r="A2446">
        <v>2445</v>
      </c>
      <c r="B2446" t="s">
        <v>29</v>
      </c>
      <c r="C2446">
        <v>45234</v>
      </c>
      <c r="D2446">
        <f>ROUND(AI_Impact_on_Jobs_20303[[#This Row],[Salary]]/1000, 1)</f>
        <v>45.2</v>
      </c>
      <c r="E2446">
        <v>1</v>
      </c>
      <c r="F24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46" t="s">
        <v>19</v>
      </c>
      <c r="H2446">
        <v>4</v>
      </c>
      <c r="I2446">
        <v>9</v>
      </c>
      <c r="J2446">
        <v>24</v>
      </c>
      <c r="K2446" t="s">
        <v>23</v>
      </c>
      <c r="L2446">
        <f>IF(AI_Impact_on_Jobs_20303[[#This Row],[Risk_Category]] = "Low", AI_Impact_on_Jobs_20303[[#This Row],[Automation_Probability_2030]], 0)</f>
        <v>24</v>
      </c>
      <c r="M2446">
        <f>IF(AI_Impact_on_Jobs_20303[[#This Row],[Risk_Category]]="Medium", AI_Impact_on_Jobs_20303[[#This Row],[Automation_Probability_2030]], 0)</f>
        <v>0</v>
      </c>
      <c r="N2446">
        <f>IF(AI_Impact_on_Jobs_20303[[#This Row],[Risk_Category]]="High", AI_Impact_on_Jobs_20303[[#This Row],[Automation_Probability_2030]], 0)</f>
        <v>0</v>
      </c>
      <c r="O2446">
        <f>AVERAGE(AI_Impact_on_Jobs_20303[[#This Row],[Skill_1]:[Skill_10]])</f>
        <v>39.4</v>
      </c>
      <c r="P2446">
        <v>14</v>
      </c>
      <c r="Q2446">
        <v>16</v>
      </c>
      <c r="R2446">
        <v>63</v>
      </c>
      <c r="S2446">
        <v>57</v>
      </c>
      <c r="T2446">
        <v>15</v>
      </c>
      <c r="U2446">
        <v>85</v>
      </c>
      <c r="V2446">
        <v>33</v>
      </c>
      <c r="W2446">
        <v>37</v>
      </c>
      <c r="X2446">
        <v>42</v>
      </c>
      <c r="Y2446">
        <v>32</v>
      </c>
    </row>
    <row r="2447" spans="1:25" x14ac:dyDescent="0.35">
      <c r="A2447">
        <v>2446</v>
      </c>
      <c r="B2447" t="s">
        <v>28</v>
      </c>
      <c r="C2447">
        <v>120052</v>
      </c>
      <c r="D2447">
        <f>ROUND(AI_Impact_on_Jobs_20303[[#This Row],[Salary]]/1000, 1)</f>
        <v>120.1</v>
      </c>
      <c r="E2447">
        <v>3</v>
      </c>
      <c r="F24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47" t="s">
        <v>38</v>
      </c>
      <c r="H2447">
        <v>39</v>
      </c>
      <c r="I2447">
        <v>76</v>
      </c>
      <c r="J2447">
        <v>66</v>
      </c>
      <c r="K2447" t="s">
        <v>27</v>
      </c>
      <c r="L2447">
        <f>IF(AI_Impact_on_Jobs_20303[[#This Row],[Risk_Category]] = "Low", AI_Impact_on_Jobs_20303[[#This Row],[Automation_Probability_2030]], 0)</f>
        <v>0</v>
      </c>
      <c r="M2447">
        <f>IF(AI_Impact_on_Jobs_20303[[#This Row],[Risk_Category]]="Medium", AI_Impact_on_Jobs_20303[[#This Row],[Automation_Probability_2030]], 0)</f>
        <v>66</v>
      </c>
      <c r="N2447">
        <f>IF(AI_Impact_on_Jobs_20303[[#This Row],[Risk_Category]]="High", AI_Impact_on_Jobs_20303[[#This Row],[Automation_Probability_2030]], 0)</f>
        <v>0</v>
      </c>
      <c r="O2447">
        <f>AVERAGE(AI_Impact_on_Jobs_20303[[#This Row],[Skill_1]:[Skill_10]])</f>
        <v>39</v>
      </c>
      <c r="P2447">
        <v>31</v>
      </c>
      <c r="Q2447">
        <v>7</v>
      </c>
      <c r="R2447">
        <v>35</v>
      </c>
      <c r="S2447">
        <v>44</v>
      </c>
      <c r="T2447">
        <v>24</v>
      </c>
      <c r="U2447">
        <v>75</v>
      </c>
      <c r="V2447">
        <v>74</v>
      </c>
      <c r="W2447">
        <v>2</v>
      </c>
      <c r="X2447">
        <v>6</v>
      </c>
      <c r="Y2447">
        <v>92</v>
      </c>
    </row>
    <row r="2448" spans="1:25" x14ac:dyDescent="0.35">
      <c r="A2448">
        <v>2447</v>
      </c>
      <c r="B2448" t="s">
        <v>36</v>
      </c>
      <c r="C2448">
        <v>40270</v>
      </c>
      <c r="D2448">
        <f>ROUND(AI_Impact_on_Jobs_20303[[#This Row],[Salary]]/1000, 1)</f>
        <v>40.299999999999997</v>
      </c>
      <c r="E2448">
        <v>19</v>
      </c>
      <c r="F24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48" t="s">
        <v>25</v>
      </c>
      <c r="H2448">
        <v>51</v>
      </c>
      <c r="I2448">
        <v>99</v>
      </c>
      <c r="J2448">
        <v>62</v>
      </c>
      <c r="K2448" t="s">
        <v>27</v>
      </c>
      <c r="L2448">
        <f>IF(AI_Impact_on_Jobs_20303[[#This Row],[Risk_Category]] = "Low", AI_Impact_on_Jobs_20303[[#This Row],[Automation_Probability_2030]], 0)</f>
        <v>0</v>
      </c>
      <c r="M2448">
        <f>IF(AI_Impact_on_Jobs_20303[[#This Row],[Risk_Category]]="Medium", AI_Impact_on_Jobs_20303[[#This Row],[Automation_Probability_2030]], 0)</f>
        <v>62</v>
      </c>
      <c r="N2448">
        <f>IF(AI_Impact_on_Jobs_20303[[#This Row],[Risk_Category]]="High", AI_Impact_on_Jobs_20303[[#This Row],[Automation_Probability_2030]], 0)</f>
        <v>0</v>
      </c>
      <c r="O2448">
        <f>AVERAGE(AI_Impact_on_Jobs_20303[[#This Row],[Skill_1]:[Skill_10]])</f>
        <v>55.9</v>
      </c>
      <c r="P2448">
        <v>14</v>
      </c>
      <c r="Q2448">
        <v>65</v>
      </c>
      <c r="R2448">
        <v>48</v>
      </c>
      <c r="S2448">
        <v>74</v>
      </c>
      <c r="T2448">
        <v>3</v>
      </c>
      <c r="U2448">
        <v>59</v>
      </c>
      <c r="V2448">
        <v>56</v>
      </c>
      <c r="W2448">
        <v>84</v>
      </c>
      <c r="X2448">
        <v>68</v>
      </c>
      <c r="Y2448">
        <v>88</v>
      </c>
    </row>
    <row r="2449" spans="1:25" x14ac:dyDescent="0.35">
      <c r="A2449">
        <v>2448</v>
      </c>
      <c r="B2449" t="s">
        <v>37</v>
      </c>
      <c r="C2449">
        <v>52562</v>
      </c>
      <c r="D2449">
        <f>ROUND(AI_Impact_on_Jobs_20303[[#This Row],[Salary]]/1000, 1)</f>
        <v>52.6</v>
      </c>
      <c r="E2449">
        <v>3</v>
      </c>
      <c r="F24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49" t="s">
        <v>22</v>
      </c>
      <c r="H2449">
        <v>41</v>
      </c>
      <c r="I2449">
        <v>64</v>
      </c>
      <c r="J2449">
        <v>55</v>
      </c>
      <c r="K2449" t="s">
        <v>27</v>
      </c>
      <c r="L2449">
        <f>IF(AI_Impact_on_Jobs_20303[[#This Row],[Risk_Category]] = "Low", AI_Impact_on_Jobs_20303[[#This Row],[Automation_Probability_2030]], 0)</f>
        <v>0</v>
      </c>
      <c r="M2449">
        <f>IF(AI_Impact_on_Jobs_20303[[#This Row],[Risk_Category]]="Medium", AI_Impact_on_Jobs_20303[[#This Row],[Automation_Probability_2030]], 0)</f>
        <v>55</v>
      </c>
      <c r="N2449">
        <f>IF(AI_Impact_on_Jobs_20303[[#This Row],[Risk_Category]]="High", AI_Impact_on_Jobs_20303[[#This Row],[Automation_Probability_2030]], 0)</f>
        <v>0</v>
      </c>
      <c r="O2449">
        <f>AVERAGE(AI_Impact_on_Jobs_20303[[#This Row],[Skill_1]:[Skill_10]])</f>
        <v>40</v>
      </c>
      <c r="P2449">
        <v>87</v>
      </c>
      <c r="Q2449">
        <v>7</v>
      </c>
      <c r="R2449">
        <v>56</v>
      </c>
      <c r="S2449">
        <v>11</v>
      </c>
      <c r="T2449">
        <v>3</v>
      </c>
      <c r="U2449">
        <v>68</v>
      </c>
      <c r="V2449">
        <v>68</v>
      </c>
      <c r="W2449">
        <v>6</v>
      </c>
      <c r="X2449">
        <v>86</v>
      </c>
      <c r="Y2449">
        <v>8</v>
      </c>
    </row>
    <row r="2450" spans="1:25" x14ac:dyDescent="0.35">
      <c r="A2450">
        <v>2449</v>
      </c>
      <c r="B2450" t="s">
        <v>28</v>
      </c>
      <c r="C2450">
        <v>52065</v>
      </c>
      <c r="D2450">
        <f>ROUND(AI_Impact_on_Jobs_20303[[#This Row],[Salary]]/1000, 1)</f>
        <v>52.1</v>
      </c>
      <c r="E2450">
        <v>27</v>
      </c>
      <c r="F24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50" t="s">
        <v>38</v>
      </c>
      <c r="H2450">
        <v>86</v>
      </c>
      <c r="I2450">
        <v>10</v>
      </c>
      <c r="J2450">
        <v>41</v>
      </c>
      <c r="K2450" t="s">
        <v>27</v>
      </c>
      <c r="L2450">
        <f>IF(AI_Impact_on_Jobs_20303[[#This Row],[Risk_Category]] = "Low", AI_Impact_on_Jobs_20303[[#This Row],[Automation_Probability_2030]], 0)</f>
        <v>0</v>
      </c>
      <c r="M2450">
        <f>IF(AI_Impact_on_Jobs_20303[[#This Row],[Risk_Category]]="Medium", AI_Impact_on_Jobs_20303[[#This Row],[Automation_Probability_2030]], 0)</f>
        <v>41</v>
      </c>
      <c r="N2450">
        <f>IF(AI_Impact_on_Jobs_20303[[#This Row],[Risk_Category]]="High", AI_Impact_on_Jobs_20303[[#This Row],[Automation_Probability_2030]], 0)</f>
        <v>0</v>
      </c>
      <c r="O2450">
        <f>AVERAGE(AI_Impact_on_Jobs_20303[[#This Row],[Skill_1]:[Skill_10]])</f>
        <v>59</v>
      </c>
      <c r="P2450">
        <v>74</v>
      </c>
      <c r="Q2450">
        <v>89</v>
      </c>
      <c r="R2450">
        <v>69</v>
      </c>
      <c r="S2450">
        <v>79</v>
      </c>
      <c r="T2450">
        <v>28</v>
      </c>
      <c r="U2450">
        <v>29</v>
      </c>
      <c r="V2450">
        <v>86</v>
      </c>
      <c r="W2450">
        <v>61</v>
      </c>
      <c r="X2450">
        <v>23</v>
      </c>
      <c r="Y2450">
        <v>52</v>
      </c>
    </row>
    <row r="2451" spans="1:25" x14ac:dyDescent="0.35">
      <c r="A2451">
        <v>2450</v>
      </c>
      <c r="B2451" t="s">
        <v>35</v>
      </c>
      <c r="C2451">
        <v>66183</v>
      </c>
      <c r="D2451">
        <f>ROUND(AI_Impact_on_Jobs_20303[[#This Row],[Salary]]/1000, 1)</f>
        <v>66.2</v>
      </c>
      <c r="E2451">
        <v>0</v>
      </c>
      <c r="F24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51" t="s">
        <v>25</v>
      </c>
      <c r="H2451">
        <v>22</v>
      </c>
      <c r="I2451">
        <v>115</v>
      </c>
      <c r="J2451">
        <v>32</v>
      </c>
      <c r="K2451" t="s">
        <v>27</v>
      </c>
      <c r="L2451">
        <f>IF(AI_Impact_on_Jobs_20303[[#This Row],[Risk_Category]] = "Low", AI_Impact_on_Jobs_20303[[#This Row],[Automation_Probability_2030]], 0)</f>
        <v>0</v>
      </c>
      <c r="M2451">
        <f>IF(AI_Impact_on_Jobs_20303[[#This Row],[Risk_Category]]="Medium", AI_Impact_on_Jobs_20303[[#This Row],[Automation_Probability_2030]], 0)</f>
        <v>32</v>
      </c>
      <c r="N2451">
        <f>IF(AI_Impact_on_Jobs_20303[[#This Row],[Risk_Category]]="High", AI_Impact_on_Jobs_20303[[#This Row],[Automation_Probability_2030]], 0)</f>
        <v>0</v>
      </c>
      <c r="O2451">
        <f>AVERAGE(AI_Impact_on_Jobs_20303[[#This Row],[Skill_1]:[Skill_10]])</f>
        <v>37.9</v>
      </c>
      <c r="P2451">
        <v>3</v>
      </c>
      <c r="Q2451">
        <v>67</v>
      </c>
      <c r="R2451">
        <v>15</v>
      </c>
      <c r="S2451">
        <v>22</v>
      </c>
      <c r="T2451">
        <v>88</v>
      </c>
      <c r="U2451">
        <v>67</v>
      </c>
      <c r="V2451">
        <v>5</v>
      </c>
      <c r="W2451">
        <v>21</v>
      </c>
      <c r="X2451">
        <v>34</v>
      </c>
      <c r="Y2451">
        <v>57</v>
      </c>
    </row>
    <row r="2452" spans="1:25" x14ac:dyDescent="0.35">
      <c r="A2452">
        <v>2451</v>
      </c>
      <c r="B2452" t="s">
        <v>32</v>
      </c>
      <c r="C2452">
        <v>67098</v>
      </c>
      <c r="D2452">
        <f>ROUND(AI_Impact_on_Jobs_20303[[#This Row],[Salary]]/1000, 1)</f>
        <v>67.099999999999994</v>
      </c>
      <c r="E2452">
        <v>17</v>
      </c>
      <c r="F24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52" t="s">
        <v>19</v>
      </c>
      <c r="H2452">
        <v>48</v>
      </c>
      <c r="I2452">
        <v>91</v>
      </c>
      <c r="J2452">
        <v>49</v>
      </c>
      <c r="K2452" t="s">
        <v>27</v>
      </c>
      <c r="L2452">
        <f>IF(AI_Impact_on_Jobs_20303[[#This Row],[Risk_Category]] = "Low", AI_Impact_on_Jobs_20303[[#This Row],[Automation_Probability_2030]], 0)</f>
        <v>0</v>
      </c>
      <c r="M2452">
        <f>IF(AI_Impact_on_Jobs_20303[[#This Row],[Risk_Category]]="Medium", AI_Impact_on_Jobs_20303[[#This Row],[Automation_Probability_2030]], 0)</f>
        <v>49</v>
      </c>
      <c r="N2452">
        <f>IF(AI_Impact_on_Jobs_20303[[#This Row],[Risk_Category]]="High", AI_Impact_on_Jobs_20303[[#This Row],[Automation_Probability_2030]], 0)</f>
        <v>0</v>
      </c>
      <c r="O2452">
        <f>AVERAGE(AI_Impact_on_Jobs_20303[[#This Row],[Skill_1]:[Skill_10]])</f>
        <v>45</v>
      </c>
      <c r="P2452">
        <v>11</v>
      </c>
      <c r="Q2452">
        <v>11</v>
      </c>
      <c r="R2452">
        <v>96</v>
      </c>
      <c r="S2452">
        <v>98</v>
      </c>
      <c r="T2452">
        <v>43</v>
      </c>
      <c r="U2452">
        <v>79</v>
      </c>
      <c r="V2452">
        <v>66</v>
      </c>
      <c r="W2452">
        <v>12</v>
      </c>
      <c r="X2452">
        <v>3</v>
      </c>
      <c r="Y2452">
        <v>31</v>
      </c>
    </row>
    <row r="2453" spans="1:25" x14ac:dyDescent="0.35">
      <c r="A2453">
        <v>2452</v>
      </c>
      <c r="B2453" t="s">
        <v>24</v>
      </c>
      <c r="C2453">
        <v>74143</v>
      </c>
      <c r="D2453">
        <f>ROUND(AI_Impact_on_Jobs_20303[[#This Row],[Salary]]/1000, 1)</f>
        <v>74.099999999999994</v>
      </c>
      <c r="E2453">
        <v>7</v>
      </c>
      <c r="F24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53" t="s">
        <v>25</v>
      </c>
      <c r="H2453">
        <v>58</v>
      </c>
      <c r="I2453">
        <v>142</v>
      </c>
      <c r="J2453">
        <v>9</v>
      </c>
      <c r="K2453" t="s">
        <v>20</v>
      </c>
      <c r="L2453">
        <f>IF(AI_Impact_on_Jobs_20303[[#This Row],[Risk_Category]] = "Low", AI_Impact_on_Jobs_20303[[#This Row],[Automation_Probability_2030]], 0)</f>
        <v>0</v>
      </c>
      <c r="M2453">
        <f>IF(AI_Impact_on_Jobs_20303[[#This Row],[Risk_Category]]="Medium", AI_Impact_on_Jobs_20303[[#This Row],[Automation_Probability_2030]], 0)</f>
        <v>0</v>
      </c>
      <c r="N2453">
        <f>IF(AI_Impact_on_Jobs_20303[[#This Row],[Risk_Category]]="High", AI_Impact_on_Jobs_20303[[#This Row],[Automation_Probability_2030]], 0)</f>
        <v>9</v>
      </c>
      <c r="O2453">
        <f>AVERAGE(AI_Impact_on_Jobs_20303[[#This Row],[Skill_1]:[Skill_10]])</f>
        <v>58.4</v>
      </c>
      <c r="P2453">
        <v>86</v>
      </c>
      <c r="Q2453">
        <v>89</v>
      </c>
      <c r="R2453">
        <v>8</v>
      </c>
      <c r="S2453">
        <v>33</v>
      </c>
      <c r="T2453">
        <v>22</v>
      </c>
      <c r="U2453">
        <v>57</v>
      </c>
      <c r="V2453">
        <v>69</v>
      </c>
      <c r="W2453">
        <v>39</v>
      </c>
      <c r="X2453">
        <v>85</v>
      </c>
      <c r="Y2453">
        <v>96</v>
      </c>
    </row>
    <row r="2454" spans="1:25" x14ac:dyDescent="0.35">
      <c r="A2454">
        <v>2453</v>
      </c>
      <c r="B2454" t="s">
        <v>29</v>
      </c>
      <c r="C2454">
        <v>149245</v>
      </c>
      <c r="D2454">
        <f>ROUND(AI_Impact_on_Jobs_20303[[#This Row],[Salary]]/1000, 1)</f>
        <v>149.19999999999999</v>
      </c>
      <c r="E2454">
        <v>11</v>
      </c>
      <c r="F24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54" t="s">
        <v>19</v>
      </c>
      <c r="H2454">
        <v>21</v>
      </c>
      <c r="I2454">
        <v>13</v>
      </c>
      <c r="J2454">
        <v>16</v>
      </c>
      <c r="K2454" t="s">
        <v>23</v>
      </c>
      <c r="L2454">
        <f>IF(AI_Impact_on_Jobs_20303[[#This Row],[Risk_Category]] = "Low", AI_Impact_on_Jobs_20303[[#This Row],[Automation_Probability_2030]], 0)</f>
        <v>16</v>
      </c>
      <c r="M2454">
        <f>IF(AI_Impact_on_Jobs_20303[[#This Row],[Risk_Category]]="Medium", AI_Impact_on_Jobs_20303[[#This Row],[Automation_Probability_2030]], 0)</f>
        <v>0</v>
      </c>
      <c r="N2454">
        <f>IF(AI_Impact_on_Jobs_20303[[#This Row],[Risk_Category]]="High", AI_Impact_on_Jobs_20303[[#This Row],[Automation_Probability_2030]], 0)</f>
        <v>0</v>
      </c>
      <c r="O2454">
        <f>AVERAGE(AI_Impact_on_Jobs_20303[[#This Row],[Skill_1]:[Skill_10]])</f>
        <v>53.3</v>
      </c>
      <c r="P2454">
        <v>18</v>
      </c>
      <c r="Q2454">
        <v>66</v>
      </c>
      <c r="R2454">
        <v>6</v>
      </c>
      <c r="S2454">
        <v>17</v>
      </c>
      <c r="T2454">
        <v>87</v>
      </c>
      <c r="U2454">
        <v>85</v>
      </c>
      <c r="V2454">
        <v>84</v>
      </c>
      <c r="W2454">
        <v>4</v>
      </c>
      <c r="X2454">
        <v>82</v>
      </c>
      <c r="Y2454">
        <v>84</v>
      </c>
    </row>
    <row r="2455" spans="1:25" x14ac:dyDescent="0.35">
      <c r="A2455">
        <v>2454</v>
      </c>
      <c r="B2455" t="s">
        <v>18</v>
      </c>
      <c r="C2455">
        <v>112802</v>
      </c>
      <c r="D2455">
        <f>ROUND(AI_Impact_on_Jobs_20303[[#This Row],[Salary]]/1000, 1)</f>
        <v>112.8</v>
      </c>
      <c r="E2455">
        <v>7</v>
      </c>
      <c r="F24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55" t="s">
        <v>38</v>
      </c>
      <c r="H2455">
        <v>96</v>
      </c>
      <c r="I2455">
        <v>88</v>
      </c>
      <c r="J2455">
        <v>75</v>
      </c>
      <c r="K2455" t="s">
        <v>20</v>
      </c>
      <c r="L2455">
        <f>IF(AI_Impact_on_Jobs_20303[[#This Row],[Risk_Category]] = "Low", AI_Impact_on_Jobs_20303[[#This Row],[Automation_Probability_2030]], 0)</f>
        <v>0</v>
      </c>
      <c r="M2455">
        <f>IF(AI_Impact_on_Jobs_20303[[#This Row],[Risk_Category]]="Medium", AI_Impact_on_Jobs_20303[[#This Row],[Automation_Probability_2030]], 0)</f>
        <v>0</v>
      </c>
      <c r="N2455">
        <f>IF(AI_Impact_on_Jobs_20303[[#This Row],[Risk_Category]]="High", AI_Impact_on_Jobs_20303[[#This Row],[Automation_Probability_2030]], 0)</f>
        <v>75</v>
      </c>
      <c r="O2455">
        <f>AVERAGE(AI_Impact_on_Jobs_20303[[#This Row],[Skill_1]:[Skill_10]])</f>
        <v>44.6</v>
      </c>
      <c r="P2455">
        <v>29</v>
      </c>
      <c r="Q2455">
        <v>49</v>
      </c>
      <c r="R2455">
        <v>81</v>
      </c>
      <c r="S2455">
        <v>72</v>
      </c>
      <c r="T2455">
        <v>79</v>
      </c>
      <c r="U2455">
        <v>38</v>
      </c>
      <c r="V2455">
        <v>25</v>
      </c>
      <c r="W2455">
        <v>2</v>
      </c>
      <c r="X2455">
        <v>63</v>
      </c>
      <c r="Y2455">
        <v>8</v>
      </c>
    </row>
    <row r="2456" spans="1:25" x14ac:dyDescent="0.35">
      <c r="A2456">
        <v>2455</v>
      </c>
      <c r="B2456" t="s">
        <v>31</v>
      </c>
      <c r="C2456">
        <v>76611</v>
      </c>
      <c r="D2456">
        <f>ROUND(AI_Impact_on_Jobs_20303[[#This Row],[Salary]]/1000, 1)</f>
        <v>76.599999999999994</v>
      </c>
      <c r="E2456">
        <v>8</v>
      </c>
      <c r="F24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56" t="s">
        <v>25</v>
      </c>
      <c r="H2456">
        <v>48</v>
      </c>
      <c r="I2456">
        <v>143</v>
      </c>
      <c r="J2456">
        <v>1</v>
      </c>
      <c r="K2456" t="s">
        <v>23</v>
      </c>
      <c r="L2456">
        <f>IF(AI_Impact_on_Jobs_20303[[#This Row],[Risk_Category]] = "Low", AI_Impact_on_Jobs_20303[[#This Row],[Automation_Probability_2030]], 0)</f>
        <v>1</v>
      </c>
      <c r="M2456">
        <f>IF(AI_Impact_on_Jobs_20303[[#This Row],[Risk_Category]]="Medium", AI_Impact_on_Jobs_20303[[#This Row],[Automation_Probability_2030]], 0)</f>
        <v>0</v>
      </c>
      <c r="N2456">
        <f>IF(AI_Impact_on_Jobs_20303[[#This Row],[Risk_Category]]="High", AI_Impact_on_Jobs_20303[[#This Row],[Automation_Probability_2030]], 0)</f>
        <v>0</v>
      </c>
      <c r="O2456">
        <f>AVERAGE(AI_Impact_on_Jobs_20303[[#This Row],[Skill_1]:[Skill_10]])</f>
        <v>33.9</v>
      </c>
      <c r="P2456">
        <v>51</v>
      </c>
      <c r="Q2456">
        <v>21</v>
      </c>
      <c r="R2456">
        <v>19</v>
      </c>
      <c r="S2456">
        <v>95</v>
      </c>
      <c r="T2456">
        <v>82</v>
      </c>
      <c r="U2456">
        <v>1</v>
      </c>
      <c r="V2456">
        <v>27</v>
      </c>
      <c r="W2456">
        <v>21</v>
      </c>
      <c r="X2456">
        <v>15</v>
      </c>
      <c r="Y2456">
        <v>7</v>
      </c>
    </row>
    <row r="2457" spans="1:25" x14ac:dyDescent="0.35">
      <c r="A2457">
        <v>2456</v>
      </c>
      <c r="B2457" t="s">
        <v>31</v>
      </c>
      <c r="C2457">
        <v>48609</v>
      </c>
      <c r="D2457">
        <f>ROUND(AI_Impact_on_Jobs_20303[[#This Row],[Salary]]/1000, 1)</f>
        <v>48.6</v>
      </c>
      <c r="E2457">
        <v>0</v>
      </c>
      <c r="F24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57" t="s">
        <v>22</v>
      </c>
      <c r="H2457">
        <v>45</v>
      </c>
      <c r="I2457">
        <v>69</v>
      </c>
      <c r="J2457">
        <v>12</v>
      </c>
      <c r="K2457" t="s">
        <v>23</v>
      </c>
      <c r="L2457">
        <f>IF(AI_Impact_on_Jobs_20303[[#This Row],[Risk_Category]] = "Low", AI_Impact_on_Jobs_20303[[#This Row],[Automation_Probability_2030]], 0)</f>
        <v>12</v>
      </c>
      <c r="M2457">
        <f>IF(AI_Impact_on_Jobs_20303[[#This Row],[Risk_Category]]="Medium", AI_Impact_on_Jobs_20303[[#This Row],[Automation_Probability_2030]], 0)</f>
        <v>0</v>
      </c>
      <c r="N2457">
        <f>IF(AI_Impact_on_Jobs_20303[[#This Row],[Risk_Category]]="High", AI_Impact_on_Jobs_20303[[#This Row],[Automation_Probability_2030]], 0)</f>
        <v>0</v>
      </c>
      <c r="O2457">
        <f>AVERAGE(AI_Impact_on_Jobs_20303[[#This Row],[Skill_1]:[Skill_10]])</f>
        <v>41.3</v>
      </c>
      <c r="P2457">
        <v>36</v>
      </c>
      <c r="Q2457">
        <v>79</v>
      </c>
      <c r="R2457">
        <v>99</v>
      </c>
      <c r="S2457">
        <v>18</v>
      </c>
      <c r="T2457">
        <v>34</v>
      </c>
      <c r="U2457">
        <v>28</v>
      </c>
      <c r="V2457">
        <v>4</v>
      </c>
      <c r="W2457">
        <v>22</v>
      </c>
      <c r="X2457">
        <v>9</v>
      </c>
      <c r="Y2457">
        <v>84</v>
      </c>
    </row>
    <row r="2458" spans="1:25" x14ac:dyDescent="0.35">
      <c r="A2458">
        <v>2457</v>
      </c>
      <c r="B2458" t="s">
        <v>28</v>
      </c>
      <c r="C2458">
        <v>138629</v>
      </c>
      <c r="D2458">
        <f>ROUND(AI_Impact_on_Jobs_20303[[#This Row],[Salary]]/1000, 1)</f>
        <v>138.6</v>
      </c>
      <c r="E2458">
        <v>15</v>
      </c>
      <c r="F24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58" t="s">
        <v>22</v>
      </c>
      <c r="H2458">
        <v>37</v>
      </c>
      <c r="I2458">
        <v>81</v>
      </c>
      <c r="J2458">
        <v>36</v>
      </c>
      <c r="K2458" t="s">
        <v>27</v>
      </c>
      <c r="L2458">
        <f>IF(AI_Impact_on_Jobs_20303[[#This Row],[Risk_Category]] = "Low", AI_Impact_on_Jobs_20303[[#This Row],[Automation_Probability_2030]], 0)</f>
        <v>0</v>
      </c>
      <c r="M2458">
        <f>IF(AI_Impact_on_Jobs_20303[[#This Row],[Risk_Category]]="Medium", AI_Impact_on_Jobs_20303[[#This Row],[Automation_Probability_2030]], 0)</f>
        <v>36</v>
      </c>
      <c r="N2458">
        <f>IF(AI_Impact_on_Jobs_20303[[#This Row],[Risk_Category]]="High", AI_Impact_on_Jobs_20303[[#This Row],[Automation_Probability_2030]], 0)</f>
        <v>0</v>
      </c>
      <c r="O2458">
        <f>AVERAGE(AI_Impact_on_Jobs_20303[[#This Row],[Skill_1]:[Skill_10]])</f>
        <v>50.5</v>
      </c>
      <c r="P2458">
        <v>62</v>
      </c>
      <c r="Q2458">
        <v>56</v>
      </c>
      <c r="R2458">
        <v>43</v>
      </c>
      <c r="S2458">
        <v>86</v>
      </c>
      <c r="T2458">
        <v>62</v>
      </c>
      <c r="U2458">
        <v>26</v>
      </c>
      <c r="V2458">
        <v>37</v>
      </c>
      <c r="W2458">
        <v>15</v>
      </c>
      <c r="X2458">
        <v>59</v>
      </c>
      <c r="Y2458">
        <v>59</v>
      </c>
    </row>
    <row r="2459" spans="1:25" x14ac:dyDescent="0.35">
      <c r="A2459">
        <v>2458</v>
      </c>
      <c r="B2459" t="s">
        <v>28</v>
      </c>
      <c r="C2459">
        <v>53481</v>
      </c>
      <c r="D2459">
        <f>ROUND(AI_Impact_on_Jobs_20303[[#This Row],[Salary]]/1000, 1)</f>
        <v>53.5</v>
      </c>
      <c r="E2459">
        <v>4</v>
      </c>
      <c r="F24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59" t="s">
        <v>38</v>
      </c>
      <c r="H2459">
        <v>2</v>
      </c>
      <c r="I2459">
        <v>7</v>
      </c>
      <c r="J2459">
        <v>35</v>
      </c>
      <c r="K2459" t="s">
        <v>27</v>
      </c>
      <c r="L2459">
        <f>IF(AI_Impact_on_Jobs_20303[[#This Row],[Risk_Category]] = "Low", AI_Impact_on_Jobs_20303[[#This Row],[Automation_Probability_2030]], 0)</f>
        <v>0</v>
      </c>
      <c r="M2459">
        <f>IF(AI_Impact_on_Jobs_20303[[#This Row],[Risk_Category]]="Medium", AI_Impact_on_Jobs_20303[[#This Row],[Automation_Probability_2030]], 0)</f>
        <v>35</v>
      </c>
      <c r="N2459">
        <f>IF(AI_Impact_on_Jobs_20303[[#This Row],[Risk_Category]]="High", AI_Impact_on_Jobs_20303[[#This Row],[Automation_Probability_2030]], 0)</f>
        <v>0</v>
      </c>
      <c r="O2459">
        <f>AVERAGE(AI_Impact_on_Jobs_20303[[#This Row],[Skill_1]:[Skill_10]])</f>
        <v>67.2</v>
      </c>
      <c r="P2459">
        <v>61</v>
      </c>
      <c r="Q2459">
        <v>69</v>
      </c>
      <c r="R2459">
        <v>7</v>
      </c>
      <c r="S2459">
        <v>53</v>
      </c>
      <c r="T2459">
        <v>95</v>
      </c>
      <c r="U2459">
        <v>88</v>
      </c>
      <c r="V2459">
        <v>96</v>
      </c>
      <c r="W2459">
        <v>39</v>
      </c>
      <c r="X2459">
        <v>88</v>
      </c>
      <c r="Y2459">
        <v>76</v>
      </c>
    </row>
    <row r="2460" spans="1:25" x14ac:dyDescent="0.35">
      <c r="A2460">
        <v>2459</v>
      </c>
      <c r="B2460" t="s">
        <v>34</v>
      </c>
      <c r="C2460">
        <v>60412</v>
      </c>
      <c r="D2460">
        <f>ROUND(AI_Impact_on_Jobs_20303[[#This Row],[Salary]]/1000, 1)</f>
        <v>60.4</v>
      </c>
      <c r="E2460">
        <v>17</v>
      </c>
      <c r="F24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60" t="s">
        <v>19</v>
      </c>
      <c r="H2460">
        <v>11</v>
      </c>
      <c r="I2460">
        <v>118</v>
      </c>
      <c r="J2460">
        <v>35</v>
      </c>
      <c r="K2460" t="s">
        <v>27</v>
      </c>
      <c r="L2460">
        <f>IF(AI_Impact_on_Jobs_20303[[#This Row],[Risk_Category]] = "Low", AI_Impact_on_Jobs_20303[[#This Row],[Automation_Probability_2030]], 0)</f>
        <v>0</v>
      </c>
      <c r="M2460">
        <f>IF(AI_Impact_on_Jobs_20303[[#This Row],[Risk_Category]]="Medium", AI_Impact_on_Jobs_20303[[#This Row],[Automation_Probability_2030]], 0)</f>
        <v>35</v>
      </c>
      <c r="N2460">
        <f>IF(AI_Impact_on_Jobs_20303[[#This Row],[Risk_Category]]="High", AI_Impact_on_Jobs_20303[[#This Row],[Automation_Probability_2030]], 0)</f>
        <v>0</v>
      </c>
      <c r="O2460">
        <f>AVERAGE(AI_Impact_on_Jobs_20303[[#This Row],[Skill_1]:[Skill_10]])</f>
        <v>55.1</v>
      </c>
      <c r="P2460">
        <v>29</v>
      </c>
      <c r="Q2460">
        <v>5</v>
      </c>
      <c r="R2460">
        <v>68</v>
      </c>
      <c r="S2460">
        <v>93</v>
      </c>
      <c r="T2460">
        <v>59</v>
      </c>
      <c r="U2460">
        <v>67</v>
      </c>
      <c r="V2460">
        <v>31</v>
      </c>
      <c r="W2460">
        <v>69</v>
      </c>
      <c r="X2460">
        <v>44</v>
      </c>
      <c r="Y2460">
        <v>86</v>
      </c>
    </row>
    <row r="2461" spans="1:25" x14ac:dyDescent="0.35">
      <c r="A2461">
        <v>2460</v>
      </c>
      <c r="B2461" t="s">
        <v>31</v>
      </c>
      <c r="C2461">
        <v>137271</v>
      </c>
      <c r="D2461">
        <f>ROUND(AI_Impact_on_Jobs_20303[[#This Row],[Salary]]/1000, 1)</f>
        <v>137.30000000000001</v>
      </c>
      <c r="E2461">
        <v>4</v>
      </c>
      <c r="F24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61" t="s">
        <v>22</v>
      </c>
      <c r="H2461">
        <v>47</v>
      </c>
      <c r="I2461">
        <v>93</v>
      </c>
      <c r="J2461">
        <v>25</v>
      </c>
      <c r="K2461" t="s">
        <v>23</v>
      </c>
      <c r="L2461">
        <f>IF(AI_Impact_on_Jobs_20303[[#This Row],[Risk_Category]] = "Low", AI_Impact_on_Jobs_20303[[#This Row],[Automation_Probability_2030]], 0)</f>
        <v>25</v>
      </c>
      <c r="M2461">
        <f>IF(AI_Impact_on_Jobs_20303[[#This Row],[Risk_Category]]="Medium", AI_Impact_on_Jobs_20303[[#This Row],[Automation_Probability_2030]], 0)</f>
        <v>0</v>
      </c>
      <c r="N2461">
        <f>IF(AI_Impact_on_Jobs_20303[[#This Row],[Risk_Category]]="High", AI_Impact_on_Jobs_20303[[#This Row],[Automation_Probability_2030]], 0)</f>
        <v>0</v>
      </c>
      <c r="O2461">
        <f>AVERAGE(AI_Impact_on_Jobs_20303[[#This Row],[Skill_1]:[Skill_10]])</f>
        <v>45</v>
      </c>
      <c r="P2461">
        <v>95</v>
      </c>
      <c r="Q2461">
        <v>33</v>
      </c>
      <c r="R2461">
        <v>48</v>
      </c>
      <c r="S2461">
        <v>71</v>
      </c>
      <c r="T2461">
        <v>9</v>
      </c>
      <c r="U2461">
        <v>49</v>
      </c>
      <c r="V2461">
        <v>11</v>
      </c>
      <c r="W2461">
        <v>37</v>
      </c>
      <c r="X2461">
        <v>55</v>
      </c>
      <c r="Y2461">
        <v>42</v>
      </c>
    </row>
    <row r="2462" spans="1:25" x14ac:dyDescent="0.35">
      <c r="A2462">
        <v>2461</v>
      </c>
      <c r="B2462" t="s">
        <v>43</v>
      </c>
      <c r="C2462">
        <v>37612</v>
      </c>
      <c r="D2462">
        <f>ROUND(AI_Impact_on_Jobs_20303[[#This Row],[Salary]]/1000, 1)</f>
        <v>37.6</v>
      </c>
      <c r="E2462">
        <v>16</v>
      </c>
      <c r="F24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62" t="s">
        <v>25</v>
      </c>
      <c r="H2462">
        <v>4</v>
      </c>
      <c r="I2462">
        <v>119</v>
      </c>
      <c r="J2462">
        <v>3</v>
      </c>
      <c r="K2462" t="s">
        <v>23</v>
      </c>
      <c r="L2462">
        <f>IF(AI_Impact_on_Jobs_20303[[#This Row],[Risk_Category]] = "Low", AI_Impact_on_Jobs_20303[[#This Row],[Automation_Probability_2030]], 0)</f>
        <v>3</v>
      </c>
      <c r="M2462">
        <f>IF(AI_Impact_on_Jobs_20303[[#This Row],[Risk_Category]]="Medium", AI_Impact_on_Jobs_20303[[#This Row],[Automation_Probability_2030]], 0)</f>
        <v>0</v>
      </c>
      <c r="N2462">
        <f>IF(AI_Impact_on_Jobs_20303[[#This Row],[Risk_Category]]="High", AI_Impact_on_Jobs_20303[[#This Row],[Automation_Probability_2030]], 0)</f>
        <v>0</v>
      </c>
      <c r="O2462">
        <f>AVERAGE(AI_Impact_on_Jobs_20303[[#This Row],[Skill_1]:[Skill_10]])</f>
        <v>64.5</v>
      </c>
      <c r="P2462">
        <v>92</v>
      </c>
      <c r="Q2462">
        <v>68</v>
      </c>
      <c r="R2462">
        <v>84</v>
      </c>
      <c r="S2462">
        <v>26</v>
      </c>
      <c r="T2462">
        <v>62</v>
      </c>
      <c r="U2462">
        <v>6</v>
      </c>
      <c r="V2462">
        <v>71</v>
      </c>
      <c r="W2462">
        <v>97</v>
      </c>
      <c r="X2462">
        <v>86</v>
      </c>
      <c r="Y2462">
        <v>53</v>
      </c>
    </row>
    <row r="2463" spans="1:25" x14ac:dyDescent="0.35">
      <c r="A2463">
        <v>2462</v>
      </c>
      <c r="B2463" t="s">
        <v>34</v>
      </c>
      <c r="C2463">
        <v>87623</v>
      </c>
      <c r="D2463">
        <f>ROUND(AI_Impact_on_Jobs_20303[[#This Row],[Salary]]/1000, 1)</f>
        <v>87.6</v>
      </c>
      <c r="E2463">
        <v>12</v>
      </c>
      <c r="F24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63" t="s">
        <v>25</v>
      </c>
      <c r="H2463">
        <v>94</v>
      </c>
      <c r="I2463">
        <v>72</v>
      </c>
      <c r="J2463">
        <v>62</v>
      </c>
      <c r="K2463" t="s">
        <v>27</v>
      </c>
      <c r="L2463">
        <f>IF(AI_Impact_on_Jobs_20303[[#This Row],[Risk_Category]] = "Low", AI_Impact_on_Jobs_20303[[#This Row],[Automation_Probability_2030]], 0)</f>
        <v>0</v>
      </c>
      <c r="M2463">
        <f>IF(AI_Impact_on_Jobs_20303[[#This Row],[Risk_Category]]="Medium", AI_Impact_on_Jobs_20303[[#This Row],[Automation_Probability_2030]], 0)</f>
        <v>62</v>
      </c>
      <c r="N2463">
        <f>IF(AI_Impact_on_Jobs_20303[[#This Row],[Risk_Category]]="High", AI_Impact_on_Jobs_20303[[#This Row],[Automation_Probability_2030]], 0)</f>
        <v>0</v>
      </c>
      <c r="O2463">
        <f>AVERAGE(AI_Impact_on_Jobs_20303[[#This Row],[Skill_1]:[Skill_10]])</f>
        <v>40.5</v>
      </c>
      <c r="P2463">
        <v>27</v>
      </c>
      <c r="Q2463">
        <v>88</v>
      </c>
      <c r="R2463">
        <v>1</v>
      </c>
      <c r="S2463">
        <v>18</v>
      </c>
      <c r="T2463">
        <v>72</v>
      </c>
      <c r="U2463">
        <v>17</v>
      </c>
      <c r="V2463">
        <v>16</v>
      </c>
      <c r="W2463">
        <v>56</v>
      </c>
      <c r="X2463">
        <v>83</v>
      </c>
      <c r="Y2463">
        <v>27</v>
      </c>
    </row>
    <row r="2464" spans="1:25" x14ac:dyDescent="0.35">
      <c r="A2464">
        <v>2463</v>
      </c>
      <c r="B2464" t="s">
        <v>32</v>
      </c>
      <c r="C2464">
        <v>84503</v>
      </c>
      <c r="D2464">
        <f>ROUND(AI_Impact_on_Jobs_20303[[#This Row],[Salary]]/1000, 1)</f>
        <v>84.5</v>
      </c>
      <c r="E2464">
        <v>2</v>
      </c>
      <c r="F24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64" t="s">
        <v>38</v>
      </c>
      <c r="H2464">
        <v>81</v>
      </c>
      <c r="I2464">
        <v>108</v>
      </c>
      <c r="J2464">
        <v>56</v>
      </c>
      <c r="K2464" t="s">
        <v>27</v>
      </c>
      <c r="L2464">
        <f>IF(AI_Impact_on_Jobs_20303[[#This Row],[Risk_Category]] = "Low", AI_Impact_on_Jobs_20303[[#This Row],[Automation_Probability_2030]], 0)</f>
        <v>0</v>
      </c>
      <c r="M2464">
        <f>IF(AI_Impact_on_Jobs_20303[[#This Row],[Risk_Category]]="Medium", AI_Impact_on_Jobs_20303[[#This Row],[Automation_Probability_2030]], 0)</f>
        <v>56</v>
      </c>
      <c r="N2464">
        <f>IF(AI_Impact_on_Jobs_20303[[#This Row],[Risk_Category]]="High", AI_Impact_on_Jobs_20303[[#This Row],[Automation_Probability_2030]], 0)</f>
        <v>0</v>
      </c>
      <c r="O2464">
        <f>AVERAGE(AI_Impact_on_Jobs_20303[[#This Row],[Skill_1]:[Skill_10]])</f>
        <v>34.1</v>
      </c>
      <c r="P2464">
        <v>4</v>
      </c>
      <c r="Q2464">
        <v>37</v>
      </c>
      <c r="R2464">
        <v>26</v>
      </c>
      <c r="S2464">
        <v>15</v>
      </c>
      <c r="T2464">
        <v>39</v>
      </c>
      <c r="U2464">
        <v>35</v>
      </c>
      <c r="V2464">
        <v>73</v>
      </c>
      <c r="W2464">
        <v>6</v>
      </c>
      <c r="X2464">
        <v>91</v>
      </c>
      <c r="Y2464">
        <v>15</v>
      </c>
    </row>
    <row r="2465" spans="1:25" x14ac:dyDescent="0.35">
      <c r="A2465">
        <v>2464</v>
      </c>
      <c r="B2465" t="s">
        <v>40</v>
      </c>
      <c r="C2465">
        <v>140427</v>
      </c>
      <c r="D2465">
        <f>ROUND(AI_Impact_on_Jobs_20303[[#This Row],[Salary]]/1000, 1)</f>
        <v>140.4</v>
      </c>
      <c r="E2465">
        <v>23</v>
      </c>
      <c r="F24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65" t="s">
        <v>22</v>
      </c>
      <c r="H2465">
        <v>53</v>
      </c>
      <c r="I2465">
        <v>5</v>
      </c>
      <c r="J2465">
        <v>25</v>
      </c>
      <c r="K2465" t="s">
        <v>23</v>
      </c>
      <c r="L2465">
        <f>IF(AI_Impact_on_Jobs_20303[[#This Row],[Risk_Category]] = "Low", AI_Impact_on_Jobs_20303[[#This Row],[Automation_Probability_2030]], 0)</f>
        <v>25</v>
      </c>
      <c r="M2465">
        <f>IF(AI_Impact_on_Jobs_20303[[#This Row],[Risk_Category]]="Medium", AI_Impact_on_Jobs_20303[[#This Row],[Automation_Probability_2030]], 0)</f>
        <v>0</v>
      </c>
      <c r="N2465">
        <f>IF(AI_Impact_on_Jobs_20303[[#This Row],[Risk_Category]]="High", AI_Impact_on_Jobs_20303[[#This Row],[Automation_Probability_2030]], 0)</f>
        <v>0</v>
      </c>
      <c r="O2465">
        <f>AVERAGE(AI_Impact_on_Jobs_20303[[#This Row],[Skill_1]:[Skill_10]])</f>
        <v>37</v>
      </c>
      <c r="P2465">
        <v>51</v>
      </c>
      <c r="Q2465">
        <v>49</v>
      </c>
      <c r="R2465">
        <v>36</v>
      </c>
      <c r="S2465">
        <v>37</v>
      </c>
      <c r="T2465">
        <v>43</v>
      </c>
      <c r="U2465">
        <v>2</v>
      </c>
      <c r="V2465">
        <v>8</v>
      </c>
      <c r="W2465">
        <v>51</v>
      </c>
      <c r="X2465">
        <v>15</v>
      </c>
      <c r="Y2465">
        <v>78</v>
      </c>
    </row>
    <row r="2466" spans="1:25" x14ac:dyDescent="0.35">
      <c r="A2466">
        <v>2465</v>
      </c>
      <c r="B2466" t="s">
        <v>31</v>
      </c>
      <c r="C2466">
        <v>73281</v>
      </c>
      <c r="D2466">
        <f>ROUND(AI_Impact_on_Jobs_20303[[#This Row],[Salary]]/1000, 1)</f>
        <v>73.3</v>
      </c>
      <c r="E2466">
        <v>15</v>
      </c>
      <c r="F24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66" t="s">
        <v>25</v>
      </c>
      <c r="H2466">
        <v>1</v>
      </c>
      <c r="I2466">
        <v>74</v>
      </c>
      <c r="J2466">
        <v>14</v>
      </c>
      <c r="K2466" t="s">
        <v>23</v>
      </c>
      <c r="L2466">
        <f>IF(AI_Impact_on_Jobs_20303[[#This Row],[Risk_Category]] = "Low", AI_Impact_on_Jobs_20303[[#This Row],[Automation_Probability_2030]], 0)</f>
        <v>14</v>
      </c>
      <c r="M2466">
        <f>IF(AI_Impact_on_Jobs_20303[[#This Row],[Risk_Category]]="Medium", AI_Impact_on_Jobs_20303[[#This Row],[Automation_Probability_2030]], 0)</f>
        <v>0</v>
      </c>
      <c r="N2466">
        <f>IF(AI_Impact_on_Jobs_20303[[#This Row],[Risk_Category]]="High", AI_Impact_on_Jobs_20303[[#This Row],[Automation_Probability_2030]], 0)</f>
        <v>0</v>
      </c>
      <c r="O2466">
        <f>AVERAGE(AI_Impact_on_Jobs_20303[[#This Row],[Skill_1]:[Skill_10]])</f>
        <v>27.5</v>
      </c>
      <c r="P2466">
        <v>4</v>
      </c>
      <c r="Q2466">
        <v>14</v>
      </c>
      <c r="R2466">
        <v>32</v>
      </c>
      <c r="S2466">
        <v>31</v>
      </c>
      <c r="T2466">
        <v>8</v>
      </c>
      <c r="U2466">
        <v>84</v>
      </c>
      <c r="V2466">
        <v>19</v>
      </c>
      <c r="W2466">
        <v>12</v>
      </c>
      <c r="X2466">
        <v>63</v>
      </c>
      <c r="Y2466">
        <v>8</v>
      </c>
    </row>
    <row r="2467" spans="1:25" x14ac:dyDescent="0.35">
      <c r="A2467">
        <v>2466</v>
      </c>
      <c r="B2467" t="s">
        <v>32</v>
      </c>
      <c r="C2467">
        <v>66492</v>
      </c>
      <c r="D2467">
        <f>ROUND(AI_Impact_on_Jobs_20303[[#This Row],[Salary]]/1000, 1)</f>
        <v>66.5</v>
      </c>
      <c r="E2467">
        <v>3</v>
      </c>
      <c r="F24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67" t="s">
        <v>25</v>
      </c>
      <c r="H2467">
        <v>1</v>
      </c>
      <c r="I2467">
        <v>91</v>
      </c>
      <c r="J2467">
        <v>59</v>
      </c>
      <c r="K2467" t="s">
        <v>27</v>
      </c>
      <c r="L2467">
        <f>IF(AI_Impact_on_Jobs_20303[[#This Row],[Risk_Category]] = "Low", AI_Impact_on_Jobs_20303[[#This Row],[Automation_Probability_2030]], 0)</f>
        <v>0</v>
      </c>
      <c r="M2467">
        <f>IF(AI_Impact_on_Jobs_20303[[#This Row],[Risk_Category]]="Medium", AI_Impact_on_Jobs_20303[[#This Row],[Automation_Probability_2030]], 0)</f>
        <v>59</v>
      </c>
      <c r="N2467">
        <f>IF(AI_Impact_on_Jobs_20303[[#This Row],[Risk_Category]]="High", AI_Impact_on_Jobs_20303[[#This Row],[Automation_Probability_2030]], 0)</f>
        <v>0</v>
      </c>
      <c r="O2467">
        <f>AVERAGE(AI_Impact_on_Jobs_20303[[#This Row],[Skill_1]:[Skill_10]])</f>
        <v>49</v>
      </c>
      <c r="P2467">
        <v>83</v>
      </c>
      <c r="Q2467">
        <v>6</v>
      </c>
      <c r="R2467">
        <v>68</v>
      </c>
      <c r="S2467">
        <v>29</v>
      </c>
      <c r="T2467">
        <v>7</v>
      </c>
      <c r="U2467">
        <v>49</v>
      </c>
      <c r="V2467">
        <v>16</v>
      </c>
      <c r="W2467">
        <v>74</v>
      </c>
      <c r="X2467">
        <v>74</v>
      </c>
      <c r="Y2467">
        <v>84</v>
      </c>
    </row>
    <row r="2468" spans="1:25" x14ac:dyDescent="0.35">
      <c r="A2468">
        <v>2467</v>
      </c>
      <c r="B2468" t="s">
        <v>36</v>
      </c>
      <c r="C2468">
        <v>52368</v>
      </c>
      <c r="D2468">
        <f>ROUND(AI_Impact_on_Jobs_20303[[#This Row],[Salary]]/1000, 1)</f>
        <v>52.4</v>
      </c>
      <c r="E2468">
        <v>8</v>
      </c>
      <c r="F24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68" t="s">
        <v>22</v>
      </c>
      <c r="H2468">
        <v>1</v>
      </c>
      <c r="I2468">
        <v>76</v>
      </c>
      <c r="J2468">
        <v>49</v>
      </c>
      <c r="K2468" t="s">
        <v>27</v>
      </c>
      <c r="L2468">
        <f>IF(AI_Impact_on_Jobs_20303[[#This Row],[Risk_Category]] = "Low", AI_Impact_on_Jobs_20303[[#This Row],[Automation_Probability_2030]], 0)</f>
        <v>0</v>
      </c>
      <c r="M2468">
        <f>IF(AI_Impact_on_Jobs_20303[[#This Row],[Risk_Category]]="Medium", AI_Impact_on_Jobs_20303[[#This Row],[Automation_Probability_2030]], 0)</f>
        <v>49</v>
      </c>
      <c r="N2468">
        <f>IF(AI_Impact_on_Jobs_20303[[#This Row],[Risk_Category]]="High", AI_Impact_on_Jobs_20303[[#This Row],[Automation_Probability_2030]], 0)</f>
        <v>0</v>
      </c>
      <c r="O2468">
        <f>AVERAGE(AI_Impact_on_Jobs_20303[[#This Row],[Skill_1]:[Skill_10]])</f>
        <v>49.6</v>
      </c>
      <c r="P2468">
        <v>69</v>
      </c>
      <c r="Q2468">
        <v>38</v>
      </c>
      <c r="R2468">
        <v>54</v>
      </c>
      <c r="S2468">
        <v>52</v>
      </c>
      <c r="T2468">
        <v>16</v>
      </c>
      <c r="U2468">
        <v>62</v>
      </c>
      <c r="V2468">
        <v>44</v>
      </c>
      <c r="W2468">
        <v>81</v>
      </c>
      <c r="X2468">
        <v>69</v>
      </c>
      <c r="Y2468">
        <v>11</v>
      </c>
    </row>
    <row r="2469" spans="1:25" x14ac:dyDescent="0.35">
      <c r="A2469">
        <v>2468</v>
      </c>
      <c r="B2469" t="s">
        <v>18</v>
      </c>
      <c r="C2469">
        <v>113302</v>
      </c>
      <c r="D2469">
        <f>ROUND(AI_Impact_on_Jobs_20303[[#This Row],[Salary]]/1000, 1)</f>
        <v>113.3</v>
      </c>
      <c r="E2469">
        <v>14</v>
      </c>
      <c r="F24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69" t="s">
        <v>19</v>
      </c>
      <c r="H2469">
        <v>7</v>
      </c>
      <c r="I2469">
        <v>59</v>
      </c>
      <c r="J2469">
        <v>9</v>
      </c>
      <c r="K2469" t="s">
        <v>20</v>
      </c>
      <c r="L2469">
        <f>IF(AI_Impact_on_Jobs_20303[[#This Row],[Risk_Category]] = "Low", AI_Impact_on_Jobs_20303[[#This Row],[Automation_Probability_2030]], 0)</f>
        <v>0</v>
      </c>
      <c r="M2469">
        <f>IF(AI_Impact_on_Jobs_20303[[#This Row],[Risk_Category]]="Medium", AI_Impact_on_Jobs_20303[[#This Row],[Automation_Probability_2030]], 0)</f>
        <v>0</v>
      </c>
      <c r="N2469">
        <f>IF(AI_Impact_on_Jobs_20303[[#This Row],[Risk_Category]]="High", AI_Impact_on_Jobs_20303[[#This Row],[Automation_Probability_2030]], 0)</f>
        <v>9</v>
      </c>
      <c r="O2469">
        <f>AVERAGE(AI_Impact_on_Jobs_20303[[#This Row],[Skill_1]:[Skill_10]])</f>
        <v>37.700000000000003</v>
      </c>
      <c r="P2469">
        <v>22</v>
      </c>
      <c r="Q2469">
        <v>5</v>
      </c>
      <c r="R2469">
        <v>94</v>
      </c>
      <c r="S2469">
        <v>57</v>
      </c>
      <c r="T2469">
        <v>42</v>
      </c>
      <c r="U2469">
        <v>1</v>
      </c>
      <c r="V2469">
        <v>13</v>
      </c>
      <c r="W2469">
        <v>58</v>
      </c>
      <c r="X2469">
        <v>49</v>
      </c>
      <c r="Y2469">
        <v>36</v>
      </c>
    </row>
    <row r="2470" spans="1:25" x14ac:dyDescent="0.35">
      <c r="A2470">
        <v>2469</v>
      </c>
      <c r="B2470" t="s">
        <v>42</v>
      </c>
      <c r="C2470">
        <v>80901</v>
      </c>
      <c r="D2470">
        <f>ROUND(AI_Impact_on_Jobs_20303[[#This Row],[Salary]]/1000, 1)</f>
        <v>80.900000000000006</v>
      </c>
      <c r="E2470">
        <v>17</v>
      </c>
      <c r="F24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70" t="s">
        <v>19</v>
      </c>
      <c r="H2470">
        <v>77</v>
      </c>
      <c r="I2470">
        <v>62</v>
      </c>
      <c r="J2470">
        <v>58</v>
      </c>
      <c r="K2470" t="s">
        <v>27</v>
      </c>
      <c r="L2470">
        <f>IF(AI_Impact_on_Jobs_20303[[#This Row],[Risk_Category]] = "Low", AI_Impact_on_Jobs_20303[[#This Row],[Automation_Probability_2030]], 0)</f>
        <v>0</v>
      </c>
      <c r="M2470">
        <f>IF(AI_Impact_on_Jobs_20303[[#This Row],[Risk_Category]]="Medium", AI_Impact_on_Jobs_20303[[#This Row],[Automation_Probability_2030]], 0)</f>
        <v>58</v>
      </c>
      <c r="N2470">
        <f>IF(AI_Impact_on_Jobs_20303[[#This Row],[Risk_Category]]="High", AI_Impact_on_Jobs_20303[[#This Row],[Automation_Probability_2030]], 0)</f>
        <v>0</v>
      </c>
      <c r="O2470">
        <f>AVERAGE(AI_Impact_on_Jobs_20303[[#This Row],[Skill_1]:[Skill_10]])</f>
        <v>44.6</v>
      </c>
      <c r="P2470">
        <v>91</v>
      </c>
      <c r="Q2470">
        <v>18</v>
      </c>
      <c r="R2470">
        <v>84</v>
      </c>
      <c r="S2470">
        <v>12</v>
      </c>
      <c r="T2470">
        <v>57</v>
      </c>
      <c r="U2470">
        <v>34</v>
      </c>
      <c r="V2470">
        <v>47</v>
      </c>
      <c r="W2470">
        <v>3</v>
      </c>
      <c r="X2470">
        <v>26</v>
      </c>
      <c r="Y2470">
        <v>74</v>
      </c>
    </row>
    <row r="2471" spans="1:25" x14ac:dyDescent="0.35">
      <c r="A2471">
        <v>2470</v>
      </c>
      <c r="B2471" t="s">
        <v>34</v>
      </c>
      <c r="C2471">
        <v>68197</v>
      </c>
      <c r="D2471">
        <f>ROUND(AI_Impact_on_Jobs_20303[[#This Row],[Salary]]/1000, 1)</f>
        <v>68.2</v>
      </c>
      <c r="E2471">
        <v>23</v>
      </c>
      <c r="F24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71" t="s">
        <v>25</v>
      </c>
      <c r="H2471">
        <v>87</v>
      </c>
      <c r="I2471">
        <v>89</v>
      </c>
      <c r="J2471">
        <v>62</v>
      </c>
      <c r="K2471" t="s">
        <v>27</v>
      </c>
      <c r="L2471">
        <f>IF(AI_Impact_on_Jobs_20303[[#This Row],[Risk_Category]] = "Low", AI_Impact_on_Jobs_20303[[#This Row],[Automation_Probability_2030]], 0)</f>
        <v>0</v>
      </c>
      <c r="M2471">
        <f>IF(AI_Impact_on_Jobs_20303[[#This Row],[Risk_Category]]="Medium", AI_Impact_on_Jobs_20303[[#This Row],[Automation_Probability_2030]], 0)</f>
        <v>62</v>
      </c>
      <c r="N2471">
        <f>IF(AI_Impact_on_Jobs_20303[[#This Row],[Risk_Category]]="High", AI_Impact_on_Jobs_20303[[#This Row],[Automation_Probability_2030]], 0)</f>
        <v>0</v>
      </c>
      <c r="O2471">
        <f>AVERAGE(AI_Impact_on_Jobs_20303[[#This Row],[Skill_1]:[Skill_10]])</f>
        <v>30</v>
      </c>
      <c r="P2471">
        <v>26</v>
      </c>
      <c r="Q2471">
        <v>66</v>
      </c>
      <c r="R2471">
        <v>1</v>
      </c>
      <c r="S2471">
        <v>2</v>
      </c>
      <c r="T2471">
        <v>1</v>
      </c>
      <c r="U2471">
        <v>32</v>
      </c>
      <c r="V2471">
        <v>3</v>
      </c>
      <c r="W2471">
        <v>63</v>
      </c>
      <c r="X2471">
        <v>32</v>
      </c>
      <c r="Y2471">
        <v>74</v>
      </c>
    </row>
    <row r="2472" spans="1:25" x14ac:dyDescent="0.35">
      <c r="A2472">
        <v>2471</v>
      </c>
      <c r="B2472" t="s">
        <v>31</v>
      </c>
      <c r="C2472">
        <v>101721</v>
      </c>
      <c r="D2472">
        <f>ROUND(AI_Impact_on_Jobs_20303[[#This Row],[Salary]]/1000, 1)</f>
        <v>101.7</v>
      </c>
      <c r="E2472">
        <v>9</v>
      </c>
      <c r="F24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72" t="s">
        <v>19</v>
      </c>
      <c r="H2472">
        <v>22</v>
      </c>
      <c r="I2472">
        <v>91</v>
      </c>
      <c r="J2472">
        <v>15</v>
      </c>
      <c r="K2472" t="s">
        <v>23</v>
      </c>
      <c r="L2472">
        <f>IF(AI_Impact_on_Jobs_20303[[#This Row],[Risk_Category]] = "Low", AI_Impact_on_Jobs_20303[[#This Row],[Automation_Probability_2030]], 0)</f>
        <v>15</v>
      </c>
      <c r="M2472">
        <f>IF(AI_Impact_on_Jobs_20303[[#This Row],[Risk_Category]]="Medium", AI_Impact_on_Jobs_20303[[#This Row],[Automation_Probability_2030]], 0)</f>
        <v>0</v>
      </c>
      <c r="N2472">
        <f>IF(AI_Impact_on_Jobs_20303[[#This Row],[Risk_Category]]="High", AI_Impact_on_Jobs_20303[[#This Row],[Automation_Probability_2030]], 0)</f>
        <v>0</v>
      </c>
      <c r="O2472">
        <f>AVERAGE(AI_Impact_on_Jobs_20303[[#This Row],[Skill_1]:[Skill_10]])</f>
        <v>40.5</v>
      </c>
      <c r="P2472">
        <v>13</v>
      </c>
      <c r="Q2472">
        <v>99</v>
      </c>
      <c r="R2472">
        <v>28</v>
      </c>
      <c r="S2472">
        <v>72</v>
      </c>
      <c r="T2472">
        <v>22</v>
      </c>
      <c r="U2472">
        <v>88</v>
      </c>
      <c r="V2472">
        <v>39</v>
      </c>
      <c r="W2472">
        <v>9</v>
      </c>
      <c r="X2472">
        <v>34</v>
      </c>
      <c r="Y2472">
        <v>1</v>
      </c>
    </row>
    <row r="2473" spans="1:25" x14ac:dyDescent="0.35">
      <c r="A2473">
        <v>2472</v>
      </c>
      <c r="B2473" t="s">
        <v>30</v>
      </c>
      <c r="C2473">
        <v>125101</v>
      </c>
      <c r="D2473">
        <f>ROUND(AI_Impact_on_Jobs_20303[[#This Row],[Salary]]/1000, 1)</f>
        <v>125.1</v>
      </c>
      <c r="E2473">
        <v>12</v>
      </c>
      <c r="F24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73" t="s">
        <v>38</v>
      </c>
      <c r="H2473">
        <v>52</v>
      </c>
      <c r="I2473">
        <v>62</v>
      </c>
      <c r="J2473">
        <v>39</v>
      </c>
      <c r="K2473" t="s">
        <v>27</v>
      </c>
      <c r="L2473">
        <f>IF(AI_Impact_on_Jobs_20303[[#This Row],[Risk_Category]] = "Low", AI_Impact_on_Jobs_20303[[#This Row],[Automation_Probability_2030]], 0)</f>
        <v>0</v>
      </c>
      <c r="M2473">
        <f>IF(AI_Impact_on_Jobs_20303[[#This Row],[Risk_Category]]="Medium", AI_Impact_on_Jobs_20303[[#This Row],[Automation_Probability_2030]], 0)</f>
        <v>39</v>
      </c>
      <c r="N2473">
        <f>IF(AI_Impact_on_Jobs_20303[[#This Row],[Risk_Category]]="High", AI_Impact_on_Jobs_20303[[#This Row],[Automation_Probability_2030]], 0)</f>
        <v>0</v>
      </c>
      <c r="O2473">
        <f>AVERAGE(AI_Impact_on_Jobs_20303[[#This Row],[Skill_1]:[Skill_10]])</f>
        <v>34.799999999999997</v>
      </c>
      <c r="P2473">
        <v>78</v>
      </c>
      <c r="Q2473">
        <v>4</v>
      </c>
      <c r="R2473">
        <v>49</v>
      </c>
      <c r="S2473">
        <v>53</v>
      </c>
      <c r="T2473">
        <v>69</v>
      </c>
      <c r="U2473">
        <v>4</v>
      </c>
      <c r="V2473">
        <v>59</v>
      </c>
      <c r="W2473">
        <v>0</v>
      </c>
      <c r="X2473">
        <v>27</v>
      </c>
      <c r="Y2473">
        <v>5</v>
      </c>
    </row>
    <row r="2474" spans="1:25" x14ac:dyDescent="0.35">
      <c r="A2474">
        <v>2473</v>
      </c>
      <c r="B2474" t="s">
        <v>18</v>
      </c>
      <c r="C2474">
        <v>143605</v>
      </c>
      <c r="D2474">
        <f>ROUND(AI_Impact_on_Jobs_20303[[#This Row],[Salary]]/1000, 1)</f>
        <v>143.6</v>
      </c>
      <c r="E2474">
        <v>3</v>
      </c>
      <c r="F24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74" t="s">
        <v>19</v>
      </c>
      <c r="H2474">
        <v>13</v>
      </c>
      <c r="I2474">
        <v>67</v>
      </c>
      <c r="J2474">
        <v>87</v>
      </c>
      <c r="K2474" t="s">
        <v>20</v>
      </c>
      <c r="L2474">
        <f>IF(AI_Impact_on_Jobs_20303[[#This Row],[Risk_Category]] = "Low", AI_Impact_on_Jobs_20303[[#This Row],[Automation_Probability_2030]], 0)</f>
        <v>0</v>
      </c>
      <c r="M2474">
        <f>IF(AI_Impact_on_Jobs_20303[[#This Row],[Risk_Category]]="Medium", AI_Impact_on_Jobs_20303[[#This Row],[Automation_Probability_2030]], 0)</f>
        <v>0</v>
      </c>
      <c r="N2474">
        <f>IF(AI_Impact_on_Jobs_20303[[#This Row],[Risk_Category]]="High", AI_Impact_on_Jobs_20303[[#This Row],[Automation_Probability_2030]], 0)</f>
        <v>87</v>
      </c>
      <c r="O2474">
        <f>AVERAGE(AI_Impact_on_Jobs_20303[[#This Row],[Skill_1]:[Skill_10]])</f>
        <v>34.9</v>
      </c>
      <c r="P2474">
        <v>37</v>
      </c>
      <c r="Q2474">
        <v>62</v>
      </c>
      <c r="R2474">
        <v>10</v>
      </c>
      <c r="S2474">
        <v>99</v>
      </c>
      <c r="T2474">
        <v>35</v>
      </c>
      <c r="U2474">
        <v>5</v>
      </c>
      <c r="V2474">
        <v>9</v>
      </c>
      <c r="W2474">
        <v>9</v>
      </c>
      <c r="X2474">
        <v>45</v>
      </c>
      <c r="Y2474">
        <v>38</v>
      </c>
    </row>
    <row r="2475" spans="1:25" x14ac:dyDescent="0.35">
      <c r="A2475">
        <v>2474</v>
      </c>
      <c r="B2475" t="s">
        <v>28</v>
      </c>
      <c r="C2475">
        <v>124183</v>
      </c>
      <c r="D2475">
        <f>ROUND(AI_Impact_on_Jobs_20303[[#This Row],[Salary]]/1000, 1)</f>
        <v>124.2</v>
      </c>
      <c r="E2475">
        <v>10</v>
      </c>
      <c r="F24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75" t="s">
        <v>22</v>
      </c>
      <c r="H2475">
        <v>99</v>
      </c>
      <c r="I2475">
        <v>123</v>
      </c>
      <c r="J2475">
        <v>46</v>
      </c>
      <c r="K2475" t="s">
        <v>27</v>
      </c>
      <c r="L2475">
        <f>IF(AI_Impact_on_Jobs_20303[[#This Row],[Risk_Category]] = "Low", AI_Impact_on_Jobs_20303[[#This Row],[Automation_Probability_2030]], 0)</f>
        <v>0</v>
      </c>
      <c r="M2475">
        <f>IF(AI_Impact_on_Jobs_20303[[#This Row],[Risk_Category]]="Medium", AI_Impact_on_Jobs_20303[[#This Row],[Automation_Probability_2030]], 0)</f>
        <v>46</v>
      </c>
      <c r="N2475">
        <f>IF(AI_Impact_on_Jobs_20303[[#This Row],[Risk_Category]]="High", AI_Impact_on_Jobs_20303[[#This Row],[Automation_Probability_2030]], 0)</f>
        <v>0</v>
      </c>
      <c r="O2475">
        <f>AVERAGE(AI_Impact_on_Jobs_20303[[#This Row],[Skill_1]:[Skill_10]])</f>
        <v>49</v>
      </c>
      <c r="P2475">
        <v>83</v>
      </c>
      <c r="Q2475">
        <v>49</v>
      </c>
      <c r="R2475">
        <v>87</v>
      </c>
      <c r="S2475">
        <v>27</v>
      </c>
      <c r="T2475">
        <v>22</v>
      </c>
      <c r="U2475">
        <v>25</v>
      </c>
      <c r="V2475">
        <v>54</v>
      </c>
      <c r="W2475">
        <v>29</v>
      </c>
      <c r="X2475">
        <v>15</v>
      </c>
      <c r="Y2475">
        <v>99</v>
      </c>
    </row>
    <row r="2476" spans="1:25" x14ac:dyDescent="0.35">
      <c r="A2476">
        <v>2475</v>
      </c>
      <c r="B2476" t="s">
        <v>31</v>
      </c>
      <c r="C2476">
        <v>81907</v>
      </c>
      <c r="D2476">
        <f>ROUND(AI_Impact_on_Jobs_20303[[#This Row],[Salary]]/1000, 1)</f>
        <v>81.900000000000006</v>
      </c>
      <c r="E2476">
        <v>12</v>
      </c>
      <c r="F24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76" t="s">
        <v>19</v>
      </c>
      <c r="H2476">
        <v>64</v>
      </c>
      <c r="I2476">
        <v>139</v>
      </c>
      <c r="J2476">
        <v>28</v>
      </c>
      <c r="K2476" t="s">
        <v>23</v>
      </c>
      <c r="L2476">
        <f>IF(AI_Impact_on_Jobs_20303[[#This Row],[Risk_Category]] = "Low", AI_Impact_on_Jobs_20303[[#This Row],[Automation_Probability_2030]], 0)</f>
        <v>28</v>
      </c>
      <c r="M2476">
        <f>IF(AI_Impact_on_Jobs_20303[[#This Row],[Risk_Category]]="Medium", AI_Impact_on_Jobs_20303[[#This Row],[Automation_Probability_2030]], 0)</f>
        <v>0</v>
      </c>
      <c r="N2476">
        <f>IF(AI_Impact_on_Jobs_20303[[#This Row],[Risk_Category]]="High", AI_Impact_on_Jobs_20303[[#This Row],[Automation_Probability_2030]], 0)</f>
        <v>0</v>
      </c>
      <c r="O2476">
        <f>AVERAGE(AI_Impact_on_Jobs_20303[[#This Row],[Skill_1]:[Skill_10]])</f>
        <v>60.8</v>
      </c>
      <c r="P2476">
        <v>68</v>
      </c>
      <c r="Q2476">
        <v>52</v>
      </c>
      <c r="R2476">
        <v>88</v>
      </c>
      <c r="S2476">
        <v>57</v>
      </c>
      <c r="T2476">
        <v>13</v>
      </c>
      <c r="U2476">
        <v>37</v>
      </c>
      <c r="V2476">
        <v>45</v>
      </c>
      <c r="W2476">
        <v>94</v>
      </c>
      <c r="X2476">
        <v>66</v>
      </c>
      <c r="Y2476">
        <v>88</v>
      </c>
    </row>
    <row r="2477" spans="1:25" x14ac:dyDescent="0.35">
      <c r="A2477">
        <v>2476</v>
      </c>
      <c r="B2477" t="s">
        <v>26</v>
      </c>
      <c r="C2477">
        <v>130231</v>
      </c>
      <c r="D2477">
        <f>ROUND(AI_Impact_on_Jobs_20303[[#This Row],[Salary]]/1000, 1)</f>
        <v>130.19999999999999</v>
      </c>
      <c r="E2477">
        <v>29</v>
      </c>
      <c r="F24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77" t="s">
        <v>25</v>
      </c>
      <c r="H2477">
        <v>31</v>
      </c>
      <c r="I2477">
        <v>122</v>
      </c>
      <c r="J2477">
        <v>38</v>
      </c>
      <c r="K2477" t="s">
        <v>27</v>
      </c>
      <c r="L2477">
        <f>IF(AI_Impact_on_Jobs_20303[[#This Row],[Risk_Category]] = "Low", AI_Impact_on_Jobs_20303[[#This Row],[Automation_Probability_2030]], 0)</f>
        <v>0</v>
      </c>
      <c r="M2477">
        <f>IF(AI_Impact_on_Jobs_20303[[#This Row],[Risk_Category]]="Medium", AI_Impact_on_Jobs_20303[[#This Row],[Automation_Probability_2030]], 0)</f>
        <v>38</v>
      </c>
      <c r="N2477">
        <f>IF(AI_Impact_on_Jobs_20303[[#This Row],[Risk_Category]]="High", AI_Impact_on_Jobs_20303[[#This Row],[Automation_Probability_2030]], 0)</f>
        <v>0</v>
      </c>
      <c r="O2477">
        <f>AVERAGE(AI_Impact_on_Jobs_20303[[#This Row],[Skill_1]:[Skill_10]])</f>
        <v>52.2</v>
      </c>
      <c r="P2477">
        <v>41</v>
      </c>
      <c r="Q2477">
        <v>81</v>
      </c>
      <c r="R2477">
        <v>61</v>
      </c>
      <c r="S2477">
        <v>83</v>
      </c>
      <c r="T2477">
        <v>25</v>
      </c>
      <c r="U2477">
        <v>75</v>
      </c>
      <c r="V2477">
        <v>2</v>
      </c>
      <c r="W2477">
        <v>55</v>
      </c>
      <c r="X2477">
        <v>43</v>
      </c>
      <c r="Y2477">
        <v>56</v>
      </c>
    </row>
    <row r="2478" spans="1:25" x14ac:dyDescent="0.35">
      <c r="A2478">
        <v>2477</v>
      </c>
      <c r="B2478" t="s">
        <v>41</v>
      </c>
      <c r="C2478">
        <v>50893</v>
      </c>
      <c r="D2478">
        <f>ROUND(AI_Impact_on_Jobs_20303[[#This Row],[Salary]]/1000, 1)</f>
        <v>50.9</v>
      </c>
      <c r="E2478">
        <v>6</v>
      </c>
      <c r="F24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78" t="s">
        <v>22</v>
      </c>
      <c r="H2478">
        <v>36</v>
      </c>
      <c r="I2478">
        <v>117</v>
      </c>
      <c r="J2478">
        <v>84</v>
      </c>
      <c r="K2478" t="s">
        <v>20</v>
      </c>
      <c r="L2478">
        <f>IF(AI_Impact_on_Jobs_20303[[#This Row],[Risk_Category]] = "Low", AI_Impact_on_Jobs_20303[[#This Row],[Automation_Probability_2030]], 0)</f>
        <v>0</v>
      </c>
      <c r="M2478">
        <f>IF(AI_Impact_on_Jobs_20303[[#This Row],[Risk_Category]]="Medium", AI_Impact_on_Jobs_20303[[#This Row],[Automation_Probability_2030]], 0)</f>
        <v>0</v>
      </c>
      <c r="N2478">
        <f>IF(AI_Impact_on_Jobs_20303[[#This Row],[Risk_Category]]="High", AI_Impact_on_Jobs_20303[[#This Row],[Automation_Probability_2030]], 0)</f>
        <v>84</v>
      </c>
      <c r="O2478">
        <f>AVERAGE(AI_Impact_on_Jobs_20303[[#This Row],[Skill_1]:[Skill_10]])</f>
        <v>44.6</v>
      </c>
      <c r="P2478">
        <v>55</v>
      </c>
      <c r="Q2478">
        <v>51</v>
      </c>
      <c r="R2478">
        <v>94</v>
      </c>
      <c r="S2478">
        <v>93</v>
      </c>
      <c r="T2478">
        <v>36</v>
      </c>
      <c r="U2478">
        <v>35</v>
      </c>
      <c r="V2478">
        <v>55</v>
      </c>
      <c r="W2478">
        <v>1</v>
      </c>
      <c r="X2478">
        <v>3</v>
      </c>
      <c r="Y2478">
        <v>23</v>
      </c>
    </row>
    <row r="2479" spans="1:25" x14ac:dyDescent="0.35">
      <c r="A2479">
        <v>2478</v>
      </c>
      <c r="B2479" t="s">
        <v>21</v>
      </c>
      <c r="C2479">
        <v>34273</v>
      </c>
      <c r="D2479">
        <f>ROUND(AI_Impact_on_Jobs_20303[[#This Row],[Salary]]/1000, 1)</f>
        <v>34.299999999999997</v>
      </c>
      <c r="E2479">
        <v>13</v>
      </c>
      <c r="F24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79" t="s">
        <v>22</v>
      </c>
      <c r="H2479">
        <v>64</v>
      </c>
      <c r="I2479">
        <v>88</v>
      </c>
      <c r="J2479">
        <v>9</v>
      </c>
      <c r="K2479" t="s">
        <v>23</v>
      </c>
      <c r="L2479">
        <f>IF(AI_Impact_on_Jobs_20303[[#This Row],[Risk_Category]] = "Low", AI_Impact_on_Jobs_20303[[#This Row],[Automation_Probability_2030]], 0)</f>
        <v>9</v>
      </c>
      <c r="M2479">
        <f>IF(AI_Impact_on_Jobs_20303[[#This Row],[Risk_Category]]="Medium", AI_Impact_on_Jobs_20303[[#This Row],[Automation_Probability_2030]], 0)</f>
        <v>0</v>
      </c>
      <c r="N2479">
        <f>IF(AI_Impact_on_Jobs_20303[[#This Row],[Risk_Category]]="High", AI_Impact_on_Jobs_20303[[#This Row],[Automation_Probability_2030]], 0)</f>
        <v>0</v>
      </c>
      <c r="O2479">
        <f>AVERAGE(AI_Impact_on_Jobs_20303[[#This Row],[Skill_1]:[Skill_10]])</f>
        <v>55.4</v>
      </c>
      <c r="P2479">
        <v>89</v>
      </c>
      <c r="Q2479">
        <v>87</v>
      </c>
      <c r="R2479">
        <v>86</v>
      </c>
      <c r="S2479">
        <v>39</v>
      </c>
      <c r="T2479">
        <v>6</v>
      </c>
      <c r="U2479">
        <v>11</v>
      </c>
      <c r="V2479">
        <v>28</v>
      </c>
      <c r="W2479">
        <v>22</v>
      </c>
      <c r="X2479">
        <v>87</v>
      </c>
      <c r="Y2479">
        <v>99</v>
      </c>
    </row>
    <row r="2480" spans="1:25" x14ac:dyDescent="0.35">
      <c r="A2480">
        <v>2479</v>
      </c>
      <c r="B2480" t="s">
        <v>21</v>
      </c>
      <c r="C2480">
        <v>129941</v>
      </c>
      <c r="D2480">
        <f>ROUND(AI_Impact_on_Jobs_20303[[#This Row],[Salary]]/1000, 1)</f>
        <v>129.9</v>
      </c>
      <c r="E2480">
        <v>0</v>
      </c>
      <c r="F24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80" t="s">
        <v>22</v>
      </c>
      <c r="H2480">
        <v>73</v>
      </c>
      <c r="I2480">
        <v>109</v>
      </c>
      <c r="J2480">
        <v>24</v>
      </c>
      <c r="K2480" t="s">
        <v>23</v>
      </c>
      <c r="L2480">
        <f>IF(AI_Impact_on_Jobs_20303[[#This Row],[Risk_Category]] = "Low", AI_Impact_on_Jobs_20303[[#This Row],[Automation_Probability_2030]], 0)</f>
        <v>24</v>
      </c>
      <c r="M2480">
        <f>IF(AI_Impact_on_Jobs_20303[[#This Row],[Risk_Category]]="Medium", AI_Impact_on_Jobs_20303[[#This Row],[Automation_Probability_2030]], 0)</f>
        <v>0</v>
      </c>
      <c r="N2480">
        <f>IF(AI_Impact_on_Jobs_20303[[#This Row],[Risk_Category]]="High", AI_Impact_on_Jobs_20303[[#This Row],[Automation_Probability_2030]], 0)</f>
        <v>0</v>
      </c>
      <c r="O2480">
        <f>AVERAGE(AI_Impact_on_Jobs_20303[[#This Row],[Skill_1]:[Skill_10]])</f>
        <v>44.4</v>
      </c>
      <c r="P2480">
        <v>95</v>
      </c>
      <c r="Q2480">
        <v>6</v>
      </c>
      <c r="R2480">
        <v>15</v>
      </c>
      <c r="S2480">
        <v>16</v>
      </c>
      <c r="T2480">
        <v>58</v>
      </c>
      <c r="U2480">
        <v>33</v>
      </c>
      <c r="V2480">
        <v>91</v>
      </c>
      <c r="W2480">
        <v>61</v>
      </c>
      <c r="X2480">
        <v>68</v>
      </c>
      <c r="Y2480">
        <v>1</v>
      </c>
    </row>
    <row r="2481" spans="1:25" x14ac:dyDescent="0.35">
      <c r="A2481">
        <v>2480</v>
      </c>
      <c r="B2481" t="s">
        <v>41</v>
      </c>
      <c r="C2481">
        <v>65310</v>
      </c>
      <c r="D2481">
        <f>ROUND(AI_Impact_on_Jobs_20303[[#This Row],[Salary]]/1000, 1)</f>
        <v>65.3</v>
      </c>
      <c r="E2481">
        <v>0</v>
      </c>
      <c r="F24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81" t="s">
        <v>25</v>
      </c>
      <c r="H2481">
        <v>43</v>
      </c>
      <c r="I2481">
        <v>121</v>
      </c>
      <c r="J2481">
        <v>8</v>
      </c>
      <c r="K2481" t="s">
        <v>20</v>
      </c>
      <c r="L2481">
        <f>IF(AI_Impact_on_Jobs_20303[[#This Row],[Risk_Category]] = "Low", AI_Impact_on_Jobs_20303[[#This Row],[Automation_Probability_2030]], 0)</f>
        <v>0</v>
      </c>
      <c r="M2481">
        <f>IF(AI_Impact_on_Jobs_20303[[#This Row],[Risk_Category]]="Medium", AI_Impact_on_Jobs_20303[[#This Row],[Automation_Probability_2030]], 0)</f>
        <v>0</v>
      </c>
      <c r="N2481">
        <f>IF(AI_Impact_on_Jobs_20303[[#This Row],[Risk_Category]]="High", AI_Impact_on_Jobs_20303[[#This Row],[Automation_Probability_2030]], 0)</f>
        <v>8</v>
      </c>
      <c r="O2481">
        <f>AVERAGE(AI_Impact_on_Jobs_20303[[#This Row],[Skill_1]:[Skill_10]])</f>
        <v>47.9</v>
      </c>
      <c r="P2481">
        <v>98</v>
      </c>
      <c r="Q2481">
        <v>67</v>
      </c>
      <c r="R2481">
        <v>66</v>
      </c>
      <c r="S2481">
        <v>92</v>
      </c>
      <c r="T2481">
        <v>10</v>
      </c>
      <c r="U2481">
        <v>2</v>
      </c>
      <c r="V2481">
        <v>81</v>
      </c>
      <c r="W2481">
        <v>16</v>
      </c>
      <c r="X2481">
        <v>46</v>
      </c>
      <c r="Y2481">
        <v>1</v>
      </c>
    </row>
    <row r="2482" spans="1:25" x14ac:dyDescent="0.35">
      <c r="A2482">
        <v>2481</v>
      </c>
      <c r="B2482" t="s">
        <v>34</v>
      </c>
      <c r="C2482">
        <v>111301</v>
      </c>
      <c r="D2482">
        <f>ROUND(AI_Impact_on_Jobs_20303[[#This Row],[Salary]]/1000, 1)</f>
        <v>111.3</v>
      </c>
      <c r="E2482">
        <v>15</v>
      </c>
      <c r="F24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82" t="s">
        <v>25</v>
      </c>
      <c r="H2482">
        <v>47</v>
      </c>
      <c r="I2482">
        <v>113</v>
      </c>
      <c r="J2482">
        <v>57</v>
      </c>
      <c r="K2482" t="s">
        <v>27</v>
      </c>
      <c r="L2482">
        <f>IF(AI_Impact_on_Jobs_20303[[#This Row],[Risk_Category]] = "Low", AI_Impact_on_Jobs_20303[[#This Row],[Automation_Probability_2030]], 0)</f>
        <v>0</v>
      </c>
      <c r="M2482">
        <f>IF(AI_Impact_on_Jobs_20303[[#This Row],[Risk_Category]]="Medium", AI_Impact_on_Jobs_20303[[#This Row],[Automation_Probability_2030]], 0)</f>
        <v>57</v>
      </c>
      <c r="N2482">
        <f>IF(AI_Impact_on_Jobs_20303[[#This Row],[Risk_Category]]="High", AI_Impact_on_Jobs_20303[[#This Row],[Automation_Probability_2030]], 0)</f>
        <v>0</v>
      </c>
      <c r="O2482">
        <f>AVERAGE(AI_Impact_on_Jobs_20303[[#This Row],[Skill_1]:[Skill_10]])</f>
        <v>54</v>
      </c>
      <c r="P2482">
        <v>62</v>
      </c>
      <c r="Q2482">
        <v>29</v>
      </c>
      <c r="R2482">
        <v>84</v>
      </c>
      <c r="S2482">
        <v>55</v>
      </c>
      <c r="T2482">
        <v>49</v>
      </c>
      <c r="U2482">
        <v>99</v>
      </c>
      <c r="V2482">
        <v>28</v>
      </c>
      <c r="W2482">
        <v>53</v>
      </c>
      <c r="X2482">
        <v>68</v>
      </c>
      <c r="Y2482">
        <v>13</v>
      </c>
    </row>
    <row r="2483" spans="1:25" x14ac:dyDescent="0.35">
      <c r="A2483">
        <v>2482</v>
      </c>
      <c r="B2483" t="s">
        <v>37</v>
      </c>
      <c r="C2483">
        <v>125325</v>
      </c>
      <c r="D2483">
        <f>ROUND(AI_Impact_on_Jobs_20303[[#This Row],[Salary]]/1000, 1)</f>
        <v>125.3</v>
      </c>
      <c r="E2483">
        <v>25</v>
      </c>
      <c r="F24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83" t="s">
        <v>22</v>
      </c>
      <c r="H2483">
        <v>8</v>
      </c>
      <c r="I2483">
        <v>74</v>
      </c>
      <c r="J2483">
        <v>5</v>
      </c>
      <c r="K2483" t="s">
        <v>27</v>
      </c>
      <c r="L2483">
        <f>IF(AI_Impact_on_Jobs_20303[[#This Row],[Risk_Category]] = "Low", AI_Impact_on_Jobs_20303[[#This Row],[Automation_Probability_2030]], 0)</f>
        <v>0</v>
      </c>
      <c r="M2483">
        <f>IF(AI_Impact_on_Jobs_20303[[#This Row],[Risk_Category]]="Medium", AI_Impact_on_Jobs_20303[[#This Row],[Automation_Probability_2030]], 0)</f>
        <v>5</v>
      </c>
      <c r="N2483">
        <f>IF(AI_Impact_on_Jobs_20303[[#This Row],[Risk_Category]]="High", AI_Impact_on_Jobs_20303[[#This Row],[Automation_Probability_2030]], 0)</f>
        <v>0</v>
      </c>
      <c r="O2483">
        <f>AVERAGE(AI_Impact_on_Jobs_20303[[#This Row],[Skill_1]:[Skill_10]])</f>
        <v>66</v>
      </c>
      <c r="P2483">
        <v>63</v>
      </c>
      <c r="Q2483">
        <v>67</v>
      </c>
      <c r="R2483">
        <v>73</v>
      </c>
      <c r="S2483">
        <v>87</v>
      </c>
      <c r="T2483">
        <v>39</v>
      </c>
      <c r="U2483">
        <v>71</v>
      </c>
      <c r="V2483">
        <v>73</v>
      </c>
      <c r="W2483">
        <v>3</v>
      </c>
      <c r="X2483">
        <v>97</v>
      </c>
      <c r="Y2483">
        <v>87</v>
      </c>
    </row>
    <row r="2484" spans="1:25" x14ac:dyDescent="0.35">
      <c r="A2484">
        <v>2483</v>
      </c>
      <c r="B2484" t="s">
        <v>33</v>
      </c>
      <c r="C2484">
        <v>53070</v>
      </c>
      <c r="D2484">
        <f>ROUND(AI_Impact_on_Jobs_20303[[#This Row],[Salary]]/1000, 1)</f>
        <v>53.1</v>
      </c>
      <c r="E2484">
        <v>20</v>
      </c>
      <c r="F24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84" t="s">
        <v>19</v>
      </c>
      <c r="H2484">
        <v>68</v>
      </c>
      <c r="I2484">
        <v>122</v>
      </c>
      <c r="J2484">
        <v>81</v>
      </c>
      <c r="K2484" t="s">
        <v>20</v>
      </c>
      <c r="L2484">
        <f>IF(AI_Impact_on_Jobs_20303[[#This Row],[Risk_Category]] = "Low", AI_Impact_on_Jobs_20303[[#This Row],[Automation_Probability_2030]], 0)</f>
        <v>0</v>
      </c>
      <c r="M2484">
        <f>IF(AI_Impact_on_Jobs_20303[[#This Row],[Risk_Category]]="Medium", AI_Impact_on_Jobs_20303[[#This Row],[Automation_Probability_2030]], 0)</f>
        <v>0</v>
      </c>
      <c r="N2484">
        <f>IF(AI_Impact_on_Jobs_20303[[#This Row],[Risk_Category]]="High", AI_Impact_on_Jobs_20303[[#This Row],[Automation_Probability_2030]], 0)</f>
        <v>81</v>
      </c>
      <c r="O2484">
        <f>AVERAGE(AI_Impact_on_Jobs_20303[[#This Row],[Skill_1]:[Skill_10]])</f>
        <v>50.2</v>
      </c>
      <c r="P2484">
        <v>86</v>
      </c>
      <c r="Q2484">
        <v>69</v>
      </c>
      <c r="R2484">
        <v>66</v>
      </c>
      <c r="S2484">
        <v>22</v>
      </c>
      <c r="T2484">
        <v>41</v>
      </c>
      <c r="U2484">
        <v>43</v>
      </c>
      <c r="V2484">
        <v>73</v>
      </c>
      <c r="W2484">
        <v>62</v>
      </c>
      <c r="X2484">
        <v>9</v>
      </c>
      <c r="Y2484">
        <v>31</v>
      </c>
    </row>
    <row r="2485" spans="1:25" x14ac:dyDescent="0.35">
      <c r="A2485">
        <v>2484</v>
      </c>
      <c r="B2485" t="s">
        <v>31</v>
      </c>
      <c r="C2485">
        <v>137582</v>
      </c>
      <c r="D2485">
        <f>ROUND(AI_Impact_on_Jobs_20303[[#This Row],[Salary]]/1000, 1)</f>
        <v>137.6</v>
      </c>
      <c r="E2485">
        <v>2</v>
      </c>
      <c r="F24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85" t="s">
        <v>25</v>
      </c>
      <c r="H2485">
        <v>74</v>
      </c>
      <c r="I2485">
        <v>124</v>
      </c>
      <c r="J2485">
        <v>17</v>
      </c>
      <c r="K2485" t="s">
        <v>23</v>
      </c>
      <c r="L2485">
        <f>IF(AI_Impact_on_Jobs_20303[[#This Row],[Risk_Category]] = "Low", AI_Impact_on_Jobs_20303[[#This Row],[Automation_Probability_2030]], 0)</f>
        <v>17</v>
      </c>
      <c r="M2485">
        <f>IF(AI_Impact_on_Jobs_20303[[#This Row],[Risk_Category]]="Medium", AI_Impact_on_Jobs_20303[[#This Row],[Automation_Probability_2030]], 0)</f>
        <v>0</v>
      </c>
      <c r="N2485">
        <f>IF(AI_Impact_on_Jobs_20303[[#This Row],[Risk_Category]]="High", AI_Impact_on_Jobs_20303[[#This Row],[Automation_Probability_2030]], 0)</f>
        <v>0</v>
      </c>
      <c r="O2485">
        <f>AVERAGE(AI_Impact_on_Jobs_20303[[#This Row],[Skill_1]:[Skill_10]])</f>
        <v>47.6</v>
      </c>
      <c r="P2485">
        <v>12</v>
      </c>
      <c r="Q2485">
        <v>29</v>
      </c>
      <c r="R2485">
        <v>25</v>
      </c>
      <c r="S2485">
        <v>78</v>
      </c>
      <c r="T2485">
        <v>18</v>
      </c>
      <c r="U2485">
        <v>46</v>
      </c>
      <c r="V2485">
        <v>67</v>
      </c>
      <c r="W2485">
        <v>96</v>
      </c>
      <c r="X2485">
        <v>10</v>
      </c>
      <c r="Y2485">
        <v>95</v>
      </c>
    </row>
    <row r="2486" spans="1:25" x14ac:dyDescent="0.35">
      <c r="A2486">
        <v>2485</v>
      </c>
      <c r="B2486" t="s">
        <v>26</v>
      </c>
      <c r="C2486">
        <v>77851</v>
      </c>
      <c r="D2486">
        <f>ROUND(AI_Impact_on_Jobs_20303[[#This Row],[Salary]]/1000, 1)</f>
        <v>77.900000000000006</v>
      </c>
      <c r="E2486">
        <v>13</v>
      </c>
      <c r="F24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86" t="s">
        <v>19</v>
      </c>
      <c r="H2486">
        <v>75</v>
      </c>
      <c r="I2486">
        <v>126</v>
      </c>
      <c r="J2486">
        <v>65</v>
      </c>
      <c r="K2486" t="s">
        <v>27</v>
      </c>
      <c r="L2486">
        <f>IF(AI_Impact_on_Jobs_20303[[#This Row],[Risk_Category]] = "Low", AI_Impact_on_Jobs_20303[[#This Row],[Automation_Probability_2030]], 0)</f>
        <v>0</v>
      </c>
      <c r="M2486">
        <f>IF(AI_Impact_on_Jobs_20303[[#This Row],[Risk_Category]]="Medium", AI_Impact_on_Jobs_20303[[#This Row],[Automation_Probability_2030]], 0)</f>
        <v>65</v>
      </c>
      <c r="N2486">
        <f>IF(AI_Impact_on_Jobs_20303[[#This Row],[Risk_Category]]="High", AI_Impact_on_Jobs_20303[[#This Row],[Automation_Probability_2030]], 0)</f>
        <v>0</v>
      </c>
      <c r="O2486">
        <f>AVERAGE(AI_Impact_on_Jobs_20303[[#This Row],[Skill_1]:[Skill_10]])</f>
        <v>63.9</v>
      </c>
      <c r="P2486">
        <v>95</v>
      </c>
      <c r="Q2486">
        <v>45</v>
      </c>
      <c r="R2486">
        <v>42</v>
      </c>
      <c r="S2486">
        <v>46</v>
      </c>
      <c r="T2486">
        <v>66</v>
      </c>
      <c r="U2486">
        <v>78</v>
      </c>
      <c r="V2486">
        <v>87</v>
      </c>
      <c r="W2486">
        <v>46</v>
      </c>
      <c r="X2486">
        <v>36</v>
      </c>
      <c r="Y2486">
        <v>98</v>
      </c>
    </row>
    <row r="2487" spans="1:25" x14ac:dyDescent="0.35">
      <c r="A2487">
        <v>2486</v>
      </c>
      <c r="B2487" t="s">
        <v>32</v>
      </c>
      <c r="C2487">
        <v>94690</v>
      </c>
      <c r="D2487">
        <f>ROUND(AI_Impact_on_Jobs_20303[[#This Row],[Salary]]/1000, 1)</f>
        <v>94.7</v>
      </c>
      <c r="E2487">
        <v>17</v>
      </c>
      <c r="F24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87" t="s">
        <v>22</v>
      </c>
      <c r="H2487">
        <v>22</v>
      </c>
      <c r="I2487">
        <v>122</v>
      </c>
      <c r="J2487">
        <v>37</v>
      </c>
      <c r="K2487" t="s">
        <v>27</v>
      </c>
      <c r="L2487">
        <f>IF(AI_Impact_on_Jobs_20303[[#This Row],[Risk_Category]] = "Low", AI_Impact_on_Jobs_20303[[#This Row],[Automation_Probability_2030]], 0)</f>
        <v>0</v>
      </c>
      <c r="M2487">
        <f>IF(AI_Impact_on_Jobs_20303[[#This Row],[Risk_Category]]="Medium", AI_Impact_on_Jobs_20303[[#This Row],[Automation_Probability_2030]], 0)</f>
        <v>37</v>
      </c>
      <c r="N2487">
        <f>IF(AI_Impact_on_Jobs_20303[[#This Row],[Risk_Category]]="High", AI_Impact_on_Jobs_20303[[#This Row],[Automation_Probability_2030]], 0)</f>
        <v>0</v>
      </c>
      <c r="O2487">
        <f>AVERAGE(AI_Impact_on_Jobs_20303[[#This Row],[Skill_1]:[Skill_10]])</f>
        <v>33.5</v>
      </c>
      <c r="P2487">
        <v>4</v>
      </c>
      <c r="Q2487">
        <v>29</v>
      </c>
      <c r="R2487">
        <v>17</v>
      </c>
      <c r="S2487">
        <v>58</v>
      </c>
      <c r="T2487">
        <v>37</v>
      </c>
      <c r="U2487">
        <v>46</v>
      </c>
      <c r="V2487">
        <v>2</v>
      </c>
      <c r="W2487">
        <v>77</v>
      </c>
      <c r="X2487">
        <v>31</v>
      </c>
      <c r="Y2487">
        <v>34</v>
      </c>
    </row>
    <row r="2488" spans="1:25" x14ac:dyDescent="0.35">
      <c r="A2488">
        <v>2487</v>
      </c>
      <c r="B2488" t="s">
        <v>44</v>
      </c>
      <c r="C2488">
        <v>106145</v>
      </c>
      <c r="D2488">
        <f>ROUND(AI_Impact_on_Jobs_20303[[#This Row],[Salary]]/1000, 1)</f>
        <v>106.1</v>
      </c>
      <c r="E2488">
        <v>25</v>
      </c>
      <c r="F24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88" t="s">
        <v>25</v>
      </c>
      <c r="H2488">
        <v>43</v>
      </c>
      <c r="I2488">
        <v>96</v>
      </c>
      <c r="J2488">
        <v>51</v>
      </c>
      <c r="K2488" t="s">
        <v>27</v>
      </c>
      <c r="L2488">
        <f>IF(AI_Impact_on_Jobs_20303[[#This Row],[Risk_Category]] = "Low", AI_Impact_on_Jobs_20303[[#This Row],[Automation_Probability_2030]], 0)</f>
        <v>0</v>
      </c>
      <c r="M2488">
        <f>IF(AI_Impact_on_Jobs_20303[[#This Row],[Risk_Category]]="Medium", AI_Impact_on_Jobs_20303[[#This Row],[Automation_Probability_2030]], 0)</f>
        <v>51</v>
      </c>
      <c r="N2488">
        <f>IF(AI_Impact_on_Jobs_20303[[#This Row],[Risk_Category]]="High", AI_Impact_on_Jobs_20303[[#This Row],[Automation_Probability_2030]], 0)</f>
        <v>0</v>
      </c>
      <c r="O2488">
        <f>AVERAGE(AI_Impact_on_Jobs_20303[[#This Row],[Skill_1]:[Skill_10]])</f>
        <v>52.9</v>
      </c>
      <c r="P2488">
        <v>97</v>
      </c>
      <c r="Q2488">
        <v>9</v>
      </c>
      <c r="R2488">
        <v>61</v>
      </c>
      <c r="S2488">
        <v>4</v>
      </c>
      <c r="T2488">
        <v>61</v>
      </c>
      <c r="U2488">
        <v>9</v>
      </c>
      <c r="V2488">
        <v>71</v>
      </c>
      <c r="W2488">
        <v>39</v>
      </c>
      <c r="X2488">
        <v>84</v>
      </c>
      <c r="Y2488">
        <v>94</v>
      </c>
    </row>
    <row r="2489" spans="1:25" x14ac:dyDescent="0.35">
      <c r="A2489">
        <v>2488</v>
      </c>
      <c r="B2489" t="s">
        <v>31</v>
      </c>
      <c r="C2489">
        <v>144256</v>
      </c>
      <c r="D2489">
        <f>ROUND(AI_Impact_on_Jobs_20303[[#This Row],[Salary]]/1000, 1)</f>
        <v>144.30000000000001</v>
      </c>
      <c r="E2489">
        <v>4</v>
      </c>
      <c r="F24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89" t="s">
        <v>22</v>
      </c>
      <c r="H2489">
        <v>46</v>
      </c>
      <c r="I2489">
        <v>109</v>
      </c>
      <c r="J2489">
        <v>1</v>
      </c>
      <c r="K2489" t="s">
        <v>23</v>
      </c>
      <c r="L2489">
        <f>IF(AI_Impact_on_Jobs_20303[[#This Row],[Risk_Category]] = "Low", AI_Impact_on_Jobs_20303[[#This Row],[Automation_Probability_2030]], 0)</f>
        <v>1</v>
      </c>
      <c r="M2489">
        <f>IF(AI_Impact_on_Jobs_20303[[#This Row],[Risk_Category]]="Medium", AI_Impact_on_Jobs_20303[[#This Row],[Automation_Probability_2030]], 0)</f>
        <v>0</v>
      </c>
      <c r="N2489">
        <f>IF(AI_Impact_on_Jobs_20303[[#This Row],[Risk_Category]]="High", AI_Impact_on_Jobs_20303[[#This Row],[Automation_Probability_2030]], 0)</f>
        <v>0</v>
      </c>
      <c r="O2489">
        <f>AVERAGE(AI_Impact_on_Jobs_20303[[#This Row],[Skill_1]:[Skill_10]])</f>
        <v>51.1</v>
      </c>
      <c r="P2489">
        <v>93</v>
      </c>
      <c r="Q2489">
        <v>43</v>
      </c>
      <c r="R2489">
        <v>17</v>
      </c>
      <c r="S2489">
        <v>76</v>
      </c>
      <c r="T2489">
        <v>22</v>
      </c>
      <c r="U2489">
        <v>14</v>
      </c>
      <c r="V2489">
        <v>56</v>
      </c>
      <c r="W2489">
        <v>67</v>
      </c>
      <c r="X2489">
        <v>57</v>
      </c>
      <c r="Y2489">
        <v>66</v>
      </c>
    </row>
    <row r="2490" spans="1:25" x14ac:dyDescent="0.35">
      <c r="A2490">
        <v>2489</v>
      </c>
      <c r="B2490" t="s">
        <v>43</v>
      </c>
      <c r="C2490">
        <v>94322</v>
      </c>
      <c r="D2490">
        <f>ROUND(AI_Impact_on_Jobs_20303[[#This Row],[Salary]]/1000, 1)</f>
        <v>94.3</v>
      </c>
      <c r="E2490">
        <v>12</v>
      </c>
      <c r="F24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90" t="s">
        <v>38</v>
      </c>
      <c r="H2490">
        <v>48</v>
      </c>
      <c r="I2490">
        <v>86</v>
      </c>
      <c r="J2490">
        <v>29</v>
      </c>
      <c r="K2490" t="s">
        <v>23</v>
      </c>
      <c r="L2490">
        <f>IF(AI_Impact_on_Jobs_20303[[#This Row],[Risk_Category]] = "Low", AI_Impact_on_Jobs_20303[[#This Row],[Automation_Probability_2030]], 0)</f>
        <v>29</v>
      </c>
      <c r="M2490">
        <f>IF(AI_Impact_on_Jobs_20303[[#This Row],[Risk_Category]]="Medium", AI_Impact_on_Jobs_20303[[#This Row],[Automation_Probability_2030]], 0)</f>
        <v>0</v>
      </c>
      <c r="N2490">
        <f>IF(AI_Impact_on_Jobs_20303[[#This Row],[Risk_Category]]="High", AI_Impact_on_Jobs_20303[[#This Row],[Automation_Probability_2030]], 0)</f>
        <v>0</v>
      </c>
      <c r="O2490">
        <f>AVERAGE(AI_Impact_on_Jobs_20303[[#This Row],[Skill_1]:[Skill_10]])</f>
        <v>43.7</v>
      </c>
      <c r="P2490">
        <v>5</v>
      </c>
      <c r="Q2490">
        <v>3</v>
      </c>
      <c r="R2490">
        <v>94</v>
      </c>
      <c r="S2490">
        <v>98</v>
      </c>
      <c r="T2490">
        <v>82</v>
      </c>
      <c r="U2490">
        <v>8</v>
      </c>
      <c r="V2490">
        <v>56</v>
      </c>
      <c r="W2490">
        <v>4</v>
      </c>
      <c r="X2490">
        <v>81</v>
      </c>
      <c r="Y2490">
        <v>6</v>
      </c>
    </row>
    <row r="2491" spans="1:25" x14ac:dyDescent="0.35">
      <c r="A2491">
        <v>2490</v>
      </c>
      <c r="B2491" t="s">
        <v>39</v>
      </c>
      <c r="C2491">
        <v>97504</v>
      </c>
      <c r="D2491">
        <f>ROUND(AI_Impact_on_Jobs_20303[[#This Row],[Salary]]/1000, 1)</f>
        <v>97.5</v>
      </c>
      <c r="E2491">
        <v>3</v>
      </c>
      <c r="F24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91" t="s">
        <v>38</v>
      </c>
      <c r="H2491">
        <v>49</v>
      </c>
      <c r="I2491">
        <v>66</v>
      </c>
      <c r="J2491">
        <v>87</v>
      </c>
      <c r="K2491" t="s">
        <v>20</v>
      </c>
      <c r="L2491">
        <f>IF(AI_Impact_on_Jobs_20303[[#This Row],[Risk_Category]] = "Low", AI_Impact_on_Jobs_20303[[#This Row],[Automation_Probability_2030]], 0)</f>
        <v>0</v>
      </c>
      <c r="M2491">
        <f>IF(AI_Impact_on_Jobs_20303[[#This Row],[Risk_Category]]="Medium", AI_Impact_on_Jobs_20303[[#This Row],[Automation_Probability_2030]], 0)</f>
        <v>0</v>
      </c>
      <c r="N2491">
        <f>IF(AI_Impact_on_Jobs_20303[[#This Row],[Risk_Category]]="High", AI_Impact_on_Jobs_20303[[#This Row],[Automation_Probability_2030]], 0)</f>
        <v>87</v>
      </c>
      <c r="O2491">
        <f>AVERAGE(AI_Impact_on_Jobs_20303[[#This Row],[Skill_1]:[Skill_10]])</f>
        <v>32.1</v>
      </c>
      <c r="P2491">
        <v>82</v>
      </c>
      <c r="Q2491">
        <v>7</v>
      </c>
      <c r="R2491">
        <v>44</v>
      </c>
      <c r="S2491">
        <v>88</v>
      </c>
      <c r="T2491">
        <v>14</v>
      </c>
      <c r="U2491">
        <v>26</v>
      </c>
      <c r="V2491">
        <v>49</v>
      </c>
      <c r="W2491">
        <v>6</v>
      </c>
      <c r="X2491">
        <v>1</v>
      </c>
      <c r="Y2491">
        <v>4</v>
      </c>
    </row>
    <row r="2492" spans="1:25" x14ac:dyDescent="0.35">
      <c r="A2492">
        <v>2491</v>
      </c>
      <c r="B2492" t="s">
        <v>37</v>
      </c>
      <c r="C2492">
        <v>64897</v>
      </c>
      <c r="D2492">
        <f>ROUND(AI_Impact_on_Jobs_20303[[#This Row],[Salary]]/1000, 1)</f>
        <v>64.900000000000006</v>
      </c>
      <c r="E2492">
        <v>11</v>
      </c>
      <c r="F24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492" t="s">
        <v>19</v>
      </c>
      <c r="H2492">
        <v>91</v>
      </c>
      <c r="I2492">
        <v>97</v>
      </c>
      <c r="J2492">
        <v>36</v>
      </c>
      <c r="K2492" t="s">
        <v>27</v>
      </c>
      <c r="L2492">
        <f>IF(AI_Impact_on_Jobs_20303[[#This Row],[Risk_Category]] = "Low", AI_Impact_on_Jobs_20303[[#This Row],[Automation_Probability_2030]], 0)</f>
        <v>0</v>
      </c>
      <c r="M2492">
        <f>IF(AI_Impact_on_Jobs_20303[[#This Row],[Risk_Category]]="Medium", AI_Impact_on_Jobs_20303[[#This Row],[Automation_Probability_2030]], 0)</f>
        <v>36</v>
      </c>
      <c r="N2492">
        <f>IF(AI_Impact_on_Jobs_20303[[#This Row],[Risk_Category]]="High", AI_Impact_on_Jobs_20303[[#This Row],[Automation_Probability_2030]], 0)</f>
        <v>0</v>
      </c>
      <c r="O2492">
        <f>AVERAGE(AI_Impact_on_Jobs_20303[[#This Row],[Skill_1]:[Skill_10]])</f>
        <v>44.4</v>
      </c>
      <c r="P2492">
        <v>18</v>
      </c>
      <c r="Q2492">
        <v>38</v>
      </c>
      <c r="R2492">
        <v>21</v>
      </c>
      <c r="S2492">
        <v>8</v>
      </c>
      <c r="T2492">
        <v>67</v>
      </c>
      <c r="U2492">
        <v>58</v>
      </c>
      <c r="V2492">
        <v>29</v>
      </c>
      <c r="W2492">
        <v>78</v>
      </c>
      <c r="X2492">
        <v>78</v>
      </c>
      <c r="Y2492">
        <v>49</v>
      </c>
    </row>
    <row r="2493" spans="1:25" x14ac:dyDescent="0.35">
      <c r="A2493">
        <v>2492</v>
      </c>
      <c r="B2493" t="s">
        <v>35</v>
      </c>
      <c r="C2493">
        <v>53425</v>
      </c>
      <c r="D2493">
        <f>ROUND(AI_Impact_on_Jobs_20303[[#This Row],[Salary]]/1000, 1)</f>
        <v>53.4</v>
      </c>
      <c r="E2493">
        <v>18</v>
      </c>
      <c r="F24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93" t="s">
        <v>19</v>
      </c>
      <c r="H2493">
        <v>92</v>
      </c>
      <c r="I2493">
        <v>117</v>
      </c>
      <c r="J2493">
        <v>4</v>
      </c>
      <c r="K2493" t="s">
        <v>27</v>
      </c>
      <c r="L2493">
        <f>IF(AI_Impact_on_Jobs_20303[[#This Row],[Risk_Category]] = "Low", AI_Impact_on_Jobs_20303[[#This Row],[Automation_Probability_2030]], 0)</f>
        <v>0</v>
      </c>
      <c r="M2493">
        <f>IF(AI_Impact_on_Jobs_20303[[#This Row],[Risk_Category]]="Medium", AI_Impact_on_Jobs_20303[[#This Row],[Automation_Probability_2030]], 0)</f>
        <v>4</v>
      </c>
      <c r="N2493">
        <f>IF(AI_Impact_on_Jobs_20303[[#This Row],[Risk_Category]]="High", AI_Impact_on_Jobs_20303[[#This Row],[Automation_Probability_2030]], 0)</f>
        <v>0</v>
      </c>
      <c r="O2493">
        <f>AVERAGE(AI_Impact_on_Jobs_20303[[#This Row],[Skill_1]:[Skill_10]])</f>
        <v>44.3</v>
      </c>
      <c r="P2493">
        <v>61</v>
      </c>
      <c r="Q2493">
        <v>41</v>
      </c>
      <c r="R2493">
        <v>64</v>
      </c>
      <c r="S2493">
        <v>47</v>
      </c>
      <c r="T2493">
        <v>49</v>
      </c>
      <c r="U2493">
        <v>74</v>
      </c>
      <c r="V2493">
        <v>61</v>
      </c>
      <c r="W2493">
        <v>8</v>
      </c>
      <c r="X2493">
        <v>7</v>
      </c>
      <c r="Y2493">
        <v>31</v>
      </c>
    </row>
    <row r="2494" spans="1:25" x14ac:dyDescent="0.35">
      <c r="A2494">
        <v>2493</v>
      </c>
      <c r="B2494" t="s">
        <v>35</v>
      </c>
      <c r="C2494">
        <v>69426</v>
      </c>
      <c r="D2494">
        <f>ROUND(AI_Impact_on_Jobs_20303[[#This Row],[Salary]]/1000, 1)</f>
        <v>69.400000000000006</v>
      </c>
      <c r="E2494">
        <v>26</v>
      </c>
      <c r="F24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494" t="s">
        <v>22</v>
      </c>
      <c r="H2494">
        <v>28</v>
      </c>
      <c r="I2494">
        <v>115</v>
      </c>
      <c r="J2494">
        <v>38</v>
      </c>
      <c r="K2494" t="s">
        <v>27</v>
      </c>
      <c r="L2494">
        <f>IF(AI_Impact_on_Jobs_20303[[#This Row],[Risk_Category]] = "Low", AI_Impact_on_Jobs_20303[[#This Row],[Automation_Probability_2030]], 0)</f>
        <v>0</v>
      </c>
      <c r="M2494">
        <f>IF(AI_Impact_on_Jobs_20303[[#This Row],[Risk_Category]]="Medium", AI_Impact_on_Jobs_20303[[#This Row],[Automation_Probability_2030]], 0)</f>
        <v>38</v>
      </c>
      <c r="N2494">
        <f>IF(AI_Impact_on_Jobs_20303[[#This Row],[Risk_Category]]="High", AI_Impact_on_Jobs_20303[[#This Row],[Automation_Probability_2030]], 0)</f>
        <v>0</v>
      </c>
      <c r="O2494">
        <f>AVERAGE(AI_Impact_on_Jobs_20303[[#This Row],[Skill_1]:[Skill_10]])</f>
        <v>49.2</v>
      </c>
      <c r="P2494">
        <v>7</v>
      </c>
      <c r="Q2494">
        <v>77</v>
      </c>
      <c r="R2494">
        <v>12</v>
      </c>
      <c r="S2494">
        <v>65</v>
      </c>
      <c r="T2494">
        <v>96</v>
      </c>
      <c r="U2494">
        <v>19</v>
      </c>
      <c r="V2494">
        <v>91</v>
      </c>
      <c r="W2494">
        <v>61</v>
      </c>
      <c r="X2494">
        <v>59</v>
      </c>
      <c r="Y2494">
        <v>5</v>
      </c>
    </row>
    <row r="2495" spans="1:25" x14ac:dyDescent="0.35">
      <c r="A2495">
        <v>2494</v>
      </c>
      <c r="B2495" t="s">
        <v>35</v>
      </c>
      <c r="C2495">
        <v>69801</v>
      </c>
      <c r="D2495">
        <f>ROUND(AI_Impact_on_Jobs_20303[[#This Row],[Salary]]/1000, 1)</f>
        <v>69.8</v>
      </c>
      <c r="E2495">
        <v>0</v>
      </c>
      <c r="F24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95" t="s">
        <v>38</v>
      </c>
      <c r="H2495">
        <v>48</v>
      </c>
      <c r="I2495">
        <v>122</v>
      </c>
      <c r="J2495">
        <v>62</v>
      </c>
      <c r="K2495" t="s">
        <v>27</v>
      </c>
      <c r="L2495">
        <f>IF(AI_Impact_on_Jobs_20303[[#This Row],[Risk_Category]] = "Low", AI_Impact_on_Jobs_20303[[#This Row],[Automation_Probability_2030]], 0)</f>
        <v>0</v>
      </c>
      <c r="M2495">
        <f>IF(AI_Impact_on_Jobs_20303[[#This Row],[Risk_Category]]="Medium", AI_Impact_on_Jobs_20303[[#This Row],[Automation_Probability_2030]], 0)</f>
        <v>62</v>
      </c>
      <c r="N2495">
        <f>IF(AI_Impact_on_Jobs_20303[[#This Row],[Risk_Category]]="High", AI_Impact_on_Jobs_20303[[#This Row],[Automation_Probability_2030]], 0)</f>
        <v>0</v>
      </c>
      <c r="O2495">
        <f>AVERAGE(AI_Impact_on_Jobs_20303[[#This Row],[Skill_1]:[Skill_10]])</f>
        <v>41.3</v>
      </c>
      <c r="P2495">
        <v>52</v>
      </c>
      <c r="Q2495">
        <v>26</v>
      </c>
      <c r="R2495">
        <v>14</v>
      </c>
      <c r="S2495">
        <v>16</v>
      </c>
      <c r="T2495">
        <v>87</v>
      </c>
      <c r="U2495">
        <v>12</v>
      </c>
      <c r="V2495">
        <v>38</v>
      </c>
      <c r="W2495">
        <v>33</v>
      </c>
      <c r="X2495">
        <v>87</v>
      </c>
      <c r="Y2495">
        <v>48</v>
      </c>
    </row>
    <row r="2496" spans="1:25" x14ac:dyDescent="0.35">
      <c r="A2496">
        <v>2495</v>
      </c>
      <c r="B2496" t="s">
        <v>35</v>
      </c>
      <c r="C2496">
        <v>102904</v>
      </c>
      <c r="D2496">
        <f>ROUND(AI_Impact_on_Jobs_20303[[#This Row],[Salary]]/1000, 1)</f>
        <v>102.9</v>
      </c>
      <c r="E2496">
        <v>1</v>
      </c>
      <c r="F24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96" t="s">
        <v>25</v>
      </c>
      <c r="H2496">
        <v>74</v>
      </c>
      <c r="I2496">
        <v>135</v>
      </c>
      <c r="J2496">
        <v>34</v>
      </c>
      <c r="K2496" t="s">
        <v>27</v>
      </c>
      <c r="L2496">
        <f>IF(AI_Impact_on_Jobs_20303[[#This Row],[Risk_Category]] = "Low", AI_Impact_on_Jobs_20303[[#This Row],[Automation_Probability_2030]], 0)</f>
        <v>0</v>
      </c>
      <c r="M2496">
        <f>IF(AI_Impact_on_Jobs_20303[[#This Row],[Risk_Category]]="Medium", AI_Impact_on_Jobs_20303[[#This Row],[Automation_Probability_2030]], 0)</f>
        <v>34</v>
      </c>
      <c r="N2496">
        <f>IF(AI_Impact_on_Jobs_20303[[#This Row],[Risk_Category]]="High", AI_Impact_on_Jobs_20303[[#This Row],[Automation_Probability_2030]], 0)</f>
        <v>0</v>
      </c>
      <c r="O2496">
        <f>AVERAGE(AI_Impact_on_Jobs_20303[[#This Row],[Skill_1]:[Skill_10]])</f>
        <v>32.4</v>
      </c>
      <c r="P2496">
        <v>25</v>
      </c>
      <c r="Q2496">
        <v>14</v>
      </c>
      <c r="R2496">
        <v>46</v>
      </c>
      <c r="S2496">
        <v>72</v>
      </c>
      <c r="T2496">
        <v>17</v>
      </c>
      <c r="U2496">
        <v>13</v>
      </c>
      <c r="V2496">
        <v>61</v>
      </c>
      <c r="W2496">
        <v>23</v>
      </c>
      <c r="X2496">
        <v>48</v>
      </c>
      <c r="Y2496">
        <v>5</v>
      </c>
    </row>
    <row r="2497" spans="1:25" x14ac:dyDescent="0.35">
      <c r="A2497">
        <v>2496</v>
      </c>
      <c r="B2497" t="s">
        <v>33</v>
      </c>
      <c r="C2497">
        <v>72020</v>
      </c>
      <c r="D2497">
        <f>ROUND(AI_Impact_on_Jobs_20303[[#This Row],[Salary]]/1000, 1)</f>
        <v>72</v>
      </c>
      <c r="E2497">
        <v>6</v>
      </c>
      <c r="F24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497" t="s">
        <v>38</v>
      </c>
      <c r="H2497">
        <v>54</v>
      </c>
      <c r="I2497">
        <v>115</v>
      </c>
      <c r="J2497">
        <v>77</v>
      </c>
      <c r="K2497" t="s">
        <v>20</v>
      </c>
      <c r="L2497">
        <f>IF(AI_Impact_on_Jobs_20303[[#This Row],[Risk_Category]] = "Low", AI_Impact_on_Jobs_20303[[#This Row],[Automation_Probability_2030]], 0)</f>
        <v>0</v>
      </c>
      <c r="M2497">
        <f>IF(AI_Impact_on_Jobs_20303[[#This Row],[Risk_Category]]="Medium", AI_Impact_on_Jobs_20303[[#This Row],[Automation_Probability_2030]], 0)</f>
        <v>0</v>
      </c>
      <c r="N2497">
        <f>IF(AI_Impact_on_Jobs_20303[[#This Row],[Risk_Category]]="High", AI_Impact_on_Jobs_20303[[#This Row],[Automation_Probability_2030]], 0)</f>
        <v>77</v>
      </c>
      <c r="O2497">
        <f>AVERAGE(AI_Impact_on_Jobs_20303[[#This Row],[Skill_1]:[Skill_10]])</f>
        <v>55.2</v>
      </c>
      <c r="P2497">
        <v>28</v>
      </c>
      <c r="Q2497">
        <v>8</v>
      </c>
      <c r="R2497">
        <v>72</v>
      </c>
      <c r="S2497">
        <v>58</v>
      </c>
      <c r="T2497">
        <v>63</v>
      </c>
      <c r="U2497">
        <v>9</v>
      </c>
      <c r="V2497">
        <v>86</v>
      </c>
      <c r="W2497">
        <v>77</v>
      </c>
      <c r="X2497">
        <v>59</v>
      </c>
      <c r="Y2497">
        <v>92</v>
      </c>
    </row>
    <row r="2498" spans="1:25" x14ac:dyDescent="0.35">
      <c r="A2498">
        <v>2497</v>
      </c>
      <c r="B2498" t="s">
        <v>35</v>
      </c>
      <c r="C2498">
        <v>59362</v>
      </c>
      <c r="D2498">
        <f>ROUND(AI_Impact_on_Jobs_20303[[#This Row],[Salary]]/1000, 1)</f>
        <v>59.4</v>
      </c>
      <c r="E2498">
        <v>18</v>
      </c>
      <c r="F24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98" t="s">
        <v>19</v>
      </c>
      <c r="H2498">
        <v>27</v>
      </c>
      <c r="I2498">
        <v>8</v>
      </c>
      <c r="J2498">
        <v>65</v>
      </c>
      <c r="K2498" t="s">
        <v>27</v>
      </c>
      <c r="L2498">
        <f>IF(AI_Impact_on_Jobs_20303[[#This Row],[Risk_Category]] = "Low", AI_Impact_on_Jobs_20303[[#This Row],[Automation_Probability_2030]], 0)</f>
        <v>0</v>
      </c>
      <c r="M2498">
        <f>IF(AI_Impact_on_Jobs_20303[[#This Row],[Risk_Category]]="Medium", AI_Impact_on_Jobs_20303[[#This Row],[Automation_Probability_2030]], 0)</f>
        <v>65</v>
      </c>
      <c r="N2498">
        <f>IF(AI_Impact_on_Jobs_20303[[#This Row],[Risk_Category]]="High", AI_Impact_on_Jobs_20303[[#This Row],[Automation_Probability_2030]], 0)</f>
        <v>0</v>
      </c>
      <c r="O2498">
        <f>AVERAGE(AI_Impact_on_Jobs_20303[[#This Row],[Skill_1]:[Skill_10]])</f>
        <v>42.3</v>
      </c>
      <c r="P2498">
        <v>65</v>
      </c>
      <c r="Q2498">
        <v>8</v>
      </c>
      <c r="R2498">
        <v>29</v>
      </c>
      <c r="S2498">
        <v>10</v>
      </c>
      <c r="T2498">
        <v>14</v>
      </c>
      <c r="U2498">
        <v>96</v>
      </c>
      <c r="V2498">
        <v>9</v>
      </c>
      <c r="W2498">
        <v>55</v>
      </c>
      <c r="X2498">
        <v>59</v>
      </c>
      <c r="Y2498">
        <v>78</v>
      </c>
    </row>
    <row r="2499" spans="1:25" x14ac:dyDescent="0.35">
      <c r="A2499">
        <v>2498</v>
      </c>
      <c r="B2499" t="s">
        <v>18</v>
      </c>
      <c r="C2499">
        <v>113366</v>
      </c>
      <c r="D2499">
        <f>ROUND(AI_Impact_on_Jobs_20303[[#This Row],[Salary]]/1000, 1)</f>
        <v>113.4</v>
      </c>
      <c r="E2499">
        <v>20</v>
      </c>
      <c r="F24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499" t="s">
        <v>19</v>
      </c>
      <c r="H2499">
        <v>53</v>
      </c>
      <c r="I2499">
        <v>14</v>
      </c>
      <c r="J2499">
        <v>72</v>
      </c>
      <c r="K2499" t="s">
        <v>20</v>
      </c>
      <c r="L2499">
        <f>IF(AI_Impact_on_Jobs_20303[[#This Row],[Risk_Category]] = "Low", AI_Impact_on_Jobs_20303[[#This Row],[Automation_Probability_2030]], 0)</f>
        <v>0</v>
      </c>
      <c r="M2499">
        <f>IF(AI_Impact_on_Jobs_20303[[#This Row],[Risk_Category]]="Medium", AI_Impact_on_Jobs_20303[[#This Row],[Automation_Probability_2030]], 0)</f>
        <v>0</v>
      </c>
      <c r="N2499">
        <f>IF(AI_Impact_on_Jobs_20303[[#This Row],[Risk_Category]]="High", AI_Impact_on_Jobs_20303[[#This Row],[Automation_Probability_2030]], 0)</f>
        <v>72</v>
      </c>
      <c r="O2499">
        <f>AVERAGE(AI_Impact_on_Jobs_20303[[#This Row],[Skill_1]:[Skill_10]])</f>
        <v>53.5</v>
      </c>
      <c r="P2499">
        <v>91</v>
      </c>
      <c r="Q2499">
        <v>73</v>
      </c>
      <c r="R2499">
        <v>77</v>
      </c>
      <c r="S2499">
        <v>6</v>
      </c>
      <c r="T2499">
        <v>19</v>
      </c>
      <c r="U2499">
        <v>93</v>
      </c>
      <c r="V2499">
        <v>12</v>
      </c>
      <c r="W2499">
        <v>63</v>
      </c>
      <c r="X2499">
        <v>78</v>
      </c>
      <c r="Y2499">
        <v>23</v>
      </c>
    </row>
    <row r="2500" spans="1:25" x14ac:dyDescent="0.35">
      <c r="A2500">
        <v>2499</v>
      </c>
      <c r="B2500" t="s">
        <v>29</v>
      </c>
      <c r="C2500">
        <v>114142</v>
      </c>
      <c r="D2500">
        <f>ROUND(AI_Impact_on_Jobs_20303[[#This Row],[Salary]]/1000, 1)</f>
        <v>114.1</v>
      </c>
      <c r="E2500">
        <v>21</v>
      </c>
      <c r="F25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00" t="s">
        <v>22</v>
      </c>
      <c r="H2500">
        <v>62</v>
      </c>
      <c r="I2500">
        <v>135</v>
      </c>
      <c r="J2500">
        <v>11</v>
      </c>
      <c r="K2500" t="s">
        <v>23</v>
      </c>
      <c r="L2500">
        <f>IF(AI_Impact_on_Jobs_20303[[#This Row],[Risk_Category]] = "Low", AI_Impact_on_Jobs_20303[[#This Row],[Automation_Probability_2030]], 0)</f>
        <v>11</v>
      </c>
      <c r="M2500">
        <f>IF(AI_Impact_on_Jobs_20303[[#This Row],[Risk_Category]]="Medium", AI_Impact_on_Jobs_20303[[#This Row],[Automation_Probability_2030]], 0)</f>
        <v>0</v>
      </c>
      <c r="N2500">
        <f>IF(AI_Impact_on_Jobs_20303[[#This Row],[Risk_Category]]="High", AI_Impact_on_Jobs_20303[[#This Row],[Automation_Probability_2030]], 0)</f>
        <v>0</v>
      </c>
      <c r="O2500">
        <f>AVERAGE(AI_Impact_on_Jobs_20303[[#This Row],[Skill_1]:[Skill_10]])</f>
        <v>45.3</v>
      </c>
      <c r="P2500">
        <v>44</v>
      </c>
      <c r="Q2500">
        <v>62</v>
      </c>
      <c r="R2500">
        <v>92</v>
      </c>
      <c r="S2500">
        <v>2</v>
      </c>
      <c r="T2500">
        <v>21</v>
      </c>
      <c r="U2500">
        <v>23</v>
      </c>
      <c r="V2500">
        <v>33</v>
      </c>
      <c r="W2500">
        <v>28</v>
      </c>
      <c r="X2500">
        <v>59</v>
      </c>
      <c r="Y2500">
        <v>89</v>
      </c>
    </row>
    <row r="2501" spans="1:25" x14ac:dyDescent="0.35">
      <c r="A2501">
        <v>2500</v>
      </c>
      <c r="B2501" t="s">
        <v>44</v>
      </c>
      <c r="C2501">
        <v>94197</v>
      </c>
      <c r="D2501">
        <f>ROUND(AI_Impact_on_Jobs_20303[[#This Row],[Salary]]/1000, 1)</f>
        <v>94.2</v>
      </c>
      <c r="E2501">
        <v>3</v>
      </c>
      <c r="F25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01" t="s">
        <v>38</v>
      </c>
      <c r="H2501">
        <v>24</v>
      </c>
      <c r="I2501">
        <v>136</v>
      </c>
      <c r="J2501">
        <v>55</v>
      </c>
      <c r="K2501" t="s">
        <v>27</v>
      </c>
      <c r="L2501">
        <f>IF(AI_Impact_on_Jobs_20303[[#This Row],[Risk_Category]] = "Low", AI_Impact_on_Jobs_20303[[#This Row],[Automation_Probability_2030]], 0)</f>
        <v>0</v>
      </c>
      <c r="M2501">
        <f>IF(AI_Impact_on_Jobs_20303[[#This Row],[Risk_Category]]="Medium", AI_Impact_on_Jobs_20303[[#This Row],[Automation_Probability_2030]], 0)</f>
        <v>55</v>
      </c>
      <c r="N2501">
        <f>IF(AI_Impact_on_Jobs_20303[[#This Row],[Risk_Category]]="High", AI_Impact_on_Jobs_20303[[#This Row],[Automation_Probability_2030]], 0)</f>
        <v>0</v>
      </c>
      <c r="O2501">
        <f>AVERAGE(AI_Impact_on_Jobs_20303[[#This Row],[Skill_1]:[Skill_10]])</f>
        <v>46.4</v>
      </c>
      <c r="P2501">
        <v>22</v>
      </c>
      <c r="Q2501">
        <v>36</v>
      </c>
      <c r="R2501">
        <v>79</v>
      </c>
      <c r="S2501">
        <v>74</v>
      </c>
      <c r="T2501">
        <v>58</v>
      </c>
      <c r="U2501">
        <v>14</v>
      </c>
      <c r="V2501">
        <v>8</v>
      </c>
      <c r="W2501">
        <v>31</v>
      </c>
      <c r="X2501">
        <v>77</v>
      </c>
      <c r="Y2501">
        <v>65</v>
      </c>
    </row>
    <row r="2502" spans="1:25" x14ac:dyDescent="0.35">
      <c r="A2502">
        <v>2501</v>
      </c>
      <c r="B2502" t="s">
        <v>28</v>
      </c>
      <c r="C2502">
        <v>73518</v>
      </c>
      <c r="D2502">
        <f>ROUND(AI_Impact_on_Jobs_20303[[#This Row],[Salary]]/1000, 1)</f>
        <v>73.5</v>
      </c>
      <c r="E2502">
        <v>2</v>
      </c>
      <c r="F25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02" t="s">
        <v>25</v>
      </c>
      <c r="H2502">
        <v>21</v>
      </c>
      <c r="I2502">
        <v>63</v>
      </c>
      <c r="J2502">
        <v>4</v>
      </c>
      <c r="K2502" t="s">
        <v>27</v>
      </c>
      <c r="L2502">
        <f>IF(AI_Impact_on_Jobs_20303[[#This Row],[Risk_Category]] = "Low", AI_Impact_on_Jobs_20303[[#This Row],[Automation_Probability_2030]], 0)</f>
        <v>0</v>
      </c>
      <c r="M2502">
        <f>IF(AI_Impact_on_Jobs_20303[[#This Row],[Risk_Category]]="Medium", AI_Impact_on_Jobs_20303[[#This Row],[Automation_Probability_2030]], 0)</f>
        <v>4</v>
      </c>
      <c r="N2502">
        <f>IF(AI_Impact_on_Jobs_20303[[#This Row],[Risk_Category]]="High", AI_Impact_on_Jobs_20303[[#This Row],[Automation_Probability_2030]], 0)</f>
        <v>0</v>
      </c>
      <c r="O2502">
        <f>AVERAGE(AI_Impact_on_Jobs_20303[[#This Row],[Skill_1]:[Skill_10]])</f>
        <v>46.9</v>
      </c>
      <c r="P2502">
        <v>16</v>
      </c>
      <c r="Q2502">
        <v>62</v>
      </c>
      <c r="R2502">
        <v>6</v>
      </c>
      <c r="S2502">
        <v>59</v>
      </c>
      <c r="T2502">
        <v>64</v>
      </c>
      <c r="U2502">
        <v>81</v>
      </c>
      <c r="V2502">
        <v>91</v>
      </c>
      <c r="W2502">
        <v>23</v>
      </c>
      <c r="X2502">
        <v>59</v>
      </c>
      <c r="Y2502">
        <v>8</v>
      </c>
    </row>
    <row r="2503" spans="1:25" x14ac:dyDescent="0.35">
      <c r="A2503">
        <v>2502</v>
      </c>
      <c r="B2503" t="s">
        <v>30</v>
      </c>
      <c r="C2503">
        <v>138460</v>
      </c>
      <c r="D2503">
        <f>ROUND(AI_Impact_on_Jobs_20303[[#This Row],[Salary]]/1000, 1)</f>
        <v>138.5</v>
      </c>
      <c r="E2503">
        <v>20</v>
      </c>
      <c r="F25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03" t="s">
        <v>38</v>
      </c>
      <c r="H2503">
        <v>65</v>
      </c>
      <c r="I2503">
        <v>99</v>
      </c>
      <c r="J2503">
        <v>6</v>
      </c>
      <c r="K2503" t="s">
        <v>27</v>
      </c>
      <c r="L2503">
        <f>IF(AI_Impact_on_Jobs_20303[[#This Row],[Risk_Category]] = "Low", AI_Impact_on_Jobs_20303[[#This Row],[Automation_Probability_2030]], 0)</f>
        <v>0</v>
      </c>
      <c r="M2503">
        <f>IF(AI_Impact_on_Jobs_20303[[#This Row],[Risk_Category]]="Medium", AI_Impact_on_Jobs_20303[[#This Row],[Automation_Probability_2030]], 0)</f>
        <v>6</v>
      </c>
      <c r="N2503">
        <f>IF(AI_Impact_on_Jobs_20303[[#This Row],[Risk_Category]]="High", AI_Impact_on_Jobs_20303[[#This Row],[Automation_Probability_2030]], 0)</f>
        <v>0</v>
      </c>
      <c r="O2503">
        <f>AVERAGE(AI_Impact_on_Jobs_20303[[#This Row],[Skill_1]:[Skill_10]])</f>
        <v>33.200000000000003</v>
      </c>
      <c r="P2503">
        <v>43</v>
      </c>
      <c r="Q2503">
        <v>13</v>
      </c>
      <c r="R2503">
        <v>87</v>
      </c>
      <c r="S2503">
        <v>8</v>
      </c>
      <c r="T2503">
        <v>19</v>
      </c>
      <c r="U2503">
        <v>28</v>
      </c>
      <c r="V2503">
        <v>10</v>
      </c>
      <c r="W2503">
        <v>42</v>
      </c>
      <c r="X2503">
        <v>5</v>
      </c>
      <c r="Y2503">
        <v>77</v>
      </c>
    </row>
    <row r="2504" spans="1:25" x14ac:dyDescent="0.35">
      <c r="A2504">
        <v>2503</v>
      </c>
      <c r="B2504" t="s">
        <v>44</v>
      </c>
      <c r="C2504">
        <v>38628</v>
      </c>
      <c r="D2504">
        <f>ROUND(AI_Impact_on_Jobs_20303[[#This Row],[Salary]]/1000, 1)</f>
        <v>38.6</v>
      </c>
      <c r="E2504">
        <v>18</v>
      </c>
      <c r="F25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04" t="s">
        <v>22</v>
      </c>
      <c r="H2504">
        <v>49</v>
      </c>
      <c r="I2504">
        <v>147</v>
      </c>
      <c r="J2504">
        <v>62</v>
      </c>
      <c r="K2504" t="s">
        <v>27</v>
      </c>
      <c r="L2504">
        <f>IF(AI_Impact_on_Jobs_20303[[#This Row],[Risk_Category]] = "Low", AI_Impact_on_Jobs_20303[[#This Row],[Automation_Probability_2030]], 0)</f>
        <v>0</v>
      </c>
      <c r="M2504">
        <f>IF(AI_Impact_on_Jobs_20303[[#This Row],[Risk_Category]]="Medium", AI_Impact_on_Jobs_20303[[#This Row],[Automation_Probability_2030]], 0)</f>
        <v>62</v>
      </c>
      <c r="N2504">
        <f>IF(AI_Impact_on_Jobs_20303[[#This Row],[Risk_Category]]="High", AI_Impact_on_Jobs_20303[[#This Row],[Automation_Probability_2030]], 0)</f>
        <v>0</v>
      </c>
      <c r="O2504">
        <f>AVERAGE(AI_Impact_on_Jobs_20303[[#This Row],[Skill_1]:[Skill_10]])</f>
        <v>50.1</v>
      </c>
      <c r="P2504">
        <v>4</v>
      </c>
      <c r="Q2504">
        <v>38</v>
      </c>
      <c r="R2504">
        <v>93</v>
      </c>
      <c r="S2504">
        <v>68</v>
      </c>
      <c r="T2504">
        <v>62</v>
      </c>
      <c r="U2504">
        <v>76</v>
      </c>
      <c r="V2504">
        <v>56</v>
      </c>
      <c r="W2504">
        <v>16</v>
      </c>
      <c r="X2504">
        <v>32</v>
      </c>
      <c r="Y2504">
        <v>56</v>
      </c>
    </row>
    <row r="2505" spans="1:25" x14ac:dyDescent="0.35">
      <c r="A2505">
        <v>2504</v>
      </c>
      <c r="B2505" t="s">
        <v>26</v>
      </c>
      <c r="C2505">
        <v>72353</v>
      </c>
      <c r="D2505">
        <f>ROUND(AI_Impact_on_Jobs_20303[[#This Row],[Salary]]/1000, 1)</f>
        <v>72.400000000000006</v>
      </c>
      <c r="E2505">
        <v>14</v>
      </c>
      <c r="F25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05" t="s">
        <v>19</v>
      </c>
      <c r="H2505">
        <v>44</v>
      </c>
      <c r="I2505">
        <v>126</v>
      </c>
      <c r="J2505">
        <v>37</v>
      </c>
      <c r="K2505" t="s">
        <v>27</v>
      </c>
      <c r="L2505">
        <f>IF(AI_Impact_on_Jobs_20303[[#This Row],[Risk_Category]] = "Low", AI_Impact_on_Jobs_20303[[#This Row],[Automation_Probability_2030]], 0)</f>
        <v>0</v>
      </c>
      <c r="M2505">
        <f>IF(AI_Impact_on_Jobs_20303[[#This Row],[Risk_Category]]="Medium", AI_Impact_on_Jobs_20303[[#This Row],[Automation_Probability_2030]], 0)</f>
        <v>37</v>
      </c>
      <c r="N2505">
        <f>IF(AI_Impact_on_Jobs_20303[[#This Row],[Risk_Category]]="High", AI_Impact_on_Jobs_20303[[#This Row],[Automation_Probability_2030]], 0)</f>
        <v>0</v>
      </c>
      <c r="O2505">
        <f>AVERAGE(AI_Impact_on_Jobs_20303[[#This Row],[Skill_1]:[Skill_10]])</f>
        <v>48.8</v>
      </c>
      <c r="P2505">
        <v>6</v>
      </c>
      <c r="Q2505">
        <v>84</v>
      </c>
      <c r="R2505">
        <v>62</v>
      </c>
      <c r="S2505">
        <v>18</v>
      </c>
      <c r="T2505">
        <v>81</v>
      </c>
      <c r="U2505">
        <v>66</v>
      </c>
      <c r="V2505">
        <v>33</v>
      </c>
      <c r="W2505">
        <v>38</v>
      </c>
      <c r="X2505">
        <v>16</v>
      </c>
      <c r="Y2505">
        <v>84</v>
      </c>
    </row>
    <row r="2506" spans="1:25" x14ac:dyDescent="0.35">
      <c r="A2506">
        <v>2505</v>
      </c>
      <c r="B2506" t="s">
        <v>35</v>
      </c>
      <c r="C2506">
        <v>47054</v>
      </c>
      <c r="D2506">
        <f>ROUND(AI_Impact_on_Jobs_20303[[#This Row],[Salary]]/1000, 1)</f>
        <v>47.1</v>
      </c>
      <c r="E2506">
        <v>19</v>
      </c>
      <c r="F25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06" t="s">
        <v>19</v>
      </c>
      <c r="H2506">
        <v>56</v>
      </c>
      <c r="I2506">
        <v>138</v>
      </c>
      <c r="J2506">
        <v>31</v>
      </c>
      <c r="K2506" t="s">
        <v>27</v>
      </c>
      <c r="L2506">
        <f>IF(AI_Impact_on_Jobs_20303[[#This Row],[Risk_Category]] = "Low", AI_Impact_on_Jobs_20303[[#This Row],[Automation_Probability_2030]], 0)</f>
        <v>0</v>
      </c>
      <c r="M2506">
        <f>IF(AI_Impact_on_Jobs_20303[[#This Row],[Risk_Category]]="Medium", AI_Impact_on_Jobs_20303[[#This Row],[Automation_Probability_2030]], 0)</f>
        <v>31</v>
      </c>
      <c r="N2506">
        <f>IF(AI_Impact_on_Jobs_20303[[#This Row],[Risk_Category]]="High", AI_Impact_on_Jobs_20303[[#This Row],[Automation_Probability_2030]], 0)</f>
        <v>0</v>
      </c>
      <c r="O2506">
        <f>AVERAGE(AI_Impact_on_Jobs_20303[[#This Row],[Skill_1]:[Skill_10]])</f>
        <v>37</v>
      </c>
      <c r="P2506">
        <v>7</v>
      </c>
      <c r="Q2506">
        <v>16</v>
      </c>
      <c r="R2506">
        <v>3</v>
      </c>
      <c r="S2506">
        <v>66</v>
      </c>
      <c r="T2506">
        <v>63</v>
      </c>
      <c r="U2506">
        <v>21</v>
      </c>
      <c r="V2506">
        <v>15</v>
      </c>
      <c r="W2506">
        <v>15</v>
      </c>
      <c r="X2506">
        <v>95</v>
      </c>
      <c r="Y2506">
        <v>69</v>
      </c>
    </row>
    <row r="2507" spans="1:25" x14ac:dyDescent="0.35">
      <c r="A2507">
        <v>2506</v>
      </c>
      <c r="B2507" t="s">
        <v>36</v>
      </c>
      <c r="C2507">
        <v>73489</v>
      </c>
      <c r="D2507">
        <f>ROUND(AI_Impact_on_Jobs_20303[[#This Row],[Salary]]/1000, 1)</f>
        <v>73.5</v>
      </c>
      <c r="E2507">
        <v>2</v>
      </c>
      <c r="F25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07" t="s">
        <v>19</v>
      </c>
      <c r="H2507">
        <v>32</v>
      </c>
      <c r="I2507">
        <v>93</v>
      </c>
      <c r="J2507">
        <v>34</v>
      </c>
      <c r="K2507" t="s">
        <v>27</v>
      </c>
      <c r="L2507">
        <f>IF(AI_Impact_on_Jobs_20303[[#This Row],[Risk_Category]] = "Low", AI_Impact_on_Jobs_20303[[#This Row],[Automation_Probability_2030]], 0)</f>
        <v>0</v>
      </c>
      <c r="M2507">
        <f>IF(AI_Impact_on_Jobs_20303[[#This Row],[Risk_Category]]="Medium", AI_Impact_on_Jobs_20303[[#This Row],[Automation_Probability_2030]], 0)</f>
        <v>34</v>
      </c>
      <c r="N2507">
        <f>IF(AI_Impact_on_Jobs_20303[[#This Row],[Risk_Category]]="High", AI_Impact_on_Jobs_20303[[#This Row],[Automation_Probability_2030]], 0)</f>
        <v>0</v>
      </c>
      <c r="O2507">
        <f>AVERAGE(AI_Impact_on_Jobs_20303[[#This Row],[Skill_1]:[Skill_10]])</f>
        <v>33</v>
      </c>
      <c r="P2507">
        <v>10</v>
      </c>
      <c r="Q2507">
        <v>76</v>
      </c>
      <c r="R2507">
        <v>62</v>
      </c>
      <c r="S2507">
        <v>59</v>
      </c>
      <c r="T2507">
        <v>5</v>
      </c>
      <c r="U2507">
        <v>26</v>
      </c>
      <c r="V2507">
        <v>23</v>
      </c>
      <c r="W2507">
        <v>55</v>
      </c>
      <c r="X2507">
        <v>7</v>
      </c>
      <c r="Y2507">
        <v>7</v>
      </c>
    </row>
    <row r="2508" spans="1:25" x14ac:dyDescent="0.35">
      <c r="A2508">
        <v>2507</v>
      </c>
      <c r="B2508" t="s">
        <v>39</v>
      </c>
      <c r="C2508">
        <v>127014</v>
      </c>
      <c r="D2508">
        <f>ROUND(AI_Impact_on_Jobs_20303[[#This Row],[Salary]]/1000, 1)</f>
        <v>127</v>
      </c>
      <c r="E2508">
        <v>11</v>
      </c>
      <c r="F25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08" t="s">
        <v>19</v>
      </c>
      <c r="H2508">
        <v>92</v>
      </c>
      <c r="I2508">
        <v>141</v>
      </c>
      <c r="J2508">
        <v>7</v>
      </c>
      <c r="K2508" t="s">
        <v>27</v>
      </c>
      <c r="L2508">
        <f>IF(AI_Impact_on_Jobs_20303[[#This Row],[Risk_Category]] = "Low", AI_Impact_on_Jobs_20303[[#This Row],[Automation_Probability_2030]], 0)</f>
        <v>0</v>
      </c>
      <c r="M2508">
        <f>IF(AI_Impact_on_Jobs_20303[[#This Row],[Risk_Category]]="Medium", AI_Impact_on_Jobs_20303[[#This Row],[Automation_Probability_2030]], 0)</f>
        <v>7</v>
      </c>
      <c r="N2508">
        <f>IF(AI_Impact_on_Jobs_20303[[#This Row],[Risk_Category]]="High", AI_Impact_on_Jobs_20303[[#This Row],[Automation_Probability_2030]], 0)</f>
        <v>0</v>
      </c>
      <c r="O2508">
        <f>AVERAGE(AI_Impact_on_Jobs_20303[[#This Row],[Skill_1]:[Skill_10]])</f>
        <v>47.8</v>
      </c>
      <c r="P2508">
        <v>11</v>
      </c>
      <c r="Q2508">
        <v>58</v>
      </c>
      <c r="R2508">
        <v>85</v>
      </c>
      <c r="S2508">
        <v>95</v>
      </c>
      <c r="T2508">
        <v>86</v>
      </c>
      <c r="U2508">
        <v>68</v>
      </c>
      <c r="V2508">
        <v>2</v>
      </c>
      <c r="W2508">
        <v>7</v>
      </c>
      <c r="X2508">
        <v>5</v>
      </c>
      <c r="Y2508">
        <v>61</v>
      </c>
    </row>
    <row r="2509" spans="1:25" x14ac:dyDescent="0.35">
      <c r="A2509">
        <v>2508</v>
      </c>
      <c r="B2509" t="s">
        <v>29</v>
      </c>
      <c r="C2509">
        <v>138569</v>
      </c>
      <c r="D2509">
        <f>ROUND(AI_Impact_on_Jobs_20303[[#This Row],[Salary]]/1000, 1)</f>
        <v>138.6</v>
      </c>
      <c r="E2509">
        <v>22</v>
      </c>
      <c r="F25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09" t="s">
        <v>19</v>
      </c>
      <c r="H2509">
        <v>74</v>
      </c>
      <c r="I2509">
        <v>121</v>
      </c>
      <c r="J2509">
        <v>7</v>
      </c>
      <c r="K2509" t="s">
        <v>23</v>
      </c>
      <c r="L2509">
        <f>IF(AI_Impact_on_Jobs_20303[[#This Row],[Risk_Category]] = "Low", AI_Impact_on_Jobs_20303[[#This Row],[Automation_Probability_2030]], 0)</f>
        <v>7</v>
      </c>
      <c r="M2509">
        <f>IF(AI_Impact_on_Jobs_20303[[#This Row],[Risk_Category]]="Medium", AI_Impact_on_Jobs_20303[[#This Row],[Automation_Probability_2030]], 0)</f>
        <v>0</v>
      </c>
      <c r="N2509">
        <f>IF(AI_Impact_on_Jobs_20303[[#This Row],[Risk_Category]]="High", AI_Impact_on_Jobs_20303[[#This Row],[Automation_Probability_2030]], 0)</f>
        <v>0</v>
      </c>
      <c r="O2509">
        <f>AVERAGE(AI_Impact_on_Jobs_20303[[#This Row],[Skill_1]:[Skill_10]])</f>
        <v>38.9</v>
      </c>
      <c r="P2509">
        <v>91</v>
      </c>
      <c r="Q2509">
        <v>52</v>
      </c>
      <c r="R2509">
        <v>9</v>
      </c>
      <c r="S2509">
        <v>9</v>
      </c>
      <c r="T2509">
        <v>2</v>
      </c>
      <c r="U2509">
        <v>38</v>
      </c>
      <c r="V2509">
        <v>13</v>
      </c>
      <c r="W2509">
        <v>77</v>
      </c>
      <c r="X2509">
        <v>5</v>
      </c>
      <c r="Y2509">
        <v>93</v>
      </c>
    </row>
    <row r="2510" spans="1:25" x14ac:dyDescent="0.35">
      <c r="A2510">
        <v>2509</v>
      </c>
      <c r="B2510" t="s">
        <v>18</v>
      </c>
      <c r="C2510">
        <v>134371</v>
      </c>
      <c r="D2510">
        <f>ROUND(AI_Impact_on_Jobs_20303[[#This Row],[Salary]]/1000, 1)</f>
        <v>134.4</v>
      </c>
      <c r="E2510">
        <v>6</v>
      </c>
      <c r="F25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10" t="s">
        <v>38</v>
      </c>
      <c r="H2510">
        <v>69</v>
      </c>
      <c r="I2510">
        <v>149</v>
      </c>
      <c r="J2510">
        <v>87</v>
      </c>
      <c r="K2510" t="s">
        <v>20</v>
      </c>
      <c r="L2510">
        <f>IF(AI_Impact_on_Jobs_20303[[#This Row],[Risk_Category]] = "Low", AI_Impact_on_Jobs_20303[[#This Row],[Automation_Probability_2030]], 0)</f>
        <v>0</v>
      </c>
      <c r="M2510">
        <f>IF(AI_Impact_on_Jobs_20303[[#This Row],[Risk_Category]]="Medium", AI_Impact_on_Jobs_20303[[#This Row],[Automation_Probability_2030]], 0)</f>
        <v>0</v>
      </c>
      <c r="N2510">
        <f>IF(AI_Impact_on_Jobs_20303[[#This Row],[Risk_Category]]="High", AI_Impact_on_Jobs_20303[[#This Row],[Automation_Probability_2030]], 0)</f>
        <v>87</v>
      </c>
      <c r="O2510">
        <f>AVERAGE(AI_Impact_on_Jobs_20303[[#This Row],[Skill_1]:[Skill_10]])</f>
        <v>33.799999999999997</v>
      </c>
      <c r="P2510">
        <v>7</v>
      </c>
      <c r="Q2510">
        <v>59</v>
      </c>
      <c r="R2510">
        <v>18</v>
      </c>
      <c r="S2510">
        <v>3</v>
      </c>
      <c r="T2510">
        <v>33</v>
      </c>
      <c r="U2510">
        <v>27</v>
      </c>
      <c r="V2510">
        <v>79</v>
      </c>
      <c r="W2510">
        <v>37</v>
      </c>
      <c r="X2510">
        <v>73</v>
      </c>
      <c r="Y2510">
        <v>2</v>
      </c>
    </row>
    <row r="2511" spans="1:25" x14ac:dyDescent="0.35">
      <c r="A2511">
        <v>2510</v>
      </c>
      <c r="B2511" t="s">
        <v>30</v>
      </c>
      <c r="C2511">
        <v>77687</v>
      </c>
      <c r="D2511">
        <f>ROUND(AI_Impact_on_Jobs_20303[[#This Row],[Salary]]/1000, 1)</f>
        <v>77.7</v>
      </c>
      <c r="E2511">
        <v>28</v>
      </c>
      <c r="F25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11" t="s">
        <v>38</v>
      </c>
      <c r="H2511">
        <v>3</v>
      </c>
      <c r="I2511">
        <v>72</v>
      </c>
      <c r="J2511">
        <v>45</v>
      </c>
      <c r="K2511" t="s">
        <v>27</v>
      </c>
      <c r="L2511">
        <f>IF(AI_Impact_on_Jobs_20303[[#This Row],[Risk_Category]] = "Low", AI_Impact_on_Jobs_20303[[#This Row],[Automation_Probability_2030]], 0)</f>
        <v>0</v>
      </c>
      <c r="M2511">
        <f>IF(AI_Impact_on_Jobs_20303[[#This Row],[Risk_Category]]="Medium", AI_Impact_on_Jobs_20303[[#This Row],[Automation_Probability_2030]], 0)</f>
        <v>45</v>
      </c>
      <c r="N2511">
        <f>IF(AI_Impact_on_Jobs_20303[[#This Row],[Risk_Category]]="High", AI_Impact_on_Jobs_20303[[#This Row],[Automation_Probability_2030]], 0)</f>
        <v>0</v>
      </c>
      <c r="O2511">
        <f>AVERAGE(AI_Impact_on_Jobs_20303[[#This Row],[Skill_1]:[Skill_10]])</f>
        <v>34</v>
      </c>
      <c r="P2511">
        <v>61</v>
      </c>
      <c r="Q2511">
        <v>99</v>
      </c>
      <c r="R2511">
        <v>35</v>
      </c>
      <c r="S2511">
        <v>6</v>
      </c>
      <c r="T2511">
        <v>19</v>
      </c>
      <c r="U2511">
        <v>9</v>
      </c>
      <c r="V2511">
        <v>7</v>
      </c>
      <c r="W2511">
        <v>79</v>
      </c>
      <c r="X2511">
        <v>12</v>
      </c>
      <c r="Y2511">
        <v>13</v>
      </c>
    </row>
    <row r="2512" spans="1:25" x14ac:dyDescent="0.35">
      <c r="A2512">
        <v>2511</v>
      </c>
      <c r="B2512" t="s">
        <v>41</v>
      </c>
      <c r="C2512">
        <v>40128</v>
      </c>
      <c r="D2512">
        <f>ROUND(AI_Impact_on_Jobs_20303[[#This Row],[Salary]]/1000, 1)</f>
        <v>40.1</v>
      </c>
      <c r="E2512">
        <v>23</v>
      </c>
      <c r="F25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12" t="s">
        <v>19</v>
      </c>
      <c r="H2512">
        <v>86</v>
      </c>
      <c r="I2512">
        <v>71</v>
      </c>
      <c r="J2512">
        <v>86</v>
      </c>
      <c r="K2512" t="s">
        <v>20</v>
      </c>
      <c r="L2512">
        <f>IF(AI_Impact_on_Jobs_20303[[#This Row],[Risk_Category]] = "Low", AI_Impact_on_Jobs_20303[[#This Row],[Automation_Probability_2030]], 0)</f>
        <v>0</v>
      </c>
      <c r="M2512">
        <f>IF(AI_Impact_on_Jobs_20303[[#This Row],[Risk_Category]]="Medium", AI_Impact_on_Jobs_20303[[#This Row],[Automation_Probability_2030]], 0)</f>
        <v>0</v>
      </c>
      <c r="N2512">
        <f>IF(AI_Impact_on_Jobs_20303[[#This Row],[Risk_Category]]="High", AI_Impact_on_Jobs_20303[[#This Row],[Automation_Probability_2030]], 0)</f>
        <v>86</v>
      </c>
      <c r="O2512">
        <f>AVERAGE(AI_Impact_on_Jobs_20303[[#This Row],[Skill_1]:[Skill_10]])</f>
        <v>39.799999999999997</v>
      </c>
      <c r="P2512">
        <v>52</v>
      </c>
      <c r="Q2512">
        <v>54</v>
      </c>
      <c r="R2512">
        <v>2</v>
      </c>
      <c r="S2512">
        <v>64</v>
      </c>
      <c r="T2512">
        <v>4</v>
      </c>
      <c r="U2512">
        <v>99</v>
      </c>
      <c r="V2512">
        <v>3</v>
      </c>
      <c r="W2512">
        <v>5</v>
      </c>
      <c r="X2512">
        <v>32</v>
      </c>
      <c r="Y2512">
        <v>83</v>
      </c>
    </row>
    <row r="2513" spans="1:25" x14ac:dyDescent="0.35">
      <c r="A2513">
        <v>2512</v>
      </c>
      <c r="B2513" t="s">
        <v>21</v>
      </c>
      <c r="C2513">
        <v>105505</v>
      </c>
      <c r="D2513">
        <f>ROUND(AI_Impact_on_Jobs_20303[[#This Row],[Salary]]/1000, 1)</f>
        <v>105.5</v>
      </c>
      <c r="E2513">
        <v>12</v>
      </c>
      <c r="F25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13" t="s">
        <v>38</v>
      </c>
      <c r="H2513">
        <v>47</v>
      </c>
      <c r="I2513">
        <v>52</v>
      </c>
      <c r="J2513">
        <v>7</v>
      </c>
      <c r="K2513" t="s">
        <v>23</v>
      </c>
      <c r="L2513">
        <f>IF(AI_Impact_on_Jobs_20303[[#This Row],[Risk_Category]] = "Low", AI_Impact_on_Jobs_20303[[#This Row],[Automation_Probability_2030]], 0)</f>
        <v>7</v>
      </c>
      <c r="M2513">
        <f>IF(AI_Impact_on_Jobs_20303[[#This Row],[Risk_Category]]="Medium", AI_Impact_on_Jobs_20303[[#This Row],[Automation_Probability_2030]], 0)</f>
        <v>0</v>
      </c>
      <c r="N2513">
        <f>IF(AI_Impact_on_Jobs_20303[[#This Row],[Risk_Category]]="High", AI_Impact_on_Jobs_20303[[#This Row],[Automation_Probability_2030]], 0)</f>
        <v>0</v>
      </c>
      <c r="O2513">
        <f>AVERAGE(AI_Impact_on_Jobs_20303[[#This Row],[Skill_1]:[Skill_10]])</f>
        <v>55.6</v>
      </c>
      <c r="P2513">
        <v>61</v>
      </c>
      <c r="Q2513">
        <v>19</v>
      </c>
      <c r="R2513">
        <v>69</v>
      </c>
      <c r="S2513">
        <v>79</v>
      </c>
      <c r="T2513">
        <v>85</v>
      </c>
      <c r="U2513">
        <v>13</v>
      </c>
      <c r="V2513">
        <v>46</v>
      </c>
      <c r="W2513">
        <v>95</v>
      </c>
      <c r="X2513">
        <v>77</v>
      </c>
      <c r="Y2513">
        <v>12</v>
      </c>
    </row>
    <row r="2514" spans="1:25" x14ac:dyDescent="0.35">
      <c r="A2514">
        <v>2513</v>
      </c>
      <c r="B2514" t="s">
        <v>33</v>
      </c>
      <c r="C2514">
        <v>37109</v>
      </c>
      <c r="D2514">
        <f>ROUND(AI_Impact_on_Jobs_20303[[#This Row],[Salary]]/1000, 1)</f>
        <v>37.1</v>
      </c>
      <c r="E2514">
        <v>19</v>
      </c>
      <c r="F25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14" t="s">
        <v>25</v>
      </c>
      <c r="H2514">
        <v>5</v>
      </c>
      <c r="I2514">
        <v>121</v>
      </c>
      <c r="J2514">
        <v>91</v>
      </c>
      <c r="K2514" t="s">
        <v>20</v>
      </c>
      <c r="L2514">
        <f>IF(AI_Impact_on_Jobs_20303[[#This Row],[Risk_Category]] = "Low", AI_Impact_on_Jobs_20303[[#This Row],[Automation_Probability_2030]], 0)</f>
        <v>0</v>
      </c>
      <c r="M2514">
        <f>IF(AI_Impact_on_Jobs_20303[[#This Row],[Risk_Category]]="Medium", AI_Impact_on_Jobs_20303[[#This Row],[Automation_Probability_2030]], 0)</f>
        <v>0</v>
      </c>
      <c r="N2514">
        <f>IF(AI_Impact_on_Jobs_20303[[#This Row],[Risk_Category]]="High", AI_Impact_on_Jobs_20303[[#This Row],[Automation_Probability_2030]], 0)</f>
        <v>91</v>
      </c>
      <c r="O2514">
        <f>AVERAGE(AI_Impact_on_Jobs_20303[[#This Row],[Skill_1]:[Skill_10]])</f>
        <v>40.6</v>
      </c>
      <c r="P2514">
        <v>7</v>
      </c>
      <c r="Q2514">
        <v>64</v>
      </c>
      <c r="R2514">
        <v>25</v>
      </c>
      <c r="S2514">
        <v>49</v>
      </c>
      <c r="T2514">
        <v>72</v>
      </c>
      <c r="U2514">
        <v>19</v>
      </c>
      <c r="V2514">
        <v>48</v>
      </c>
      <c r="W2514">
        <v>12</v>
      </c>
      <c r="X2514">
        <v>53</v>
      </c>
      <c r="Y2514">
        <v>57</v>
      </c>
    </row>
    <row r="2515" spans="1:25" x14ac:dyDescent="0.35">
      <c r="A2515">
        <v>2514</v>
      </c>
      <c r="B2515" t="s">
        <v>28</v>
      </c>
      <c r="C2515">
        <v>97672</v>
      </c>
      <c r="D2515">
        <f>ROUND(AI_Impact_on_Jobs_20303[[#This Row],[Salary]]/1000, 1)</f>
        <v>97.7</v>
      </c>
      <c r="E2515">
        <v>7</v>
      </c>
      <c r="F25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15" t="s">
        <v>38</v>
      </c>
      <c r="H2515">
        <v>47</v>
      </c>
      <c r="I2515">
        <v>109</v>
      </c>
      <c r="J2515">
        <v>7</v>
      </c>
      <c r="K2515" t="s">
        <v>27</v>
      </c>
      <c r="L2515">
        <f>IF(AI_Impact_on_Jobs_20303[[#This Row],[Risk_Category]] = "Low", AI_Impact_on_Jobs_20303[[#This Row],[Automation_Probability_2030]], 0)</f>
        <v>0</v>
      </c>
      <c r="M2515">
        <f>IF(AI_Impact_on_Jobs_20303[[#This Row],[Risk_Category]]="Medium", AI_Impact_on_Jobs_20303[[#This Row],[Automation_Probability_2030]], 0)</f>
        <v>7</v>
      </c>
      <c r="N2515">
        <f>IF(AI_Impact_on_Jobs_20303[[#This Row],[Risk_Category]]="High", AI_Impact_on_Jobs_20303[[#This Row],[Automation_Probability_2030]], 0)</f>
        <v>0</v>
      </c>
      <c r="O2515">
        <f>AVERAGE(AI_Impact_on_Jobs_20303[[#This Row],[Skill_1]:[Skill_10]])</f>
        <v>43.9</v>
      </c>
      <c r="P2515">
        <v>62</v>
      </c>
      <c r="Q2515">
        <v>75</v>
      </c>
      <c r="R2515">
        <v>19</v>
      </c>
      <c r="S2515">
        <v>53</v>
      </c>
      <c r="T2515">
        <v>1</v>
      </c>
      <c r="U2515">
        <v>3</v>
      </c>
      <c r="V2515">
        <v>32</v>
      </c>
      <c r="W2515">
        <v>47</v>
      </c>
      <c r="X2515">
        <v>58</v>
      </c>
      <c r="Y2515">
        <v>89</v>
      </c>
    </row>
    <row r="2516" spans="1:25" x14ac:dyDescent="0.35">
      <c r="A2516">
        <v>2515</v>
      </c>
      <c r="B2516" t="s">
        <v>30</v>
      </c>
      <c r="C2516">
        <v>149593</v>
      </c>
      <c r="D2516">
        <f>ROUND(AI_Impact_on_Jobs_20303[[#This Row],[Salary]]/1000, 1)</f>
        <v>149.6</v>
      </c>
      <c r="E2516">
        <v>19</v>
      </c>
      <c r="F25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16" t="s">
        <v>25</v>
      </c>
      <c r="H2516">
        <v>3</v>
      </c>
      <c r="I2516">
        <v>124</v>
      </c>
      <c r="J2516">
        <v>52</v>
      </c>
      <c r="K2516" t="s">
        <v>27</v>
      </c>
      <c r="L2516">
        <f>IF(AI_Impact_on_Jobs_20303[[#This Row],[Risk_Category]] = "Low", AI_Impact_on_Jobs_20303[[#This Row],[Automation_Probability_2030]], 0)</f>
        <v>0</v>
      </c>
      <c r="M2516">
        <f>IF(AI_Impact_on_Jobs_20303[[#This Row],[Risk_Category]]="Medium", AI_Impact_on_Jobs_20303[[#This Row],[Automation_Probability_2030]], 0)</f>
        <v>52</v>
      </c>
      <c r="N2516">
        <f>IF(AI_Impact_on_Jobs_20303[[#This Row],[Risk_Category]]="High", AI_Impact_on_Jobs_20303[[#This Row],[Automation_Probability_2030]], 0)</f>
        <v>0</v>
      </c>
      <c r="O2516">
        <f>AVERAGE(AI_Impact_on_Jobs_20303[[#This Row],[Skill_1]:[Skill_10]])</f>
        <v>50.8</v>
      </c>
      <c r="P2516">
        <v>78</v>
      </c>
      <c r="Q2516">
        <v>41</v>
      </c>
      <c r="R2516">
        <v>9</v>
      </c>
      <c r="S2516">
        <v>62</v>
      </c>
      <c r="T2516">
        <v>56</v>
      </c>
      <c r="U2516">
        <v>95</v>
      </c>
      <c r="V2516">
        <v>16</v>
      </c>
      <c r="W2516">
        <v>66</v>
      </c>
      <c r="X2516">
        <v>47</v>
      </c>
      <c r="Y2516">
        <v>38</v>
      </c>
    </row>
    <row r="2517" spans="1:25" x14ac:dyDescent="0.35">
      <c r="A2517">
        <v>2516</v>
      </c>
      <c r="B2517" t="s">
        <v>29</v>
      </c>
      <c r="C2517">
        <v>81108</v>
      </c>
      <c r="D2517">
        <f>ROUND(AI_Impact_on_Jobs_20303[[#This Row],[Salary]]/1000, 1)</f>
        <v>81.099999999999994</v>
      </c>
      <c r="E2517">
        <v>6</v>
      </c>
      <c r="F25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17" t="s">
        <v>19</v>
      </c>
      <c r="H2517">
        <v>48</v>
      </c>
      <c r="I2517">
        <v>9</v>
      </c>
      <c r="J2517">
        <v>17</v>
      </c>
      <c r="K2517" t="s">
        <v>23</v>
      </c>
      <c r="L2517">
        <f>IF(AI_Impact_on_Jobs_20303[[#This Row],[Risk_Category]] = "Low", AI_Impact_on_Jobs_20303[[#This Row],[Automation_Probability_2030]], 0)</f>
        <v>17</v>
      </c>
      <c r="M2517">
        <f>IF(AI_Impact_on_Jobs_20303[[#This Row],[Risk_Category]]="Medium", AI_Impact_on_Jobs_20303[[#This Row],[Automation_Probability_2030]], 0)</f>
        <v>0</v>
      </c>
      <c r="N2517">
        <f>IF(AI_Impact_on_Jobs_20303[[#This Row],[Risk_Category]]="High", AI_Impact_on_Jobs_20303[[#This Row],[Automation_Probability_2030]], 0)</f>
        <v>0</v>
      </c>
      <c r="O2517">
        <f>AVERAGE(AI_Impact_on_Jobs_20303[[#This Row],[Skill_1]:[Skill_10]])</f>
        <v>40.4</v>
      </c>
      <c r="P2517">
        <v>94</v>
      </c>
      <c r="Q2517">
        <v>66</v>
      </c>
      <c r="R2517">
        <v>29</v>
      </c>
      <c r="S2517">
        <v>17</v>
      </c>
      <c r="T2517">
        <v>42</v>
      </c>
      <c r="U2517">
        <v>45</v>
      </c>
      <c r="V2517">
        <v>6</v>
      </c>
      <c r="W2517">
        <v>27</v>
      </c>
      <c r="X2517">
        <v>77</v>
      </c>
      <c r="Y2517">
        <v>1</v>
      </c>
    </row>
    <row r="2518" spans="1:25" x14ac:dyDescent="0.35">
      <c r="A2518">
        <v>2517</v>
      </c>
      <c r="B2518" t="s">
        <v>37</v>
      </c>
      <c r="C2518">
        <v>77197</v>
      </c>
      <c r="D2518">
        <f>ROUND(AI_Impact_on_Jobs_20303[[#This Row],[Salary]]/1000, 1)</f>
        <v>77.2</v>
      </c>
      <c r="E2518">
        <v>3</v>
      </c>
      <c r="F25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18" t="s">
        <v>38</v>
      </c>
      <c r="H2518">
        <v>83</v>
      </c>
      <c r="I2518">
        <v>139</v>
      </c>
      <c r="J2518">
        <v>61</v>
      </c>
      <c r="K2518" t="s">
        <v>27</v>
      </c>
      <c r="L2518">
        <f>IF(AI_Impact_on_Jobs_20303[[#This Row],[Risk_Category]] = "Low", AI_Impact_on_Jobs_20303[[#This Row],[Automation_Probability_2030]], 0)</f>
        <v>0</v>
      </c>
      <c r="M2518">
        <f>IF(AI_Impact_on_Jobs_20303[[#This Row],[Risk_Category]]="Medium", AI_Impact_on_Jobs_20303[[#This Row],[Automation_Probability_2030]], 0)</f>
        <v>61</v>
      </c>
      <c r="N2518">
        <f>IF(AI_Impact_on_Jobs_20303[[#This Row],[Risk_Category]]="High", AI_Impact_on_Jobs_20303[[#This Row],[Automation_Probability_2030]], 0)</f>
        <v>0</v>
      </c>
      <c r="O2518">
        <f>AVERAGE(AI_Impact_on_Jobs_20303[[#This Row],[Skill_1]:[Skill_10]])</f>
        <v>52.3</v>
      </c>
      <c r="P2518">
        <v>58</v>
      </c>
      <c r="Q2518">
        <v>57</v>
      </c>
      <c r="R2518">
        <v>47</v>
      </c>
      <c r="S2518">
        <v>23</v>
      </c>
      <c r="T2518">
        <v>38</v>
      </c>
      <c r="U2518">
        <v>99</v>
      </c>
      <c r="V2518">
        <v>15</v>
      </c>
      <c r="W2518">
        <v>54</v>
      </c>
      <c r="X2518">
        <v>87</v>
      </c>
      <c r="Y2518">
        <v>45</v>
      </c>
    </row>
    <row r="2519" spans="1:25" x14ac:dyDescent="0.35">
      <c r="A2519">
        <v>2518</v>
      </c>
      <c r="B2519" t="s">
        <v>33</v>
      </c>
      <c r="C2519">
        <v>113499</v>
      </c>
      <c r="D2519">
        <f>ROUND(AI_Impact_on_Jobs_20303[[#This Row],[Salary]]/1000, 1)</f>
        <v>113.5</v>
      </c>
      <c r="E2519">
        <v>6</v>
      </c>
      <c r="F25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19" t="s">
        <v>19</v>
      </c>
      <c r="H2519">
        <v>17</v>
      </c>
      <c r="I2519">
        <v>93</v>
      </c>
      <c r="J2519">
        <v>94</v>
      </c>
      <c r="K2519" t="s">
        <v>20</v>
      </c>
      <c r="L2519">
        <f>IF(AI_Impact_on_Jobs_20303[[#This Row],[Risk_Category]] = "Low", AI_Impact_on_Jobs_20303[[#This Row],[Automation_Probability_2030]], 0)</f>
        <v>0</v>
      </c>
      <c r="M2519">
        <f>IF(AI_Impact_on_Jobs_20303[[#This Row],[Risk_Category]]="Medium", AI_Impact_on_Jobs_20303[[#This Row],[Automation_Probability_2030]], 0)</f>
        <v>0</v>
      </c>
      <c r="N2519">
        <f>IF(AI_Impact_on_Jobs_20303[[#This Row],[Risk_Category]]="High", AI_Impact_on_Jobs_20303[[#This Row],[Automation_Probability_2030]], 0)</f>
        <v>94</v>
      </c>
      <c r="O2519">
        <f>AVERAGE(AI_Impact_on_Jobs_20303[[#This Row],[Skill_1]:[Skill_10]])</f>
        <v>68.400000000000006</v>
      </c>
      <c r="P2519">
        <v>9</v>
      </c>
      <c r="Q2519">
        <v>59</v>
      </c>
      <c r="R2519">
        <v>92</v>
      </c>
      <c r="S2519">
        <v>95</v>
      </c>
      <c r="T2519">
        <v>85</v>
      </c>
      <c r="U2519">
        <v>86</v>
      </c>
      <c r="V2519">
        <v>65</v>
      </c>
      <c r="W2519">
        <v>22</v>
      </c>
      <c r="X2519">
        <v>73</v>
      </c>
      <c r="Y2519">
        <v>98</v>
      </c>
    </row>
    <row r="2520" spans="1:25" x14ac:dyDescent="0.35">
      <c r="A2520">
        <v>2519</v>
      </c>
      <c r="B2520" t="s">
        <v>41</v>
      </c>
      <c r="C2520">
        <v>133462</v>
      </c>
      <c r="D2520">
        <f>ROUND(AI_Impact_on_Jobs_20303[[#This Row],[Salary]]/1000, 1)</f>
        <v>133.5</v>
      </c>
      <c r="E2520">
        <v>6</v>
      </c>
      <c r="F25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20" t="s">
        <v>19</v>
      </c>
      <c r="H2520">
        <v>26</v>
      </c>
      <c r="I2520">
        <v>107</v>
      </c>
      <c r="J2520">
        <v>87</v>
      </c>
      <c r="K2520" t="s">
        <v>20</v>
      </c>
      <c r="L2520">
        <f>IF(AI_Impact_on_Jobs_20303[[#This Row],[Risk_Category]] = "Low", AI_Impact_on_Jobs_20303[[#This Row],[Automation_Probability_2030]], 0)</f>
        <v>0</v>
      </c>
      <c r="M2520">
        <f>IF(AI_Impact_on_Jobs_20303[[#This Row],[Risk_Category]]="Medium", AI_Impact_on_Jobs_20303[[#This Row],[Automation_Probability_2030]], 0)</f>
        <v>0</v>
      </c>
      <c r="N2520">
        <f>IF(AI_Impact_on_Jobs_20303[[#This Row],[Risk_Category]]="High", AI_Impact_on_Jobs_20303[[#This Row],[Automation_Probability_2030]], 0)</f>
        <v>87</v>
      </c>
      <c r="O2520">
        <f>AVERAGE(AI_Impact_on_Jobs_20303[[#This Row],[Skill_1]:[Skill_10]])</f>
        <v>41.8</v>
      </c>
      <c r="P2520">
        <v>21</v>
      </c>
      <c r="Q2520">
        <v>72</v>
      </c>
      <c r="R2520">
        <v>59</v>
      </c>
      <c r="S2520">
        <v>61</v>
      </c>
      <c r="T2520">
        <v>31</v>
      </c>
      <c r="U2520">
        <v>16</v>
      </c>
      <c r="V2520">
        <v>62</v>
      </c>
      <c r="W2520">
        <v>59</v>
      </c>
      <c r="X2520">
        <v>34</v>
      </c>
      <c r="Y2520">
        <v>3</v>
      </c>
    </row>
    <row r="2521" spans="1:25" x14ac:dyDescent="0.35">
      <c r="A2521">
        <v>2520</v>
      </c>
      <c r="B2521" t="s">
        <v>32</v>
      </c>
      <c r="C2521">
        <v>96393</v>
      </c>
      <c r="D2521">
        <f>ROUND(AI_Impact_on_Jobs_20303[[#This Row],[Salary]]/1000, 1)</f>
        <v>96.4</v>
      </c>
      <c r="E2521">
        <v>13</v>
      </c>
      <c r="F25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21" t="s">
        <v>19</v>
      </c>
      <c r="H2521">
        <v>49</v>
      </c>
      <c r="I2521">
        <v>147</v>
      </c>
      <c r="J2521">
        <v>61</v>
      </c>
      <c r="K2521" t="s">
        <v>27</v>
      </c>
      <c r="L2521">
        <f>IF(AI_Impact_on_Jobs_20303[[#This Row],[Risk_Category]] = "Low", AI_Impact_on_Jobs_20303[[#This Row],[Automation_Probability_2030]], 0)</f>
        <v>0</v>
      </c>
      <c r="M2521">
        <f>IF(AI_Impact_on_Jobs_20303[[#This Row],[Risk_Category]]="Medium", AI_Impact_on_Jobs_20303[[#This Row],[Automation_Probability_2030]], 0)</f>
        <v>61</v>
      </c>
      <c r="N2521">
        <f>IF(AI_Impact_on_Jobs_20303[[#This Row],[Risk_Category]]="High", AI_Impact_on_Jobs_20303[[#This Row],[Automation_Probability_2030]], 0)</f>
        <v>0</v>
      </c>
      <c r="O2521">
        <f>AVERAGE(AI_Impact_on_Jobs_20303[[#This Row],[Skill_1]:[Skill_10]])</f>
        <v>44.8</v>
      </c>
      <c r="P2521">
        <v>85</v>
      </c>
      <c r="Q2521">
        <v>51</v>
      </c>
      <c r="R2521">
        <v>53</v>
      </c>
      <c r="S2521">
        <v>2</v>
      </c>
      <c r="T2521">
        <v>72</v>
      </c>
      <c r="U2521">
        <v>42</v>
      </c>
      <c r="V2521">
        <v>74</v>
      </c>
      <c r="W2521">
        <v>41</v>
      </c>
      <c r="X2521">
        <v>11</v>
      </c>
      <c r="Y2521">
        <v>17</v>
      </c>
    </row>
    <row r="2522" spans="1:25" x14ac:dyDescent="0.35">
      <c r="A2522">
        <v>2521</v>
      </c>
      <c r="B2522" t="s">
        <v>24</v>
      </c>
      <c r="C2522">
        <v>99226</v>
      </c>
      <c r="D2522">
        <f>ROUND(AI_Impact_on_Jobs_20303[[#This Row],[Salary]]/1000, 1)</f>
        <v>99.2</v>
      </c>
      <c r="E2522">
        <v>11</v>
      </c>
      <c r="F25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22" t="s">
        <v>25</v>
      </c>
      <c r="H2522">
        <v>26</v>
      </c>
      <c r="I2522">
        <v>76</v>
      </c>
      <c r="J2522">
        <v>93</v>
      </c>
      <c r="K2522" t="s">
        <v>20</v>
      </c>
      <c r="L2522">
        <f>IF(AI_Impact_on_Jobs_20303[[#This Row],[Risk_Category]] = "Low", AI_Impact_on_Jobs_20303[[#This Row],[Automation_Probability_2030]], 0)</f>
        <v>0</v>
      </c>
      <c r="M2522">
        <f>IF(AI_Impact_on_Jobs_20303[[#This Row],[Risk_Category]]="Medium", AI_Impact_on_Jobs_20303[[#This Row],[Automation_Probability_2030]], 0)</f>
        <v>0</v>
      </c>
      <c r="N2522">
        <f>IF(AI_Impact_on_Jobs_20303[[#This Row],[Risk_Category]]="High", AI_Impact_on_Jobs_20303[[#This Row],[Automation_Probability_2030]], 0)</f>
        <v>93</v>
      </c>
      <c r="O2522">
        <f>AVERAGE(AI_Impact_on_Jobs_20303[[#This Row],[Skill_1]:[Skill_10]])</f>
        <v>39.799999999999997</v>
      </c>
      <c r="P2522">
        <v>66</v>
      </c>
      <c r="Q2522">
        <v>11</v>
      </c>
      <c r="R2522">
        <v>14</v>
      </c>
      <c r="S2522">
        <v>27</v>
      </c>
      <c r="T2522">
        <v>59</v>
      </c>
      <c r="U2522">
        <v>75</v>
      </c>
      <c r="V2522">
        <v>27</v>
      </c>
      <c r="W2522">
        <v>87</v>
      </c>
      <c r="X2522">
        <v>11</v>
      </c>
      <c r="Y2522">
        <v>21</v>
      </c>
    </row>
    <row r="2523" spans="1:25" x14ac:dyDescent="0.35">
      <c r="A2523">
        <v>2522</v>
      </c>
      <c r="B2523" t="s">
        <v>24</v>
      </c>
      <c r="C2523">
        <v>55483</v>
      </c>
      <c r="D2523">
        <f>ROUND(AI_Impact_on_Jobs_20303[[#This Row],[Salary]]/1000, 1)</f>
        <v>55.5</v>
      </c>
      <c r="E2523">
        <v>1</v>
      </c>
      <c r="F25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23" t="s">
        <v>38</v>
      </c>
      <c r="H2523">
        <v>13</v>
      </c>
      <c r="I2523">
        <v>139</v>
      </c>
      <c r="J2523">
        <v>88</v>
      </c>
      <c r="K2523" t="s">
        <v>20</v>
      </c>
      <c r="L2523">
        <f>IF(AI_Impact_on_Jobs_20303[[#This Row],[Risk_Category]] = "Low", AI_Impact_on_Jobs_20303[[#This Row],[Automation_Probability_2030]], 0)</f>
        <v>0</v>
      </c>
      <c r="M2523">
        <f>IF(AI_Impact_on_Jobs_20303[[#This Row],[Risk_Category]]="Medium", AI_Impact_on_Jobs_20303[[#This Row],[Automation_Probability_2030]], 0)</f>
        <v>0</v>
      </c>
      <c r="N2523">
        <f>IF(AI_Impact_on_Jobs_20303[[#This Row],[Risk_Category]]="High", AI_Impact_on_Jobs_20303[[#This Row],[Automation_Probability_2030]], 0)</f>
        <v>88</v>
      </c>
      <c r="O2523">
        <f>AVERAGE(AI_Impact_on_Jobs_20303[[#This Row],[Skill_1]:[Skill_10]])</f>
        <v>39.1</v>
      </c>
      <c r="P2523">
        <v>7</v>
      </c>
      <c r="Q2523">
        <v>48</v>
      </c>
      <c r="R2523">
        <v>52</v>
      </c>
      <c r="S2523">
        <v>93</v>
      </c>
      <c r="T2523">
        <v>42</v>
      </c>
      <c r="U2523">
        <v>45</v>
      </c>
      <c r="V2523">
        <v>11</v>
      </c>
      <c r="W2523">
        <v>64</v>
      </c>
      <c r="X2523">
        <v>21</v>
      </c>
      <c r="Y2523">
        <v>8</v>
      </c>
    </row>
    <row r="2524" spans="1:25" x14ac:dyDescent="0.35">
      <c r="A2524">
        <v>2523</v>
      </c>
      <c r="B2524" t="s">
        <v>34</v>
      </c>
      <c r="C2524">
        <v>35499</v>
      </c>
      <c r="D2524">
        <f>ROUND(AI_Impact_on_Jobs_20303[[#This Row],[Salary]]/1000, 1)</f>
        <v>35.5</v>
      </c>
      <c r="E2524">
        <v>27</v>
      </c>
      <c r="F25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24" t="s">
        <v>19</v>
      </c>
      <c r="H2524">
        <v>27</v>
      </c>
      <c r="I2524">
        <v>64</v>
      </c>
      <c r="J2524">
        <v>58</v>
      </c>
      <c r="K2524" t="s">
        <v>27</v>
      </c>
      <c r="L2524">
        <f>IF(AI_Impact_on_Jobs_20303[[#This Row],[Risk_Category]] = "Low", AI_Impact_on_Jobs_20303[[#This Row],[Automation_Probability_2030]], 0)</f>
        <v>0</v>
      </c>
      <c r="M2524">
        <f>IF(AI_Impact_on_Jobs_20303[[#This Row],[Risk_Category]]="Medium", AI_Impact_on_Jobs_20303[[#This Row],[Automation_Probability_2030]], 0)</f>
        <v>58</v>
      </c>
      <c r="N2524">
        <f>IF(AI_Impact_on_Jobs_20303[[#This Row],[Risk_Category]]="High", AI_Impact_on_Jobs_20303[[#This Row],[Automation_Probability_2030]], 0)</f>
        <v>0</v>
      </c>
      <c r="O2524">
        <f>AVERAGE(AI_Impact_on_Jobs_20303[[#This Row],[Skill_1]:[Skill_10]])</f>
        <v>43.7</v>
      </c>
      <c r="P2524">
        <v>82</v>
      </c>
      <c r="Q2524">
        <v>6</v>
      </c>
      <c r="R2524">
        <v>11</v>
      </c>
      <c r="S2524">
        <v>9</v>
      </c>
      <c r="T2524">
        <v>5</v>
      </c>
      <c r="U2524">
        <v>66</v>
      </c>
      <c r="V2524">
        <v>59</v>
      </c>
      <c r="W2524">
        <v>66</v>
      </c>
      <c r="X2524">
        <v>51</v>
      </c>
      <c r="Y2524">
        <v>82</v>
      </c>
    </row>
    <row r="2525" spans="1:25" x14ac:dyDescent="0.35">
      <c r="A2525">
        <v>2524</v>
      </c>
      <c r="B2525" t="s">
        <v>39</v>
      </c>
      <c r="C2525">
        <v>59737</v>
      </c>
      <c r="D2525">
        <f>ROUND(AI_Impact_on_Jobs_20303[[#This Row],[Salary]]/1000, 1)</f>
        <v>59.7</v>
      </c>
      <c r="E2525">
        <v>15</v>
      </c>
      <c r="F25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25" t="s">
        <v>38</v>
      </c>
      <c r="H2525">
        <v>92</v>
      </c>
      <c r="I2525">
        <v>99</v>
      </c>
      <c r="J2525">
        <v>9</v>
      </c>
      <c r="K2525" t="s">
        <v>20</v>
      </c>
      <c r="L2525">
        <f>IF(AI_Impact_on_Jobs_20303[[#This Row],[Risk_Category]] = "Low", AI_Impact_on_Jobs_20303[[#This Row],[Automation_Probability_2030]], 0)</f>
        <v>0</v>
      </c>
      <c r="M2525">
        <f>IF(AI_Impact_on_Jobs_20303[[#This Row],[Risk_Category]]="Medium", AI_Impact_on_Jobs_20303[[#This Row],[Automation_Probability_2030]], 0)</f>
        <v>0</v>
      </c>
      <c r="N2525">
        <f>IF(AI_Impact_on_Jobs_20303[[#This Row],[Risk_Category]]="High", AI_Impact_on_Jobs_20303[[#This Row],[Automation_Probability_2030]], 0)</f>
        <v>9</v>
      </c>
      <c r="O2525">
        <f>AVERAGE(AI_Impact_on_Jobs_20303[[#This Row],[Skill_1]:[Skill_10]])</f>
        <v>51.5</v>
      </c>
      <c r="P2525">
        <v>41</v>
      </c>
      <c r="Q2525">
        <v>44</v>
      </c>
      <c r="R2525">
        <v>85</v>
      </c>
      <c r="S2525">
        <v>11</v>
      </c>
      <c r="T2525">
        <v>56</v>
      </c>
      <c r="U2525">
        <v>73</v>
      </c>
      <c r="V2525">
        <v>75</v>
      </c>
      <c r="W2525">
        <v>59</v>
      </c>
      <c r="X2525">
        <v>45</v>
      </c>
      <c r="Y2525">
        <v>26</v>
      </c>
    </row>
    <row r="2526" spans="1:25" x14ac:dyDescent="0.35">
      <c r="A2526">
        <v>2525</v>
      </c>
      <c r="B2526" t="s">
        <v>39</v>
      </c>
      <c r="C2526">
        <v>40364</v>
      </c>
      <c r="D2526">
        <f>ROUND(AI_Impact_on_Jobs_20303[[#This Row],[Salary]]/1000, 1)</f>
        <v>40.4</v>
      </c>
      <c r="E2526">
        <v>0</v>
      </c>
      <c r="F25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26" t="s">
        <v>19</v>
      </c>
      <c r="H2526">
        <v>37</v>
      </c>
      <c r="I2526">
        <v>13</v>
      </c>
      <c r="J2526">
        <v>71</v>
      </c>
      <c r="K2526" t="s">
        <v>20</v>
      </c>
      <c r="L2526">
        <f>IF(AI_Impact_on_Jobs_20303[[#This Row],[Risk_Category]] = "Low", AI_Impact_on_Jobs_20303[[#This Row],[Automation_Probability_2030]], 0)</f>
        <v>0</v>
      </c>
      <c r="M2526">
        <f>IF(AI_Impact_on_Jobs_20303[[#This Row],[Risk_Category]]="Medium", AI_Impact_on_Jobs_20303[[#This Row],[Automation_Probability_2030]], 0)</f>
        <v>0</v>
      </c>
      <c r="N2526">
        <f>IF(AI_Impact_on_Jobs_20303[[#This Row],[Risk_Category]]="High", AI_Impact_on_Jobs_20303[[#This Row],[Automation_Probability_2030]], 0)</f>
        <v>71</v>
      </c>
      <c r="O2526">
        <f>AVERAGE(AI_Impact_on_Jobs_20303[[#This Row],[Skill_1]:[Skill_10]])</f>
        <v>30.1</v>
      </c>
      <c r="P2526">
        <v>23</v>
      </c>
      <c r="Q2526">
        <v>35</v>
      </c>
      <c r="R2526">
        <v>67</v>
      </c>
      <c r="S2526">
        <v>32</v>
      </c>
      <c r="T2526">
        <v>4</v>
      </c>
      <c r="U2526">
        <v>17</v>
      </c>
      <c r="V2526">
        <v>26</v>
      </c>
      <c r="W2526">
        <v>18</v>
      </c>
      <c r="X2526">
        <v>2</v>
      </c>
      <c r="Y2526">
        <v>77</v>
      </c>
    </row>
    <row r="2527" spans="1:25" x14ac:dyDescent="0.35">
      <c r="A2527">
        <v>2526</v>
      </c>
      <c r="B2527" t="s">
        <v>34</v>
      </c>
      <c r="C2527">
        <v>97954</v>
      </c>
      <c r="D2527">
        <f>ROUND(AI_Impact_on_Jobs_20303[[#This Row],[Salary]]/1000, 1)</f>
        <v>98</v>
      </c>
      <c r="E2527">
        <v>20</v>
      </c>
      <c r="F25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27" t="s">
        <v>19</v>
      </c>
      <c r="H2527">
        <v>41</v>
      </c>
      <c r="I2527">
        <v>147</v>
      </c>
      <c r="J2527">
        <v>48</v>
      </c>
      <c r="K2527" t="s">
        <v>27</v>
      </c>
      <c r="L2527">
        <f>IF(AI_Impact_on_Jobs_20303[[#This Row],[Risk_Category]] = "Low", AI_Impact_on_Jobs_20303[[#This Row],[Automation_Probability_2030]], 0)</f>
        <v>0</v>
      </c>
      <c r="M2527">
        <f>IF(AI_Impact_on_Jobs_20303[[#This Row],[Risk_Category]]="Medium", AI_Impact_on_Jobs_20303[[#This Row],[Automation_Probability_2030]], 0)</f>
        <v>48</v>
      </c>
      <c r="N2527">
        <f>IF(AI_Impact_on_Jobs_20303[[#This Row],[Risk_Category]]="High", AI_Impact_on_Jobs_20303[[#This Row],[Automation_Probability_2030]], 0)</f>
        <v>0</v>
      </c>
      <c r="O2527">
        <f>AVERAGE(AI_Impact_on_Jobs_20303[[#This Row],[Skill_1]:[Skill_10]])</f>
        <v>32.700000000000003</v>
      </c>
      <c r="P2527">
        <v>93</v>
      </c>
      <c r="Q2527">
        <v>3</v>
      </c>
      <c r="R2527">
        <v>4</v>
      </c>
      <c r="S2527">
        <v>4</v>
      </c>
      <c r="T2527">
        <v>55</v>
      </c>
      <c r="U2527">
        <v>58</v>
      </c>
      <c r="V2527">
        <v>25</v>
      </c>
      <c r="W2527">
        <v>79</v>
      </c>
      <c r="X2527">
        <v>5</v>
      </c>
      <c r="Y2527">
        <v>1</v>
      </c>
    </row>
    <row r="2528" spans="1:25" x14ac:dyDescent="0.35">
      <c r="A2528">
        <v>2527</v>
      </c>
      <c r="B2528" t="s">
        <v>33</v>
      </c>
      <c r="C2528">
        <v>36534</v>
      </c>
      <c r="D2528">
        <f>ROUND(AI_Impact_on_Jobs_20303[[#This Row],[Salary]]/1000, 1)</f>
        <v>36.5</v>
      </c>
      <c r="E2528">
        <v>24</v>
      </c>
      <c r="F25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28" t="s">
        <v>25</v>
      </c>
      <c r="H2528">
        <v>8</v>
      </c>
      <c r="I2528">
        <v>75</v>
      </c>
      <c r="J2528">
        <v>71</v>
      </c>
      <c r="K2528" t="s">
        <v>20</v>
      </c>
      <c r="L2528">
        <f>IF(AI_Impact_on_Jobs_20303[[#This Row],[Risk_Category]] = "Low", AI_Impact_on_Jobs_20303[[#This Row],[Automation_Probability_2030]], 0)</f>
        <v>0</v>
      </c>
      <c r="M2528">
        <f>IF(AI_Impact_on_Jobs_20303[[#This Row],[Risk_Category]]="Medium", AI_Impact_on_Jobs_20303[[#This Row],[Automation_Probability_2030]], 0)</f>
        <v>0</v>
      </c>
      <c r="N2528">
        <f>IF(AI_Impact_on_Jobs_20303[[#This Row],[Risk_Category]]="High", AI_Impact_on_Jobs_20303[[#This Row],[Automation_Probability_2030]], 0)</f>
        <v>71</v>
      </c>
      <c r="O2528">
        <f>AVERAGE(AI_Impact_on_Jobs_20303[[#This Row],[Skill_1]:[Skill_10]])</f>
        <v>64.7</v>
      </c>
      <c r="P2528">
        <v>81</v>
      </c>
      <c r="Q2528">
        <v>98</v>
      </c>
      <c r="R2528">
        <v>8</v>
      </c>
      <c r="S2528">
        <v>94</v>
      </c>
      <c r="T2528">
        <v>36</v>
      </c>
      <c r="U2528">
        <v>94</v>
      </c>
      <c r="V2528">
        <v>65</v>
      </c>
      <c r="W2528">
        <v>89</v>
      </c>
      <c r="X2528">
        <v>79</v>
      </c>
      <c r="Y2528">
        <v>3</v>
      </c>
    </row>
    <row r="2529" spans="1:25" x14ac:dyDescent="0.35">
      <c r="A2529">
        <v>2528</v>
      </c>
      <c r="B2529" t="s">
        <v>21</v>
      </c>
      <c r="C2529">
        <v>85012</v>
      </c>
      <c r="D2529">
        <f>ROUND(AI_Impact_on_Jobs_20303[[#This Row],[Salary]]/1000, 1)</f>
        <v>85</v>
      </c>
      <c r="E2529">
        <v>4</v>
      </c>
      <c r="F25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29" t="s">
        <v>19</v>
      </c>
      <c r="H2529">
        <v>53</v>
      </c>
      <c r="I2529">
        <v>63</v>
      </c>
      <c r="J2529">
        <v>17</v>
      </c>
      <c r="K2529" t="s">
        <v>23</v>
      </c>
      <c r="L2529">
        <f>IF(AI_Impact_on_Jobs_20303[[#This Row],[Risk_Category]] = "Low", AI_Impact_on_Jobs_20303[[#This Row],[Automation_Probability_2030]], 0)</f>
        <v>17</v>
      </c>
      <c r="M2529">
        <f>IF(AI_Impact_on_Jobs_20303[[#This Row],[Risk_Category]]="Medium", AI_Impact_on_Jobs_20303[[#This Row],[Automation_Probability_2030]], 0)</f>
        <v>0</v>
      </c>
      <c r="N2529">
        <f>IF(AI_Impact_on_Jobs_20303[[#This Row],[Risk_Category]]="High", AI_Impact_on_Jobs_20303[[#This Row],[Automation_Probability_2030]], 0)</f>
        <v>0</v>
      </c>
      <c r="O2529">
        <f>AVERAGE(AI_Impact_on_Jobs_20303[[#This Row],[Skill_1]:[Skill_10]])</f>
        <v>56.5</v>
      </c>
      <c r="P2529">
        <v>95</v>
      </c>
      <c r="Q2529">
        <v>29</v>
      </c>
      <c r="R2529">
        <v>49</v>
      </c>
      <c r="S2529">
        <v>38</v>
      </c>
      <c r="T2529">
        <v>63</v>
      </c>
      <c r="U2529">
        <v>19</v>
      </c>
      <c r="V2529">
        <v>26</v>
      </c>
      <c r="W2529">
        <v>86</v>
      </c>
      <c r="X2529">
        <v>81</v>
      </c>
      <c r="Y2529">
        <v>79</v>
      </c>
    </row>
    <row r="2530" spans="1:25" x14ac:dyDescent="0.35">
      <c r="A2530">
        <v>2529</v>
      </c>
      <c r="B2530" t="s">
        <v>24</v>
      </c>
      <c r="C2530">
        <v>94712</v>
      </c>
      <c r="D2530">
        <f>ROUND(AI_Impact_on_Jobs_20303[[#This Row],[Salary]]/1000, 1)</f>
        <v>94.7</v>
      </c>
      <c r="E2530">
        <v>25</v>
      </c>
      <c r="F25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30" t="s">
        <v>25</v>
      </c>
      <c r="H2530">
        <v>46</v>
      </c>
      <c r="I2530">
        <v>123</v>
      </c>
      <c r="J2530">
        <v>8</v>
      </c>
      <c r="K2530" t="s">
        <v>20</v>
      </c>
      <c r="L2530">
        <f>IF(AI_Impact_on_Jobs_20303[[#This Row],[Risk_Category]] = "Low", AI_Impact_on_Jobs_20303[[#This Row],[Automation_Probability_2030]], 0)</f>
        <v>0</v>
      </c>
      <c r="M2530">
        <f>IF(AI_Impact_on_Jobs_20303[[#This Row],[Risk_Category]]="Medium", AI_Impact_on_Jobs_20303[[#This Row],[Automation_Probability_2030]], 0)</f>
        <v>0</v>
      </c>
      <c r="N2530">
        <f>IF(AI_Impact_on_Jobs_20303[[#This Row],[Risk_Category]]="High", AI_Impact_on_Jobs_20303[[#This Row],[Automation_Probability_2030]], 0)</f>
        <v>8</v>
      </c>
      <c r="O2530">
        <f>AVERAGE(AI_Impact_on_Jobs_20303[[#This Row],[Skill_1]:[Skill_10]])</f>
        <v>35.4</v>
      </c>
      <c r="P2530">
        <v>1</v>
      </c>
      <c r="Q2530">
        <v>39</v>
      </c>
      <c r="R2530">
        <v>16</v>
      </c>
      <c r="S2530">
        <v>39</v>
      </c>
      <c r="T2530">
        <v>3</v>
      </c>
      <c r="U2530">
        <v>6</v>
      </c>
      <c r="V2530">
        <v>36</v>
      </c>
      <c r="W2530">
        <v>71</v>
      </c>
      <c r="X2530">
        <v>51</v>
      </c>
      <c r="Y2530">
        <v>92</v>
      </c>
    </row>
    <row r="2531" spans="1:25" x14ac:dyDescent="0.35">
      <c r="A2531">
        <v>2530</v>
      </c>
      <c r="B2531" t="s">
        <v>31</v>
      </c>
      <c r="C2531">
        <v>124580</v>
      </c>
      <c r="D2531">
        <f>ROUND(AI_Impact_on_Jobs_20303[[#This Row],[Salary]]/1000, 1)</f>
        <v>124.6</v>
      </c>
      <c r="E2531">
        <v>12</v>
      </c>
      <c r="F25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31" t="s">
        <v>38</v>
      </c>
      <c r="H2531">
        <v>69</v>
      </c>
      <c r="I2531">
        <v>117</v>
      </c>
      <c r="J2531">
        <v>29</v>
      </c>
      <c r="K2531" t="s">
        <v>23</v>
      </c>
      <c r="L2531">
        <f>IF(AI_Impact_on_Jobs_20303[[#This Row],[Risk_Category]] = "Low", AI_Impact_on_Jobs_20303[[#This Row],[Automation_Probability_2030]], 0)</f>
        <v>29</v>
      </c>
      <c r="M2531">
        <f>IF(AI_Impact_on_Jobs_20303[[#This Row],[Risk_Category]]="Medium", AI_Impact_on_Jobs_20303[[#This Row],[Automation_Probability_2030]], 0)</f>
        <v>0</v>
      </c>
      <c r="N2531">
        <f>IF(AI_Impact_on_Jobs_20303[[#This Row],[Risk_Category]]="High", AI_Impact_on_Jobs_20303[[#This Row],[Automation_Probability_2030]], 0)</f>
        <v>0</v>
      </c>
      <c r="O2531">
        <f>AVERAGE(AI_Impact_on_Jobs_20303[[#This Row],[Skill_1]:[Skill_10]])</f>
        <v>27.3</v>
      </c>
      <c r="P2531">
        <v>37</v>
      </c>
      <c r="Q2531">
        <v>31</v>
      </c>
      <c r="R2531">
        <v>17</v>
      </c>
      <c r="S2531">
        <v>27</v>
      </c>
      <c r="T2531">
        <v>5</v>
      </c>
      <c r="U2531">
        <v>84</v>
      </c>
      <c r="V2531">
        <v>28</v>
      </c>
      <c r="W2531">
        <v>16</v>
      </c>
      <c r="X2531">
        <v>27</v>
      </c>
      <c r="Y2531">
        <v>1</v>
      </c>
    </row>
    <row r="2532" spans="1:25" x14ac:dyDescent="0.35">
      <c r="A2532">
        <v>2531</v>
      </c>
      <c r="B2532" t="s">
        <v>34</v>
      </c>
      <c r="C2532">
        <v>89151</v>
      </c>
      <c r="D2532">
        <f>ROUND(AI_Impact_on_Jobs_20303[[#This Row],[Salary]]/1000, 1)</f>
        <v>89.2</v>
      </c>
      <c r="E2532">
        <v>8</v>
      </c>
      <c r="F25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32" t="s">
        <v>22</v>
      </c>
      <c r="H2532">
        <v>8</v>
      </c>
      <c r="I2532">
        <v>86</v>
      </c>
      <c r="J2532">
        <v>5</v>
      </c>
      <c r="K2532" t="s">
        <v>27</v>
      </c>
      <c r="L2532">
        <f>IF(AI_Impact_on_Jobs_20303[[#This Row],[Risk_Category]] = "Low", AI_Impact_on_Jobs_20303[[#This Row],[Automation_Probability_2030]], 0)</f>
        <v>0</v>
      </c>
      <c r="M2532">
        <f>IF(AI_Impact_on_Jobs_20303[[#This Row],[Risk_Category]]="Medium", AI_Impact_on_Jobs_20303[[#This Row],[Automation_Probability_2030]], 0)</f>
        <v>5</v>
      </c>
      <c r="N2532">
        <f>IF(AI_Impact_on_Jobs_20303[[#This Row],[Risk_Category]]="High", AI_Impact_on_Jobs_20303[[#This Row],[Automation_Probability_2030]], 0)</f>
        <v>0</v>
      </c>
      <c r="O2532">
        <f>AVERAGE(AI_Impact_on_Jobs_20303[[#This Row],[Skill_1]:[Skill_10]])</f>
        <v>51.2</v>
      </c>
      <c r="P2532">
        <v>43</v>
      </c>
      <c r="Q2532">
        <v>28</v>
      </c>
      <c r="R2532">
        <v>29</v>
      </c>
      <c r="S2532">
        <v>63</v>
      </c>
      <c r="T2532">
        <v>72</v>
      </c>
      <c r="U2532">
        <v>58</v>
      </c>
      <c r="V2532">
        <v>98</v>
      </c>
      <c r="W2532">
        <v>94</v>
      </c>
      <c r="X2532">
        <v>1</v>
      </c>
      <c r="Y2532">
        <v>26</v>
      </c>
    </row>
    <row r="2533" spans="1:25" x14ac:dyDescent="0.35">
      <c r="A2533">
        <v>2532</v>
      </c>
      <c r="B2533" t="s">
        <v>36</v>
      </c>
      <c r="C2533">
        <v>100529</v>
      </c>
      <c r="D2533">
        <f>ROUND(AI_Impact_on_Jobs_20303[[#This Row],[Salary]]/1000, 1)</f>
        <v>100.5</v>
      </c>
      <c r="E2533">
        <v>26</v>
      </c>
      <c r="F25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33" t="s">
        <v>38</v>
      </c>
      <c r="H2533">
        <v>3</v>
      </c>
      <c r="I2533">
        <v>109</v>
      </c>
      <c r="J2533">
        <v>68</v>
      </c>
      <c r="K2533" t="s">
        <v>27</v>
      </c>
      <c r="L2533">
        <f>IF(AI_Impact_on_Jobs_20303[[#This Row],[Risk_Category]] = "Low", AI_Impact_on_Jobs_20303[[#This Row],[Automation_Probability_2030]], 0)</f>
        <v>0</v>
      </c>
      <c r="M2533">
        <f>IF(AI_Impact_on_Jobs_20303[[#This Row],[Risk_Category]]="Medium", AI_Impact_on_Jobs_20303[[#This Row],[Automation_Probability_2030]], 0)</f>
        <v>68</v>
      </c>
      <c r="N2533">
        <f>IF(AI_Impact_on_Jobs_20303[[#This Row],[Risk_Category]]="High", AI_Impact_on_Jobs_20303[[#This Row],[Automation_Probability_2030]], 0)</f>
        <v>0</v>
      </c>
      <c r="O2533">
        <f>AVERAGE(AI_Impact_on_Jobs_20303[[#This Row],[Skill_1]:[Skill_10]])</f>
        <v>47.7</v>
      </c>
      <c r="P2533">
        <v>68</v>
      </c>
      <c r="Q2533">
        <v>9</v>
      </c>
      <c r="R2533">
        <v>75</v>
      </c>
      <c r="S2533">
        <v>38</v>
      </c>
      <c r="T2533">
        <v>92</v>
      </c>
      <c r="U2533">
        <v>29</v>
      </c>
      <c r="V2533">
        <v>47</v>
      </c>
      <c r="W2533">
        <v>75</v>
      </c>
      <c r="X2533">
        <v>26</v>
      </c>
      <c r="Y2533">
        <v>18</v>
      </c>
    </row>
    <row r="2534" spans="1:25" x14ac:dyDescent="0.35">
      <c r="A2534">
        <v>2533</v>
      </c>
      <c r="B2534" t="s">
        <v>39</v>
      </c>
      <c r="C2534">
        <v>127054</v>
      </c>
      <c r="D2534">
        <f>ROUND(AI_Impact_on_Jobs_20303[[#This Row],[Salary]]/1000, 1)</f>
        <v>127.1</v>
      </c>
      <c r="E2534">
        <v>27</v>
      </c>
      <c r="F25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34" t="s">
        <v>19</v>
      </c>
      <c r="H2534">
        <v>49</v>
      </c>
      <c r="I2534">
        <v>143</v>
      </c>
      <c r="J2534">
        <v>77</v>
      </c>
      <c r="K2534" t="s">
        <v>20</v>
      </c>
      <c r="L2534">
        <f>IF(AI_Impact_on_Jobs_20303[[#This Row],[Risk_Category]] = "Low", AI_Impact_on_Jobs_20303[[#This Row],[Automation_Probability_2030]], 0)</f>
        <v>0</v>
      </c>
      <c r="M2534">
        <f>IF(AI_Impact_on_Jobs_20303[[#This Row],[Risk_Category]]="Medium", AI_Impact_on_Jobs_20303[[#This Row],[Automation_Probability_2030]], 0)</f>
        <v>0</v>
      </c>
      <c r="N2534">
        <f>IF(AI_Impact_on_Jobs_20303[[#This Row],[Risk_Category]]="High", AI_Impact_on_Jobs_20303[[#This Row],[Automation_Probability_2030]], 0)</f>
        <v>77</v>
      </c>
      <c r="O2534">
        <f>AVERAGE(AI_Impact_on_Jobs_20303[[#This Row],[Skill_1]:[Skill_10]])</f>
        <v>33.4</v>
      </c>
      <c r="P2534">
        <v>4</v>
      </c>
      <c r="Q2534">
        <v>62</v>
      </c>
      <c r="R2534">
        <v>6</v>
      </c>
      <c r="S2534">
        <v>51</v>
      </c>
      <c r="T2534">
        <v>38</v>
      </c>
      <c r="U2534">
        <v>48</v>
      </c>
      <c r="V2534">
        <v>16</v>
      </c>
      <c r="W2534">
        <v>9</v>
      </c>
      <c r="X2534">
        <v>75</v>
      </c>
      <c r="Y2534">
        <v>25</v>
      </c>
    </row>
    <row r="2535" spans="1:25" x14ac:dyDescent="0.35">
      <c r="A2535">
        <v>2534</v>
      </c>
      <c r="B2535" t="s">
        <v>29</v>
      </c>
      <c r="C2535">
        <v>68899</v>
      </c>
      <c r="D2535">
        <f>ROUND(AI_Impact_on_Jobs_20303[[#This Row],[Salary]]/1000, 1)</f>
        <v>68.900000000000006</v>
      </c>
      <c r="E2535">
        <v>11</v>
      </c>
      <c r="F25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35" t="s">
        <v>38</v>
      </c>
      <c r="H2535">
        <v>76</v>
      </c>
      <c r="I2535">
        <v>7</v>
      </c>
      <c r="J2535">
        <v>28</v>
      </c>
      <c r="K2535" t="s">
        <v>23</v>
      </c>
      <c r="L2535">
        <f>IF(AI_Impact_on_Jobs_20303[[#This Row],[Risk_Category]] = "Low", AI_Impact_on_Jobs_20303[[#This Row],[Automation_Probability_2030]], 0)</f>
        <v>28</v>
      </c>
      <c r="M2535">
        <f>IF(AI_Impact_on_Jobs_20303[[#This Row],[Risk_Category]]="Medium", AI_Impact_on_Jobs_20303[[#This Row],[Automation_Probability_2030]], 0)</f>
        <v>0</v>
      </c>
      <c r="N2535">
        <f>IF(AI_Impact_on_Jobs_20303[[#This Row],[Risk_Category]]="High", AI_Impact_on_Jobs_20303[[#This Row],[Automation_Probability_2030]], 0)</f>
        <v>0</v>
      </c>
      <c r="O2535">
        <f>AVERAGE(AI_Impact_on_Jobs_20303[[#This Row],[Skill_1]:[Skill_10]])</f>
        <v>38.700000000000003</v>
      </c>
      <c r="P2535">
        <v>16</v>
      </c>
      <c r="Q2535">
        <v>8</v>
      </c>
      <c r="R2535">
        <v>42</v>
      </c>
      <c r="S2535">
        <v>18</v>
      </c>
      <c r="T2535">
        <v>94</v>
      </c>
      <c r="U2535">
        <v>96</v>
      </c>
      <c r="V2535">
        <v>51</v>
      </c>
      <c r="W2535">
        <v>47</v>
      </c>
      <c r="X2535">
        <v>9</v>
      </c>
      <c r="Y2535">
        <v>6</v>
      </c>
    </row>
    <row r="2536" spans="1:25" x14ac:dyDescent="0.35">
      <c r="A2536">
        <v>2535</v>
      </c>
      <c r="B2536" t="s">
        <v>42</v>
      </c>
      <c r="C2536">
        <v>102564</v>
      </c>
      <c r="D2536">
        <f>ROUND(AI_Impact_on_Jobs_20303[[#This Row],[Salary]]/1000, 1)</f>
        <v>102.6</v>
      </c>
      <c r="E2536">
        <v>14</v>
      </c>
      <c r="F25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36" t="s">
        <v>25</v>
      </c>
      <c r="H2536">
        <v>43</v>
      </c>
      <c r="I2536">
        <v>134</v>
      </c>
      <c r="J2536">
        <v>64</v>
      </c>
      <c r="K2536" t="s">
        <v>27</v>
      </c>
      <c r="L2536">
        <f>IF(AI_Impact_on_Jobs_20303[[#This Row],[Risk_Category]] = "Low", AI_Impact_on_Jobs_20303[[#This Row],[Automation_Probability_2030]], 0)</f>
        <v>0</v>
      </c>
      <c r="M2536">
        <f>IF(AI_Impact_on_Jobs_20303[[#This Row],[Risk_Category]]="Medium", AI_Impact_on_Jobs_20303[[#This Row],[Automation_Probability_2030]], 0)</f>
        <v>64</v>
      </c>
      <c r="N2536">
        <f>IF(AI_Impact_on_Jobs_20303[[#This Row],[Risk_Category]]="High", AI_Impact_on_Jobs_20303[[#This Row],[Automation_Probability_2030]], 0)</f>
        <v>0</v>
      </c>
      <c r="O2536">
        <f>AVERAGE(AI_Impact_on_Jobs_20303[[#This Row],[Skill_1]:[Skill_10]])</f>
        <v>46.4</v>
      </c>
      <c r="P2536">
        <v>94</v>
      </c>
      <c r="Q2536">
        <v>29</v>
      </c>
      <c r="R2536">
        <v>68</v>
      </c>
      <c r="S2536">
        <v>7</v>
      </c>
      <c r="T2536">
        <v>73</v>
      </c>
      <c r="U2536">
        <v>56</v>
      </c>
      <c r="V2536">
        <v>25</v>
      </c>
      <c r="W2536">
        <v>65</v>
      </c>
      <c r="X2536">
        <v>14</v>
      </c>
      <c r="Y2536">
        <v>33</v>
      </c>
    </row>
    <row r="2537" spans="1:25" x14ac:dyDescent="0.35">
      <c r="A2537">
        <v>2536</v>
      </c>
      <c r="B2537" t="s">
        <v>32</v>
      </c>
      <c r="C2537">
        <v>47928</v>
      </c>
      <c r="D2537">
        <f>ROUND(AI_Impact_on_Jobs_20303[[#This Row],[Salary]]/1000, 1)</f>
        <v>47.9</v>
      </c>
      <c r="E2537">
        <v>17</v>
      </c>
      <c r="F25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37" t="s">
        <v>25</v>
      </c>
      <c r="H2537">
        <v>78</v>
      </c>
      <c r="I2537">
        <v>81</v>
      </c>
      <c r="J2537">
        <v>32</v>
      </c>
      <c r="K2537" t="s">
        <v>27</v>
      </c>
      <c r="L2537">
        <f>IF(AI_Impact_on_Jobs_20303[[#This Row],[Risk_Category]] = "Low", AI_Impact_on_Jobs_20303[[#This Row],[Automation_Probability_2030]], 0)</f>
        <v>0</v>
      </c>
      <c r="M2537">
        <f>IF(AI_Impact_on_Jobs_20303[[#This Row],[Risk_Category]]="Medium", AI_Impact_on_Jobs_20303[[#This Row],[Automation_Probability_2030]], 0)</f>
        <v>32</v>
      </c>
      <c r="N2537">
        <f>IF(AI_Impact_on_Jobs_20303[[#This Row],[Risk_Category]]="High", AI_Impact_on_Jobs_20303[[#This Row],[Automation_Probability_2030]], 0)</f>
        <v>0</v>
      </c>
      <c r="O2537">
        <f>AVERAGE(AI_Impact_on_Jobs_20303[[#This Row],[Skill_1]:[Skill_10]])</f>
        <v>33.799999999999997</v>
      </c>
      <c r="P2537">
        <v>18</v>
      </c>
      <c r="Q2537">
        <v>61</v>
      </c>
      <c r="R2537">
        <v>2</v>
      </c>
      <c r="S2537">
        <v>79</v>
      </c>
      <c r="T2537">
        <v>9</v>
      </c>
      <c r="U2537">
        <v>5</v>
      </c>
      <c r="V2537">
        <v>71</v>
      </c>
      <c r="W2537">
        <v>46</v>
      </c>
      <c r="X2537">
        <v>31</v>
      </c>
      <c r="Y2537">
        <v>16</v>
      </c>
    </row>
    <row r="2538" spans="1:25" x14ac:dyDescent="0.35">
      <c r="A2538">
        <v>2537</v>
      </c>
      <c r="B2538" t="s">
        <v>18</v>
      </c>
      <c r="C2538">
        <v>48560</v>
      </c>
      <c r="D2538">
        <f>ROUND(AI_Impact_on_Jobs_20303[[#This Row],[Salary]]/1000, 1)</f>
        <v>48.6</v>
      </c>
      <c r="E2538">
        <v>21</v>
      </c>
      <c r="F25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38" t="s">
        <v>22</v>
      </c>
      <c r="H2538">
        <v>93</v>
      </c>
      <c r="I2538">
        <v>139</v>
      </c>
      <c r="J2538">
        <v>93</v>
      </c>
      <c r="K2538" t="s">
        <v>20</v>
      </c>
      <c r="L2538">
        <f>IF(AI_Impact_on_Jobs_20303[[#This Row],[Risk_Category]] = "Low", AI_Impact_on_Jobs_20303[[#This Row],[Automation_Probability_2030]], 0)</f>
        <v>0</v>
      </c>
      <c r="M2538">
        <f>IF(AI_Impact_on_Jobs_20303[[#This Row],[Risk_Category]]="Medium", AI_Impact_on_Jobs_20303[[#This Row],[Automation_Probability_2030]], 0)</f>
        <v>0</v>
      </c>
      <c r="N2538">
        <f>IF(AI_Impact_on_Jobs_20303[[#This Row],[Risk_Category]]="High", AI_Impact_on_Jobs_20303[[#This Row],[Automation_Probability_2030]], 0)</f>
        <v>93</v>
      </c>
      <c r="O2538">
        <f>AVERAGE(AI_Impact_on_Jobs_20303[[#This Row],[Skill_1]:[Skill_10]])</f>
        <v>51.6</v>
      </c>
      <c r="P2538">
        <v>97</v>
      </c>
      <c r="Q2538">
        <v>17</v>
      </c>
      <c r="R2538">
        <v>15</v>
      </c>
      <c r="S2538">
        <v>43</v>
      </c>
      <c r="T2538">
        <v>69</v>
      </c>
      <c r="U2538">
        <v>44</v>
      </c>
      <c r="V2538">
        <v>89</v>
      </c>
      <c r="W2538">
        <v>72</v>
      </c>
      <c r="X2538">
        <v>63</v>
      </c>
      <c r="Y2538">
        <v>7</v>
      </c>
    </row>
    <row r="2539" spans="1:25" x14ac:dyDescent="0.35">
      <c r="A2539">
        <v>2538</v>
      </c>
      <c r="B2539" t="s">
        <v>41</v>
      </c>
      <c r="C2539">
        <v>81290</v>
      </c>
      <c r="D2539">
        <f>ROUND(AI_Impact_on_Jobs_20303[[#This Row],[Salary]]/1000, 1)</f>
        <v>81.3</v>
      </c>
      <c r="E2539">
        <v>20</v>
      </c>
      <c r="F25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39" t="s">
        <v>22</v>
      </c>
      <c r="H2539">
        <v>43</v>
      </c>
      <c r="I2539">
        <v>148</v>
      </c>
      <c r="J2539">
        <v>78</v>
      </c>
      <c r="K2539" t="s">
        <v>20</v>
      </c>
      <c r="L2539">
        <f>IF(AI_Impact_on_Jobs_20303[[#This Row],[Risk_Category]] = "Low", AI_Impact_on_Jobs_20303[[#This Row],[Automation_Probability_2030]], 0)</f>
        <v>0</v>
      </c>
      <c r="M2539">
        <f>IF(AI_Impact_on_Jobs_20303[[#This Row],[Risk_Category]]="Medium", AI_Impact_on_Jobs_20303[[#This Row],[Automation_Probability_2030]], 0)</f>
        <v>0</v>
      </c>
      <c r="N2539">
        <f>IF(AI_Impact_on_Jobs_20303[[#This Row],[Risk_Category]]="High", AI_Impact_on_Jobs_20303[[#This Row],[Automation_Probability_2030]], 0)</f>
        <v>78</v>
      </c>
      <c r="O2539">
        <f>AVERAGE(AI_Impact_on_Jobs_20303[[#This Row],[Skill_1]:[Skill_10]])</f>
        <v>48.2</v>
      </c>
      <c r="P2539">
        <v>63</v>
      </c>
      <c r="Q2539">
        <v>99</v>
      </c>
      <c r="R2539">
        <v>26</v>
      </c>
      <c r="S2539">
        <v>17</v>
      </c>
      <c r="T2539">
        <v>55</v>
      </c>
      <c r="U2539">
        <v>55</v>
      </c>
      <c r="V2539">
        <v>92</v>
      </c>
      <c r="W2539">
        <v>3</v>
      </c>
      <c r="X2539">
        <v>41</v>
      </c>
      <c r="Y2539">
        <v>31</v>
      </c>
    </row>
    <row r="2540" spans="1:25" x14ac:dyDescent="0.35">
      <c r="A2540">
        <v>2539</v>
      </c>
      <c r="B2540" t="s">
        <v>33</v>
      </c>
      <c r="C2540">
        <v>63897</v>
      </c>
      <c r="D2540">
        <f>ROUND(AI_Impact_on_Jobs_20303[[#This Row],[Salary]]/1000, 1)</f>
        <v>63.9</v>
      </c>
      <c r="E2540">
        <v>4</v>
      </c>
      <c r="F25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40" t="s">
        <v>25</v>
      </c>
      <c r="H2540">
        <v>3</v>
      </c>
      <c r="I2540">
        <v>133</v>
      </c>
      <c r="J2540">
        <v>79</v>
      </c>
      <c r="K2540" t="s">
        <v>20</v>
      </c>
      <c r="L2540">
        <f>IF(AI_Impact_on_Jobs_20303[[#This Row],[Risk_Category]] = "Low", AI_Impact_on_Jobs_20303[[#This Row],[Automation_Probability_2030]], 0)</f>
        <v>0</v>
      </c>
      <c r="M2540">
        <f>IF(AI_Impact_on_Jobs_20303[[#This Row],[Risk_Category]]="Medium", AI_Impact_on_Jobs_20303[[#This Row],[Automation_Probability_2030]], 0)</f>
        <v>0</v>
      </c>
      <c r="N2540">
        <f>IF(AI_Impact_on_Jobs_20303[[#This Row],[Risk_Category]]="High", AI_Impact_on_Jobs_20303[[#This Row],[Automation_Probability_2030]], 0)</f>
        <v>79</v>
      </c>
      <c r="O2540">
        <f>AVERAGE(AI_Impact_on_Jobs_20303[[#This Row],[Skill_1]:[Skill_10]])</f>
        <v>47.4</v>
      </c>
      <c r="P2540">
        <v>25</v>
      </c>
      <c r="Q2540">
        <v>58</v>
      </c>
      <c r="R2540">
        <v>7</v>
      </c>
      <c r="S2540">
        <v>81</v>
      </c>
      <c r="T2540">
        <v>35</v>
      </c>
      <c r="U2540">
        <v>81</v>
      </c>
      <c r="V2540">
        <v>46</v>
      </c>
      <c r="W2540">
        <v>1</v>
      </c>
      <c r="X2540">
        <v>85</v>
      </c>
      <c r="Y2540">
        <v>55</v>
      </c>
    </row>
    <row r="2541" spans="1:25" x14ac:dyDescent="0.35">
      <c r="A2541">
        <v>2540</v>
      </c>
      <c r="B2541" t="s">
        <v>26</v>
      </c>
      <c r="C2541">
        <v>124752</v>
      </c>
      <c r="D2541">
        <f>ROUND(AI_Impact_on_Jobs_20303[[#This Row],[Salary]]/1000, 1)</f>
        <v>124.8</v>
      </c>
      <c r="E2541">
        <v>29</v>
      </c>
      <c r="F25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41" t="s">
        <v>22</v>
      </c>
      <c r="H2541">
        <v>94</v>
      </c>
      <c r="I2541">
        <v>106</v>
      </c>
      <c r="J2541">
        <v>3</v>
      </c>
      <c r="K2541" t="s">
        <v>23</v>
      </c>
      <c r="L2541">
        <f>IF(AI_Impact_on_Jobs_20303[[#This Row],[Risk_Category]] = "Low", AI_Impact_on_Jobs_20303[[#This Row],[Automation_Probability_2030]], 0)</f>
        <v>3</v>
      </c>
      <c r="M2541">
        <f>IF(AI_Impact_on_Jobs_20303[[#This Row],[Risk_Category]]="Medium", AI_Impact_on_Jobs_20303[[#This Row],[Automation_Probability_2030]], 0)</f>
        <v>0</v>
      </c>
      <c r="N2541">
        <f>IF(AI_Impact_on_Jobs_20303[[#This Row],[Risk_Category]]="High", AI_Impact_on_Jobs_20303[[#This Row],[Automation_Probability_2030]], 0)</f>
        <v>0</v>
      </c>
      <c r="O2541">
        <f>AVERAGE(AI_Impact_on_Jobs_20303[[#This Row],[Skill_1]:[Skill_10]])</f>
        <v>41.6</v>
      </c>
      <c r="P2541">
        <v>87</v>
      </c>
      <c r="Q2541">
        <v>28</v>
      </c>
      <c r="R2541">
        <v>5</v>
      </c>
      <c r="S2541">
        <v>2</v>
      </c>
      <c r="T2541">
        <v>3</v>
      </c>
      <c r="U2541">
        <v>69</v>
      </c>
      <c r="V2541">
        <v>43</v>
      </c>
      <c r="W2541">
        <v>63</v>
      </c>
      <c r="X2541">
        <v>82</v>
      </c>
      <c r="Y2541">
        <v>34</v>
      </c>
    </row>
    <row r="2542" spans="1:25" x14ac:dyDescent="0.35">
      <c r="A2542">
        <v>2541</v>
      </c>
      <c r="B2542" t="s">
        <v>26</v>
      </c>
      <c r="C2542">
        <v>78008</v>
      </c>
      <c r="D2542">
        <f>ROUND(AI_Impact_on_Jobs_20303[[#This Row],[Salary]]/1000, 1)</f>
        <v>78</v>
      </c>
      <c r="E2542">
        <v>19</v>
      </c>
      <c r="F25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42" t="s">
        <v>38</v>
      </c>
      <c r="H2542">
        <v>78</v>
      </c>
      <c r="I2542">
        <v>122</v>
      </c>
      <c r="J2542">
        <v>52</v>
      </c>
      <c r="K2542" t="s">
        <v>27</v>
      </c>
      <c r="L2542">
        <f>IF(AI_Impact_on_Jobs_20303[[#This Row],[Risk_Category]] = "Low", AI_Impact_on_Jobs_20303[[#This Row],[Automation_Probability_2030]], 0)</f>
        <v>0</v>
      </c>
      <c r="M2542">
        <f>IF(AI_Impact_on_Jobs_20303[[#This Row],[Risk_Category]]="Medium", AI_Impact_on_Jobs_20303[[#This Row],[Automation_Probability_2030]], 0)</f>
        <v>52</v>
      </c>
      <c r="N2542">
        <f>IF(AI_Impact_on_Jobs_20303[[#This Row],[Risk_Category]]="High", AI_Impact_on_Jobs_20303[[#This Row],[Automation_Probability_2030]], 0)</f>
        <v>0</v>
      </c>
      <c r="O2542">
        <f>AVERAGE(AI_Impact_on_Jobs_20303[[#This Row],[Skill_1]:[Skill_10]])</f>
        <v>35.9</v>
      </c>
      <c r="P2542">
        <v>38</v>
      </c>
      <c r="Q2542">
        <v>41</v>
      </c>
      <c r="R2542">
        <v>43</v>
      </c>
      <c r="S2542">
        <v>35</v>
      </c>
      <c r="T2542">
        <v>7</v>
      </c>
      <c r="U2542">
        <v>13</v>
      </c>
      <c r="V2542">
        <v>97</v>
      </c>
      <c r="W2542">
        <v>78</v>
      </c>
      <c r="X2542">
        <v>3</v>
      </c>
      <c r="Y2542">
        <v>4</v>
      </c>
    </row>
    <row r="2543" spans="1:25" x14ac:dyDescent="0.35">
      <c r="A2543">
        <v>2542</v>
      </c>
      <c r="B2543" t="s">
        <v>41</v>
      </c>
      <c r="C2543">
        <v>75018</v>
      </c>
      <c r="D2543">
        <f>ROUND(AI_Impact_on_Jobs_20303[[#This Row],[Salary]]/1000, 1)</f>
        <v>75</v>
      </c>
      <c r="E2543">
        <v>16</v>
      </c>
      <c r="F25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43" t="s">
        <v>25</v>
      </c>
      <c r="H2543">
        <v>55</v>
      </c>
      <c r="I2543">
        <v>93</v>
      </c>
      <c r="J2543">
        <v>83</v>
      </c>
      <c r="K2543" t="s">
        <v>20</v>
      </c>
      <c r="L2543">
        <f>IF(AI_Impact_on_Jobs_20303[[#This Row],[Risk_Category]] = "Low", AI_Impact_on_Jobs_20303[[#This Row],[Automation_Probability_2030]], 0)</f>
        <v>0</v>
      </c>
      <c r="M2543">
        <f>IF(AI_Impact_on_Jobs_20303[[#This Row],[Risk_Category]]="Medium", AI_Impact_on_Jobs_20303[[#This Row],[Automation_Probability_2030]], 0)</f>
        <v>0</v>
      </c>
      <c r="N2543">
        <f>IF(AI_Impact_on_Jobs_20303[[#This Row],[Risk_Category]]="High", AI_Impact_on_Jobs_20303[[#This Row],[Automation_Probability_2030]], 0)</f>
        <v>83</v>
      </c>
      <c r="O2543">
        <f>AVERAGE(AI_Impact_on_Jobs_20303[[#This Row],[Skill_1]:[Skill_10]])</f>
        <v>48.3</v>
      </c>
      <c r="P2543">
        <v>66</v>
      </c>
      <c r="Q2543">
        <v>99</v>
      </c>
      <c r="R2543">
        <v>78</v>
      </c>
      <c r="S2543">
        <v>54</v>
      </c>
      <c r="T2543">
        <v>77</v>
      </c>
      <c r="U2543">
        <v>48</v>
      </c>
      <c r="V2543">
        <v>31</v>
      </c>
      <c r="W2543">
        <v>26</v>
      </c>
      <c r="X2543">
        <v>4</v>
      </c>
      <c r="Y2543">
        <v>0</v>
      </c>
    </row>
    <row r="2544" spans="1:25" x14ac:dyDescent="0.35">
      <c r="A2544">
        <v>2543</v>
      </c>
      <c r="B2544" t="s">
        <v>40</v>
      </c>
      <c r="C2544">
        <v>94407</v>
      </c>
      <c r="D2544">
        <f>ROUND(AI_Impact_on_Jobs_20303[[#This Row],[Salary]]/1000, 1)</f>
        <v>94.4</v>
      </c>
      <c r="E2544">
        <v>11</v>
      </c>
      <c r="F25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44" t="s">
        <v>22</v>
      </c>
      <c r="H2544">
        <v>13</v>
      </c>
      <c r="I2544">
        <v>146</v>
      </c>
      <c r="J2544">
        <v>7</v>
      </c>
      <c r="K2544" t="s">
        <v>23</v>
      </c>
      <c r="L2544">
        <f>IF(AI_Impact_on_Jobs_20303[[#This Row],[Risk_Category]] = "Low", AI_Impact_on_Jobs_20303[[#This Row],[Automation_Probability_2030]], 0)</f>
        <v>7</v>
      </c>
      <c r="M2544">
        <f>IF(AI_Impact_on_Jobs_20303[[#This Row],[Risk_Category]]="Medium", AI_Impact_on_Jobs_20303[[#This Row],[Automation_Probability_2030]], 0)</f>
        <v>0</v>
      </c>
      <c r="N2544">
        <f>IF(AI_Impact_on_Jobs_20303[[#This Row],[Risk_Category]]="High", AI_Impact_on_Jobs_20303[[#This Row],[Automation_Probability_2030]], 0)</f>
        <v>0</v>
      </c>
      <c r="O2544">
        <f>AVERAGE(AI_Impact_on_Jobs_20303[[#This Row],[Skill_1]:[Skill_10]])</f>
        <v>46.3</v>
      </c>
      <c r="P2544">
        <v>5</v>
      </c>
      <c r="Q2544">
        <v>92</v>
      </c>
      <c r="R2544">
        <v>61</v>
      </c>
      <c r="S2544">
        <v>5</v>
      </c>
      <c r="T2544">
        <v>74</v>
      </c>
      <c r="U2544">
        <v>35</v>
      </c>
      <c r="V2544">
        <v>19</v>
      </c>
      <c r="W2544">
        <v>85</v>
      </c>
      <c r="X2544">
        <v>6</v>
      </c>
      <c r="Y2544">
        <v>81</v>
      </c>
    </row>
    <row r="2545" spans="1:25" x14ac:dyDescent="0.35">
      <c r="A2545">
        <v>2544</v>
      </c>
      <c r="B2545" t="s">
        <v>29</v>
      </c>
      <c r="C2545">
        <v>43096</v>
      </c>
      <c r="D2545">
        <f>ROUND(AI_Impact_on_Jobs_20303[[#This Row],[Salary]]/1000, 1)</f>
        <v>43.1</v>
      </c>
      <c r="E2545">
        <v>26</v>
      </c>
      <c r="F25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45" t="s">
        <v>22</v>
      </c>
      <c r="H2545">
        <v>63</v>
      </c>
      <c r="I2545">
        <v>98</v>
      </c>
      <c r="J2545">
        <v>3</v>
      </c>
      <c r="K2545" t="s">
        <v>23</v>
      </c>
      <c r="L2545">
        <f>IF(AI_Impact_on_Jobs_20303[[#This Row],[Risk_Category]] = "Low", AI_Impact_on_Jobs_20303[[#This Row],[Automation_Probability_2030]], 0)</f>
        <v>3</v>
      </c>
      <c r="M2545">
        <f>IF(AI_Impact_on_Jobs_20303[[#This Row],[Risk_Category]]="Medium", AI_Impact_on_Jobs_20303[[#This Row],[Automation_Probability_2030]], 0)</f>
        <v>0</v>
      </c>
      <c r="N2545">
        <f>IF(AI_Impact_on_Jobs_20303[[#This Row],[Risk_Category]]="High", AI_Impact_on_Jobs_20303[[#This Row],[Automation_Probability_2030]], 0)</f>
        <v>0</v>
      </c>
      <c r="O2545">
        <f>AVERAGE(AI_Impact_on_Jobs_20303[[#This Row],[Skill_1]:[Skill_10]])</f>
        <v>49.2</v>
      </c>
      <c r="P2545">
        <v>39</v>
      </c>
      <c r="Q2545">
        <v>96</v>
      </c>
      <c r="R2545">
        <v>4</v>
      </c>
      <c r="S2545">
        <v>68</v>
      </c>
      <c r="T2545">
        <v>64</v>
      </c>
      <c r="U2545">
        <v>9</v>
      </c>
      <c r="V2545">
        <v>74</v>
      </c>
      <c r="W2545">
        <v>21</v>
      </c>
      <c r="X2545">
        <v>39</v>
      </c>
      <c r="Y2545">
        <v>78</v>
      </c>
    </row>
    <row r="2546" spans="1:25" x14ac:dyDescent="0.35">
      <c r="A2546">
        <v>2545</v>
      </c>
      <c r="B2546" t="s">
        <v>21</v>
      </c>
      <c r="C2546">
        <v>65504</v>
      </c>
      <c r="D2546">
        <f>ROUND(AI_Impact_on_Jobs_20303[[#This Row],[Salary]]/1000, 1)</f>
        <v>65.5</v>
      </c>
      <c r="E2546">
        <v>14</v>
      </c>
      <c r="F25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46" t="s">
        <v>19</v>
      </c>
      <c r="H2546">
        <v>56</v>
      </c>
      <c r="I2546">
        <v>102</v>
      </c>
      <c r="J2546">
        <v>18</v>
      </c>
      <c r="K2546" t="s">
        <v>23</v>
      </c>
      <c r="L2546">
        <f>IF(AI_Impact_on_Jobs_20303[[#This Row],[Risk_Category]] = "Low", AI_Impact_on_Jobs_20303[[#This Row],[Automation_Probability_2030]], 0)</f>
        <v>18</v>
      </c>
      <c r="M2546">
        <f>IF(AI_Impact_on_Jobs_20303[[#This Row],[Risk_Category]]="Medium", AI_Impact_on_Jobs_20303[[#This Row],[Automation_Probability_2030]], 0)</f>
        <v>0</v>
      </c>
      <c r="N2546">
        <f>IF(AI_Impact_on_Jobs_20303[[#This Row],[Risk_Category]]="High", AI_Impact_on_Jobs_20303[[#This Row],[Automation_Probability_2030]], 0)</f>
        <v>0</v>
      </c>
      <c r="O2546">
        <f>AVERAGE(AI_Impact_on_Jobs_20303[[#This Row],[Skill_1]:[Skill_10]])</f>
        <v>59.4</v>
      </c>
      <c r="P2546">
        <v>82</v>
      </c>
      <c r="Q2546">
        <v>99</v>
      </c>
      <c r="R2546">
        <v>63</v>
      </c>
      <c r="S2546">
        <v>38</v>
      </c>
      <c r="T2546">
        <v>22</v>
      </c>
      <c r="U2546">
        <v>2</v>
      </c>
      <c r="V2546">
        <v>86</v>
      </c>
      <c r="W2546">
        <v>99</v>
      </c>
      <c r="X2546">
        <v>7</v>
      </c>
      <c r="Y2546">
        <v>96</v>
      </c>
    </row>
    <row r="2547" spans="1:25" x14ac:dyDescent="0.35">
      <c r="A2547">
        <v>2546</v>
      </c>
      <c r="B2547" t="s">
        <v>35</v>
      </c>
      <c r="C2547">
        <v>115692</v>
      </c>
      <c r="D2547">
        <f>ROUND(AI_Impact_on_Jobs_20303[[#This Row],[Salary]]/1000, 1)</f>
        <v>115.7</v>
      </c>
      <c r="E2547">
        <v>16</v>
      </c>
      <c r="F25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47" t="s">
        <v>25</v>
      </c>
      <c r="H2547">
        <v>63</v>
      </c>
      <c r="I2547">
        <v>101</v>
      </c>
      <c r="J2547">
        <v>49</v>
      </c>
      <c r="K2547" t="s">
        <v>27</v>
      </c>
      <c r="L2547">
        <f>IF(AI_Impact_on_Jobs_20303[[#This Row],[Risk_Category]] = "Low", AI_Impact_on_Jobs_20303[[#This Row],[Automation_Probability_2030]], 0)</f>
        <v>0</v>
      </c>
      <c r="M2547">
        <f>IF(AI_Impact_on_Jobs_20303[[#This Row],[Risk_Category]]="Medium", AI_Impact_on_Jobs_20303[[#This Row],[Automation_Probability_2030]], 0)</f>
        <v>49</v>
      </c>
      <c r="N2547">
        <f>IF(AI_Impact_on_Jobs_20303[[#This Row],[Risk_Category]]="High", AI_Impact_on_Jobs_20303[[#This Row],[Automation_Probability_2030]], 0)</f>
        <v>0</v>
      </c>
      <c r="O2547">
        <f>AVERAGE(AI_Impact_on_Jobs_20303[[#This Row],[Skill_1]:[Skill_10]])</f>
        <v>49.7</v>
      </c>
      <c r="P2547">
        <v>63</v>
      </c>
      <c r="Q2547">
        <v>31</v>
      </c>
      <c r="R2547">
        <v>64</v>
      </c>
      <c r="S2547">
        <v>67</v>
      </c>
      <c r="T2547">
        <v>84</v>
      </c>
      <c r="U2547">
        <v>73</v>
      </c>
      <c r="V2547">
        <v>32</v>
      </c>
      <c r="W2547">
        <v>45</v>
      </c>
      <c r="X2547">
        <v>12</v>
      </c>
      <c r="Y2547">
        <v>26</v>
      </c>
    </row>
    <row r="2548" spans="1:25" x14ac:dyDescent="0.35">
      <c r="A2548">
        <v>2547</v>
      </c>
      <c r="B2548" t="s">
        <v>41</v>
      </c>
      <c r="C2548">
        <v>72971</v>
      </c>
      <c r="D2548">
        <f>ROUND(AI_Impact_on_Jobs_20303[[#This Row],[Salary]]/1000, 1)</f>
        <v>73</v>
      </c>
      <c r="E2548">
        <v>9</v>
      </c>
      <c r="F25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48" t="s">
        <v>25</v>
      </c>
      <c r="H2548">
        <v>1</v>
      </c>
      <c r="I2548">
        <v>107</v>
      </c>
      <c r="J2548">
        <v>8</v>
      </c>
      <c r="K2548" t="s">
        <v>20</v>
      </c>
      <c r="L2548">
        <f>IF(AI_Impact_on_Jobs_20303[[#This Row],[Risk_Category]] = "Low", AI_Impact_on_Jobs_20303[[#This Row],[Automation_Probability_2030]], 0)</f>
        <v>0</v>
      </c>
      <c r="M2548">
        <f>IF(AI_Impact_on_Jobs_20303[[#This Row],[Risk_Category]]="Medium", AI_Impact_on_Jobs_20303[[#This Row],[Automation_Probability_2030]], 0)</f>
        <v>0</v>
      </c>
      <c r="N2548">
        <f>IF(AI_Impact_on_Jobs_20303[[#This Row],[Risk_Category]]="High", AI_Impact_on_Jobs_20303[[#This Row],[Automation_Probability_2030]], 0)</f>
        <v>8</v>
      </c>
      <c r="O2548">
        <f>AVERAGE(AI_Impact_on_Jobs_20303[[#This Row],[Skill_1]:[Skill_10]])</f>
        <v>26.4</v>
      </c>
      <c r="P2548">
        <v>3</v>
      </c>
      <c r="Q2548">
        <v>43</v>
      </c>
      <c r="R2548">
        <v>28</v>
      </c>
      <c r="S2548">
        <v>7</v>
      </c>
      <c r="T2548">
        <v>29</v>
      </c>
      <c r="U2548">
        <v>29</v>
      </c>
      <c r="V2548">
        <v>36</v>
      </c>
      <c r="W2548">
        <v>37</v>
      </c>
      <c r="X2548">
        <v>43</v>
      </c>
      <c r="Y2548">
        <v>9</v>
      </c>
    </row>
    <row r="2549" spans="1:25" x14ac:dyDescent="0.35">
      <c r="A2549">
        <v>2548</v>
      </c>
      <c r="B2549" t="s">
        <v>40</v>
      </c>
      <c r="C2549">
        <v>75456</v>
      </c>
      <c r="D2549">
        <f>ROUND(AI_Impact_on_Jobs_20303[[#This Row],[Salary]]/1000, 1)</f>
        <v>75.5</v>
      </c>
      <c r="E2549">
        <v>27</v>
      </c>
      <c r="F25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49" t="s">
        <v>19</v>
      </c>
      <c r="H2549">
        <v>88</v>
      </c>
      <c r="I2549">
        <v>149</v>
      </c>
      <c r="J2549">
        <v>14</v>
      </c>
      <c r="K2549" t="s">
        <v>23</v>
      </c>
      <c r="L2549">
        <f>IF(AI_Impact_on_Jobs_20303[[#This Row],[Risk_Category]] = "Low", AI_Impact_on_Jobs_20303[[#This Row],[Automation_Probability_2030]], 0)</f>
        <v>14</v>
      </c>
      <c r="M2549">
        <f>IF(AI_Impact_on_Jobs_20303[[#This Row],[Risk_Category]]="Medium", AI_Impact_on_Jobs_20303[[#This Row],[Automation_Probability_2030]], 0)</f>
        <v>0</v>
      </c>
      <c r="N2549">
        <f>IF(AI_Impact_on_Jobs_20303[[#This Row],[Risk_Category]]="High", AI_Impact_on_Jobs_20303[[#This Row],[Automation_Probability_2030]], 0)</f>
        <v>0</v>
      </c>
      <c r="O2549">
        <f>AVERAGE(AI_Impact_on_Jobs_20303[[#This Row],[Skill_1]:[Skill_10]])</f>
        <v>46.5</v>
      </c>
      <c r="P2549">
        <v>95</v>
      </c>
      <c r="Q2549">
        <v>76</v>
      </c>
      <c r="R2549">
        <v>17</v>
      </c>
      <c r="S2549">
        <v>5</v>
      </c>
      <c r="T2549">
        <v>21</v>
      </c>
      <c r="U2549">
        <v>78</v>
      </c>
      <c r="V2549">
        <v>63</v>
      </c>
      <c r="W2549">
        <v>22</v>
      </c>
      <c r="X2549">
        <v>74</v>
      </c>
      <c r="Y2549">
        <v>14</v>
      </c>
    </row>
    <row r="2550" spans="1:25" x14ac:dyDescent="0.35">
      <c r="A2550">
        <v>2549</v>
      </c>
      <c r="B2550" t="s">
        <v>44</v>
      </c>
      <c r="C2550">
        <v>42929</v>
      </c>
      <c r="D2550">
        <f>ROUND(AI_Impact_on_Jobs_20303[[#This Row],[Salary]]/1000, 1)</f>
        <v>42.9</v>
      </c>
      <c r="E2550">
        <v>12</v>
      </c>
      <c r="F25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50" t="s">
        <v>25</v>
      </c>
      <c r="H2550">
        <v>79</v>
      </c>
      <c r="I2550">
        <v>147</v>
      </c>
      <c r="J2550">
        <v>36</v>
      </c>
      <c r="K2550" t="s">
        <v>27</v>
      </c>
      <c r="L2550">
        <f>IF(AI_Impact_on_Jobs_20303[[#This Row],[Risk_Category]] = "Low", AI_Impact_on_Jobs_20303[[#This Row],[Automation_Probability_2030]], 0)</f>
        <v>0</v>
      </c>
      <c r="M2550">
        <f>IF(AI_Impact_on_Jobs_20303[[#This Row],[Risk_Category]]="Medium", AI_Impact_on_Jobs_20303[[#This Row],[Automation_Probability_2030]], 0)</f>
        <v>36</v>
      </c>
      <c r="N2550">
        <f>IF(AI_Impact_on_Jobs_20303[[#This Row],[Risk_Category]]="High", AI_Impact_on_Jobs_20303[[#This Row],[Automation_Probability_2030]], 0)</f>
        <v>0</v>
      </c>
      <c r="O2550">
        <f>AVERAGE(AI_Impact_on_Jobs_20303[[#This Row],[Skill_1]:[Skill_10]])</f>
        <v>50.5</v>
      </c>
      <c r="P2550">
        <v>91</v>
      </c>
      <c r="Q2550">
        <v>34</v>
      </c>
      <c r="R2550">
        <v>42</v>
      </c>
      <c r="S2550">
        <v>47</v>
      </c>
      <c r="T2550">
        <v>63</v>
      </c>
      <c r="U2550">
        <v>99</v>
      </c>
      <c r="V2550">
        <v>6</v>
      </c>
      <c r="W2550">
        <v>93</v>
      </c>
      <c r="X2550">
        <v>26</v>
      </c>
      <c r="Y2550">
        <v>4</v>
      </c>
    </row>
    <row r="2551" spans="1:25" x14ac:dyDescent="0.35">
      <c r="A2551">
        <v>2550</v>
      </c>
      <c r="B2551" t="s">
        <v>32</v>
      </c>
      <c r="C2551">
        <v>87735</v>
      </c>
      <c r="D2551">
        <f>ROUND(AI_Impact_on_Jobs_20303[[#This Row],[Salary]]/1000, 1)</f>
        <v>87.7</v>
      </c>
      <c r="E2551">
        <v>6</v>
      </c>
      <c r="F25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51" t="s">
        <v>22</v>
      </c>
      <c r="H2551">
        <v>32</v>
      </c>
      <c r="I2551">
        <v>148</v>
      </c>
      <c r="J2551">
        <v>59</v>
      </c>
      <c r="K2551" t="s">
        <v>27</v>
      </c>
      <c r="L2551">
        <f>IF(AI_Impact_on_Jobs_20303[[#This Row],[Risk_Category]] = "Low", AI_Impact_on_Jobs_20303[[#This Row],[Automation_Probability_2030]], 0)</f>
        <v>0</v>
      </c>
      <c r="M2551">
        <f>IF(AI_Impact_on_Jobs_20303[[#This Row],[Risk_Category]]="Medium", AI_Impact_on_Jobs_20303[[#This Row],[Automation_Probability_2030]], 0)</f>
        <v>59</v>
      </c>
      <c r="N2551">
        <f>IF(AI_Impact_on_Jobs_20303[[#This Row],[Risk_Category]]="High", AI_Impact_on_Jobs_20303[[#This Row],[Automation_Probability_2030]], 0)</f>
        <v>0</v>
      </c>
      <c r="O2551">
        <f>AVERAGE(AI_Impact_on_Jobs_20303[[#This Row],[Skill_1]:[Skill_10]])</f>
        <v>44.3</v>
      </c>
      <c r="P2551">
        <v>48</v>
      </c>
      <c r="Q2551">
        <v>75</v>
      </c>
      <c r="R2551">
        <v>47</v>
      </c>
      <c r="S2551">
        <v>2</v>
      </c>
      <c r="T2551">
        <v>54</v>
      </c>
      <c r="U2551">
        <v>63</v>
      </c>
      <c r="V2551">
        <v>98</v>
      </c>
      <c r="W2551">
        <v>4</v>
      </c>
      <c r="X2551">
        <v>51</v>
      </c>
      <c r="Y2551">
        <v>1</v>
      </c>
    </row>
    <row r="2552" spans="1:25" x14ac:dyDescent="0.35">
      <c r="A2552">
        <v>2551</v>
      </c>
      <c r="B2552" t="s">
        <v>42</v>
      </c>
      <c r="C2552">
        <v>69029</v>
      </c>
      <c r="D2552">
        <f>ROUND(AI_Impact_on_Jobs_20303[[#This Row],[Salary]]/1000, 1)</f>
        <v>69</v>
      </c>
      <c r="E2552">
        <v>23</v>
      </c>
      <c r="F25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52" t="s">
        <v>25</v>
      </c>
      <c r="H2552">
        <v>61</v>
      </c>
      <c r="I2552">
        <v>73</v>
      </c>
      <c r="J2552">
        <v>6</v>
      </c>
      <c r="K2552" t="s">
        <v>27</v>
      </c>
      <c r="L2552">
        <f>IF(AI_Impact_on_Jobs_20303[[#This Row],[Risk_Category]] = "Low", AI_Impact_on_Jobs_20303[[#This Row],[Automation_Probability_2030]], 0)</f>
        <v>0</v>
      </c>
      <c r="M2552">
        <f>IF(AI_Impact_on_Jobs_20303[[#This Row],[Risk_Category]]="Medium", AI_Impact_on_Jobs_20303[[#This Row],[Automation_Probability_2030]], 0)</f>
        <v>6</v>
      </c>
      <c r="N2552">
        <f>IF(AI_Impact_on_Jobs_20303[[#This Row],[Risk_Category]]="High", AI_Impact_on_Jobs_20303[[#This Row],[Automation_Probability_2030]], 0)</f>
        <v>0</v>
      </c>
      <c r="O2552">
        <f>AVERAGE(AI_Impact_on_Jobs_20303[[#This Row],[Skill_1]:[Skill_10]])</f>
        <v>45.4</v>
      </c>
      <c r="P2552">
        <v>51</v>
      </c>
      <c r="Q2552">
        <v>22</v>
      </c>
      <c r="R2552">
        <v>49</v>
      </c>
      <c r="S2552">
        <v>0</v>
      </c>
      <c r="T2552">
        <v>86</v>
      </c>
      <c r="U2552">
        <v>1</v>
      </c>
      <c r="V2552">
        <v>1</v>
      </c>
      <c r="W2552">
        <v>61</v>
      </c>
      <c r="X2552">
        <v>97</v>
      </c>
      <c r="Y2552">
        <v>86</v>
      </c>
    </row>
    <row r="2553" spans="1:25" x14ac:dyDescent="0.35">
      <c r="A2553">
        <v>2552</v>
      </c>
      <c r="B2553" t="s">
        <v>34</v>
      </c>
      <c r="C2553">
        <v>50387</v>
      </c>
      <c r="D2553">
        <f>ROUND(AI_Impact_on_Jobs_20303[[#This Row],[Salary]]/1000, 1)</f>
        <v>50.4</v>
      </c>
      <c r="E2553">
        <v>18</v>
      </c>
      <c r="F25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53" t="s">
        <v>19</v>
      </c>
      <c r="H2553">
        <v>2</v>
      </c>
      <c r="I2553">
        <v>113</v>
      </c>
      <c r="J2553">
        <v>63</v>
      </c>
      <c r="K2553" t="s">
        <v>27</v>
      </c>
      <c r="L2553">
        <f>IF(AI_Impact_on_Jobs_20303[[#This Row],[Risk_Category]] = "Low", AI_Impact_on_Jobs_20303[[#This Row],[Automation_Probability_2030]], 0)</f>
        <v>0</v>
      </c>
      <c r="M2553">
        <f>IF(AI_Impact_on_Jobs_20303[[#This Row],[Risk_Category]]="Medium", AI_Impact_on_Jobs_20303[[#This Row],[Automation_Probability_2030]], 0)</f>
        <v>63</v>
      </c>
      <c r="N2553">
        <f>IF(AI_Impact_on_Jobs_20303[[#This Row],[Risk_Category]]="High", AI_Impact_on_Jobs_20303[[#This Row],[Automation_Probability_2030]], 0)</f>
        <v>0</v>
      </c>
      <c r="O2553">
        <f>AVERAGE(AI_Impact_on_Jobs_20303[[#This Row],[Skill_1]:[Skill_10]])</f>
        <v>23.8</v>
      </c>
      <c r="P2553">
        <v>36</v>
      </c>
      <c r="Q2553">
        <v>43</v>
      </c>
      <c r="R2553">
        <v>12</v>
      </c>
      <c r="S2553">
        <v>15</v>
      </c>
      <c r="T2553">
        <v>57</v>
      </c>
      <c r="U2553">
        <v>1</v>
      </c>
      <c r="V2553">
        <v>2</v>
      </c>
      <c r="W2553">
        <v>23</v>
      </c>
      <c r="X2553">
        <v>44</v>
      </c>
      <c r="Y2553">
        <v>5</v>
      </c>
    </row>
    <row r="2554" spans="1:25" x14ac:dyDescent="0.35">
      <c r="A2554">
        <v>2553</v>
      </c>
      <c r="B2554" t="s">
        <v>33</v>
      </c>
      <c r="C2554">
        <v>94918</v>
      </c>
      <c r="D2554">
        <f>ROUND(AI_Impact_on_Jobs_20303[[#This Row],[Salary]]/1000, 1)</f>
        <v>94.9</v>
      </c>
      <c r="E2554">
        <v>29</v>
      </c>
      <c r="F25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54" t="s">
        <v>22</v>
      </c>
      <c r="H2554">
        <v>93</v>
      </c>
      <c r="I2554">
        <v>52</v>
      </c>
      <c r="J2554">
        <v>86</v>
      </c>
      <c r="K2554" t="s">
        <v>20</v>
      </c>
      <c r="L2554">
        <f>IF(AI_Impact_on_Jobs_20303[[#This Row],[Risk_Category]] = "Low", AI_Impact_on_Jobs_20303[[#This Row],[Automation_Probability_2030]], 0)</f>
        <v>0</v>
      </c>
      <c r="M2554">
        <f>IF(AI_Impact_on_Jobs_20303[[#This Row],[Risk_Category]]="Medium", AI_Impact_on_Jobs_20303[[#This Row],[Automation_Probability_2030]], 0)</f>
        <v>0</v>
      </c>
      <c r="N2554">
        <f>IF(AI_Impact_on_Jobs_20303[[#This Row],[Risk_Category]]="High", AI_Impact_on_Jobs_20303[[#This Row],[Automation_Probability_2030]], 0)</f>
        <v>86</v>
      </c>
      <c r="O2554">
        <f>AVERAGE(AI_Impact_on_Jobs_20303[[#This Row],[Skill_1]:[Skill_10]])</f>
        <v>45.9</v>
      </c>
      <c r="P2554">
        <v>84</v>
      </c>
      <c r="Q2554">
        <v>31</v>
      </c>
      <c r="R2554">
        <v>13</v>
      </c>
      <c r="S2554">
        <v>4</v>
      </c>
      <c r="T2554">
        <v>64</v>
      </c>
      <c r="U2554">
        <v>55</v>
      </c>
      <c r="V2554">
        <v>23</v>
      </c>
      <c r="W2554">
        <v>83</v>
      </c>
      <c r="X2554">
        <v>74</v>
      </c>
      <c r="Y2554">
        <v>28</v>
      </c>
    </row>
    <row r="2555" spans="1:25" x14ac:dyDescent="0.35">
      <c r="A2555">
        <v>2554</v>
      </c>
      <c r="B2555" t="s">
        <v>37</v>
      </c>
      <c r="C2555">
        <v>56154</v>
      </c>
      <c r="D2555">
        <f>ROUND(AI_Impact_on_Jobs_20303[[#This Row],[Salary]]/1000, 1)</f>
        <v>56.2</v>
      </c>
      <c r="E2555">
        <v>26</v>
      </c>
      <c r="F25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55" t="s">
        <v>22</v>
      </c>
      <c r="H2555">
        <v>24</v>
      </c>
      <c r="I2555">
        <v>118</v>
      </c>
      <c r="J2555">
        <v>35</v>
      </c>
      <c r="K2555" t="s">
        <v>27</v>
      </c>
      <c r="L2555">
        <f>IF(AI_Impact_on_Jobs_20303[[#This Row],[Risk_Category]] = "Low", AI_Impact_on_Jobs_20303[[#This Row],[Automation_Probability_2030]], 0)</f>
        <v>0</v>
      </c>
      <c r="M2555">
        <f>IF(AI_Impact_on_Jobs_20303[[#This Row],[Risk_Category]]="Medium", AI_Impact_on_Jobs_20303[[#This Row],[Automation_Probability_2030]], 0)</f>
        <v>35</v>
      </c>
      <c r="N2555">
        <f>IF(AI_Impact_on_Jobs_20303[[#This Row],[Risk_Category]]="High", AI_Impact_on_Jobs_20303[[#This Row],[Automation_Probability_2030]], 0)</f>
        <v>0</v>
      </c>
      <c r="O2555">
        <f>AVERAGE(AI_Impact_on_Jobs_20303[[#This Row],[Skill_1]:[Skill_10]])</f>
        <v>36</v>
      </c>
      <c r="P2555">
        <v>69</v>
      </c>
      <c r="Q2555">
        <v>24</v>
      </c>
      <c r="R2555">
        <v>57</v>
      </c>
      <c r="S2555">
        <v>17</v>
      </c>
      <c r="T2555">
        <v>73</v>
      </c>
      <c r="U2555">
        <v>6</v>
      </c>
      <c r="V2555">
        <v>17</v>
      </c>
      <c r="W2555">
        <v>18</v>
      </c>
      <c r="X2555">
        <v>4</v>
      </c>
      <c r="Y2555">
        <v>75</v>
      </c>
    </row>
    <row r="2556" spans="1:25" x14ac:dyDescent="0.35">
      <c r="A2556">
        <v>2555</v>
      </c>
      <c r="B2556" t="s">
        <v>39</v>
      </c>
      <c r="C2556">
        <v>141634</v>
      </c>
      <c r="D2556">
        <f>ROUND(AI_Impact_on_Jobs_20303[[#This Row],[Salary]]/1000, 1)</f>
        <v>141.6</v>
      </c>
      <c r="E2556">
        <v>0</v>
      </c>
      <c r="F25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56" t="s">
        <v>22</v>
      </c>
      <c r="H2556">
        <v>78</v>
      </c>
      <c r="I2556">
        <v>136</v>
      </c>
      <c r="J2556">
        <v>7</v>
      </c>
      <c r="K2556" t="s">
        <v>27</v>
      </c>
      <c r="L2556">
        <f>IF(AI_Impact_on_Jobs_20303[[#This Row],[Risk_Category]] = "Low", AI_Impact_on_Jobs_20303[[#This Row],[Automation_Probability_2030]], 0)</f>
        <v>0</v>
      </c>
      <c r="M2556">
        <f>IF(AI_Impact_on_Jobs_20303[[#This Row],[Risk_Category]]="Medium", AI_Impact_on_Jobs_20303[[#This Row],[Automation_Probability_2030]], 0)</f>
        <v>7</v>
      </c>
      <c r="N2556">
        <f>IF(AI_Impact_on_Jobs_20303[[#This Row],[Risk_Category]]="High", AI_Impact_on_Jobs_20303[[#This Row],[Automation_Probability_2030]], 0)</f>
        <v>0</v>
      </c>
      <c r="O2556">
        <f>AVERAGE(AI_Impact_on_Jobs_20303[[#This Row],[Skill_1]:[Skill_10]])</f>
        <v>40.9</v>
      </c>
      <c r="P2556">
        <v>12</v>
      </c>
      <c r="Q2556">
        <v>56</v>
      </c>
      <c r="R2556">
        <v>98</v>
      </c>
      <c r="S2556">
        <v>66</v>
      </c>
      <c r="T2556">
        <v>37</v>
      </c>
      <c r="U2556">
        <v>15</v>
      </c>
      <c r="V2556">
        <v>15</v>
      </c>
      <c r="W2556">
        <v>36</v>
      </c>
      <c r="X2556">
        <v>71</v>
      </c>
      <c r="Y2556">
        <v>3</v>
      </c>
    </row>
    <row r="2557" spans="1:25" x14ac:dyDescent="0.35">
      <c r="A2557">
        <v>2556</v>
      </c>
      <c r="B2557" t="s">
        <v>24</v>
      </c>
      <c r="C2557">
        <v>50377</v>
      </c>
      <c r="D2557">
        <f>ROUND(AI_Impact_on_Jobs_20303[[#This Row],[Salary]]/1000, 1)</f>
        <v>50.4</v>
      </c>
      <c r="E2557">
        <v>0</v>
      </c>
      <c r="F25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57" t="s">
        <v>22</v>
      </c>
      <c r="H2557">
        <v>94</v>
      </c>
      <c r="I2557">
        <v>139</v>
      </c>
      <c r="J2557">
        <v>93</v>
      </c>
      <c r="K2557" t="s">
        <v>20</v>
      </c>
      <c r="L2557">
        <f>IF(AI_Impact_on_Jobs_20303[[#This Row],[Risk_Category]] = "Low", AI_Impact_on_Jobs_20303[[#This Row],[Automation_Probability_2030]], 0)</f>
        <v>0</v>
      </c>
      <c r="M2557">
        <f>IF(AI_Impact_on_Jobs_20303[[#This Row],[Risk_Category]]="Medium", AI_Impact_on_Jobs_20303[[#This Row],[Automation_Probability_2030]], 0)</f>
        <v>0</v>
      </c>
      <c r="N2557">
        <f>IF(AI_Impact_on_Jobs_20303[[#This Row],[Risk_Category]]="High", AI_Impact_on_Jobs_20303[[#This Row],[Automation_Probability_2030]], 0)</f>
        <v>93</v>
      </c>
      <c r="O2557">
        <f>AVERAGE(AI_Impact_on_Jobs_20303[[#This Row],[Skill_1]:[Skill_10]])</f>
        <v>47.1</v>
      </c>
      <c r="P2557">
        <v>2</v>
      </c>
      <c r="Q2557">
        <v>98</v>
      </c>
      <c r="R2557">
        <v>37</v>
      </c>
      <c r="S2557">
        <v>87</v>
      </c>
      <c r="T2557">
        <v>19</v>
      </c>
      <c r="U2557">
        <v>45</v>
      </c>
      <c r="V2557">
        <v>4</v>
      </c>
      <c r="W2557">
        <v>4</v>
      </c>
      <c r="X2557">
        <v>94</v>
      </c>
      <c r="Y2557">
        <v>81</v>
      </c>
    </row>
    <row r="2558" spans="1:25" x14ac:dyDescent="0.35">
      <c r="A2558">
        <v>2557</v>
      </c>
      <c r="B2558" t="s">
        <v>35</v>
      </c>
      <c r="C2558">
        <v>74516</v>
      </c>
      <c r="D2558">
        <f>ROUND(AI_Impact_on_Jobs_20303[[#This Row],[Salary]]/1000, 1)</f>
        <v>74.5</v>
      </c>
      <c r="E2558">
        <v>10</v>
      </c>
      <c r="F25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58" t="s">
        <v>25</v>
      </c>
      <c r="H2558">
        <v>53</v>
      </c>
      <c r="I2558">
        <v>125</v>
      </c>
      <c r="J2558">
        <v>44</v>
      </c>
      <c r="K2558" t="s">
        <v>27</v>
      </c>
      <c r="L2558">
        <f>IF(AI_Impact_on_Jobs_20303[[#This Row],[Risk_Category]] = "Low", AI_Impact_on_Jobs_20303[[#This Row],[Automation_Probability_2030]], 0)</f>
        <v>0</v>
      </c>
      <c r="M2558">
        <f>IF(AI_Impact_on_Jobs_20303[[#This Row],[Risk_Category]]="Medium", AI_Impact_on_Jobs_20303[[#This Row],[Automation_Probability_2030]], 0)</f>
        <v>44</v>
      </c>
      <c r="N2558">
        <f>IF(AI_Impact_on_Jobs_20303[[#This Row],[Risk_Category]]="High", AI_Impact_on_Jobs_20303[[#This Row],[Automation_Probability_2030]], 0)</f>
        <v>0</v>
      </c>
      <c r="O2558">
        <f>AVERAGE(AI_Impact_on_Jobs_20303[[#This Row],[Skill_1]:[Skill_10]])</f>
        <v>62.8</v>
      </c>
      <c r="P2558">
        <v>76</v>
      </c>
      <c r="Q2558">
        <v>49</v>
      </c>
      <c r="R2558">
        <v>64</v>
      </c>
      <c r="S2558">
        <v>96</v>
      </c>
      <c r="T2558">
        <v>47</v>
      </c>
      <c r="U2558">
        <v>42</v>
      </c>
      <c r="V2558">
        <v>91</v>
      </c>
      <c r="W2558">
        <v>9</v>
      </c>
      <c r="X2558">
        <v>99</v>
      </c>
      <c r="Y2558">
        <v>55</v>
      </c>
    </row>
    <row r="2559" spans="1:25" x14ac:dyDescent="0.35">
      <c r="A2559">
        <v>2558</v>
      </c>
      <c r="B2559" t="s">
        <v>32</v>
      </c>
      <c r="C2559">
        <v>129895</v>
      </c>
      <c r="D2559">
        <f>ROUND(AI_Impact_on_Jobs_20303[[#This Row],[Salary]]/1000, 1)</f>
        <v>129.9</v>
      </c>
      <c r="E2559">
        <v>29</v>
      </c>
      <c r="F25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59" t="s">
        <v>25</v>
      </c>
      <c r="H2559">
        <v>24</v>
      </c>
      <c r="I2559">
        <v>53</v>
      </c>
      <c r="J2559">
        <v>59</v>
      </c>
      <c r="K2559" t="s">
        <v>27</v>
      </c>
      <c r="L2559">
        <f>IF(AI_Impact_on_Jobs_20303[[#This Row],[Risk_Category]] = "Low", AI_Impact_on_Jobs_20303[[#This Row],[Automation_Probability_2030]], 0)</f>
        <v>0</v>
      </c>
      <c r="M2559">
        <f>IF(AI_Impact_on_Jobs_20303[[#This Row],[Risk_Category]]="Medium", AI_Impact_on_Jobs_20303[[#This Row],[Automation_Probability_2030]], 0)</f>
        <v>59</v>
      </c>
      <c r="N2559">
        <f>IF(AI_Impact_on_Jobs_20303[[#This Row],[Risk_Category]]="High", AI_Impact_on_Jobs_20303[[#This Row],[Automation_Probability_2030]], 0)</f>
        <v>0</v>
      </c>
      <c r="O2559">
        <f>AVERAGE(AI_Impact_on_Jobs_20303[[#This Row],[Skill_1]:[Skill_10]])</f>
        <v>60.7</v>
      </c>
      <c r="P2559">
        <v>23</v>
      </c>
      <c r="Q2559">
        <v>61</v>
      </c>
      <c r="R2559">
        <v>92</v>
      </c>
      <c r="S2559">
        <v>95</v>
      </c>
      <c r="T2559">
        <v>0</v>
      </c>
      <c r="U2559">
        <v>32</v>
      </c>
      <c r="V2559">
        <v>84</v>
      </c>
      <c r="W2559">
        <v>54</v>
      </c>
      <c r="X2559">
        <v>81</v>
      </c>
      <c r="Y2559">
        <v>85</v>
      </c>
    </row>
    <row r="2560" spans="1:25" x14ac:dyDescent="0.35">
      <c r="A2560">
        <v>2559</v>
      </c>
      <c r="B2560" t="s">
        <v>30</v>
      </c>
      <c r="C2560">
        <v>41329</v>
      </c>
      <c r="D2560">
        <f>ROUND(AI_Impact_on_Jobs_20303[[#This Row],[Salary]]/1000, 1)</f>
        <v>41.3</v>
      </c>
      <c r="E2560">
        <v>24</v>
      </c>
      <c r="F25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60" t="s">
        <v>38</v>
      </c>
      <c r="H2560">
        <v>33</v>
      </c>
      <c r="I2560">
        <v>72</v>
      </c>
      <c r="J2560">
        <v>68</v>
      </c>
      <c r="K2560" t="s">
        <v>27</v>
      </c>
      <c r="L2560">
        <f>IF(AI_Impact_on_Jobs_20303[[#This Row],[Risk_Category]] = "Low", AI_Impact_on_Jobs_20303[[#This Row],[Automation_Probability_2030]], 0)</f>
        <v>0</v>
      </c>
      <c r="M2560">
        <f>IF(AI_Impact_on_Jobs_20303[[#This Row],[Risk_Category]]="Medium", AI_Impact_on_Jobs_20303[[#This Row],[Automation_Probability_2030]], 0)</f>
        <v>68</v>
      </c>
      <c r="N2560">
        <f>IF(AI_Impact_on_Jobs_20303[[#This Row],[Risk_Category]]="High", AI_Impact_on_Jobs_20303[[#This Row],[Automation_Probability_2030]], 0)</f>
        <v>0</v>
      </c>
      <c r="O2560">
        <f>AVERAGE(AI_Impact_on_Jobs_20303[[#This Row],[Skill_1]:[Skill_10]])</f>
        <v>46.1</v>
      </c>
      <c r="P2560">
        <v>31</v>
      </c>
      <c r="Q2560">
        <v>34</v>
      </c>
      <c r="R2560">
        <v>9</v>
      </c>
      <c r="S2560">
        <v>14</v>
      </c>
      <c r="T2560">
        <v>58</v>
      </c>
      <c r="U2560">
        <v>78</v>
      </c>
      <c r="V2560">
        <v>27</v>
      </c>
      <c r="W2560">
        <v>84</v>
      </c>
      <c r="X2560">
        <v>77</v>
      </c>
      <c r="Y2560">
        <v>49</v>
      </c>
    </row>
    <row r="2561" spans="1:25" x14ac:dyDescent="0.35">
      <c r="A2561">
        <v>2560</v>
      </c>
      <c r="B2561" t="s">
        <v>41</v>
      </c>
      <c r="C2561">
        <v>40013</v>
      </c>
      <c r="D2561">
        <f>ROUND(AI_Impact_on_Jobs_20303[[#This Row],[Salary]]/1000, 1)</f>
        <v>40</v>
      </c>
      <c r="E2561">
        <v>21</v>
      </c>
      <c r="F25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61" t="s">
        <v>25</v>
      </c>
      <c r="H2561">
        <v>97</v>
      </c>
      <c r="I2561">
        <v>112</v>
      </c>
      <c r="J2561">
        <v>83</v>
      </c>
      <c r="K2561" t="s">
        <v>20</v>
      </c>
      <c r="L2561">
        <f>IF(AI_Impact_on_Jobs_20303[[#This Row],[Risk_Category]] = "Low", AI_Impact_on_Jobs_20303[[#This Row],[Automation_Probability_2030]], 0)</f>
        <v>0</v>
      </c>
      <c r="M2561">
        <f>IF(AI_Impact_on_Jobs_20303[[#This Row],[Risk_Category]]="Medium", AI_Impact_on_Jobs_20303[[#This Row],[Automation_Probability_2030]], 0)</f>
        <v>0</v>
      </c>
      <c r="N2561">
        <f>IF(AI_Impact_on_Jobs_20303[[#This Row],[Risk_Category]]="High", AI_Impact_on_Jobs_20303[[#This Row],[Automation_Probability_2030]], 0)</f>
        <v>83</v>
      </c>
      <c r="O2561">
        <f>AVERAGE(AI_Impact_on_Jobs_20303[[#This Row],[Skill_1]:[Skill_10]])</f>
        <v>48.9</v>
      </c>
      <c r="P2561">
        <v>89</v>
      </c>
      <c r="Q2561">
        <v>42</v>
      </c>
      <c r="R2561">
        <v>56</v>
      </c>
      <c r="S2561">
        <v>86</v>
      </c>
      <c r="T2561">
        <v>39</v>
      </c>
      <c r="U2561">
        <v>77</v>
      </c>
      <c r="V2561">
        <v>26</v>
      </c>
      <c r="W2561">
        <v>7</v>
      </c>
      <c r="X2561">
        <v>51</v>
      </c>
      <c r="Y2561">
        <v>16</v>
      </c>
    </row>
    <row r="2562" spans="1:25" x14ac:dyDescent="0.35">
      <c r="A2562">
        <v>2561</v>
      </c>
      <c r="B2562" t="s">
        <v>28</v>
      </c>
      <c r="C2562">
        <v>120777</v>
      </c>
      <c r="D2562">
        <f>ROUND(AI_Impact_on_Jobs_20303[[#This Row],[Salary]]/1000, 1)</f>
        <v>120.8</v>
      </c>
      <c r="E2562">
        <v>5</v>
      </c>
      <c r="F25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62" t="s">
        <v>38</v>
      </c>
      <c r="H2562">
        <v>28</v>
      </c>
      <c r="I2562">
        <v>143</v>
      </c>
      <c r="J2562">
        <v>66</v>
      </c>
      <c r="K2562" t="s">
        <v>27</v>
      </c>
      <c r="L2562">
        <f>IF(AI_Impact_on_Jobs_20303[[#This Row],[Risk_Category]] = "Low", AI_Impact_on_Jobs_20303[[#This Row],[Automation_Probability_2030]], 0)</f>
        <v>0</v>
      </c>
      <c r="M2562">
        <f>IF(AI_Impact_on_Jobs_20303[[#This Row],[Risk_Category]]="Medium", AI_Impact_on_Jobs_20303[[#This Row],[Automation_Probability_2030]], 0)</f>
        <v>66</v>
      </c>
      <c r="N2562">
        <f>IF(AI_Impact_on_Jobs_20303[[#This Row],[Risk_Category]]="High", AI_Impact_on_Jobs_20303[[#This Row],[Automation_Probability_2030]], 0)</f>
        <v>0</v>
      </c>
      <c r="O2562">
        <f>AVERAGE(AI_Impact_on_Jobs_20303[[#This Row],[Skill_1]:[Skill_10]])</f>
        <v>39.1</v>
      </c>
      <c r="P2562">
        <v>51</v>
      </c>
      <c r="Q2562">
        <v>26</v>
      </c>
      <c r="R2562">
        <v>1</v>
      </c>
      <c r="S2562">
        <v>16</v>
      </c>
      <c r="T2562">
        <v>52</v>
      </c>
      <c r="U2562">
        <v>31</v>
      </c>
      <c r="V2562">
        <v>4</v>
      </c>
      <c r="W2562">
        <v>46</v>
      </c>
      <c r="X2562">
        <v>75</v>
      </c>
      <c r="Y2562">
        <v>89</v>
      </c>
    </row>
    <row r="2563" spans="1:25" x14ac:dyDescent="0.35">
      <c r="A2563">
        <v>2562</v>
      </c>
      <c r="B2563" t="s">
        <v>37</v>
      </c>
      <c r="C2563">
        <v>107011</v>
      </c>
      <c r="D2563">
        <f>ROUND(AI_Impact_on_Jobs_20303[[#This Row],[Salary]]/1000, 1)</f>
        <v>107</v>
      </c>
      <c r="E2563">
        <v>24</v>
      </c>
      <c r="F25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63" t="s">
        <v>19</v>
      </c>
      <c r="H2563">
        <v>72</v>
      </c>
      <c r="I2563">
        <v>86</v>
      </c>
      <c r="J2563">
        <v>5</v>
      </c>
      <c r="K2563" t="s">
        <v>27</v>
      </c>
      <c r="L2563">
        <f>IF(AI_Impact_on_Jobs_20303[[#This Row],[Risk_Category]] = "Low", AI_Impact_on_Jobs_20303[[#This Row],[Automation_Probability_2030]], 0)</f>
        <v>0</v>
      </c>
      <c r="M2563">
        <f>IF(AI_Impact_on_Jobs_20303[[#This Row],[Risk_Category]]="Medium", AI_Impact_on_Jobs_20303[[#This Row],[Automation_Probability_2030]], 0)</f>
        <v>5</v>
      </c>
      <c r="N2563">
        <f>IF(AI_Impact_on_Jobs_20303[[#This Row],[Risk_Category]]="High", AI_Impact_on_Jobs_20303[[#This Row],[Automation_Probability_2030]], 0)</f>
        <v>0</v>
      </c>
      <c r="O2563">
        <f>AVERAGE(AI_Impact_on_Jobs_20303[[#This Row],[Skill_1]:[Skill_10]])</f>
        <v>60.3</v>
      </c>
      <c r="P2563">
        <v>73</v>
      </c>
      <c r="Q2563">
        <v>73</v>
      </c>
      <c r="R2563">
        <v>42</v>
      </c>
      <c r="S2563">
        <v>54</v>
      </c>
      <c r="T2563">
        <v>92</v>
      </c>
      <c r="U2563">
        <v>63</v>
      </c>
      <c r="V2563">
        <v>64</v>
      </c>
      <c r="W2563">
        <v>78</v>
      </c>
      <c r="X2563">
        <v>12</v>
      </c>
      <c r="Y2563">
        <v>52</v>
      </c>
    </row>
    <row r="2564" spans="1:25" x14ac:dyDescent="0.35">
      <c r="A2564">
        <v>2563</v>
      </c>
      <c r="B2564" t="s">
        <v>30</v>
      </c>
      <c r="C2564">
        <v>116377</v>
      </c>
      <c r="D2564">
        <f>ROUND(AI_Impact_on_Jobs_20303[[#This Row],[Salary]]/1000, 1)</f>
        <v>116.4</v>
      </c>
      <c r="E2564">
        <v>6</v>
      </c>
      <c r="F25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64" t="s">
        <v>22</v>
      </c>
      <c r="H2564">
        <v>36</v>
      </c>
      <c r="I2564">
        <v>79</v>
      </c>
      <c r="J2564">
        <v>54</v>
      </c>
      <c r="K2564" t="s">
        <v>27</v>
      </c>
      <c r="L2564">
        <f>IF(AI_Impact_on_Jobs_20303[[#This Row],[Risk_Category]] = "Low", AI_Impact_on_Jobs_20303[[#This Row],[Automation_Probability_2030]], 0)</f>
        <v>0</v>
      </c>
      <c r="M2564">
        <f>IF(AI_Impact_on_Jobs_20303[[#This Row],[Risk_Category]]="Medium", AI_Impact_on_Jobs_20303[[#This Row],[Automation_Probability_2030]], 0)</f>
        <v>54</v>
      </c>
      <c r="N2564">
        <f>IF(AI_Impact_on_Jobs_20303[[#This Row],[Risk_Category]]="High", AI_Impact_on_Jobs_20303[[#This Row],[Automation_Probability_2030]], 0)</f>
        <v>0</v>
      </c>
      <c r="O2564">
        <f>AVERAGE(AI_Impact_on_Jobs_20303[[#This Row],[Skill_1]:[Skill_10]])</f>
        <v>30.1</v>
      </c>
      <c r="P2564">
        <v>22</v>
      </c>
      <c r="Q2564">
        <v>56</v>
      </c>
      <c r="R2564">
        <v>16</v>
      </c>
      <c r="S2564">
        <v>58</v>
      </c>
      <c r="T2564">
        <v>6</v>
      </c>
      <c r="U2564">
        <v>42</v>
      </c>
      <c r="V2564">
        <v>38</v>
      </c>
      <c r="W2564">
        <v>25</v>
      </c>
      <c r="X2564">
        <v>33</v>
      </c>
      <c r="Y2564">
        <v>5</v>
      </c>
    </row>
    <row r="2565" spans="1:25" x14ac:dyDescent="0.35">
      <c r="A2565">
        <v>2564</v>
      </c>
      <c r="B2565" t="s">
        <v>26</v>
      </c>
      <c r="C2565">
        <v>67630</v>
      </c>
      <c r="D2565">
        <f>ROUND(AI_Impact_on_Jobs_20303[[#This Row],[Salary]]/1000, 1)</f>
        <v>67.599999999999994</v>
      </c>
      <c r="E2565">
        <v>25</v>
      </c>
      <c r="F25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65" t="s">
        <v>25</v>
      </c>
      <c r="H2565">
        <v>78</v>
      </c>
      <c r="I2565">
        <v>121</v>
      </c>
      <c r="J2565">
        <v>41</v>
      </c>
      <c r="K2565" t="s">
        <v>27</v>
      </c>
      <c r="L2565">
        <f>IF(AI_Impact_on_Jobs_20303[[#This Row],[Risk_Category]] = "Low", AI_Impact_on_Jobs_20303[[#This Row],[Automation_Probability_2030]], 0)</f>
        <v>0</v>
      </c>
      <c r="M2565">
        <f>IF(AI_Impact_on_Jobs_20303[[#This Row],[Risk_Category]]="Medium", AI_Impact_on_Jobs_20303[[#This Row],[Automation_Probability_2030]], 0)</f>
        <v>41</v>
      </c>
      <c r="N2565">
        <f>IF(AI_Impact_on_Jobs_20303[[#This Row],[Risk_Category]]="High", AI_Impact_on_Jobs_20303[[#This Row],[Automation_Probability_2030]], 0)</f>
        <v>0</v>
      </c>
      <c r="O2565">
        <f>AVERAGE(AI_Impact_on_Jobs_20303[[#This Row],[Skill_1]:[Skill_10]])</f>
        <v>33</v>
      </c>
      <c r="P2565">
        <v>1</v>
      </c>
      <c r="Q2565">
        <v>0</v>
      </c>
      <c r="R2565">
        <v>6</v>
      </c>
      <c r="S2565">
        <v>21</v>
      </c>
      <c r="T2565">
        <v>1</v>
      </c>
      <c r="U2565">
        <v>36</v>
      </c>
      <c r="V2565">
        <v>96</v>
      </c>
      <c r="W2565">
        <v>69</v>
      </c>
      <c r="X2565">
        <v>86</v>
      </c>
      <c r="Y2565">
        <v>14</v>
      </c>
    </row>
    <row r="2566" spans="1:25" x14ac:dyDescent="0.35">
      <c r="A2566">
        <v>2565</v>
      </c>
      <c r="B2566" t="s">
        <v>40</v>
      </c>
      <c r="C2566">
        <v>96360</v>
      </c>
      <c r="D2566">
        <f>ROUND(AI_Impact_on_Jobs_20303[[#This Row],[Salary]]/1000, 1)</f>
        <v>96.4</v>
      </c>
      <c r="E2566">
        <v>15</v>
      </c>
      <c r="F25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66" t="s">
        <v>19</v>
      </c>
      <c r="H2566">
        <v>66</v>
      </c>
      <c r="I2566">
        <v>8</v>
      </c>
      <c r="J2566">
        <v>7</v>
      </c>
      <c r="K2566" t="s">
        <v>23</v>
      </c>
      <c r="L2566">
        <f>IF(AI_Impact_on_Jobs_20303[[#This Row],[Risk_Category]] = "Low", AI_Impact_on_Jobs_20303[[#This Row],[Automation_Probability_2030]], 0)</f>
        <v>7</v>
      </c>
      <c r="M2566">
        <f>IF(AI_Impact_on_Jobs_20303[[#This Row],[Risk_Category]]="Medium", AI_Impact_on_Jobs_20303[[#This Row],[Automation_Probability_2030]], 0)</f>
        <v>0</v>
      </c>
      <c r="N2566">
        <f>IF(AI_Impact_on_Jobs_20303[[#This Row],[Risk_Category]]="High", AI_Impact_on_Jobs_20303[[#This Row],[Automation_Probability_2030]], 0)</f>
        <v>0</v>
      </c>
      <c r="O2566">
        <f>AVERAGE(AI_Impact_on_Jobs_20303[[#This Row],[Skill_1]:[Skill_10]])</f>
        <v>40.1</v>
      </c>
      <c r="P2566">
        <v>37</v>
      </c>
      <c r="Q2566">
        <v>4</v>
      </c>
      <c r="R2566">
        <v>27</v>
      </c>
      <c r="S2566">
        <v>22</v>
      </c>
      <c r="T2566">
        <v>36</v>
      </c>
      <c r="U2566">
        <v>64</v>
      </c>
      <c r="V2566">
        <v>95</v>
      </c>
      <c r="W2566">
        <v>7</v>
      </c>
      <c r="X2566">
        <v>78</v>
      </c>
      <c r="Y2566">
        <v>31</v>
      </c>
    </row>
    <row r="2567" spans="1:25" x14ac:dyDescent="0.35">
      <c r="A2567">
        <v>2566</v>
      </c>
      <c r="B2567" t="s">
        <v>43</v>
      </c>
      <c r="C2567">
        <v>103850</v>
      </c>
      <c r="D2567">
        <f>ROUND(AI_Impact_on_Jobs_20303[[#This Row],[Salary]]/1000, 1)</f>
        <v>103.9</v>
      </c>
      <c r="E2567">
        <v>7</v>
      </c>
      <c r="F25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67" t="s">
        <v>19</v>
      </c>
      <c r="H2567">
        <v>29</v>
      </c>
      <c r="I2567">
        <v>9</v>
      </c>
      <c r="J2567">
        <v>22</v>
      </c>
      <c r="K2567" t="s">
        <v>23</v>
      </c>
      <c r="L2567">
        <f>IF(AI_Impact_on_Jobs_20303[[#This Row],[Risk_Category]] = "Low", AI_Impact_on_Jobs_20303[[#This Row],[Automation_Probability_2030]], 0)</f>
        <v>22</v>
      </c>
      <c r="M2567">
        <f>IF(AI_Impact_on_Jobs_20303[[#This Row],[Risk_Category]]="Medium", AI_Impact_on_Jobs_20303[[#This Row],[Automation_Probability_2030]], 0)</f>
        <v>0</v>
      </c>
      <c r="N2567">
        <f>IF(AI_Impact_on_Jobs_20303[[#This Row],[Risk_Category]]="High", AI_Impact_on_Jobs_20303[[#This Row],[Automation_Probability_2030]], 0)</f>
        <v>0</v>
      </c>
      <c r="O2567">
        <f>AVERAGE(AI_Impact_on_Jobs_20303[[#This Row],[Skill_1]:[Skill_10]])</f>
        <v>55.6</v>
      </c>
      <c r="P2567">
        <v>94</v>
      </c>
      <c r="Q2567">
        <v>81</v>
      </c>
      <c r="R2567">
        <v>27</v>
      </c>
      <c r="S2567">
        <v>82</v>
      </c>
      <c r="T2567">
        <v>41</v>
      </c>
      <c r="U2567">
        <v>18</v>
      </c>
      <c r="V2567">
        <v>46</v>
      </c>
      <c r="W2567">
        <v>56</v>
      </c>
      <c r="X2567">
        <v>76</v>
      </c>
      <c r="Y2567">
        <v>35</v>
      </c>
    </row>
    <row r="2568" spans="1:25" x14ac:dyDescent="0.35">
      <c r="A2568">
        <v>2567</v>
      </c>
      <c r="B2568" t="s">
        <v>29</v>
      </c>
      <c r="C2568">
        <v>117133</v>
      </c>
      <c r="D2568">
        <f>ROUND(AI_Impact_on_Jobs_20303[[#This Row],[Salary]]/1000, 1)</f>
        <v>117.1</v>
      </c>
      <c r="E2568">
        <v>23</v>
      </c>
      <c r="F25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68" t="s">
        <v>25</v>
      </c>
      <c r="H2568">
        <v>9</v>
      </c>
      <c r="I2568">
        <v>61</v>
      </c>
      <c r="J2568">
        <v>29</v>
      </c>
      <c r="K2568" t="s">
        <v>23</v>
      </c>
      <c r="L2568">
        <f>IF(AI_Impact_on_Jobs_20303[[#This Row],[Risk_Category]] = "Low", AI_Impact_on_Jobs_20303[[#This Row],[Automation_Probability_2030]], 0)</f>
        <v>29</v>
      </c>
      <c r="M2568">
        <f>IF(AI_Impact_on_Jobs_20303[[#This Row],[Risk_Category]]="Medium", AI_Impact_on_Jobs_20303[[#This Row],[Automation_Probability_2030]], 0)</f>
        <v>0</v>
      </c>
      <c r="N2568">
        <f>IF(AI_Impact_on_Jobs_20303[[#This Row],[Risk_Category]]="High", AI_Impact_on_Jobs_20303[[#This Row],[Automation_Probability_2030]], 0)</f>
        <v>0</v>
      </c>
      <c r="O2568">
        <f>AVERAGE(AI_Impact_on_Jobs_20303[[#This Row],[Skill_1]:[Skill_10]])</f>
        <v>61.4</v>
      </c>
      <c r="P2568">
        <v>95</v>
      </c>
      <c r="Q2568">
        <v>97</v>
      </c>
      <c r="R2568">
        <v>3</v>
      </c>
      <c r="S2568">
        <v>19</v>
      </c>
      <c r="T2568">
        <v>98</v>
      </c>
      <c r="U2568">
        <v>99</v>
      </c>
      <c r="V2568">
        <v>8</v>
      </c>
      <c r="W2568">
        <v>75</v>
      </c>
      <c r="X2568">
        <v>29</v>
      </c>
      <c r="Y2568">
        <v>91</v>
      </c>
    </row>
    <row r="2569" spans="1:25" x14ac:dyDescent="0.35">
      <c r="A2569">
        <v>2568</v>
      </c>
      <c r="B2569" t="s">
        <v>43</v>
      </c>
      <c r="C2569">
        <v>125065</v>
      </c>
      <c r="D2569">
        <f>ROUND(AI_Impact_on_Jobs_20303[[#This Row],[Salary]]/1000, 1)</f>
        <v>125.1</v>
      </c>
      <c r="E2569">
        <v>13</v>
      </c>
      <c r="F25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69" t="s">
        <v>19</v>
      </c>
      <c r="H2569">
        <v>89</v>
      </c>
      <c r="I2569">
        <v>5</v>
      </c>
      <c r="J2569">
        <v>18</v>
      </c>
      <c r="K2569" t="s">
        <v>23</v>
      </c>
      <c r="L2569">
        <f>IF(AI_Impact_on_Jobs_20303[[#This Row],[Risk_Category]] = "Low", AI_Impact_on_Jobs_20303[[#This Row],[Automation_Probability_2030]], 0)</f>
        <v>18</v>
      </c>
      <c r="M2569">
        <f>IF(AI_Impact_on_Jobs_20303[[#This Row],[Risk_Category]]="Medium", AI_Impact_on_Jobs_20303[[#This Row],[Automation_Probability_2030]], 0)</f>
        <v>0</v>
      </c>
      <c r="N2569">
        <f>IF(AI_Impact_on_Jobs_20303[[#This Row],[Risk_Category]]="High", AI_Impact_on_Jobs_20303[[#This Row],[Automation_Probability_2030]], 0)</f>
        <v>0</v>
      </c>
      <c r="O2569">
        <f>AVERAGE(AI_Impact_on_Jobs_20303[[#This Row],[Skill_1]:[Skill_10]])</f>
        <v>34.700000000000003</v>
      </c>
      <c r="P2569">
        <v>34</v>
      </c>
      <c r="Q2569">
        <v>43</v>
      </c>
      <c r="R2569">
        <v>43</v>
      </c>
      <c r="S2569">
        <v>65</v>
      </c>
      <c r="T2569">
        <v>2</v>
      </c>
      <c r="U2569">
        <v>69</v>
      </c>
      <c r="V2569">
        <v>2</v>
      </c>
      <c r="W2569">
        <v>19</v>
      </c>
      <c r="X2569">
        <v>61</v>
      </c>
      <c r="Y2569">
        <v>9</v>
      </c>
    </row>
    <row r="2570" spans="1:25" x14ac:dyDescent="0.35">
      <c r="A2570">
        <v>2569</v>
      </c>
      <c r="B2570" t="s">
        <v>18</v>
      </c>
      <c r="C2570">
        <v>147600</v>
      </c>
      <c r="D2570">
        <f>ROUND(AI_Impact_on_Jobs_20303[[#This Row],[Salary]]/1000, 1)</f>
        <v>147.6</v>
      </c>
      <c r="E2570">
        <v>8</v>
      </c>
      <c r="F25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70" t="s">
        <v>19</v>
      </c>
      <c r="H2570">
        <v>19</v>
      </c>
      <c r="I2570">
        <v>92</v>
      </c>
      <c r="J2570">
        <v>82</v>
      </c>
      <c r="K2570" t="s">
        <v>20</v>
      </c>
      <c r="L2570">
        <f>IF(AI_Impact_on_Jobs_20303[[#This Row],[Risk_Category]] = "Low", AI_Impact_on_Jobs_20303[[#This Row],[Automation_Probability_2030]], 0)</f>
        <v>0</v>
      </c>
      <c r="M2570">
        <f>IF(AI_Impact_on_Jobs_20303[[#This Row],[Risk_Category]]="Medium", AI_Impact_on_Jobs_20303[[#This Row],[Automation_Probability_2030]], 0)</f>
        <v>0</v>
      </c>
      <c r="N2570">
        <f>IF(AI_Impact_on_Jobs_20303[[#This Row],[Risk_Category]]="High", AI_Impact_on_Jobs_20303[[#This Row],[Automation_Probability_2030]], 0)</f>
        <v>82</v>
      </c>
      <c r="O2570">
        <f>AVERAGE(AI_Impact_on_Jobs_20303[[#This Row],[Skill_1]:[Skill_10]])</f>
        <v>54.4</v>
      </c>
      <c r="P2570">
        <v>5</v>
      </c>
      <c r="Q2570">
        <v>52</v>
      </c>
      <c r="R2570">
        <v>22</v>
      </c>
      <c r="S2570">
        <v>52</v>
      </c>
      <c r="T2570">
        <v>48</v>
      </c>
      <c r="U2570">
        <v>21</v>
      </c>
      <c r="V2570">
        <v>99</v>
      </c>
      <c r="W2570">
        <v>87</v>
      </c>
      <c r="X2570">
        <v>89</v>
      </c>
      <c r="Y2570">
        <v>69</v>
      </c>
    </row>
    <row r="2571" spans="1:25" x14ac:dyDescent="0.35">
      <c r="A2571">
        <v>2570</v>
      </c>
      <c r="B2571" t="s">
        <v>26</v>
      </c>
      <c r="C2571">
        <v>96333</v>
      </c>
      <c r="D2571">
        <f>ROUND(AI_Impact_on_Jobs_20303[[#This Row],[Salary]]/1000, 1)</f>
        <v>96.3</v>
      </c>
      <c r="E2571">
        <v>15</v>
      </c>
      <c r="F25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71" t="s">
        <v>19</v>
      </c>
      <c r="H2571">
        <v>82</v>
      </c>
      <c r="I2571">
        <v>54</v>
      </c>
      <c r="J2571">
        <v>5</v>
      </c>
      <c r="K2571" t="s">
        <v>27</v>
      </c>
      <c r="L2571">
        <f>IF(AI_Impact_on_Jobs_20303[[#This Row],[Risk_Category]] = "Low", AI_Impact_on_Jobs_20303[[#This Row],[Automation_Probability_2030]], 0)</f>
        <v>0</v>
      </c>
      <c r="M2571">
        <f>IF(AI_Impact_on_Jobs_20303[[#This Row],[Risk_Category]]="Medium", AI_Impact_on_Jobs_20303[[#This Row],[Automation_Probability_2030]], 0)</f>
        <v>5</v>
      </c>
      <c r="N2571">
        <f>IF(AI_Impact_on_Jobs_20303[[#This Row],[Risk_Category]]="High", AI_Impact_on_Jobs_20303[[#This Row],[Automation_Probability_2030]], 0)</f>
        <v>0</v>
      </c>
      <c r="O2571">
        <f>AVERAGE(AI_Impact_on_Jobs_20303[[#This Row],[Skill_1]:[Skill_10]])</f>
        <v>39.200000000000003</v>
      </c>
      <c r="P2571">
        <v>4</v>
      </c>
      <c r="Q2571">
        <v>21</v>
      </c>
      <c r="R2571">
        <v>38</v>
      </c>
      <c r="S2571">
        <v>98</v>
      </c>
      <c r="T2571">
        <v>72</v>
      </c>
      <c r="U2571">
        <v>3</v>
      </c>
      <c r="V2571">
        <v>61</v>
      </c>
      <c r="W2571">
        <v>25</v>
      </c>
      <c r="X2571">
        <v>61</v>
      </c>
      <c r="Y2571">
        <v>9</v>
      </c>
    </row>
    <row r="2572" spans="1:25" x14ac:dyDescent="0.35">
      <c r="A2572">
        <v>2571</v>
      </c>
      <c r="B2572" t="s">
        <v>30</v>
      </c>
      <c r="C2572">
        <v>126847</v>
      </c>
      <c r="D2572">
        <f>ROUND(AI_Impact_on_Jobs_20303[[#This Row],[Salary]]/1000, 1)</f>
        <v>126.8</v>
      </c>
      <c r="E2572">
        <v>29</v>
      </c>
      <c r="F25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72" t="s">
        <v>25</v>
      </c>
      <c r="H2572">
        <v>73</v>
      </c>
      <c r="I2572">
        <v>95</v>
      </c>
      <c r="J2572">
        <v>51</v>
      </c>
      <c r="K2572" t="s">
        <v>27</v>
      </c>
      <c r="L2572">
        <f>IF(AI_Impact_on_Jobs_20303[[#This Row],[Risk_Category]] = "Low", AI_Impact_on_Jobs_20303[[#This Row],[Automation_Probability_2030]], 0)</f>
        <v>0</v>
      </c>
      <c r="M2572">
        <f>IF(AI_Impact_on_Jobs_20303[[#This Row],[Risk_Category]]="Medium", AI_Impact_on_Jobs_20303[[#This Row],[Automation_Probability_2030]], 0)</f>
        <v>51</v>
      </c>
      <c r="N2572">
        <f>IF(AI_Impact_on_Jobs_20303[[#This Row],[Risk_Category]]="High", AI_Impact_on_Jobs_20303[[#This Row],[Automation_Probability_2030]], 0)</f>
        <v>0</v>
      </c>
      <c r="O2572">
        <f>AVERAGE(AI_Impact_on_Jobs_20303[[#This Row],[Skill_1]:[Skill_10]])</f>
        <v>62.4</v>
      </c>
      <c r="P2572">
        <v>7</v>
      </c>
      <c r="Q2572">
        <v>81</v>
      </c>
      <c r="R2572">
        <v>66</v>
      </c>
      <c r="S2572">
        <v>98</v>
      </c>
      <c r="T2572">
        <v>82</v>
      </c>
      <c r="U2572">
        <v>78</v>
      </c>
      <c r="V2572">
        <v>85</v>
      </c>
      <c r="W2572">
        <v>28</v>
      </c>
      <c r="X2572">
        <v>43</v>
      </c>
      <c r="Y2572">
        <v>56</v>
      </c>
    </row>
    <row r="2573" spans="1:25" x14ac:dyDescent="0.35">
      <c r="A2573">
        <v>2572</v>
      </c>
      <c r="B2573" t="s">
        <v>41</v>
      </c>
      <c r="C2573">
        <v>92244</v>
      </c>
      <c r="D2573">
        <f>ROUND(AI_Impact_on_Jobs_20303[[#This Row],[Salary]]/1000, 1)</f>
        <v>92.2</v>
      </c>
      <c r="E2573">
        <v>20</v>
      </c>
      <c r="F25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73" t="s">
        <v>22</v>
      </c>
      <c r="H2573">
        <v>85</v>
      </c>
      <c r="I2573">
        <v>53</v>
      </c>
      <c r="J2573">
        <v>75</v>
      </c>
      <c r="K2573" t="s">
        <v>20</v>
      </c>
      <c r="L2573">
        <f>IF(AI_Impact_on_Jobs_20303[[#This Row],[Risk_Category]] = "Low", AI_Impact_on_Jobs_20303[[#This Row],[Automation_Probability_2030]], 0)</f>
        <v>0</v>
      </c>
      <c r="M2573">
        <f>IF(AI_Impact_on_Jobs_20303[[#This Row],[Risk_Category]]="Medium", AI_Impact_on_Jobs_20303[[#This Row],[Automation_Probability_2030]], 0)</f>
        <v>0</v>
      </c>
      <c r="N2573">
        <f>IF(AI_Impact_on_Jobs_20303[[#This Row],[Risk_Category]]="High", AI_Impact_on_Jobs_20303[[#This Row],[Automation_Probability_2030]], 0)</f>
        <v>75</v>
      </c>
      <c r="O2573">
        <f>AVERAGE(AI_Impact_on_Jobs_20303[[#This Row],[Skill_1]:[Skill_10]])</f>
        <v>51.6</v>
      </c>
      <c r="P2573">
        <v>88</v>
      </c>
      <c r="Q2573">
        <v>6</v>
      </c>
      <c r="R2573">
        <v>23</v>
      </c>
      <c r="S2573">
        <v>35</v>
      </c>
      <c r="T2573">
        <v>75</v>
      </c>
      <c r="U2573">
        <v>56</v>
      </c>
      <c r="V2573">
        <v>95</v>
      </c>
      <c r="W2573">
        <v>23</v>
      </c>
      <c r="X2573">
        <v>87</v>
      </c>
      <c r="Y2573">
        <v>28</v>
      </c>
    </row>
    <row r="2574" spans="1:25" x14ac:dyDescent="0.35">
      <c r="A2574">
        <v>2573</v>
      </c>
      <c r="B2574" t="s">
        <v>40</v>
      </c>
      <c r="C2574">
        <v>93810</v>
      </c>
      <c r="D2574">
        <f>ROUND(AI_Impact_on_Jobs_20303[[#This Row],[Salary]]/1000, 1)</f>
        <v>93.8</v>
      </c>
      <c r="E2574">
        <v>28</v>
      </c>
      <c r="F25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74" t="s">
        <v>25</v>
      </c>
      <c r="H2574">
        <v>5</v>
      </c>
      <c r="I2574">
        <v>57</v>
      </c>
      <c r="J2574">
        <v>15</v>
      </c>
      <c r="K2574" t="s">
        <v>23</v>
      </c>
      <c r="L2574">
        <f>IF(AI_Impact_on_Jobs_20303[[#This Row],[Risk_Category]] = "Low", AI_Impact_on_Jobs_20303[[#This Row],[Automation_Probability_2030]], 0)</f>
        <v>15</v>
      </c>
      <c r="M2574">
        <f>IF(AI_Impact_on_Jobs_20303[[#This Row],[Risk_Category]]="Medium", AI_Impact_on_Jobs_20303[[#This Row],[Automation_Probability_2030]], 0)</f>
        <v>0</v>
      </c>
      <c r="N2574">
        <f>IF(AI_Impact_on_Jobs_20303[[#This Row],[Risk_Category]]="High", AI_Impact_on_Jobs_20303[[#This Row],[Automation_Probability_2030]], 0)</f>
        <v>0</v>
      </c>
      <c r="O2574">
        <f>AVERAGE(AI_Impact_on_Jobs_20303[[#This Row],[Skill_1]:[Skill_10]])</f>
        <v>44.2</v>
      </c>
      <c r="P2574">
        <v>36</v>
      </c>
      <c r="Q2574">
        <v>16</v>
      </c>
      <c r="R2574">
        <v>86</v>
      </c>
      <c r="S2574">
        <v>39</v>
      </c>
      <c r="T2574">
        <v>98</v>
      </c>
      <c r="U2574">
        <v>9</v>
      </c>
      <c r="V2574">
        <v>19</v>
      </c>
      <c r="W2574">
        <v>51</v>
      </c>
      <c r="X2574">
        <v>6</v>
      </c>
      <c r="Y2574">
        <v>82</v>
      </c>
    </row>
    <row r="2575" spans="1:25" x14ac:dyDescent="0.35">
      <c r="A2575">
        <v>2574</v>
      </c>
      <c r="B2575" t="s">
        <v>29</v>
      </c>
      <c r="C2575">
        <v>127211</v>
      </c>
      <c r="D2575">
        <f>ROUND(AI_Impact_on_Jobs_20303[[#This Row],[Salary]]/1000, 1)</f>
        <v>127.2</v>
      </c>
      <c r="E2575">
        <v>12</v>
      </c>
      <c r="F25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75" t="s">
        <v>22</v>
      </c>
      <c r="H2575">
        <v>62</v>
      </c>
      <c r="I2575">
        <v>54</v>
      </c>
      <c r="J2575">
        <v>17</v>
      </c>
      <c r="K2575" t="s">
        <v>23</v>
      </c>
      <c r="L2575">
        <f>IF(AI_Impact_on_Jobs_20303[[#This Row],[Risk_Category]] = "Low", AI_Impact_on_Jobs_20303[[#This Row],[Automation_Probability_2030]], 0)</f>
        <v>17</v>
      </c>
      <c r="M2575">
        <f>IF(AI_Impact_on_Jobs_20303[[#This Row],[Risk_Category]]="Medium", AI_Impact_on_Jobs_20303[[#This Row],[Automation_Probability_2030]], 0)</f>
        <v>0</v>
      </c>
      <c r="N2575">
        <f>IF(AI_Impact_on_Jobs_20303[[#This Row],[Risk_Category]]="High", AI_Impact_on_Jobs_20303[[#This Row],[Automation_Probability_2030]], 0)</f>
        <v>0</v>
      </c>
      <c r="O2575">
        <f>AVERAGE(AI_Impact_on_Jobs_20303[[#This Row],[Skill_1]:[Skill_10]])</f>
        <v>58.4</v>
      </c>
      <c r="P2575">
        <v>88</v>
      </c>
      <c r="Q2575">
        <v>71</v>
      </c>
      <c r="R2575">
        <v>87</v>
      </c>
      <c r="S2575">
        <v>67</v>
      </c>
      <c r="T2575">
        <v>4</v>
      </c>
      <c r="U2575">
        <v>97</v>
      </c>
      <c r="V2575">
        <v>92</v>
      </c>
      <c r="W2575">
        <v>13</v>
      </c>
      <c r="X2575">
        <v>11</v>
      </c>
      <c r="Y2575">
        <v>54</v>
      </c>
    </row>
    <row r="2576" spans="1:25" x14ac:dyDescent="0.35">
      <c r="A2576">
        <v>2575</v>
      </c>
      <c r="B2576" t="s">
        <v>30</v>
      </c>
      <c r="C2576">
        <v>35455</v>
      </c>
      <c r="D2576">
        <f>ROUND(AI_Impact_on_Jobs_20303[[#This Row],[Salary]]/1000, 1)</f>
        <v>35.5</v>
      </c>
      <c r="E2576">
        <v>12</v>
      </c>
      <c r="F25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76" t="s">
        <v>25</v>
      </c>
      <c r="H2576">
        <v>38</v>
      </c>
      <c r="I2576">
        <v>64</v>
      </c>
      <c r="J2576">
        <v>5</v>
      </c>
      <c r="K2576" t="s">
        <v>27</v>
      </c>
      <c r="L2576">
        <f>IF(AI_Impact_on_Jobs_20303[[#This Row],[Risk_Category]] = "Low", AI_Impact_on_Jobs_20303[[#This Row],[Automation_Probability_2030]], 0)</f>
        <v>0</v>
      </c>
      <c r="M2576">
        <f>IF(AI_Impact_on_Jobs_20303[[#This Row],[Risk_Category]]="Medium", AI_Impact_on_Jobs_20303[[#This Row],[Automation_Probability_2030]], 0)</f>
        <v>5</v>
      </c>
      <c r="N2576">
        <f>IF(AI_Impact_on_Jobs_20303[[#This Row],[Risk_Category]]="High", AI_Impact_on_Jobs_20303[[#This Row],[Automation_Probability_2030]], 0)</f>
        <v>0</v>
      </c>
      <c r="O2576">
        <f>AVERAGE(AI_Impact_on_Jobs_20303[[#This Row],[Skill_1]:[Skill_10]])</f>
        <v>53.7</v>
      </c>
      <c r="P2576">
        <v>34</v>
      </c>
      <c r="Q2576">
        <v>35</v>
      </c>
      <c r="R2576">
        <v>64</v>
      </c>
      <c r="S2576">
        <v>89</v>
      </c>
      <c r="T2576">
        <v>56</v>
      </c>
      <c r="U2576">
        <v>69</v>
      </c>
      <c r="V2576">
        <v>66</v>
      </c>
      <c r="W2576">
        <v>55</v>
      </c>
      <c r="X2576">
        <v>31</v>
      </c>
      <c r="Y2576">
        <v>38</v>
      </c>
    </row>
    <row r="2577" spans="1:25" x14ac:dyDescent="0.35">
      <c r="A2577">
        <v>2576</v>
      </c>
      <c r="B2577" t="s">
        <v>39</v>
      </c>
      <c r="C2577">
        <v>37289</v>
      </c>
      <c r="D2577">
        <f>ROUND(AI_Impact_on_Jobs_20303[[#This Row],[Salary]]/1000, 1)</f>
        <v>37.299999999999997</v>
      </c>
      <c r="E2577">
        <v>16</v>
      </c>
      <c r="F25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77" t="s">
        <v>19</v>
      </c>
      <c r="H2577">
        <v>95</v>
      </c>
      <c r="I2577">
        <v>138</v>
      </c>
      <c r="J2577">
        <v>73</v>
      </c>
      <c r="K2577" t="s">
        <v>20</v>
      </c>
      <c r="L2577">
        <f>IF(AI_Impact_on_Jobs_20303[[#This Row],[Risk_Category]] = "Low", AI_Impact_on_Jobs_20303[[#This Row],[Automation_Probability_2030]], 0)</f>
        <v>0</v>
      </c>
      <c r="M2577">
        <f>IF(AI_Impact_on_Jobs_20303[[#This Row],[Risk_Category]]="Medium", AI_Impact_on_Jobs_20303[[#This Row],[Automation_Probability_2030]], 0)</f>
        <v>0</v>
      </c>
      <c r="N2577">
        <f>IF(AI_Impact_on_Jobs_20303[[#This Row],[Risk_Category]]="High", AI_Impact_on_Jobs_20303[[#This Row],[Automation_Probability_2030]], 0)</f>
        <v>73</v>
      </c>
      <c r="O2577">
        <f>AVERAGE(AI_Impact_on_Jobs_20303[[#This Row],[Skill_1]:[Skill_10]])</f>
        <v>52.8</v>
      </c>
      <c r="P2577">
        <v>6</v>
      </c>
      <c r="Q2577">
        <v>87</v>
      </c>
      <c r="R2577">
        <v>61</v>
      </c>
      <c r="S2577">
        <v>3</v>
      </c>
      <c r="T2577">
        <v>56</v>
      </c>
      <c r="U2577">
        <v>22</v>
      </c>
      <c r="V2577">
        <v>95</v>
      </c>
      <c r="W2577">
        <v>83</v>
      </c>
      <c r="X2577">
        <v>96</v>
      </c>
      <c r="Y2577">
        <v>19</v>
      </c>
    </row>
    <row r="2578" spans="1:25" x14ac:dyDescent="0.35">
      <c r="A2578">
        <v>2577</v>
      </c>
      <c r="B2578" t="s">
        <v>33</v>
      </c>
      <c r="C2578">
        <v>81428</v>
      </c>
      <c r="D2578">
        <f>ROUND(AI_Impact_on_Jobs_20303[[#This Row],[Salary]]/1000, 1)</f>
        <v>81.400000000000006</v>
      </c>
      <c r="E2578">
        <v>5</v>
      </c>
      <c r="F25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78" t="s">
        <v>19</v>
      </c>
      <c r="H2578">
        <v>56</v>
      </c>
      <c r="I2578">
        <v>82</v>
      </c>
      <c r="J2578">
        <v>82</v>
      </c>
      <c r="K2578" t="s">
        <v>20</v>
      </c>
      <c r="L2578">
        <f>IF(AI_Impact_on_Jobs_20303[[#This Row],[Risk_Category]] = "Low", AI_Impact_on_Jobs_20303[[#This Row],[Automation_Probability_2030]], 0)</f>
        <v>0</v>
      </c>
      <c r="M2578">
        <f>IF(AI_Impact_on_Jobs_20303[[#This Row],[Risk_Category]]="Medium", AI_Impact_on_Jobs_20303[[#This Row],[Automation_Probability_2030]], 0)</f>
        <v>0</v>
      </c>
      <c r="N2578">
        <f>IF(AI_Impact_on_Jobs_20303[[#This Row],[Risk_Category]]="High", AI_Impact_on_Jobs_20303[[#This Row],[Automation_Probability_2030]], 0)</f>
        <v>82</v>
      </c>
      <c r="O2578">
        <f>AVERAGE(AI_Impact_on_Jobs_20303[[#This Row],[Skill_1]:[Skill_10]])</f>
        <v>55.3</v>
      </c>
      <c r="P2578">
        <v>94</v>
      </c>
      <c r="Q2578">
        <v>69</v>
      </c>
      <c r="R2578">
        <v>36</v>
      </c>
      <c r="S2578">
        <v>10</v>
      </c>
      <c r="T2578">
        <v>35</v>
      </c>
      <c r="U2578">
        <v>81</v>
      </c>
      <c r="V2578">
        <v>78</v>
      </c>
      <c r="W2578">
        <v>72</v>
      </c>
      <c r="X2578">
        <v>67</v>
      </c>
      <c r="Y2578">
        <v>11</v>
      </c>
    </row>
    <row r="2579" spans="1:25" x14ac:dyDescent="0.35">
      <c r="A2579">
        <v>2578</v>
      </c>
      <c r="B2579" t="s">
        <v>30</v>
      </c>
      <c r="C2579">
        <v>123890</v>
      </c>
      <c r="D2579">
        <f>ROUND(AI_Impact_on_Jobs_20303[[#This Row],[Salary]]/1000, 1)</f>
        <v>123.9</v>
      </c>
      <c r="E2579">
        <v>22</v>
      </c>
      <c r="F25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579" t="s">
        <v>19</v>
      </c>
      <c r="H2579">
        <v>16</v>
      </c>
      <c r="I2579">
        <v>11</v>
      </c>
      <c r="J2579">
        <v>4</v>
      </c>
      <c r="K2579" t="s">
        <v>27</v>
      </c>
      <c r="L2579">
        <f>IF(AI_Impact_on_Jobs_20303[[#This Row],[Risk_Category]] = "Low", AI_Impact_on_Jobs_20303[[#This Row],[Automation_Probability_2030]], 0)</f>
        <v>0</v>
      </c>
      <c r="M2579">
        <f>IF(AI_Impact_on_Jobs_20303[[#This Row],[Risk_Category]]="Medium", AI_Impact_on_Jobs_20303[[#This Row],[Automation_Probability_2030]], 0)</f>
        <v>4</v>
      </c>
      <c r="N2579">
        <f>IF(AI_Impact_on_Jobs_20303[[#This Row],[Risk_Category]]="High", AI_Impact_on_Jobs_20303[[#This Row],[Automation_Probability_2030]], 0)</f>
        <v>0</v>
      </c>
      <c r="O2579">
        <f>AVERAGE(AI_Impact_on_Jobs_20303[[#This Row],[Skill_1]:[Skill_10]])</f>
        <v>42.2</v>
      </c>
      <c r="P2579">
        <v>17</v>
      </c>
      <c r="Q2579">
        <v>56</v>
      </c>
      <c r="R2579">
        <v>84</v>
      </c>
      <c r="S2579">
        <v>38</v>
      </c>
      <c r="T2579">
        <v>8</v>
      </c>
      <c r="U2579">
        <v>62</v>
      </c>
      <c r="V2579">
        <v>77</v>
      </c>
      <c r="W2579">
        <v>3</v>
      </c>
      <c r="X2579">
        <v>69</v>
      </c>
      <c r="Y2579">
        <v>8</v>
      </c>
    </row>
    <row r="2580" spans="1:25" x14ac:dyDescent="0.35">
      <c r="A2580">
        <v>2579</v>
      </c>
      <c r="B2580" t="s">
        <v>37</v>
      </c>
      <c r="C2580">
        <v>67422</v>
      </c>
      <c r="D2580">
        <f>ROUND(AI_Impact_on_Jobs_20303[[#This Row],[Salary]]/1000, 1)</f>
        <v>67.400000000000006</v>
      </c>
      <c r="E2580">
        <v>2</v>
      </c>
      <c r="F25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80" t="s">
        <v>22</v>
      </c>
      <c r="H2580">
        <v>47</v>
      </c>
      <c r="I2580">
        <v>128</v>
      </c>
      <c r="J2580">
        <v>44</v>
      </c>
      <c r="K2580" t="s">
        <v>27</v>
      </c>
      <c r="L2580">
        <f>IF(AI_Impact_on_Jobs_20303[[#This Row],[Risk_Category]] = "Low", AI_Impact_on_Jobs_20303[[#This Row],[Automation_Probability_2030]], 0)</f>
        <v>0</v>
      </c>
      <c r="M2580">
        <f>IF(AI_Impact_on_Jobs_20303[[#This Row],[Risk_Category]]="Medium", AI_Impact_on_Jobs_20303[[#This Row],[Automation_Probability_2030]], 0)</f>
        <v>44</v>
      </c>
      <c r="N2580">
        <f>IF(AI_Impact_on_Jobs_20303[[#This Row],[Risk_Category]]="High", AI_Impact_on_Jobs_20303[[#This Row],[Automation_Probability_2030]], 0)</f>
        <v>0</v>
      </c>
      <c r="O2580">
        <f>AVERAGE(AI_Impact_on_Jobs_20303[[#This Row],[Skill_1]:[Skill_10]])</f>
        <v>52.2</v>
      </c>
      <c r="P2580">
        <v>45</v>
      </c>
      <c r="Q2580">
        <v>63</v>
      </c>
      <c r="R2580">
        <v>62</v>
      </c>
      <c r="S2580">
        <v>52</v>
      </c>
      <c r="T2580">
        <v>33</v>
      </c>
      <c r="U2580">
        <v>67</v>
      </c>
      <c r="V2580">
        <v>84</v>
      </c>
      <c r="W2580">
        <v>15</v>
      </c>
      <c r="X2580">
        <v>34</v>
      </c>
      <c r="Y2580">
        <v>67</v>
      </c>
    </row>
    <row r="2581" spans="1:25" x14ac:dyDescent="0.35">
      <c r="A2581">
        <v>2580</v>
      </c>
      <c r="B2581" t="s">
        <v>28</v>
      </c>
      <c r="C2581">
        <v>62947</v>
      </c>
      <c r="D2581">
        <f>ROUND(AI_Impact_on_Jobs_20303[[#This Row],[Salary]]/1000, 1)</f>
        <v>62.9</v>
      </c>
      <c r="E2581">
        <v>12</v>
      </c>
      <c r="F25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81" t="s">
        <v>38</v>
      </c>
      <c r="H2581">
        <v>22</v>
      </c>
      <c r="I2581">
        <v>72</v>
      </c>
      <c r="J2581">
        <v>35</v>
      </c>
      <c r="K2581" t="s">
        <v>27</v>
      </c>
      <c r="L2581">
        <f>IF(AI_Impact_on_Jobs_20303[[#This Row],[Risk_Category]] = "Low", AI_Impact_on_Jobs_20303[[#This Row],[Automation_Probability_2030]], 0)</f>
        <v>0</v>
      </c>
      <c r="M2581">
        <f>IF(AI_Impact_on_Jobs_20303[[#This Row],[Risk_Category]]="Medium", AI_Impact_on_Jobs_20303[[#This Row],[Automation_Probability_2030]], 0)</f>
        <v>35</v>
      </c>
      <c r="N2581">
        <f>IF(AI_Impact_on_Jobs_20303[[#This Row],[Risk_Category]]="High", AI_Impact_on_Jobs_20303[[#This Row],[Automation_Probability_2030]], 0)</f>
        <v>0</v>
      </c>
      <c r="O2581">
        <f>AVERAGE(AI_Impact_on_Jobs_20303[[#This Row],[Skill_1]:[Skill_10]])</f>
        <v>46.7</v>
      </c>
      <c r="P2581">
        <v>65</v>
      </c>
      <c r="Q2581">
        <v>75</v>
      </c>
      <c r="R2581">
        <v>68</v>
      </c>
      <c r="S2581">
        <v>92</v>
      </c>
      <c r="T2581">
        <v>15</v>
      </c>
      <c r="U2581">
        <v>32</v>
      </c>
      <c r="V2581">
        <v>34</v>
      </c>
      <c r="W2581">
        <v>23</v>
      </c>
      <c r="X2581">
        <v>14</v>
      </c>
      <c r="Y2581">
        <v>49</v>
      </c>
    </row>
    <row r="2582" spans="1:25" x14ac:dyDescent="0.35">
      <c r="A2582">
        <v>2581</v>
      </c>
      <c r="B2582" t="s">
        <v>18</v>
      </c>
      <c r="C2582">
        <v>149554</v>
      </c>
      <c r="D2582">
        <f>ROUND(AI_Impact_on_Jobs_20303[[#This Row],[Salary]]/1000, 1)</f>
        <v>149.6</v>
      </c>
      <c r="E2582">
        <v>3</v>
      </c>
      <c r="F25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82" t="s">
        <v>25</v>
      </c>
      <c r="H2582">
        <v>26</v>
      </c>
      <c r="I2582">
        <v>129</v>
      </c>
      <c r="J2582">
        <v>93</v>
      </c>
      <c r="K2582" t="s">
        <v>20</v>
      </c>
      <c r="L2582">
        <f>IF(AI_Impact_on_Jobs_20303[[#This Row],[Risk_Category]] = "Low", AI_Impact_on_Jobs_20303[[#This Row],[Automation_Probability_2030]], 0)</f>
        <v>0</v>
      </c>
      <c r="M2582">
        <f>IF(AI_Impact_on_Jobs_20303[[#This Row],[Risk_Category]]="Medium", AI_Impact_on_Jobs_20303[[#This Row],[Automation_Probability_2030]], 0)</f>
        <v>0</v>
      </c>
      <c r="N2582">
        <f>IF(AI_Impact_on_Jobs_20303[[#This Row],[Risk_Category]]="High", AI_Impact_on_Jobs_20303[[#This Row],[Automation_Probability_2030]], 0)</f>
        <v>93</v>
      </c>
      <c r="O2582">
        <f>AVERAGE(AI_Impact_on_Jobs_20303[[#This Row],[Skill_1]:[Skill_10]])</f>
        <v>48.7</v>
      </c>
      <c r="P2582">
        <v>88</v>
      </c>
      <c r="Q2582">
        <v>72</v>
      </c>
      <c r="R2582">
        <v>17</v>
      </c>
      <c r="S2582">
        <v>37</v>
      </c>
      <c r="T2582">
        <v>5</v>
      </c>
      <c r="U2582">
        <v>64</v>
      </c>
      <c r="V2582">
        <v>45</v>
      </c>
      <c r="W2582">
        <v>57</v>
      </c>
      <c r="X2582">
        <v>98</v>
      </c>
      <c r="Y2582">
        <v>4</v>
      </c>
    </row>
    <row r="2583" spans="1:25" x14ac:dyDescent="0.35">
      <c r="A2583">
        <v>2582</v>
      </c>
      <c r="B2583" t="s">
        <v>29</v>
      </c>
      <c r="C2583">
        <v>66497</v>
      </c>
      <c r="D2583">
        <f>ROUND(AI_Impact_on_Jobs_20303[[#This Row],[Salary]]/1000, 1)</f>
        <v>66.5</v>
      </c>
      <c r="E2583">
        <v>8</v>
      </c>
      <c r="F25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83" t="s">
        <v>25</v>
      </c>
      <c r="H2583">
        <v>15</v>
      </c>
      <c r="I2583">
        <v>64</v>
      </c>
      <c r="J2583">
        <v>18</v>
      </c>
      <c r="K2583" t="s">
        <v>23</v>
      </c>
      <c r="L2583">
        <f>IF(AI_Impact_on_Jobs_20303[[#This Row],[Risk_Category]] = "Low", AI_Impact_on_Jobs_20303[[#This Row],[Automation_Probability_2030]], 0)</f>
        <v>18</v>
      </c>
      <c r="M2583">
        <f>IF(AI_Impact_on_Jobs_20303[[#This Row],[Risk_Category]]="Medium", AI_Impact_on_Jobs_20303[[#This Row],[Automation_Probability_2030]], 0)</f>
        <v>0</v>
      </c>
      <c r="N2583">
        <f>IF(AI_Impact_on_Jobs_20303[[#This Row],[Risk_Category]]="High", AI_Impact_on_Jobs_20303[[#This Row],[Automation_Probability_2030]], 0)</f>
        <v>0</v>
      </c>
      <c r="O2583">
        <f>AVERAGE(AI_Impact_on_Jobs_20303[[#This Row],[Skill_1]:[Skill_10]])</f>
        <v>41.5</v>
      </c>
      <c r="P2583">
        <v>75</v>
      </c>
      <c r="Q2583">
        <v>56</v>
      </c>
      <c r="R2583">
        <v>87</v>
      </c>
      <c r="S2583">
        <v>32</v>
      </c>
      <c r="T2583">
        <v>6</v>
      </c>
      <c r="U2583">
        <v>66</v>
      </c>
      <c r="V2583">
        <v>28</v>
      </c>
      <c r="W2583">
        <v>4</v>
      </c>
      <c r="X2583">
        <v>59</v>
      </c>
      <c r="Y2583">
        <v>2</v>
      </c>
    </row>
    <row r="2584" spans="1:25" x14ac:dyDescent="0.35">
      <c r="A2584">
        <v>2583</v>
      </c>
      <c r="B2584" t="s">
        <v>26</v>
      </c>
      <c r="C2584">
        <v>91140</v>
      </c>
      <c r="D2584">
        <f>ROUND(AI_Impact_on_Jobs_20303[[#This Row],[Salary]]/1000, 1)</f>
        <v>91.1</v>
      </c>
      <c r="E2584">
        <v>6</v>
      </c>
      <c r="F25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84" t="s">
        <v>19</v>
      </c>
      <c r="H2584">
        <v>11</v>
      </c>
      <c r="I2584">
        <v>55</v>
      </c>
      <c r="J2584">
        <v>39</v>
      </c>
      <c r="K2584" t="s">
        <v>27</v>
      </c>
      <c r="L2584">
        <f>IF(AI_Impact_on_Jobs_20303[[#This Row],[Risk_Category]] = "Low", AI_Impact_on_Jobs_20303[[#This Row],[Automation_Probability_2030]], 0)</f>
        <v>0</v>
      </c>
      <c r="M2584">
        <f>IF(AI_Impact_on_Jobs_20303[[#This Row],[Risk_Category]]="Medium", AI_Impact_on_Jobs_20303[[#This Row],[Automation_Probability_2030]], 0)</f>
        <v>39</v>
      </c>
      <c r="N2584">
        <f>IF(AI_Impact_on_Jobs_20303[[#This Row],[Risk_Category]]="High", AI_Impact_on_Jobs_20303[[#This Row],[Automation_Probability_2030]], 0)</f>
        <v>0</v>
      </c>
      <c r="O2584">
        <f>AVERAGE(AI_Impact_on_Jobs_20303[[#This Row],[Skill_1]:[Skill_10]])</f>
        <v>23.5</v>
      </c>
      <c r="P2584">
        <v>5</v>
      </c>
      <c r="Q2584">
        <v>33</v>
      </c>
      <c r="R2584">
        <v>44</v>
      </c>
      <c r="S2584">
        <v>8</v>
      </c>
      <c r="T2584">
        <v>23</v>
      </c>
      <c r="U2584">
        <v>1</v>
      </c>
      <c r="V2584">
        <v>23</v>
      </c>
      <c r="W2584">
        <v>7</v>
      </c>
      <c r="X2584">
        <v>58</v>
      </c>
      <c r="Y2584">
        <v>33</v>
      </c>
    </row>
    <row r="2585" spans="1:25" x14ac:dyDescent="0.35">
      <c r="A2585">
        <v>2584</v>
      </c>
      <c r="B2585" t="s">
        <v>37</v>
      </c>
      <c r="C2585">
        <v>147342</v>
      </c>
      <c r="D2585">
        <f>ROUND(AI_Impact_on_Jobs_20303[[#This Row],[Salary]]/1000, 1)</f>
        <v>147.30000000000001</v>
      </c>
      <c r="E2585">
        <v>14</v>
      </c>
      <c r="F25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85" t="s">
        <v>25</v>
      </c>
      <c r="H2585">
        <v>10</v>
      </c>
      <c r="I2585">
        <v>127</v>
      </c>
      <c r="J2585">
        <v>63</v>
      </c>
      <c r="K2585" t="s">
        <v>27</v>
      </c>
      <c r="L2585">
        <f>IF(AI_Impact_on_Jobs_20303[[#This Row],[Risk_Category]] = "Low", AI_Impact_on_Jobs_20303[[#This Row],[Automation_Probability_2030]], 0)</f>
        <v>0</v>
      </c>
      <c r="M2585">
        <f>IF(AI_Impact_on_Jobs_20303[[#This Row],[Risk_Category]]="Medium", AI_Impact_on_Jobs_20303[[#This Row],[Automation_Probability_2030]], 0)</f>
        <v>63</v>
      </c>
      <c r="N2585">
        <f>IF(AI_Impact_on_Jobs_20303[[#This Row],[Risk_Category]]="High", AI_Impact_on_Jobs_20303[[#This Row],[Automation_Probability_2030]], 0)</f>
        <v>0</v>
      </c>
      <c r="O2585">
        <f>AVERAGE(AI_Impact_on_Jobs_20303[[#This Row],[Skill_1]:[Skill_10]])</f>
        <v>32.200000000000003</v>
      </c>
      <c r="P2585">
        <v>3</v>
      </c>
      <c r="Q2585">
        <v>6</v>
      </c>
      <c r="R2585">
        <v>71</v>
      </c>
      <c r="S2585">
        <v>19</v>
      </c>
      <c r="T2585">
        <v>43</v>
      </c>
      <c r="U2585">
        <v>18</v>
      </c>
      <c r="V2585">
        <v>18</v>
      </c>
      <c r="W2585">
        <v>11</v>
      </c>
      <c r="X2585">
        <v>59</v>
      </c>
      <c r="Y2585">
        <v>74</v>
      </c>
    </row>
    <row r="2586" spans="1:25" x14ac:dyDescent="0.35">
      <c r="A2586">
        <v>2585</v>
      </c>
      <c r="B2586" t="s">
        <v>21</v>
      </c>
      <c r="C2586">
        <v>119647</v>
      </c>
      <c r="D2586">
        <f>ROUND(AI_Impact_on_Jobs_20303[[#This Row],[Salary]]/1000, 1)</f>
        <v>119.6</v>
      </c>
      <c r="E2586">
        <v>23</v>
      </c>
      <c r="F25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86" t="s">
        <v>38</v>
      </c>
      <c r="H2586">
        <v>28</v>
      </c>
      <c r="I2586">
        <v>116</v>
      </c>
      <c r="J2586">
        <v>15</v>
      </c>
      <c r="K2586" t="s">
        <v>23</v>
      </c>
      <c r="L2586">
        <f>IF(AI_Impact_on_Jobs_20303[[#This Row],[Risk_Category]] = "Low", AI_Impact_on_Jobs_20303[[#This Row],[Automation_Probability_2030]], 0)</f>
        <v>15</v>
      </c>
      <c r="M2586">
        <f>IF(AI_Impact_on_Jobs_20303[[#This Row],[Risk_Category]]="Medium", AI_Impact_on_Jobs_20303[[#This Row],[Automation_Probability_2030]], 0)</f>
        <v>0</v>
      </c>
      <c r="N2586">
        <f>IF(AI_Impact_on_Jobs_20303[[#This Row],[Risk_Category]]="High", AI_Impact_on_Jobs_20303[[#This Row],[Automation_Probability_2030]], 0)</f>
        <v>0</v>
      </c>
      <c r="O2586">
        <f>AVERAGE(AI_Impact_on_Jobs_20303[[#This Row],[Skill_1]:[Skill_10]])</f>
        <v>45.2</v>
      </c>
      <c r="P2586">
        <v>7</v>
      </c>
      <c r="Q2586">
        <v>76</v>
      </c>
      <c r="R2586">
        <v>3</v>
      </c>
      <c r="S2586">
        <v>38</v>
      </c>
      <c r="T2586">
        <v>73</v>
      </c>
      <c r="U2586">
        <v>38</v>
      </c>
      <c r="V2586">
        <v>1</v>
      </c>
      <c r="W2586">
        <v>34</v>
      </c>
      <c r="X2586">
        <v>87</v>
      </c>
      <c r="Y2586">
        <v>95</v>
      </c>
    </row>
    <row r="2587" spans="1:25" x14ac:dyDescent="0.35">
      <c r="A2587">
        <v>2586</v>
      </c>
      <c r="B2587" t="s">
        <v>33</v>
      </c>
      <c r="C2587">
        <v>31234</v>
      </c>
      <c r="D2587">
        <f>ROUND(AI_Impact_on_Jobs_20303[[#This Row],[Salary]]/1000, 1)</f>
        <v>31.2</v>
      </c>
      <c r="E2587">
        <v>28</v>
      </c>
      <c r="F25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87" t="s">
        <v>25</v>
      </c>
      <c r="H2587">
        <v>31</v>
      </c>
      <c r="I2587">
        <v>97</v>
      </c>
      <c r="J2587">
        <v>76</v>
      </c>
      <c r="K2587" t="s">
        <v>20</v>
      </c>
      <c r="L2587">
        <f>IF(AI_Impact_on_Jobs_20303[[#This Row],[Risk_Category]] = "Low", AI_Impact_on_Jobs_20303[[#This Row],[Automation_Probability_2030]], 0)</f>
        <v>0</v>
      </c>
      <c r="M2587">
        <f>IF(AI_Impact_on_Jobs_20303[[#This Row],[Risk_Category]]="Medium", AI_Impact_on_Jobs_20303[[#This Row],[Automation_Probability_2030]], 0)</f>
        <v>0</v>
      </c>
      <c r="N2587">
        <f>IF(AI_Impact_on_Jobs_20303[[#This Row],[Risk_Category]]="High", AI_Impact_on_Jobs_20303[[#This Row],[Automation_Probability_2030]], 0)</f>
        <v>76</v>
      </c>
      <c r="O2587">
        <f>AVERAGE(AI_Impact_on_Jobs_20303[[#This Row],[Skill_1]:[Skill_10]])</f>
        <v>42.8</v>
      </c>
      <c r="P2587">
        <v>17</v>
      </c>
      <c r="Q2587">
        <v>49</v>
      </c>
      <c r="R2587">
        <v>74</v>
      </c>
      <c r="S2587">
        <v>22</v>
      </c>
      <c r="T2587">
        <v>91</v>
      </c>
      <c r="U2587">
        <v>17</v>
      </c>
      <c r="V2587">
        <v>56</v>
      </c>
      <c r="W2587">
        <v>78</v>
      </c>
      <c r="X2587">
        <v>21</v>
      </c>
      <c r="Y2587">
        <v>3</v>
      </c>
    </row>
    <row r="2588" spans="1:25" x14ac:dyDescent="0.35">
      <c r="A2588">
        <v>2587</v>
      </c>
      <c r="B2588" t="s">
        <v>39</v>
      </c>
      <c r="C2588">
        <v>34677</v>
      </c>
      <c r="D2588">
        <f>ROUND(AI_Impact_on_Jobs_20303[[#This Row],[Salary]]/1000, 1)</f>
        <v>34.700000000000003</v>
      </c>
      <c r="E2588">
        <v>0</v>
      </c>
      <c r="F25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88" t="s">
        <v>19</v>
      </c>
      <c r="H2588">
        <v>94</v>
      </c>
      <c r="I2588">
        <v>99</v>
      </c>
      <c r="J2588">
        <v>72</v>
      </c>
      <c r="K2588" t="s">
        <v>20</v>
      </c>
      <c r="L2588">
        <f>IF(AI_Impact_on_Jobs_20303[[#This Row],[Risk_Category]] = "Low", AI_Impact_on_Jobs_20303[[#This Row],[Automation_Probability_2030]], 0)</f>
        <v>0</v>
      </c>
      <c r="M2588">
        <f>IF(AI_Impact_on_Jobs_20303[[#This Row],[Risk_Category]]="Medium", AI_Impact_on_Jobs_20303[[#This Row],[Automation_Probability_2030]], 0)</f>
        <v>0</v>
      </c>
      <c r="N2588">
        <f>IF(AI_Impact_on_Jobs_20303[[#This Row],[Risk_Category]]="High", AI_Impact_on_Jobs_20303[[#This Row],[Automation_Probability_2030]], 0)</f>
        <v>72</v>
      </c>
      <c r="O2588">
        <f>AVERAGE(AI_Impact_on_Jobs_20303[[#This Row],[Skill_1]:[Skill_10]])</f>
        <v>32.700000000000003</v>
      </c>
      <c r="P2588">
        <v>83</v>
      </c>
      <c r="Q2588">
        <v>57</v>
      </c>
      <c r="R2588">
        <v>6</v>
      </c>
      <c r="S2588">
        <v>45</v>
      </c>
      <c r="T2588">
        <v>43</v>
      </c>
      <c r="U2588">
        <v>15</v>
      </c>
      <c r="V2588">
        <v>42</v>
      </c>
      <c r="W2588">
        <v>28</v>
      </c>
      <c r="X2588">
        <v>7</v>
      </c>
      <c r="Y2588">
        <v>1</v>
      </c>
    </row>
    <row r="2589" spans="1:25" x14ac:dyDescent="0.35">
      <c r="A2589">
        <v>2588</v>
      </c>
      <c r="B2589" t="s">
        <v>36</v>
      </c>
      <c r="C2589">
        <v>125288</v>
      </c>
      <c r="D2589">
        <f>ROUND(AI_Impact_on_Jobs_20303[[#This Row],[Salary]]/1000, 1)</f>
        <v>125.3</v>
      </c>
      <c r="E2589">
        <v>8</v>
      </c>
      <c r="F25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89" t="s">
        <v>19</v>
      </c>
      <c r="H2589">
        <v>92</v>
      </c>
      <c r="I2589">
        <v>93</v>
      </c>
      <c r="J2589">
        <v>37</v>
      </c>
      <c r="K2589" t="s">
        <v>27</v>
      </c>
      <c r="L2589">
        <f>IF(AI_Impact_on_Jobs_20303[[#This Row],[Risk_Category]] = "Low", AI_Impact_on_Jobs_20303[[#This Row],[Automation_Probability_2030]], 0)</f>
        <v>0</v>
      </c>
      <c r="M2589">
        <f>IF(AI_Impact_on_Jobs_20303[[#This Row],[Risk_Category]]="Medium", AI_Impact_on_Jobs_20303[[#This Row],[Automation_Probability_2030]], 0)</f>
        <v>37</v>
      </c>
      <c r="N2589">
        <f>IF(AI_Impact_on_Jobs_20303[[#This Row],[Risk_Category]]="High", AI_Impact_on_Jobs_20303[[#This Row],[Automation_Probability_2030]], 0)</f>
        <v>0</v>
      </c>
      <c r="O2589">
        <f>AVERAGE(AI_Impact_on_Jobs_20303[[#This Row],[Skill_1]:[Skill_10]])</f>
        <v>72</v>
      </c>
      <c r="P2589">
        <v>79</v>
      </c>
      <c r="Q2589">
        <v>85</v>
      </c>
      <c r="R2589">
        <v>21</v>
      </c>
      <c r="S2589">
        <v>71</v>
      </c>
      <c r="T2589">
        <v>62</v>
      </c>
      <c r="U2589">
        <v>75</v>
      </c>
      <c r="V2589">
        <v>79</v>
      </c>
      <c r="W2589">
        <v>66</v>
      </c>
      <c r="X2589">
        <v>96</v>
      </c>
      <c r="Y2589">
        <v>86</v>
      </c>
    </row>
    <row r="2590" spans="1:25" x14ac:dyDescent="0.35">
      <c r="A2590">
        <v>2589</v>
      </c>
      <c r="B2590" t="s">
        <v>18</v>
      </c>
      <c r="C2590">
        <v>77540</v>
      </c>
      <c r="D2590">
        <f>ROUND(AI_Impact_on_Jobs_20303[[#This Row],[Salary]]/1000, 1)</f>
        <v>77.5</v>
      </c>
      <c r="E2590">
        <v>13</v>
      </c>
      <c r="F25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90" t="s">
        <v>22</v>
      </c>
      <c r="H2590">
        <v>55</v>
      </c>
      <c r="I2590">
        <v>125</v>
      </c>
      <c r="J2590">
        <v>85</v>
      </c>
      <c r="K2590" t="s">
        <v>20</v>
      </c>
      <c r="L2590">
        <f>IF(AI_Impact_on_Jobs_20303[[#This Row],[Risk_Category]] = "Low", AI_Impact_on_Jobs_20303[[#This Row],[Automation_Probability_2030]], 0)</f>
        <v>0</v>
      </c>
      <c r="M2590">
        <f>IF(AI_Impact_on_Jobs_20303[[#This Row],[Risk_Category]]="Medium", AI_Impact_on_Jobs_20303[[#This Row],[Automation_Probability_2030]], 0)</f>
        <v>0</v>
      </c>
      <c r="N2590">
        <f>IF(AI_Impact_on_Jobs_20303[[#This Row],[Risk_Category]]="High", AI_Impact_on_Jobs_20303[[#This Row],[Automation_Probability_2030]], 0)</f>
        <v>85</v>
      </c>
      <c r="O2590">
        <f>AVERAGE(AI_Impact_on_Jobs_20303[[#This Row],[Skill_1]:[Skill_10]])</f>
        <v>32.4</v>
      </c>
      <c r="P2590">
        <v>4</v>
      </c>
      <c r="Q2590">
        <v>21</v>
      </c>
      <c r="R2590">
        <v>8</v>
      </c>
      <c r="S2590">
        <v>11</v>
      </c>
      <c r="T2590">
        <v>2</v>
      </c>
      <c r="U2590">
        <v>42</v>
      </c>
      <c r="V2590">
        <v>18</v>
      </c>
      <c r="W2590">
        <v>86</v>
      </c>
      <c r="X2590">
        <v>75</v>
      </c>
      <c r="Y2590">
        <v>57</v>
      </c>
    </row>
    <row r="2591" spans="1:25" x14ac:dyDescent="0.35">
      <c r="A2591">
        <v>2590</v>
      </c>
      <c r="B2591" t="s">
        <v>30</v>
      </c>
      <c r="C2591">
        <v>62953</v>
      </c>
      <c r="D2591">
        <f>ROUND(AI_Impact_on_Jobs_20303[[#This Row],[Salary]]/1000, 1)</f>
        <v>63</v>
      </c>
      <c r="E2591">
        <v>29</v>
      </c>
      <c r="F25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91" t="s">
        <v>25</v>
      </c>
      <c r="H2591">
        <v>26</v>
      </c>
      <c r="I2591">
        <v>97</v>
      </c>
      <c r="J2591">
        <v>56</v>
      </c>
      <c r="K2591" t="s">
        <v>27</v>
      </c>
      <c r="L2591">
        <f>IF(AI_Impact_on_Jobs_20303[[#This Row],[Risk_Category]] = "Low", AI_Impact_on_Jobs_20303[[#This Row],[Automation_Probability_2030]], 0)</f>
        <v>0</v>
      </c>
      <c r="M2591">
        <f>IF(AI_Impact_on_Jobs_20303[[#This Row],[Risk_Category]]="Medium", AI_Impact_on_Jobs_20303[[#This Row],[Automation_Probability_2030]], 0)</f>
        <v>56</v>
      </c>
      <c r="N2591">
        <f>IF(AI_Impact_on_Jobs_20303[[#This Row],[Risk_Category]]="High", AI_Impact_on_Jobs_20303[[#This Row],[Automation_Probability_2030]], 0)</f>
        <v>0</v>
      </c>
      <c r="O2591">
        <f>AVERAGE(AI_Impact_on_Jobs_20303[[#This Row],[Skill_1]:[Skill_10]])</f>
        <v>46.1</v>
      </c>
      <c r="P2591">
        <v>78</v>
      </c>
      <c r="Q2591">
        <v>8</v>
      </c>
      <c r="R2591">
        <v>71</v>
      </c>
      <c r="S2591">
        <v>74</v>
      </c>
      <c r="T2591">
        <v>56</v>
      </c>
      <c r="U2591">
        <v>21</v>
      </c>
      <c r="V2591">
        <v>54</v>
      </c>
      <c r="W2591">
        <v>5</v>
      </c>
      <c r="X2591">
        <v>48</v>
      </c>
      <c r="Y2591">
        <v>46</v>
      </c>
    </row>
    <row r="2592" spans="1:25" x14ac:dyDescent="0.35">
      <c r="A2592">
        <v>2591</v>
      </c>
      <c r="B2592" t="s">
        <v>39</v>
      </c>
      <c r="C2592">
        <v>99754</v>
      </c>
      <c r="D2592">
        <f>ROUND(AI_Impact_on_Jobs_20303[[#This Row],[Salary]]/1000, 1)</f>
        <v>99.8</v>
      </c>
      <c r="E2592">
        <v>1</v>
      </c>
      <c r="F25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92" t="s">
        <v>19</v>
      </c>
      <c r="H2592">
        <v>18</v>
      </c>
      <c r="I2592">
        <v>6</v>
      </c>
      <c r="J2592">
        <v>76</v>
      </c>
      <c r="K2592" t="s">
        <v>20</v>
      </c>
      <c r="L2592">
        <f>IF(AI_Impact_on_Jobs_20303[[#This Row],[Risk_Category]] = "Low", AI_Impact_on_Jobs_20303[[#This Row],[Automation_Probability_2030]], 0)</f>
        <v>0</v>
      </c>
      <c r="M2592">
        <f>IF(AI_Impact_on_Jobs_20303[[#This Row],[Risk_Category]]="Medium", AI_Impact_on_Jobs_20303[[#This Row],[Automation_Probability_2030]], 0)</f>
        <v>0</v>
      </c>
      <c r="N2592">
        <f>IF(AI_Impact_on_Jobs_20303[[#This Row],[Risk_Category]]="High", AI_Impact_on_Jobs_20303[[#This Row],[Automation_Probability_2030]], 0)</f>
        <v>76</v>
      </c>
      <c r="O2592">
        <f>AVERAGE(AI_Impact_on_Jobs_20303[[#This Row],[Skill_1]:[Skill_10]])</f>
        <v>46.7</v>
      </c>
      <c r="P2592">
        <v>26</v>
      </c>
      <c r="Q2592">
        <v>25</v>
      </c>
      <c r="R2592">
        <v>21</v>
      </c>
      <c r="S2592">
        <v>74</v>
      </c>
      <c r="T2592">
        <v>82</v>
      </c>
      <c r="U2592">
        <v>33</v>
      </c>
      <c r="V2592">
        <v>31</v>
      </c>
      <c r="W2592">
        <v>84</v>
      </c>
      <c r="X2592">
        <v>62</v>
      </c>
      <c r="Y2592">
        <v>29</v>
      </c>
    </row>
    <row r="2593" spans="1:25" x14ac:dyDescent="0.35">
      <c r="A2593">
        <v>2592</v>
      </c>
      <c r="B2593" t="s">
        <v>28</v>
      </c>
      <c r="C2593">
        <v>114865</v>
      </c>
      <c r="D2593">
        <f>ROUND(AI_Impact_on_Jobs_20303[[#This Row],[Salary]]/1000, 1)</f>
        <v>114.9</v>
      </c>
      <c r="E2593">
        <v>26</v>
      </c>
      <c r="F25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93" t="s">
        <v>25</v>
      </c>
      <c r="H2593">
        <v>34</v>
      </c>
      <c r="I2593">
        <v>109</v>
      </c>
      <c r="J2593">
        <v>7</v>
      </c>
      <c r="K2593" t="s">
        <v>27</v>
      </c>
      <c r="L2593">
        <f>IF(AI_Impact_on_Jobs_20303[[#This Row],[Risk_Category]] = "Low", AI_Impact_on_Jobs_20303[[#This Row],[Automation_Probability_2030]], 0)</f>
        <v>0</v>
      </c>
      <c r="M2593">
        <f>IF(AI_Impact_on_Jobs_20303[[#This Row],[Risk_Category]]="Medium", AI_Impact_on_Jobs_20303[[#This Row],[Automation_Probability_2030]], 0)</f>
        <v>7</v>
      </c>
      <c r="N2593">
        <f>IF(AI_Impact_on_Jobs_20303[[#This Row],[Risk_Category]]="High", AI_Impact_on_Jobs_20303[[#This Row],[Automation_Probability_2030]], 0)</f>
        <v>0</v>
      </c>
      <c r="O2593">
        <f>AVERAGE(AI_Impact_on_Jobs_20303[[#This Row],[Skill_1]:[Skill_10]])</f>
        <v>49.8</v>
      </c>
      <c r="P2593">
        <v>3</v>
      </c>
      <c r="Q2593">
        <v>93</v>
      </c>
      <c r="R2593">
        <v>32</v>
      </c>
      <c r="S2593">
        <v>54</v>
      </c>
      <c r="T2593">
        <v>46</v>
      </c>
      <c r="U2593">
        <v>78</v>
      </c>
      <c r="V2593">
        <v>6</v>
      </c>
      <c r="W2593">
        <v>63</v>
      </c>
      <c r="X2593">
        <v>76</v>
      </c>
      <c r="Y2593">
        <v>47</v>
      </c>
    </row>
    <row r="2594" spans="1:25" x14ac:dyDescent="0.35">
      <c r="A2594">
        <v>2593</v>
      </c>
      <c r="B2594" t="s">
        <v>39</v>
      </c>
      <c r="C2594">
        <v>59904</v>
      </c>
      <c r="D2594">
        <f>ROUND(AI_Impact_on_Jobs_20303[[#This Row],[Salary]]/1000, 1)</f>
        <v>59.9</v>
      </c>
      <c r="E2594">
        <v>9</v>
      </c>
      <c r="F25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594" t="s">
        <v>38</v>
      </c>
      <c r="H2594">
        <v>24</v>
      </c>
      <c r="I2594">
        <v>118</v>
      </c>
      <c r="J2594">
        <v>92</v>
      </c>
      <c r="K2594" t="s">
        <v>20</v>
      </c>
      <c r="L2594">
        <f>IF(AI_Impact_on_Jobs_20303[[#This Row],[Risk_Category]] = "Low", AI_Impact_on_Jobs_20303[[#This Row],[Automation_Probability_2030]], 0)</f>
        <v>0</v>
      </c>
      <c r="M2594">
        <f>IF(AI_Impact_on_Jobs_20303[[#This Row],[Risk_Category]]="Medium", AI_Impact_on_Jobs_20303[[#This Row],[Automation_Probability_2030]], 0)</f>
        <v>0</v>
      </c>
      <c r="N2594">
        <f>IF(AI_Impact_on_Jobs_20303[[#This Row],[Risk_Category]]="High", AI_Impact_on_Jobs_20303[[#This Row],[Automation_Probability_2030]], 0)</f>
        <v>92</v>
      </c>
      <c r="O2594">
        <f>AVERAGE(AI_Impact_on_Jobs_20303[[#This Row],[Skill_1]:[Skill_10]])</f>
        <v>51.8</v>
      </c>
      <c r="P2594">
        <v>42</v>
      </c>
      <c r="Q2594">
        <v>56</v>
      </c>
      <c r="R2594">
        <v>23</v>
      </c>
      <c r="S2594">
        <v>41</v>
      </c>
      <c r="T2594">
        <v>34</v>
      </c>
      <c r="U2594">
        <v>66</v>
      </c>
      <c r="V2594">
        <v>98</v>
      </c>
      <c r="W2594">
        <v>81</v>
      </c>
      <c r="X2594">
        <v>19</v>
      </c>
      <c r="Y2594">
        <v>58</v>
      </c>
    </row>
    <row r="2595" spans="1:25" x14ac:dyDescent="0.35">
      <c r="A2595">
        <v>2594</v>
      </c>
      <c r="B2595" t="s">
        <v>42</v>
      </c>
      <c r="C2595">
        <v>53473</v>
      </c>
      <c r="D2595">
        <f>ROUND(AI_Impact_on_Jobs_20303[[#This Row],[Salary]]/1000, 1)</f>
        <v>53.5</v>
      </c>
      <c r="E2595">
        <v>25</v>
      </c>
      <c r="F25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95" t="s">
        <v>19</v>
      </c>
      <c r="H2595">
        <v>25</v>
      </c>
      <c r="I2595">
        <v>67</v>
      </c>
      <c r="J2595">
        <v>43</v>
      </c>
      <c r="K2595" t="s">
        <v>27</v>
      </c>
      <c r="L2595">
        <f>IF(AI_Impact_on_Jobs_20303[[#This Row],[Risk_Category]] = "Low", AI_Impact_on_Jobs_20303[[#This Row],[Automation_Probability_2030]], 0)</f>
        <v>0</v>
      </c>
      <c r="M2595">
        <f>IF(AI_Impact_on_Jobs_20303[[#This Row],[Risk_Category]]="Medium", AI_Impact_on_Jobs_20303[[#This Row],[Automation_Probability_2030]], 0)</f>
        <v>43</v>
      </c>
      <c r="N2595">
        <f>IF(AI_Impact_on_Jobs_20303[[#This Row],[Risk_Category]]="High", AI_Impact_on_Jobs_20303[[#This Row],[Automation_Probability_2030]], 0)</f>
        <v>0</v>
      </c>
      <c r="O2595">
        <f>AVERAGE(AI_Impact_on_Jobs_20303[[#This Row],[Skill_1]:[Skill_10]])</f>
        <v>51.2</v>
      </c>
      <c r="P2595">
        <v>68</v>
      </c>
      <c r="Q2595">
        <v>5</v>
      </c>
      <c r="R2595">
        <v>93</v>
      </c>
      <c r="S2595">
        <v>21</v>
      </c>
      <c r="T2595">
        <v>36</v>
      </c>
      <c r="U2595">
        <v>33</v>
      </c>
      <c r="V2595">
        <v>24</v>
      </c>
      <c r="W2595">
        <v>99</v>
      </c>
      <c r="X2595">
        <v>39</v>
      </c>
      <c r="Y2595">
        <v>94</v>
      </c>
    </row>
    <row r="2596" spans="1:25" x14ac:dyDescent="0.35">
      <c r="A2596">
        <v>2595</v>
      </c>
      <c r="B2596" t="s">
        <v>24</v>
      </c>
      <c r="C2596">
        <v>34564</v>
      </c>
      <c r="D2596">
        <f>ROUND(AI_Impact_on_Jobs_20303[[#This Row],[Salary]]/1000, 1)</f>
        <v>34.6</v>
      </c>
      <c r="E2596">
        <v>0</v>
      </c>
      <c r="F25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96" t="s">
        <v>38</v>
      </c>
      <c r="H2596">
        <v>2</v>
      </c>
      <c r="I2596">
        <v>62</v>
      </c>
      <c r="J2596">
        <v>91</v>
      </c>
      <c r="K2596" t="s">
        <v>20</v>
      </c>
      <c r="L2596">
        <f>IF(AI_Impact_on_Jobs_20303[[#This Row],[Risk_Category]] = "Low", AI_Impact_on_Jobs_20303[[#This Row],[Automation_Probability_2030]], 0)</f>
        <v>0</v>
      </c>
      <c r="M2596">
        <f>IF(AI_Impact_on_Jobs_20303[[#This Row],[Risk_Category]]="Medium", AI_Impact_on_Jobs_20303[[#This Row],[Automation_Probability_2030]], 0)</f>
        <v>0</v>
      </c>
      <c r="N2596">
        <f>IF(AI_Impact_on_Jobs_20303[[#This Row],[Risk_Category]]="High", AI_Impact_on_Jobs_20303[[#This Row],[Automation_Probability_2030]], 0)</f>
        <v>91</v>
      </c>
      <c r="O2596">
        <f>AVERAGE(AI_Impact_on_Jobs_20303[[#This Row],[Skill_1]:[Skill_10]])</f>
        <v>42.5</v>
      </c>
      <c r="P2596">
        <v>3</v>
      </c>
      <c r="Q2596">
        <v>96</v>
      </c>
      <c r="R2596">
        <v>42</v>
      </c>
      <c r="S2596">
        <v>25</v>
      </c>
      <c r="T2596">
        <v>62</v>
      </c>
      <c r="U2596">
        <v>13</v>
      </c>
      <c r="V2596">
        <v>7</v>
      </c>
      <c r="W2596">
        <v>83</v>
      </c>
      <c r="X2596">
        <v>42</v>
      </c>
      <c r="Y2596">
        <v>52</v>
      </c>
    </row>
    <row r="2597" spans="1:25" x14ac:dyDescent="0.35">
      <c r="A2597">
        <v>2596</v>
      </c>
      <c r="B2597" t="s">
        <v>32</v>
      </c>
      <c r="C2597">
        <v>128259</v>
      </c>
      <c r="D2597">
        <f>ROUND(AI_Impact_on_Jobs_20303[[#This Row],[Salary]]/1000, 1)</f>
        <v>128.30000000000001</v>
      </c>
      <c r="E2597">
        <v>26</v>
      </c>
      <c r="F25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97" t="s">
        <v>19</v>
      </c>
      <c r="H2597">
        <v>37</v>
      </c>
      <c r="I2597">
        <v>101</v>
      </c>
      <c r="J2597">
        <v>61</v>
      </c>
      <c r="K2597" t="s">
        <v>27</v>
      </c>
      <c r="L2597">
        <f>IF(AI_Impact_on_Jobs_20303[[#This Row],[Risk_Category]] = "Low", AI_Impact_on_Jobs_20303[[#This Row],[Automation_Probability_2030]], 0)</f>
        <v>0</v>
      </c>
      <c r="M2597">
        <f>IF(AI_Impact_on_Jobs_20303[[#This Row],[Risk_Category]]="Medium", AI_Impact_on_Jobs_20303[[#This Row],[Automation_Probability_2030]], 0)</f>
        <v>61</v>
      </c>
      <c r="N2597">
        <f>IF(AI_Impact_on_Jobs_20303[[#This Row],[Risk_Category]]="High", AI_Impact_on_Jobs_20303[[#This Row],[Automation_Probability_2030]], 0)</f>
        <v>0</v>
      </c>
      <c r="O2597">
        <f>AVERAGE(AI_Impact_on_Jobs_20303[[#This Row],[Skill_1]:[Skill_10]])</f>
        <v>35.6</v>
      </c>
      <c r="P2597">
        <v>5</v>
      </c>
      <c r="Q2597">
        <v>78</v>
      </c>
      <c r="R2597">
        <v>12</v>
      </c>
      <c r="S2597">
        <v>6</v>
      </c>
      <c r="T2597">
        <v>16</v>
      </c>
      <c r="U2597">
        <v>77</v>
      </c>
      <c r="V2597">
        <v>76</v>
      </c>
      <c r="W2597">
        <v>14</v>
      </c>
      <c r="X2597">
        <v>3</v>
      </c>
      <c r="Y2597">
        <v>69</v>
      </c>
    </row>
    <row r="2598" spans="1:25" x14ac:dyDescent="0.35">
      <c r="A2598">
        <v>2597</v>
      </c>
      <c r="B2598" t="s">
        <v>37</v>
      </c>
      <c r="C2598">
        <v>144486</v>
      </c>
      <c r="D2598">
        <f>ROUND(AI_Impact_on_Jobs_20303[[#This Row],[Salary]]/1000, 1)</f>
        <v>144.5</v>
      </c>
      <c r="E2598">
        <v>28</v>
      </c>
      <c r="F25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598" t="s">
        <v>19</v>
      </c>
      <c r="H2598">
        <v>75</v>
      </c>
      <c r="I2598">
        <v>7</v>
      </c>
      <c r="J2598">
        <v>53</v>
      </c>
      <c r="K2598" t="s">
        <v>27</v>
      </c>
      <c r="L2598">
        <f>IF(AI_Impact_on_Jobs_20303[[#This Row],[Risk_Category]] = "Low", AI_Impact_on_Jobs_20303[[#This Row],[Automation_Probability_2030]], 0)</f>
        <v>0</v>
      </c>
      <c r="M2598">
        <f>IF(AI_Impact_on_Jobs_20303[[#This Row],[Risk_Category]]="Medium", AI_Impact_on_Jobs_20303[[#This Row],[Automation_Probability_2030]], 0)</f>
        <v>53</v>
      </c>
      <c r="N2598">
        <f>IF(AI_Impact_on_Jobs_20303[[#This Row],[Risk_Category]]="High", AI_Impact_on_Jobs_20303[[#This Row],[Automation_Probability_2030]], 0)</f>
        <v>0</v>
      </c>
      <c r="O2598">
        <f>AVERAGE(AI_Impact_on_Jobs_20303[[#This Row],[Skill_1]:[Skill_10]])</f>
        <v>52.9</v>
      </c>
      <c r="P2598">
        <v>76</v>
      </c>
      <c r="Q2598">
        <v>26</v>
      </c>
      <c r="R2598">
        <v>53</v>
      </c>
      <c r="S2598">
        <v>31</v>
      </c>
      <c r="T2598">
        <v>23</v>
      </c>
      <c r="U2598">
        <v>97</v>
      </c>
      <c r="V2598">
        <v>91</v>
      </c>
      <c r="W2598">
        <v>45</v>
      </c>
      <c r="X2598">
        <v>14</v>
      </c>
      <c r="Y2598">
        <v>73</v>
      </c>
    </row>
    <row r="2599" spans="1:25" x14ac:dyDescent="0.35">
      <c r="A2599">
        <v>2598</v>
      </c>
      <c r="B2599" t="s">
        <v>36</v>
      </c>
      <c r="C2599">
        <v>136766</v>
      </c>
      <c r="D2599">
        <f>ROUND(AI_Impact_on_Jobs_20303[[#This Row],[Salary]]/1000, 1)</f>
        <v>136.80000000000001</v>
      </c>
      <c r="E2599">
        <v>3</v>
      </c>
      <c r="F25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599" t="s">
        <v>19</v>
      </c>
      <c r="H2599">
        <v>17</v>
      </c>
      <c r="I2599">
        <v>88</v>
      </c>
      <c r="J2599">
        <v>51</v>
      </c>
      <c r="K2599" t="s">
        <v>27</v>
      </c>
      <c r="L2599">
        <f>IF(AI_Impact_on_Jobs_20303[[#This Row],[Risk_Category]] = "Low", AI_Impact_on_Jobs_20303[[#This Row],[Automation_Probability_2030]], 0)</f>
        <v>0</v>
      </c>
      <c r="M2599">
        <f>IF(AI_Impact_on_Jobs_20303[[#This Row],[Risk_Category]]="Medium", AI_Impact_on_Jobs_20303[[#This Row],[Automation_Probability_2030]], 0)</f>
        <v>51</v>
      </c>
      <c r="N2599">
        <f>IF(AI_Impact_on_Jobs_20303[[#This Row],[Risk_Category]]="High", AI_Impact_on_Jobs_20303[[#This Row],[Automation_Probability_2030]], 0)</f>
        <v>0</v>
      </c>
      <c r="O2599">
        <f>AVERAGE(AI_Impact_on_Jobs_20303[[#This Row],[Skill_1]:[Skill_10]])</f>
        <v>55.3</v>
      </c>
      <c r="P2599">
        <v>1</v>
      </c>
      <c r="Q2599">
        <v>57</v>
      </c>
      <c r="R2599">
        <v>2</v>
      </c>
      <c r="S2599">
        <v>89</v>
      </c>
      <c r="T2599">
        <v>92</v>
      </c>
      <c r="U2599">
        <v>73</v>
      </c>
      <c r="V2599">
        <v>47</v>
      </c>
      <c r="W2599">
        <v>25</v>
      </c>
      <c r="X2599">
        <v>74</v>
      </c>
      <c r="Y2599">
        <v>93</v>
      </c>
    </row>
    <row r="2600" spans="1:25" x14ac:dyDescent="0.35">
      <c r="A2600">
        <v>2599</v>
      </c>
      <c r="B2600" t="s">
        <v>42</v>
      </c>
      <c r="C2600">
        <v>139097</v>
      </c>
      <c r="D2600">
        <f>ROUND(AI_Impact_on_Jobs_20303[[#This Row],[Salary]]/1000, 1)</f>
        <v>139.1</v>
      </c>
      <c r="E2600">
        <v>23</v>
      </c>
      <c r="F26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00" t="s">
        <v>38</v>
      </c>
      <c r="H2600">
        <v>47</v>
      </c>
      <c r="I2600">
        <v>82</v>
      </c>
      <c r="J2600">
        <v>44</v>
      </c>
      <c r="K2600" t="s">
        <v>27</v>
      </c>
      <c r="L2600">
        <f>IF(AI_Impact_on_Jobs_20303[[#This Row],[Risk_Category]] = "Low", AI_Impact_on_Jobs_20303[[#This Row],[Automation_Probability_2030]], 0)</f>
        <v>0</v>
      </c>
      <c r="M2600">
        <f>IF(AI_Impact_on_Jobs_20303[[#This Row],[Risk_Category]]="Medium", AI_Impact_on_Jobs_20303[[#This Row],[Automation_Probability_2030]], 0)</f>
        <v>44</v>
      </c>
      <c r="N2600">
        <f>IF(AI_Impact_on_Jobs_20303[[#This Row],[Risk_Category]]="High", AI_Impact_on_Jobs_20303[[#This Row],[Automation_Probability_2030]], 0)</f>
        <v>0</v>
      </c>
      <c r="O2600">
        <f>AVERAGE(AI_Impact_on_Jobs_20303[[#This Row],[Skill_1]:[Skill_10]])</f>
        <v>56</v>
      </c>
      <c r="P2600">
        <v>41</v>
      </c>
      <c r="Q2600">
        <v>95</v>
      </c>
      <c r="R2600">
        <v>26</v>
      </c>
      <c r="S2600">
        <v>49</v>
      </c>
      <c r="T2600">
        <v>95</v>
      </c>
      <c r="U2600">
        <v>48</v>
      </c>
      <c r="V2600">
        <v>86</v>
      </c>
      <c r="W2600">
        <v>6</v>
      </c>
      <c r="X2600">
        <v>95</v>
      </c>
      <c r="Y2600">
        <v>19</v>
      </c>
    </row>
    <row r="2601" spans="1:25" x14ac:dyDescent="0.35">
      <c r="A2601">
        <v>2600</v>
      </c>
      <c r="B2601" t="s">
        <v>33</v>
      </c>
      <c r="C2601">
        <v>97004</v>
      </c>
      <c r="D2601">
        <f>ROUND(AI_Impact_on_Jobs_20303[[#This Row],[Salary]]/1000, 1)</f>
        <v>97</v>
      </c>
      <c r="E2601">
        <v>8</v>
      </c>
      <c r="F26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01" t="s">
        <v>38</v>
      </c>
      <c r="H2601">
        <v>18</v>
      </c>
      <c r="I2601">
        <v>94</v>
      </c>
      <c r="J2601">
        <v>78</v>
      </c>
      <c r="K2601" t="s">
        <v>20</v>
      </c>
      <c r="L2601">
        <f>IF(AI_Impact_on_Jobs_20303[[#This Row],[Risk_Category]] = "Low", AI_Impact_on_Jobs_20303[[#This Row],[Automation_Probability_2030]], 0)</f>
        <v>0</v>
      </c>
      <c r="M2601">
        <f>IF(AI_Impact_on_Jobs_20303[[#This Row],[Risk_Category]]="Medium", AI_Impact_on_Jobs_20303[[#This Row],[Automation_Probability_2030]], 0)</f>
        <v>0</v>
      </c>
      <c r="N2601">
        <f>IF(AI_Impact_on_Jobs_20303[[#This Row],[Risk_Category]]="High", AI_Impact_on_Jobs_20303[[#This Row],[Automation_Probability_2030]], 0)</f>
        <v>78</v>
      </c>
      <c r="O2601">
        <f>AVERAGE(AI_Impact_on_Jobs_20303[[#This Row],[Skill_1]:[Skill_10]])</f>
        <v>55.1</v>
      </c>
      <c r="P2601">
        <v>43</v>
      </c>
      <c r="Q2601">
        <v>25</v>
      </c>
      <c r="R2601">
        <v>97</v>
      </c>
      <c r="S2601">
        <v>31</v>
      </c>
      <c r="T2601">
        <v>65</v>
      </c>
      <c r="U2601">
        <v>14</v>
      </c>
      <c r="V2601">
        <v>82</v>
      </c>
      <c r="W2601">
        <v>54</v>
      </c>
      <c r="X2601">
        <v>98</v>
      </c>
      <c r="Y2601">
        <v>42</v>
      </c>
    </row>
    <row r="2602" spans="1:25" x14ac:dyDescent="0.35">
      <c r="A2602">
        <v>2601</v>
      </c>
      <c r="B2602" t="s">
        <v>24</v>
      </c>
      <c r="C2602">
        <v>87143</v>
      </c>
      <c r="D2602">
        <f>ROUND(AI_Impact_on_Jobs_20303[[#This Row],[Salary]]/1000, 1)</f>
        <v>87.1</v>
      </c>
      <c r="E2602">
        <v>25</v>
      </c>
      <c r="F26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02" t="s">
        <v>38</v>
      </c>
      <c r="H2602">
        <v>35</v>
      </c>
      <c r="I2602">
        <v>124</v>
      </c>
      <c r="J2602">
        <v>86</v>
      </c>
      <c r="K2602" t="s">
        <v>20</v>
      </c>
      <c r="L2602">
        <f>IF(AI_Impact_on_Jobs_20303[[#This Row],[Risk_Category]] = "Low", AI_Impact_on_Jobs_20303[[#This Row],[Automation_Probability_2030]], 0)</f>
        <v>0</v>
      </c>
      <c r="M2602">
        <f>IF(AI_Impact_on_Jobs_20303[[#This Row],[Risk_Category]]="Medium", AI_Impact_on_Jobs_20303[[#This Row],[Automation_Probability_2030]], 0)</f>
        <v>0</v>
      </c>
      <c r="N2602">
        <f>IF(AI_Impact_on_Jobs_20303[[#This Row],[Risk_Category]]="High", AI_Impact_on_Jobs_20303[[#This Row],[Automation_Probability_2030]], 0)</f>
        <v>86</v>
      </c>
      <c r="O2602">
        <f>AVERAGE(AI_Impact_on_Jobs_20303[[#This Row],[Skill_1]:[Skill_10]])</f>
        <v>48.1</v>
      </c>
      <c r="P2602">
        <v>78</v>
      </c>
      <c r="Q2602">
        <v>7</v>
      </c>
      <c r="R2602">
        <v>58</v>
      </c>
      <c r="S2602">
        <v>93</v>
      </c>
      <c r="T2602">
        <v>11</v>
      </c>
      <c r="U2602">
        <v>9</v>
      </c>
      <c r="V2602">
        <v>72</v>
      </c>
      <c r="W2602">
        <v>32</v>
      </c>
      <c r="X2602">
        <v>66</v>
      </c>
      <c r="Y2602">
        <v>55</v>
      </c>
    </row>
    <row r="2603" spans="1:25" x14ac:dyDescent="0.35">
      <c r="A2603">
        <v>2602</v>
      </c>
      <c r="B2603" t="s">
        <v>21</v>
      </c>
      <c r="C2603">
        <v>86668</v>
      </c>
      <c r="D2603">
        <f>ROUND(AI_Impact_on_Jobs_20303[[#This Row],[Salary]]/1000, 1)</f>
        <v>86.7</v>
      </c>
      <c r="E2603">
        <v>20</v>
      </c>
      <c r="F26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03" t="s">
        <v>38</v>
      </c>
      <c r="H2603">
        <v>89</v>
      </c>
      <c r="I2603">
        <v>118</v>
      </c>
      <c r="J2603">
        <v>12</v>
      </c>
      <c r="K2603" t="s">
        <v>23</v>
      </c>
      <c r="L2603">
        <f>IF(AI_Impact_on_Jobs_20303[[#This Row],[Risk_Category]] = "Low", AI_Impact_on_Jobs_20303[[#This Row],[Automation_Probability_2030]], 0)</f>
        <v>12</v>
      </c>
      <c r="M2603">
        <f>IF(AI_Impact_on_Jobs_20303[[#This Row],[Risk_Category]]="Medium", AI_Impact_on_Jobs_20303[[#This Row],[Automation_Probability_2030]], 0)</f>
        <v>0</v>
      </c>
      <c r="N2603">
        <f>IF(AI_Impact_on_Jobs_20303[[#This Row],[Risk_Category]]="High", AI_Impact_on_Jobs_20303[[#This Row],[Automation_Probability_2030]], 0)</f>
        <v>0</v>
      </c>
      <c r="O2603">
        <f>AVERAGE(AI_Impact_on_Jobs_20303[[#This Row],[Skill_1]:[Skill_10]])</f>
        <v>43.2</v>
      </c>
      <c r="P2603">
        <v>26</v>
      </c>
      <c r="Q2603">
        <v>88</v>
      </c>
      <c r="R2603">
        <v>59</v>
      </c>
      <c r="S2603">
        <v>79</v>
      </c>
      <c r="T2603">
        <v>45</v>
      </c>
      <c r="U2603">
        <v>1</v>
      </c>
      <c r="V2603">
        <v>33</v>
      </c>
      <c r="W2603">
        <v>16</v>
      </c>
      <c r="X2603">
        <v>78</v>
      </c>
      <c r="Y2603">
        <v>7</v>
      </c>
    </row>
    <row r="2604" spans="1:25" x14ac:dyDescent="0.35">
      <c r="A2604">
        <v>2603</v>
      </c>
      <c r="B2604" t="s">
        <v>42</v>
      </c>
      <c r="C2604">
        <v>45027</v>
      </c>
      <c r="D2604">
        <f>ROUND(AI_Impact_on_Jobs_20303[[#This Row],[Salary]]/1000, 1)</f>
        <v>45</v>
      </c>
      <c r="E2604">
        <v>5</v>
      </c>
      <c r="F26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04" t="s">
        <v>38</v>
      </c>
      <c r="H2604">
        <v>43</v>
      </c>
      <c r="I2604">
        <v>121</v>
      </c>
      <c r="J2604">
        <v>43</v>
      </c>
      <c r="K2604" t="s">
        <v>27</v>
      </c>
      <c r="L2604">
        <f>IF(AI_Impact_on_Jobs_20303[[#This Row],[Risk_Category]] = "Low", AI_Impact_on_Jobs_20303[[#This Row],[Automation_Probability_2030]], 0)</f>
        <v>0</v>
      </c>
      <c r="M2604">
        <f>IF(AI_Impact_on_Jobs_20303[[#This Row],[Risk_Category]]="Medium", AI_Impact_on_Jobs_20303[[#This Row],[Automation_Probability_2030]], 0)</f>
        <v>43</v>
      </c>
      <c r="N2604">
        <f>IF(AI_Impact_on_Jobs_20303[[#This Row],[Risk_Category]]="High", AI_Impact_on_Jobs_20303[[#This Row],[Automation_Probability_2030]], 0)</f>
        <v>0</v>
      </c>
      <c r="O2604">
        <f>AVERAGE(AI_Impact_on_Jobs_20303[[#This Row],[Skill_1]:[Skill_10]])</f>
        <v>53.9</v>
      </c>
      <c r="P2604">
        <v>71</v>
      </c>
      <c r="Q2604">
        <v>55</v>
      </c>
      <c r="R2604">
        <v>25</v>
      </c>
      <c r="S2604">
        <v>67</v>
      </c>
      <c r="T2604">
        <v>88</v>
      </c>
      <c r="U2604">
        <v>31</v>
      </c>
      <c r="V2604">
        <v>81</v>
      </c>
      <c r="W2604">
        <v>34</v>
      </c>
      <c r="X2604">
        <v>82</v>
      </c>
      <c r="Y2604">
        <v>5</v>
      </c>
    </row>
    <row r="2605" spans="1:25" x14ac:dyDescent="0.35">
      <c r="A2605">
        <v>2604</v>
      </c>
      <c r="B2605" t="s">
        <v>44</v>
      </c>
      <c r="C2605">
        <v>86546</v>
      </c>
      <c r="D2605">
        <f>ROUND(AI_Impact_on_Jobs_20303[[#This Row],[Salary]]/1000, 1)</f>
        <v>86.5</v>
      </c>
      <c r="E2605">
        <v>8</v>
      </c>
      <c r="F26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05" t="s">
        <v>38</v>
      </c>
      <c r="H2605">
        <v>11</v>
      </c>
      <c r="I2605">
        <v>137</v>
      </c>
      <c r="J2605">
        <v>51</v>
      </c>
      <c r="K2605" t="s">
        <v>27</v>
      </c>
      <c r="L2605">
        <f>IF(AI_Impact_on_Jobs_20303[[#This Row],[Risk_Category]] = "Low", AI_Impact_on_Jobs_20303[[#This Row],[Automation_Probability_2030]], 0)</f>
        <v>0</v>
      </c>
      <c r="M2605">
        <f>IF(AI_Impact_on_Jobs_20303[[#This Row],[Risk_Category]]="Medium", AI_Impact_on_Jobs_20303[[#This Row],[Automation_Probability_2030]], 0)</f>
        <v>51</v>
      </c>
      <c r="N2605">
        <f>IF(AI_Impact_on_Jobs_20303[[#This Row],[Risk_Category]]="High", AI_Impact_on_Jobs_20303[[#This Row],[Automation_Probability_2030]], 0)</f>
        <v>0</v>
      </c>
      <c r="O2605">
        <f>AVERAGE(AI_Impact_on_Jobs_20303[[#This Row],[Skill_1]:[Skill_10]])</f>
        <v>36.4</v>
      </c>
      <c r="P2605">
        <v>59</v>
      </c>
      <c r="Q2605">
        <v>84</v>
      </c>
      <c r="R2605">
        <v>5</v>
      </c>
      <c r="S2605">
        <v>39</v>
      </c>
      <c r="T2605">
        <v>64</v>
      </c>
      <c r="U2605">
        <v>4</v>
      </c>
      <c r="V2605">
        <v>3</v>
      </c>
      <c r="W2605">
        <v>65</v>
      </c>
      <c r="X2605">
        <v>39</v>
      </c>
      <c r="Y2605">
        <v>2</v>
      </c>
    </row>
    <row r="2606" spans="1:25" x14ac:dyDescent="0.35">
      <c r="A2606">
        <v>2605</v>
      </c>
      <c r="B2606" t="s">
        <v>42</v>
      </c>
      <c r="C2606">
        <v>101621</v>
      </c>
      <c r="D2606">
        <f>ROUND(AI_Impact_on_Jobs_20303[[#This Row],[Salary]]/1000, 1)</f>
        <v>101.6</v>
      </c>
      <c r="E2606">
        <v>7</v>
      </c>
      <c r="F26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06" t="s">
        <v>19</v>
      </c>
      <c r="H2606">
        <v>22</v>
      </c>
      <c r="I2606">
        <v>101</v>
      </c>
      <c r="J2606">
        <v>37</v>
      </c>
      <c r="K2606" t="s">
        <v>27</v>
      </c>
      <c r="L2606">
        <f>IF(AI_Impact_on_Jobs_20303[[#This Row],[Risk_Category]] = "Low", AI_Impact_on_Jobs_20303[[#This Row],[Automation_Probability_2030]], 0)</f>
        <v>0</v>
      </c>
      <c r="M2606">
        <f>IF(AI_Impact_on_Jobs_20303[[#This Row],[Risk_Category]]="Medium", AI_Impact_on_Jobs_20303[[#This Row],[Automation_Probability_2030]], 0)</f>
        <v>37</v>
      </c>
      <c r="N2606">
        <f>IF(AI_Impact_on_Jobs_20303[[#This Row],[Risk_Category]]="High", AI_Impact_on_Jobs_20303[[#This Row],[Automation_Probability_2030]], 0)</f>
        <v>0</v>
      </c>
      <c r="O2606">
        <f>AVERAGE(AI_Impact_on_Jobs_20303[[#This Row],[Skill_1]:[Skill_10]])</f>
        <v>56.4</v>
      </c>
      <c r="P2606">
        <v>36</v>
      </c>
      <c r="Q2606">
        <v>75</v>
      </c>
      <c r="R2606">
        <v>81</v>
      </c>
      <c r="S2606">
        <v>8</v>
      </c>
      <c r="T2606">
        <v>7</v>
      </c>
      <c r="U2606">
        <v>54</v>
      </c>
      <c r="V2606">
        <v>55</v>
      </c>
      <c r="W2606">
        <v>95</v>
      </c>
      <c r="X2606">
        <v>88</v>
      </c>
      <c r="Y2606">
        <v>65</v>
      </c>
    </row>
    <row r="2607" spans="1:25" x14ac:dyDescent="0.35">
      <c r="A2607">
        <v>2606</v>
      </c>
      <c r="B2607" t="s">
        <v>37</v>
      </c>
      <c r="C2607">
        <v>114191</v>
      </c>
      <c r="D2607">
        <f>ROUND(AI_Impact_on_Jobs_20303[[#This Row],[Salary]]/1000, 1)</f>
        <v>114.2</v>
      </c>
      <c r="E2607">
        <v>24</v>
      </c>
      <c r="F26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07" t="s">
        <v>22</v>
      </c>
      <c r="H2607">
        <v>73</v>
      </c>
      <c r="I2607">
        <v>56</v>
      </c>
      <c r="J2607">
        <v>68</v>
      </c>
      <c r="K2607" t="s">
        <v>27</v>
      </c>
      <c r="L2607">
        <f>IF(AI_Impact_on_Jobs_20303[[#This Row],[Risk_Category]] = "Low", AI_Impact_on_Jobs_20303[[#This Row],[Automation_Probability_2030]], 0)</f>
        <v>0</v>
      </c>
      <c r="M2607">
        <f>IF(AI_Impact_on_Jobs_20303[[#This Row],[Risk_Category]]="Medium", AI_Impact_on_Jobs_20303[[#This Row],[Automation_Probability_2030]], 0)</f>
        <v>68</v>
      </c>
      <c r="N2607">
        <f>IF(AI_Impact_on_Jobs_20303[[#This Row],[Risk_Category]]="High", AI_Impact_on_Jobs_20303[[#This Row],[Automation_Probability_2030]], 0)</f>
        <v>0</v>
      </c>
      <c r="O2607">
        <f>AVERAGE(AI_Impact_on_Jobs_20303[[#This Row],[Skill_1]:[Skill_10]])</f>
        <v>32.1</v>
      </c>
      <c r="P2607">
        <v>55</v>
      </c>
      <c r="Q2607">
        <v>5</v>
      </c>
      <c r="R2607">
        <v>29</v>
      </c>
      <c r="S2607">
        <v>0</v>
      </c>
      <c r="T2607">
        <v>6</v>
      </c>
      <c r="U2607">
        <v>26</v>
      </c>
      <c r="V2607">
        <v>54</v>
      </c>
      <c r="W2607">
        <v>8</v>
      </c>
      <c r="X2607">
        <v>97</v>
      </c>
      <c r="Y2607">
        <v>41</v>
      </c>
    </row>
    <row r="2608" spans="1:25" x14ac:dyDescent="0.35">
      <c r="A2608">
        <v>2607</v>
      </c>
      <c r="B2608" t="s">
        <v>31</v>
      </c>
      <c r="C2608">
        <v>41918</v>
      </c>
      <c r="D2608">
        <f>ROUND(AI_Impact_on_Jobs_20303[[#This Row],[Salary]]/1000, 1)</f>
        <v>41.9</v>
      </c>
      <c r="E2608">
        <v>24</v>
      </c>
      <c r="F26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08" t="s">
        <v>25</v>
      </c>
      <c r="H2608">
        <v>53</v>
      </c>
      <c r="I2608">
        <v>56</v>
      </c>
      <c r="J2608">
        <v>26</v>
      </c>
      <c r="K2608" t="s">
        <v>23</v>
      </c>
      <c r="L2608">
        <f>IF(AI_Impact_on_Jobs_20303[[#This Row],[Risk_Category]] = "Low", AI_Impact_on_Jobs_20303[[#This Row],[Automation_Probability_2030]], 0)</f>
        <v>26</v>
      </c>
      <c r="M2608">
        <f>IF(AI_Impact_on_Jobs_20303[[#This Row],[Risk_Category]]="Medium", AI_Impact_on_Jobs_20303[[#This Row],[Automation_Probability_2030]], 0)</f>
        <v>0</v>
      </c>
      <c r="N2608">
        <f>IF(AI_Impact_on_Jobs_20303[[#This Row],[Risk_Category]]="High", AI_Impact_on_Jobs_20303[[#This Row],[Automation_Probability_2030]], 0)</f>
        <v>0</v>
      </c>
      <c r="O2608">
        <f>AVERAGE(AI_Impact_on_Jobs_20303[[#This Row],[Skill_1]:[Skill_10]])</f>
        <v>37.1</v>
      </c>
      <c r="P2608">
        <v>46</v>
      </c>
      <c r="Q2608">
        <v>18</v>
      </c>
      <c r="R2608">
        <v>16</v>
      </c>
      <c r="S2608">
        <v>36</v>
      </c>
      <c r="T2608">
        <v>57</v>
      </c>
      <c r="U2608">
        <v>42</v>
      </c>
      <c r="V2608">
        <v>6</v>
      </c>
      <c r="W2608">
        <v>71</v>
      </c>
      <c r="X2608">
        <v>75</v>
      </c>
      <c r="Y2608">
        <v>4</v>
      </c>
    </row>
    <row r="2609" spans="1:25" x14ac:dyDescent="0.35">
      <c r="A2609">
        <v>2608</v>
      </c>
      <c r="B2609" t="s">
        <v>33</v>
      </c>
      <c r="C2609">
        <v>130213</v>
      </c>
      <c r="D2609">
        <f>ROUND(AI_Impact_on_Jobs_20303[[#This Row],[Salary]]/1000, 1)</f>
        <v>130.19999999999999</v>
      </c>
      <c r="E2609">
        <v>10</v>
      </c>
      <c r="F26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09" t="s">
        <v>22</v>
      </c>
      <c r="H2609">
        <v>14</v>
      </c>
      <c r="I2609">
        <v>101</v>
      </c>
      <c r="J2609">
        <v>72</v>
      </c>
      <c r="K2609" t="s">
        <v>20</v>
      </c>
      <c r="L2609">
        <f>IF(AI_Impact_on_Jobs_20303[[#This Row],[Risk_Category]] = "Low", AI_Impact_on_Jobs_20303[[#This Row],[Automation_Probability_2030]], 0)</f>
        <v>0</v>
      </c>
      <c r="M2609">
        <f>IF(AI_Impact_on_Jobs_20303[[#This Row],[Risk_Category]]="Medium", AI_Impact_on_Jobs_20303[[#This Row],[Automation_Probability_2030]], 0)</f>
        <v>0</v>
      </c>
      <c r="N2609">
        <f>IF(AI_Impact_on_Jobs_20303[[#This Row],[Risk_Category]]="High", AI_Impact_on_Jobs_20303[[#This Row],[Automation_Probability_2030]], 0)</f>
        <v>72</v>
      </c>
      <c r="O2609">
        <f>AVERAGE(AI_Impact_on_Jobs_20303[[#This Row],[Skill_1]:[Skill_10]])</f>
        <v>41.7</v>
      </c>
      <c r="P2609">
        <v>24</v>
      </c>
      <c r="Q2609">
        <v>58</v>
      </c>
      <c r="R2609">
        <v>74</v>
      </c>
      <c r="S2609">
        <v>1</v>
      </c>
      <c r="T2609">
        <v>21</v>
      </c>
      <c r="U2609">
        <v>99</v>
      </c>
      <c r="V2609">
        <v>34</v>
      </c>
      <c r="W2609">
        <v>28</v>
      </c>
      <c r="X2609">
        <v>9</v>
      </c>
      <c r="Y2609">
        <v>69</v>
      </c>
    </row>
    <row r="2610" spans="1:25" x14ac:dyDescent="0.35">
      <c r="A2610">
        <v>2609</v>
      </c>
      <c r="B2610" t="s">
        <v>42</v>
      </c>
      <c r="C2610">
        <v>88561</v>
      </c>
      <c r="D2610">
        <f>ROUND(AI_Impact_on_Jobs_20303[[#This Row],[Salary]]/1000, 1)</f>
        <v>88.6</v>
      </c>
      <c r="E2610">
        <v>22</v>
      </c>
      <c r="F26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10" t="s">
        <v>19</v>
      </c>
      <c r="H2610">
        <v>16</v>
      </c>
      <c r="I2610">
        <v>113</v>
      </c>
      <c r="J2610">
        <v>51</v>
      </c>
      <c r="K2610" t="s">
        <v>27</v>
      </c>
      <c r="L2610">
        <f>IF(AI_Impact_on_Jobs_20303[[#This Row],[Risk_Category]] = "Low", AI_Impact_on_Jobs_20303[[#This Row],[Automation_Probability_2030]], 0)</f>
        <v>0</v>
      </c>
      <c r="M2610">
        <f>IF(AI_Impact_on_Jobs_20303[[#This Row],[Risk_Category]]="Medium", AI_Impact_on_Jobs_20303[[#This Row],[Automation_Probability_2030]], 0)</f>
        <v>51</v>
      </c>
      <c r="N2610">
        <f>IF(AI_Impact_on_Jobs_20303[[#This Row],[Risk_Category]]="High", AI_Impact_on_Jobs_20303[[#This Row],[Automation_Probability_2030]], 0)</f>
        <v>0</v>
      </c>
      <c r="O2610">
        <f>AVERAGE(AI_Impact_on_Jobs_20303[[#This Row],[Skill_1]:[Skill_10]])</f>
        <v>67.599999999999994</v>
      </c>
      <c r="P2610">
        <v>56</v>
      </c>
      <c r="Q2610">
        <v>99</v>
      </c>
      <c r="R2610">
        <v>3</v>
      </c>
      <c r="S2610">
        <v>91</v>
      </c>
      <c r="T2610">
        <v>84</v>
      </c>
      <c r="U2610">
        <v>42</v>
      </c>
      <c r="V2610">
        <v>88</v>
      </c>
      <c r="W2610">
        <v>65</v>
      </c>
      <c r="X2610">
        <v>89</v>
      </c>
      <c r="Y2610">
        <v>59</v>
      </c>
    </row>
    <row r="2611" spans="1:25" x14ac:dyDescent="0.35">
      <c r="A2611">
        <v>2610</v>
      </c>
      <c r="B2611" t="s">
        <v>21</v>
      </c>
      <c r="C2611">
        <v>132013</v>
      </c>
      <c r="D2611">
        <f>ROUND(AI_Impact_on_Jobs_20303[[#This Row],[Salary]]/1000, 1)</f>
        <v>132</v>
      </c>
      <c r="E2611">
        <v>1</v>
      </c>
      <c r="F26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11" t="s">
        <v>25</v>
      </c>
      <c r="H2611">
        <v>58</v>
      </c>
      <c r="I2611">
        <v>68</v>
      </c>
      <c r="J2611">
        <v>9</v>
      </c>
      <c r="K2611" t="s">
        <v>23</v>
      </c>
      <c r="L2611">
        <f>IF(AI_Impact_on_Jobs_20303[[#This Row],[Risk_Category]] = "Low", AI_Impact_on_Jobs_20303[[#This Row],[Automation_Probability_2030]], 0)</f>
        <v>9</v>
      </c>
      <c r="M2611">
        <f>IF(AI_Impact_on_Jobs_20303[[#This Row],[Risk_Category]]="Medium", AI_Impact_on_Jobs_20303[[#This Row],[Automation_Probability_2030]], 0)</f>
        <v>0</v>
      </c>
      <c r="N2611">
        <f>IF(AI_Impact_on_Jobs_20303[[#This Row],[Risk_Category]]="High", AI_Impact_on_Jobs_20303[[#This Row],[Automation_Probability_2030]], 0)</f>
        <v>0</v>
      </c>
      <c r="O2611">
        <f>AVERAGE(AI_Impact_on_Jobs_20303[[#This Row],[Skill_1]:[Skill_10]])</f>
        <v>46.5</v>
      </c>
      <c r="P2611">
        <v>65</v>
      </c>
      <c r="Q2611">
        <v>95</v>
      </c>
      <c r="R2611">
        <v>59</v>
      </c>
      <c r="S2611">
        <v>8</v>
      </c>
      <c r="T2611">
        <v>17</v>
      </c>
      <c r="U2611">
        <v>65</v>
      </c>
      <c r="V2611">
        <v>73</v>
      </c>
      <c r="W2611">
        <v>4</v>
      </c>
      <c r="X2611">
        <v>1</v>
      </c>
      <c r="Y2611">
        <v>78</v>
      </c>
    </row>
    <row r="2612" spans="1:25" x14ac:dyDescent="0.35">
      <c r="A2612">
        <v>2611</v>
      </c>
      <c r="B2612" t="s">
        <v>18</v>
      </c>
      <c r="C2612">
        <v>67010</v>
      </c>
      <c r="D2612">
        <f>ROUND(AI_Impact_on_Jobs_20303[[#This Row],[Salary]]/1000, 1)</f>
        <v>67</v>
      </c>
      <c r="E2612">
        <v>19</v>
      </c>
      <c r="F26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12" t="s">
        <v>38</v>
      </c>
      <c r="H2612">
        <v>41</v>
      </c>
      <c r="I2612">
        <v>142</v>
      </c>
      <c r="J2612">
        <v>95</v>
      </c>
      <c r="K2612" t="s">
        <v>20</v>
      </c>
      <c r="L2612">
        <f>IF(AI_Impact_on_Jobs_20303[[#This Row],[Risk_Category]] = "Low", AI_Impact_on_Jobs_20303[[#This Row],[Automation_Probability_2030]], 0)</f>
        <v>0</v>
      </c>
      <c r="M2612">
        <f>IF(AI_Impact_on_Jobs_20303[[#This Row],[Risk_Category]]="Medium", AI_Impact_on_Jobs_20303[[#This Row],[Automation_Probability_2030]], 0)</f>
        <v>0</v>
      </c>
      <c r="N2612">
        <f>IF(AI_Impact_on_Jobs_20303[[#This Row],[Risk_Category]]="High", AI_Impact_on_Jobs_20303[[#This Row],[Automation_Probability_2030]], 0)</f>
        <v>95</v>
      </c>
      <c r="O2612">
        <f>AVERAGE(AI_Impact_on_Jobs_20303[[#This Row],[Skill_1]:[Skill_10]])</f>
        <v>49.1</v>
      </c>
      <c r="P2612">
        <v>76</v>
      </c>
      <c r="Q2612">
        <v>79</v>
      </c>
      <c r="R2612">
        <v>21</v>
      </c>
      <c r="S2612">
        <v>19</v>
      </c>
      <c r="T2612">
        <v>98</v>
      </c>
      <c r="U2612">
        <v>7</v>
      </c>
      <c r="V2612">
        <v>69</v>
      </c>
      <c r="W2612">
        <v>29</v>
      </c>
      <c r="X2612">
        <v>89</v>
      </c>
      <c r="Y2612">
        <v>4</v>
      </c>
    </row>
    <row r="2613" spans="1:25" x14ac:dyDescent="0.35">
      <c r="A2613">
        <v>2612</v>
      </c>
      <c r="B2613" t="s">
        <v>44</v>
      </c>
      <c r="C2613">
        <v>131807</v>
      </c>
      <c r="D2613">
        <f>ROUND(AI_Impact_on_Jobs_20303[[#This Row],[Salary]]/1000, 1)</f>
        <v>131.80000000000001</v>
      </c>
      <c r="E2613">
        <v>7</v>
      </c>
      <c r="F26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13" t="s">
        <v>19</v>
      </c>
      <c r="H2613">
        <v>18</v>
      </c>
      <c r="I2613">
        <v>121</v>
      </c>
      <c r="J2613">
        <v>59</v>
      </c>
      <c r="K2613" t="s">
        <v>27</v>
      </c>
      <c r="L2613">
        <f>IF(AI_Impact_on_Jobs_20303[[#This Row],[Risk_Category]] = "Low", AI_Impact_on_Jobs_20303[[#This Row],[Automation_Probability_2030]], 0)</f>
        <v>0</v>
      </c>
      <c r="M2613">
        <f>IF(AI_Impact_on_Jobs_20303[[#This Row],[Risk_Category]]="Medium", AI_Impact_on_Jobs_20303[[#This Row],[Automation_Probability_2030]], 0)</f>
        <v>59</v>
      </c>
      <c r="N2613">
        <f>IF(AI_Impact_on_Jobs_20303[[#This Row],[Risk_Category]]="High", AI_Impact_on_Jobs_20303[[#This Row],[Automation_Probability_2030]], 0)</f>
        <v>0</v>
      </c>
      <c r="O2613">
        <f>AVERAGE(AI_Impact_on_Jobs_20303[[#This Row],[Skill_1]:[Skill_10]])</f>
        <v>57</v>
      </c>
      <c r="P2613">
        <v>53</v>
      </c>
      <c r="Q2613">
        <v>1</v>
      </c>
      <c r="R2613">
        <v>87</v>
      </c>
      <c r="S2613">
        <v>96</v>
      </c>
      <c r="T2613">
        <v>2</v>
      </c>
      <c r="U2613">
        <v>84</v>
      </c>
      <c r="V2613">
        <v>97</v>
      </c>
      <c r="W2613">
        <v>33</v>
      </c>
      <c r="X2613">
        <v>19</v>
      </c>
      <c r="Y2613">
        <v>98</v>
      </c>
    </row>
    <row r="2614" spans="1:25" x14ac:dyDescent="0.35">
      <c r="A2614">
        <v>2613</v>
      </c>
      <c r="B2614" t="s">
        <v>37</v>
      </c>
      <c r="C2614">
        <v>117563</v>
      </c>
      <c r="D2614">
        <f>ROUND(AI_Impact_on_Jobs_20303[[#This Row],[Salary]]/1000, 1)</f>
        <v>117.6</v>
      </c>
      <c r="E2614">
        <v>2</v>
      </c>
      <c r="F26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14" t="s">
        <v>25</v>
      </c>
      <c r="H2614">
        <v>28</v>
      </c>
      <c r="I2614">
        <v>124</v>
      </c>
      <c r="J2614">
        <v>55</v>
      </c>
      <c r="K2614" t="s">
        <v>27</v>
      </c>
      <c r="L2614">
        <f>IF(AI_Impact_on_Jobs_20303[[#This Row],[Risk_Category]] = "Low", AI_Impact_on_Jobs_20303[[#This Row],[Automation_Probability_2030]], 0)</f>
        <v>0</v>
      </c>
      <c r="M2614">
        <f>IF(AI_Impact_on_Jobs_20303[[#This Row],[Risk_Category]]="Medium", AI_Impact_on_Jobs_20303[[#This Row],[Automation_Probability_2030]], 0)</f>
        <v>55</v>
      </c>
      <c r="N2614">
        <f>IF(AI_Impact_on_Jobs_20303[[#This Row],[Risk_Category]]="High", AI_Impact_on_Jobs_20303[[#This Row],[Automation_Probability_2030]], 0)</f>
        <v>0</v>
      </c>
      <c r="O2614">
        <f>AVERAGE(AI_Impact_on_Jobs_20303[[#This Row],[Skill_1]:[Skill_10]])</f>
        <v>54.6</v>
      </c>
      <c r="P2614">
        <v>68</v>
      </c>
      <c r="Q2614">
        <v>71</v>
      </c>
      <c r="R2614">
        <v>69</v>
      </c>
      <c r="S2614">
        <v>34</v>
      </c>
      <c r="T2614">
        <v>31</v>
      </c>
      <c r="U2614">
        <v>43</v>
      </c>
      <c r="V2614">
        <v>81</v>
      </c>
      <c r="W2614">
        <v>94</v>
      </c>
      <c r="X2614">
        <v>46</v>
      </c>
      <c r="Y2614">
        <v>9</v>
      </c>
    </row>
    <row r="2615" spans="1:25" x14ac:dyDescent="0.35">
      <c r="A2615">
        <v>2614</v>
      </c>
      <c r="B2615" t="s">
        <v>43</v>
      </c>
      <c r="C2615">
        <v>51798</v>
      </c>
      <c r="D2615">
        <f>ROUND(AI_Impact_on_Jobs_20303[[#This Row],[Salary]]/1000, 1)</f>
        <v>51.8</v>
      </c>
      <c r="E2615">
        <v>0</v>
      </c>
      <c r="F26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15" t="s">
        <v>22</v>
      </c>
      <c r="H2615">
        <v>8</v>
      </c>
      <c r="I2615">
        <v>66</v>
      </c>
      <c r="J2615">
        <v>27</v>
      </c>
      <c r="K2615" t="s">
        <v>23</v>
      </c>
      <c r="L2615">
        <f>IF(AI_Impact_on_Jobs_20303[[#This Row],[Risk_Category]] = "Low", AI_Impact_on_Jobs_20303[[#This Row],[Automation_Probability_2030]], 0)</f>
        <v>27</v>
      </c>
      <c r="M2615">
        <f>IF(AI_Impact_on_Jobs_20303[[#This Row],[Risk_Category]]="Medium", AI_Impact_on_Jobs_20303[[#This Row],[Automation_Probability_2030]], 0)</f>
        <v>0</v>
      </c>
      <c r="N2615">
        <f>IF(AI_Impact_on_Jobs_20303[[#This Row],[Risk_Category]]="High", AI_Impact_on_Jobs_20303[[#This Row],[Automation_Probability_2030]], 0)</f>
        <v>0</v>
      </c>
      <c r="O2615">
        <f>AVERAGE(AI_Impact_on_Jobs_20303[[#This Row],[Skill_1]:[Skill_10]])</f>
        <v>59.4</v>
      </c>
      <c r="P2615">
        <v>55</v>
      </c>
      <c r="Q2615">
        <v>35</v>
      </c>
      <c r="R2615">
        <v>93</v>
      </c>
      <c r="S2615">
        <v>96</v>
      </c>
      <c r="T2615">
        <v>33</v>
      </c>
      <c r="U2615">
        <v>87</v>
      </c>
      <c r="V2615">
        <v>68</v>
      </c>
      <c r="W2615">
        <v>27</v>
      </c>
      <c r="X2615">
        <v>94</v>
      </c>
      <c r="Y2615">
        <v>6</v>
      </c>
    </row>
    <row r="2616" spans="1:25" x14ac:dyDescent="0.35">
      <c r="A2616">
        <v>2615</v>
      </c>
      <c r="B2616" t="s">
        <v>36</v>
      </c>
      <c r="C2616">
        <v>73701</v>
      </c>
      <c r="D2616">
        <f>ROUND(AI_Impact_on_Jobs_20303[[#This Row],[Salary]]/1000, 1)</f>
        <v>73.7</v>
      </c>
      <c r="E2616">
        <v>25</v>
      </c>
      <c r="F26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16" t="s">
        <v>19</v>
      </c>
      <c r="H2616">
        <v>4</v>
      </c>
      <c r="I2616">
        <v>119</v>
      </c>
      <c r="J2616">
        <v>32</v>
      </c>
      <c r="K2616" t="s">
        <v>27</v>
      </c>
      <c r="L2616">
        <f>IF(AI_Impact_on_Jobs_20303[[#This Row],[Risk_Category]] = "Low", AI_Impact_on_Jobs_20303[[#This Row],[Automation_Probability_2030]], 0)</f>
        <v>0</v>
      </c>
      <c r="M2616">
        <f>IF(AI_Impact_on_Jobs_20303[[#This Row],[Risk_Category]]="Medium", AI_Impact_on_Jobs_20303[[#This Row],[Automation_Probability_2030]], 0)</f>
        <v>32</v>
      </c>
      <c r="N2616">
        <f>IF(AI_Impact_on_Jobs_20303[[#This Row],[Risk_Category]]="High", AI_Impact_on_Jobs_20303[[#This Row],[Automation_Probability_2030]], 0)</f>
        <v>0</v>
      </c>
      <c r="O2616">
        <f>AVERAGE(AI_Impact_on_Jobs_20303[[#This Row],[Skill_1]:[Skill_10]])</f>
        <v>48.4</v>
      </c>
      <c r="P2616">
        <v>89</v>
      </c>
      <c r="Q2616">
        <v>66</v>
      </c>
      <c r="R2616">
        <v>28</v>
      </c>
      <c r="S2616">
        <v>66</v>
      </c>
      <c r="T2616">
        <v>54</v>
      </c>
      <c r="U2616">
        <v>34</v>
      </c>
      <c r="V2616">
        <v>3</v>
      </c>
      <c r="W2616">
        <v>55</v>
      </c>
      <c r="X2616">
        <v>8</v>
      </c>
      <c r="Y2616">
        <v>81</v>
      </c>
    </row>
    <row r="2617" spans="1:25" x14ac:dyDescent="0.35">
      <c r="A2617">
        <v>2616</v>
      </c>
      <c r="B2617" t="s">
        <v>37</v>
      </c>
      <c r="C2617">
        <v>135959</v>
      </c>
      <c r="D2617">
        <f>ROUND(AI_Impact_on_Jobs_20303[[#This Row],[Salary]]/1000, 1)</f>
        <v>136</v>
      </c>
      <c r="E2617">
        <v>29</v>
      </c>
      <c r="F26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17" t="s">
        <v>25</v>
      </c>
      <c r="H2617">
        <v>43</v>
      </c>
      <c r="I2617">
        <v>93</v>
      </c>
      <c r="J2617">
        <v>52</v>
      </c>
      <c r="K2617" t="s">
        <v>27</v>
      </c>
      <c r="L2617">
        <f>IF(AI_Impact_on_Jobs_20303[[#This Row],[Risk_Category]] = "Low", AI_Impact_on_Jobs_20303[[#This Row],[Automation_Probability_2030]], 0)</f>
        <v>0</v>
      </c>
      <c r="M2617">
        <f>IF(AI_Impact_on_Jobs_20303[[#This Row],[Risk_Category]]="Medium", AI_Impact_on_Jobs_20303[[#This Row],[Automation_Probability_2030]], 0)</f>
        <v>52</v>
      </c>
      <c r="N2617">
        <f>IF(AI_Impact_on_Jobs_20303[[#This Row],[Risk_Category]]="High", AI_Impact_on_Jobs_20303[[#This Row],[Automation_Probability_2030]], 0)</f>
        <v>0</v>
      </c>
      <c r="O2617">
        <f>AVERAGE(AI_Impact_on_Jobs_20303[[#This Row],[Skill_1]:[Skill_10]])</f>
        <v>24.4</v>
      </c>
      <c r="P2617">
        <v>4</v>
      </c>
      <c r="Q2617">
        <v>2</v>
      </c>
      <c r="R2617">
        <v>2</v>
      </c>
      <c r="S2617">
        <v>6</v>
      </c>
      <c r="T2617">
        <v>26</v>
      </c>
      <c r="U2617">
        <v>14</v>
      </c>
      <c r="V2617">
        <v>2</v>
      </c>
      <c r="W2617">
        <v>84</v>
      </c>
      <c r="X2617">
        <v>97</v>
      </c>
      <c r="Y2617">
        <v>7</v>
      </c>
    </row>
    <row r="2618" spans="1:25" x14ac:dyDescent="0.35">
      <c r="A2618">
        <v>2617</v>
      </c>
      <c r="B2618" t="s">
        <v>30</v>
      </c>
      <c r="C2618">
        <v>129721</v>
      </c>
      <c r="D2618">
        <f>ROUND(AI_Impact_on_Jobs_20303[[#This Row],[Salary]]/1000, 1)</f>
        <v>129.69999999999999</v>
      </c>
      <c r="E2618">
        <v>14</v>
      </c>
      <c r="F26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18" t="s">
        <v>19</v>
      </c>
      <c r="H2618">
        <v>12</v>
      </c>
      <c r="I2618">
        <v>98</v>
      </c>
      <c r="J2618">
        <v>48</v>
      </c>
      <c r="K2618" t="s">
        <v>27</v>
      </c>
      <c r="L2618">
        <f>IF(AI_Impact_on_Jobs_20303[[#This Row],[Risk_Category]] = "Low", AI_Impact_on_Jobs_20303[[#This Row],[Automation_Probability_2030]], 0)</f>
        <v>0</v>
      </c>
      <c r="M2618">
        <f>IF(AI_Impact_on_Jobs_20303[[#This Row],[Risk_Category]]="Medium", AI_Impact_on_Jobs_20303[[#This Row],[Automation_Probability_2030]], 0)</f>
        <v>48</v>
      </c>
      <c r="N2618">
        <f>IF(AI_Impact_on_Jobs_20303[[#This Row],[Risk_Category]]="High", AI_Impact_on_Jobs_20303[[#This Row],[Automation_Probability_2030]], 0)</f>
        <v>0</v>
      </c>
      <c r="O2618">
        <f>AVERAGE(AI_Impact_on_Jobs_20303[[#This Row],[Skill_1]:[Skill_10]])</f>
        <v>17.399999999999999</v>
      </c>
      <c r="P2618">
        <v>42</v>
      </c>
      <c r="Q2618">
        <v>38</v>
      </c>
      <c r="R2618">
        <v>5</v>
      </c>
      <c r="S2618">
        <v>7</v>
      </c>
      <c r="T2618">
        <v>4</v>
      </c>
      <c r="U2618">
        <v>6</v>
      </c>
      <c r="V2618">
        <v>2</v>
      </c>
      <c r="W2618">
        <v>28</v>
      </c>
      <c r="X2618">
        <v>17</v>
      </c>
      <c r="Y2618">
        <v>25</v>
      </c>
    </row>
    <row r="2619" spans="1:25" x14ac:dyDescent="0.35">
      <c r="A2619">
        <v>2618</v>
      </c>
      <c r="B2619" t="s">
        <v>43</v>
      </c>
      <c r="C2619">
        <v>98132</v>
      </c>
      <c r="D2619">
        <f>ROUND(AI_Impact_on_Jobs_20303[[#This Row],[Salary]]/1000, 1)</f>
        <v>98.1</v>
      </c>
      <c r="E2619">
        <v>29</v>
      </c>
      <c r="F26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19" t="s">
        <v>25</v>
      </c>
      <c r="H2619">
        <v>15</v>
      </c>
      <c r="I2619">
        <v>79</v>
      </c>
      <c r="J2619">
        <v>15</v>
      </c>
      <c r="K2619" t="s">
        <v>23</v>
      </c>
      <c r="L2619">
        <f>IF(AI_Impact_on_Jobs_20303[[#This Row],[Risk_Category]] = "Low", AI_Impact_on_Jobs_20303[[#This Row],[Automation_Probability_2030]], 0)</f>
        <v>15</v>
      </c>
      <c r="M2619">
        <f>IF(AI_Impact_on_Jobs_20303[[#This Row],[Risk_Category]]="Medium", AI_Impact_on_Jobs_20303[[#This Row],[Automation_Probability_2030]], 0)</f>
        <v>0</v>
      </c>
      <c r="N2619">
        <f>IF(AI_Impact_on_Jobs_20303[[#This Row],[Risk_Category]]="High", AI_Impact_on_Jobs_20303[[#This Row],[Automation_Probability_2030]], 0)</f>
        <v>0</v>
      </c>
      <c r="O2619">
        <f>AVERAGE(AI_Impact_on_Jobs_20303[[#This Row],[Skill_1]:[Skill_10]])</f>
        <v>65</v>
      </c>
      <c r="P2619">
        <v>74</v>
      </c>
      <c r="Q2619">
        <v>96</v>
      </c>
      <c r="R2619">
        <v>92</v>
      </c>
      <c r="S2619">
        <v>48</v>
      </c>
      <c r="T2619">
        <v>46</v>
      </c>
      <c r="U2619">
        <v>13</v>
      </c>
      <c r="V2619">
        <v>97</v>
      </c>
      <c r="W2619">
        <v>76</v>
      </c>
      <c r="X2619">
        <v>85</v>
      </c>
      <c r="Y2619">
        <v>23</v>
      </c>
    </row>
    <row r="2620" spans="1:25" x14ac:dyDescent="0.35">
      <c r="A2620">
        <v>2619</v>
      </c>
      <c r="B2620" t="s">
        <v>32</v>
      </c>
      <c r="C2620">
        <v>132945</v>
      </c>
      <c r="D2620">
        <f>ROUND(AI_Impact_on_Jobs_20303[[#This Row],[Salary]]/1000, 1)</f>
        <v>132.9</v>
      </c>
      <c r="E2620">
        <v>5</v>
      </c>
      <c r="F26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20" t="s">
        <v>19</v>
      </c>
      <c r="H2620">
        <v>1</v>
      </c>
      <c r="I2620">
        <v>144</v>
      </c>
      <c r="J2620">
        <v>41</v>
      </c>
      <c r="K2620" t="s">
        <v>27</v>
      </c>
      <c r="L2620">
        <f>IF(AI_Impact_on_Jobs_20303[[#This Row],[Risk_Category]] = "Low", AI_Impact_on_Jobs_20303[[#This Row],[Automation_Probability_2030]], 0)</f>
        <v>0</v>
      </c>
      <c r="M2620">
        <f>IF(AI_Impact_on_Jobs_20303[[#This Row],[Risk_Category]]="Medium", AI_Impact_on_Jobs_20303[[#This Row],[Automation_Probability_2030]], 0)</f>
        <v>41</v>
      </c>
      <c r="N2620">
        <f>IF(AI_Impact_on_Jobs_20303[[#This Row],[Risk_Category]]="High", AI_Impact_on_Jobs_20303[[#This Row],[Automation_Probability_2030]], 0)</f>
        <v>0</v>
      </c>
      <c r="O2620">
        <f>AVERAGE(AI_Impact_on_Jobs_20303[[#This Row],[Skill_1]:[Skill_10]])</f>
        <v>38.200000000000003</v>
      </c>
      <c r="P2620">
        <v>6</v>
      </c>
      <c r="Q2620">
        <v>15</v>
      </c>
      <c r="R2620">
        <v>8</v>
      </c>
      <c r="S2620">
        <v>19</v>
      </c>
      <c r="T2620">
        <v>81</v>
      </c>
      <c r="U2620">
        <v>4</v>
      </c>
      <c r="V2620">
        <v>58</v>
      </c>
      <c r="W2620">
        <v>27</v>
      </c>
      <c r="X2620">
        <v>88</v>
      </c>
      <c r="Y2620">
        <v>76</v>
      </c>
    </row>
    <row r="2621" spans="1:25" x14ac:dyDescent="0.35">
      <c r="A2621">
        <v>2620</v>
      </c>
      <c r="B2621" t="s">
        <v>37</v>
      </c>
      <c r="C2621">
        <v>141318</v>
      </c>
      <c r="D2621">
        <f>ROUND(AI_Impact_on_Jobs_20303[[#This Row],[Salary]]/1000, 1)</f>
        <v>141.30000000000001</v>
      </c>
      <c r="E2621">
        <v>10</v>
      </c>
      <c r="F26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21" t="s">
        <v>25</v>
      </c>
      <c r="H2621">
        <v>59</v>
      </c>
      <c r="I2621">
        <v>63</v>
      </c>
      <c r="J2621">
        <v>36</v>
      </c>
      <c r="K2621" t="s">
        <v>27</v>
      </c>
      <c r="L2621">
        <f>IF(AI_Impact_on_Jobs_20303[[#This Row],[Risk_Category]] = "Low", AI_Impact_on_Jobs_20303[[#This Row],[Automation_Probability_2030]], 0)</f>
        <v>0</v>
      </c>
      <c r="M2621">
        <f>IF(AI_Impact_on_Jobs_20303[[#This Row],[Risk_Category]]="Medium", AI_Impact_on_Jobs_20303[[#This Row],[Automation_Probability_2030]], 0)</f>
        <v>36</v>
      </c>
      <c r="N2621">
        <f>IF(AI_Impact_on_Jobs_20303[[#This Row],[Risk_Category]]="High", AI_Impact_on_Jobs_20303[[#This Row],[Automation_Probability_2030]], 0)</f>
        <v>0</v>
      </c>
      <c r="O2621">
        <f>AVERAGE(AI_Impact_on_Jobs_20303[[#This Row],[Skill_1]:[Skill_10]])</f>
        <v>54</v>
      </c>
      <c r="P2621">
        <v>53</v>
      </c>
      <c r="Q2621">
        <v>64</v>
      </c>
      <c r="R2621">
        <v>56</v>
      </c>
      <c r="S2621">
        <v>56</v>
      </c>
      <c r="T2621">
        <v>74</v>
      </c>
      <c r="U2621">
        <v>9</v>
      </c>
      <c r="V2621">
        <v>39</v>
      </c>
      <c r="W2621">
        <v>54</v>
      </c>
      <c r="X2621">
        <v>89</v>
      </c>
      <c r="Y2621">
        <v>46</v>
      </c>
    </row>
    <row r="2622" spans="1:25" x14ac:dyDescent="0.35">
      <c r="A2622">
        <v>2621</v>
      </c>
      <c r="B2622" t="s">
        <v>42</v>
      </c>
      <c r="C2622">
        <v>114005</v>
      </c>
      <c r="D2622">
        <f>ROUND(AI_Impact_on_Jobs_20303[[#This Row],[Salary]]/1000, 1)</f>
        <v>114</v>
      </c>
      <c r="E2622">
        <v>26</v>
      </c>
      <c r="F26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22" t="s">
        <v>22</v>
      </c>
      <c r="H2622">
        <v>77</v>
      </c>
      <c r="I2622">
        <v>138</v>
      </c>
      <c r="J2622">
        <v>6</v>
      </c>
      <c r="K2622" t="s">
        <v>27</v>
      </c>
      <c r="L2622">
        <f>IF(AI_Impact_on_Jobs_20303[[#This Row],[Risk_Category]] = "Low", AI_Impact_on_Jobs_20303[[#This Row],[Automation_Probability_2030]], 0)</f>
        <v>0</v>
      </c>
      <c r="M2622">
        <f>IF(AI_Impact_on_Jobs_20303[[#This Row],[Risk_Category]]="Medium", AI_Impact_on_Jobs_20303[[#This Row],[Automation_Probability_2030]], 0)</f>
        <v>6</v>
      </c>
      <c r="N2622">
        <f>IF(AI_Impact_on_Jobs_20303[[#This Row],[Risk_Category]]="High", AI_Impact_on_Jobs_20303[[#This Row],[Automation_Probability_2030]], 0)</f>
        <v>0</v>
      </c>
      <c r="O2622">
        <f>AVERAGE(AI_Impact_on_Jobs_20303[[#This Row],[Skill_1]:[Skill_10]])</f>
        <v>39.299999999999997</v>
      </c>
      <c r="P2622">
        <v>1</v>
      </c>
      <c r="Q2622">
        <v>46</v>
      </c>
      <c r="R2622">
        <v>21</v>
      </c>
      <c r="S2622">
        <v>32</v>
      </c>
      <c r="T2622">
        <v>47</v>
      </c>
      <c r="U2622">
        <v>22</v>
      </c>
      <c r="V2622">
        <v>52</v>
      </c>
      <c r="W2622">
        <v>64</v>
      </c>
      <c r="X2622">
        <v>87</v>
      </c>
      <c r="Y2622">
        <v>21</v>
      </c>
    </row>
    <row r="2623" spans="1:25" x14ac:dyDescent="0.35">
      <c r="A2623">
        <v>2622</v>
      </c>
      <c r="B2623" t="s">
        <v>36</v>
      </c>
      <c r="C2623">
        <v>107974</v>
      </c>
      <c r="D2623">
        <f>ROUND(AI_Impact_on_Jobs_20303[[#This Row],[Salary]]/1000, 1)</f>
        <v>108</v>
      </c>
      <c r="E2623">
        <v>6</v>
      </c>
      <c r="F26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23" t="s">
        <v>38</v>
      </c>
      <c r="H2623">
        <v>41</v>
      </c>
      <c r="I2623">
        <v>72</v>
      </c>
      <c r="J2623">
        <v>43</v>
      </c>
      <c r="K2623" t="s">
        <v>27</v>
      </c>
      <c r="L2623">
        <f>IF(AI_Impact_on_Jobs_20303[[#This Row],[Risk_Category]] = "Low", AI_Impact_on_Jobs_20303[[#This Row],[Automation_Probability_2030]], 0)</f>
        <v>0</v>
      </c>
      <c r="M2623">
        <f>IF(AI_Impact_on_Jobs_20303[[#This Row],[Risk_Category]]="Medium", AI_Impact_on_Jobs_20303[[#This Row],[Automation_Probability_2030]], 0)</f>
        <v>43</v>
      </c>
      <c r="N2623">
        <f>IF(AI_Impact_on_Jobs_20303[[#This Row],[Risk_Category]]="High", AI_Impact_on_Jobs_20303[[#This Row],[Automation_Probability_2030]], 0)</f>
        <v>0</v>
      </c>
      <c r="O2623">
        <f>AVERAGE(AI_Impact_on_Jobs_20303[[#This Row],[Skill_1]:[Skill_10]])</f>
        <v>47.7</v>
      </c>
      <c r="P2623">
        <v>88</v>
      </c>
      <c r="Q2623">
        <v>14</v>
      </c>
      <c r="R2623">
        <v>44</v>
      </c>
      <c r="S2623">
        <v>31</v>
      </c>
      <c r="T2623">
        <v>8</v>
      </c>
      <c r="U2623">
        <v>1</v>
      </c>
      <c r="V2623">
        <v>78</v>
      </c>
      <c r="W2623">
        <v>85</v>
      </c>
      <c r="X2623">
        <v>74</v>
      </c>
      <c r="Y2623">
        <v>54</v>
      </c>
    </row>
    <row r="2624" spans="1:25" x14ac:dyDescent="0.35">
      <c r="A2624">
        <v>2623</v>
      </c>
      <c r="B2624" t="s">
        <v>31</v>
      </c>
      <c r="C2624">
        <v>96214</v>
      </c>
      <c r="D2624">
        <f>ROUND(AI_Impact_on_Jobs_20303[[#This Row],[Salary]]/1000, 1)</f>
        <v>96.2</v>
      </c>
      <c r="E2624">
        <v>27</v>
      </c>
      <c r="F26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24" t="s">
        <v>19</v>
      </c>
      <c r="H2624">
        <v>15</v>
      </c>
      <c r="I2624">
        <v>128</v>
      </c>
      <c r="J2624">
        <v>16</v>
      </c>
      <c r="K2624" t="s">
        <v>23</v>
      </c>
      <c r="L2624">
        <f>IF(AI_Impact_on_Jobs_20303[[#This Row],[Risk_Category]] = "Low", AI_Impact_on_Jobs_20303[[#This Row],[Automation_Probability_2030]], 0)</f>
        <v>16</v>
      </c>
      <c r="M2624">
        <f>IF(AI_Impact_on_Jobs_20303[[#This Row],[Risk_Category]]="Medium", AI_Impact_on_Jobs_20303[[#This Row],[Automation_Probability_2030]], 0)</f>
        <v>0</v>
      </c>
      <c r="N2624">
        <f>IF(AI_Impact_on_Jobs_20303[[#This Row],[Risk_Category]]="High", AI_Impact_on_Jobs_20303[[#This Row],[Automation_Probability_2030]], 0)</f>
        <v>0</v>
      </c>
      <c r="O2624">
        <f>AVERAGE(AI_Impact_on_Jobs_20303[[#This Row],[Skill_1]:[Skill_10]])</f>
        <v>40.4</v>
      </c>
      <c r="P2624">
        <v>75</v>
      </c>
      <c r="Q2624">
        <v>23</v>
      </c>
      <c r="R2624">
        <v>83</v>
      </c>
      <c r="S2624">
        <v>57</v>
      </c>
      <c r="T2624">
        <v>1</v>
      </c>
      <c r="U2624">
        <v>52</v>
      </c>
      <c r="V2624">
        <v>31</v>
      </c>
      <c r="W2624">
        <v>6</v>
      </c>
      <c r="X2624">
        <v>45</v>
      </c>
      <c r="Y2624">
        <v>31</v>
      </c>
    </row>
    <row r="2625" spans="1:25" x14ac:dyDescent="0.35">
      <c r="A2625">
        <v>2624</v>
      </c>
      <c r="B2625" t="s">
        <v>21</v>
      </c>
      <c r="C2625">
        <v>89876</v>
      </c>
      <c r="D2625">
        <f>ROUND(AI_Impact_on_Jobs_20303[[#This Row],[Salary]]/1000, 1)</f>
        <v>89.9</v>
      </c>
      <c r="E2625">
        <v>10</v>
      </c>
      <c r="F26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25" t="s">
        <v>19</v>
      </c>
      <c r="H2625">
        <v>35</v>
      </c>
      <c r="I2625">
        <v>68</v>
      </c>
      <c r="J2625">
        <v>12</v>
      </c>
      <c r="K2625" t="s">
        <v>23</v>
      </c>
      <c r="L2625">
        <f>IF(AI_Impact_on_Jobs_20303[[#This Row],[Risk_Category]] = "Low", AI_Impact_on_Jobs_20303[[#This Row],[Automation_Probability_2030]], 0)</f>
        <v>12</v>
      </c>
      <c r="M2625">
        <f>IF(AI_Impact_on_Jobs_20303[[#This Row],[Risk_Category]]="Medium", AI_Impact_on_Jobs_20303[[#This Row],[Automation_Probability_2030]], 0)</f>
        <v>0</v>
      </c>
      <c r="N2625">
        <f>IF(AI_Impact_on_Jobs_20303[[#This Row],[Risk_Category]]="High", AI_Impact_on_Jobs_20303[[#This Row],[Automation_Probability_2030]], 0)</f>
        <v>0</v>
      </c>
      <c r="O2625">
        <f>AVERAGE(AI_Impact_on_Jobs_20303[[#This Row],[Skill_1]:[Skill_10]])</f>
        <v>37.200000000000003</v>
      </c>
      <c r="P2625">
        <v>12</v>
      </c>
      <c r="Q2625">
        <v>8</v>
      </c>
      <c r="R2625">
        <v>91</v>
      </c>
      <c r="S2625">
        <v>9</v>
      </c>
      <c r="T2625">
        <v>83</v>
      </c>
      <c r="U2625">
        <v>23</v>
      </c>
      <c r="V2625">
        <v>73</v>
      </c>
      <c r="W2625">
        <v>59</v>
      </c>
      <c r="X2625">
        <v>5</v>
      </c>
      <c r="Y2625">
        <v>9</v>
      </c>
    </row>
    <row r="2626" spans="1:25" x14ac:dyDescent="0.35">
      <c r="A2626">
        <v>2625</v>
      </c>
      <c r="B2626" t="s">
        <v>37</v>
      </c>
      <c r="C2626">
        <v>144947</v>
      </c>
      <c r="D2626">
        <f>ROUND(AI_Impact_on_Jobs_20303[[#This Row],[Salary]]/1000, 1)</f>
        <v>144.9</v>
      </c>
      <c r="E2626">
        <v>14</v>
      </c>
      <c r="F26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26" t="s">
        <v>19</v>
      </c>
      <c r="H2626">
        <v>71</v>
      </c>
      <c r="I2626">
        <v>73</v>
      </c>
      <c r="J2626">
        <v>52</v>
      </c>
      <c r="K2626" t="s">
        <v>27</v>
      </c>
      <c r="L2626">
        <f>IF(AI_Impact_on_Jobs_20303[[#This Row],[Risk_Category]] = "Low", AI_Impact_on_Jobs_20303[[#This Row],[Automation_Probability_2030]], 0)</f>
        <v>0</v>
      </c>
      <c r="M2626">
        <f>IF(AI_Impact_on_Jobs_20303[[#This Row],[Risk_Category]]="Medium", AI_Impact_on_Jobs_20303[[#This Row],[Automation_Probability_2030]], 0)</f>
        <v>52</v>
      </c>
      <c r="N2626">
        <f>IF(AI_Impact_on_Jobs_20303[[#This Row],[Risk_Category]]="High", AI_Impact_on_Jobs_20303[[#This Row],[Automation_Probability_2030]], 0)</f>
        <v>0</v>
      </c>
      <c r="O2626">
        <f>AVERAGE(AI_Impact_on_Jobs_20303[[#This Row],[Skill_1]:[Skill_10]])</f>
        <v>32.799999999999997</v>
      </c>
      <c r="P2626">
        <v>11</v>
      </c>
      <c r="Q2626">
        <v>3</v>
      </c>
      <c r="R2626">
        <v>72</v>
      </c>
      <c r="S2626">
        <v>3</v>
      </c>
      <c r="T2626">
        <v>15</v>
      </c>
      <c r="U2626">
        <v>1</v>
      </c>
      <c r="V2626">
        <v>57</v>
      </c>
      <c r="W2626">
        <v>97</v>
      </c>
      <c r="X2626">
        <v>48</v>
      </c>
      <c r="Y2626">
        <v>21</v>
      </c>
    </row>
    <row r="2627" spans="1:25" x14ac:dyDescent="0.35">
      <c r="A2627">
        <v>2626</v>
      </c>
      <c r="B2627" t="s">
        <v>44</v>
      </c>
      <c r="C2627">
        <v>129590</v>
      </c>
      <c r="D2627">
        <f>ROUND(AI_Impact_on_Jobs_20303[[#This Row],[Salary]]/1000, 1)</f>
        <v>129.6</v>
      </c>
      <c r="E2627">
        <v>18</v>
      </c>
      <c r="F26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27" t="s">
        <v>19</v>
      </c>
      <c r="H2627">
        <v>6</v>
      </c>
      <c r="I2627">
        <v>13</v>
      </c>
      <c r="J2627">
        <v>48</v>
      </c>
      <c r="K2627" t="s">
        <v>27</v>
      </c>
      <c r="L2627">
        <f>IF(AI_Impact_on_Jobs_20303[[#This Row],[Risk_Category]] = "Low", AI_Impact_on_Jobs_20303[[#This Row],[Automation_Probability_2030]], 0)</f>
        <v>0</v>
      </c>
      <c r="M2627">
        <f>IF(AI_Impact_on_Jobs_20303[[#This Row],[Risk_Category]]="Medium", AI_Impact_on_Jobs_20303[[#This Row],[Automation_Probability_2030]], 0)</f>
        <v>48</v>
      </c>
      <c r="N2627">
        <f>IF(AI_Impact_on_Jobs_20303[[#This Row],[Risk_Category]]="High", AI_Impact_on_Jobs_20303[[#This Row],[Automation_Probability_2030]], 0)</f>
        <v>0</v>
      </c>
      <c r="O2627">
        <f>AVERAGE(AI_Impact_on_Jobs_20303[[#This Row],[Skill_1]:[Skill_10]])</f>
        <v>31.1</v>
      </c>
      <c r="P2627">
        <v>17</v>
      </c>
      <c r="Q2627">
        <v>19</v>
      </c>
      <c r="R2627">
        <v>9</v>
      </c>
      <c r="S2627">
        <v>24</v>
      </c>
      <c r="T2627">
        <v>73</v>
      </c>
      <c r="U2627">
        <v>27</v>
      </c>
      <c r="V2627">
        <v>72</v>
      </c>
      <c r="W2627">
        <v>8</v>
      </c>
      <c r="X2627">
        <v>21</v>
      </c>
      <c r="Y2627">
        <v>41</v>
      </c>
    </row>
    <row r="2628" spans="1:25" x14ac:dyDescent="0.35">
      <c r="A2628">
        <v>2627</v>
      </c>
      <c r="B2628" t="s">
        <v>29</v>
      </c>
      <c r="C2628">
        <v>147129</v>
      </c>
      <c r="D2628">
        <f>ROUND(AI_Impact_on_Jobs_20303[[#This Row],[Salary]]/1000, 1)</f>
        <v>147.1</v>
      </c>
      <c r="E2628">
        <v>29</v>
      </c>
      <c r="F26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28" t="s">
        <v>22</v>
      </c>
      <c r="H2628">
        <v>35</v>
      </c>
      <c r="I2628">
        <v>107</v>
      </c>
      <c r="J2628">
        <v>13</v>
      </c>
      <c r="K2628" t="s">
        <v>23</v>
      </c>
      <c r="L2628">
        <f>IF(AI_Impact_on_Jobs_20303[[#This Row],[Risk_Category]] = "Low", AI_Impact_on_Jobs_20303[[#This Row],[Automation_Probability_2030]], 0)</f>
        <v>13</v>
      </c>
      <c r="M2628">
        <f>IF(AI_Impact_on_Jobs_20303[[#This Row],[Risk_Category]]="Medium", AI_Impact_on_Jobs_20303[[#This Row],[Automation_Probability_2030]], 0)</f>
        <v>0</v>
      </c>
      <c r="N2628">
        <f>IF(AI_Impact_on_Jobs_20303[[#This Row],[Risk_Category]]="High", AI_Impact_on_Jobs_20303[[#This Row],[Automation_Probability_2030]], 0)</f>
        <v>0</v>
      </c>
      <c r="O2628">
        <f>AVERAGE(AI_Impact_on_Jobs_20303[[#This Row],[Skill_1]:[Skill_10]])</f>
        <v>54.9</v>
      </c>
      <c r="P2628">
        <v>68</v>
      </c>
      <c r="Q2628">
        <v>51</v>
      </c>
      <c r="R2628">
        <v>71</v>
      </c>
      <c r="S2628">
        <v>43</v>
      </c>
      <c r="T2628">
        <v>88</v>
      </c>
      <c r="U2628">
        <v>38</v>
      </c>
      <c r="V2628">
        <v>31</v>
      </c>
      <c r="W2628">
        <v>56</v>
      </c>
      <c r="X2628">
        <v>51</v>
      </c>
      <c r="Y2628">
        <v>52</v>
      </c>
    </row>
    <row r="2629" spans="1:25" x14ac:dyDescent="0.35">
      <c r="A2629">
        <v>2628</v>
      </c>
      <c r="B2629" t="s">
        <v>43</v>
      </c>
      <c r="C2629">
        <v>107417</v>
      </c>
      <c r="D2629">
        <f>ROUND(AI_Impact_on_Jobs_20303[[#This Row],[Salary]]/1000, 1)</f>
        <v>107.4</v>
      </c>
      <c r="E2629">
        <v>7</v>
      </c>
      <c r="F26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29" t="s">
        <v>25</v>
      </c>
      <c r="H2629">
        <v>59</v>
      </c>
      <c r="I2629">
        <v>139</v>
      </c>
      <c r="J2629">
        <v>2</v>
      </c>
      <c r="K2629" t="s">
        <v>23</v>
      </c>
      <c r="L2629">
        <f>IF(AI_Impact_on_Jobs_20303[[#This Row],[Risk_Category]] = "Low", AI_Impact_on_Jobs_20303[[#This Row],[Automation_Probability_2030]], 0)</f>
        <v>2</v>
      </c>
      <c r="M2629">
        <f>IF(AI_Impact_on_Jobs_20303[[#This Row],[Risk_Category]]="Medium", AI_Impact_on_Jobs_20303[[#This Row],[Automation_Probability_2030]], 0)</f>
        <v>0</v>
      </c>
      <c r="N2629">
        <f>IF(AI_Impact_on_Jobs_20303[[#This Row],[Risk_Category]]="High", AI_Impact_on_Jobs_20303[[#This Row],[Automation_Probability_2030]], 0)</f>
        <v>0</v>
      </c>
      <c r="O2629">
        <f>AVERAGE(AI_Impact_on_Jobs_20303[[#This Row],[Skill_1]:[Skill_10]])</f>
        <v>40.700000000000003</v>
      </c>
      <c r="P2629">
        <v>2</v>
      </c>
      <c r="Q2629">
        <v>87</v>
      </c>
      <c r="R2629">
        <v>84</v>
      </c>
      <c r="S2629">
        <v>5</v>
      </c>
      <c r="T2629">
        <v>13</v>
      </c>
      <c r="U2629">
        <v>56</v>
      </c>
      <c r="V2629">
        <v>4</v>
      </c>
      <c r="W2629">
        <v>41</v>
      </c>
      <c r="X2629">
        <v>98</v>
      </c>
      <c r="Y2629">
        <v>17</v>
      </c>
    </row>
    <row r="2630" spans="1:25" x14ac:dyDescent="0.35">
      <c r="A2630">
        <v>2629</v>
      </c>
      <c r="B2630" t="s">
        <v>30</v>
      </c>
      <c r="C2630">
        <v>75631</v>
      </c>
      <c r="D2630">
        <f>ROUND(AI_Impact_on_Jobs_20303[[#This Row],[Salary]]/1000, 1)</f>
        <v>75.599999999999994</v>
      </c>
      <c r="E2630">
        <v>9</v>
      </c>
      <c r="F26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30" t="s">
        <v>38</v>
      </c>
      <c r="H2630">
        <v>68</v>
      </c>
      <c r="I2630">
        <v>54</v>
      </c>
      <c r="J2630">
        <v>63</v>
      </c>
      <c r="K2630" t="s">
        <v>27</v>
      </c>
      <c r="L2630">
        <f>IF(AI_Impact_on_Jobs_20303[[#This Row],[Risk_Category]] = "Low", AI_Impact_on_Jobs_20303[[#This Row],[Automation_Probability_2030]], 0)</f>
        <v>0</v>
      </c>
      <c r="M2630">
        <f>IF(AI_Impact_on_Jobs_20303[[#This Row],[Risk_Category]]="Medium", AI_Impact_on_Jobs_20303[[#This Row],[Automation_Probability_2030]], 0)</f>
        <v>63</v>
      </c>
      <c r="N2630">
        <f>IF(AI_Impact_on_Jobs_20303[[#This Row],[Risk_Category]]="High", AI_Impact_on_Jobs_20303[[#This Row],[Automation_Probability_2030]], 0)</f>
        <v>0</v>
      </c>
      <c r="O2630">
        <f>AVERAGE(AI_Impact_on_Jobs_20303[[#This Row],[Skill_1]:[Skill_10]])</f>
        <v>58.1</v>
      </c>
      <c r="P2630">
        <v>2</v>
      </c>
      <c r="Q2630">
        <v>53</v>
      </c>
      <c r="R2630">
        <v>25</v>
      </c>
      <c r="S2630">
        <v>66</v>
      </c>
      <c r="T2630">
        <v>59</v>
      </c>
      <c r="U2630">
        <v>95</v>
      </c>
      <c r="V2630">
        <v>45</v>
      </c>
      <c r="W2630">
        <v>87</v>
      </c>
      <c r="X2630">
        <v>58</v>
      </c>
      <c r="Y2630">
        <v>91</v>
      </c>
    </row>
    <row r="2631" spans="1:25" x14ac:dyDescent="0.35">
      <c r="A2631">
        <v>2630</v>
      </c>
      <c r="B2631" t="s">
        <v>44</v>
      </c>
      <c r="C2631">
        <v>85753</v>
      </c>
      <c r="D2631">
        <f>ROUND(AI_Impact_on_Jobs_20303[[#This Row],[Salary]]/1000, 1)</f>
        <v>85.8</v>
      </c>
      <c r="E2631">
        <v>3</v>
      </c>
      <c r="F26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31" t="s">
        <v>25</v>
      </c>
      <c r="H2631">
        <v>55</v>
      </c>
      <c r="I2631">
        <v>89</v>
      </c>
      <c r="J2631">
        <v>33</v>
      </c>
      <c r="K2631" t="s">
        <v>27</v>
      </c>
      <c r="L2631">
        <f>IF(AI_Impact_on_Jobs_20303[[#This Row],[Risk_Category]] = "Low", AI_Impact_on_Jobs_20303[[#This Row],[Automation_Probability_2030]], 0)</f>
        <v>0</v>
      </c>
      <c r="M2631">
        <f>IF(AI_Impact_on_Jobs_20303[[#This Row],[Risk_Category]]="Medium", AI_Impact_on_Jobs_20303[[#This Row],[Automation_Probability_2030]], 0)</f>
        <v>33</v>
      </c>
      <c r="N2631">
        <f>IF(AI_Impact_on_Jobs_20303[[#This Row],[Risk_Category]]="High", AI_Impact_on_Jobs_20303[[#This Row],[Automation_Probability_2030]], 0)</f>
        <v>0</v>
      </c>
      <c r="O2631">
        <f>AVERAGE(AI_Impact_on_Jobs_20303[[#This Row],[Skill_1]:[Skill_10]])</f>
        <v>44.6</v>
      </c>
      <c r="P2631">
        <v>57</v>
      </c>
      <c r="Q2631">
        <v>79</v>
      </c>
      <c r="R2631">
        <v>56</v>
      </c>
      <c r="S2631">
        <v>28</v>
      </c>
      <c r="T2631">
        <v>26</v>
      </c>
      <c r="U2631">
        <v>24</v>
      </c>
      <c r="V2631">
        <v>98</v>
      </c>
      <c r="W2631">
        <v>4</v>
      </c>
      <c r="X2631">
        <v>32</v>
      </c>
      <c r="Y2631">
        <v>42</v>
      </c>
    </row>
    <row r="2632" spans="1:25" x14ac:dyDescent="0.35">
      <c r="A2632">
        <v>2631</v>
      </c>
      <c r="B2632" t="s">
        <v>32</v>
      </c>
      <c r="C2632">
        <v>91138</v>
      </c>
      <c r="D2632">
        <f>ROUND(AI_Impact_on_Jobs_20303[[#This Row],[Salary]]/1000, 1)</f>
        <v>91.1</v>
      </c>
      <c r="E2632">
        <v>28</v>
      </c>
      <c r="F26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32" t="s">
        <v>38</v>
      </c>
      <c r="H2632">
        <v>2</v>
      </c>
      <c r="I2632">
        <v>101</v>
      </c>
      <c r="J2632">
        <v>62</v>
      </c>
      <c r="K2632" t="s">
        <v>27</v>
      </c>
      <c r="L2632">
        <f>IF(AI_Impact_on_Jobs_20303[[#This Row],[Risk_Category]] = "Low", AI_Impact_on_Jobs_20303[[#This Row],[Automation_Probability_2030]], 0)</f>
        <v>0</v>
      </c>
      <c r="M2632">
        <f>IF(AI_Impact_on_Jobs_20303[[#This Row],[Risk_Category]]="Medium", AI_Impact_on_Jobs_20303[[#This Row],[Automation_Probability_2030]], 0)</f>
        <v>62</v>
      </c>
      <c r="N2632">
        <f>IF(AI_Impact_on_Jobs_20303[[#This Row],[Risk_Category]]="High", AI_Impact_on_Jobs_20303[[#This Row],[Automation_Probability_2030]], 0)</f>
        <v>0</v>
      </c>
      <c r="O2632">
        <f>AVERAGE(AI_Impact_on_Jobs_20303[[#This Row],[Skill_1]:[Skill_10]])</f>
        <v>46.3</v>
      </c>
      <c r="P2632">
        <v>88</v>
      </c>
      <c r="Q2632">
        <v>87</v>
      </c>
      <c r="R2632">
        <v>94</v>
      </c>
      <c r="S2632">
        <v>13</v>
      </c>
      <c r="T2632">
        <v>4</v>
      </c>
      <c r="U2632">
        <v>11</v>
      </c>
      <c r="V2632">
        <v>6</v>
      </c>
      <c r="W2632">
        <v>56</v>
      </c>
      <c r="X2632">
        <v>67</v>
      </c>
      <c r="Y2632">
        <v>37</v>
      </c>
    </row>
    <row r="2633" spans="1:25" x14ac:dyDescent="0.35">
      <c r="A2633">
        <v>2632</v>
      </c>
      <c r="B2633" t="s">
        <v>33</v>
      </c>
      <c r="C2633">
        <v>106258</v>
      </c>
      <c r="D2633">
        <f>ROUND(AI_Impact_on_Jobs_20303[[#This Row],[Salary]]/1000, 1)</f>
        <v>106.3</v>
      </c>
      <c r="E2633">
        <v>19</v>
      </c>
      <c r="F26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33" t="s">
        <v>22</v>
      </c>
      <c r="H2633">
        <v>55</v>
      </c>
      <c r="I2633">
        <v>58</v>
      </c>
      <c r="J2633">
        <v>9</v>
      </c>
      <c r="K2633" t="s">
        <v>20</v>
      </c>
      <c r="L2633">
        <f>IF(AI_Impact_on_Jobs_20303[[#This Row],[Risk_Category]] = "Low", AI_Impact_on_Jobs_20303[[#This Row],[Automation_Probability_2030]], 0)</f>
        <v>0</v>
      </c>
      <c r="M2633">
        <f>IF(AI_Impact_on_Jobs_20303[[#This Row],[Risk_Category]]="Medium", AI_Impact_on_Jobs_20303[[#This Row],[Automation_Probability_2030]], 0)</f>
        <v>0</v>
      </c>
      <c r="N2633">
        <f>IF(AI_Impact_on_Jobs_20303[[#This Row],[Risk_Category]]="High", AI_Impact_on_Jobs_20303[[#This Row],[Automation_Probability_2030]], 0)</f>
        <v>9</v>
      </c>
      <c r="O2633">
        <f>AVERAGE(AI_Impact_on_Jobs_20303[[#This Row],[Skill_1]:[Skill_10]])</f>
        <v>41</v>
      </c>
      <c r="P2633">
        <v>92</v>
      </c>
      <c r="Q2633">
        <v>39</v>
      </c>
      <c r="R2633">
        <v>74</v>
      </c>
      <c r="S2633">
        <v>55</v>
      </c>
      <c r="T2633">
        <v>24</v>
      </c>
      <c r="U2633">
        <v>7</v>
      </c>
      <c r="V2633">
        <v>25</v>
      </c>
      <c r="W2633">
        <v>6</v>
      </c>
      <c r="X2633">
        <v>4</v>
      </c>
      <c r="Y2633">
        <v>84</v>
      </c>
    </row>
    <row r="2634" spans="1:25" x14ac:dyDescent="0.35">
      <c r="A2634">
        <v>2633</v>
      </c>
      <c r="B2634" t="s">
        <v>43</v>
      </c>
      <c r="C2634">
        <v>140514</v>
      </c>
      <c r="D2634">
        <f>ROUND(AI_Impact_on_Jobs_20303[[#This Row],[Salary]]/1000, 1)</f>
        <v>140.5</v>
      </c>
      <c r="E2634">
        <v>10</v>
      </c>
      <c r="F26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34" t="s">
        <v>38</v>
      </c>
      <c r="H2634">
        <v>9</v>
      </c>
      <c r="I2634">
        <v>126</v>
      </c>
      <c r="J2634">
        <v>26</v>
      </c>
      <c r="K2634" t="s">
        <v>23</v>
      </c>
      <c r="L2634">
        <f>IF(AI_Impact_on_Jobs_20303[[#This Row],[Risk_Category]] = "Low", AI_Impact_on_Jobs_20303[[#This Row],[Automation_Probability_2030]], 0)</f>
        <v>26</v>
      </c>
      <c r="M2634">
        <f>IF(AI_Impact_on_Jobs_20303[[#This Row],[Risk_Category]]="Medium", AI_Impact_on_Jobs_20303[[#This Row],[Automation_Probability_2030]], 0)</f>
        <v>0</v>
      </c>
      <c r="N2634">
        <f>IF(AI_Impact_on_Jobs_20303[[#This Row],[Risk_Category]]="High", AI_Impact_on_Jobs_20303[[#This Row],[Automation_Probability_2030]], 0)</f>
        <v>0</v>
      </c>
      <c r="O2634">
        <f>AVERAGE(AI_Impact_on_Jobs_20303[[#This Row],[Skill_1]:[Skill_10]])</f>
        <v>56</v>
      </c>
      <c r="P2634">
        <v>6</v>
      </c>
      <c r="Q2634">
        <v>89</v>
      </c>
      <c r="R2634">
        <v>5</v>
      </c>
      <c r="S2634">
        <v>99</v>
      </c>
      <c r="T2634">
        <v>1</v>
      </c>
      <c r="U2634">
        <v>81</v>
      </c>
      <c r="V2634">
        <v>64</v>
      </c>
      <c r="W2634">
        <v>58</v>
      </c>
      <c r="X2634">
        <v>73</v>
      </c>
      <c r="Y2634">
        <v>84</v>
      </c>
    </row>
    <row r="2635" spans="1:25" x14ac:dyDescent="0.35">
      <c r="A2635">
        <v>2634</v>
      </c>
      <c r="B2635" t="s">
        <v>41</v>
      </c>
      <c r="C2635">
        <v>47762</v>
      </c>
      <c r="D2635">
        <f>ROUND(AI_Impact_on_Jobs_20303[[#This Row],[Salary]]/1000, 1)</f>
        <v>47.8</v>
      </c>
      <c r="E2635">
        <v>5</v>
      </c>
      <c r="F26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35" t="s">
        <v>38</v>
      </c>
      <c r="H2635">
        <v>38</v>
      </c>
      <c r="I2635">
        <v>133</v>
      </c>
      <c r="J2635">
        <v>74</v>
      </c>
      <c r="K2635" t="s">
        <v>20</v>
      </c>
      <c r="L2635">
        <f>IF(AI_Impact_on_Jobs_20303[[#This Row],[Risk_Category]] = "Low", AI_Impact_on_Jobs_20303[[#This Row],[Automation_Probability_2030]], 0)</f>
        <v>0</v>
      </c>
      <c r="M2635">
        <f>IF(AI_Impact_on_Jobs_20303[[#This Row],[Risk_Category]]="Medium", AI_Impact_on_Jobs_20303[[#This Row],[Automation_Probability_2030]], 0)</f>
        <v>0</v>
      </c>
      <c r="N2635">
        <f>IF(AI_Impact_on_Jobs_20303[[#This Row],[Risk_Category]]="High", AI_Impact_on_Jobs_20303[[#This Row],[Automation_Probability_2030]], 0)</f>
        <v>74</v>
      </c>
      <c r="O2635">
        <f>AVERAGE(AI_Impact_on_Jobs_20303[[#This Row],[Skill_1]:[Skill_10]])</f>
        <v>55.2</v>
      </c>
      <c r="P2635">
        <v>14</v>
      </c>
      <c r="Q2635">
        <v>65</v>
      </c>
      <c r="R2635">
        <v>91</v>
      </c>
      <c r="S2635">
        <v>11</v>
      </c>
      <c r="T2635">
        <v>59</v>
      </c>
      <c r="U2635">
        <v>8</v>
      </c>
      <c r="V2635">
        <v>81</v>
      </c>
      <c r="W2635">
        <v>91</v>
      </c>
      <c r="X2635">
        <v>63</v>
      </c>
      <c r="Y2635">
        <v>69</v>
      </c>
    </row>
    <row r="2636" spans="1:25" x14ac:dyDescent="0.35">
      <c r="A2636">
        <v>2635</v>
      </c>
      <c r="B2636" t="s">
        <v>36</v>
      </c>
      <c r="C2636">
        <v>101060</v>
      </c>
      <c r="D2636">
        <f>ROUND(AI_Impact_on_Jobs_20303[[#This Row],[Salary]]/1000, 1)</f>
        <v>101.1</v>
      </c>
      <c r="E2636">
        <v>4</v>
      </c>
      <c r="F26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36" t="s">
        <v>19</v>
      </c>
      <c r="H2636">
        <v>7</v>
      </c>
      <c r="I2636">
        <v>68</v>
      </c>
      <c r="J2636">
        <v>41</v>
      </c>
      <c r="K2636" t="s">
        <v>27</v>
      </c>
      <c r="L2636">
        <f>IF(AI_Impact_on_Jobs_20303[[#This Row],[Risk_Category]] = "Low", AI_Impact_on_Jobs_20303[[#This Row],[Automation_Probability_2030]], 0)</f>
        <v>0</v>
      </c>
      <c r="M2636">
        <f>IF(AI_Impact_on_Jobs_20303[[#This Row],[Risk_Category]]="Medium", AI_Impact_on_Jobs_20303[[#This Row],[Automation_Probability_2030]], 0)</f>
        <v>41</v>
      </c>
      <c r="N2636">
        <f>IF(AI_Impact_on_Jobs_20303[[#This Row],[Risk_Category]]="High", AI_Impact_on_Jobs_20303[[#This Row],[Automation_Probability_2030]], 0)</f>
        <v>0</v>
      </c>
      <c r="O2636">
        <f>AVERAGE(AI_Impact_on_Jobs_20303[[#This Row],[Skill_1]:[Skill_10]])</f>
        <v>49.2</v>
      </c>
      <c r="P2636">
        <v>76</v>
      </c>
      <c r="Q2636">
        <v>44</v>
      </c>
      <c r="R2636">
        <v>8</v>
      </c>
      <c r="S2636">
        <v>85</v>
      </c>
      <c r="T2636">
        <v>99</v>
      </c>
      <c r="U2636">
        <v>46</v>
      </c>
      <c r="V2636">
        <v>51</v>
      </c>
      <c r="W2636">
        <v>8</v>
      </c>
      <c r="X2636">
        <v>38</v>
      </c>
      <c r="Y2636">
        <v>37</v>
      </c>
    </row>
    <row r="2637" spans="1:25" x14ac:dyDescent="0.35">
      <c r="A2637">
        <v>2636</v>
      </c>
      <c r="B2637" t="s">
        <v>26</v>
      </c>
      <c r="C2637">
        <v>37361</v>
      </c>
      <c r="D2637">
        <f>ROUND(AI_Impact_on_Jobs_20303[[#This Row],[Salary]]/1000, 1)</f>
        <v>37.4</v>
      </c>
      <c r="E2637">
        <v>7</v>
      </c>
      <c r="F26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37" t="s">
        <v>22</v>
      </c>
      <c r="H2637">
        <v>66</v>
      </c>
      <c r="I2637">
        <v>128</v>
      </c>
      <c r="J2637">
        <v>35</v>
      </c>
      <c r="K2637" t="s">
        <v>27</v>
      </c>
      <c r="L2637">
        <f>IF(AI_Impact_on_Jobs_20303[[#This Row],[Risk_Category]] = "Low", AI_Impact_on_Jobs_20303[[#This Row],[Automation_Probability_2030]], 0)</f>
        <v>0</v>
      </c>
      <c r="M2637">
        <f>IF(AI_Impact_on_Jobs_20303[[#This Row],[Risk_Category]]="Medium", AI_Impact_on_Jobs_20303[[#This Row],[Automation_Probability_2030]], 0)</f>
        <v>35</v>
      </c>
      <c r="N2637">
        <f>IF(AI_Impact_on_Jobs_20303[[#This Row],[Risk_Category]]="High", AI_Impact_on_Jobs_20303[[#This Row],[Automation_Probability_2030]], 0)</f>
        <v>0</v>
      </c>
      <c r="O2637">
        <f>AVERAGE(AI_Impact_on_Jobs_20303[[#This Row],[Skill_1]:[Skill_10]])</f>
        <v>32.799999999999997</v>
      </c>
      <c r="P2637">
        <v>42</v>
      </c>
      <c r="Q2637">
        <v>19</v>
      </c>
      <c r="R2637">
        <v>86</v>
      </c>
      <c r="S2637">
        <v>15</v>
      </c>
      <c r="T2637">
        <v>44</v>
      </c>
      <c r="U2637">
        <v>5</v>
      </c>
      <c r="V2637">
        <v>63</v>
      </c>
      <c r="W2637">
        <v>48</v>
      </c>
      <c r="X2637">
        <v>5</v>
      </c>
      <c r="Y2637">
        <v>1</v>
      </c>
    </row>
    <row r="2638" spans="1:25" x14ac:dyDescent="0.35">
      <c r="A2638">
        <v>2637</v>
      </c>
      <c r="B2638" t="s">
        <v>39</v>
      </c>
      <c r="C2638">
        <v>47736</v>
      </c>
      <c r="D2638">
        <f>ROUND(AI_Impact_on_Jobs_20303[[#This Row],[Salary]]/1000, 1)</f>
        <v>47.7</v>
      </c>
      <c r="E2638">
        <v>22</v>
      </c>
      <c r="F26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38" t="s">
        <v>19</v>
      </c>
      <c r="H2638">
        <v>56</v>
      </c>
      <c r="I2638">
        <v>146</v>
      </c>
      <c r="J2638">
        <v>71</v>
      </c>
      <c r="K2638" t="s">
        <v>20</v>
      </c>
      <c r="L2638">
        <f>IF(AI_Impact_on_Jobs_20303[[#This Row],[Risk_Category]] = "Low", AI_Impact_on_Jobs_20303[[#This Row],[Automation_Probability_2030]], 0)</f>
        <v>0</v>
      </c>
      <c r="M2638">
        <f>IF(AI_Impact_on_Jobs_20303[[#This Row],[Risk_Category]]="Medium", AI_Impact_on_Jobs_20303[[#This Row],[Automation_Probability_2030]], 0)</f>
        <v>0</v>
      </c>
      <c r="N2638">
        <f>IF(AI_Impact_on_Jobs_20303[[#This Row],[Risk_Category]]="High", AI_Impact_on_Jobs_20303[[#This Row],[Automation_Probability_2030]], 0)</f>
        <v>71</v>
      </c>
      <c r="O2638">
        <f>AVERAGE(AI_Impact_on_Jobs_20303[[#This Row],[Skill_1]:[Skill_10]])</f>
        <v>55.1</v>
      </c>
      <c r="P2638">
        <v>92</v>
      </c>
      <c r="Q2638">
        <v>48</v>
      </c>
      <c r="R2638">
        <v>21</v>
      </c>
      <c r="S2638">
        <v>67</v>
      </c>
      <c r="T2638">
        <v>52</v>
      </c>
      <c r="U2638">
        <v>23</v>
      </c>
      <c r="V2638">
        <v>63</v>
      </c>
      <c r="W2638">
        <v>47</v>
      </c>
      <c r="X2638">
        <v>69</v>
      </c>
      <c r="Y2638">
        <v>69</v>
      </c>
    </row>
    <row r="2639" spans="1:25" x14ac:dyDescent="0.35">
      <c r="A2639">
        <v>2638</v>
      </c>
      <c r="B2639" t="s">
        <v>37</v>
      </c>
      <c r="C2639">
        <v>57814</v>
      </c>
      <c r="D2639">
        <f>ROUND(AI_Impact_on_Jobs_20303[[#This Row],[Salary]]/1000, 1)</f>
        <v>57.8</v>
      </c>
      <c r="E2639">
        <v>1</v>
      </c>
      <c r="F26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39" t="s">
        <v>22</v>
      </c>
      <c r="H2639">
        <v>39</v>
      </c>
      <c r="I2639">
        <v>56</v>
      </c>
      <c r="J2639">
        <v>5</v>
      </c>
      <c r="K2639" t="s">
        <v>27</v>
      </c>
      <c r="L2639">
        <f>IF(AI_Impact_on_Jobs_20303[[#This Row],[Risk_Category]] = "Low", AI_Impact_on_Jobs_20303[[#This Row],[Automation_Probability_2030]], 0)</f>
        <v>0</v>
      </c>
      <c r="M2639">
        <f>IF(AI_Impact_on_Jobs_20303[[#This Row],[Risk_Category]]="Medium", AI_Impact_on_Jobs_20303[[#This Row],[Automation_Probability_2030]], 0)</f>
        <v>5</v>
      </c>
      <c r="N2639">
        <f>IF(AI_Impact_on_Jobs_20303[[#This Row],[Risk_Category]]="High", AI_Impact_on_Jobs_20303[[#This Row],[Automation_Probability_2030]], 0)</f>
        <v>0</v>
      </c>
      <c r="O2639">
        <f>AVERAGE(AI_Impact_on_Jobs_20303[[#This Row],[Skill_1]:[Skill_10]])</f>
        <v>34.6</v>
      </c>
      <c r="P2639">
        <v>24</v>
      </c>
      <c r="Q2639">
        <v>5</v>
      </c>
      <c r="R2639">
        <v>33</v>
      </c>
      <c r="S2639">
        <v>9</v>
      </c>
      <c r="T2639">
        <v>58</v>
      </c>
      <c r="U2639">
        <v>5</v>
      </c>
      <c r="V2639">
        <v>79</v>
      </c>
      <c r="W2639">
        <v>27</v>
      </c>
      <c r="X2639">
        <v>37</v>
      </c>
      <c r="Y2639">
        <v>69</v>
      </c>
    </row>
    <row r="2640" spans="1:25" x14ac:dyDescent="0.35">
      <c r="A2640">
        <v>2639</v>
      </c>
      <c r="B2640" t="s">
        <v>26</v>
      </c>
      <c r="C2640">
        <v>135636</v>
      </c>
      <c r="D2640">
        <f>ROUND(AI_Impact_on_Jobs_20303[[#This Row],[Salary]]/1000, 1)</f>
        <v>135.6</v>
      </c>
      <c r="E2640">
        <v>22</v>
      </c>
      <c r="F26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40" t="s">
        <v>25</v>
      </c>
      <c r="H2640">
        <v>9</v>
      </c>
      <c r="I2640">
        <v>102</v>
      </c>
      <c r="J2640">
        <v>57</v>
      </c>
      <c r="K2640" t="s">
        <v>27</v>
      </c>
      <c r="L2640">
        <f>IF(AI_Impact_on_Jobs_20303[[#This Row],[Risk_Category]] = "Low", AI_Impact_on_Jobs_20303[[#This Row],[Automation_Probability_2030]], 0)</f>
        <v>0</v>
      </c>
      <c r="M2640">
        <f>IF(AI_Impact_on_Jobs_20303[[#This Row],[Risk_Category]]="Medium", AI_Impact_on_Jobs_20303[[#This Row],[Automation_Probability_2030]], 0)</f>
        <v>57</v>
      </c>
      <c r="N2640">
        <f>IF(AI_Impact_on_Jobs_20303[[#This Row],[Risk_Category]]="High", AI_Impact_on_Jobs_20303[[#This Row],[Automation_Probability_2030]], 0)</f>
        <v>0</v>
      </c>
      <c r="O2640">
        <f>AVERAGE(AI_Impact_on_Jobs_20303[[#This Row],[Skill_1]:[Skill_10]])</f>
        <v>47</v>
      </c>
      <c r="P2640">
        <v>53</v>
      </c>
      <c r="Q2640">
        <v>43</v>
      </c>
      <c r="R2640">
        <v>6</v>
      </c>
      <c r="S2640">
        <v>39</v>
      </c>
      <c r="T2640">
        <v>28</v>
      </c>
      <c r="U2640">
        <v>71</v>
      </c>
      <c r="V2640">
        <v>87</v>
      </c>
      <c r="W2640">
        <v>29</v>
      </c>
      <c r="X2640">
        <v>71</v>
      </c>
      <c r="Y2640">
        <v>43</v>
      </c>
    </row>
    <row r="2641" spans="1:25" x14ac:dyDescent="0.35">
      <c r="A2641">
        <v>2640</v>
      </c>
      <c r="B2641" t="s">
        <v>35</v>
      </c>
      <c r="C2641">
        <v>124697</v>
      </c>
      <c r="D2641">
        <f>ROUND(AI_Impact_on_Jobs_20303[[#This Row],[Salary]]/1000, 1)</f>
        <v>124.7</v>
      </c>
      <c r="E2641">
        <v>12</v>
      </c>
      <c r="F26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41" t="s">
        <v>38</v>
      </c>
      <c r="H2641">
        <v>62</v>
      </c>
      <c r="I2641">
        <v>144</v>
      </c>
      <c r="J2641">
        <v>44</v>
      </c>
      <c r="K2641" t="s">
        <v>27</v>
      </c>
      <c r="L2641">
        <f>IF(AI_Impact_on_Jobs_20303[[#This Row],[Risk_Category]] = "Low", AI_Impact_on_Jobs_20303[[#This Row],[Automation_Probability_2030]], 0)</f>
        <v>0</v>
      </c>
      <c r="M2641">
        <f>IF(AI_Impact_on_Jobs_20303[[#This Row],[Risk_Category]]="Medium", AI_Impact_on_Jobs_20303[[#This Row],[Automation_Probability_2030]], 0)</f>
        <v>44</v>
      </c>
      <c r="N2641">
        <f>IF(AI_Impact_on_Jobs_20303[[#This Row],[Risk_Category]]="High", AI_Impact_on_Jobs_20303[[#This Row],[Automation_Probability_2030]], 0)</f>
        <v>0</v>
      </c>
      <c r="O2641">
        <f>AVERAGE(AI_Impact_on_Jobs_20303[[#This Row],[Skill_1]:[Skill_10]])</f>
        <v>45.3</v>
      </c>
      <c r="P2641">
        <v>76</v>
      </c>
      <c r="Q2641">
        <v>31</v>
      </c>
      <c r="R2641">
        <v>8</v>
      </c>
      <c r="S2641">
        <v>76</v>
      </c>
      <c r="T2641">
        <v>77</v>
      </c>
      <c r="U2641">
        <v>10</v>
      </c>
      <c r="V2641">
        <v>14</v>
      </c>
      <c r="W2641">
        <v>39</v>
      </c>
      <c r="X2641">
        <v>63</v>
      </c>
      <c r="Y2641">
        <v>59</v>
      </c>
    </row>
    <row r="2642" spans="1:25" x14ac:dyDescent="0.35">
      <c r="A2642">
        <v>2641</v>
      </c>
      <c r="B2642" t="s">
        <v>18</v>
      </c>
      <c r="C2642">
        <v>132887</v>
      </c>
      <c r="D2642">
        <f>ROUND(AI_Impact_on_Jobs_20303[[#This Row],[Salary]]/1000, 1)</f>
        <v>132.9</v>
      </c>
      <c r="E2642">
        <v>9</v>
      </c>
      <c r="F26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42" t="s">
        <v>19</v>
      </c>
      <c r="H2642">
        <v>5</v>
      </c>
      <c r="I2642">
        <v>121</v>
      </c>
      <c r="J2642">
        <v>88</v>
      </c>
      <c r="K2642" t="s">
        <v>20</v>
      </c>
      <c r="L2642">
        <f>IF(AI_Impact_on_Jobs_20303[[#This Row],[Risk_Category]] = "Low", AI_Impact_on_Jobs_20303[[#This Row],[Automation_Probability_2030]], 0)</f>
        <v>0</v>
      </c>
      <c r="M2642">
        <f>IF(AI_Impact_on_Jobs_20303[[#This Row],[Risk_Category]]="Medium", AI_Impact_on_Jobs_20303[[#This Row],[Automation_Probability_2030]], 0)</f>
        <v>0</v>
      </c>
      <c r="N2642">
        <f>IF(AI_Impact_on_Jobs_20303[[#This Row],[Risk_Category]]="High", AI_Impact_on_Jobs_20303[[#This Row],[Automation_Probability_2030]], 0)</f>
        <v>88</v>
      </c>
      <c r="O2642">
        <f>AVERAGE(AI_Impact_on_Jobs_20303[[#This Row],[Skill_1]:[Skill_10]])</f>
        <v>21.3</v>
      </c>
      <c r="P2642">
        <v>6</v>
      </c>
      <c r="Q2642">
        <v>54</v>
      </c>
      <c r="R2642">
        <v>24</v>
      </c>
      <c r="S2642">
        <v>8</v>
      </c>
      <c r="T2642">
        <v>5</v>
      </c>
      <c r="U2642">
        <v>15</v>
      </c>
      <c r="V2642">
        <v>1</v>
      </c>
      <c r="W2642">
        <v>7</v>
      </c>
      <c r="X2642">
        <v>6</v>
      </c>
      <c r="Y2642">
        <v>87</v>
      </c>
    </row>
    <row r="2643" spans="1:25" x14ac:dyDescent="0.35">
      <c r="A2643">
        <v>2642</v>
      </c>
      <c r="B2643" t="s">
        <v>37</v>
      </c>
      <c r="C2643">
        <v>104336</v>
      </c>
      <c r="D2643">
        <f>ROUND(AI_Impact_on_Jobs_20303[[#This Row],[Salary]]/1000, 1)</f>
        <v>104.3</v>
      </c>
      <c r="E2643">
        <v>21</v>
      </c>
      <c r="F26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43" t="s">
        <v>19</v>
      </c>
      <c r="H2643">
        <v>21</v>
      </c>
      <c r="I2643">
        <v>84</v>
      </c>
      <c r="J2643">
        <v>44</v>
      </c>
      <c r="K2643" t="s">
        <v>27</v>
      </c>
      <c r="L2643">
        <f>IF(AI_Impact_on_Jobs_20303[[#This Row],[Risk_Category]] = "Low", AI_Impact_on_Jobs_20303[[#This Row],[Automation_Probability_2030]], 0)</f>
        <v>0</v>
      </c>
      <c r="M2643">
        <f>IF(AI_Impact_on_Jobs_20303[[#This Row],[Risk_Category]]="Medium", AI_Impact_on_Jobs_20303[[#This Row],[Automation_Probability_2030]], 0)</f>
        <v>44</v>
      </c>
      <c r="N2643">
        <f>IF(AI_Impact_on_Jobs_20303[[#This Row],[Risk_Category]]="High", AI_Impact_on_Jobs_20303[[#This Row],[Automation_Probability_2030]], 0)</f>
        <v>0</v>
      </c>
      <c r="O2643">
        <f>AVERAGE(AI_Impact_on_Jobs_20303[[#This Row],[Skill_1]:[Skill_10]])</f>
        <v>46.9</v>
      </c>
      <c r="P2643">
        <v>45</v>
      </c>
      <c r="Q2643">
        <v>42</v>
      </c>
      <c r="R2643">
        <v>67</v>
      </c>
      <c r="S2643">
        <v>34</v>
      </c>
      <c r="T2643">
        <v>66</v>
      </c>
      <c r="U2643">
        <v>55</v>
      </c>
      <c r="V2643">
        <v>5</v>
      </c>
      <c r="W2643">
        <v>92</v>
      </c>
      <c r="X2643">
        <v>18</v>
      </c>
      <c r="Y2643">
        <v>45</v>
      </c>
    </row>
    <row r="2644" spans="1:25" x14ac:dyDescent="0.35">
      <c r="A2644">
        <v>2643</v>
      </c>
      <c r="B2644" t="s">
        <v>18</v>
      </c>
      <c r="C2644">
        <v>143398</v>
      </c>
      <c r="D2644">
        <f>ROUND(AI_Impact_on_Jobs_20303[[#This Row],[Salary]]/1000, 1)</f>
        <v>143.4</v>
      </c>
      <c r="E2644">
        <v>11</v>
      </c>
      <c r="F26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44" t="s">
        <v>25</v>
      </c>
      <c r="H2644">
        <v>25</v>
      </c>
      <c r="I2644">
        <v>52</v>
      </c>
      <c r="J2644">
        <v>82</v>
      </c>
      <c r="K2644" t="s">
        <v>20</v>
      </c>
      <c r="L2644">
        <f>IF(AI_Impact_on_Jobs_20303[[#This Row],[Risk_Category]] = "Low", AI_Impact_on_Jobs_20303[[#This Row],[Automation_Probability_2030]], 0)</f>
        <v>0</v>
      </c>
      <c r="M2644">
        <f>IF(AI_Impact_on_Jobs_20303[[#This Row],[Risk_Category]]="Medium", AI_Impact_on_Jobs_20303[[#This Row],[Automation_Probability_2030]], 0)</f>
        <v>0</v>
      </c>
      <c r="N2644">
        <f>IF(AI_Impact_on_Jobs_20303[[#This Row],[Risk_Category]]="High", AI_Impact_on_Jobs_20303[[#This Row],[Automation_Probability_2030]], 0)</f>
        <v>82</v>
      </c>
      <c r="O2644">
        <f>AVERAGE(AI_Impact_on_Jobs_20303[[#This Row],[Skill_1]:[Skill_10]])</f>
        <v>64</v>
      </c>
      <c r="P2644">
        <v>22</v>
      </c>
      <c r="Q2644">
        <v>58</v>
      </c>
      <c r="R2644">
        <v>82</v>
      </c>
      <c r="S2644">
        <v>51</v>
      </c>
      <c r="T2644">
        <v>65</v>
      </c>
      <c r="U2644">
        <v>67</v>
      </c>
      <c r="V2644">
        <v>82</v>
      </c>
      <c r="W2644">
        <v>69</v>
      </c>
      <c r="X2644">
        <v>98</v>
      </c>
      <c r="Y2644">
        <v>46</v>
      </c>
    </row>
    <row r="2645" spans="1:25" x14ac:dyDescent="0.35">
      <c r="A2645">
        <v>2644</v>
      </c>
      <c r="B2645" t="s">
        <v>37</v>
      </c>
      <c r="C2645">
        <v>143546</v>
      </c>
      <c r="D2645">
        <f>ROUND(AI_Impact_on_Jobs_20303[[#This Row],[Salary]]/1000, 1)</f>
        <v>143.5</v>
      </c>
      <c r="E2645">
        <v>8</v>
      </c>
      <c r="F26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45" t="s">
        <v>19</v>
      </c>
      <c r="H2645">
        <v>39</v>
      </c>
      <c r="I2645">
        <v>134</v>
      </c>
      <c r="J2645">
        <v>35</v>
      </c>
      <c r="K2645" t="s">
        <v>27</v>
      </c>
      <c r="L2645">
        <f>IF(AI_Impact_on_Jobs_20303[[#This Row],[Risk_Category]] = "Low", AI_Impact_on_Jobs_20303[[#This Row],[Automation_Probability_2030]], 0)</f>
        <v>0</v>
      </c>
      <c r="M2645">
        <f>IF(AI_Impact_on_Jobs_20303[[#This Row],[Risk_Category]]="Medium", AI_Impact_on_Jobs_20303[[#This Row],[Automation_Probability_2030]], 0)</f>
        <v>35</v>
      </c>
      <c r="N2645">
        <f>IF(AI_Impact_on_Jobs_20303[[#This Row],[Risk_Category]]="High", AI_Impact_on_Jobs_20303[[#This Row],[Automation_Probability_2030]], 0)</f>
        <v>0</v>
      </c>
      <c r="O2645">
        <f>AVERAGE(AI_Impact_on_Jobs_20303[[#This Row],[Skill_1]:[Skill_10]])</f>
        <v>59.2</v>
      </c>
      <c r="P2645">
        <v>74</v>
      </c>
      <c r="Q2645">
        <v>54</v>
      </c>
      <c r="R2645">
        <v>9</v>
      </c>
      <c r="S2645">
        <v>73</v>
      </c>
      <c r="T2645">
        <v>66</v>
      </c>
      <c r="U2645">
        <v>89</v>
      </c>
      <c r="V2645">
        <v>91</v>
      </c>
      <c r="W2645">
        <v>38</v>
      </c>
      <c r="X2645">
        <v>93</v>
      </c>
      <c r="Y2645">
        <v>5</v>
      </c>
    </row>
    <row r="2646" spans="1:25" x14ac:dyDescent="0.35">
      <c r="A2646">
        <v>2645</v>
      </c>
      <c r="B2646" t="s">
        <v>39</v>
      </c>
      <c r="C2646">
        <v>132676</v>
      </c>
      <c r="D2646">
        <f>ROUND(AI_Impact_on_Jobs_20303[[#This Row],[Salary]]/1000, 1)</f>
        <v>132.69999999999999</v>
      </c>
      <c r="E2646">
        <v>23</v>
      </c>
      <c r="F26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46" t="s">
        <v>19</v>
      </c>
      <c r="H2646">
        <v>34</v>
      </c>
      <c r="I2646">
        <v>99</v>
      </c>
      <c r="J2646">
        <v>91</v>
      </c>
      <c r="K2646" t="s">
        <v>20</v>
      </c>
      <c r="L2646">
        <f>IF(AI_Impact_on_Jobs_20303[[#This Row],[Risk_Category]] = "Low", AI_Impact_on_Jobs_20303[[#This Row],[Automation_Probability_2030]], 0)</f>
        <v>0</v>
      </c>
      <c r="M2646">
        <f>IF(AI_Impact_on_Jobs_20303[[#This Row],[Risk_Category]]="Medium", AI_Impact_on_Jobs_20303[[#This Row],[Automation_Probability_2030]], 0)</f>
        <v>0</v>
      </c>
      <c r="N2646">
        <f>IF(AI_Impact_on_Jobs_20303[[#This Row],[Risk_Category]]="High", AI_Impact_on_Jobs_20303[[#This Row],[Automation_Probability_2030]], 0)</f>
        <v>91</v>
      </c>
      <c r="O2646">
        <f>AVERAGE(AI_Impact_on_Jobs_20303[[#This Row],[Skill_1]:[Skill_10]])</f>
        <v>43.3</v>
      </c>
      <c r="P2646">
        <v>64</v>
      </c>
      <c r="Q2646">
        <v>46</v>
      </c>
      <c r="R2646">
        <v>16</v>
      </c>
      <c r="S2646">
        <v>94</v>
      </c>
      <c r="T2646">
        <v>33</v>
      </c>
      <c r="U2646">
        <v>1</v>
      </c>
      <c r="V2646">
        <v>56</v>
      </c>
      <c r="W2646">
        <v>41</v>
      </c>
      <c r="X2646">
        <v>59</v>
      </c>
      <c r="Y2646">
        <v>23</v>
      </c>
    </row>
    <row r="2647" spans="1:25" x14ac:dyDescent="0.35">
      <c r="A2647">
        <v>2646</v>
      </c>
      <c r="B2647" t="s">
        <v>30</v>
      </c>
      <c r="C2647">
        <v>54569</v>
      </c>
      <c r="D2647">
        <f>ROUND(AI_Impact_on_Jobs_20303[[#This Row],[Salary]]/1000, 1)</f>
        <v>54.6</v>
      </c>
      <c r="E2647">
        <v>29</v>
      </c>
      <c r="F26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47" t="s">
        <v>22</v>
      </c>
      <c r="H2647">
        <v>38</v>
      </c>
      <c r="I2647">
        <v>67</v>
      </c>
      <c r="J2647">
        <v>61</v>
      </c>
      <c r="K2647" t="s">
        <v>27</v>
      </c>
      <c r="L2647">
        <f>IF(AI_Impact_on_Jobs_20303[[#This Row],[Risk_Category]] = "Low", AI_Impact_on_Jobs_20303[[#This Row],[Automation_Probability_2030]], 0)</f>
        <v>0</v>
      </c>
      <c r="M2647">
        <f>IF(AI_Impact_on_Jobs_20303[[#This Row],[Risk_Category]]="Medium", AI_Impact_on_Jobs_20303[[#This Row],[Automation_Probability_2030]], 0)</f>
        <v>61</v>
      </c>
      <c r="N2647">
        <f>IF(AI_Impact_on_Jobs_20303[[#This Row],[Risk_Category]]="High", AI_Impact_on_Jobs_20303[[#This Row],[Automation_Probability_2030]], 0)</f>
        <v>0</v>
      </c>
      <c r="O2647">
        <f>AVERAGE(AI_Impact_on_Jobs_20303[[#This Row],[Skill_1]:[Skill_10]])</f>
        <v>56.3</v>
      </c>
      <c r="P2647">
        <v>99</v>
      </c>
      <c r="Q2647">
        <v>28</v>
      </c>
      <c r="R2647">
        <v>92</v>
      </c>
      <c r="S2647">
        <v>13</v>
      </c>
      <c r="T2647">
        <v>95</v>
      </c>
      <c r="U2647">
        <v>75</v>
      </c>
      <c r="V2647">
        <v>35</v>
      </c>
      <c r="W2647">
        <v>3</v>
      </c>
      <c r="X2647">
        <v>64</v>
      </c>
      <c r="Y2647">
        <v>59</v>
      </c>
    </row>
    <row r="2648" spans="1:25" x14ac:dyDescent="0.35">
      <c r="A2648">
        <v>2647</v>
      </c>
      <c r="B2648" t="s">
        <v>24</v>
      </c>
      <c r="C2648">
        <v>124093</v>
      </c>
      <c r="D2648">
        <f>ROUND(AI_Impact_on_Jobs_20303[[#This Row],[Salary]]/1000, 1)</f>
        <v>124.1</v>
      </c>
      <c r="E2648">
        <v>12</v>
      </c>
      <c r="F26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48" t="s">
        <v>38</v>
      </c>
      <c r="H2648">
        <v>77</v>
      </c>
      <c r="I2648">
        <v>104</v>
      </c>
      <c r="J2648">
        <v>93</v>
      </c>
      <c r="K2648" t="s">
        <v>20</v>
      </c>
      <c r="L2648">
        <f>IF(AI_Impact_on_Jobs_20303[[#This Row],[Risk_Category]] = "Low", AI_Impact_on_Jobs_20303[[#This Row],[Automation_Probability_2030]], 0)</f>
        <v>0</v>
      </c>
      <c r="M2648">
        <f>IF(AI_Impact_on_Jobs_20303[[#This Row],[Risk_Category]]="Medium", AI_Impact_on_Jobs_20303[[#This Row],[Automation_Probability_2030]], 0)</f>
        <v>0</v>
      </c>
      <c r="N2648">
        <f>IF(AI_Impact_on_Jobs_20303[[#This Row],[Risk_Category]]="High", AI_Impact_on_Jobs_20303[[#This Row],[Automation_Probability_2030]], 0)</f>
        <v>93</v>
      </c>
      <c r="O2648">
        <f>AVERAGE(AI_Impact_on_Jobs_20303[[#This Row],[Skill_1]:[Skill_10]])</f>
        <v>61.1</v>
      </c>
      <c r="P2648">
        <v>59</v>
      </c>
      <c r="Q2648">
        <v>85</v>
      </c>
      <c r="R2648">
        <v>84</v>
      </c>
      <c r="S2648">
        <v>92</v>
      </c>
      <c r="T2648">
        <v>7</v>
      </c>
      <c r="U2648">
        <v>58</v>
      </c>
      <c r="V2648">
        <v>47</v>
      </c>
      <c r="W2648">
        <v>49</v>
      </c>
      <c r="X2648">
        <v>46</v>
      </c>
      <c r="Y2648">
        <v>84</v>
      </c>
    </row>
    <row r="2649" spans="1:25" x14ac:dyDescent="0.35">
      <c r="A2649">
        <v>2648</v>
      </c>
      <c r="B2649" t="s">
        <v>41</v>
      </c>
      <c r="C2649">
        <v>83638</v>
      </c>
      <c r="D2649">
        <f>ROUND(AI_Impact_on_Jobs_20303[[#This Row],[Salary]]/1000, 1)</f>
        <v>83.6</v>
      </c>
      <c r="E2649">
        <v>15</v>
      </c>
      <c r="F26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49" t="s">
        <v>38</v>
      </c>
      <c r="H2649">
        <v>46</v>
      </c>
      <c r="I2649">
        <v>7</v>
      </c>
      <c r="J2649">
        <v>76</v>
      </c>
      <c r="K2649" t="s">
        <v>20</v>
      </c>
      <c r="L2649">
        <f>IF(AI_Impact_on_Jobs_20303[[#This Row],[Risk_Category]] = "Low", AI_Impact_on_Jobs_20303[[#This Row],[Automation_Probability_2030]], 0)</f>
        <v>0</v>
      </c>
      <c r="M2649">
        <f>IF(AI_Impact_on_Jobs_20303[[#This Row],[Risk_Category]]="Medium", AI_Impact_on_Jobs_20303[[#This Row],[Automation_Probability_2030]], 0)</f>
        <v>0</v>
      </c>
      <c r="N2649">
        <f>IF(AI_Impact_on_Jobs_20303[[#This Row],[Risk_Category]]="High", AI_Impact_on_Jobs_20303[[#This Row],[Automation_Probability_2030]], 0)</f>
        <v>76</v>
      </c>
      <c r="O2649">
        <f>AVERAGE(AI_Impact_on_Jobs_20303[[#This Row],[Skill_1]:[Skill_10]])</f>
        <v>40.799999999999997</v>
      </c>
      <c r="P2649">
        <v>66</v>
      </c>
      <c r="Q2649">
        <v>12</v>
      </c>
      <c r="R2649">
        <v>19</v>
      </c>
      <c r="S2649">
        <v>53</v>
      </c>
      <c r="T2649">
        <v>4</v>
      </c>
      <c r="U2649">
        <v>13</v>
      </c>
      <c r="V2649">
        <v>86</v>
      </c>
      <c r="W2649">
        <v>85</v>
      </c>
      <c r="X2649">
        <v>35</v>
      </c>
      <c r="Y2649">
        <v>35</v>
      </c>
    </row>
    <row r="2650" spans="1:25" x14ac:dyDescent="0.35">
      <c r="A2650">
        <v>2649</v>
      </c>
      <c r="B2650" t="s">
        <v>29</v>
      </c>
      <c r="C2650">
        <v>126765</v>
      </c>
      <c r="D2650">
        <f>ROUND(AI_Impact_on_Jobs_20303[[#This Row],[Salary]]/1000, 1)</f>
        <v>126.8</v>
      </c>
      <c r="E2650">
        <v>21</v>
      </c>
      <c r="F26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50" t="s">
        <v>38</v>
      </c>
      <c r="H2650">
        <v>3</v>
      </c>
      <c r="I2650">
        <v>108</v>
      </c>
      <c r="J2650">
        <v>2</v>
      </c>
      <c r="K2650" t="s">
        <v>23</v>
      </c>
      <c r="L2650">
        <f>IF(AI_Impact_on_Jobs_20303[[#This Row],[Risk_Category]] = "Low", AI_Impact_on_Jobs_20303[[#This Row],[Automation_Probability_2030]], 0)</f>
        <v>2</v>
      </c>
      <c r="M2650">
        <f>IF(AI_Impact_on_Jobs_20303[[#This Row],[Risk_Category]]="Medium", AI_Impact_on_Jobs_20303[[#This Row],[Automation_Probability_2030]], 0)</f>
        <v>0</v>
      </c>
      <c r="N2650">
        <f>IF(AI_Impact_on_Jobs_20303[[#This Row],[Risk_Category]]="High", AI_Impact_on_Jobs_20303[[#This Row],[Automation_Probability_2030]], 0)</f>
        <v>0</v>
      </c>
      <c r="O2650">
        <f>AVERAGE(AI_Impact_on_Jobs_20303[[#This Row],[Skill_1]:[Skill_10]])</f>
        <v>66.900000000000006</v>
      </c>
      <c r="P2650">
        <v>79</v>
      </c>
      <c r="Q2650">
        <v>95</v>
      </c>
      <c r="R2650">
        <v>36</v>
      </c>
      <c r="S2650">
        <v>44</v>
      </c>
      <c r="T2650">
        <v>67</v>
      </c>
      <c r="U2650">
        <v>97</v>
      </c>
      <c r="V2650">
        <v>89</v>
      </c>
      <c r="W2650">
        <v>67</v>
      </c>
      <c r="X2650">
        <v>86</v>
      </c>
      <c r="Y2650">
        <v>9</v>
      </c>
    </row>
    <row r="2651" spans="1:25" x14ac:dyDescent="0.35">
      <c r="A2651">
        <v>2650</v>
      </c>
      <c r="B2651" t="s">
        <v>21</v>
      </c>
      <c r="C2651">
        <v>121190</v>
      </c>
      <c r="D2651">
        <f>ROUND(AI_Impact_on_Jobs_20303[[#This Row],[Salary]]/1000, 1)</f>
        <v>121.2</v>
      </c>
      <c r="E2651">
        <v>16</v>
      </c>
      <c r="F26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51" t="s">
        <v>25</v>
      </c>
      <c r="H2651">
        <v>1</v>
      </c>
      <c r="I2651">
        <v>68</v>
      </c>
      <c r="J2651">
        <v>21</v>
      </c>
      <c r="K2651" t="s">
        <v>23</v>
      </c>
      <c r="L2651">
        <f>IF(AI_Impact_on_Jobs_20303[[#This Row],[Risk_Category]] = "Low", AI_Impact_on_Jobs_20303[[#This Row],[Automation_Probability_2030]], 0)</f>
        <v>21</v>
      </c>
      <c r="M2651">
        <f>IF(AI_Impact_on_Jobs_20303[[#This Row],[Risk_Category]]="Medium", AI_Impact_on_Jobs_20303[[#This Row],[Automation_Probability_2030]], 0)</f>
        <v>0</v>
      </c>
      <c r="N2651">
        <f>IF(AI_Impact_on_Jobs_20303[[#This Row],[Risk_Category]]="High", AI_Impact_on_Jobs_20303[[#This Row],[Automation_Probability_2030]], 0)</f>
        <v>0</v>
      </c>
      <c r="O2651">
        <f>AVERAGE(AI_Impact_on_Jobs_20303[[#This Row],[Skill_1]:[Skill_10]])</f>
        <v>52.8</v>
      </c>
      <c r="P2651">
        <v>89</v>
      </c>
      <c r="Q2651">
        <v>63</v>
      </c>
      <c r="R2651">
        <v>66</v>
      </c>
      <c r="S2651">
        <v>1</v>
      </c>
      <c r="T2651">
        <v>66</v>
      </c>
      <c r="U2651">
        <v>45</v>
      </c>
      <c r="V2651">
        <v>65</v>
      </c>
      <c r="W2651">
        <v>33</v>
      </c>
      <c r="X2651">
        <v>58</v>
      </c>
      <c r="Y2651">
        <v>42</v>
      </c>
    </row>
    <row r="2652" spans="1:25" x14ac:dyDescent="0.35">
      <c r="A2652">
        <v>2651</v>
      </c>
      <c r="B2652" t="s">
        <v>31</v>
      </c>
      <c r="C2652">
        <v>84916</v>
      </c>
      <c r="D2652">
        <f>ROUND(AI_Impact_on_Jobs_20303[[#This Row],[Salary]]/1000, 1)</f>
        <v>84.9</v>
      </c>
      <c r="E2652">
        <v>13</v>
      </c>
      <c r="F26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52" t="s">
        <v>25</v>
      </c>
      <c r="H2652">
        <v>15</v>
      </c>
      <c r="I2652">
        <v>9</v>
      </c>
      <c r="J2652">
        <v>14</v>
      </c>
      <c r="K2652" t="s">
        <v>23</v>
      </c>
      <c r="L2652">
        <f>IF(AI_Impact_on_Jobs_20303[[#This Row],[Risk_Category]] = "Low", AI_Impact_on_Jobs_20303[[#This Row],[Automation_Probability_2030]], 0)</f>
        <v>14</v>
      </c>
      <c r="M2652">
        <f>IF(AI_Impact_on_Jobs_20303[[#This Row],[Risk_Category]]="Medium", AI_Impact_on_Jobs_20303[[#This Row],[Automation_Probability_2030]], 0)</f>
        <v>0</v>
      </c>
      <c r="N2652">
        <f>IF(AI_Impact_on_Jobs_20303[[#This Row],[Risk_Category]]="High", AI_Impact_on_Jobs_20303[[#This Row],[Automation_Probability_2030]], 0)</f>
        <v>0</v>
      </c>
      <c r="O2652">
        <f>AVERAGE(AI_Impact_on_Jobs_20303[[#This Row],[Skill_1]:[Skill_10]])</f>
        <v>52</v>
      </c>
      <c r="P2652">
        <v>74</v>
      </c>
      <c r="Q2652">
        <v>71</v>
      </c>
      <c r="R2652">
        <v>91</v>
      </c>
      <c r="S2652">
        <v>63</v>
      </c>
      <c r="T2652">
        <v>31</v>
      </c>
      <c r="U2652">
        <v>78</v>
      </c>
      <c r="V2652">
        <v>5</v>
      </c>
      <c r="W2652">
        <v>19</v>
      </c>
      <c r="X2652">
        <v>75</v>
      </c>
      <c r="Y2652">
        <v>13</v>
      </c>
    </row>
    <row r="2653" spans="1:25" x14ac:dyDescent="0.35">
      <c r="A2653">
        <v>2652</v>
      </c>
      <c r="B2653" t="s">
        <v>41</v>
      </c>
      <c r="C2653">
        <v>125462</v>
      </c>
      <c r="D2653">
        <f>ROUND(AI_Impact_on_Jobs_20303[[#This Row],[Salary]]/1000, 1)</f>
        <v>125.5</v>
      </c>
      <c r="E2653">
        <v>13</v>
      </c>
      <c r="F26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53" t="s">
        <v>38</v>
      </c>
      <c r="H2653">
        <v>76</v>
      </c>
      <c r="I2653">
        <v>127</v>
      </c>
      <c r="J2653">
        <v>9</v>
      </c>
      <c r="K2653" t="s">
        <v>20</v>
      </c>
      <c r="L2653">
        <f>IF(AI_Impact_on_Jobs_20303[[#This Row],[Risk_Category]] = "Low", AI_Impact_on_Jobs_20303[[#This Row],[Automation_Probability_2030]], 0)</f>
        <v>0</v>
      </c>
      <c r="M2653">
        <f>IF(AI_Impact_on_Jobs_20303[[#This Row],[Risk_Category]]="Medium", AI_Impact_on_Jobs_20303[[#This Row],[Automation_Probability_2030]], 0)</f>
        <v>0</v>
      </c>
      <c r="N2653">
        <f>IF(AI_Impact_on_Jobs_20303[[#This Row],[Risk_Category]]="High", AI_Impact_on_Jobs_20303[[#This Row],[Automation_Probability_2030]], 0)</f>
        <v>9</v>
      </c>
      <c r="O2653">
        <f>AVERAGE(AI_Impact_on_Jobs_20303[[#This Row],[Skill_1]:[Skill_10]])</f>
        <v>58.2</v>
      </c>
      <c r="P2653">
        <v>29</v>
      </c>
      <c r="Q2653">
        <v>87</v>
      </c>
      <c r="R2653">
        <v>72</v>
      </c>
      <c r="S2653">
        <v>83</v>
      </c>
      <c r="T2653">
        <v>71</v>
      </c>
      <c r="U2653">
        <v>58</v>
      </c>
      <c r="V2653">
        <v>11</v>
      </c>
      <c r="W2653">
        <v>71</v>
      </c>
      <c r="X2653">
        <v>69</v>
      </c>
      <c r="Y2653">
        <v>31</v>
      </c>
    </row>
    <row r="2654" spans="1:25" x14ac:dyDescent="0.35">
      <c r="A2654">
        <v>2653</v>
      </c>
      <c r="B2654" t="s">
        <v>30</v>
      </c>
      <c r="C2654">
        <v>74838</v>
      </c>
      <c r="D2654">
        <f>ROUND(AI_Impact_on_Jobs_20303[[#This Row],[Salary]]/1000, 1)</f>
        <v>74.8</v>
      </c>
      <c r="E2654">
        <v>15</v>
      </c>
      <c r="F26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54" t="s">
        <v>19</v>
      </c>
      <c r="H2654">
        <v>55</v>
      </c>
      <c r="I2654">
        <v>106</v>
      </c>
      <c r="J2654">
        <v>45</v>
      </c>
      <c r="K2654" t="s">
        <v>27</v>
      </c>
      <c r="L2654">
        <f>IF(AI_Impact_on_Jobs_20303[[#This Row],[Risk_Category]] = "Low", AI_Impact_on_Jobs_20303[[#This Row],[Automation_Probability_2030]], 0)</f>
        <v>0</v>
      </c>
      <c r="M2654">
        <f>IF(AI_Impact_on_Jobs_20303[[#This Row],[Risk_Category]]="Medium", AI_Impact_on_Jobs_20303[[#This Row],[Automation_Probability_2030]], 0)</f>
        <v>45</v>
      </c>
      <c r="N2654">
        <f>IF(AI_Impact_on_Jobs_20303[[#This Row],[Risk_Category]]="High", AI_Impact_on_Jobs_20303[[#This Row],[Automation_Probability_2030]], 0)</f>
        <v>0</v>
      </c>
      <c r="O2654">
        <f>AVERAGE(AI_Impact_on_Jobs_20303[[#This Row],[Skill_1]:[Skill_10]])</f>
        <v>33.4</v>
      </c>
      <c r="P2654">
        <v>12</v>
      </c>
      <c r="Q2654">
        <v>22</v>
      </c>
      <c r="R2654">
        <v>77</v>
      </c>
      <c r="S2654">
        <v>27</v>
      </c>
      <c r="T2654">
        <v>0</v>
      </c>
      <c r="U2654">
        <v>10</v>
      </c>
      <c r="V2654">
        <v>21</v>
      </c>
      <c r="W2654">
        <v>66</v>
      </c>
      <c r="X2654">
        <v>93</v>
      </c>
      <c r="Y2654">
        <v>6</v>
      </c>
    </row>
    <row r="2655" spans="1:25" x14ac:dyDescent="0.35">
      <c r="A2655">
        <v>2654</v>
      </c>
      <c r="B2655" t="s">
        <v>34</v>
      </c>
      <c r="C2655">
        <v>113253</v>
      </c>
      <c r="D2655">
        <f>ROUND(AI_Impact_on_Jobs_20303[[#This Row],[Salary]]/1000, 1)</f>
        <v>113.3</v>
      </c>
      <c r="E2655">
        <v>10</v>
      </c>
      <c r="F26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55" t="s">
        <v>19</v>
      </c>
      <c r="H2655">
        <v>89</v>
      </c>
      <c r="I2655">
        <v>78</v>
      </c>
      <c r="J2655">
        <v>39</v>
      </c>
      <c r="K2655" t="s">
        <v>27</v>
      </c>
      <c r="L2655">
        <f>IF(AI_Impact_on_Jobs_20303[[#This Row],[Risk_Category]] = "Low", AI_Impact_on_Jobs_20303[[#This Row],[Automation_Probability_2030]], 0)</f>
        <v>0</v>
      </c>
      <c r="M2655">
        <f>IF(AI_Impact_on_Jobs_20303[[#This Row],[Risk_Category]]="Medium", AI_Impact_on_Jobs_20303[[#This Row],[Automation_Probability_2030]], 0)</f>
        <v>39</v>
      </c>
      <c r="N2655">
        <f>IF(AI_Impact_on_Jobs_20303[[#This Row],[Risk_Category]]="High", AI_Impact_on_Jobs_20303[[#This Row],[Automation_Probability_2030]], 0)</f>
        <v>0</v>
      </c>
      <c r="O2655">
        <f>AVERAGE(AI_Impact_on_Jobs_20303[[#This Row],[Skill_1]:[Skill_10]])</f>
        <v>41.2</v>
      </c>
      <c r="P2655">
        <v>10</v>
      </c>
      <c r="Q2655">
        <v>21</v>
      </c>
      <c r="R2655">
        <v>67</v>
      </c>
      <c r="S2655">
        <v>95</v>
      </c>
      <c r="T2655">
        <v>9</v>
      </c>
      <c r="U2655">
        <v>44</v>
      </c>
      <c r="V2655">
        <v>64</v>
      </c>
      <c r="W2655">
        <v>53</v>
      </c>
      <c r="X2655">
        <v>35</v>
      </c>
      <c r="Y2655">
        <v>14</v>
      </c>
    </row>
    <row r="2656" spans="1:25" x14ac:dyDescent="0.35">
      <c r="A2656">
        <v>2655</v>
      </c>
      <c r="B2656" t="s">
        <v>42</v>
      </c>
      <c r="C2656">
        <v>111546</v>
      </c>
      <c r="D2656">
        <f>ROUND(AI_Impact_on_Jobs_20303[[#This Row],[Salary]]/1000, 1)</f>
        <v>111.5</v>
      </c>
      <c r="E2656">
        <v>6</v>
      </c>
      <c r="F26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56" t="s">
        <v>22</v>
      </c>
      <c r="H2656">
        <v>9</v>
      </c>
      <c r="I2656">
        <v>111</v>
      </c>
      <c r="J2656">
        <v>54</v>
      </c>
      <c r="K2656" t="s">
        <v>27</v>
      </c>
      <c r="L2656">
        <f>IF(AI_Impact_on_Jobs_20303[[#This Row],[Risk_Category]] = "Low", AI_Impact_on_Jobs_20303[[#This Row],[Automation_Probability_2030]], 0)</f>
        <v>0</v>
      </c>
      <c r="M2656">
        <f>IF(AI_Impact_on_Jobs_20303[[#This Row],[Risk_Category]]="Medium", AI_Impact_on_Jobs_20303[[#This Row],[Automation_Probability_2030]], 0)</f>
        <v>54</v>
      </c>
      <c r="N2656">
        <f>IF(AI_Impact_on_Jobs_20303[[#This Row],[Risk_Category]]="High", AI_Impact_on_Jobs_20303[[#This Row],[Automation_Probability_2030]], 0)</f>
        <v>0</v>
      </c>
      <c r="O2656">
        <f>AVERAGE(AI_Impact_on_Jobs_20303[[#This Row],[Skill_1]:[Skill_10]])</f>
        <v>23.1</v>
      </c>
      <c r="P2656">
        <v>33</v>
      </c>
      <c r="Q2656">
        <v>14</v>
      </c>
      <c r="R2656">
        <v>8</v>
      </c>
      <c r="S2656">
        <v>46</v>
      </c>
      <c r="T2656">
        <v>73</v>
      </c>
      <c r="U2656">
        <v>2</v>
      </c>
      <c r="V2656">
        <v>7</v>
      </c>
      <c r="W2656">
        <v>18</v>
      </c>
      <c r="X2656">
        <v>11</v>
      </c>
      <c r="Y2656">
        <v>19</v>
      </c>
    </row>
    <row r="2657" spans="1:25" x14ac:dyDescent="0.35">
      <c r="A2657">
        <v>2656</v>
      </c>
      <c r="B2657" t="s">
        <v>33</v>
      </c>
      <c r="C2657">
        <v>140217</v>
      </c>
      <c r="D2657">
        <f>ROUND(AI_Impact_on_Jobs_20303[[#This Row],[Salary]]/1000, 1)</f>
        <v>140.19999999999999</v>
      </c>
      <c r="E2657">
        <v>21</v>
      </c>
      <c r="F26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57" t="s">
        <v>25</v>
      </c>
      <c r="H2657">
        <v>5</v>
      </c>
      <c r="I2657">
        <v>54</v>
      </c>
      <c r="J2657">
        <v>71</v>
      </c>
      <c r="K2657" t="s">
        <v>20</v>
      </c>
      <c r="L2657">
        <f>IF(AI_Impact_on_Jobs_20303[[#This Row],[Risk_Category]] = "Low", AI_Impact_on_Jobs_20303[[#This Row],[Automation_Probability_2030]], 0)</f>
        <v>0</v>
      </c>
      <c r="M2657">
        <f>IF(AI_Impact_on_Jobs_20303[[#This Row],[Risk_Category]]="Medium", AI_Impact_on_Jobs_20303[[#This Row],[Automation_Probability_2030]], 0)</f>
        <v>0</v>
      </c>
      <c r="N2657">
        <f>IF(AI_Impact_on_Jobs_20303[[#This Row],[Risk_Category]]="High", AI_Impact_on_Jobs_20303[[#This Row],[Automation_Probability_2030]], 0)</f>
        <v>71</v>
      </c>
      <c r="O2657">
        <f>AVERAGE(AI_Impact_on_Jobs_20303[[#This Row],[Skill_1]:[Skill_10]])</f>
        <v>42.3</v>
      </c>
      <c r="P2657">
        <v>7</v>
      </c>
      <c r="Q2657">
        <v>54</v>
      </c>
      <c r="R2657">
        <v>37</v>
      </c>
      <c r="S2657">
        <v>68</v>
      </c>
      <c r="T2657">
        <v>55</v>
      </c>
      <c r="U2657">
        <v>1</v>
      </c>
      <c r="V2657">
        <v>84</v>
      </c>
      <c r="W2657">
        <v>35</v>
      </c>
      <c r="X2657">
        <v>4</v>
      </c>
      <c r="Y2657">
        <v>78</v>
      </c>
    </row>
    <row r="2658" spans="1:25" x14ac:dyDescent="0.35">
      <c r="A2658">
        <v>2657</v>
      </c>
      <c r="B2658" t="s">
        <v>26</v>
      </c>
      <c r="C2658">
        <v>107576</v>
      </c>
      <c r="D2658">
        <f>ROUND(AI_Impact_on_Jobs_20303[[#This Row],[Salary]]/1000, 1)</f>
        <v>107.6</v>
      </c>
      <c r="E2658">
        <v>7</v>
      </c>
      <c r="F26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58" t="s">
        <v>25</v>
      </c>
      <c r="H2658">
        <v>1</v>
      </c>
      <c r="I2658">
        <v>141</v>
      </c>
      <c r="J2658">
        <v>5</v>
      </c>
      <c r="K2658" t="s">
        <v>27</v>
      </c>
      <c r="L2658">
        <f>IF(AI_Impact_on_Jobs_20303[[#This Row],[Risk_Category]] = "Low", AI_Impact_on_Jobs_20303[[#This Row],[Automation_Probability_2030]], 0)</f>
        <v>0</v>
      </c>
      <c r="M2658">
        <f>IF(AI_Impact_on_Jobs_20303[[#This Row],[Risk_Category]]="Medium", AI_Impact_on_Jobs_20303[[#This Row],[Automation_Probability_2030]], 0)</f>
        <v>5</v>
      </c>
      <c r="N2658">
        <f>IF(AI_Impact_on_Jobs_20303[[#This Row],[Risk_Category]]="High", AI_Impact_on_Jobs_20303[[#This Row],[Automation_Probability_2030]], 0)</f>
        <v>0</v>
      </c>
      <c r="O2658">
        <f>AVERAGE(AI_Impact_on_Jobs_20303[[#This Row],[Skill_1]:[Skill_10]])</f>
        <v>38.5</v>
      </c>
      <c r="P2658">
        <v>35</v>
      </c>
      <c r="Q2658">
        <v>82</v>
      </c>
      <c r="R2658">
        <v>3</v>
      </c>
      <c r="S2658">
        <v>2</v>
      </c>
      <c r="T2658">
        <v>16</v>
      </c>
      <c r="U2658">
        <v>74</v>
      </c>
      <c r="V2658">
        <v>31</v>
      </c>
      <c r="W2658">
        <v>77</v>
      </c>
      <c r="X2658">
        <v>4</v>
      </c>
      <c r="Y2658">
        <v>61</v>
      </c>
    </row>
    <row r="2659" spans="1:25" x14ac:dyDescent="0.35">
      <c r="A2659">
        <v>2658</v>
      </c>
      <c r="B2659" t="s">
        <v>18</v>
      </c>
      <c r="C2659">
        <v>89849</v>
      </c>
      <c r="D2659">
        <f>ROUND(AI_Impact_on_Jobs_20303[[#This Row],[Salary]]/1000, 1)</f>
        <v>89.8</v>
      </c>
      <c r="E2659">
        <v>19</v>
      </c>
      <c r="F26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59" t="s">
        <v>22</v>
      </c>
      <c r="H2659">
        <v>19</v>
      </c>
      <c r="I2659">
        <v>132</v>
      </c>
      <c r="J2659">
        <v>8</v>
      </c>
      <c r="K2659" t="s">
        <v>20</v>
      </c>
      <c r="L2659">
        <f>IF(AI_Impact_on_Jobs_20303[[#This Row],[Risk_Category]] = "Low", AI_Impact_on_Jobs_20303[[#This Row],[Automation_Probability_2030]], 0)</f>
        <v>0</v>
      </c>
      <c r="M2659">
        <f>IF(AI_Impact_on_Jobs_20303[[#This Row],[Risk_Category]]="Medium", AI_Impact_on_Jobs_20303[[#This Row],[Automation_Probability_2030]], 0)</f>
        <v>0</v>
      </c>
      <c r="N2659">
        <f>IF(AI_Impact_on_Jobs_20303[[#This Row],[Risk_Category]]="High", AI_Impact_on_Jobs_20303[[#This Row],[Automation_Probability_2030]], 0)</f>
        <v>8</v>
      </c>
      <c r="O2659">
        <f>AVERAGE(AI_Impact_on_Jobs_20303[[#This Row],[Skill_1]:[Skill_10]])</f>
        <v>42.3</v>
      </c>
      <c r="P2659">
        <v>57</v>
      </c>
      <c r="Q2659">
        <v>3</v>
      </c>
      <c r="R2659">
        <v>79</v>
      </c>
      <c r="S2659">
        <v>29</v>
      </c>
      <c r="T2659">
        <v>69</v>
      </c>
      <c r="U2659">
        <v>76</v>
      </c>
      <c r="V2659">
        <v>12</v>
      </c>
      <c r="W2659">
        <v>3</v>
      </c>
      <c r="X2659">
        <v>72</v>
      </c>
      <c r="Y2659">
        <v>23</v>
      </c>
    </row>
    <row r="2660" spans="1:25" x14ac:dyDescent="0.35">
      <c r="A2660">
        <v>2659</v>
      </c>
      <c r="B2660" t="s">
        <v>34</v>
      </c>
      <c r="C2660">
        <v>133970</v>
      </c>
      <c r="D2660">
        <f>ROUND(AI_Impact_on_Jobs_20303[[#This Row],[Salary]]/1000, 1)</f>
        <v>134</v>
      </c>
      <c r="E2660">
        <v>23</v>
      </c>
      <c r="F26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60" t="s">
        <v>19</v>
      </c>
      <c r="H2660">
        <v>51</v>
      </c>
      <c r="I2660">
        <v>87</v>
      </c>
      <c r="J2660">
        <v>48</v>
      </c>
      <c r="K2660" t="s">
        <v>27</v>
      </c>
      <c r="L2660">
        <f>IF(AI_Impact_on_Jobs_20303[[#This Row],[Risk_Category]] = "Low", AI_Impact_on_Jobs_20303[[#This Row],[Automation_Probability_2030]], 0)</f>
        <v>0</v>
      </c>
      <c r="M2660">
        <f>IF(AI_Impact_on_Jobs_20303[[#This Row],[Risk_Category]]="Medium", AI_Impact_on_Jobs_20303[[#This Row],[Automation_Probability_2030]], 0)</f>
        <v>48</v>
      </c>
      <c r="N2660">
        <f>IF(AI_Impact_on_Jobs_20303[[#This Row],[Risk_Category]]="High", AI_Impact_on_Jobs_20303[[#This Row],[Automation_Probability_2030]], 0)</f>
        <v>0</v>
      </c>
      <c r="O2660">
        <f>AVERAGE(AI_Impact_on_Jobs_20303[[#This Row],[Skill_1]:[Skill_10]])</f>
        <v>31</v>
      </c>
      <c r="P2660">
        <v>9</v>
      </c>
      <c r="Q2660">
        <v>18</v>
      </c>
      <c r="R2660">
        <v>81</v>
      </c>
      <c r="S2660">
        <v>2</v>
      </c>
      <c r="T2660">
        <v>92</v>
      </c>
      <c r="U2660">
        <v>5</v>
      </c>
      <c r="V2660">
        <v>23</v>
      </c>
      <c r="W2660">
        <v>0</v>
      </c>
      <c r="X2660">
        <v>56</v>
      </c>
      <c r="Y2660">
        <v>24</v>
      </c>
    </row>
    <row r="2661" spans="1:25" x14ac:dyDescent="0.35">
      <c r="A2661">
        <v>2660</v>
      </c>
      <c r="B2661" t="s">
        <v>28</v>
      </c>
      <c r="C2661">
        <v>65340</v>
      </c>
      <c r="D2661">
        <f>ROUND(AI_Impact_on_Jobs_20303[[#This Row],[Salary]]/1000, 1)</f>
        <v>65.3</v>
      </c>
      <c r="E2661">
        <v>11</v>
      </c>
      <c r="F26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61" t="s">
        <v>25</v>
      </c>
      <c r="H2661">
        <v>28</v>
      </c>
      <c r="I2661">
        <v>59</v>
      </c>
      <c r="J2661">
        <v>5</v>
      </c>
      <c r="K2661" t="s">
        <v>27</v>
      </c>
      <c r="L2661">
        <f>IF(AI_Impact_on_Jobs_20303[[#This Row],[Risk_Category]] = "Low", AI_Impact_on_Jobs_20303[[#This Row],[Automation_Probability_2030]], 0)</f>
        <v>0</v>
      </c>
      <c r="M2661">
        <f>IF(AI_Impact_on_Jobs_20303[[#This Row],[Risk_Category]]="Medium", AI_Impact_on_Jobs_20303[[#This Row],[Automation_Probability_2030]], 0)</f>
        <v>5</v>
      </c>
      <c r="N2661">
        <f>IF(AI_Impact_on_Jobs_20303[[#This Row],[Risk_Category]]="High", AI_Impact_on_Jobs_20303[[#This Row],[Automation_Probability_2030]], 0)</f>
        <v>0</v>
      </c>
      <c r="O2661">
        <f>AVERAGE(AI_Impact_on_Jobs_20303[[#This Row],[Skill_1]:[Skill_10]])</f>
        <v>41</v>
      </c>
      <c r="P2661">
        <v>56</v>
      </c>
      <c r="Q2661">
        <v>45</v>
      </c>
      <c r="R2661">
        <v>46</v>
      </c>
      <c r="S2661">
        <v>59</v>
      </c>
      <c r="T2661">
        <v>53</v>
      </c>
      <c r="U2661">
        <v>13</v>
      </c>
      <c r="V2661">
        <v>2</v>
      </c>
      <c r="W2661">
        <v>14</v>
      </c>
      <c r="X2661">
        <v>69</v>
      </c>
      <c r="Y2661">
        <v>53</v>
      </c>
    </row>
    <row r="2662" spans="1:25" x14ac:dyDescent="0.35">
      <c r="A2662">
        <v>2661</v>
      </c>
      <c r="B2662" t="s">
        <v>24</v>
      </c>
      <c r="C2662">
        <v>94605</v>
      </c>
      <c r="D2662">
        <f>ROUND(AI_Impact_on_Jobs_20303[[#This Row],[Salary]]/1000, 1)</f>
        <v>94.6</v>
      </c>
      <c r="E2662">
        <v>27</v>
      </c>
      <c r="F26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62" t="s">
        <v>19</v>
      </c>
      <c r="H2662">
        <v>8</v>
      </c>
      <c r="I2662">
        <v>83</v>
      </c>
      <c r="J2662">
        <v>84</v>
      </c>
      <c r="K2662" t="s">
        <v>20</v>
      </c>
      <c r="L2662">
        <f>IF(AI_Impact_on_Jobs_20303[[#This Row],[Risk_Category]] = "Low", AI_Impact_on_Jobs_20303[[#This Row],[Automation_Probability_2030]], 0)</f>
        <v>0</v>
      </c>
      <c r="M2662">
        <f>IF(AI_Impact_on_Jobs_20303[[#This Row],[Risk_Category]]="Medium", AI_Impact_on_Jobs_20303[[#This Row],[Automation_Probability_2030]], 0)</f>
        <v>0</v>
      </c>
      <c r="N2662">
        <f>IF(AI_Impact_on_Jobs_20303[[#This Row],[Risk_Category]]="High", AI_Impact_on_Jobs_20303[[#This Row],[Automation_Probability_2030]], 0)</f>
        <v>84</v>
      </c>
      <c r="O2662">
        <f>AVERAGE(AI_Impact_on_Jobs_20303[[#This Row],[Skill_1]:[Skill_10]])</f>
        <v>50.7</v>
      </c>
      <c r="P2662">
        <v>7</v>
      </c>
      <c r="Q2662">
        <v>74</v>
      </c>
      <c r="R2662">
        <v>7</v>
      </c>
      <c r="S2662">
        <v>8</v>
      </c>
      <c r="T2662">
        <v>88</v>
      </c>
      <c r="U2662">
        <v>76</v>
      </c>
      <c r="V2662">
        <v>84</v>
      </c>
      <c r="W2662">
        <v>35</v>
      </c>
      <c r="X2662">
        <v>34</v>
      </c>
      <c r="Y2662">
        <v>94</v>
      </c>
    </row>
    <row r="2663" spans="1:25" x14ac:dyDescent="0.35">
      <c r="A2663">
        <v>2662</v>
      </c>
      <c r="B2663" t="s">
        <v>37</v>
      </c>
      <c r="C2663">
        <v>132025</v>
      </c>
      <c r="D2663">
        <f>ROUND(AI_Impact_on_Jobs_20303[[#This Row],[Salary]]/1000, 1)</f>
        <v>132</v>
      </c>
      <c r="E2663">
        <v>3</v>
      </c>
      <c r="F26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63" t="s">
        <v>38</v>
      </c>
      <c r="H2663">
        <v>55</v>
      </c>
      <c r="I2663">
        <v>87</v>
      </c>
      <c r="J2663">
        <v>65</v>
      </c>
      <c r="K2663" t="s">
        <v>27</v>
      </c>
      <c r="L2663">
        <f>IF(AI_Impact_on_Jobs_20303[[#This Row],[Risk_Category]] = "Low", AI_Impact_on_Jobs_20303[[#This Row],[Automation_Probability_2030]], 0)</f>
        <v>0</v>
      </c>
      <c r="M2663">
        <f>IF(AI_Impact_on_Jobs_20303[[#This Row],[Risk_Category]]="Medium", AI_Impact_on_Jobs_20303[[#This Row],[Automation_Probability_2030]], 0)</f>
        <v>65</v>
      </c>
      <c r="N2663">
        <f>IF(AI_Impact_on_Jobs_20303[[#This Row],[Risk_Category]]="High", AI_Impact_on_Jobs_20303[[#This Row],[Automation_Probability_2030]], 0)</f>
        <v>0</v>
      </c>
      <c r="O2663">
        <f>AVERAGE(AI_Impact_on_Jobs_20303[[#This Row],[Skill_1]:[Skill_10]])</f>
        <v>50.8</v>
      </c>
      <c r="P2663">
        <v>32</v>
      </c>
      <c r="Q2663">
        <v>15</v>
      </c>
      <c r="R2663">
        <v>64</v>
      </c>
      <c r="S2663">
        <v>4</v>
      </c>
      <c r="T2663">
        <v>38</v>
      </c>
      <c r="U2663">
        <v>81</v>
      </c>
      <c r="V2663">
        <v>3</v>
      </c>
      <c r="W2663">
        <v>93</v>
      </c>
      <c r="X2663">
        <v>96</v>
      </c>
      <c r="Y2663">
        <v>82</v>
      </c>
    </row>
    <row r="2664" spans="1:25" x14ac:dyDescent="0.35">
      <c r="A2664">
        <v>2663</v>
      </c>
      <c r="B2664" t="s">
        <v>42</v>
      </c>
      <c r="C2664">
        <v>42623</v>
      </c>
      <c r="D2664">
        <f>ROUND(AI_Impact_on_Jobs_20303[[#This Row],[Salary]]/1000, 1)</f>
        <v>42.6</v>
      </c>
      <c r="E2664">
        <v>8</v>
      </c>
      <c r="F26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64" t="s">
        <v>22</v>
      </c>
      <c r="H2664">
        <v>53</v>
      </c>
      <c r="I2664">
        <v>107</v>
      </c>
      <c r="J2664">
        <v>63</v>
      </c>
      <c r="K2664" t="s">
        <v>27</v>
      </c>
      <c r="L2664">
        <f>IF(AI_Impact_on_Jobs_20303[[#This Row],[Risk_Category]] = "Low", AI_Impact_on_Jobs_20303[[#This Row],[Automation_Probability_2030]], 0)</f>
        <v>0</v>
      </c>
      <c r="M2664">
        <f>IF(AI_Impact_on_Jobs_20303[[#This Row],[Risk_Category]]="Medium", AI_Impact_on_Jobs_20303[[#This Row],[Automation_Probability_2030]], 0)</f>
        <v>63</v>
      </c>
      <c r="N2664">
        <f>IF(AI_Impact_on_Jobs_20303[[#This Row],[Risk_Category]]="High", AI_Impact_on_Jobs_20303[[#This Row],[Automation_Probability_2030]], 0)</f>
        <v>0</v>
      </c>
      <c r="O2664">
        <f>AVERAGE(AI_Impact_on_Jobs_20303[[#This Row],[Skill_1]:[Skill_10]])</f>
        <v>56.2</v>
      </c>
      <c r="P2664">
        <v>49</v>
      </c>
      <c r="Q2664">
        <v>41</v>
      </c>
      <c r="R2664">
        <v>61</v>
      </c>
      <c r="S2664">
        <v>66</v>
      </c>
      <c r="T2664">
        <v>75</v>
      </c>
      <c r="U2664">
        <v>67</v>
      </c>
      <c r="V2664">
        <v>75</v>
      </c>
      <c r="W2664">
        <v>67</v>
      </c>
      <c r="X2664">
        <v>48</v>
      </c>
      <c r="Y2664">
        <v>13</v>
      </c>
    </row>
    <row r="2665" spans="1:25" x14ac:dyDescent="0.35">
      <c r="A2665">
        <v>2664</v>
      </c>
      <c r="B2665" t="s">
        <v>31</v>
      </c>
      <c r="C2665">
        <v>82913</v>
      </c>
      <c r="D2665">
        <f>ROUND(AI_Impact_on_Jobs_20303[[#This Row],[Salary]]/1000, 1)</f>
        <v>82.9</v>
      </c>
      <c r="E2665">
        <v>27</v>
      </c>
      <c r="F26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65" t="s">
        <v>38</v>
      </c>
      <c r="H2665">
        <v>77</v>
      </c>
      <c r="I2665">
        <v>86</v>
      </c>
      <c r="J2665">
        <v>12</v>
      </c>
      <c r="K2665" t="s">
        <v>23</v>
      </c>
      <c r="L2665">
        <f>IF(AI_Impact_on_Jobs_20303[[#This Row],[Risk_Category]] = "Low", AI_Impact_on_Jobs_20303[[#This Row],[Automation_Probability_2030]], 0)</f>
        <v>12</v>
      </c>
      <c r="M2665">
        <f>IF(AI_Impact_on_Jobs_20303[[#This Row],[Risk_Category]]="Medium", AI_Impact_on_Jobs_20303[[#This Row],[Automation_Probability_2030]], 0)</f>
        <v>0</v>
      </c>
      <c r="N2665">
        <f>IF(AI_Impact_on_Jobs_20303[[#This Row],[Risk_Category]]="High", AI_Impact_on_Jobs_20303[[#This Row],[Automation_Probability_2030]], 0)</f>
        <v>0</v>
      </c>
      <c r="O2665">
        <f>AVERAGE(AI_Impact_on_Jobs_20303[[#This Row],[Skill_1]:[Skill_10]])</f>
        <v>45.6</v>
      </c>
      <c r="P2665">
        <v>49</v>
      </c>
      <c r="Q2665">
        <v>79</v>
      </c>
      <c r="R2665">
        <v>64</v>
      </c>
      <c r="S2665">
        <v>4</v>
      </c>
      <c r="T2665">
        <v>48</v>
      </c>
      <c r="U2665">
        <v>99</v>
      </c>
      <c r="V2665">
        <v>35</v>
      </c>
      <c r="W2665">
        <v>44</v>
      </c>
      <c r="X2665">
        <v>29</v>
      </c>
      <c r="Y2665">
        <v>5</v>
      </c>
    </row>
    <row r="2666" spans="1:25" x14ac:dyDescent="0.35">
      <c r="A2666">
        <v>2665</v>
      </c>
      <c r="B2666" t="s">
        <v>35</v>
      </c>
      <c r="C2666">
        <v>39159</v>
      </c>
      <c r="D2666">
        <f>ROUND(AI_Impact_on_Jobs_20303[[#This Row],[Salary]]/1000, 1)</f>
        <v>39.200000000000003</v>
      </c>
      <c r="E2666">
        <v>4</v>
      </c>
      <c r="F26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66" t="s">
        <v>19</v>
      </c>
      <c r="H2666">
        <v>25</v>
      </c>
      <c r="I2666">
        <v>121</v>
      </c>
      <c r="J2666">
        <v>36</v>
      </c>
      <c r="K2666" t="s">
        <v>27</v>
      </c>
      <c r="L2666">
        <f>IF(AI_Impact_on_Jobs_20303[[#This Row],[Risk_Category]] = "Low", AI_Impact_on_Jobs_20303[[#This Row],[Automation_Probability_2030]], 0)</f>
        <v>0</v>
      </c>
      <c r="M2666">
        <f>IF(AI_Impact_on_Jobs_20303[[#This Row],[Risk_Category]]="Medium", AI_Impact_on_Jobs_20303[[#This Row],[Automation_Probability_2030]], 0)</f>
        <v>36</v>
      </c>
      <c r="N2666">
        <f>IF(AI_Impact_on_Jobs_20303[[#This Row],[Risk_Category]]="High", AI_Impact_on_Jobs_20303[[#This Row],[Automation_Probability_2030]], 0)</f>
        <v>0</v>
      </c>
      <c r="O2666">
        <f>AVERAGE(AI_Impact_on_Jobs_20303[[#This Row],[Skill_1]:[Skill_10]])</f>
        <v>48.7</v>
      </c>
      <c r="P2666">
        <v>93</v>
      </c>
      <c r="Q2666">
        <v>31</v>
      </c>
      <c r="R2666">
        <v>58</v>
      </c>
      <c r="S2666">
        <v>32</v>
      </c>
      <c r="T2666">
        <v>48</v>
      </c>
      <c r="U2666">
        <v>9</v>
      </c>
      <c r="V2666">
        <v>7</v>
      </c>
      <c r="W2666">
        <v>86</v>
      </c>
      <c r="X2666">
        <v>56</v>
      </c>
      <c r="Y2666">
        <v>67</v>
      </c>
    </row>
    <row r="2667" spans="1:25" x14ac:dyDescent="0.35">
      <c r="A2667">
        <v>2666</v>
      </c>
      <c r="B2667" t="s">
        <v>39</v>
      </c>
      <c r="C2667">
        <v>70294</v>
      </c>
      <c r="D2667">
        <f>ROUND(AI_Impact_on_Jobs_20303[[#This Row],[Salary]]/1000, 1)</f>
        <v>70.3</v>
      </c>
      <c r="E2667">
        <v>16</v>
      </c>
      <c r="F26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67" t="s">
        <v>22</v>
      </c>
      <c r="H2667">
        <v>76</v>
      </c>
      <c r="I2667">
        <v>63</v>
      </c>
      <c r="J2667">
        <v>94</v>
      </c>
      <c r="K2667" t="s">
        <v>20</v>
      </c>
      <c r="L2667">
        <f>IF(AI_Impact_on_Jobs_20303[[#This Row],[Risk_Category]] = "Low", AI_Impact_on_Jobs_20303[[#This Row],[Automation_Probability_2030]], 0)</f>
        <v>0</v>
      </c>
      <c r="M2667">
        <f>IF(AI_Impact_on_Jobs_20303[[#This Row],[Risk_Category]]="Medium", AI_Impact_on_Jobs_20303[[#This Row],[Automation_Probability_2030]], 0)</f>
        <v>0</v>
      </c>
      <c r="N2667">
        <f>IF(AI_Impact_on_Jobs_20303[[#This Row],[Risk_Category]]="High", AI_Impact_on_Jobs_20303[[#This Row],[Automation_Probability_2030]], 0)</f>
        <v>94</v>
      </c>
      <c r="O2667">
        <f>AVERAGE(AI_Impact_on_Jobs_20303[[#This Row],[Skill_1]:[Skill_10]])</f>
        <v>52.4</v>
      </c>
      <c r="P2667">
        <v>8</v>
      </c>
      <c r="Q2667">
        <v>49</v>
      </c>
      <c r="R2667">
        <v>92</v>
      </c>
      <c r="S2667">
        <v>17</v>
      </c>
      <c r="T2667">
        <v>99</v>
      </c>
      <c r="U2667">
        <v>72</v>
      </c>
      <c r="V2667">
        <v>1</v>
      </c>
      <c r="W2667">
        <v>54</v>
      </c>
      <c r="X2667">
        <v>71</v>
      </c>
      <c r="Y2667">
        <v>61</v>
      </c>
    </row>
    <row r="2668" spans="1:25" x14ac:dyDescent="0.35">
      <c r="A2668">
        <v>2667</v>
      </c>
      <c r="B2668" t="s">
        <v>29</v>
      </c>
      <c r="C2668">
        <v>110381</v>
      </c>
      <c r="D2668">
        <f>ROUND(AI_Impact_on_Jobs_20303[[#This Row],[Salary]]/1000, 1)</f>
        <v>110.4</v>
      </c>
      <c r="E2668">
        <v>9</v>
      </c>
      <c r="F26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68" t="s">
        <v>38</v>
      </c>
      <c r="H2668">
        <v>35</v>
      </c>
      <c r="I2668">
        <v>84</v>
      </c>
      <c r="J2668">
        <v>26</v>
      </c>
      <c r="K2668" t="s">
        <v>23</v>
      </c>
      <c r="L2668">
        <f>IF(AI_Impact_on_Jobs_20303[[#This Row],[Risk_Category]] = "Low", AI_Impact_on_Jobs_20303[[#This Row],[Automation_Probability_2030]], 0)</f>
        <v>26</v>
      </c>
      <c r="M2668">
        <f>IF(AI_Impact_on_Jobs_20303[[#This Row],[Risk_Category]]="Medium", AI_Impact_on_Jobs_20303[[#This Row],[Automation_Probability_2030]], 0)</f>
        <v>0</v>
      </c>
      <c r="N2668">
        <f>IF(AI_Impact_on_Jobs_20303[[#This Row],[Risk_Category]]="High", AI_Impact_on_Jobs_20303[[#This Row],[Automation_Probability_2030]], 0)</f>
        <v>0</v>
      </c>
      <c r="O2668">
        <f>AVERAGE(AI_Impact_on_Jobs_20303[[#This Row],[Skill_1]:[Skill_10]])</f>
        <v>32.299999999999997</v>
      </c>
      <c r="P2668">
        <v>23</v>
      </c>
      <c r="Q2668">
        <v>9</v>
      </c>
      <c r="R2668">
        <v>6</v>
      </c>
      <c r="S2668">
        <v>69</v>
      </c>
      <c r="T2668">
        <v>29</v>
      </c>
      <c r="U2668">
        <v>6</v>
      </c>
      <c r="V2668">
        <v>78</v>
      </c>
      <c r="W2668">
        <v>35</v>
      </c>
      <c r="X2668">
        <v>53</v>
      </c>
      <c r="Y2668">
        <v>15</v>
      </c>
    </row>
    <row r="2669" spans="1:25" x14ac:dyDescent="0.35">
      <c r="A2669">
        <v>2668</v>
      </c>
      <c r="B2669" t="s">
        <v>41</v>
      </c>
      <c r="C2669">
        <v>142488</v>
      </c>
      <c r="D2669">
        <f>ROUND(AI_Impact_on_Jobs_20303[[#This Row],[Salary]]/1000, 1)</f>
        <v>142.5</v>
      </c>
      <c r="E2669">
        <v>4</v>
      </c>
      <c r="F26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69" t="s">
        <v>22</v>
      </c>
      <c r="H2669">
        <v>98</v>
      </c>
      <c r="I2669">
        <v>8</v>
      </c>
      <c r="J2669">
        <v>77</v>
      </c>
      <c r="K2669" t="s">
        <v>20</v>
      </c>
      <c r="L2669">
        <f>IF(AI_Impact_on_Jobs_20303[[#This Row],[Risk_Category]] = "Low", AI_Impact_on_Jobs_20303[[#This Row],[Automation_Probability_2030]], 0)</f>
        <v>0</v>
      </c>
      <c r="M2669">
        <f>IF(AI_Impact_on_Jobs_20303[[#This Row],[Risk_Category]]="Medium", AI_Impact_on_Jobs_20303[[#This Row],[Automation_Probability_2030]], 0)</f>
        <v>0</v>
      </c>
      <c r="N2669">
        <f>IF(AI_Impact_on_Jobs_20303[[#This Row],[Risk_Category]]="High", AI_Impact_on_Jobs_20303[[#This Row],[Automation_Probability_2030]], 0)</f>
        <v>77</v>
      </c>
      <c r="O2669">
        <f>AVERAGE(AI_Impact_on_Jobs_20303[[#This Row],[Skill_1]:[Skill_10]])</f>
        <v>44.1</v>
      </c>
      <c r="P2669">
        <v>97</v>
      </c>
      <c r="Q2669">
        <v>73</v>
      </c>
      <c r="R2669">
        <v>59</v>
      </c>
      <c r="S2669">
        <v>7</v>
      </c>
      <c r="T2669">
        <v>71</v>
      </c>
      <c r="U2669">
        <v>76</v>
      </c>
      <c r="V2669">
        <v>7</v>
      </c>
      <c r="W2669">
        <v>41</v>
      </c>
      <c r="X2669">
        <v>3</v>
      </c>
      <c r="Y2669">
        <v>7</v>
      </c>
    </row>
    <row r="2670" spans="1:25" x14ac:dyDescent="0.35">
      <c r="A2670">
        <v>2669</v>
      </c>
      <c r="B2670" t="s">
        <v>34</v>
      </c>
      <c r="C2670">
        <v>35749</v>
      </c>
      <c r="D2670">
        <f>ROUND(AI_Impact_on_Jobs_20303[[#This Row],[Salary]]/1000, 1)</f>
        <v>35.700000000000003</v>
      </c>
      <c r="E2670">
        <v>24</v>
      </c>
      <c r="F26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70" t="s">
        <v>25</v>
      </c>
      <c r="H2670">
        <v>62</v>
      </c>
      <c r="I2670">
        <v>68</v>
      </c>
      <c r="J2670">
        <v>42</v>
      </c>
      <c r="K2670" t="s">
        <v>27</v>
      </c>
      <c r="L2670">
        <f>IF(AI_Impact_on_Jobs_20303[[#This Row],[Risk_Category]] = "Low", AI_Impact_on_Jobs_20303[[#This Row],[Automation_Probability_2030]], 0)</f>
        <v>0</v>
      </c>
      <c r="M2670">
        <f>IF(AI_Impact_on_Jobs_20303[[#This Row],[Risk_Category]]="Medium", AI_Impact_on_Jobs_20303[[#This Row],[Automation_Probability_2030]], 0)</f>
        <v>42</v>
      </c>
      <c r="N2670">
        <f>IF(AI_Impact_on_Jobs_20303[[#This Row],[Risk_Category]]="High", AI_Impact_on_Jobs_20303[[#This Row],[Automation_Probability_2030]], 0)</f>
        <v>0</v>
      </c>
      <c r="O2670">
        <f>AVERAGE(AI_Impact_on_Jobs_20303[[#This Row],[Skill_1]:[Skill_10]])</f>
        <v>64</v>
      </c>
      <c r="P2670">
        <v>64</v>
      </c>
      <c r="Q2670">
        <v>58</v>
      </c>
      <c r="R2670">
        <v>87</v>
      </c>
      <c r="S2670">
        <v>79</v>
      </c>
      <c r="T2670">
        <v>97</v>
      </c>
      <c r="U2670">
        <v>6</v>
      </c>
      <c r="V2670">
        <v>7</v>
      </c>
      <c r="W2670">
        <v>86</v>
      </c>
      <c r="X2670">
        <v>84</v>
      </c>
      <c r="Y2670">
        <v>72</v>
      </c>
    </row>
    <row r="2671" spans="1:25" x14ac:dyDescent="0.35">
      <c r="A2671">
        <v>2670</v>
      </c>
      <c r="B2671" t="s">
        <v>41</v>
      </c>
      <c r="C2671">
        <v>81833</v>
      </c>
      <c r="D2671">
        <f>ROUND(AI_Impact_on_Jobs_20303[[#This Row],[Salary]]/1000, 1)</f>
        <v>81.8</v>
      </c>
      <c r="E2671">
        <v>12</v>
      </c>
      <c r="F26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71" t="s">
        <v>22</v>
      </c>
      <c r="H2671">
        <v>27</v>
      </c>
      <c r="I2671">
        <v>138</v>
      </c>
      <c r="J2671">
        <v>89</v>
      </c>
      <c r="K2671" t="s">
        <v>20</v>
      </c>
      <c r="L2671">
        <f>IF(AI_Impact_on_Jobs_20303[[#This Row],[Risk_Category]] = "Low", AI_Impact_on_Jobs_20303[[#This Row],[Automation_Probability_2030]], 0)</f>
        <v>0</v>
      </c>
      <c r="M2671">
        <f>IF(AI_Impact_on_Jobs_20303[[#This Row],[Risk_Category]]="Medium", AI_Impact_on_Jobs_20303[[#This Row],[Automation_Probability_2030]], 0)</f>
        <v>0</v>
      </c>
      <c r="N2671">
        <f>IF(AI_Impact_on_Jobs_20303[[#This Row],[Risk_Category]]="High", AI_Impact_on_Jobs_20303[[#This Row],[Automation_Probability_2030]], 0)</f>
        <v>89</v>
      </c>
      <c r="O2671">
        <f>AVERAGE(AI_Impact_on_Jobs_20303[[#This Row],[Skill_1]:[Skill_10]])</f>
        <v>49</v>
      </c>
      <c r="P2671">
        <v>84</v>
      </c>
      <c r="Q2671">
        <v>14</v>
      </c>
      <c r="R2671">
        <v>31</v>
      </c>
      <c r="S2671">
        <v>42</v>
      </c>
      <c r="T2671">
        <v>84</v>
      </c>
      <c r="U2671">
        <v>89</v>
      </c>
      <c r="V2671">
        <v>28</v>
      </c>
      <c r="W2671">
        <v>69</v>
      </c>
      <c r="X2671">
        <v>8</v>
      </c>
      <c r="Y2671">
        <v>41</v>
      </c>
    </row>
    <row r="2672" spans="1:25" x14ac:dyDescent="0.35">
      <c r="A2672">
        <v>2671</v>
      </c>
      <c r="B2672" t="s">
        <v>28</v>
      </c>
      <c r="C2672">
        <v>52703</v>
      </c>
      <c r="D2672">
        <f>ROUND(AI_Impact_on_Jobs_20303[[#This Row],[Salary]]/1000, 1)</f>
        <v>52.7</v>
      </c>
      <c r="E2672">
        <v>6</v>
      </c>
      <c r="F26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72" t="s">
        <v>19</v>
      </c>
      <c r="H2672">
        <v>77</v>
      </c>
      <c r="I2672">
        <v>139</v>
      </c>
      <c r="J2672">
        <v>43</v>
      </c>
      <c r="K2672" t="s">
        <v>27</v>
      </c>
      <c r="L2672">
        <f>IF(AI_Impact_on_Jobs_20303[[#This Row],[Risk_Category]] = "Low", AI_Impact_on_Jobs_20303[[#This Row],[Automation_Probability_2030]], 0)</f>
        <v>0</v>
      </c>
      <c r="M2672">
        <f>IF(AI_Impact_on_Jobs_20303[[#This Row],[Risk_Category]]="Medium", AI_Impact_on_Jobs_20303[[#This Row],[Automation_Probability_2030]], 0)</f>
        <v>43</v>
      </c>
      <c r="N2672">
        <f>IF(AI_Impact_on_Jobs_20303[[#This Row],[Risk_Category]]="High", AI_Impact_on_Jobs_20303[[#This Row],[Automation_Probability_2030]], 0)</f>
        <v>0</v>
      </c>
      <c r="O2672">
        <f>AVERAGE(AI_Impact_on_Jobs_20303[[#This Row],[Skill_1]:[Skill_10]])</f>
        <v>53.4</v>
      </c>
      <c r="P2672">
        <v>53</v>
      </c>
      <c r="Q2672">
        <v>65</v>
      </c>
      <c r="R2672">
        <v>33</v>
      </c>
      <c r="S2672">
        <v>99</v>
      </c>
      <c r="T2672">
        <v>88</v>
      </c>
      <c r="U2672">
        <v>3</v>
      </c>
      <c r="V2672">
        <v>51</v>
      </c>
      <c r="W2672">
        <v>23</v>
      </c>
      <c r="X2672">
        <v>51</v>
      </c>
      <c r="Y2672">
        <v>68</v>
      </c>
    </row>
    <row r="2673" spans="1:25" x14ac:dyDescent="0.35">
      <c r="A2673">
        <v>2672</v>
      </c>
      <c r="B2673" t="s">
        <v>40</v>
      </c>
      <c r="C2673">
        <v>76554</v>
      </c>
      <c r="D2673">
        <f>ROUND(AI_Impact_on_Jobs_20303[[#This Row],[Salary]]/1000, 1)</f>
        <v>76.599999999999994</v>
      </c>
      <c r="E2673">
        <v>15</v>
      </c>
      <c r="F26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73" t="s">
        <v>25</v>
      </c>
      <c r="H2673">
        <v>87</v>
      </c>
      <c r="I2673">
        <v>109</v>
      </c>
      <c r="J2673">
        <v>3</v>
      </c>
      <c r="K2673" t="s">
        <v>23</v>
      </c>
      <c r="L2673">
        <f>IF(AI_Impact_on_Jobs_20303[[#This Row],[Risk_Category]] = "Low", AI_Impact_on_Jobs_20303[[#This Row],[Automation_Probability_2030]], 0)</f>
        <v>3</v>
      </c>
      <c r="M2673">
        <f>IF(AI_Impact_on_Jobs_20303[[#This Row],[Risk_Category]]="Medium", AI_Impact_on_Jobs_20303[[#This Row],[Automation_Probability_2030]], 0)</f>
        <v>0</v>
      </c>
      <c r="N2673">
        <f>IF(AI_Impact_on_Jobs_20303[[#This Row],[Risk_Category]]="High", AI_Impact_on_Jobs_20303[[#This Row],[Automation_Probability_2030]], 0)</f>
        <v>0</v>
      </c>
      <c r="O2673">
        <f>AVERAGE(AI_Impact_on_Jobs_20303[[#This Row],[Skill_1]:[Skill_10]])</f>
        <v>45.6</v>
      </c>
      <c r="P2673">
        <v>3</v>
      </c>
      <c r="Q2673">
        <v>83</v>
      </c>
      <c r="R2673">
        <v>79</v>
      </c>
      <c r="S2673">
        <v>13</v>
      </c>
      <c r="T2673">
        <v>34</v>
      </c>
      <c r="U2673">
        <v>88</v>
      </c>
      <c r="V2673">
        <v>52</v>
      </c>
      <c r="W2673">
        <v>4</v>
      </c>
      <c r="X2673">
        <v>91</v>
      </c>
      <c r="Y2673">
        <v>9</v>
      </c>
    </row>
    <row r="2674" spans="1:25" x14ac:dyDescent="0.35">
      <c r="A2674">
        <v>2673</v>
      </c>
      <c r="B2674" t="s">
        <v>24</v>
      </c>
      <c r="C2674">
        <v>67648</v>
      </c>
      <c r="D2674">
        <f>ROUND(AI_Impact_on_Jobs_20303[[#This Row],[Salary]]/1000, 1)</f>
        <v>67.599999999999994</v>
      </c>
      <c r="E2674">
        <v>25</v>
      </c>
      <c r="F26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74" t="s">
        <v>25</v>
      </c>
      <c r="H2674">
        <v>65</v>
      </c>
      <c r="I2674">
        <v>111</v>
      </c>
      <c r="J2674">
        <v>77</v>
      </c>
      <c r="K2674" t="s">
        <v>20</v>
      </c>
      <c r="L2674">
        <f>IF(AI_Impact_on_Jobs_20303[[#This Row],[Risk_Category]] = "Low", AI_Impact_on_Jobs_20303[[#This Row],[Automation_Probability_2030]], 0)</f>
        <v>0</v>
      </c>
      <c r="M2674">
        <f>IF(AI_Impact_on_Jobs_20303[[#This Row],[Risk_Category]]="Medium", AI_Impact_on_Jobs_20303[[#This Row],[Automation_Probability_2030]], 0)</f>
        <v>0</v>
      </c>
      <c r="N2674">
        <f>IF(AI_Impact_on_Jobs_20303[[#This Row],[Risk_Category]]="High", AI_Impact_on_Jobs_20303[[#This Row],[Automation_Probability_2030]], 0)</f>
        <v>77</v>
      </c>
      <c r="O2674">
        <f>AVERAGE(AI_Impact_on_Jobs_20303[[#This Row],[Skill_1]:[Skill_10]])</f>
        <v>54.6</v>
      </c>
      <c r="P2674">
        <v>56</v>
      </c>
      <c r="Q2674">
        <v>71</v>
      </c>
      <c r="R2674">
        <v>58</v>
      </c>
      <c r="S2674">
        <v>68</v>
      </c>
      <c r="T2674">
        <v>26</v>
      </c>
      <c r="U2674">
        <v>83</v>
      </c>
      <c r="V2674">
        <v>45</v>
      </c>
      <c r="W2674">
        <v>99</v>
      </c>
      <c r="X2674">
        <v>2</v>
      </c>
      <c r="Y2674">
        <v>38</v>
      </c>
    </row>
    <row r="2675" spans="1:25" x14ac:dyDescent="0.35">
      <c r="A2675">
        <v>2674</v>
      </c>
      <c r="B2675" t="s">
        <v>39</v>
      </c>
      <c r="C2675">
        <v>135718</v>
      </c>
      <c r="D2675">
        <f>ROUND(AI_Impact_on_Jobs_20303[[#This Row],[Salary]]/1000, 1)</f>
        <v>135.69999999999999</v>
      </c>
      <c r="E2675">
        <v>4</v>
      </c>
      <c r="F26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75" t="s">
        <v>38</v>
      </c>
      <c r="H2675">
        <v>56</v>
      </c>
      <c r="I2675">
        <v>74</v>
      </c>
      <c r="J2675">
        <v>88</v>
      </c>
      <c r="K2675" t="s">
        <v>20</v>
      </c>
      <c r="L2675">
        <f>IF(AI_Impact_on_Jobs_20303[[#This Row],[Risk_Category]] = "Low", AI_Impact_on_Jobs_20303[[#This Row],[Automation_Probability_2030]], 0)</f>
        <v>0</v>
      </c>
      <c r="M2675">
        <f>IF(AI_Impact_on_Jobs_20303[[#This Row],[Risk_Category]]="Medium", AI_Impact_on_Jobs_20303[[#This Row],[Automation_Probability_2030]], 0)</f>
        <v>0</v>
      </c>
      <c r="N2675">
        <f>IF(AI_Impact_on_Jobs_20303[[#This Row],[Risk_Category]]="High", AI_Impact_on_Jobs_20303[[#This Row],[Automation_Probability_2030]], 0)</f>
        <v>88</v>
      </c>
      <c r="O2675">
        <f>AVERAGE(AI_Impact_on_Jobs_20303[[#This Row],[Skill_1]:[Skill_10]])</f>
        <v>44.7</v>
      </c>
      <c r="P2675">
        <v>88</v>
      </c>
      <c r="Q2675">
        <v>21</v>
      </c>
      <c r="R2675">
        <v>16</v>
      </c>
      <c r="S2675">
        <v>88</v>
      </c>
      <c r="T2675">
        <v>36</v>
      </c>
      <c r="U2675">
        <v>43</v>
      </c>
      <c r="V2675">
        <v>22</v>
      </c>
      <c r="W2675">
        <v>43</v>
      </c>
      <c r="X2675">
        <v>23</v>
      </c>
      <c r="Y2675">
        <v>67</v>
      </c>
    </row>
    <row r="2676" spans="1:25" x14ac:dyDescent="0.35">
      <c r="A2676">
        <v>2675</v>
      </c>
      <c r="B2676" t="s">
        <v>39</v>
      </c>
      <c r="C2676">
        <v>53876</v>
      </c>
      <c r="D2676">
        <f>ROUND(AI_Impact_on_Jobs_20303[[#This Row],[Salary]]/1000, 1)</f>
        <v>53.9</v>
      </c>
      <c r="E2676">
        <v>18</v>
      </c>
      <c r="F26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76" t="s">
        <v>22</v>
      </c>
      <c r="H2676">
        <v>58</v>
      </c>
      <c r="I2676">
        <v>72</v>
      </c>
      <c r="J2676">
        <v>77</v>
      </c>
      <c r="K2676" t="s">
        <v>20</v>
      </c>
      <c r="L2676">
        <f>IF(AI_Impact_on_Jobs_20303[[#This Row],[Risk_Category]] = "Low", AI_Impact_on_Jobs_20303[[#This Row],[Automation_Probability_2030]], 0)</f>
        <v>0</v>
      </c>
      <c r="M2676">
        <f>IF(AI_Impact_on_Jobs_20303[[#This Row],[Risk_Category]]="Medium", AI_Impact_on_Jobs_20303[[#This Row],[Automation_Probability_2030]], 0)</f>
        <v>0</v>
      </c>
      <c r="N2676">
        <f>IF(AI_Impact_on_Jobs_20303[[#This Row],[Risk_Category]]="High", AI_Impact_on_Jobs_20303[[#This Row],[Automation_Probability_2030]], 0)</f>
        <v>77</v>
      </c>
      <c r="O2676">
        <f>AVERAGE(AI_Impact_on_Jobs_20303[[#This Row],[Skill_1]:[Skill_10]])</f>
        <v>45.1</v>
      </c>
      <c r="P2676">
        <v>77</v>
      </c>
      <c r="Q2676">
        <v>79</v>
      </c>
      <c r="R2676">
        <v>49</v>
      </c>
      <c r="S2676">
        <v>15</v>
      </c>
      <c r="T2676">
        <v>6</v>
      </c>
      <c r="U2676">
        <v>27</v>
      </c>
      <c r="V2676">
        <v>73</v>
      </c>
      <c r="W2676">
        <v>6</v>
      </c>
      <c r="X2676">
        <v>72</v>
      </c>
      <c r="Y2676">
        <v>47</v>
      </c>
    </row>
    <row r="2677" spans="1:25" x14ac:dyDescent="0.35">
      <c r="A2677">
        <v>2676</v>
      </c>
      <c r="B2677" t="s">
        <v>44</v>
      </c>
      <c r="C2677">
        <v>56513</v>
      </c>
      <c r="D2677">
        <f>ROUND(AI_Impact_on_Jobs_20303[[#This Row],[Salary]]/1000, 1)</f>
        <v>56.5</v>
      </c>
      <c r="E2677">
        <v>11</v>
      </c>
      <c r="F26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77" t="s">
        <v>22</v>
      </c>
      <c r="H2677">
        <v>48</v>
      </c>
      <c r="I2677">
        <v>58</v>
      </c>
      <c r="J2677">
        <v>33</v>
      </c>
      <c r="K2677" t="s">
        <v>27</v>
      </c>
      <c r="L2677">
        <f>IF(AI_Impact_on_Jobs_20303[[#This Row],[Risk_Category]] = "Low", AI_Impact_on_Jobs_20303[[#This Row],[Automation_Probability_2030]], 0)</f>
        <v>0</v>
      </c>
      <c r="M2677">
        <f>IF(AI_Impact_on_Jobs_20303[[#This Row],[Risk_Category]]="Medium", AI_Impact_on_Jobs_20303[[#This Row],[Automation_Probability_2030]], 0)</f>
        <v>33</v>
      </c>
      <c r="N2677">
        <f>IF(AI_Impact_on_Jobs_20303[[#This Row],[Risk_Category]]="High", AI_Impact_on_Jobs_20303[[#This Row],[Automation_Probability_2030]], 0)</f>
        <v>0</v>
      </c>
      <c r="O2677">
        <f>AVERAGE(AI_Impact_on_Jobs_20303[[#This Row],[Skill_1]:[Skill_10]])</f>
        <v>50.4</v>
      </c>
      <c r="P2677">
        <v>83</v>
      </c>
      <c r="Q2677">
        <v>63</v>
      </c>
      <c r="R2677">
        <v>28</v>
      </c>
      <c r="S2677">
        <v>76</v>
      </c>
      <c r="T2677">
        <v>14</v>
      </c>
      <c r="U2677">
        <v>65</v>
      </c>
      <c r="V2677">
        <v>99</v>
      </c>
      <c r="W2677">
        <v>15</v>
      </c>
      <c r="X2677">
        <v>14</v>
      </c>
      <c r="Y2677">
        <v>47</v>
      </c>
    </row>
    <row r="2678" spans="1:25" x14ac:dyDescent="0.35">
      <c r="A2678">
        <v>2677</v>
      </c>
      <c r="B2678" t="s">
        <v>35</v>
      </c>
      <c r="C2678">
        <v>125564</v>
      </c>
      <c r="D2678">
        <f>ROUND(AI_Impact_on_Jobs_20303[[#This Row],[Salary]]/1000, 1)</f>
        <v>125.6</v>
      </c>
      <c r="E2678">
        <v>15</v>
      </c>
      <c r="F26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78" t="s">
        <v>19</v>
      </c>
      <c r="H2678">
        <v>3</v>
      </c>
      <c r="I2678">
        <v>10</v>
      </c>
      <c r="J2678">
        <v>33</v>
      </c>
      <c r="K2678" t="s">
        <v>27</v>
      </c>
      <c r="L2678">
        <f>IF(AI_Impact_on_Jobs_20303[[#This Row],[Risk_Category]] = "Low", AI_Impact_on_Jobs_20303[[#This Row],[Automation_Probability_2030]], 0)</f>
        <v>0</v>
      </c>
      <c r="M2678">
        <f>IF(AI_Impact_on_Jobs_20303[[#This Row],[Risk_Category]]="Medium", AI_Impact_on_Jobs_20303[[#This Row],[Automation_Probability_2030]], 0)</f>
        <v>33</v>
      </c>
      <c r="N2678">
        <f>IF(AI_Impact_on_Jobs_20303[[#This Row],[Risk_Category]]="High", AI_Impact_on_Jobs_20303[[#This Row],[Automation_Probability_2030]], 0)</f>
        <v>0</v>
      </c>
      <c r="O2678">
        <f>AVERAGE(AI_Impact_on_Jobs_20303[[#This Row],[Skill_1]:[Skill_10]])</f>
        <v>54.7</v>
      </c>
      <c r="P2678">
        <v>24</v>
      </c>
      <c r="Q2678">
        <v>71</v>
      </c>
      <c r="R2678">
        <v>74</v>
      </c>
      <c r="S2678">
        <v>73</v>
      </c>
      <c r="T2678">
        <v>7</v>
      </c>
      <c r="U2678">
        <v>79</v>
      </c>
      <c r="V2678">
        <v>43</v>
      </c>
      <c r="W2678">
        <v>48</v>
      </c>
      <c r="X2678">
        <v>42</v>
      </c>
      <c r="Y2678">
        <v>86</v>
      </c>
    </row>
    <row r="2679" spans="1:25" x14ac:dyDescent="0.35">
      <c r="A2679">
        <v>2678</v>
      </c>
      <c r="B2679" t="s">
        <v>41</v>
      </c>
      <c r="C2679">
        <v>65253</v>
      </c>
      <c r="D2679">
        <f>ROUND(AI_Impact_on_Jobs_20303[[#This Row],[Salary]]/1000, 1)</f>
        <v>65.3</v>
      </c>
      <c r="E2679">
        <v>22</v>
      </c>
      <c r="F26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79" t="s">
        <v>25</v>
      </c>
      <c r="H2679">
        <v>5</v>
      </c>
      <c r="I2679">
        <v>133</v>
      </c>
      <c r="J2679">
        <v>9</v>
      </c>
      <c r="K2679" t="s">
        <v>20</v>
      </c>
      <c r="L2679">
        <f>IF(AI_Impact_on_Jobs_20303[[#This Row],[Risk_Category]] = "Low", AI_Impact_on_Jobs_20303[[#This Row],[Automation_Probability_2030]], 0)</f>
        <v>0</v>
      </c>
      <c r="M2679">
        <f>IF(AI_Impact_on_Jobs_20303[[#This Row],[Risk_Category]]="Medium", AI_Impact_on_Jobs_20303[[#This Row],[Automation_Probability_2030]], 0)</f>
        <v>0</v>
      </c>
      <c r="N2679">
        <f>IF(AI_Impact_on_Jobs_20303[[#This Row],[Risk_Category]]="High", AI_Impact_on_Jobs_20303[[#This Row],[Automation_Probability_2030]], 0)</f>
        <v>9</v>
      </c>
      <c r="O2679">
        <f>AVERAGE(AI_Impact_on_Jobs_20303[[#This Row],[Skill_1]:[Skill_10]])</f>
        <v>25</v>
      </c>
      <c r="P2679">
        <v>1</v>
      </c>
      <c r="Q2679">
        <v>48</v>
      </c>
      <c r="R2679">
        <v>4</v>
      </c>
      <c r="S2679">
        <v>31</v>
      </c>
      <c r="T2679">
        <v>8</v>
      </c>
      <c r="U2679">
        <v>94</v>
      </c>
      <c r="V2679">
        <v>24</v>
      </c>
      <c r="W2679">
        <v>2</v>
      </c>
      <c r="X2679">
        <v>4</v>
      </c>
      <c r="Y2679">
        <v>34</v>
      </c>
    </row>
    <row r="2680" spans="1:25" x14ac:dyDescent="0.35">
      <c r="A2680">
        <v>2679</v>
      </c>
      <c r="B2680" t="s">
        <v>26</v>
      </c>
      <c r="C2680">
        <v>138482</v>
      </c>
      <c r="D2680">
        <f>ROUND(AI_Impact_on_Jobs_20303[[#This Row],[Salary]]/1000, 1)</f>
        <v>138.5</v>
      </c>
      <c r="E2680">
        <v>23</v>
      </c>
      <c r="F26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80" t="s">
        <v>38</v>
      </c>
      <c r="H2680">
        <v>5</v>
      </c>
      <c r="I2680">
        <v>9</v>
      </c>
      <c r="J2680">
        <v>39</v>
      </c>
      <c r="K2680" t="s">
        <v>27</v>
      </c>
      <c r="L2680">
        <f>IF(AI_Impact_on_Jobs_20303[[#This Row],[Risk_Category]] = "Low", AI_Impact_on_Jobs_20303[[#This Row],[Automation_Probability_2030]], 0)</f>
        <v>0</v>
      </c>
      <c r="M2680">
        <f>IF(AI_Impact_on_Jobs_20303[[#This Row],[Risk_Category]]="Medium", AI_Impact_on_Jobs_20303[[#This Row],[Automation_Probability_2030]], 0)</f>
        <v>39</v>
      </c>
      <c r="N2680">
        <f>IF(AI_Impact_on_Jobs_20303[[#This Row],[Risk_Category]]="High", AI_Impact_on_Jobs_20303[[#This Row],[Automation_Probability_2030]], 0)</f>
        <v>0</v>
      </c>
      <c r="O2680">
        <f>AVERAGE(AI_Impact_on_Jobs_20303[[#This Row],[Skill_1]:[Skill_10]])</f>
        <v>43.2</v>
      </c>
      <c r="P2680">
        <v>83</v>
      </c>
      <c r="Q2680">
        <v>25</v>
      </c>
      <c r="R2680">
        <v>5</v>
      </c>
      <c r="S2680">
        <v>56</v>
      </c>
      <c r="T2680">
        <v>32</v>
      </c>
      <c r="U2680">
        <v>71</v>
      </c>
      <c r="V2680">
        <v>8</v>
      </c>
      <c r="W2680">
        <v>97</v>
      </c>
      <c r="X2680">
        <v>19</v>
      </c>
      <c r="Y2680">
        <v>36</v>
      </c>
    </row>
    <row r="2681" spans="1:25" x14ac:dyDescent="0.35">
      <c r="A2681">
        <v>2680</v>
      </c>
      <c r="B2681" t="s">
        <v>40</v>
      </c>
      <c r="C2681">
        <v>143169</v>
      </c>
      <c r="D2681">
        <f>ROUND(AI_Impact_on_Jobs_20303[[#This Row],[Salary]]/1000, 1)</f>
        <v>143.19999999999999</v>
      </c>
      <c r="E2681">
        <v>0</v>
      </c>
      <c r="F26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81" t="s">
        <v>38</v>
      </c>
      <c r="H2681">
        <v>69</v>
      </c>
      <c r="I2681">
        <v>7</v>
      </c>
      <c r="J2681">
        <v>17</v>
      </c>
      <c r="K2681" t="s">
        <v>23</v>
      </c>
      <c r="L2681">
        <f>IF(AI_Impact_on_Jobs_20303[[#This Row],[Risk_Category]] = "Low", AI_Impact_on_Jobs_20303[[#This Row],[Automation_Probability_2030]], 0)</f>
        <v>17</v>
      </c>
      <c r="M2681">
        <f>IF(AI_Impact_on_Jobs_20303[[#This Row],[Risk_Category]]="Medium", AI_Impact_on_Jobs_20303[[#This Row],[Automation_Probability_2030]], 0)</f>
        <v>0</v>
      </c>
      <c r="N2681">
        <f>IF(AI_Impact_on_Jobs_20303[[#This Row],[Risk_Category]]="High", AI_Impact_on_Jobs_20303[[#This Row],[Automation_Probability_2030]], 0)</f>
        <v>0</v>
      </c>
      <c r="O2681">
        <f>AVERAGE(AI_Impact_on_Jobs_20303[[#This Row],[Skill_1]:[Skill_10]])</f>
        <v>43.5</v>
      </c>
      <c r="P2681">
        <v>21</v>
      </c>
      <c r="Q2681">
        <v>2</v>
      </c>
      <c r="R2681">
        <v>48</v>
      </c>
      <c r="S2681">
        <v>42</v>
      </c>
      <c r="T2681">
        <v>43</v>
      </c>
      <c r="U2681">
        <v>21</v>
      </c>
      <c r="V2681">
        <v>95</v>
      </c>
      <c r="W2681">
        <v>0</v>
      </c>
      <c r="X2681">
        <v>89</v>
      </c>
      <c r="Y2681">
        <v>74</v>
      </c>
    </row>
    <row r="2682" spans="1:25" x14ac:dyDescent="0.35">
      <c r="A2682">
        <v>2681</v>
      </c>
      <c r="B2682" t="s">
        <v>30</v>
      </c>
      <c r="C2682">
        <v>89816</v>
      </c>
      <c r="D2682">
        <f>ROUND(AI_Impact_on_Jobs_20303[[#This Row],[Salary]]/1000, 1)</f>
        <v>89.8</v>
      </c>
      <c r="E2682">
        <v>16</v>
      </c>
      <c r="F26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82" t="s">
        <v>19</v>
      </c>
      <c r="H2682">
        <v>47</v>
      </c>
      <c r="I2682">
        <v>149</v>
      </c>
      <c r="J2682">
        <v>56</v>
      </c>
      <c r="K2682" t="s">
        <v>27</v>
      </c>
      <c r="L2682">
        <f>IF(AI_Impact_on_Jobs_20303[[#This Row],[Risk_Category]] = "Low", AI_Impact_on_Jobs_20303[[#This Row],[Automation_Probability_2030]], 0)</f>
        <v>0</v>
      </c>
      <c r="M2682">
        <f>IF(AI_Impact_on_Jobs_20303[[#This Row],[Risk_Category]]="Medium", AI_Impact_on_Jobs_20303[[#This Row],[Automation_Probability_2030]], 0)</f>
        <v>56</v>
      </c>
      <c r="N2682">
        <f>IF(AI_Impact_on_Jobs_20303[[#This Row],[Risk_Category]]="High", AI_Impact_on_Jobs_20303[[#This Row],[Automation_Probability_2030]], 0)</f>
        <v>0</v>
      </c>
      <c r="O2682">
        <f>AVERAGE(AI_Impact_on_Jobs_20303[[#This Row],[Skill_1]:[Skill_10]])</f>
        <v>31.4</v>
      </c>
      <c r="P2682">
        <v>13</v>
      </c>
      <c r="Q2682">
        <v>46</v>
      </c>
      <c r="R2682">
        <v>47</v>
      </c>
      <c r="S2682">
        <v>8</v>
      </c>
      <c r="T2682">
        <v>92</v>
      </c>
      <c r="U2682">
        <v>8</v>
      </c>
      <c r="V2682">
        <v>31</v>
      </c>
      <c r="W2682">
        <v>3</v>
      </c>
      <c r="X2682">
        <v>10</v>
      </c>
      <c r="Y2682">
        <v>56</v>
      </c>
    </row>
    <row r="2683" spans="1:25" x14ac:dyDescent="0.35">
      <c r="A2683">
        <v>2682</v>
      </c>
      <c r="B2683" t="s">
        <v>24</v>
      </c>
      <c r="C2683">
        <v>71729</v>
      </c>
      <c r="D2683">
        <f>ROUND(AI_Impact_on_Jobs_20303[[#This Row],[Salary]]/1000, 1)</f>
        <v>71.7</v>
      </c>
      <c r="E2683">
        <v>11</v>
      </c>
      <c r="F26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83" t="s">
        <v>38</v>
      </c>
      <c r="H2683">
        <v>43</v>
      </c>
      <c r="I2683">
        <v>122</v>
      </c>
      <c r="J2683">
        <v>77</v>
      </c>
      <c r="K2683" t="s">
        <v>20</v>
      </c>
      <c r="L2683">
        <f>IF(AI_Impact_on_Jobs_20303[[#This Row],[Risk_Category]] = "Low", AI_Impact_on_Jobs_20303[[#This Row],[Automation_Probability_2030]], 0)</f>
        <v>0</v>
      </c>
      <c r="M2683">
        <f>IF(AI_Impact_on_Jobs_20303[[#This Row],[Risk_Category]]="Medium", AI_Impact_on_Jobs_20303[[#This Row],[Automation_Probability_2030]], 0)</f>
        <v>0</v>
      </c>
      <c r="N2683">
        <f>IF(AI_Impact_on_Jobs_20303[[#This Row],[Risk_Category]]="High", AI_Impact_on_Jobs_20303[[#This Row],[Automation_Probability_2030]], 0)</f>
        <v>77</v>
      </c>
      <c r="O2683">
        <f>AVERAGE(AI_Impact_on_Jobs_20303[[#This Row],[Skill_1]:[Skill_10]])</f>
        <v>39.5</v>
      </c>
      <c r="P2683">
        <v>91</v>
      </c>
      <c r="Q2683">
        <v>46</v>
      </c>
      <c r="R2683">
        <v>8</v>
      </c>
      <c r="S2683">
        <v>26</v>
      </c>
      <c r="T2683">
        <v>69</v>
      </c>
      <c r="U2683">
        <v>41</v>
      </c>
      <c r="V2683">
        <v>3</v>
      </c>
      <c r="W2683">
        <v>41</v>
      </c>
      <c r="X2683">
        <v>55</v>
      </c>
      <c r="Y2683">
        <v>15</v>
      </c>
    </row>
    <row r="2684" spans="1:25" x14ac:dyDescent="0.35">
      <c r="A2684">
        <v>2683</v>
      </c>
      <c r="B2684" t="s">
        <v>29</v>
      </c>
      <c r="C2684">
        <v>90924</v>
      </c>
      <c r="D2684">
        <f>ROUND(AI_Impact_on_Jobs_20303[[#This Row],[Salary]]/1000, 1)</f>
        <v>90.9</v>
      </c>
      <c r="E2684">
        <v>11</v>
      </c>
      <c r="F26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84" t="s">
        <v>22</v>
      </c>
      <c r="H2684">
        <v>46</v>
      </c>
      <c r="I2684">
        <v>84</v>
      </c>
      <c r="J2684">
        <v>16</v>
      </c>
      <c r="K2684" t="s">
        <v>23</v>
      </c>
      <c r="L2684">
        <f>IF(AI_Impact_on_Jobs_20303[[#This Row],[Risk_Category]] = "Low", AI_Impact_on_Jobs_20303[[#This Row],[Automation_Probability_2030]], 0)</f>
        <v>16</v>
      </c>
      <c r="M2684">
        <f>IF(AI_Impact_on_Jobs_20303[[#This Row],[Risk_Category]]="Medium", AI_Impact_on_Jobs_20303[[#This Row],[Automation_Probability_2030]], 0)</f>
        <v>0</v>
      </c>
      <c r="N2684">
        <f>IF(AI_Impact_on_Jobs_20303[[#This Row],[Risk_Category]]="High", AI_Impact_on_Jobs_20303[[#This Row],[Automation_Probability_2030]], 0)</f>
        <v>0</v>
      </c>
      <c r="O2684">
        <f>AVERAGE(AI_Impact_on_Jobs_20303[[#This Row],[Skill_1]:[Skill_10]])</f>
        <v>47.5</v>
      </c>
      <c r="P2684">
        <v>46</v>
      </c>
      <c r="Q2684">
        <v>14</v>
      </c>
      <c r="R2684">
        <v>18</v>
      </c>
      <c r="S2684">
        <v>85</v>
      </c>
      <c r="T2684">
        <v>16</v>
      </c>
      <c r="U2684">
        <v>67</v>
      </c>
      <c r="V2684">
        <v>42</v>
      </c>
      <c r="W2684">
        <v>97</v>
      </c>
      <c r="X2684">
        <v>7</v>
      </c>
      <c r="Y2684">
        <v>83</v>
      </c>
    </row>
    <row r="2685" spans="1:25" x14ac:dyDescent="0.35">
      <c r="A2685">
        <v>2684</v>
      </c>
      <c r="B2685" t="s">
        <v>30</v>
      </c>
      <c r="C2685">
        <v>135963</v>
      </c>
      <c r="D2685">
        <f>ROUND(AI_Impact_on_Jobs_20303[[#This Row],[Salary]]/1000, 1)</f>
        <v>136</v>
      </c>
      <c r="E2685">
        <v>23</v>
      </c>
      <c r="F26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85" t="s">
        <v>22</v>
      </c>
      <c r="H2685">
        <v>1</v>
      </c>
      <c r="I2685">
        <v>76</v>
      </c>
      <c r="J2685">
        <v>46</v>
      </c>
      <c r="K2685" t="s">
        <v>27</v>
      </c>
      <c r="L2685">
        <f>IF(AI_Impact_on_Jobs_20303[[#This Row],[Risk_Category]] = "Low", AI_Impact_on_Jobs_20303[[#This Row],[Automation_Probability_2030]], 0)</f>
        <v>0</v>
      </c>
      <c r="M2685">
        <f>IF(AI_Impact_on_Jobs_20303[[#This Row],[Risk_Category]]="Medium", AI_Impact_on_Jobs_20303[[#This Row],[Automation_Probability_2030]], 0)</f>
        <v>46</v>
      </c>
      <c r="N2685">
        <f>IF(AI_Impact_on_Jobs_20303[[#This Row],[Risk_Category]]="High", AI_Impact_on_Jobs_20303[[#This Row],[Automation_Probability_2030]], 0)</f>
        <v>0</v>
      </c>
      <c r="O2685">
        <f>AVERAGE(AI_Impact_on_Jobs_20303[[#This Row],[Skill_1]:[Skill_10]])</f>
        <v>45.5</v>
      </c>
      <c r="P2685">
        <v>31</v>
      </c>
      <c r="Q2685">
        <v>36</v>
      </c>
      <c r="R2685">
        <v>92</v>
      </c>
      <c r="S2685">
        <v>36</v>
      </c>
      <c r="T2685">
        <v>42</v>
      </c>
      <c r="U2685">
        <v>76</v>
      </c>
      <c r="V2685">
        <v>79</v>
      </c>
      <c r="W2685">
        <v>8</v>
      </c>
      <c r="X2685">
        <v>7</v>
      </c>
      <c r="Y2685">
        <v>48</v>
      </c>
    </row>
    <row r="2686" spans="1:25" x14ac:dyDescent="0.35">
      <c r="A2686">
        <v>2685</v>
      </c>
      <c r="B2686" t="s">
        <v>44</v>
      </c>
      <c r="C2686">
        <v>46294</v>
      </c>
      <c r="D2686">
        <f>ROUND(AI_Impact_on_Jobs_20303[[#This Row],[Salary]]/1000, 1)</f>
        <v>46.3</v>
      </c>
      <c r="E2686">
        <v>4</v>
      </c>
      <c r="F26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86" t="s">
        <v>19</v>
      </c>
      <c r="H2686">
        <v>26</v>
      </c>
      <c r="I2686">
        <v>55</v>
      </c>
      <c r="J2686">
        <v>44</v>
      </c>
      <c r="K2686" t="s">
        <v>27</v>
      </c>
      <c r="L2686">
        <f>IF(AI_Impact_on_Jobs_20303[[#This Row],[Risk_Category]] = "Low", AI_Impact_on_Jobs_20303[[#This Row],[Automation_Probability_2030]], 0)</f>
        <v>0</v>
      </c>
      <c r="M2686">
        <f>IF(AI_Impact_on_Jobs_20303[[#This Row],[Risk_Category]]="Medium", AI_Impact_on_Jobs_20303[[#This Row],[Automation_Probability_2030]], 0)</f>
        <v>44</v>
      </c>
      <c r="N2686">
        <f>IF(AI_Impact_on_Jobs_20303[[#This Row],[Risk_Category]]="High", AI_Impact_on_Jobs_20303[[#This Row],[Automation_Probability_2030]], 0)</f>
        <v>0</v>
      </c>
      <c r="O2686">
        <f>AVERAGE(AI_Impact_on_Jobs_20303[[#This Row],[Skill_1]:[Skill_10]])</f>
        <v>59.9</v>
      </c>
      <c r="P2686">
        <v>26</v>
      </c>
      <c r="Q2686">
        <v>38</v>
      </c>
      <c r="R2686">
        <v>58</v>
      </c>
      <c r="S2686">
        <v>73</v>
      </c>
      <c r="T2686">
        <v>61</v>
      </c>
      <c r="U2686">
        <v>68</v>
      </c>
      <c r="V2686">
        <v>87</v>
      </c>
      <c r="W2686">
        <v>87</v>
      </c>
      <c r="X2686">
        <v>86</v>
      </c>
      <c r="Y2686">
        <v>15</v>
      </c>
    </row>
    <row r="2687" spans="1:25" x14ac:dyDescent="0.35">
      <c r="A2687">
        <v>2686</v>
      </c>
      <c r="B2687" t="s">
        <v>26</v>
      </c>
      <c r="C2687">
        <v>34383</v>
      </c>
      <c r="D2687">
        <f>ROUND(AI_Impact_on_Jobs_20303[[#This Row],[Salary]]/1000, 1)</f>
        <v>34.4</v>
      </c>
      <c r="E2687">
        <v>24</v>
      </c>
      <c r="F26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87" t="s">
        <v>19</v>
      </c>
      <c r="H2687">
        <v>5</v>
      </c>
      <c r="I2687">
        <v>86</v>
      </c>
      <c r="J2687">
        <v>35</v>
      </c>
      <c r="K2687" t="s">
        <v>27</v>
      </c>
      <c r="L2687">
        <f>IF(AI_Impact_on_Jobs_20303[[#This Row],[Risk_Category]] = "Low", AI_Impact_on_Jobs_20303[[#This Row],[Automation_Probability_2030]], 0)</f>
        <v>0</v>
      </c>
      <c r="M2687">
        <f>IF(AI_Impact_on_Jobs_20303[[#This Row],[Risk_Category]]="Medium", AI_Impact_on_Jobs_20303[[#This Row],[Automation_Probability_2030]], 0)</f>
        <v>35</v>
      </c>
      <c r="N2687">
        <f>IF(AI_Impact_on_Jobs_20303[[#This Row],[Risk_Category]]="High", AI_Impact_on_Jobs_20303[[#This Row],[Automation_Probability_2030]], 0)</f>
        <v>0</v>
      </c>
      <c r="O2687">
        <f>AVERAGE(AI_Impact_on_Jobs_20303[[#This Row],[Skill_1]:[Skill_10]])</f>
        <v>49.4</v>
      </c>
      <c r="P2687">
        <v>29</v>
      </c>
      <c r="Q2687">
        <v>98</v>
      </c>
      <c r="R2687">
        <v>35</v>
      </c>
      <c r="S2687">
        <v>42</v>
      </c>
      <c r="T2687">
        <v>1</v>
      </c>
      <c r="U2687">
        <v>72</v>
      </c>
      <c r="V2687">
        <v>41</v>
      </c>
      <c r="W2687">
        <v>1</v>
      </c>
      <c r="X2687">
        <v>97</v>
      </c>
      <c r="Y2687">
        <v>78</v>
      </c>
    </row>
    <row r="2688" spans="1:25" x14ac:dyDescent="0.35">
      <c r="A2688">
        <v>2687</v>
      </c>
      <c r="B2688" t="s">
        <v>40</v>
      </c>
      <c r="C2688">
        <v>93742</v>
      </c>
      <c r="D2688">
        <f>ROUND(AI_Impact_on_Jobs_20303[[#This Row],[Salary]]/1000, 1)</f>
        <v>93.7</v>
      </c>
      <c r="E2688">
        <v>18</v>
      </c>
      <c r="F26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88" t="s">
        <v>38</v>
      </c>
      <c r="H2688">
        <v>96</v>
      </c>
      <c r="I2688">
        <v>91</v>
      </c>
      <c r="J2688">
        <v>23</v>
      </c>
      <c r="K2688" t="s">
        <v>23</v>
      </c>
      <c r="L2688">
        <f>IF(AI_Impact_on_Jobs_20303[[#This Row],[Risk_Category]] = "Low", AI_Impact_on_Jobs_20303[[#This Row],[Automation_Probability_2030]], 0)</f>
        <v>23</v>
      </c>
      <c r="M2688">
        <f>IF(AI_Impact_on_Jobs_20303[[#This Row],[Risk_Category]]="Medium", AI_Impact_on_Jobs_20303[[#This Row],[Automation_Probability_2030]], 0)</f>
        <v>0</v>
      </c>
      <c r="N2688">
        <f>IF(AI_Impact_on_Jobs_20303[[#This Row],[Risk_Category]]="High", AI_Impact_on_Jobs_20303[[#This Row],[Automation_Probability_2030]], 0)</f>
        <v>0</v>
      </c>
      <c r="O2688">
        <f>AVERAGE(AI_Impact_on_Jobs_20303[[#This Row],[Skill_1]:[Skill_10]])</f>
        <v>24.7</v>
      </c>
      <c r="P2688">
        <v>21</v>
      </c>
      <c r="Q2688">
        <v>7</v>
      </c>
      <c r="R2688">
        <v>1</v>
      </c>
      <c r="S2688">
        <v>13</v>
      </c>
      <c r="T2688">
        <v>43</v>
      </c>
      <c r="U2688">
        <v>1</v>
      </c>
      <c r="V2688">
        <v>46</v>
      </c>
      <c r="W2688">
        <v>52</v>
      </c>
      <c r="X2688">
        <v>62</v>
      </c>
      <c r="Y2688">
        <v>1</v>
      </c>
    </row>
    <row r="2689" spans="1:25" x14ac:dyDescent="0.35">
      <c r="A2689">
        <v>2688</v>
      </c>
      <c r="B2689" t="s">
        <v>39</v>
      </c>
      <c r="C2689">
        <v>82210</v>
      </c>
      <c r="D2689">
        <f>ROUND(AI_Impact_on_Jobs_20303[[#This Row],[Salary]]/1000, 1)</f>
        <v>82.2</v>
      </c>
      <c r="E2689">
        <v>8</v>
      </c>
      <c r="F26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89" t="s">
        <v>22</v>
      </c>
      <c r="H2689">
        <v>61</v>
      </c>
      <c r="I2689">
        <v>116</v>
      </c>
      <c r="J2689">
        <v>71</v>
      </c>
      <c r="K2689" t="s">
        <v>20</v>
      </c>
      <c r="L2689">
        <f>IF(AI_Impact_on_Jobs_20303[[#This Row],[Risk_Category]] = "Low", AI_Impact_on_Jobs_20303[[#This Row],[Automation_Probability_2030]], 0)</f>
        <v>0</v>
      </c>
      <c r="M2689">
        <f>IF(AI_Impact_on_Jobs_20303[[#This Row],[Risk_Category]]="Medium", AI_Impact_on_Jobs_20303[[#This Row],[Automation_Probability_2030]], 0)</f>
        <v>0</v>
      </c>
      <c r="N2689">
        <f>IF(AI_Impact_on_Jobs_20303[[#This Row],[Risk_Category]]="High", AI_Impact_on_Jobs_20303[[#This Row],[Automation_Probability_2030]], 0)</f>
        <v>71</v>
      </c>
      <c r="O2689">
        <f>AVERAGE(AI_Impact_on_Jobs_20303[[#This Row],[Skill_1]:[Skill_10]])</f>
        <v>39.700000000000003</v>
      </c>
      <c r="P2689">
        <v>54</v>
      </c>
      <c r="Q2689">
        <v>78</v>
      </c>
      <c r="R2689">
        <v>7</v>
      </c>
      <c r="S2689">
        <v>41</v>
      </c>
      <c r="T2689">
        <v>33</v>
      </c>
      <c r="U2689">
        <v>91</v>
      </c>
      <c r="V2689">
        <v>19</v>
      </c>
      <c r="W2689">
        <v>32</v>
      </c>
      <c r="X2689">
        <v>9</v>
      </c>
      <c r="Y2689">
        <v>33</v>
      </c>
    </row>
    <row r="2690" spans="1:25" x14ac:dyDescent="0.35">
      <c r="A2690">
        <v>2689</v>
      </c>
      <c r="B2690" t="s">
        <v>18</v>
      </c>
      <c r="C2690">
        <v>55281</v>
      </c>
      <c r="D2690">
        <f>ROUND(AI_Impact_on_Jobs_20303[[#This Row],[Salary]]/1000, 1)</f>
        <v>55.3</v>
      </c>
      <c r="E2690">
        <v>25</v>
      </c>
      <c r="F26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90" t="s">
        <v>22</v>
      </c>
      <c r="H2690">
        <v>91</v>
      </c>
      <c r="I2690">
        <v>79</v>
      </c>
      <c r="J2690">
        <v>91</v>
      </c>
      <c r="K2690" t="s">
        <v>20</v>
      </c>
      <c r="L2690">
        <f>IF(AI_Impact_on_Jobs_20303[[#This Row],[Risk_Category]] = "Low", AI_Impact_on_Jobs_20303[[#This Row],[Automation_Probability_2030]], 0)</f>
        <v>0</v>
      </c>
      <c r="M2690">
        <f>IF(AI_Impact_on_Jobs_20303[[#This Row],[Risk_Category]]="Medium", AI_Impact_on_Jobs_20303[[#This Row],[Automation_Probability_2030]], 0)</f>
        <v>0</v>
      </c>
      <c r="N2690">
        <f>IF(AI_Impact_on_Jobs_20303[[#This Row],[Risk_Category]]="High", AI_Impact_on_Jobs_20303[[#This Row],[Automation_Probability_2030]], 0)</f>
        <v>91</v>
      </c>
      <c r="O2690">
        <f>AVERAGE(AI_Impact_on_Jobs_20303[[#This Row],[Skill_1]:[Skill_10]])</f>
        <v>49.5</v>
      </c>
      <c r="P2690">
        <v>44</v>
      </c>
      <c r="Q2690">
        <v>72</v>
      </c>
      <c r="R2690">
        <v>11</v>
      </c>
      <c r="S2690">
        <v>54</v>
      </c>
      <c r="T2690">
        <v>96</v>
      </c>
      <c r="U2690">
        <v>67</v>
      </c>
      <c r="V2690">
        <v>82</v>
      </c>
      <c r="W2690">
        <v>26</v>
      </c>
      <c r="X2690">
        <v>8</v>
      </c>
      <c r="Y2690">
        <v>35</v>
      </c>
    </row>
    <row r="2691" spans="1:25" x14ac:dyDescent="0.35">
      <c r="A2691">
        <v>2690</v>
      </c>
      <c r="B2691" t="s">
        <v>31</v>
      </c>
      <c r="C2691">
        <v>35143</v>
      </c>
      <c r="D2691">
        <f>ROUND(AI_Impact_on_Jobs_20303[[#This Row],[Salary]]/1000, 1)</f>
        <v>35.1</v>
      </c>
      <c r="E2691">
        <v>10</v>
      </c>
      <c r="F26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91" t="s">
        <v>25</v>
      </c>
      <c r="H2691">
        <v>19</v>
      </c>
      <c r="I2691">
        <v>99</v>
      </c>
      <c r="J2691">
        <v>18</v>
      </c>
      <c r="K2691" t="s">
        <v>23</v>
      </c>
      <c r="L2691">
        <f>IF(AI_Impact_on_Jobs_20303[[#This Row],[Risk_Category]] = "Low", AI_Impact_on_Jobs_20303[[#This Row],[Automation_Probability_2030]], 0)</f>
        <v>18</v>
      </c>
      <c r="M2691">
        <f>IF(AI_Impact_on_Jobs_20303[[#This Row],[Risk_Category]]="Medium", AI_Impact_on_Jobs_20303[[#This Row],[Automation_Probability_2030]], 0)</f>
        <v>0</v>
      </c>
      <c r="N2691">
        <f>IF(AI_Impact_on_Jobs_20303[[#This Row],[Risk_Category]]="High", AI_Impact_on_Jobs_20303[[#This Row],[Automation_Probability_2030]], 0)</f>
        <v>0</v>
      </c>
      <c r="O2691">
        <f>AVERAGE(AI_Impact_on_Jobs_20303[[#This Row],[Skill_1]:[Skill_10]])</f>
        <v>48</v>
      </c>
      <c r="P2691">
        <v>62</v>
      </c>
      <c r="Q2691">
        <v>87</v>
      </c>
      <c r="R2691">
        <v>3</v>
      </c>
      <c r="S2691">
        <v>98</v>
      </c>
      <c r="T2691">
        <v>85</v>
      </c>
      <c r="U2691">
        <v>4</v>
      </c>
      <c r="V2691">
        <v>23</v>
      </c>
      <c r="W2691">
        <v>7</v>
      </c>
      <c r="X2691">
        <v>23</v>
      </c>
      <c r="Y2691">
        <v>88</v>
      </c>
    </row>
    <row r="2692" spans="1:25" x14ac:dyDescent="0.35">
      <c r="A2692">
        <v>2691</v>
      </c>
      <c r="B2692" t="s">
        <v>44</v>
      </c>
      <c r="C2692">
        <v>67404</v>
      </c>
      <c r="D2692">
        <f>ROUND(AI_Impact_on_Jobs_20303[[#This Row],[Salary]]/1000, 1)</f>
        <v>67.400000000000006</v>
      </c>
      <c r="E2692">
        <v>17</v>
      </c>
      <c r="F26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92" t="s">
        <v>19</v>
      </c>
      <c r="H2692">
        <v>14</v>
      </c>
      <c r="I2692">
        <v>52</v>
      </c>
      <c r="J2692">
        <v>42</v>
      </c>
      <c r="K2692" t="s">
        <v>27</v>
      </c>
      <c r="L2692">
        <f>IF(AI_Impact_on_Jobs_20303[[#This Row],[Risk_Category]] = "Low", AI_Impact_on_Jobs_20303[[#This Row],[Automation_Probability_2030]], 0)</f>
        <v>0</v>
      </c>
      <c r="M2692">
        <f>IF(AI_Impact_on_Jobs_20303[[#This Row],[Risk_Category]]="Medium", AI_Impact_on_Jobs_20303[[#This Row],[Automation_Probability_2030]], 0)</f>
        <v>42</v>
      </c>
      <c r="N2692">
        <f>IF(AI_Impact_on_Jobs_20303[[#This Row],[Risk_Category]]="High", AI_Impact_on_Jobs_20303[[#This Row],[Automation_Probability_2030]], 0)</f>
        <v>0</v>
      </c>
      <c r="O2692">
        <f>AVERAGE(AI_Impact_on_Jobs_20303[[#This Row],[Skill_1]:[Skill_10]])</f>
        <v>32</v>
      </c>
      <c r="P2692">
        <v>22</v>
      </c>
      <c r="Q2692">
        <v>1</v>
      </c>
      <c r="R2692">
        <v>95</v>
      </c>
      <c r="S2692">
        <v>27</v>
      </c>
      <c r="T2692">
        <v>1</v>
      </c>
      <c r="U2692">
        <v>94</v>
      </c>
      <c r="V2692">
        <v>58</v>
      </c>
      <c r="W2692">
        <v>8</v>
      </c>
      <c r="X2692">
        <v>3</v>
      </c>
      <c r="Y2692">
        <v>11</v>
      </c>
    </row>
    <row r="2693" spans="1:25" x14ac:dyDescent="0.35">
      <c r="A2693">
        <v>2692</v>
      </c>
      <c r="B2693" t="s">
        <v>29</v>
      </c>
      <c r="C2693">
        <v>83568</v>
      </c>
      <c r="D2693">
        <f>ROUND(AI_Impact_on_Jobs_20303[[#This Row],[Salary]]/1000, 1)</f>
        <v>83.6</v>
      </c>
      <c r="E2693">
        <v>24</v>
      </c>
      <c r="F26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693" t="s">
        <v>22</v>
      </c>
      <c r="H2693">
        <v>57</v>
      </c>
      <c r="I2693">
        <v>115</v>
      </c>
      <c r="J2693">
        <v>9</v>
      </c>
      <c r="K2693" t="s">
        <v>23</v>
      </c>
      <c r="L2693">
        <f>IF(AI_Impact_on_Jobs_20303[[#This Row],[Risk_Category]] = "Low", AI_Impact_on_Jobs_20303[[#This Row],[Automation_Probability_2030]], 0)</f>
        <v>9</v>
      </c>
      <c r="M2693">
        <f>IF(AI_Impact_on_Jobs_20303[[#This Row],[Risk_Category]]="Medium", AI_Impact_on_Jobs_20303[[#This Row],[Automation_Probability_2030]], 0)</f>
        <v>0</v>
      </c>
      <c r="N2693">
        <f>IF(AI_Impact_on_Jobs_20303[[#This Row],[Risk_Category]]="High", AI_Impact_on_Jobs_20303[[#This Row],[Automation_Probability_2030]], 0)</f>
        <v>0</v>
      </c>
      <c r="O2693">
        <f>AVERAGE(AI_Impact_on_Jobs_20303[[#This Row],[Skill_1]:[Skill_10]])</f>
        <v>64.400000000000006</v>
      </c>
      <c r="P2693">
        <v>49</v>
      </c>
      <c r="Q2693">
        <v>96</v>
      </c>
      <c r="R2693">
        <v>84</v>
      </c>
      <c r="S2693">
        <v>72</v>
      </c>
      <c r="T2693">
        <v>52</v>
      </c>
      <c r="U2693">
        <v>39</v>
      </c>
      <c r="V2693">
        <v>45</v>
      </c>
      <c r="W2693">
        <v>76</v>
      </c>
      <c r="X2693">
        <v>55</v>
      </c>
      <c r="Y2693">
        <v>76</v>
      </c>
    </row>
    <row r="2694" spans="1:25" x14ac:dyDescent="0.35">
      <c r="A2694">
        <v>2693</v>
      </c>
      <c r="B2694" t="s">
        <v>18</v>
      </c>
      <c r="C2694">
        <v>134534</v>
      </c>
      <c r="D2694">
        <f>ROUND(AI_Impact_on_Jobs_20303[[#This Row],[Salary]]/1000, 1)</f>
        <v>134.5</v>
      </c>
      <c r="E2694">
        <v>1</v>
      </c>
      <c r="F26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94" t="s">
        <v>22</v>
      </c>
      <c r="H2694">
        <v>64</v>
      </c>
      <c r="I2694">
        <v>11</v>
      </c>
      <c r="J2694">
        <v>8</v>
      </c>
      <c r="K2694" t="s">
        <v>20</v>
      </c>
      <c r="L2694">
        <f>IF(AI_Impact_on_Jobs_20303[[#This Row],[Risk_Category]] = "Low", AI_Impact_on_Jobs_20303[[#This Row],[Automation_Probability_2030]], 0)</f>
        <v>0</v>
      </c>
      <c r="M2694">
        <f>IF(AI_Impact_on_Jobs_20303[[#This Row],[Risk_Category]]="Medium", AI_Impact_on_Jobs_20303[[#This Row],[Automation_Probability_2030]], 0)</f>
        <v>0</v>
      </c>
      <c r="N2694">
        <f>IF(AI_Impact_on_Jobs_20303[[#This Row],[Risk_Category]]="High", AI_Impact_on_Jobs_20303[[#This Row],[Automation_Probability_2030]], 0)</f>
        <v>8</v>
      </c>
      <c r="O2694">
        <f>AVERAGE(AI_Impact_on_Jobs_20303[[#This Row],[Skill_1]:[Skill_10]])</f>
        <v>44.5</v>
      </c>
      <c r="P2694">
        <v>2</v>
      </c>
      <c r="Q2694">
        <v>37</v>
      </c>
      <c r="R2694">
        <v>52</v>
      </c>
      <c r="S2694">
        <v>3</v>
      </c>
      <c r="T2694">
        <v>48</v>
      </c>
      <c r="U2694">
        <v>86</v>
      </c>
      <c r="V2694">
        <v>98</v>
      </c>
      <c r="W2694">
        <v>86</v>
      </c>
      <c r="X2694">
        <v>17</v>
      </c>
      <c r="Y2694">
        <v>16</v>
      </c>
    </row>
    <row r="2695" spans="1:25" x14ac:dyDescent="0.35">
      <c r="A2695">
        <v>2694</v>
      </c>
      <c r="B2695" t="s">
        <v>33</v>
      </c>
      <c r="C2695">
        <v>37120</v>
      </c>
      <c r="D2695">
        <f>ROUND(AI_Impact_on_Jobs_20303[[#This Row],[Salary]]/1000, 1)</f>
        <v>37.1</v>
      </c>
      <c r="E2695">
        <v>20</v>
      </c>
      <c r="F26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695" t="s">
        <v>25</v>
      </c>
      <c r="H2695">
        <v>23</v>
      </c>
      <c r="I2695">
        <v>118</v>
      </c>
      <c r="J2695">
        <v>72</v>
      </c>
      <c r="K2695" t="s">
        <v>20</v>
      </c>
      <c r="L2695">
        <f>IF(AI_Impact_on_Jobs_20303[[#This Row],[Risk_Category]] = "Low", AI_Impact_on_Jobs_20303[[#This Row],[Automation_Probability_2030]], 0)</f>
        <v>0</v>
      </c>
      <c r="M2695">
        <f>IF(AI_Impact_on_Jobs_20303[[#This Row],[Risk_Category]]="Medium", AI_Impact_on_Jobs_20303[[#This Row],[Automation_Probability_2030]], 0)</f>
        <v>0</v>
      </c>
      <c r="N2695">
        <f>IF(AI_Impact_on_Jobs_20303[[#This Row],[Risk_Category]]="High", AI_Impact_on_Jobs_20303[[#This Row],[Automation_Probability_2030]], 0)</f>
        <v>72</v>
      </c>
      <c r="O2695">
        <f>AVERAGE(AI_Impact_on_Jobs_20303[[#This Row],[Skill_1]:[Skill_10]])</f>
        <v>52.3</v>
      </c>
      <c r="P2695">
        <v>44</v>
      </c>
      <c r="Q2695">
        <v>28</v>
      </c>
      <c r="R2695">
        <v>6</v>
      </c>
      <c r="S2695">
        <v>8</v>
      </c>
      <c r="T2695">
        <v>92</v>
      </c>
      <c r="U2695">
        <v>96</v>
      </c>
      <c r="V2695">
        <v>35</v>
      </c>
      <c r="W2695">
        <v>86</v>
      </c>
      <c r="X2695">
        <v>59</v>
      </c>
      <c r="Y2695">
        <v>69</v>
      </c>
    </row>
    <row r="2696" spans="1:25" x14ac:dyDescent="0.35">
      <c r="A2696">
        <v>2695</v>
      </c>
      <c r="B2696" t="s">
        <v>42</v>
      </c>
      <c r="C2696">
        <v>140931</v>
      </c>
      <c r="D2696">
        <f>ROUND(AI_Impact_on_Jobs_20303[[#This Row],[Salary]]/1000, 1)</f>
        <v>140.9</v>
      </c>
      <c r="E2696">
        <v>7</v>
      </c>
      <c r="F26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96" t="s">
        <v>19</v>
      </c>
      <c r="H2696">
        <v>13</v>
      </c>
      <c r="I2696">
        <v>145</v>
      </c>
      <c r="J2696">
        <v>52</v>
      </c>
      <c r="K2696" t="s">
        <v>27</v>
      </c>
      <c r="L2696">
        <f>IF(AI_Impact_on_Jobs_20303[[#This Row],[Risk_Category]] = "Low", AI_Impact_on_Jobs_20303[[#This Row],[Automation_Probability_2030]], 0)</f>
        <v>0</v>
      </c>
      <c r="M2696">
        <f>IF(AI_Impact_on_Jobs_20303[[#This Row],[Risk_Category]]="Medium", AI_Impact_on_Jobs_20303[[#This Row],[Automation_Probability_2030]], 0)</f>
        <v>52</v>
      </c>
      <c r="N2696">
        <f>IF(AI_Impact_on_Jobs_20303[[#This Row],[Risk_Category]]="High", AI_Impact_on_Jobs_20303[[#This Row],[Automation_Probability_2030]], 0)</f>
        <v>0</v>
      </c>
      <c r="O2696">
        <f>AVERAGE(AI_Impact_on_Jobs_20303[[#This Row],[Skill_1]:[Skill_10]])</f>
        <v>42.3</v>
      </c>
      <c r="P2696">
        <v>34</v>
      </c>
      <c r="Q2696">
        <v>34</v>
      </c>
      <c r="R2696">
        <v>75</v>
      </c>
      <c r="S2696">
        <v>68</v>
      </c>
      <c r="T2696">
        <v>73</v>
      </c>
      <c r="U2696">
        <v>25</v>
      </c>
      <c r="V2696">
        <v>17</v>
      </c>
      <c r="W2696">
        <v>72</v>
      </c>
      <c r="X2696">
        <v>3</v>
      </c>
      <c r="Y2696">
        <v>22</v>
      </c>
    </row>
    <row r="2697" spans="1:25" x14ac:dyDescent="0.35">
      <c r="A2697">
        <v>2696</v>
      </c>
      <c r="B2697" t="s">
        <v>42</v>
      </c>
      <c r="C2697">
        <v>68191</v>
      </c>
      <c r="D2697">
        <f>ROUND(AI_Impact_on_Jobs_20303[[#This Row],[Salary]]/1000, 1)</f>
        <v>68.2</v>
      </c>
      <c r="E2697">
        <v>7</v>
      </c>
      <c r="F26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97" t="s">
        <v>25</v>
      </c>
      <c r="H2697">
        <v>15</v>
      </c>
      <c r="I2697">
        <v>93</v>
      </c>
      <c r="J2697">
        <v>4</v>
      </c>
      <c r="K2697" t="s">
        <v>27</v>
      </c>
      <c r="L2697">
        <f>IF(AI_Impact_on_Jobs_20303[[#This Row],[Risk_Category]] = "Low", AI_Impact_on_Jobs_20303[[#This Row],[Automation_Probability_2030]], 0)</f>
        <v>0</v>
      </c>
      <c r="M2697">
        <f>IF(AI_Impact_on_Jobs_20303[[#This Row],[Risk_Category]]="Medium", AI_Impact_on_Jobs_20303[[#This Row],[Automation_Probability_2030]], 0)</f>
        <v>4</v>
      </c>
      <c r="N2697">
        <f>IF(AI_Impact_on_Jobs_20303[[#This Row],[Risk_Category]]="High", AI_Impact_on_Jobs_20303[[#This Row],[Automation_Probability_2030]], 0)</f>
        <v>0</v>
      </c>
      <c r="O2697">
        <f>AVERAGE(AI_Impact_on_Jobs_20303[[#This Row],[Skill_1]:[Skill_10]])</f>
        <v>34.9</v>
      </c>
      <c r="P2697">
        <v>89</v>
      </c>
      <c r="Q2697">
        <v>69</v>
      </c>
      <c r="R2697">
        <v>74</v>
      </c>
      <c r="S2697">
        <v>4</v>
      </c>
      <c r="T2697">
        <v>6</v>
      </c>
      <c r="U2697">
        <v>5</v>
      </c>
      <c r="V2697">
        <v>17</v>
      </c>
      <c r="W2697">
        <v>5</v>
      </c>
      <c r="X2697">
        <v>68</v>
      </c>
      <c r="Y2697">
        <v>12</v>
      </c>
    </row>
    <row r="2698" spans="1:25" x14ac:dyDescent="0.35">
      <c r="A2698">
        <v>2697</v>
      </c>
      <c r="B2698" t="s">
        <v>35</v>
      </c>
      <c r="C2698">
        <v>58453</v>
      </c>
      <c r="D2698">
        <f>ROUND(AI_Impact_on_Jobs_20303[[#This Row],[Salary]]/1000, 1)</f>
        <v>58.5</v>
      </c>
      <c r="E2698">
        <v>1</v>
      </c>
      <c r="F26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698" t="s">
        <v>38</v>
      </c>
      <c r="H2698">
        <v>44</v>
      </c>
      <c r="I2698">
        <v>124</v>
      </c>
      <c r="J2698">
        <v>61</v>
      </c>
      <c r="K2698" t="s">
        <v>27</v>
      </c>
      <c r="L2698">
        <f>IF(AI_Impact_on_Jobs_20303[[#This Row],[Risk_Category]] = "Low", AI_Impact_on_Jobs_20303[[#This Row],[Automation_Probability_2030]], 0)</f>
        <v>0</v>
      </c>
      <c r="M2698">
        <f>IF(AI_Impact_on_Jobs_20303[[#This Row],[Risk_Category]]="Medium", AI_Impact_on_Jobs_20303[[#This Row],[Automation_Probability_2030]], 0)</f>
        <v>61</v>
      </c>
      <c r="N2698">
        <f>IF(AI_Impact_on_Jobs_20303[[#This Row],[Risk_Category]]="High", AI_Impact_on_Jobs_20303[[#This Row],[Automation_Probability_2030]], 0)</f>
        <v>0</v>
      </c>
      <c r="O2698">
        <f>AVERAGE(AI_Impact_on_Jobs_20303[[#This Row],[Skill_1]:[Skill_10]])</f>
        <v>43.2</v>
      </c>
      <c r="P2698">
        <v>87</v>
      </c>
      <c r="Q2698">
        <v>2</v>
      </c>
      <c r="R2698">
        <v>99</v>
      </c>
      <c r="S2698">
        <v>76</v>
      </c>
      <c r="T2698">
        <v>16</v>
      </c>
      <c r="U2698">
        <v>84</v>
      </c>
      <c r="V2698">
        <v>5</v>
      </c>
      <c r="W2698">
        <v>7</v>
      </c>
      <c r="X2698">
        <v>13</v>
      </c>
      <c r="Y2698">
        <v>43</v>
      </c>
    </row>
    <row r="2699" spans="1:25" x14ac:dyDescent="0.35">
      <c r="A2699">
        <v>2698</v>
      </c>
      <c r="B2699" t="s">
        <v>34</v>
      </c>
      <c r="C2699">
        <v>114815</v>
      </c>
      <c r="D2699">
        <f>ROUND(AI_Impact_on_Jobs_20303[[#This Row],[Salary]]/1000, 1)</f>
        <v>114.8</v>
      </c>
      <c r="E2699">
        <v>15</v>
      </c>
      <c r="F26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699" t="s">
        <v>22</v>
      </c>
      <c r="H2699">
        <v>95</v>
      </c>
      <c r="I2699">
        <v>72</v>
      </c>
      <c r="J2699">
        <v>49</v>
      </c>
      <c r="K2699" t="s">
        <v>27</v>
      </c>
      <c r="L2699">
        <f>IF(AI_Impact_on_Jobs_20303[[#This Row],[Risk_Category]] = "Low", AI_Impact_on_Jobs_20303[[#This Row],[Automation_Probability_2030]], 0)</f>
        <v>0</v>
      </c>
      <c r="M2699">
        <f>IF(AI_Impact_on_Jobs_20303[[#This Row],[Risk_Category]]="Medium", AI_Impact_on_Jobs_20303[[#This Row],[Automation_Probability_2030]], 0)</f>
        <v>49</v>
      </c>
      <c r="N2699">
        <f>IF(AI_Impact_on_Jobs_20303[[#This Row],[Risk_Category]]="High", AI_Impact_on_Jobs_20303[[#This Row],[Automation_Probability_2030]], 0)</f>
        <v>0</v>
      </c>
      <c r="O2699">
        <f>AVERAGE(AI_Impact_on_Jobs_20303[[#This Row],[Skill_1]:[Skill_10]])</f>
        <v>58.6</v>
      </c>
      <c r="P2699">
        <v>23</v>
      </c>
      <c r="Q2699">
        <v>56</v>
      </c>
      <c r="R2699">
        <v>91</v>
      </c>
      <c r="S2699">
        <v>57</v>
      </c>
      <c r="T2699">
        <v>51</v>
      </c>
      <c r="U2699">
        <v>75</v>
      </c>
      <c r="V2699">
        <v>15</v>
      </c>
      <c r="W2699">
        <v>91</v>
      </c>
      <c r="X2699">
        <v>58</v>
      </c>
      <c r="Y2699">
        <v>69</v>
      </c>
    </row>
    <row r="2700" spans="1:25" x14ac:dyDescent="0.35">
      <c r="A2700">
        <v>2699</v>
      </c>
      <c r="B2700" t="s">
        <v>32</v>
      </c>
      <c r="C2700">
        <v>122562</v>
      </c>
      <c r="D2700">
        <f>ROUND(AI_Impact_on_Jobs_20303[[#This Row],[Salary]]/1000, 1)</f>
        <v>122.6</v>
      </c>
      <c r="E2700">
        <v>18</v>
      </c>
      <c r="F27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00" t="s">
        <v>25</v>
      </c>
      <c r="H2700">
        <v>64</v>
      </c>
      <c r="I2700">
        <v>114</v>
      </c>
      <c r="J2700">
        <v>59</v>
      </c>
      <c r="K2700" t="s">
        <v>27</v>
      </c>
      <c r="L2700">
        <f>IF(AI_Impact_on_Jobs_20303[[#This Row],[Risk_Category]] = "Low", AI_Impact_on_Jobs_20303[[#This Row],[Automation_Probability_2030]], 0)</f>
        <v>0</v>
      </c>
      <c r="M2700">
        <f>IF(AI_Impact_on_Jobs_20303[[#This Row],[Risk_Category]]="Medium", AI_Impact_on_Jobs_20303[[#This Row],[Automation_Probability_2030]], 0)</f>
        <v>59</v>
      </c>
      <c r="N2700">
        <f>IF(AI_Impact_on_Jobs_20303[[#This Row],[Risk_Category]]="High", AI_Impact_on_Jobs_20303[[#This Row],[Automation_Probability_2030]], 0)</f>
        <v>0</v>
      </c>
      <c r="O2700">
        <f>AVERAGE(AI_Impact_on_Jobs_20303[[#This Row],[Skill_1]:[Skill_10]])</f>
        <v>44.6</v>
      </c>
      <c r="P2700">
        <v>5</v>
      </c>
      <c r="Q2700">
        <v>38</v>
      </c>
      <c r="R2700">
        <v>96</v>
      </c>
      <c r="S2700">
        <v>26</v>
      </c>
      <c r="T2700">
        <v>54</v>
      </c>
      <c r="U2700">
        <v>18</v>
      </c>
      <c r="V2700">
        <v>32</v>
      </c>
      <c r="W2700">
        <v>72</v>
      </c>
      <c r="X2700">
        <v>64</v>
      </c>
      <c r="Y2700">
        <v>41</v>
      </c>
    </row>
    <row r="2701" spans="1:25" x14ac:dyDescent="0.35">
      <c r="A2701">
        <v>2700</v>
      </c>
      <c r="B2701" t="s">
        <v>33</v>
      </c>
      <c r="C2701">
        <v>145427</v>
      </c>
      <c r="D2701">
        <f>ROUND(AI_Impact_on_Jobs_20303[[#This Row],[Salary]]/1000, 1)</f>
        <v>145.4</v>
      </c>
      <c r="E2701">
        <v>7</v>
      </c>
      <c r="F27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01" t="s">
        <v>19</v>
      </c>
      <c r="H2701">
        <v>78</v>
      </c>
      <c r="I2701">
        <v>77</v>
      </c>
      <c r="J2701">
        <v>82</v>
      </c>
      <c r="K2701" t="s">
        <v>20</v>
      </c>
      <c r="L2701">
        <f>IF(AI_Impact_on_Jobs_20303[[#This Row],[Risk_Category]] = "Low", AI_Impact_on_Jobs_20303[[#This Row],[Automation_Probability_2030]], 0)</f>
        <v>0</v>
      </c>
      <c r="M2701">
        <f>IF(AI_Impact_on_Jobs_20303[[#This Row],[Risk_Category]]="Medium", AI_Impact_on_Jobs_20303[[#This Row],[Automation_Probability_2030]], 0)</f>
        <v>0</v>
      </c>
      <c r="N2701">
        <f>IF(AI_Impact_on_Jobs_20303[[#This Row],[Risk_Category]]="High", AI_Impact_on_Jobs_20303[[#This Row],[Automation_Probability_2030]], 0)</f>
        <v>82</v>
      </c>
      <c r="O2701">
        <f>AVERAGE(AI_Impact_on_Jobs_20303[[#This Row],[Skill_1]:[Skill_10]])</f>
        <v>46.8</v>
      </c>
      <c r="P2701">
        <v>88</v>
      </c>
      <c r="Q2701">
        <v>2</v>
      </c>
      <c r="R2701">
        <v>58</v>
      </c>
      <c r="S2701">
        <v>23</v>
      </c>
      <c r="T2701">
        <v>6</v>
      </c>
      <c r="U2701">
        <v>91</v>
      </c>
      <c r="V2701">
        <v>82</v>
      </c>
      <c r="W2701">
        <v>19</v>
      </c>
      <c r="X2701">
        <v>84</v>
      </c>
      <c r="Y2701">
        <v>15</v>
      </c>
    </row>
    <row r="2702" spans="1:25" x14ac:dyDescent="0.35">
      <c r="A2702">
        <v>2701</v>
      </c>
      <c r="B2702" t="s">
        <v>33</v>
      </c>
      <c r="C2702">
        <v>142113</v>
      </c>
      <c r="D2702">
        <f>ROUND(AI_Impact_on_Jobs_20303[[#This Row],[Salary]]/1000, 1)</f>
        <v>142.1</v>
      </c>
      <c r="E2702">
        <v>11</v>
      </c>
      <c r="F27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02" t="s">
        <v>38</v>
      </c>
      <c r="H2702">
        <v>43</v>
      </c>
      <c r="I2702">
        <v>87</v>
      </c>
      <c r="J2702">
        <v>85</v>
      </c>
      <c r="K2702" t="s">
        <v>20</v>
      </c>
      <c r="L2702">
        <f>IF(AI_Impact_on_Jobs_20303[[#This Row],[Risk_Category]] = "Low", AI_Impact_on_Jobs_20303[[#This Row],[Automation_Probability_2030]], 0)</f>
        <v>0</v>
      </c>
      <c r="M2702">
        <f>IF(AI_Impact_on_Jobs_20303[[#This Row],[Risk_Category]]="Medium", AI_Impact_on_Jobs_20303[[#This Row],[Automation_Probability_2030]], 0)</f>
        <v>0</v>
      </c>
      <c r="N2702">
        <f>IF(AI_Impact_on_Jobs_20303[[#This Row],[Risk_Category]]="High", AI_Impact_on_Jobs_20303[[#This Row],[Automation_Probability_2030]], 0)</f>
        <v>85</v>
      </c>
      <c r="O2702">
        <f>AVERAGE(AI_Impact_on_Jobs_20303[[#This Row],[Skill_1]:[Skill_10]])</f>
        <v>35.299999999999997</v>
      </c>
      <c r="P2702">
        <v>6</v>
      </c>
      <c r="Q2702">
        <v>69</v>
      </c>
      <c r="R2702">
        <v>78</v>
      </c>
      <c r="S2702">
        <v>4</v>
      </c>
      <c r="T2702">
        <v>17</v>
      </c>
      <c r="U2702">
        <v>3</v>
      </c>
      <c r="V2702">
        <v>64</v>
      </c>
      <c r="W2702">
        <v>27</v>
      </c>
      <c r="X2702">
        <v>46</v>
      </c>
      <c r="Y2702">
        <v>39</v>
      </c>
    </row>
    <row r="2703" spans="1:25" x14ac:dyDescent="0.35">
      <c r="A2703">
        <v>2702</v>
      </c>
      <c r="B2703" t="s">
        <v>41</v>
      </c>
      <c r="C2703">
        <v>111912</v>
      </c>
      <c r="D2703">
        <f>ROUND(AI_Impact_on_Jobs_20303[[#This Row],[Salary]]/1000, 1)</f>
        <v>111.9</v>
      </c>
      <c r="E2703">
        <v>10</v>
      </c>
      <c r="F27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03" t="s">
        <v>22</v>
      </c>
      <c r="H2703">
        <v>51</v>
      </c>
      <c r="I2703">
        <v>96</v>
      </c>
      <c r="J2703">
        <v>86</v>
      </c>
      <c r="K2703" t="s">
        <v>20</v>
      </c>
      <c r="L2703">
        <f>IF(AI_Impact_on_Jobs_20303[[#This Row],[Risk_Category]] = "Low", AI_Impact_on_Jobs_20303[[#This Row],[Automation_Probability_2030]], 0)</f>
        <v>0</v>
      </c>
      <c r="M2703">
        <f>IF(AI_Impact_on_Jobs_20303[[#This Row],[Risk_Category]]="Medium", AI_Impact_on_Jobs_20303[[#This Row],[Automation_Probability_2030]], 0)</f>
        <v>0</v>
      </c>
      <c r="N2703">
        <f>IF(AI_Impact_on_Jobs_20303[[#This Row],[Risk_Category]]="High", AI_Impact_on_Jobs_20303[[#This Row],[Automation_Probability_2030]], 0)</f>
        <v>86</v>
      </c>
      <c r="O2703">
        <f>AVERAGE(AI_Impact_on_Jobs_20303[[#This Row],[Skill_1]:[Skill_10]])</f>
        <v>47.8</v>
      </c>
      <c r="P2703">
        <v>25</v>
      </c>
      <c r="Q2703">
        <v>21</v>
      </c>
      <c r="R2703">
        <v>81</v>
      </c>
      <c r="S2703">
        <v>7</v>
      </c>
      <c r="T2703">
        <v>77</v>
      </c>
      <c r="U2703">
        <v>12</v>
      </c>
      <c r="V2703">
        <v>22</v>
      </c>
      <c r="W2703">
        <v>58</v>
      </c>
      <c r="X2703">
        <v>86</v>
      </c>
      <c r="Y2703">
        <v>89</v>
      </c>
    </row>
    <row r="2704" spans="1:25" x14ac:dyDescent="0.35">
      <c r="A2704">
        <v>2703</v>
      </c>
      <c r="B2704" t="s">
        <v>39</v>
      </c>
      <c r="C2704">
        <v>33390</v>
      </c>
      <c r="D2704">
        <f>ROUND(AI_Impact_on_Jobs_20303[[#This Row],[Salary]]/1000, 1)</f>
        <v>33.4</v>
      </c>
      <c r="E2704">
        <v>14</v>
      </c>
      <c r="F27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04" t="s">
        <v>38</v>
      </c>
      <c r="H2704">
        <v>4</v>
      </c>
      <c r="I2704">
        <v>132</v>
      </c>
      <c r="J2704">
        <v>92</v>
      </c>
      <c r="K2704" t="s">
        <v>20</v>
      </c>
      <c r="L2704">
        <f>IF(AI_Impact_on_Jobs_20303[[#This Row],[Risk_Category]] = "Low", AI_Impact_on_Jobs_20303[[#This Row],[Automation_Probability_2030]], 0)</f>
        <v>0</v>
      </c>
      <c r="M2704">
        <f>IF(AI_Impact_on_Jobs_20303[[#This Row],[Risk_Category]]="Medium", AI_Impact_on_Jobs_20303[[#This Row],[Automation_Probability_2030]], 0)</f>
        <v>0</v>
      </c>
      <c r="N2704">
        <f>IF(AI_Impact_on_Jobs_20303[[#This Row],[Risk_Category]]="High", AI_Impact_on_Jobs_20303[[#This Row],[Automation_Probability_2030]], 0)</f>
        <v>92</v>
      </c>
      <c r="O2704">
        <f>AVERAGE(AI_Impact_on_Jobs_20303[[#This Row],[Skill_1]:[Skill_10]])</f>
        <v>53.6</v>
      </c>
      <c r="P2704">
        <v>6</v>
      </c>
      <c r="Q2704">
        <v>42</v>
      </c>
      <c r="R2704">
        <v>54</v>
      </c>
      <c r="S2704">
        <v>23</v>
      </c>
      <c r="T2704">
        <v>52</v>
      </c>
      <c r="U2704">
        <v>89</v>
      </c>
      <c r="V2704">
        <v>87</v>
      </c>
      <c r="W2704">
        <v>94</v>
      </c>
      <c r="X2704">
        <v>48</v>
      </c>
      <c r="Y2704">
        <v>41</v>
      </c>
    </row>
    <row r="2705" spans="1:25" x14ac:dyDescent="0.35">
      <c r="A2705">
        <v>2704</v>
      </c>
      <c r="B2705" t="s">
        <v>35</v>
      </c>
      <c r="C2705">
        <v>100174</v>
      </c>
      <c r="D2705">
        <f>ROUND(AI_Impact_on_Jobs_20303[[#This Row],[Salary]]/1000, 1)</f>
        <v>100.2</v>
      </c>
      <c r="E2705">
        <v>20</v>
      </c>
      <c r="F27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05" t="s">
        <v>22</v>
      </c>
      <c r="H2705">
        <v>42</v>
      </c>
      <c r="I2705">
        <v>54</v>
      </c>
      <c r="J2705">
        <v>59</v>
      </c>
      <c r="K2705" t="s">
        <v>27</v>
      </c>
      <c r="L2705">
        <f>IF(AI_Impact_on_Jobs_20303[[#This Row],[Risk_Category]] = "Low", AI_Impact_on_Jobs_20303[[#This Row],[Automation_Probability_2030]], 0)</f>
        <v>0</v>
      </c>
      <c r="M2705">
        <f>IF(AI_Impact_on_Jobs_20303[[#This Row],[Risk_Category]]="Medium", AI_Impact_on_Jobs_20303[[#This Row],[Automation_Probability_2030]], 0)</f>
        <v>59</v>
      </c>
      <c r="N2705">
        <f>IF(AI_Impact_on_Jobs_20303[[#This Row],[Risk_Category]]="High", AI_Impact_on_Jobs_20303[[#This Row],[Automation_Probability_2030]], 0)</f>
        <v>0</v>
      </c>
      <c r="O2705">
        <f>AVERAGE(AI_Impact_on_Jobs_20303[[#This Row],[Skill_1]:[Skill_10]])</f>
        <v>40.299999999999997</v>
      </c>
      <c r="P2705">
        <v>28</v>
      </c>
      <c r="Q2705">
        <v>5</v>
      </c>
      <c r="R2705">
        <v>2</v>
      </c>
      <c r="S2705">
        <v>93</v>
      </c>
      <c r="T2705">
        <v>25</v>
      </c>
      <c r="U2705">
        <v>45</v>
      </c>
      <c r="V2705">
        <v>95</v>
      </c>
      <c r="W2705">
        <v>47</v>
      </c>
      <c r="X2705">
        <v>8</v>
      </c>
      <c r="Y2705">
        <v>55</v>
      </c>
    </row>
    <row r="2706" spans="1:25" x14ac:dyDescent="0.35">
      <c r="A2706">
        <v>2705</v>
      </c>
      <c r="B2706" t="s">
        <v>44</v>
      </c>
      <c r="C2706">
        <v>42225</v>
      </c>
      <c r="D2706">
        <f>ROUND(AI_Impact_on_Jobs_20303[[#This Row],[Salary]]/1000, 1)</f>
        <v>42.2</v>
      </c>
      <c r="E2706">
        <v>27</v>
      </c>
      <c r="F27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06" t="s">
        <v>22</v>
      </c>
      <c r="H2706">
        <v>1</v>
      </c>
      <c r="I2706">
        <v>135</v>
      </c>
      <c r="J2706">
        <v>42</v>
      </c>
      <c r="K2706" t="s">
        <v>27</v>
      </c>
      <c r="L2706">
        <f>IF(AI_Impact_on_Jobs_20303[[#This Row],[Risk_Category]] = "Low", AI_Impact_on_Jobs_20303[[#This Row],[Automation_Probability_2030]], 0)</f>
        <v>0</v>
      </c>
      <c r="M2706">
        <f>IF(AI_Impact_on_Jobs_20303[[#This Row],[Risk_Category]]="Medium", AI_Impact_on_Jobs_20303[[#This Row],[Automation_Probability_2030]], 0)</f>
        <v>42</v>
      </c>
      <c r="N2706">
        <f>IF(AI_Impact_on_Jobs_20303[[#This Row],[Risk_Category]]="High", AI_Impact_on_Jobs_20303[[#This Row],[Automation_Probability_2030]], 0)</f>
        <v>0</v>
      </c>
      <c r="O2706">
        <f>AVERAGE(AI_Impact_on_Jobs_20303[[#This Row],[Skill_1]:[Skill_10]])</f>
        <v>38.1</v>
      </c>
      <c r="P2706">
        <v>68</v>
      </c>
      <c r="Q2706">
        <v>51</v>
      </c>
      <c r="R2706">
        <v>22</v>
      </c>
      <c r="S2706">
        <v>52</v>
      </c>
      <c r="T2706">
        <v>7</v>
      </c>
      <c r="U2706">
        <v>35</v>
      </c>
      <c r="V2706">
        <v>52</v>
      </c>
      <c r="W2706">
        <v>23</v>
      </c>
      <c r="X2706">
        <v>66</v>
      </c>
      <c r="Y2706">
        <v>5</v>
      </c>
    </row>
    <row r="2707" spans="1:25" x14ac:dyDescent="0.35">
      <c r="A2707">
        <v>2706</v>
      </c>
      <c r="B2707" t="s">
        <v>41</v>
      </c>
      <c r="C2707">
        <v>62864</v>
      </c>
      <c r="D2707">
        <f>ROUND(AI_Impact_on_Jobs_20303[[#This Row],[Salary]]/1000, 1)</f>
        <v>62.9</v>
      </c>
      <c r="E2707">
        <v>29</v>
      </c>
      <c r="F27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07" t="s">
        <v>19</v>
      </c>
      <c r="H2707">
        <v>71</v>
      </c>
      <c r="I2707">
        <v>93</v>
      </c>
      <c r="J2707">
        <v>92</v>
      </c>
      <c r="K2707" t="s">
        <v>20</v>
      </c>
      <c r="L2707">
        <f>IF(AI_Impact_on_Jobs_20303[[#This Row],[Risk_Category]] = "Low", AI_Impact_on_Jobs_20303[[#This Row],[Automation_Probability_2030]], 0)</f>
        <v>0</v>
      </c>
      <c r="M2707">
        <f>IF(AI_Impact_on_Jobs_20303[[#This Row],[Risk_Category]]="Medium", AI_Impact_on_Jobs_20303[[#This Row],[Automation_Probability_2030]], 0)</f>
        <v>0</v>
      </c>
      <c r="N2707">
        <f>IF(AI_Impact_on_Jobs_20303[[#This Row],[Risk_Category]]="High", AI_Impact_on_Jobs_20303[[#This Row],[Automation_Probability_2030]], 0)</f>
        <v>92</v>
      </c>
      <c r="O2707">
        <f>AVERAGE(AI_Impact_on_Jobs_20303[[#This Row],[Skill_1]:[Skill_10]])</f>
        <v>62.1</v>
      </c>
      <c r="P2707">
        <v>63</v>
      </c>
      <c r="Q2707">
        <v>96</v>
      </c>
      <c r="R2707">
        <v>28</v>
      </c>
      <c r="S2707">
        <v>94</v>
      </c>
      <c r="T2707">
        <v>61</v>
      </c>
      <c r="U2707">
        <v>75</v>
      </c>
      <c r="V2707">
        <v>9</v>
      </c>
      <c r="W2707">
        <v>55</v>
      </c>
      <c r="X2707">
        <v>86</v>
      </c>
      <c r="Y2707">
        <v>54</v>
      </c>
    </row>
    <row r="2708" spans="1:25" x14ac:dyDescent="0.35">
      <c r="A2708">
        <v>2707</v>
      </c>
      <c r="B2708" t="s">
        <v>29</v>
      </c>
      <c r="C2708">
        <v>102135</v>
      </c>
      <c r="D2708">
        <f>ROUND(AI_Impact_on_Jobs_20303[[#This Row],[Salary]]/1000, 1)</f>
        <v>102.1</v>
      </c>
      <c r="E2708">
        <v>15</v>
      </c>
      <c r="F27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08" t="s">
        <v>19</v>
      </c>
      <c r="H2708">
        <v>45</v>
      </c>
      <c r="I2708">
        <v>65</v>
      </c>
      <c r="J2708">
        <v>19</v>
      </c>
      <c r="K2708" t="s">
        <v>23</v>
      </c>
      <c r="L2708">
        <f>IF(AI_Impact_on_Jobs_20303[[#This Row],[Risk_Category]] = "Low", AI_Impact_on_Jobs_20303[[#This Row],[Automation_Probability_2030]], 0)</f>
        <v>19</v>
      </c>
      <c r="M2708">
        <f>IF(AI_Impact_on_Jobs_20303[[#This Row],[Risk_Category]]="Medium", AI_Impact_on_Jobs_20303[[#This Row],[Automation_Probability_2030]], 0)</f>
        <v>0</v>
      </c>
      <c r="N2708">
        <f>IF(AI_Impact_on_Jobs_20303[[#This Row],[Risk_Category]]="High", AI_Impact_on_Jobs_20303[[#This Row],[Automation_Probability_2030]], 0)</f>
        <v>0</v>
      </c>
      <c r="O2708">
        <f>AVERAGE(AI_Impact_on_Jobs_20303[[#This Row],[Skill_1]:[Skill_10]])</f>
        <v>53.9</v>
      </c>
      <c r="P2708">
        <v>98</v>
      </c>
      <c r="Q2708">
        <v>79</v>
      </c>
      <c r="R2708">
        <v>75</v>
      </c>
      <c r="S2708">
        <v>64</v>
      </c>
      <c r="T2708">
        <v>35</v>
      </c>
      <c r="U2708">
        <v>17</v>
      </c>
      <c r="V2708">
        <v>22</v>
      </c>
      <c r="W2708">
        <v>1</v>
      </c>
      <c r="X2708">
        <v>67</v>
      </c>
      <c r="Y2708">
        <v>81</v>
      </c>
    </row>
    <row r="2709" spans="1:25" x14ac:dyDescent="0.35">
      <c r="A2709">
        <v>2708</v>
      </c>
      <c r="B2709" t="s">
        <v>40</v>
      </c>
      <c r="C2709">
        <v>120061</v>
      </c>
      <c r="D2709">
        <f>ROUND(AI_Impact_on_Jobs_20303[[#This Row],[Salary]]/1000, 1)</f>
        <v>120.1</v>
      </c>
      <c r="E2709">
        <v>26</v>
      </c>
      <c r="F27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09" t="s">
        <v>38</v>
      </c>
      <c r="H2709">
        <v>9</v>
      </c>
      <c r="I2709">
        <v>84</v>
      </c>
      <c r="J2709">
        <v>12</v>
      </c>
      <c r="K2709" t="s">
        <v>23</v>
      </c>
      <c r="L2709">
        <f>IF(AI_Impact_on_Jobs_20303[[#This Row],[Risk_Category]] = "Low", AI_Impact_on_Jobs_20303[[#This Row],[Automation_Probability_2030]], 0)</f>
        <v>12</v>
      </c>
      <c r="M2709">
        <f>IF(AI_Impact_on_Jobs_20303[[#This Row],[Risk_Category]]="Medium", AI_Impact_on_Jobs_20303[[#This Row],[Automation_Probability_2030]], 0)</f>
        <v>0</v>
      </c>
      <c r="N2709">
        <f>IF(AI_Impact_on_Jobs_20303[[#This Row],[Risk_Category]]="High", AI_Impact_on_Jobs_20303[[#This Row],[Automation_Probability_2030]], 0)</f>
        <v>0</v>
      </c>
      <c r="O2709">
        <f>AVERAGE(AI_Impact_on_Jobs_20303[[#This Row],[Skill_1]:[Skill_10]])</f>
        <v>49.3</v>
      </c>
      <c r="P2709">
        <v>45</v>
      </c>
      <c r="Q2709">
        <v>26</v>
      </c>
      <c r="R2709">
        <v>34</v>
      </c>
      <c r="S2709">
        <v>91</v>
      </c>
      <c r="T2709">
        <v>33</v>
      </c>
      <c r="U2709">
        <v>79</v>
      </c>
      <c r="V2709">
        <v>63</v>
      </c>
      <c r="W2709">
        <v>34</v>
      </c>
      <c r="X2709">
        <v>82</v>
      </c>
      <c r="Y2709">
        <v>6</v>
      </c>
    </row>
    <row r="2710" spans="1:25" x14ac:dyDescent="0.35">
      <c r="A2710">
        <v>2709</v>
      </c>
      <c r="B2710" t="s">
        <v>33</v>
      </c>
      <c r="C2710">
        <v>84879</v>
      </c>
      <c r="D2710">
        <f>ROUND(AI_Impact_on_Jobs_20303[[#This Row],[Salary]]/1000, 1)</f>
        <v>84.9</v>
      </c>
      <c r="E2710">
        <v>3</v>
      </c>
      <c r="F27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10" t="s">
        <v>25</v>
      </c>
      <c r="H2710">
        <v>7</v>
      </c>
      <c r="I2710">
        <v>125</v>
      </c>
      <c r="J2710">
        <v>81</v>
      </c>
      <c r="K2710" t="s">
        <v>20</v>
      </c>
      <c r="L2710">
        <f>IF(AI_Impact_on_Jobs_20303[[#This Row],[Risk_Category]] = "Low", AI_Impact_on_Jobs_20303[[#This Row],[Automation_Probability_2030]], 0)</f>
        <v>0</v>
      </c>
      <c r="M2710">
        <f>IF(AI_Impact_on_Jobs_20303[[#This Row],[Risk_Category]]="Medium", AI_Impact_on_Jobs_20303[[#This Row],[Automation_Probability_2030]], 0)</f>
        <v>0</v>
      </c>
      <c r="N2710">
        <f>IF(AI_Impact_on_Jobs_20303[[#This Row],[Risk_Category]]="High", AI_Impact_on_Jobs_20303[[#This Row],[Automation_Probability_2030]], 0)</f>
        <v>81</v>
      </c>
      <c r="O2710">
        <f>AVERAGE(AI_Impact_on_Jobs_20303[[#This Row],[Skill_1]:[Skill_10]])</f>
        <v>38.5</v>
      </c>
      <c r="P2710">
        <v>41</v>
      </c>
      <c r="Q2710">
        <v>15</v>
      </c>
      <c r="R2710">
        <v>16</v>
      </c>
      <c r="S2710">
        <v>8</v>
      </c>
      <c r="T2710">
        <v>83</v>
      </c>
      <c r="U2710">
        <v>56</v>
      </c>
      <c r="V2710">
        <v>3</v>
      </c>
      <c r="W2710">
        <v>93</v>
      </c>
      <c r="X2710">
        <v>62</v>
      </c>
      <c r="Y2710">
        <v>8</v>
      </c>
    </row>
    <row r="2711" spans="1:25" x14ac:dyDescent="0.35">
      <c r="A2711">
        <v>2710</v>
      </c>
      <c r="B2711" t="s">
        <v>42</v>
      </c>
      <c r="C2711">
        <v>105342</v>
      </c>
      <c r="D2711">
        <f>ROUND(AI_Impact_on_Jobs_20303[[#This Row],[Salary]]/1000, 1)</f>
        <v>105.3</v>
      </c>
      <c r="E2711">
        <v>22</v>
      </c>
      <c r="F27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11" t="s">
        <v>38</v>
      </c>
      <c r="H2711">
        <v>45</v>
      </c>
      <c r="I2711">
        <v>137</v>
      </c>
      <c r="J2711">
        <v>44</v>
      </c>
      <c r="K2711" t="s">
        <v>27</v>
      </c>
      <c r="L2711">
        <f>IF(AI_Impact_on_Jobs_20303[[#This Row],[Risk_Category]] = "Low", AI_Impact_on_Jobs_20303[[#This Row],[Automation_Probability_2030]], 0)</f>
        <v>0</v>
      </c>
      <c r="M2711">
        <f>IF(AI_Impact_on_Jobs_20303[[#This Row],[Risk_Category]]="Medium", AI_Impact_on_Jobs_20303[[#This Row],[Automation_Probability_2030]], 0)</f>
        <v>44</v>
      </c>
      <c r="N2711">
        <f>IF(AI_Impact_on_Jobs_20303[[#This Row],[Risk_Category]]="High", AI_Impact_on_Jobs_20303[[#This Row],[Automation_Probability_2030]], 0)</f>
        <v>0</v>
      </c>
      <c r="O2711">
        <f>AVERAGE(AI_Impact_on_Jobs_20303[[#This Row],[Skill_1]:[Skill_10]])</f>
        <v>57.1</v>
      </c>
      <c r="P2711">
        <v>73</v>
      </c>
      <c r="Q2711">
        <v>66</v>
      </c>
      <c r="R2711">
        <v>15</v>
      </c>
      <c r="S2711">
        <v>77</v>
      </c>
      <c r="T2711">
        <v>11</v>
      </c>
      <c r="U2711">
        <v>73</v>
      </c>
      <c r="V2711">
        <v>99</v>
      </c>
      <c r="W2711">
        <v>96</v>
      </c>
      <c r="X2711">
        <v>8</v>
      </c>
      <c r="Y2711">
        <v>53</v>
      </c>
    </row>
    <row r="2712" spans="1:25" x14ac:dyDescent="0.35">
      <c r="A2712">
        <v>2711</v>
      </c>
      <c r="B2712" t="s">
        <v>32</v>
      </c>
      <c r="C2712">
        <v>115424</v>
      </c>
      <c r="D2712">
        <f>ROUND(AI_Impact_on_Jobs_20303[[#This Row],[Salary]]/1000, 1)</f>
        <v>115.4</v>
      </c>
      <c r="E2712">
        <v>27</v>
      </c>
      <c r="F27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12" t="s">
        <v>22</v>
      </c>
      <c r="H2712">
        <v>73</v>
      </c>
      <c r="I2712">
        <v>51</v>
      </c>
      <c r="J2712">
        <v>34</v>
      </c>
      <c r="K2712" t="s">
        <v>27</v>
      </c>
      <c r="L2712">
        <f>IF(AI_Impact_on_Jobs_20303[[#This Row],[Risk_Category]] = "Low", AI_Impact_on_Jobs_20303[[#This Row],[Automation_Probability_2030]], 0)</f>
        <v>0</v>
      </c>
      <c r="M2712">
        <f>IF(AI_Impact_on_Jobs_20303[[#This Row],[Risk_Category]]="Medium", AI_Impact_on_Jobs_20303[[#This Row],[Automation_Probability_2030]], 0)</f>
        <v>34</v>
      </c>
      <c r="N2712">
        <f>IF(AI_Impact_on_Jobs_20303[[#This Row],[Risk_Category]]="High", AI_Impact_on_Jobs_20303[[#This Row],[Automation_Probability_2030]], 0)</f>
        <v>0</v>
      </c>
      <c r="O2712">
        <f>AVERAGE(AI_Impact_on_Jobs_20303[[#This Row],[Skill_1]:[Skill_10]])</f>
        <v>48</v>
      </c>
      <c r="P2712">
        <v>6</v>
      </c>
      <c r="Q2712">
        <v>1</v>
      </c>
      <c r="R2712">
        <v>91</v>
      </c>
      <c r="S2712">
        <v>49</v>
      </c>
      <c r="T2712">
        <v>26</v>
      </c>
      <c r="U2712">
        <v>39</v>
      </c>
      <c r="V2712">
        <v>85</v>
      </c>
      <c r="W2712">
        <v>93</v>
      </c>
      <c r="X2712">
        <v>12</v>
      </c>
      <c r="Y2712">
        <v>78</v>
      </c>
    </row>
    <row r="2713" spans="1:25" x14ac:dyDescent="0.35">
      <c r="A2713">
        <v>2712</v>
      </c>
      <c r="B2713" t="s">
        <v>18</v>
      </c>
      <c r="C2713">
        <v>75381</v>
      </c>
      <c r="D2713">
        <f>ROUND(AI_Impact_on_Jobs_20303[[#This Row],[Salary]]/1000, 1)</f>
        <v>75.400000000000006</v>
      </c>
      <c r="E2713">
        <v>12</v>
      </c>
      <c r="F27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13" t="s">
        <v>38</v>
      </c>
      <c r="H2713">
        <v>87</v>
      </c>
      <c r="I2713">
        <v>139</v>
      </c>
      <c r="J2713">
        <v>84</v>
      </c>
      <c r="K2713" t="s">
        <v>20</v>
      </c>
      <c r="L2713">
        <f>IF(AI_Impact_on_Jobs_20303[[#This Row],[Risk_Category]] = "Low", AI_Impact_on_Jobs_20303[[#This Row],[Automation_Probability_2030]], 0)</f>
        <v>0</v>
      </c>
      <c r="M2713">
        <f>IF(AI_Impact_on_Jobs_20303[[#This Row],[Risk_Category]]="Medium", AI_Impact_on_Jobs_20303[[#This Row],[Automation_Probability_2030]], 0)</f>
        <v>0</v>
      </c>
      <c r="N2713">
        <f>IF(AI_Impact_on_Jobs_20303[[#This Row],[Risk_Category]]="High", AI_Impact_on_Jobs_20303[[#This Row],[Automation_Probability_2030]], 0)</f>
        <v>84</v>
      </c>
      <c r="O2713">
        <f>AVERAGE(AI_Impact_on_Jobs_20303[[#This Row],[Skill_1]:[Skill_10]])</f>
        <v>53</v>
      </c>
      <c r="P2713">
        <v>7</v>
      </c>
      <c r="Q2713">
        <v>48</v>
      </c>
      <c r="R2713">
        <v>21</v>
      </c>
      <c r="S2713">
        <v>44</v>
      </c>
      <c r="T2713">
        <v>72</v>
      </c>
      <c r="U2713">
        <v>67</v>
      </c>
      <c r="V2713">
        <v>78</v>
      </c>
      <c r="W2713">
        <v>48</v>
      </c>
      <c r="X2713">
        <v>51</v>
      </c>
      <c r="Y2713">
        <v>94</v>
      </c>
    </row>
    <row r="2714" spans="1:25" x14ac:dyDescent="0.35">
      <c r="A2714">
        <v>2713</v>
      </c>
      <c r="B2714" t="s">
        <v>28</v>
      </c>
      <c r="C2714">
        <v>112146</v>
      </c>
      <c r="D2714">
        <f>ROUND(AI_Impact_on_Jobs_20303[[#This Row],[Salary]]/1000, 1)</f>
        <v>112.1</v>
      </c>
      <c r="E2714">
        <v>23</v>
      </c>
      <c r="F27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14" t="s">
        <v>22</v>
      </c>
      <c r="H2714">
        <v>75</v>
      </c>
      <c r="I2714">
        <v>116</v>
      </c>
      <c r="J2714">
        <v>56</v>
      </c>
      <c r="K2714" t="s">
        <v>27</v>
      </c>
      <c r="L2714">
        <f>IF(AI_Impact_on_Jobs_20303[[#This Row],[Risk_Category]] = "Low", AI_Impact_on_Jobs_20303[[#This Row],[Automation_Probability_2030]], 0)</f>
        <v>0</v>
      </c>
      <c r="M2714">
        <f>IF(AI_Impact_on_Jobs_20303[[#This Row],[Risk_Category]]="Medium", AI_Impact_on_Jobs_20303[[#This Row],[Automation_Probability_2030]], 0)</f>
        <v>56</v>
      </c>
      <c r="N2714">
        <f>IF(AI_Impact_on_Jobs_20303[[#This Row],[Risk_Category]]="High", AI_Impact_on_Jobs_20303[[#This Row],[Automation_Probability_2030]], 0)</f>
        <v>0</v>
      </c>
      <c r="O2714">
        <f>AVERAGE(AI_Impact_on_Jobs_20303[[#This Row],[Skill_1]:[Skill_10]])</f>
        <v>56.9</v>
      </c>
      <c r="P2714">
        <v>91</v>
      </c>
      <c r="Q2714">
        <v>36</v>
      </c>
      <c r="R2714">
        <v>43</v>
      </c>
      <c r="S2714">
        <v>38</v>
      </c>
      <c r="T2714">
        <v>77</v>
      </c>
      <c r="U2714">
        <v>87</v>
      </c>
      <c r="V2714">
        <v>36</v>
      </c>
      <c r="W2714">
        <v>14</v>
      </c>
      <c r="X2714">
        <v>49</v>
      </c>
      <c r="Y2714">
        <v>98</v>
      </c>
    </row>
    <row r="2715" spans="1:25" x14ac:dyDescent="0.35">
      <c r="A2715">
        <v>2714</v>
      </c>
      <c r="B2715" t="s">
        <v>44</v>
      </c>
      <c r="C2715">
        <v>61973</v>
      </c>
      <c r="D2715">
        <f>ROUND(AI_Impact_on_Jobs_20303[[#This Row],[Salary]]/1000, 1)</f>
        <v>62</v>
      </c>
      <c r="E2715">
        <v>11</v>
      </c>
      <c r="F27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15" t="s">
        <v>25</v>
      </c>
      <c r="H2715">
        <v>45</v>
      </c>
      <c r="I2715">
        <v>77</v>
      </c>
      <c r="J2715">
        <v>67</v>
      </c>
      <c r="K2715" t="s">
        <v>27</v>
      </c>
      <c r="L2715">
        <f>IF(AI_Impact_on_Jobs_20303[[#This Row],[Risk_Category]] = "Low", AI_Impact_on_Jobs_20303[[#This Row],[Automation_Probability_2030]], 0)</f>
        <v>0</v>
      </c>
      <c r="M2715">
        <f>IF(AI_Impact_on_Jobs_20303[[#This Row],[Risk_Category]]="Medium", AI_Impact_on_Jobs_20303[[#This Row],[Automation_Probability_2030]], 0)</f>
        <v>67</v>
      </c>
      <c r="N2715">
        <f>IF(AI_Impact_on_Jobs_20303[[#This Row],[Risk_Category]]="High", AI_Impact_on_Jobs_20303[[#This Row],[Automation_Probability_2030]], 0)</f>
        <v>0</v>
      </c>
      <c r="O2715">
        <f>AVERAGE(AI_Impact_on_Jobs_20303[[#This Row],[Skill_1]:[Skill_10]])</f>
        <v>45.8</v>
      </c>
      <c r="P2715">
        <v>55</v>
      </c>
      <c r="Q2715">
        <v>58</v>
      </c>
      <c r="R2715">
        <v>1</v>
      </c>
      <c r="S2715">
        <v>65</v>
      </c>
      <c r="T2715">
        <v>31</v>
      </c>
      <c r="U2715">
        <v>51</v>
      </c>
      <c r="V2715">
        <v>53</v>
      </c>
      <c r="W2715">
        <v>59</v>
      </c>
      <c r="X2715">
        <v>82</v>
      </c>
      <c r="Y2715">
        <v>3</v>
      </c>
    </row>
    <row r="2716" spans="1:25" x14ac:dyDescent="0.35">
      <c r="A2716">
        <v>2715</v>
      </c>
      <c r="B2716" t="s">
        <v>26</v>
      </c>
      <c r="C2716">
        <v>147442</v>
      </c>
      <c r="D2716">
        <f>ROUND(AI_Impact_on_Jobs_20303[[#This Row],[Salary]]/1000, 1)</f>
        <v>147.4</v>
      </c>
      <c r="E2716">
        <v>16</v>
      </c>
      <c r="F27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16" t="s">
        <v>22</v>
      </c>
      <c r="H2716">
        <v>8</v>
      </c>
      <c r="I2716">
        <v>122</v>
      </c>
      <c r="J2716">
        <v>39</v>
      </c>
      <c r="K2716" t="s">
        <v>27</v>
      </c>
      <c r="L2716">
        <f>IF(AI_Impact_on_Jobs_20303[[#This Row],[Risk_Category]] = "Low", AI_Impact_on_Jobs_20303[[#This Row],[Automation_Probability_2030]], 0)</f>
        <v>0</v>
      </c>
      <c r="M2716">
        <f>IF(AI_Impact_on_Jobs_20303[[#This Row],[Risk_Category]]="Medium", AI_Impact_on_Jobs_20303[[#This Row],[Automation_Probability_2030]], 0)</f>
        <v>39</v>
      </c>
      <c r="N2716">
        <f>IF(AI_Impact_on_Jobs_20303[[#This Row],[Risk_Category]]="High", AI_Impact_on_Jobs_20303[[#This Row],[Automation_Probability_2030]], 0)</f>
        <v>0</v>
      </c>
      <c r="O2716">
        <f>AVERAGE(AI_Impact_on_Jobs_20303[[#This Row],[Skill_1]:[Skill_10]])</f>
        <v>45.6</v>
      </c>
      <c r="P2716">
        <v>0</v>
      </c>
      <c r="Q2716">
        <v>67</v>
      </c>
      <c r="R2716">
        <v>16</v>
      </c>
      <c r="S2716">
        <v>96</v>
      </c>
      <c r="T2716">
        <v>6</v>
      </c>
      <c r="U2716">
        <v>85</v>
      </c>
      <c r="V2716">
        <v>81</v>
      </c>
      <c r="W2716">
        <v>56</v>
      </c>
      <c r="X2716">
        <v>44</v>
      </c>
      <c r="Y2716">
        <v>5</v>
      </c>
    </row>
    <row r="2717" spans="1:25" x14ac:dyDescent="0.35">
      <c r="A2717">
        <v>2716</v>
      </c>
      <c r="B2717" t="s">
        <v>40</v>
      </c>
      <c r="C2717">
        <v>73904</v>
      </c>
      <c r="D2717">
        <f>ROUND(AI_Impact_on_Jobs_20303[[#This Row],[Salary]]/1000, 1)</f>
        <v>73.900000000000006</v>
      </c>
      <c r="E2717">
        <v>2</v>
      </c>
      <c r="F27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17" t="s">
        <v>38</v>
      </c>
      <c r="H2717">
        <v>64</v>
      </c>
      <c r="I2717">
        <v>71</v>
      </c>
      <c r="J2717">
        <v>2</v>
      </c>
      <c r="K2717" t="s">
        <v>23</v>
      </c>
      <c r="L2717">
        <f>IF(AI_Impact_on_Jobs_20303[[#This Row],[Risk_Category]] = "Low", AI_Impact_on_Jobs_20303[[#This Row],[Automation_Probability_2030]], 0)</f>
        <v>2</v>
      </c>
      <c r="M2717">
        <f>IF(AI_Impact_on_Jobs_20303[[#This Row],[Risk_Category]]="Medium", AI_Impact_on_Jobs_20303[[#This Row],[Automation_Probability_2030]], 0)</f>
        <v>0</v>
      </c>
      <c r="N2717">
        <f>IF(AI_Impact_on_Jobs_20303[[#This Row],[Risk_Category]]="High", AI_Impact_on_Jobs_20303[[#This Row],[Automation_Probability_2030]], 0)</f>
        <v>0</v>
      </c>
      <c r="O2717">
        <f>AVERAGE(AI_Impact_on_Jobs_20303[[#This Row],[Skill_1]:[Skill_10]])</f>
        <v>24.2</v>
      </c>
      <c r="P2717">
        <v>4</v>
      </c>
      <c r="Q2717">
        <v>6</v>
      </c>
      <c r="R2717">
        <v>38</v>
      </c>
      <c r="S2717">
        <v>23</v>
      </c>
      <c r="T2717">
        <v>84</v>
      </c>
      <c r="U2717">
        <v>1</v>
      </c>
      <c r="V2717">
        <v>36</v>
      </c>
      <c r="W2717">
        <v>7</v>
      </c>
      <c r="X2717">
        <v>9</v>
      </c>
      <c r="Y2717">
        <v>34</v>
      </c>
    </row>
    <row r="2718" spans="1:25" x14ac:dyDescent="0.35">
      <c r="A2718">
        <v>2717</v>
      </c>
      <c r="B2718" t="s">
        <v>34</v>
      </c>
      <c r="C2718">
        <v>131937</v>
      </c>
      <c r="D2718">
        <f>ROUND(AI_Impact_on_Jobs_20303[[#This Row],[Salary]]/1000, 1)</f>
        <v>131.9</v>
      </c>
      <c r="E2718">
        <v>24</v>
      </c>
      <c r="F27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18" t="s">
        <v>38</v>
      </c>
      <c r="H2718">
        <v>37</v>
      </c>
      <c r="I2718">
        <v>7</v>
      </c>
      <c r="J2718">
        <v>43</v>
      </c>
      <c r="K2718" t="s">
        <v>27</v>
      </c>
      <c r="L2718">
        <f>IF(AI_Impact_on_Jobs_20303[[#This Row],[Risk_Category]] = "Low", AI_Impact_on_Jobs_20303[[#This Row],[Automation_Probability_2030]], 0)</f>
        <v>0</v>
      </c>
      <c r="M2718">
        <f>IF(AI_Impact_on_Jobs_20303[[#This Row],[Risk_Category]]="Medium", AI_Impact_on_Jobs_20303[[#This Row],[Automation_Probability_2030]], 0)</f>
        <v>43</v>
      </c>
      <c r="N2718">
        <f>IF(AI_Impact_on_Jobs_20303[[#This Row],[Risk_Category]]="High", AI_Impact_on_Jobs_20303[[#This Row],[Automation_Probability_2030]], 0)</f>
        <v>0</v>
      </c>
      <c r="O2718">
        <f>AVERAGE(AI_Impact_on_Jobs_20303[[#This Row],[Skill_1]:[Skill_10]])</f>
        <v>51.6</v>
      </c>
      <c r="P2718">
        <v>64</v>
      </c>
      <c r="Q2718">
        <v>72</v>
      </c>
      <c r="R2718">
        <v>37</v>
      </c>
      <c r="S2718">
        <v>15</v>
      </c>
      <c r="T2718">
        <v>14</v>
      </c>
      <c r="U2718">
        <v>81</v>
      </c>
      <c r="V2718">
        <v>65</v>
      </c>
      <c r="W2718">
        <v>73</v>
      </c>
      <c r="X2718">
        <v>49</v>
      </c>
      <c r="Y2718">
        <v>46</v>
      </c>
    </row>
    <row r="2719" spans="1:25" x14ac:dyDescent="0.35">
      <c r="A2719">
        <v>2718</v>
      </c>
      <c r="B2719" t="s">
        <v>37</v>
      </c>
      <c r="C2719">
        <v>122928</v>
      </c>
      <c r="D2719">
        <f>ROUND(AI_Impact_on_Jobs_20303[[#This Row],[Salary]]/1000, 1)</f>
        <v>122.9</v>
      </c>
      <c r="E2719">
        <v>23</v>
      </c>
      <c r="F27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19" t="s">
        <v>19</v>
      </c>
      <c r="H2719">
        <v>5</v>
      </c>
      <c r="I2719">
        <v>91</v>
      </c>
      <c r="J2719">
        <v>67</v>
      </c>
      <c r="K2719" t="s">
        <v>27</v>
      </c>
      <c r="L2719">
        <f>IF(AI_Impact_on_Jobs_20303[[#This Row],[Risk_Category]] = "Low", AI_Impact_on_Jobs_20303[[#This Row],[Automation_Probability_2030]], 0)</f>
        <v>0</v>
      </c>
      <c r="M2719">
        <f>IF(AI_Impact_on_Jobs_20303[[#This Row],[Risk_Category]]="Medium", AI_Impact_on_Jobs_20303[[#This Row],[Automation_Probability_2030]], 0)</f>
        <v>67</v>
      </c>
      <c r="N2719">
        <f>IF(AI_Impact_on_Jobs_20303[[#This Row],[Risk_Category]]="High", AI_Impact_on_Jobs_20303[[#This Row],[Automation_Probability_2030]], 0)</f>
        <v>0</v>
      </c>
      <c r="O2719">
        <f>AVERAGE(AI_Impact_on_Jobs_20303[[#This Row],[Skill_1]:[Skill_10]])</f>
        <v>58.3</v>
      </c>
      <c r="P2719">
        <v>61</v>
      </c>
      <c r="Q2719">
        <v>29</v>
      </c>
      <c r="R2719">
        <v>56</v>
      </c>
      <c r="S2719">
        <v>99</v>
      </c>
      <c r="T2719">
        <v>85</v>
      </c>
      <c r="U2719">
        <v>28</v>
      </c>
      <c r="V2719">
        <v>95</v>
      </c>
      <c r="W2719">
        <v>98</v>
      </c>
      <c r="X2719">
        <v>23</v>
      </c>
      <c r="Y2719">
        <v>9</v>
      </c>
    </row>
    <row r="2720" spans="1:25" x14ac:dyDescent="0.35">
      <c r="A2720">
        <v>2719</v>
      </c>
      <c r="B2720" t="s">
        <v>28</v>
      </c>
      <c r="C2720">
        <v>133120</v>
      </c>
      <c r="D2720">
        <f>ROUND(AI_Impact_on_Jobs_20303[[#This Row],[Salary]]/1000, 1)</f>
        <v>133.1</v>
      </c>
      <c r="E2720">
        <v>25</v>
      </c>
      <c r="F27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20" t="s">
        <v>25</v>
      </c>
      <c r="H2720">
        <v>4</v>
      </c>
      <c r="I2720">
        <v>117</v>
      </c>
      <c r="J2720">
        <v>42</v>
      </c>
      <c r="K2720" t="s">
        <v>27</v>
      </c>
      <c r="L2720">
        <f>IF(AI_Impact_on_Jobs_20303[[#This Row],[Risk_Category]] = "Low", AI_Impact_on_Jobs_20303[[#This Row],[Automation_Probability_2030]], 0)</f>
        <v>0</v>
      </c>
      <c r="M2720">
        <f>IF(AI_Impact_on_Jobs_20303[[#This Row],[Risk_Category]]="Medium", AI_Impact_on_Jobs_20303[[#This Row],[Automation_Probability_2030]], 0)</f>
        <v>42</v>
      </c>
      <c r="N2720">
        <f>IF(AI_Impact_on_Jobs_20303[[#This Row],[Risk_Category]]="High", AI_Impact_on_Jobs_20303[[#This Row],[Automation_Probability_2030]], 0)</f>
        <v>0</v>
      </c>
      <c r="O2720">
        <f>AVERAGE(AI_Impact_on_Jobs_20303[[#This Row],[Skill_1]:[Skill_10]])</f>
        <v>53.3</v>
      </c>
      <c r="P2720">
        <v>67</v>
      </c>
      <c r="Q2720">
        <v>91</v>
      </c>
      <c r="R2720">
        <v>5</v>
      </c>
      <c r="S2720">
        <v>41</v>
      </c>
      <c r="T2720">
        <v>92</v>
      </c>
      <c r="U2720">
        <v>97</v>
      </c>
      <c r="V2720">
        <v>6</v>
      </c>
      <c r="W2720">
        <v>92</v>
      </c>
      <c r="X2720">
        <v>8</v>
      </c>
      <c r="Y2720">
        <v>34</v>
      </c>
    </row>
    <row r="2721" spans="1:25" x14ac:dyDescent="0.35">
      <c r="A2721">
        <v>2720</v>
      </c>
      <c r="B2721" t="s">
        <v>36</v>
      </c>
      <c r="C2721">
        <v>33796</v>
      </c>
      <c r="D2721">
        <f>ROUND(AI_Impact_on_Jobs_20303[[#This Row],[Salary]]/1000, 1)</f>
        <v>33.799999999999997</v>
      </c>
      <c r="E2721">
        <v>5</v>
      </c>
      <c r="F27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21" t="s">
        <v>25</v>
      </c>
      <c r="H2721">
        <v>78</v>
      </c>
      <c r="I2721">
        <v>123</v>
      </c>
      <c r="J2721">
        <v>32</v>
      </c>
      <c r="K2721" t="s">
        <v>27</v>
      </c>
      <c r="L2721">
        <f>IF(AI_Impact_on_Jobs_20303[[#This Row],[Risk_Category]] = "Low", AI_Impact_on_Jobs_20303[[#This Row],[Automation_Probability_2030]], 0)</f>
        <v>0</v>
      </c>
      <c r="M2721">
        <f>IF(AI_Impact_on_Jobs_20303[[#This Row],[Risk_Category]]="Medium", AI_Impact_on_Jobs_20303[[#This Row],[Automation_Probability_2030]], 0)</f>
        <v>32</v>
      </c>
      <c r="N2721">
        <f>IF(AI_Impact_on_Jobs_20303[[#This Row],[Risk_Category]]="High", AI_Impact_on_Jobs_20303[[#This Row],[Automation_Probability_2030]], 0)</f>
        <v>0</v>
      </c>
      <c r="O2721">
        <f>AVERAGE(AI_Impact_on_Jobs_20303[[#This Row],[Skill_1]:[Skill_10]])</f>
        <v>51</v>
      </c>
      <c r="P2721">
        <v>13</v>
      </c>
      <c r="Q2721">
        <v>94</v>
      </c>
      <c r="R2721">
        <v>8</v>
      </c>
      <c r="S2721">
        <v>8</v>
      </c>
      <c r="T2721">
        <v>84</v>
      </c>
      <c r="U2721">
        <v>64</v>
      </c>
      <c r="V2721">
        <v>35</v>
      </c>
      <c r="W2721">
        <v>17</v>
      </c>
      <c r="X2721">
        <v>88</v>
      </c>
      <c r="Y2721">
        <v>99</v>
      </c>
    </row>
    <row r="2722" spans="1:25" x14ac:dyDescent="0.35">
      <c r="A2722">
        <v>2721</v>
      </c>
      <c r="B2722" t="s">
        <v>35</v>
      </c>
      <c r="C2722">
        <v>92058</v>
      </c>
      <c r="D2722">
        <f>ROUND(AI_Impact_on_Jobs_20303[[#This Row],[Salary]]/1000, 1)</f>
        <v>92.1</v>
      </c>
      <c r="E2722">
        <v>1</v>
      </c>
      <c r="F27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22" t="s">
        <v>22</v>
      </c>
      <c r="H2722">
        <v>55</v>
      </c>
      <c r="I2722">
        <v>76</v>
      </c>
      <c r="J2722">
        <v>63</v>
      </c>
      <c r="K2722" t="s">
        <v>27</v>
      </c>
      <c r="L2722">
        <f>IF(AI_Impact_on_Jobs_20303[[#This Row],[Risk_Category]] = "Low", AI_Impact_on_Jobs_20303[[#This Row],[Automation_Probability_2030]], 0)</f>
        <v>0</v>
      </c>
      <c r="M2722">
        <f>IF(AI_Impact_on_Jobs_20303[[#This Row],[Risk_Category]]="Medium", AI_Impact_on_Jobs_20303[[#This Row],[Automation_Probability_2030]], 0)</f>
        <v>63</v>
      </c>
      <c r="N2722">
        <f>IF(AI_Impact_on_Jobs_20303[[#This Row],[Risk_Category]]="High", AI_Impact_on_Jobs_20303[[#This Row],[Automation_Probability_2030]], 0)</f>
        <v>0</v>
      </c>
      <c r="O2722">
        <f>AVERAGE(AI_Impact_on_Jobs_20303[[#This Row],[Skill_1]:[Skill_10]])</f>
        <v>53.1</v>
      </c>
      <c r="P2722">
        <v>35</v>
      </c>
      <c r="Q2722">
        <v>71</v>
      </c>
      <c r="R2722">
        <v>54</v>
      </c>
      <c r="S2722">
        <v>54</v>
      </c>
      <c r="T2722">
        <v>86</v>
      </c>
      <c r="U2722">
        <v>47</v>
      </c>
      <c r="V2722">
        <v>85</v>
      </c>
      <c r="W2722">
        <v>36</v>
      </c>
      <c r="X2722">
        <v>17</v>
      </c>
      <c r="Y2722">
        <v>46</v>
      </c>
    </row>
    <row r="2723" spans="1:25" x14ac:dyDescent="0.35">
      <c r="A2723">
        <v>2722</v>
      </c>
      <c r="B2723" t="s">
        <v>37</v>
      </c>
      <c r="C2723">
        <v>46005</v>
      </c>
      <c r="D2723">
        <f>ROUND(AI_Impact_on_Jobs_20303[[#This Row],[Salary]]/1000, 1)</f>
        <v>46</v>
      </c>
      <c r="E2723">
        <v>28</v>
      </c>
      <c r="F27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23" t="s">
        <v>38</v>
      </c>
      <c r="H2723">
        <v>48</v>
      </c>
      <c r="I2723">
        <v>131</v>
      </c>
      <c r="J2723">
        <v>53</v>
      </c>
      <c r="K2723" t="s">
        <v>27</v>
      </c>
      <c r="L2723">
        <f>IF(AI_Impact_on_Jobs_20303[[#This Row],[Risk_Category]] = "Low", AI_Impact_on_Jobs_20303[[#This Row],[Automation_Probability_2030]], 0)</f>
        <v>0</v>
      </c>
      <c r="M2723">
        <f>IF(AI_Impact_on_Jobs_20303[[#This Row],[Risk_Category]]="Medium", AI_Impact_on_Jobs_20303[[#This Row],[Automation_Probability_2030]], 0)</f>
        <v>53</v>
      </c>
      <c r="N2723">
        <f>IF(AI_Impact_on_Jobs_20303[[#This Row],[Risk_Category]]="High", AI_Impact_on_Jobs_20303[[#This Row],[Automation_Probability_2030]], 0)</f>
        <v>0</v>
      </c>
      <c r="O2723">
        <f>AVERAGE(AI_Impact_on_Jobs_20303[[#This Row],[Skill_1]:[Skill_10]])</f>
        <v>38.1</v>
      </c>
      <c r="P2723">
        <v>89</v>
      </c>
      <c r="Q2723">
        <v>51</v>
      </c>
      <c r="R2723">
        <v>22</v>
      </c>
      <c r="S2723">
        <v>13</v>
      </c>
      <c r="T2723">
        <v>87</v>
      </c>
      <c r="U2723">
        <v>6</v>
      </c>
      <c r="V2723">
        <v>12</v>
      </c>
      <c r="W2723">
        <v>6</v>
      </c>
      <c r="X2723">
        <v>42</v>
      </c>
      <c r="Y2723">
        <v>53</v>
      </c>
    </row>
    <row r="2724" spans="1:25" x14ac:dyDescent="0.35">
      <c r="A2724">
        <v>2723</v>
      </c>
      <c r="B2724" t="s">
        <v>18</v>
      </c>
      <c r="C2724">
        <v>63445</v>
      </c>
      <c r="D2724">
        <f>ROUND(AI_Impact_on_Jobs_20303[[#This Row],[Salary]]/1000, 1)</f>
        <v>63.4</v>
      </c>
      <c r="E2724">
        <v>14</v>
      </c>
      <c r="F27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24" t="s">
        <v>22</v>
      </c>
      <c r="H2724">
        <v>52</v>
      </c>
      <c r="I2724">
        <v>89</v>
      </c>
      <c r="J2724">
        <v>89</v>
      </c>
      <c r="K2724" t="s">
        <v>20</v>
      </c>
      <c r="L2724">
        <f>IF(AI_Impact_on_Jobs_20303[[#This Row],[Risk_Category]] = "Low", AI_Impact_on_Jobs_20303[[#This Row],[Automation_Probability_2030]], 0)</f>
        <v>0</v>
      </c>
      <c r="M2724">
        <f>IF(AI_Impact_on_Jobs_20303[[#This Row],[Risk_Category]]="Medium", AI_Impact_on_Jobs_20303[[#This Row],[Automation_Probability_2030]], 0)</f>
        <v>0</v>
      </c>
      <c r="N2724">
        <f>IF(AI_Impact_on_Jobs_20303[[#This Row],[Risk_Category]]="High", AI_Impact_on_Jobs_20303[[#This Row],[Automation_Probability_2030]], 0)</f>
        <v>89</v>
      </c>
      <c r="O2724">
        <f>AVERAGE(AI_Impact_on_Jobs_20303[[#This Row],[Skill_1]:[Skill_10]])</f>
        <v>57.4</v>
      </c>
      <c r="P2724">
        <v>83</v>
      </c>
      <c r="Q2724">
        <v>68</v>
      </c>
      <c r="R2724">
        <v>47</v>
      </c>
      <c r="S2724">
        <v>22</v>
      </c>
      <c r="T2724">
        <v>85</v>
      </c>
      <c r="U2724">
        <v>34</v>
      </c>
      <c r="V2724">
        <v>36</v>
      </c>
      <c r="W2724">
        <v>92</v>
      </c>
      <c r="X2724">
        <v>98</v>
      </c>
      <c r="Y2724">
        <v>9</v>
      </c>
    </row>
    <row r="2725" spans="1:25" x14ac:dyDescent="0.35">
      <c r="A2725">
        <v>2724</v>
      </c>
      <c r="B2725" t="s">
        <v>36</v>
      </c>
      <c r="C2725">
        <v>50377</v>
      </c>
      <c r="D2725">
        <f>ROUND(AI_Impact_on_Jobs_20303[[#This Row],[Salary]]/1000, 1)</f>
        <v>50.4</v>
      </c>
      <c r="E2725">
        <v>0</v>
      </c>
      <c r="F27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25" t="s">
        <v>19</v>
      </c>
      <c r="H2725">
        <v>87</v>
      </c>
      <c r="I2725">
        <v>12</v>
      </c>
      <c r="J2725">
        <v>42</v>
      </c>
      <c r="K2725" t="s">
        <v>27</v>
      </c>
      <c r="L2725">
        <f>IF(AI_Impact_on_Jobs_20303[[#This Row],[Risk_Category]] = "Low", AI_Impact_on_Jobs_20303[[#This Row],[Automation_Probability_2030]], 0)</f>
        <v>0</v>
      </c>
      <c r="M2725">
        <f>IF(AI_Impact_on_Jobs_20303[[#This Row],[Risk_Category]]="Medium", AI_Impact_on_Jobs_20303[[#This Row],[Automation_Probability_2030]], 0)</f>
        <v>42</v>
      </c>
      <c r="N2725">
        <f>IF(AI_Impact_on_Jobs_20303[[#This Row],[Risk_Category]]="High", AI_Impact_on_Jobs_20303[[#This Row],[Automation_Probability_2030]], 0)</f>
        <v>0</v>
      </c>
      <c r="O2725">
        <f>AVERAGE(AI_Impact_on_Jobs_20303[[#This Row],[Skill_1]:[Skill_10]])</f>
        <v>56.7</v>
      </c>
      <c r="P2725">
        <v>95</v>
      </c>
      <c r="Q2725">
        <v>88</v>
      </c>
      <c r="R2725">
        <v>24</v>
      </c>
      <c r="S2725">
        <v>49</v>
      </c>
      <c r="T2725">
        <v>7</v>
      </c>
      <c r="U2725">
        <v>95</v>
      </c>
      <c r="V2725">
        <v>57</v>
      </c>
      <c r="W2725">
        <v>25</v>
      </c>
      <c r="X2725">
        <v>29</v>
      </c>
      <c r="Y2725">
        <v>98</v>
      </c>
    </row>
    <row r="2726" spans="1:25" x14ac:dyDescent="0.35">
      <c r="A2726">
        <v>2725</v>
      </c>
      <c r="B2726" t="s">
        <v>39</v>
      </c>
      <c r="C2726">
        <v>88851</v>
      </c>
      <c r="D2726">
        <f>ROUND(AI_Impact_on_Jobs_20303[[#This Row],[Salary]]/1000, 1)</f>
        <v>88.9</v>
      </c>
      <c r="E2726">
        <v>0</v>
      </c>
      <c r="F27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26" t="s">
        <v>38</v>
      </c>
      <c r="H2726">
        <v>42</v>
      </c>
      <c r="I2726">
        <v>10</v>
      </c>
      <c r="J2726">
        <v>72</v>
      </c>
      <c r="K2726" t="s">
        <v>20</v>
      </c>
      <c r="L2726">
        <f>IF(AI_Impact_on_Jobs_20303[[#This Row],[Risk_Category]] = "Low", AI_Impact_on_Jobs_20303[[#This Row],[Automation_Probability_2030]], 0)</f>
        <v>0</v>
      </c>
      <c r="M2726">
        <f>IF(AI_Impact_on_Jobs_20303[[#This Row],[Risk_Category]]="Medium", AI_Impact_on_Jobs_20303[[#This Row],[Automation_Probability_2030]], 0)</f>
        <v>0</v>
      </c>
      <c r="N2726">
        <f>IF(AI_Impact_on_Jobs_20303[[#This Row],[Risk_Category]]="High", AI_Impact_on_Jobs_20303[[#This Row],[Automation_Probability_2030]], 0)</f>
        <v>72</v>
      </c>
      <c r="O2726">
        <f>AVERAGE(AI_Impact_on_Jobs_20303[[#This Row],[Skill_1]:[Skill_10]])</f>
        <v>36.5</v>
      </c>
      <c r="P2726">
        <v>8</v>
      </c>
      <c r="Q2726">
        <v>59</v>
      </c>
      <c r="R2726">
        <v>51</v>
      </c>
      <c r="S2726">
        <v>36</v>
      </c>
      <c r="T2726">
        <v>57</v>
      </c>
      <c r="U2726">
        <v>7</v>
      </c>
      <c r="V2726">
        <v>94</v>
      </c>
      <c r="W2726">
        <v>29</v>
      </c>
      <c r="X2726">
        <v>7</v>
      </c>
      <c r="Y2726">
        <v>17</v>
      </c>
    </row>
    <row r="2727" spans="1:25" x14ac:dyDescent="0.35">
      <c r="A2727">
        <v>2726</v>
      </c>
      <c r="B2727" t="s">
        <v>29</v>
      </c>
      <c r="C2727">
        <v>94127</v>
      </c>
      <c r="D2727">
        <f>ROUND(AI_Impact_on_Jobs_20303[[#This Row],[Salary]]/1000, 1)</f>
        <v>94.1</v>
      </c>
      <c r="E2727">
        <v>13</v>
      </c>
      <c r="F27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27" t="s">
        <v>19</v>
      </c>
      <c r="H2727">
        <v>18</v>
      </c>
      <c r="I2727">
        <v>92</v>
      </c>
      <c r="J2727">
        <v>23</v>
      </c>
      <c r="K2727" t="s">
        <v>23</v>
      </c>
      <c r="L2727">
        <f>IF(AI_Impact_on_Jobs_20303[[#This Row],[Risk_Category]] = "Low", AI_Impact_on_Jobs_20303[[#This Row],[Automation_Probability_2030]], 0)</f>
        <v>23</v>
      </c>
      <c r="M2727">
        <f>IF(AI_Impact_on_Jobs_20303[[#This Row],[Risk_Category]]="Medium", AI_Impact_on_Jobs_20303[[#This Row],[Automation_Probability_2030]], 0)</f>
        <v>0</v>
      </c>
      <c r="N2727">
        <f>IF(AI_Impact_on_Jobs_20303[[#This Row],[Risk_Category]]="High", AI_Impact_on_Jobs_20303[[#This Row],[Automation_Probability_2030]], 0)</f>
        <v>0</v>
      </c>
      <c r="O2727">
        <f>AVERAGE(AI_Impact_on_Jobs_20303[[#This Row],[Skill_1]:[Skill_10]])</f>
        <v>35.799999999999997</v>
      </c>
      <c r="P2727">
        <v>27</v>
      </c>
      <c r="Q2727">
        <v>44</v>
      </c>
      <c r="R2727">
        <v>93</v>
      </c>
      <c r="S2727">
        <v>3</v>
      </c>
      <c r="T2727">
        <v>79</v>
      </c>
      <c r="U2727">
        <v>16</v>
      </c>
      <c r="V2727">
        <v>18</v>
      </c>
      <c r="W2727">
        <v>46</v>
      </c>
      <c r="X2727">
        <v>23</v>
      </c>
      <c r="Y2727">
        <v>9</v>
      </c>
    </row>
    <row r="2728" spans="1:25" x14ac:dyDescent="0.35">
      <c r="A2728">
        <v>2727</v>
      </c>
      <c r="B2728" t="s">
        <v>37</v>
      </c>
      <c r="C2728">
        <v>36703</v>
      </c>
      <c r="D2728">
        <f>ROUND(AI_Impact_on_Jobs_20303[[#This Row],[Salary]]/1000, 1)</f>
        <v>36.700000000000003</v>
      </c>
      <c r="E2728">
        <v>11</v>
      </c>
      <c r="F27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28" t="s">
        <v>25</v>
      </c>
      <c r="H2728">
        <v>82</v>
      </c>
      <c r="I2728">
        <v>124</v>
      </c>
      <c r="J2728">
        <v>69</v>
      </c>
      <c r="K2728" t="s">
        <v>27</v>
      </c>
      <c r="L2728">
        <f>IF(AI_Impact_on_Jobs_20303[[#This Row],[Risk_Category]] = "Low", AI_Impact_on_Jobs_20303[[#This Row],[Automation_Probability_2030]], 0)</f>
        <v>0</v>
      </c>
      <c r="M2728">
        <f>IF(AI_Impact_on_Jobs_20303[[#This Row],[Risk_Category]]="Medium", AI_Impact_on_Jobs_20303[[#This Row],[Automation_Probability_2030]], 0)</f>
        <v>69</v>
      </c>
      <c r="N2728">
        <f>IF(AI_Impact_on_Jobs_20303[[#This Row],[Risk_Category]]="High", AI_Impact_on_Jobs_20303[[#This Row],[Automation_Probability_2030]], 0)</f>
        <v>0</v>
      </c>
      <c r="O2728">
        <f>AVERAGE(AI_Impact_on_Jobs_20303[[#This Row],[Skill_1]:[Skill_10]])</f>
        <v>32.299999999999997</v>
      </c>
      <c r="P2728">
        <v>53</v>
      </c>
      <c r="Q2728">
        <v>9</v>
      </c>
      <c r="R2728">
        <v>37</v>
      </c>
      <c r="S2728">
        <v>84</v>
      </c>
      <c r="T2728">
        <v>4</v>
      </c>
      <c r="U2728">
        <v>46</v>
      </c>
      <c r="V2728">
        <v>41</v>
      </c>
      <c r="W2728">
        <v>24</v>
      </c>
      <c r="X2728">
        <v>7</v>
      </c>
      <c r="Y2728">
        <v>18</v>
      </c>
    </row>
    <row r="2729" spans="1:25" x14ac:dyDescent="0.35">
      <c r="A2729">
        <v>2728</v>
      </c>
      <c r="B2729" t="s">
        <v>21</v>
      </c>
      <c r="C2729">
        <v>120027</v>
      </c>
      <c r="D2729">
        <f>ROUND(AI_Impact_on_Jobs_20303[[#This Row],[Salary]]/1000, 1)</f>
        <v>120</v>
      </c>
      <c r="E2729">
        <v>21</v>
      </c>
      <c r="F27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29" t="s">
        <v>19</v>
      </c>
      <c r="H2729">
        <v>25</v>
      </c>
      <c r="I2729">
        <v>107</v>
      </c>
      <c r="J2729">
        <v>2</v>
      </c>
      <c r="K2729" t="s">
        <v>23</v>
      </c>
      <c r="L2729">
        <f>IF(AI_Impact_on_Jobs_20303[[#This Row],[Risk_Category]] = "Low", AI_Impact_on_Jobs_20303[[#This Row],[Automation_Probability_2030]], 0)</f>
        <v>2</v>
      </c>
      <c r="M2729">
        <f>IF(AI_Impact_on_Jobs_20303[[#This Row],[Risk_Category]]="Medium", AI_Impact_on_Jobs_20303[[#This Row],[Automation_Probability_2030]], 0)</f>
        <v>0</v>
      </c>
      <c r="N2729">
        <f>IF(AI_Impact_on_Jobs_20303[[#This Row],[Risk_Category]]="High", AI_Impact_on_Jobs_20303[[#This Row],[Automation_Probability_2030]], 0)</f>
        <v>0</v>
      </c>
      <c r="O2729">
        <f>AVERAGE(AI_Impact_on_Jobs_20303[[#This Row],[Skill_1]:[Skill_10]])</f>
        <v>33.1</v>
      </c>
      <c r="P2729">
        <v>57</v>
      </c>
      <c r="Q2729">
        <v>8</v>
      </c>
      <c r="R2729">
        <v>67</v>
      </c>
      <c r="S2729">
        <v>38</v>
      </c>
      <c r="T2729">
        <v>88</v>
      </c>
      <c r="U2729">
        <v>53</v>
      </c>
      <c r="V2729">
        <v>8</v>
      </c>
      <c r="W2729">
        <v>1</v>
      </c>
      <c r="X2729">
        <v>7</v>
      </c>
      <c r="Y2729">
        <v>4</v>
      </c>
    </row>
    <row r="2730" spans="1:25" x14ac:dyDescent="0.35">
      <c r="A2730">
        <v>2729</v>
      </c>
      <c r="B2730" t="s">
        <v>26</v>
      </c>
      <c r="C2730">
        <v>36384</v>
      </c>
      <c r="D2730">
        <f>ROUND(AI_Impact_on_Jobs_20303[[#This Row],[Salary]]/1000, 1)</f>
        <v>36.4</v>
      </c>
      <c r="E2730">
        <v>13</v>
      </c>
      <c r="F27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30" t="s">
        <v>22</v>
      </c>
      <c r="H2730">
        <v>45</v>
      </c>
      <c r="I2730">
        <v>57</v>
      </c>
      <c r="J2730">
        <v>46</v>
      </c>
      <c r="K2730" t="s">
        <v>27</v>
      </c>
      <c r="L2730">
        <f>IF(AI_Impact_on_Jobs_20303[[#This Row],[Risk_Category]] = "Low", AI_Impact_on_Jobs_20303[[#This Row],[Automation_Probability_2030]], 0)</f>
        <v>0</v>
      </c>
      <c r="M2730">
        <f>IF(AI_Impact_on_Jobs_20303[[#This Row],[Risk_Category]]="Medium", AI_Impact_on_Jobs_20303[[#This Row],[Automation_Probability_2030]], 0)</f>
        <v>46</v>
      </c>
      <c r="N2730">
        <f>IF(AI_Impact_on_Jobs_20303[[#This Row],[Risk_Category]]="High", AI_Impact_on_Jobs_20303[[#This Row],[Automation_Probability_2030]], 0)</f>
        <v>0</v>
      </c>
      <c r="O2730">
        <f>AVERAGE(AI_Impact_on_Jobs_20303[[#This Row],[Skill_1]:[Skill_10]])</f>
        <v>39.9</v>
      </c>
      <c r="P2730">
        <v>31</v>
      </c>
      <c r="Q2730">
        <v>8</v>
      </c>
      <c r="R2730">
        <v>17</v>
      </c>
      <c r="S2730">
        <v>76</v>
      </c>
      <c r="T2730">
        <v>5</v>
      </c>
      <c r="U2730">
        <v>8</v>
      </c>
      <c r="V2730">
        <v>97</v>
      </c>
      <c r="W2730">
        <v>73</v>
      </c>
      <c r="X2730">
        <v>26</v>
      </c>
      <c r="Y2730">
        <v>58</v>
      </c>
    </row>
    <row r="2731" spans="1:25" x14ac:dyDescent="0.35">
      <c r="A2731">
        <v>2730</v>
      </c>
      <c r="B2731" t="s">
        <v>42</v>
      </c>
      <c r="C2731">
        <v>41460</v>
      </c>
      <c r="D2731">
        <f>ROUND(AI_Impact_on_Jobs_20303[[#This Row],[Salary]]/1000, 1)</f>
        <v>41.5</v>
      </c>
      <c r="E2731">
        <v>29</v>
      </c>
      <c r="F27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31" t="s">
        <v>25</v>
      </c>
      <c r="H2731">
        <v>43</v>
      </c>
      <c r="I2731">
        <v>146</v>
      </c>
      <c r="J2731">
        <v>65</v>
      </c>
      <c r="K2731" t="s">
        <v>27</v>
      </c>
      <c r="L2731">
        <f>IF(AI_Impact_on_Jobs_20303[[#This Row],[Risk_Category]] = "Low", AI_Impact_on_Jobs_20303[[#This Row],[Automation_Probability_2030]], 0)</f>
        <v>0</v>
      </c>
      <c r="M2731">
        <f>IF(AI_Impact_on_Jobs_20303[[#This Row],[Risk_Category]]="Medium", AI_Impact_on_Jobs_20303[[#This Row],[Automation_Probability_2030]], 0)</f>
        <v>65</v>
      </c>
      <c r="N2731">
        <f>IF(AI_Impact_on_Jobs_20303[[#This Row],[Risk_Category]]="High", AI_Impact_on_Jobs_20303[[#This Row],[Automation_Probability_2030]], 0)</f>
        <v>0</v>
      </c>
      <c r="O2731">
        <f>AVERAGE(AI_Impact_on_Jobs_20303[[#This Row],[Skill_1]:[Skill_10]])</f>
        <v>41.5</v>
      </c>
      <c r="P2731">
        <v>41</v>
      </c>
      <c r="Q2731">
        <v>35</v>
      </c>
      <c r="R2731">
        <v>12</v>
      </c>
      <c r="S2731">
        <v>4</v>
      </c>
      <c r="T2731">
        <v>3</v>
      </c>
      <c r="U2731">
        <v>94</v>
      </c>
      <c r="V2731">
        <v>96</v>
      </c>
      <c r="W2731">
        <v>81</v>
      </c>
      <c r="X2731">
        <v>35</v>
      </c>
      <c r="Y2731">
        <v>14</v>
      </c>
    </row>
    <row r="2732" spans="1:25" x14ac:dyDescent="0.35">
      <c r="A2732">
        <v>2731</v>
      </c>
      <c r="B2732" t="s">
        <v>26</v>
      </c>
      <c r="C2732">
        <v>87803</v>
      </c>
      <c r="D2732">
        <f>ROUND(AI_Impact_on_Jobs_20303[[#This Row],[Salary]]/1000, 1)</f>
        <v>87.8</v>
      </c>
      <c r="E2732">
        <v>1</v>
      </c>
      <c r="F27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32" t="s">
        <v>25</v>
      </c>
      <c r="H2732">
        <v>65</v>
      </c>
      <c r="I2732">
        <v>92</v>
      </c>
      <c r="J2732">
        <v>58</v>
      </c>
      <c r="K2732" t="s">
        <v>27</v>
      </c>
      <c r="L2732">
        <f>IF(AI_Impact_on_Jobs_20303[[#This Row],[Risk_Category]] = "Low", AI_Impact_on_Jobs_20303[[#This Row],[Automation_Probability_2030]], 0)</f>
        <v>0</v>
      </c>
      <c r="M2732">
        <f>IF(AI_Impact_on_Jobs_20303[[#This Row],[Risk_Category]]="Medium", AI_Impact_on_Jobs_20303[[#This Row],[Automation_Probability_2030]], 0)</f>
        <v>58</v>
      </c>
      <c r="N2732">
        <f>IF(AI_Impact_on_Jobs_20303[[#This Row],[Risk_Category]]="High", AI_Impact_on_Jobs_20303[[#This Row],[Automation_Probability_2030]], 0)</f>
        <v>0</v>
      </c>
      <c r="O2732">
        <f>AVERAGE(AI_Impact_on_Jobs_20303[[#This Row],[Skill_1]:[Skill_10]])</f>
        <v>38.700000000000003</v>
      </c>
      <c r="P2732">
        <v>75</v>
      </c>
      <c r="Q2732">
        <v>78</v>
      </c>
      <c r="R2732">
        <v>5</v>
      </c>
      <c r="S2732">
        <v>79</v>
      </c>
      <c r="T2732">
        <v>3</v>
      </c>
      <c r="U2732">
        <v>68</v>
      </c>
      <c r="V2732">
        <v>24</v>
      </c>
      <c r="W2732">
        <v>27</v>
      </c>
      <c r="X2732">
        <v>9</v>
      </c>
      <c r="Y2732">
        <v>19</v>
      </c>
    </row>
    <row r="2733" spans="1:25" x14ac:dyDescent="0.35">
      <c r="A2733">
        <v>2732</v>
      </c>
      <c r="B2733" t="s">
        <v>40</v>
      </c>
      <c r="C2733">
        <v>46482</v>
      </c>
      <c r="D2733">
        <f>ROUND(AI_Impact_on_Jobs_20303[[#This Row],[Salary]]/1000, 1)</f>
        <v>46.5</v>
      </c>
      <c r="E2733">
        <v>1</v>
      </c>
      <c r="F27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33" t="s">
        <v>22</v>
      </c>
      <c r="H2733">
        <v>42</v>
      </c>
      <c r="I2733">
        <v>143</v>
      </c>
      <c r="J2733">
        <v>9</v>
      </c>
      <c r="K2733" t="s">
        <v>23</v>
      </c>
      <c r="L2733">
        <f>IF(AI_Impact_on_Jobs_20303[[#This Row],[Risk_Category]] = "Low", AI_Impact_on_Jobs_20303[[#This Row],[Automation_Probability_2030]], 0)</f>
        <v>9</v>
      </c>
      <c r="M2733">
        <f>IF(AI_Impact_on_Jobs_20303[[#This Row],[Risk_Category]]="Medium", AI_Impact_on_Jobs_20303[[#This Row],[Automation_Probability_2030]], 0)</f>
        <v>0</v>
      </c>
      <c r="N2733">
        <f>IF(AI_Impact_on_Jobs_20303[[#This Row],[Risk_Category]]="High", AI_Impact_on_Jobs_20303[[#This Row],[Automation_Probability_2030]], 0)</f>
        <v>0</v>
      </c>
      <c r="O2733">
        <f>AVERAGE(AI_Impact_on_Jobs_20303[[#This Row],[Skill_1]:[Skill_10]])</f>
        <v>41.9</v>
      </c>
      <c r="P2733">
        <v>2</v>
      </c>
      <c r="Q2733">
        <v>56</v>
      </c>
      <c r="R2733">
        <v>35</v>
      </c>
      <c r="S2733">
        <v>64</v>
      </c>
      <c r="T2733">
        <v>42</v>
      </c>
      <c r="U2733">
        <v>81</v>
      </c>
      <c r="V2733">
        <v>43</v>
      </c>
      <c r="W2733">
        <v>57</v>
      </c>
      <c r="X2733">
        <v>32</v>
      </c>
      <c r="Y2733">
        <v>7</v>
      </c>
    </row>
    <row r="2734" spans="1:25" x14ac:dyDescent="0.35">
      <c r="A2734">
        <v>2733</v>
      </c>
      <c r="B2734" t="s">
        <v>33</v>
      </c>
      <c r="C2734">
        <v>73307</v>
      </c>
      <c r="D2734">
        <f>ROUND(AI_Impact_on_Jobs_20303[[#This Row],[Salary]]/1000, 1)</f>
        <v>73.3</v>
      </c>
      <c r="E2734">
        <v>20</v>
      </c>
      <c r="F27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34" t="s">
        <v>22</v>
      </c>
      <c r="H2734">
        <v>4</v>
      </c>
      <c r="I2734">
        <v>78</v>
      </c>
      <c r="J2734">
        <v>85</v>
      </c>
      <c r="K2734" t="s">
        <v>20</v>
      </c>
      <c r="L2734">
        <f>IF(AI_Impact_on_Jobs_20303[[#This Row],[Risk_Category]] = "Low", AI_Impact_on_Jobs_20303[[#This Row],[Automation_Probability_2030]], 0)</f>
        <v>0</v>
      </c>
      <c r="M2734">
        <f>IF(AI_Impact_on_Jobs_20303[[#This Row],[Risk_Category]]="Medium", AI_Impact_on_Jobs_20303[[#This Row],[Automation_Probability_2030]], 0)</f>
        <v>0</v>
      </c>
      <c r="N2734">
        <f>IF(AI_Impact_on_Jobs_20303[[#This Row],[Risk_Category]]="High", AI_Impact_on_Jobs_20303[[#This Row],[Automation_Probability_2030]], 0)</f>
        <v>85</v>
      </c>
      <c r="O2734">
        <f>AVERAGE(AI_Impact_on_Jobs_20303[[#This Row],[Skill_1]:[Skill_10]])</f>
        <v>53.8</v>
      </c>
      <c r="P2734">
        <v>94</v>
      </c>
      <c r="Q2734">
        <v>13</v>
      </c>
      <c r="R2734">
        <v>8</v>
      </c>
      <c r="S2734">
        <v>54</v>
      </c>
      <c r="T2734">
        <v>53</v>
      </c>
      <c r="U2734">
        <v>96</v>
      </c>
      <c r="V2734">
        <v>61</v>
      </c>
      <c r="W2734">
        <v>83</v>
      </c>
      <c r="X2734">
        <v>51</v>
      </c>
      <c r="Y2734">
        <v>25</v>
      </c>
    </row>
    <row r="2735" spans="1:25" x14ac:dyDescent="0.35">
      <c r="A2735">
        <v>2734</v>
      </c>
      <c r="B2735" t="s">
        <v>37</v>
      </c>
      <c r="C2735">
        <v>37505</v>
      </c>
      <c r="D2735">
        <f>ROUND(AI_Impact_on_Jobs_20303[[#This Row],[Salary]]/1000, 1)</f>
        <v>37.5</v>
      </c>
      <c r="E2735">
        <v>27</v>
      </c>
      <c r="F27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35" t="s">
        <v>22</v>
      </c>
      <c r="H2735">
        <v>92</v>
      </c>
      <c r="I2735">
        <v>134</v>
      </c>
      <c r="J2735">
        <v>38</v>
      </c>
      <c r="K2735" t="s">
        <v>27</v>
      </c>
      <c r="L2735">
        <f>IF(AI_Impact_on_Jobs_20303[[#This Row],[Risk_Category]] = "Low", AI_Impact_on_Jobs_20303[[#This Row],[Automation_Probability_2030]], 0)</f>
        <v>0</v>
      </c>
      <c r="M2735">
        <f>IF(AI_Impact_on_Jobs_20303[[#This Row],[Risk_Category]]="Medium", AI_Impact_on_Jobs_20303[[#This Row],[Automation_Probability_2030]], 0)</f>
        <v>38</v>
      </c>
      <c r="N2735">
        <f>IF(AI_Impact_on_Jobs_20303[[#This Row],[Risk_Category]]="High", AI_Impact_on_Jobs_20303[[#This Row],[Automation_Probability_2030]], 0)</f>
        <v>0</v>
      </c>
      <c r="O2735">
        <f>AVERAGE(AI_Impact_on_Jobs_20303[[#This Row],[Skill_1]:[Skill_10]])</f>
        <v>54</v>
      </c>
      <c r="P2735">
        <v>32</v>
      </c>
      <c r="Q2735">
        <v>52</v>
      </c>
      <c r="R2735">
        <v>57</v>
      </c>
      <c r="S2735">
        <v>19</v>
      </c>
      <c r="T2735">
        <v>23</v>
      </c>
      <c r="U2735">
        <v>76</v>
      </c>
      <c r="V2735">
        <v>73</v>
      </c>
      <c r="W2735">
        <v>84</v>
      </c>
      <c r="X2735">
        <v>93</v>
      </c>
      <c r="Y2735">
        <v>31</v>
      </c>
    </row>
    <row r="2736" spans="1:25" x14ac:dyDescent="0.35">
      <c r="A2736">
        <v>2735</v>
      </c>
      <c r="B2736" t="s">
        <v>33</v>
      </c>
      <c r="C2736">
        <v>57205</v>
      </c>
      <c r="D2736">
        <f>ROUND(AI_Impact_on_Jobs_20303[[#This Row],[Salary]]/1000, 1)</f>
        <v>57.2</v>
      </c>
      <c r="E2736">
        <v>10</v>
      </c>
      <c r="F27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36" t="s">
        <v>22</v>
      </c>
      <c r="H2736">
        <v>67</v>
      </c>
      <c r="I2736">
        <v>146</v>
      </c>
      <c r="J2736">
        <v>77</v>
      </c>
      <c r="K2736" t="s">
        <v>20</v>
      </c>
      <c r="L2736">
        <f>IF(AI_Impact_on_Jobs_20303[[#This Row],[Risk_Category]] = "Low", AI_Impact_on_Jobs_20303[[#This Row],[Automation_Probability_2030]], 0)</f>
        <v>0</v>
      </c>
      <c r="M2736">
        <f>IF(AI_Impact_on_Jobs_20303[[#This Row],[Risk_Category]]="Medium", AI_Impact_on_Jobs_20303[[#This Row],[Automation_Probability_2030]], 0)</f>
        <v>0</v>
      </c>
      <c r="N2736">
        <f>IF(AI_Impact_on_Jobs_20303[[#This Row],[Risk_Category]]="High", AI_Impact_on_Jobs_20303[[#This Row],[Automation_Probability_2030]], 0)</f>
        <v>77</v>
      </c>
      <c r="O2736">
        <f>AVERAGE(AI_Impact_on_Jobs_20303[[#This Row],[Skill_1]:[Skill_10]])</f>
        <v>54.4</v>
      </c>
      <c r="P2736">
        <v>27</v>
      </c>
      <c r="Q2736">
        <v>7</v>
      </c>
      <c r="R2736">
        <v>93</v>
      </c>
      <c r="S2736">
        <v>82</v>
      </c>
      <c r="T2736">
        <v>73</v>
      </c>
      <c r="U2736">
        <v>39</v>
      </c>
      <c r="V2736">
        <v>72</v>
      </c>
      <c r="W2736">
        <v>8</v>
      </c>
      <c r="X2736">
        <v>75</v>
      </c>
      <c r="Y2736">
        <v>68</v>
      </c>
    </row>
    <row r="2737" spans="1:25" x14ac:dyDescent="0.35">
      <c r="A2737">
        <v>2736</v>
      </c>
      <c r="B2737" t="s">
        <v>34</v>
      </c>
      <c r="C2737">
        <v>82025</v>
      </c>
      <c r="D2737">
        <f>ROUND(AI_Impact_on_Jobs_20303[[#This Row],[Salary]]/1000, 1)</f>
        <v>82</v>
      </c>
      <c r="E2737">
        <v>10</v>
      </c>
      <c r="F27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37" t="s">
        <v>22</v>
      </c>
      <c r="H2737">
        <v>66</v>
      </c>
      <c r="I2737">
        <v>98</v>
      </c>
      <c r="J2737">
        <v>68</v>
      </c>
      <c r="K2737" t="s">
        <v>27</v>
      </c>
      <c r="L2737">
        <f>IF(AI_Impact_on_Jobs_20303[[#This Row],[Risk_Category]] = "Low", AI_Impact_on_Jobs_20303[[#This Row],[Automation_Probability_2030]], 0)</f>
        <v>0</v>
      </c>
      <c r="M2737">
        <f>IF(AI_Impact_on_Jobs_20303[[#This Row],[Risk_Category]]="Medium", AI_Impact_on_Jobs_20303[[#This Row],[Automation_Probability_2030]], 0)</f>
        <v>68</v>
      </c>
      <c r="N2737">
        <f>IF(AI_Impact_on_Jobs_20303[[#This Row],[Risk_Category]]="High", AI_Impact_on_Jobs_20303[[#This Row],[Automation_Probability_2030]], 0)</f>
        <v>0</v>
      </c>
      <c r="O2737">
        <f>AVERAGE(AI_Impact_on_Jobs_20303[[#This Row],[Skill_1]:[Skill_10]])</f>
        <v>53.8</v>
      </c>
      <c r="P2737">
        <v>61</v>
      </c>
      <c r="Q2737">
        <v>61</v>
      </c>
      <c r="R2737">
        <v>99</v>
      </c>
      <c r="S2737">
        <v>9</v>
      </c>
      <c r="T2737">
        <v>28</v>
      </c>
      <c r="U2737">
        <v>66</v>
      </c>
      <c r="V2737">
        <v>32</v>
      </c>
      <c r="W2737">
        <v>35</v>
      </c>
      <c r="X2737">
        <v>89</v>
      </c>
      <c r="Y2737">
        <v>58</v>
      </c>
    </row>
    <row r="2738" spans="1:25" x14ac:dyDescent="0.35">
      <c r="A2738">
        <v>2737</v>
      </c>
      <c r="B2738" t="s">
        <v>35</v>
      </c>
      <c r="C2738">
        <v>121676</v>
      </c>
      <c r="D2738">
        <f>ROUND(AI_Impact_on_Jobs_20303[[#This Row],[Salary]]/1000, 1)</f>
        <v>121.7</v>
      </c>
      <c r="E2738">
        <v>21</v>
      </c>
      <c r="F27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38" t="s">
        <v>19</v>
      </c>
      <c r="H2738">
        <v>31</v>
      </c>
      <c r="I2738">
        <v>58</v>
      </c>
      <c r="J2738">
        <v>52</v>
      </c>
      <c r="K2738" t="s">
        <v>27</v>
      </c>
      <c r="L2738">
        <f>IF(AI_Impact_on_Jobs_20303[[#This Row],[Risk_Category]] = "Low", AI_Impact_on_Jobs_20303[[#This Row],[Automation_Probability_2030]], 0)</f>
        <v>0</v>
      </c>
      <c r="M2738">
        <f>IF(AI_Impact_on_Jobs_20303[[#This Row],[Risk_Category]]="Medium", AI_Impact_on_Jobs_20303[[#This Row],[Automation_Probability_2030]], 0)</f>
        <v>52</v>
      </c>
      <c r="N2738">
        <f>IF(AI_Impact_on_Jobs_20303[[#This Row],[Risk_Category]]="High", AI_Impact_on_Jobs_20303[[#This Row],[Automation_Probability_2030]], 0)</f>
        <v>0</v>
      </c>
      <c r="O2738">
        <f>AVERAGE(AI_Impact_on_Jobs_20303[[#This Row],[Skill_1]:[Skill_10]])</f>
        <v>44.3</v>
      </c>
      <c r="P2738">
        <v>17</v>
      </c>
      <c r="Q2738">
        <v>86</v>
      </c>
      <c r="R2738">
        <v>58</v>
      </c>
      <c r="S2738">
        <v>6</v>
      </c>
      <c r="T2738">
        <v>3</v>
      </c>
      <c r="U2738">
        <v>62</v>
      </c>
      <c r="V2738">
        <v>34</v>
      </c>
      <c r="W2738">
        <v>51</v>
      </c>
      <c r="X2738">
        <v>91</v>
      </c>
      <c r="Y2738">
        <v>35</v>
      </c>
    </row>
    <row r="2739" spans="1:25" x14ac:dyDescent="0.35">
      <c r="A2739">
        <v>2738</v>
      </c>
      <c r="B2739" t="s">
        <v>18</v>
      </c>
      <c r="C2739">
        <v>145614</v>
      </c>
      <c r="D2739">
        <f>ROUND(AI_Impact_on_Jobs_20303[[#This Row],[Salary]]/1000, 1)</f>
        <v>145.6</v>
      </c>
      <c r="E2739">
        <v>28</v>
      </c>
      <c r="F27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39" t="s">
        <v>25</v>
      </c>
      <c r="H2739">
        <v>82</v>
      </c>
      <c r="I2739">
        <v>82</v>
      </c>
      <c r="J2739">
        <v>72</v>
      </c>
      <c r="K2739" t="s">
        <v>20</v>
      </c>
      <c r="L2739">
        <f>IF(AI_Impact_on_Jobs_20303[[#This Row],[Risk_Category]] = "Low", AI_Impact_on_Jobs_20303[[#This Row],[Automation_Probability_2030]], 0)</f>
        <v>0</v>
      </c>
      <c r="M2739">
        <f>IF(AI_Impact_on_Jobs_20303[[#This Row],[Risk_Category]]="Medium", AI_Impact_on_Jobs_20303[[#This Row],[Automation_Probability_2030]], 0)</f>
        <v>0</v>
      </c>
      <c r="N2739">
        <f>IF(AI_Impact_on_Jobs_20303[[#This Row],[Risk_Category]]="High", AI_Impact_on_Jobs_20303[[#This Row],[Automation_Probability_2030]], 0)</f>
        <v>72</v>
      </c>
      <c r="O2739">
        <f>AVERAGE(AI_Impact_on_Jobs_20303[[#This Row],[Skill_1]:[Skill_10]])</f>
        <v>47</v>
      </c>
      <c r="P2739">
        <v>18</v>
      </c>
      <c r="Q2739">
        <v>95</v>
      </c>
      <c r="R2739">
        <v>93</v>
      </c>
      <c r="S2739">
        <v>22</v>
      </c>
      <c r="T2739">
        <v>55</v>
      </c>
      <c r="U2739">
        <v>14</v>
      </c>
      <c r="V2739">
        <v>67</v>
      </c>
      <c r="W2739">
        <v>19</v>
      </c>
      <c r="X2739">
        <v>5</v>
      </c>
      <c r="Y2739">
        <v>82</v>
      </c>
    </row>
    <row r="2740" spans="1:25" x14ac:dyDescent="0.35">
      <c r="A2740">
        <v>2739</v>
      </c>
      <c r="B2740" t="s">
        <v>39</v>
      </c>
      <c r="C2740">
        <v>124362</v>
      </c>
      <c r="D2740">
        <f>ROUND(AI_Impact_on_Jobs_20303[[#This Row],[Salary]]/1000, 1)</f>
        <v>124.4</v>
      </c>
      <c r="E2740">
        <v>1</v>
      </c>
      <c r="F27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40" t="s">
        <v>25</v>
      </c>
      <c r="H2740">
        <v>11</v>
      </c>
      <c r="I2740">
        <v>133</v>
      </c>
      <c r="J2740">
        <v>89</v>
      </c>
      <c r="K2740" t="s">
        <v>20</v>
      </c>
      <c r="L2740">
        <f>IF(AI_Impact_on_Jobs_20303[[#This Row],[Risk_Category]] = "Low", AI_Impact_on_Jobs_20303[[#This Row],[Automation_Probability_2030]], 0)</f>
        <v>0</v>
      </c>
      <c r="M2740">
        <f>IF(AI_Impact_on_Jobs_20303[[#This Row],[Risk_Category]]="Medium", AI_Impact_on_Jobs_20303[[#This Row],[Automation_Probability_2030]], 0)</f>
        <v>0</v>
      </c>
      <c r="N2740">
        <f>IF(AI_Impact_on_Jobs_20303[[#This Row],[Risk_Category]]="High", AI_Impact_on_Jobs_20303[[#This Row],[Automation_Probability_2030]], 0)</f>
        <v>89</v>
      </c>
      <c r="O2740">
        <f>AVERAGE(AI_Impact_on_Jobs_20303[[#This Row],[Skill_1]:[Skill_10]])</f>
        <v>36.700000000000003</v>
      </c>
      <c r="P2740">
        <v>68</v>
      </c>
      <c r="Q2740">
        <v>91</v>
      </c>
      <c r="R2740">
        <v>49</v>
      </c>
      <c r="S2740">
        <v>13</v>
      </c>
      <c r="T2740">
        <v>6</v>
      </c>
      <c r="U2740">
        <v>32</v>
      </c>
      <c r="V2740">
        <v>9</v>
      </c>
      <c r="W2740">
        <v>54</v>
      </c>
      <c r="X2740">
        <v>1</v>
      </c>
      <c r="Y2740">
        <v>44</v>
      </c>
    </row>
    <row r="2741" spans="1:25" x14ac:dyDescent="0.35">
      <c r="A2741">
        <v>2740</v>
      </c>
      <c r="B2741" t="s">
        <v>28</v>
      </c>
      <c r="C2741">
        <v>133132</v>
      </c>
      <c r="D2741">
        <f>ROUND(AI_Impact_on_Jobs_20303[[#This Row],[Salary]]/1000, 1)</f>
        <v>133.1</v>
      </c>
      <c r="E2741">
        <v>12</v>
      </c>
      <c r="F27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41" t="s">
        <v>38</v>
      </c>
      <c r="H2741">
        <v>37</v>
      </c>
      <c r="I2741">
        <v>118</v>
      </c>
      <c r="J2741">
        <v>44</v>
      </c>
      <c r="K2741" t="s">
        <v>27</v>
      </c>
      <c r="L2741">
        <f>IF(AI_Impact_on_Jobs_20303[[#This Row],[Risk_Category]] = "Low", AI_Impact_on_Jobs_20303[[#This Row],[Automation_Probability_2030]], 0)</f>
        <v>0</v>
      </c>
      <c r="M2741">
        <f>IF(AI_Impact_on_Jobs_20303[[#This Row],[Risk_Category]]="Medium", AI_Impact_on_Jobs_20303[[#This Row],[Automation_Probability_2030]], 0)</f>
        <v>44</v>
      </c>
      <c r="N2741">
        <f>IF(AI_Impact_on_Jobs_20303[[#This Row],[Risk_Category]]="High", AI_Impact_on_Jobs_20303[[#This Row],[Automation_Probability_2030]], 0)</f>
        <v>0</v>
      </c>
      <c r="O2741">
        <f>AVERAGE(AI_Impact_on_Jobs_20303[[#This Row],[Skill_1]:[Skill_10]])</f>
        <v>48.7</v>
      </c>
      <c r="P2741">
        <v>34</v>
      </c>
      <c r="Q2741">
        <v>99</v>
      </c>
      <c r="R2741">
        <v>72</v>
      </c>
      <c r="S2741">
        <v>51</v>
      </c>
      <c r="T2741">
        <v>58</v>
      </c>
      <c r="U2741">
        <v>62</v>
      </c>
      <c r="V2741">
        <v>2</v>
      </c>
      <c r="W2741">
        <v>8</v>
      </c>
      <c r="X2741">
        <v>65</v>
      </c>
      <c r="Y2741">
        <v>36</v>
      </c>
    </row>
    <row r="2742" spans="1:25" x14ac:dyDescent="0.35">
      <c r="A2742">
        <v>2741</v>
      </c>
      <c r="B2742" t="s">
        <v>41</v>
      </c>
      <c r="C2742">
        <v>133601</v>
      </c>
      <c r="D2742">
        <f>ROUND(AI_Impact_on_Jobs_20303[[#This Row],[Salary]]/1000, 1)</f>
        <v>133.6</v>
      </c>
      <c r="E2742">
        <v>9</v>
      </c>
      <c r="F27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42" t="s">
        <v>19</v>
      </c>
      <c r="H2742">
        <v>3</v>
      </c>
      <c r="I2742">
        <v>63</v>
      </c>
      <c r="J2742">
        <v>93</v>
      </c>
      <c r="K2742" t="s">
        <v>20</v>
      </c>
      <c r="L2742">
        <f>IF(AI_Impact_on_Jobs_20303[[#This Row],[Risk_Category]] = "Low", AI_Impact_on_Jobs_20303[[#This Row],[Automation_Probability_2030]], 0)</f>
        <v>0</v>
      </c>
      <c r="M2742">
        <f>IF(AI_Impact_on_Jobs_20303[[#This Row],[Risk_Category]]="Medium", AI_Impact_on_Jobs_20303[[#This Row],[Automation_Probability_2030]], 0)</f>
        <v>0</v>
      </c>
      <c r="N2742">
        <f>IF(AI_Impact_on_Jobs_20303[[#This Row],[Risk_Category]]="High", AI_Impact_on_Jobs_20303[[#This Row],[Automation_Probability_2030]], 0)</f>
        <v>93</v>
      </c>
      <c r="O2742">
        <f>AVERAGE(AI_Impact_on_Jobs_20303[[#This Row],[Skill_1]:[Skill_10]])</f>
        <v>38.4</v>
      </c>
      <c r="P2742">
        <v>2</v>
      </c>
      <c r="Q2742">
        <v>14</v>
      </c>
      <c r="R2742">
        <v>63</v>
      </c>
      <c r="S2742">
        <v>52</v>
      </c>
      <c r="T2742">
        <v>58</v>
      </c>
      <c r="U2742">
        <v>44</v>
      </c>
      <c r="V2742">
        <v>47</v>
      </c>
      <c r="W2742">
        <v>78</v>
      </c>
      <c r="X2742">
        <v>22</v>
      </c>
      <c r="Y2742">
        <v>4</v>
      </c>
    </row>
    <row r="2743" spans="1:25" x14ac:dyDescent="0.35">
      <c r="A2743">
        <v>2742</v>
      </c>
      <c r="B2743" t="s">
        <v>28</v>
      </c>
      <c r="C2743">
        <v>32894</v>
      </c>
      <c r="D2743">
        <f>ROUND(AI_Impact_on_Jobs_20303[[#This Row],[Salary]]/1000, 1)</f>
        <v>32.9</v>
      </c>
      <c r="E2743">
        <v>3</v>
      </c>
      <c r="F27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43" t="s">
        <v>38</v>
      </c>
      <c r="H2743">
        <v>19</v>
      </c>
      <c r="I2743">
        <v>79</v>
      </c>
      <c r="J2743">
        <v>38</v>
      </c>
      <c r="K2743" t="s">
        <v>27</v>
      </c>
      <c r="L2743">
        <f>IF(AI_Impact_on_Jobs_20303[[#This Row],[Risk_Category]] = "Low", AI_Impact_on_Jobs_20303[[#This Row],[Automation_Probability_2030]], 0)</f>
        <v>0</v>
      </c>
      <c r="M2743">
        <f>IF(AI_Impact_on_Jobs_20303[[#This Row],[Risk_Category]]="Medium", AI_Impact_on_Jobs_20303[[#This Row],[Automation_Probability_2030]], 0)</f>
        <v>38</v>
      </c>
      <c r="N2743">
        <f>IF(AI_Impact_on_Jobs_20303[[#This Row],[Risk_Category]]="High", AI_Impact_on_Jobs_20303[[#This Row],[Automation_Probability_2030]], 0)</f>
        <v>0</v>
      </c>
      <c r="O2743">
        <f>AVERAGE(AI_Impact_on_Jobs_20303[[#This Row],[Skill_1]:[Skill_10]])</f>
        <v>30.9</v>
      </c>
      <c r="P2743">
        <v>2</v>
      </c>
      <c r="Q2743">
        <v>27</v>
      </c>
      <c r="R2743">
        <v>5</v>
      </c>
      <c r="S2743">
        <v>15</v>
      </c>
      <c r="T2743">
        <v>36</v>
      </c>
      <c r="U2743">
        <v>2</v>
      </c>
      <c r="V2743">
        <v>75</v>
      </c>
      <c r="W2743">
        <v>8</v>
      </c>
      <c r="X2743">
        <v>41</v>
      </c>
      <c r="Y2743">
        <v>98</v>
      </c>
    </row>
    <row r="2744" spans="1:25" x14ac:dyDescent="0.35">
      <c r="A2744">
        <v>2743</v>
      </c>
      <c r="B2744" t="s">
        <v>36</v>
      </c>
      <c r="C2744">
        <v>65714</v>
      </c>
      <c r="D2744">
        <f>ROUND(AI_Impact_on_Jobs_20303[[#This Row],[Salary]]/1000, 1)</f>
        <v>65.7</v>
      </c>
      <c r="E2744">
        <v>11</v>
      </c>
      <c r="F27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44" t="s">
        <v>25</v>
      </c>
      <c r="H2744">
        <v>74</v>
      </c>
      <c r="I2744">
        <v>69</v>
      </c>
      <c r="J2744">
        <v>63</v>
      </c>
      <c r="K2744" t="s">
        <v>27</v>
      </c>
      <c r="L2744">
        <f>IF(AI_Impact_on_Jobs_20303[[#This Row],[Risk_Category]] = "Low", AI_Impact_on_Jobs_20303[[#This Row],[Automation_Probability_2030]], 0)</f>
        <v>0</v>
      </c>
      <c r="M2744">
        <f>IF(AI_Impact_on_Jobs_20303[[#This Row],[Risk_Category]]="Medium", AI_Impact_on_Jobs_20303[[#This Row],[Automation_Probability_2030]], 0)</f>
        <v>63</v>
      </c>
      <c r="N2744">
        <f>IF(AI_Impact_on_Jobs_20303[[#This Row],[Risk_Category]]="High", AI_Impact_on_Jobs_20303[[#This Row],[Automation_Probability_2030]], 0)</f>
        <v>0</v>
      </c>
      <c r="O2744">
        <f>AVERAGE(AI_Impact_on_Jobs_20303[[#This Row],[Skill_1]:[Skill_10]])</f>
        <v>42.2</v>
      </c>
      <c r="P2744">
        <v>95</v>
      </c>
      <c r="Q2744">
        <v>24</v>
      </c>
      <c r="R2744">
        <v>69</v>
      </c>
      <c r="S2744">
        <v>75</v>
      </c>
      <c r="T2744">
        <v>31</v>
      </c>
      <c r="U2744">
        <v>48</v>
      </c>
      <c r="V2744">
        <v>1</v>
      </c>
      <c r="W2744">
        <v>17</v>
      </c>
      <c r="X2744">
        <v>6</v>
      </c>
      <c r="Y2744">
        <v>56</v>
      </c>
    </row>
    <row r="2745" spans="1:25" x14ac:dyDescent="0.35">
      <c r="A2745">
        <v>2744</v>
      </c>
      <c r="B2745" t="s">
        <v>44</v>
      </c>
      <c r="C2745">
        <v>110560</v>
      </c>
      <c r="D2745">
        <f>ROUND(AI_Impact_on_Jobs_20303[[#This Row],[Salary]]/1000, 1)</f>
        <v>110.6</v>
      </c>
      <c r="E2745">
        <v>25</v>
      </c>
      <c r="F27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45" t="s">
        <v>38</v>
      </c>
      <c r="H2745">
        <v>92</v>
      </c>
      <c r="I2745">
        <v>104</v>
      </c>
      <c r="J2745">
        <v>4</v>
      </c>
      <c r="K2745" t="s">
        <v>27</v>
      </c>
      <c r="L2745">
        <f>IF(AI_Impact_on_Jobs_20303[[#This Row],[Risk_Category]] = "Low", AI_Impact_on_Jobs_20303[[#This Row],[Automation_Probability_2030]], 0)</f>
        <v>0</v>
      </c>
      <c r="M2745">
        <f>IF(AI_Impact_on_Jobs_20303[[#This Row],[Risk_Category]]="Medium", AI_Impact_on_Jobs_20303[[#This Row],[Automation_Probability_2030]], 0)</f>
        <v>4</v>
      </c>
      <c r="N2745">
        <f>IF(AI_Impact_on_Jobs_20303[[#This Row],[Risk_Category]]="High", AI_Impact_on_Jobs_20303[[#This Row],[Automation_Probability_2030]], 0)</f>
        <v>0</v>
      </c>
      <c r="O2745">
        <f>AVERAGE(AI_Impact_on_Jobs_20303[[#This Row],[Skill_1]:[Skill_10]])</f>
        <v>43.1</v>
      </c>
      <c r="P2745">
        <v>6</v>
      </c>
      <c r="Q2745">
        <v>88</v>
      </c>
      <c r="R2745">
        <v>48</v>
      </c>
      <c r="S2745">
        <v>74</v>
      </c>
      <c r="T2745">
        <v>1</v>
      </c>
      <c r="U2745">
        <v>49</v>
      </c>
      <c r="V2745">
        <v>33</v>
      </c>
      <c r="W2745">
        <v>3</v>
      </c>
      <c r="X2745">
        <v>78</v>
      </c>
      <c r="Y2745">
        <v>51</v>
      </c>
    </row>
    <row r="2746" spans="1:25" x14ac:dyDescent="0.35">
      <c r="A2746">
        <v>2745</v>
      </c>
      <c r="B2746" t="s">
        <v>43</v>
      </c>
      <c r="C2746">
        <v>115236</v>
      </c>
      <c r="D2746">
        <f>ROUND(AI_Impact_on_Jobs_20303[[#This Row],[Salary]]/1000, 1)</f>
        <v>115.2</v>
      </c>
      <c r="E2746">
        <v>23</v>
      </c>
      <c r="F27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46" t="s">
        <v>25</v>
      </c>
      <c r="H2746">
        <v>81</v>
      </c>
      <c r="I2746">
        <v>95</v>
      </c>
      <c r="J2746">
        <v>5</v>
      </c>
      <c r="K2746" t="s">
        <v>23</v>
      </c>
      <c r="L2746">
        <f>IF(AI_Impact_on_Jobs_20303[[#This Row],[Risk_Category]] = "Low", AI_Impact_on_Jobs_20303[[#This Row],[Automation_Probability_2030]], 0)</f>
        <v>5</v>
      </c>
      <c r="M2746">
        <f>IF(AI_Impact_on_Jobs_20303[[#This Row],[Risk_Category]]="Medium", AI_Impact_on_Jobs_20303[[#This Row],[Automation_Probability_2030]], 0)</f>
        <v>0</v>
      </c>
      <c r="N2746">
        <f>IF(AI_Impact_on_Jobs_20303[[#This Row],[Risk_Category]]="High", AI_Impact_on_Jobs_20303[[#This Row],[Automation_Probability_2030]], 0)</f>
        <v>0</v>
      </c>
      <c r="O2746">
        <f>AVERAGE(AI_Impact_on_Jobs_20303[[#This Row],[Skill_1]:[Skill_10]])</f>
        <v>48.4</v>
      </c>
      <c r="P2746">
        <v>94</v>
      </c>
      <c r="Q2746">
        <v>26</v>
      </c>
      <c r="R2746">
        <v>83</v>
      </c>
      <c r="S2746">
        <v>82</v>
      </c>
      <c r="T2746">
        <v>16</v>
      </c>
      <c r="U2746">
        <v>47</v>
      </c>
      <c r="V2746">
        <v>4</v>
      </c>
      <c r="W2746">
        <v>35</v>
      </c>
      <c r="X2746">
        <v>73</v>
      </c>
      <c r="Y2746">
        <v>24</v>
      </c>
    </row>
    <row r="2747" spans="1:25" x14ac:dyDescent="0.35">
      <c r="A2747">
        <v>2746</v>
      </c>
      <c r="B2747" t="s">
        <v>41</v>
      </c>
      <c r="C2747">
        <v>36276</v>
      </c>
      <c r="D2747">
        <f>ROUND(AI_Impact_on_Jobs_20303[[#This Row],[Salary]]/1000, 1)</f>
        <v>36.299999999999997</v>
      </c>
      <c r="E2747">
        <v>16</v>
      </c>
      <c r="F27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47" t="s">
        <v>19</v>
      </c>
      <c r="H2747">
        <v>51</v>
      </c>
      <c r="I2747">
        <v>104</v>
      </c>
      <c r="J2747">
        <v>87</v>
      </c>
      <c r="K2747" t="s">
        <v>20</v>
      </c>
      <c r="L2747">
        <f>IF(AI_Impact_on_Jobs_20303[[#This Row],[Risk_Category]] = "Low", AI_Impact_on_Jobs_20303[[#This Row],[Automation_Probability_2030]], 0)</f>
        <v>0</v>
      </c>
      <c r="M2747">
        <f>IF(AI_Impact_on_Jobs_20303[[#This Row],[Risk_Category]]="Medium", AI_Impact_on_Jobs_20303[[#This Row],[Automation_Probability_2030]], 0)</f>
        <v>0</v>
      </c>
      <c r="N2747">
        <f>IF(AI_Impact_on_Jobs_20303[[#This Row],[Risk_Category]]="High", AI_Impact_on_Jobs_20303[[#This Row],[Automation_Probability_2030]], 0)</f>
        <v>87</v>
      </c>
      <c r="O2747">
        <f>AVERAGE(AI_Impact_on_Jobs_20303[[#This Row],[Skill_1]:[Skill_10]])</f>
        <v>59.6</v>
      </c>
      <c r="P2747">
        <v>76</v>
      </c>
      <c r="Q2747">
        <v>7</v>
      </c>
      <c r="R2747">
        <v>85</v>
      </c>
      <c r="S2747">
        <v>22</v>
      </c>
      <c r="T2747">
        <v>57</v>
      </c>
      <c r="U2747">
        <v>36</v>
      </c>
      <c r="V2747">
        <v>96</v>
      </c>
      <c r="W2747">
        <v>44</v>
      </c>
      <c r="X2747">
        <v>96</v>
      </c>
      <c r="Y2747">
        <v>77</v>
      </c>
    </row>
    <row r="2748" spans="1:25" x14ac:dyDescent="0.35">
      <c r="A2748">
        <v>2747</v>
      </c>
      <c r="B2748" t="s">
        <v>37</v>
      </c>
      <c r="C2748">
        <v>111779</v>
      </c>
      <c r="D2748">
        <f>ROUND(AI_Impact_on_Jobs_20303[[#This Row],[Salary]]/1000, 1)</f>
        <v>111.8</v>
      </c>
      <c r="E2748">
        <v>22</v>
      </c>
      <c r="F27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48" t="s">
        <v>38</v>
      </c>
      <c r="H2748">
        <v>49</v>
      </c>
      <c r="I2748">
        <v>94</v>
      </c>
      <c r="J2748">
        <v>51</v>
      </c>
      <c r="K2748" t="s">
        <v>27</v>
      </c>
      <c r="L2748">
        <f>IF(AI_Impact_on_Jobs_20303[[#This Row],[Risk_Category]] = "Low", AI_Impact_on_Jobs_20303[[#This Row],[Automation_Probability_2030]], 0)</f>
        <v>0</v>
      </c>
      <c r="M2748">
        <f>IF(AI_Impact_on_Jobs_20303[[#This Row],[Risk_Category]]="Medium", AI_Impact_on_Jobs_20303[[#This Row],[Automation_Probability_2030]], 0)</f>
        <v>51</v>
      </c>
      <c r="N2748">
        <f>IF(AI_Impact_on_Jobs_20303[[#This Row],[Risk_Category]]="High", AI_Impact_on_Jobs_20303[[#This Row],[Automation_Probability_2030]], 0)</f>
        <v>0</v>
      </c>
      <c r="O2748">
        <f>AVERAGE(AI_Impact_on_Jobs_20303[[#This Row],[Skill_1]:[Skill_10]])</f>
        <v>44.5</v>
      </c>
      <c r="P2748">
        <v>29</v>
      </c>
      <c r="Q2748">
        <v>9</v>
      </c>
      <c r="R2748">
        <v>79</v>
      </c>
      <c r="S2748">
        <v>8</v>
      </c>
      <c r="T2748">
        <v>43</v>
      </c>
      <c r="U2748">
        <v>7</v>
      </c>
      <c r="V2748">
        <v>68</v>
      </c>
      <c r="W2748">
        <v>37</v>
      </c>
      <c r="X2748">
        <v>87</v>
      </c>
      <c r="Y2748">
        <v>78</v>
      </c>
    </row>
    <row r="2749" spans="1:25" x14ac:dyDescent="0.35">
      <c r="A2749">
        <v>2748</v>
      </c>
      <c r="B2749" t="s">
        <v>26</v>
      </c>
      <c r="C2749">
        <v>44775</v>
      </c>
      <c r="D2749">
        <f>ROUND(AI_Impact_on_Jobs_20303[[#This Row],[Salary]]/1000, 1)</f>
        <v>44.8</v>
      </c>
      <c r="E2749">
        <v>26</v>
      </c>
      <c r="F27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49" t="s">
        <v>25</v>
      </c>
      <c r="H2749">
        <v>6</v>
      </c>
      <c r="I2749">
        <v>119</v>
      </c>
      <c r="J2749">
        <v>53</v>
      </c>
      <c r="K2749" t="s">
        <v>27</v>
      </c>
      <c r="L2749">
        <f>IF(AI_Impact_on_Jobs_20303[[#This Row],[Risk_Category]] = "Low", AI_Impact_on_Jobs_20303[[#This Row],[Automation_Probability_2030]], 0)</f>
        <v>0</v>
      </c>
      <c r="M2749">
        <f>IF(AI_Impact_on_Jobs_20303[[#This Row],[Risk_Category]]="Medium", AI_Impact_on_Jobs_20303[[#This Row],[Automation_Probability_2030]], 0)</f>
        <v>53</v>
      </c>
      <c r="N2749">
        <f>IF(AI_Impact_on_Jobs_20303[[#This Row],[Risk_Category]]="High", AI_Impact_on_Jobs_20303[[#This Row],[Automation_Probability_2030]], 0)</f>
        <v>0</v>
      </c>
      <c r="O2749">
        <f>AVERAGE(AI_Impact_on_Jobs_20303[[#This Row],[Skill_1]:[Skill_10]])</f>
        <v>47.8</v>
      </c>
      <c r="P2749">
        <v>51</v>
      </c>
      <c r="Q2749">
        <v>23</v>
      </c>
      <c r="R2749">
        <v>24</v>
      </c>
      <c r="S2749">
        <v>77</v>
      </c>
      <c r="T2749">
        <v>2</v>
      </c>
      <c r="U2749">
        <v>78</v>
      </c>
      <c r="V2749">
        <v>53</v>
      </c>
      <c r="W2749">
        <v>94</v>
      </c>
      <c r="X2749">
        <v>10</v>
      </c>
      <c r="Y2749">
        <v>66</v>
      </c>
    </row>
    <row r="2750" spans="1:25" x14ac:dyDescent="0.35">
      <c r="A2750">
        <v>2749</v>
      </c>
      <c r="B2750" t="s">
        <v>32</v>
      </c>
      <c r="C2750">
        <v>140564</v>
      </c>
      <c r="D2750">
        <f>ROUND(AI_Impact_on_Jobs_20303[[#This Row],[Salary]]/1000, 1)</f>
        <v>140.6</v>
      </c>
      <c r="E2750">
        <v>22</v>
      </c>
      <c r="F27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50" t="s">
        <v>38</v>
      </c>
      <c r="H2750">
        <v>48</v>
      </c>
      <c r="I2750">
        <v>7</v>
      </c>
      <c r="J2750">
        <v>34</v>
      </c>
      <c r="K2750" t="s">
        <v>27</v>
      </c>
      <c r="L2750">
        <f>IF(AI_Impact_on_Jobs_20303[[#This Row],[Risk_Category]] = "Low", AI_Impact_on_Jobs_20303[[#This Row],[Automation_Probability_2030]], 0)</f>
        <v>0</v>
      </c>
      <c r="M2750">
        <f>IF(AI_Impact_on_Jobs_20303[[#This Row],[Risk_Category]]="Medium", AI_Impact_on_Jobs_20303[[#This Row],[Automation_Probability_2030]], 0)</f>
        <v>34</v>
      </c>
      <c r="N2750">
        <f>IF(AI_Impact_on_Jobs_20303[[#This Row],[Risk_Category]]="High", AI_Impact_on_Jobs_20303[[#This Row],[Automation_Probability_2030]], 0)</f>
        <v>0</v>
      </c>
      <c r="O2750">
        <f>AVERAGE(AI_Impact_on_Jobs_20303[[#This Row],[Skill_1]:[Skill_10]])</f>
        <v>48.7</v>
      </c>
      <c r="P2750">
        <v>58</v>
      </c>
      <c r="Q2750">
        <v>81</v>
      </c>
      <c r="R2750">
        <v>26</v>
      </c>
      <c r="S2750">
        <v>42</v>
      </c>
      <c r="T2750">
        <v>55</v>
      </c>
      <c r="U2750">
        <v>91</v>
      </c>
      <c r="V2750">
        <v>14</v>
      </c>
      <c r="W2750">
        <v>24</v>
      </c>
      <c r="X2750">
        <v>92</v>
      </c>
      <c r="Y2750">
        <v>4</v>
      </c>
    </row>
    <row r="2751" spans="1:25" x14ac:dyDescent="0.35">
      <c r="A2751">
        <v>2750</v>
      </c>
      <c r="B2751" t="s">
        <v>24</v>
      </c>
      <c r="C2751">
        <v>108256</v>
      </c>
      <c r="D2751">
        <f>ROUND(AI_Impact_on_Jobs_20303[[#This Row],[Salary]]/1000, 1)</f>
        <v>108.3</v>
      </c>
      <c r="E2751">
        <v>23</v>
      </c>
      <c r="F27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51" t="s">
        <v>19</v>
      </c>
      <c r="H2751">
        <v>64</v>
      </c>
      <c r="I2751">
        <v>88</v>
      </c>
      <c r="J2751">
        <v>82</v>
      </c>
      <c r="K2751" t="s">
        <v>20</v>
      </c>
      <c r="L2751">
        <f>IF(AI_Impact_on_Jobs_20303[[#This Row],[Risk_Category]] = "Low", AI_Impact_on_Jobs_20303[[#This Row],[Automation_Probability_2030]], 0)</f>
        <v>0</v>
      </c>
      <c r="M2751">
        <f>IF(AI_Impact_on_Jobs_20303[[#This Row],[Risk_Category]]="Medium", AI_Impact_on_Jobs_20303[[#This Row],[Automation_Probability_2030]], 0)</f>
        <v>0</v>
      </c>
      <c r="N2751">
        <f>IF(AI_Impact_on_Jobs_20303[[#This Row],[Risk_Category]]="High", AI_Impact_on_Jobs_20303[[#This Row],[Automation_Probability_2030]], 0)</f>
        <v>82</v>
      </c>
      <c r="O2751">
        <f>AVERAGE(AI_Impact_on_Jobs_20303[[#This Row],[Skill_1]:[Skill_10]])</f>
        <v>48.3</v>
      </c>
      <c r="P2751">
        <v>85</v>
      </c>
      <c r="Q2751">
        <v>16</v>
      </c>
      <c r="R2751">
        <v>23</v>
      </c>
      <c r="S2751">
        <v>51</v>
      </c>
      <c r="T2751">
        <v>41</v>
      </c>
      <c r="U2751">
        <v>57</v>
      </c>
      <c r="V2751">
        <v>92</v>
      </c>
      <c r="W2751">
        <v>92</v>
      </c>
      <c r="X2751">
        <v>23</v>
      </c>
      <c r="Y2751">
        <v>3</v>
      </c>
    </row>
    <row r="2752" spans="1:25" x14ac:dyDescent="0.35">
      <c r="A2752">
        <v>2751</v>
      </c>
      <c r="B2752" t="s">
        <v>36</v>
      </c>
      <c r="C2752">
        <v>117377</v>
      </c>
      <c r="D2752">
        <f>ROUND(AI_Impact_on_Jobs_20303[[#This Row],[Salary]]/1000, 1)</f>
        <v>117.4</v>
      </c>
      <c r="E2752">
        <v>1</v>
      </c>
      <c r="F27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52" t="s">
        <v>38</v>
      </c>
      <c r="H2752">
        <v>93</v>
      </c>
      <c r="I2752">
        <v>9</v>
      </c>
      <c r="J2752">
        <v>48</v>
      </c>
      <c r="K2752" t="s">
        <v>27</v>
      </c>
      <c r="L2752">
        <f>IF(AI_Impact_on_Jobs_20303[[#This Row],[Risk_Category]] = "Low", AI_Impact_on_Jobs_20303[[#This Row],[Automation_Probability_2030]], 0)</f>
        <v>0</v>
      </c>
      <c r="M2752">
        <f>IF(AI_Impact_on_Jobs_20303[[#This Row],[Risk_Category]]="Medium", AI_Impact_on_Jobs_20303[[#This Row],[Automation_Probability_2030]], 0)</f>
        <v>48</v>
      </c>
      <c r="N2752">
        <f>IF(AI_Impact_on_Jobs_20303[[#This Row],[Risk_Category]]="High", AI_Impact_on_Jobs_20303[[#This Row],[Automation_Probability_2030]], 0)</f>
        <v>0</v>
      </c>
      <c r="O2752">
        <f>AVERAGE(AI_Impact_on_Jobs_20303[[#This Row],[Skill_1]:[Skill_10]])</f>
        <v>40.299999999999997</v>
      </c>
      <c r="P2752">
        <v>8</v>
      </c>
      <c r="Q2752">
        <v>51</v>
      </c>
      <c r="R2752">
        <v>12</v>
      </c>
      <c r="S2752">
        <v>44</v>
      </c>
      <c r="T2752">
        <v>63</v>
      </c>
      <c r="U2752">
        <v>72</v>
      </c>
      <c r="V2752">
        <v>65</v>
      </c>
      <c r="W2752">
        <v>12</v>
      </c>
      <c r="X2752">
        <v>3</v>
      </c>
      <c r="Y2752">
        <v>73</v>
      </c>
    </row>
    <row r="2753" spans="1:25" x14ac:dyDescent="0.35">
      <c r="A2753">
        <v>2752</v>
      </c>
      <c r="B2753" t="s">
        <v>18</v>
      </c>
      <c r="C2753">
        <v>39479</v>
      </c>
      <c r="D2753">
        <f>ROUND(AI_Impact_on_Jobs_20303[[#This Row],[Salary]]/1000, 1)</f>
        <v>39.5</v>
      </c>
      <c r="E2753">
        <v>19</v>
      </c>
      <c r="F27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53" t="s">
        <v>38</v>
      </c>
      <c r="H2753">
        <v>5</v>
      </c>
      <c r="I2753">
        <v>54</v>
      </c>
      <c r="J2753">
        <v>86</v>
      </c>
      <c r="K2753" t="s">
        <v>20</v>
      </c>
      <c r="L2753">
        <f>IF(AI_Impact_on_Jobs_20303[[#This Row],[Risk_Category]] = "Low", AI_Impact_on_Jobs_20303[[#This Row],[Automation_Probability_2030]], 0)</f>
        <v>0</v>
      </c>
      <c r="M2753">
        <f>IF(AI_Impact_on_Jobs_20303[[#This Row],[Risk_Category]]="Medium", AI_Impact_on_Jobs_20303[[#This Row],[Automation_Probability_2030]], 0)</f>
        <v>0</v>
      </c>
      <c r="N2753">
        <f>IF(AI_Impact_on_Jobs_20303[[#This Row],[Risk_Category]]="High", AI_Impact_on_Jobs_20303[[#This Row],[Automation_Probability_2030]], 0)</f>
        <v>86</v>
      </c>
      <c r="O2753">
        <f>AVERAGE(AI_Impact_on_Jobs_20303[[#This Row],[Skill_1]:[Skill_10]])</f>
        <v>52.9</v>
      </c>
      <c r="P2753">
        <v>55</v>
      </c>
      <c r="Q2753">
        <v>16</v>
      </c>
      <c r="R2753">
        <v>55</v>
      </c>
      <c r="S2753">
        <v>97</v>
      </c>
      <c r="T2753">
        <v>63</v>
      </c>
      <c r="U2753">
        <v>45</v>
      </c>
      <c r="V2753">
        <v>83</v>
      </c>
      <c r="W2753">
        <v>21</v>
      </c>
      <c r="X2753">
        <v>41</v>
      </c>
      <c r="Y2753">
        <v>53</v>
      </c>
    </row>
    <row r="2754" spans="1:25" x14ac:dyDescent="0.35">
      <c r="A2754">
        <v>2753</v>
      </c>
      <c r="B2754" t="s">
        <v>24</v>
      </c>
      <c r="C2754">
        <v>130003</v>
      </c>
      <c r="D2754">
        <f>ROUND(AI_Impact_on_Jobs_20303[[#This Row],[Salary]]/1000, 1)</f>
        <v>130</v>
      </c>
      <c r="E2754">
        <v>19</v>
      </c>
      <c r="F27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54" t="s">
        <v>25</v>
      </c>
      <c r="H2754">
        <v>92</v>
      </c>
      <c r="I2754">
        <v>79</v>
      </c>
      <c r="J2754">
        <v>71</v>
      </c>
      <c r="K2754" t="s">
        <v>20</v>
      </c>
      <c r="L2754">
        <f>IF(AI_Impact_on_Jobs_20303[[#This Row],[Risk_Category]] = "Low", AI_Impact_on_Jobs_20303[[#This Row],[Automation_Probability_2030]], 0)</f>
        <v>0</v>
      </c>
      <c r="M2754">
        <f>IF(AI_Impact_on_Jobs_20303[[#This Row],[Risk_Category]]="Medium", AI_Impact_on_Jobs_20303[[#This Row],[Automation_Probability_2030]], 0)</f>
        <v>0</v>
      </c>
      <c r="N2754">
        <f>IF(AI_Impact_on_Jobs_20303[[#This Row],[Risk_Category]]="High", AI_Impact_on_Jobs_20303[[#This Row],[Automation_Probability_2030]], 0)</f>
        <v>71</v>
      </c>
      <c r="O2754">
        <f>AVERAGE(AI_Impact_on_Jobs_20303[[#This Row],[Skill_1]:[Skill_10]])</f>
        <v>63.9</v>
      </c>
      <c r="P2754">
        <v>92</v>
      </c>
      <c r="Q2754">
        <v>22</v>
      </c>
      <c r="R2754">
        <v>38</v>
      </c>
      <c r="S2754">
        <v>53</v>
      </c>
      <c r="T2754">
        <v>98</v>
      </c>
      <c r="U2754">
        <v>54</v>
      </c>
      <c r="V2754">
        <v>45</v>
      </c>
      <c r="W2754">
        <v>58</v>
      </c>
      <c r="X2754">
        <v>97</v>
      </c>
      <c r="Y2754">
        <v>82</v>
      </c>
    </row>
    <row r="2755" spans="1:25" x14ac:dyDescent="0.35">
      <c r="A2755">
        <v>2754</v>
      </c>
      <c r="B2755" t="s">
        <v>26</v>
      </c>
      <c r="C2755">
        <v>128039</v>
      </c>
      <c r="D2755">
        <f>ROUND(AI_Impact_on_Jobs_20303[[#This Row],[Salary]]/1000, 1)</f>
        <v>128</v>
      </c>
      <c r="E2755">
        <v>17</v>
      </c>
      <c r="F27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55" t="s">
        <v>22</v>
      </c>
      <c r="H2755">
        <v>8</v>
      </c>
      <c r="I2755">
        <v>134</v>
      </c>
      <c r="J2755">
        <v>58</v>
      </c>
      <c r="K2755" t="s">
        <v>27</v>
      </c>
      <c r="L2755">
        <f>IF(AI_Impact_on_Jobs_20303[[#This Row],[Risk_Category]] = "Low", AI_Impact_on_Jobs_20303[[#This Row],[Automation_Probability_2030]], 0)</f>
        <v>0</v>
      </c>
      <c r="M2755">
        <f>IF(AI_Impact_on_Jobs_20303[[#This Row],[Risk_Category]]="Medium", AI_Impact_on_Jobs_20303[[#This Row],[Automation_Probability_2030]], 0)</f>
        <v>58</v>
      </c>
      <c r="N2755">
        <f>IF(AI_Impact_on_Jobs_20303[[#This Row],[Risk_Category]]="High", AI_Impact_on_Jobs_20303[[#This Row],[Automation_Probability_2030]], 0)</f>
        <v>0</v>
      </c>
      <c r="O2755">
        <f>AVERAGE(AI_Impact_on_Jobs_20303[[#This Row],[Skill_1]:[Skill_10]])</f>
        <v>50.2</v>
      </c>
      <c r="P2755">
        <v>66</v>
      </c>
      <c r="Q2755">
        <v>44</v>
      </c>
      <c r="R2755">
        <v>64</v>
      </c>
      <c r="S2755">
        <v>74</v>
      </c>
      <c r="T2755">
        <v>12</v>
      </c>
      <c r="U2755">
        <v>26</v>
      </c>
      <c r="V2755">
        <v>19</v>
      </c>
      <c r="W2755">
        <v>84</v>
      </c>
      <c r="X2755">
        <v>68</v>
      </c>
      <c r="Y2755">
        <v>45</v>
      </c>
    </row>
    <row r="2756" spans="1:25" x14ac:dyDescent="0.35">
      <c r="A2756">
        <v>2755</v>
      </c>
      <c r="B2756" t="s">
        <v>44</v>
      </c>
      <c r="C2756">
        <v>55563</v>
      </c>
      <c r="D2756">
        <f>ROUND(AI_Impact_on_Jobs_20303[[#This Row],[Salary]]/1000, 1)</f>
        <v>55.6</v>
      </c>
      <c r="E2756">
        <v>3</v>
      </c>
      <c r="F27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56" t="s">
        <v>38</v>
      </c>
      <c r="H2756">
        <v>72</v>
      </c>
      <c r="I2756">
        <v>141</v>
      </c>
      <c r="J2756">
        <v>33</v>
      </c>
      <c r="K2756" t="s">
        <v>27</v>
      </c>
      <c r="L2756">
        <f>IF(AI_Impact_on_Jobs_20303[[#This Row],[Risk_Category]] = "Low", AI_Impact_on_Jobs_20303[[#This Row],[Automation_Probability_2030]], 0)</f>
        <v>0</v>
      </c>
      <c r="M2756">
        <f>IF(AI_Impact_on_Jobs_20303[[#This Row],[Risk_Category]]="Medium", AI_Impact_on_Jobs_20303[[#This Row],[Automation_Probability_2030]], 0)</f>
        <v>33</v>
      </c>
      <c r="N2756">
        <f>IF(AI_Impact_on_Jobs_20303[[#This Row],[Risk_Category]]="High", AI_Impact_on_Jobs_20303[[#This Row],[Automation_Probability_2030]], 0)</f>
        <v>0</v>
      </c>
      <c r="O2756">
        <f>AVERAGE(AI_Impact_on_Jobs_20303[[#This Row],[Skill_1]:[Skill_10]])</f>
        <v>46.1</v>
      </c>
      <c r="P2756">
        <v>51</v>
      </c>
      <c r="Q2756">
        <v>71</v>
      </c>
      <c r="R2756">
        <v>21</v>
      </c>
      <c r="S2756">
        <v>33</v>
      </c>
      <c r="T2756">
        <v>42</v>
      </c>
      <c r="U2756">
        <v>79</v>
      </c>
      <c r="V2756">
        <v>49</v>
      </c>
      <c r="W2756">
        <v>49</v>
      </c>
      <c r="X2756">
        <v>43</v>
      </c>
      <c r="Y2756">
        <v>23</v>
      </c>
    </row>
    <row r="2757" spans="1:25" x14ac:dyDescent="0.35">
      <c r="A2757">
        <v>2756</v>
      </c>
      <c r="B2757" t="s">
        <v>30</v>
      </c>
      <c r="C2757">
        <v>57287</v>
      </c>
      <c r="D2757">
        <f>ROUND(AI_Impact_on_Jobs_20303[[#This Row],[Salary]]/1000, 1)</f>
        <v>57.3</v>
      </c>
      <c r="E2757">
        <v>28</v>
      </c>
      <c r="F27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57" t="s">
        <v>19</v>
      </c>
      <c r="H2757">
        <v>32</v>
      </c>
      <c r="I2757">
        <v>107</v>
      </c>
      <c r="J2757">
        <v>36</v>
      </c>
      <c r="K2757" t="s">
        <v>27</v>
      </c>
      <c r="L2757">
        <f>IF(AI_Impact_on_Jobs_20303[[#This Row],[Risk_Category]] = "Low", AI_Impact_on_Jobs_20303[[#This Row],[Automation_Probability_2030]], 0)</f>
        <v>0</v>
      </c>
      <c r="M2757">
        <f>IF(AI_Impact_on_Jobs_20303[[#This Row],[Risk_Category]]="Medium", AI_Impact_on_Jobs_20303[[#This Row],[Automation_Probability_2030]], 0)</f>
        <v>36</v>
      </c>
      <c r="N2757">
        <f>IF(AI_Impact_on_Jobs_20303[[#This Row],[Risk_Category]]="High", AI_Impact_on_Jobs_20303[[#This Row],[Automation_Probability_2030]], 0)</f>
        <v>0</v>
      </c>
      <c r="O2757">
        <f>AVERAGE(AI_Impact_on_Jobs_20303[[#This Row],[Skill_1]:[Skill_10]])</f>
        <v>32.299999999999997</v>
      </c>
      <c r="P2757">
        <v>43</v>
      </c>
      <c r="Q2757">
        <v>9</v>
      </c>
      <c r="R2757">
        <v>10</v>
      </c>
      <c r="S2757">
        <v>36</v>
      </c>
      <c r="T2757">
        <v>15</v>
      </c>
      <c r="U2757">
        <v>31</v>
      </c>
      <c r="V2757">
        <v>33</v>
      </c>
      <c r="W2757">
        <v>64</v>
      </c>
      <c r="X2757">
        <v>5</v>
      </c>
      <c r="Y2757">
        <v>77</v>
      </c>
    </row>
    <row r="2758" spans="1:25" x14ac:dyDescent="0.35">
      <c r="A2758">
        <v>2757</v>
      </c>
      <c r="B2758" t="s">
        <v>37</v>
      </c>
      <c r="C2758">
        <v>70103</v>
      </c>
      <c r="D2758">
        <f>ROUND(AI_Impact_on_Jobs_20303[[#This Row],[Salary]]/1000, 1)</f>
        <v>70.099999999999994</v>
      </c>
      <c r="E2758">
        <v>5</v>
      </c>
      <c r="F27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58" t="s">
        <v>22</v>
      </c>
      <c r="H2758">
        <v>25</v>
      </c>
      <c r="I2758">
        <v>128</v>
      </c>
      <c r="J2758">
        <v>64</v>
      </c>
      <c r="K2758" t="s">
        <v>27</v>
      </c>
      <c r="L2758">
        <f>IF(AI_Impact_on_Jobs_20303[[#This Row],[Risk_Category]] = "Low", AI_Impact_on_Jobs_20303[[#This Row],[Automation_Probability_2030]], 0)</f>
        <v>0</v>
      </c>
      <c r="M2758">
        <f>IF(AI_Impact_on_Jobs_20303[[#This Row],[Risk_Category]]="Medium", AI_Impact_on_Jobs_20303[[#This Row],[Automation_Probability_2030]], 0)</f>
        <v>64</v>
      </c>
      <c r="N2758">
        <f>IF(AI_Impact_on_Jobs_20303[[#This Row],[Risk_Category]]="High", AI_Impact_on_Jobs_20303[[#This Row],[Automation_Probability_2030]], 0)</f>
        <v>0</v>
      </c>
      <c r="O2758">
        <f>AVERAGE(AI_Impact_on_Jobs_20303[[#This Row],[Skill_1]:[Skill_10]])</f>
        <v>46.8</v>
      </c>
      <c r="P2758">
        <v>6</v>
      </c>
      <c r="Q2758">
        <v>93</v>
      </c>
      <c r="R2758">
        <v>78</v>
      </c>
      <c r="S2758">
        <v>6</v>
      </c>
      <c r="T2758">
        <v>91</v>
      </c>
      <c r="U2758">
        <v>6</v>
      </c>
      <c r="V2758">
        <v>52</v>
      </c>
      <c r="W2758">
        <v>36</v>
      </c>
      <c r="X2758">
        <v>88</v>
      </c>
      <c r="Y2758">
        <v>12</v>
      </c>
    </row>
    <row r="2759" spans="1:25" x14ac:dyDescent="0.35">
      <c r="A2759">
        <v>2758</v>
      </c>
      <c r="B2759" t="s">
        <v>40</v>
      </c>
      <c r="C2759">
        <v>126600</v>
      </c>
      <c r="D2759">
        <f>ROUND(AI_Impact_on_Jobs_20303[[#This Row],[Salary]]/1000, 1)</f>
        <v>126.6</v>
      </c>
      <c r="E2759">
        <v>19</v>
      </c>
      <c r="F27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59" t="s">
        <v>19</v>
      </c>
      <c r="H2759">
        <v>54</v>
      </c>
      <c r="I2759">
        <v>105</v>
      </c>
      <c r="J2759">
        <v>21</v>
      </c>
      <c r="K2759" t="s">
        <v>23</v>
      </c>
      <c r="L2759">
        <f>IF(AI_Impact_on_Jobs_20303[[#This Row],[Risk_Category]] = "Low", AI_Impact_on_Jobs_20303[[#This Row],[Automation_Probability_2030]], 0)</f>
        <v>21</v>
      </c>
      <c r="M2759">
        <f>IF(AI_Impact_on_Jobs_20303[[#This Row],[Risk_Category]]="Medium", AI_Impact_on_Jobs_20303[[#This Row],[Automation_Probability_2030]], 0)</f>
        <v>0</v>
      </c>
      <c r="N2759">
        <f>IF(AI_Impact_on_Jobs_20303[[#This Row],[Risk_Category]]="High", AI_Impact_on_Jobs_20303[[#This Row],[Automation_Probability_2030]], 0)</f>
        <v>0</v>
      </c>
      <c r="O2759">
        <f>AVERAGE(AI_Impact_on_Jobs_20303[[#This Row],[Skill_1]:[Skill_10]])</f>
        <v>59.7</v>
      </c>
      <c r="P2759">
        <v>51</v>
      </c>
      <c r="Q2759">
        <v>26</v>
      </c>
      <c r="R2759">
        <v>86</v>
      </c>
      <c r="S2759">
        <v>66</v>
      </c>
      <c r="T2759">
        <v>86</v>
      </c>
      <c r="U2759">
        <v>28</v>
      </c>
      <c r="V2759">
        <v>64</v>
      </c>
      <c r="W2759">
        <v>71</v>
      </c>
      <c r="X2759">
        <v>38</v>
      </c>
      <c r="Y2759">
        <v>81</v>
      </c>
    </row>
    <row r="2760" spans="1:25" x14ac:dyDescent="0.35">
      <c r="A2760">
        <v>2759</v>
      </c>
      <c r="B2760" t="s">
        <v>28</v>
      </c>
      <c r="C2760">
        <v>57217</v>
      </c>
      <c r="D2760">
        <f>ROUND(AI_Impact_on_Jobs_20303[[#This Row],[Salary]]/1000, 1)</f>
        <v>57.2</v>
      </c>
      <c r="E2760">
        <v>16</v>
      </c>
      <c r="F27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60" t="s">
        <v>19</v>
      </c>
      <c r="H2760">
        <v>59</v>
      </c>
      <c r="I2760">
        <v>111</v>
      </c>
      <c r="J2760">
        <v>51</v>
      </c>
      <c r="K2760" t="s">
        <v>27</v>
      </c>
      <c r="L2760">
        <f>IF(AI_Impact_on_Jobs_20303[[#This Row],[Risk_Category]] = "Low", AI_Impact_on_Jobs_20303[[#This Row],[Automation_Probability_2030]], 0)</f>
        <v>0</v>
      </c>
      <c r="M2760">
        <f>IF(AI_Impact_on_Jobs_20303[[#This Row],[Risk_Category]]="Medium", AI_Impact_on_Jobs_20303[[#This Row],[Automation_Probability_2030]], 0)</f>
        <v>51</v>
      </c>
      <c r="N2760">
        <f>IF(AI_Impact_on_Jobs_20303[[#This Row],[Risk_Category]]="High", AI_Impact_on_Jobs_20303[[#This Row],[Automation_Probability_2030]], 0)</f>
        <v>0</v>
      </c>
      <c r="O2760">
        <f>AVERAGE(AI_Impact_on_Jobs_20303[[#This Row],[Skill_1]:[Skill_10]])</f>
        <v>50.1</v>
      </c>
      <c r="P2760">
        <v>63</v>
      </c>
      <c r="Q2760">
        <v>17</v>
      </c>
      <c r="R2760">
        <v>68</v>
      </c>
      <c r="S2760">
        <v>34</v>
      </c>
      <c r="T2760">
        <v>45</v>
      </c>
      <c r="U2760">
        <v>33</v>
      </c>
      <c r="V2760">
        <v>47</v>
      </c>
      <c r="W2760">
        <v>62</v>
      </c>
      <c r="X2760">
        <v>84</v>
      </c>
      <c r="Y2760">
        <v>48</v>
      </c>
    </row>
    <row r="2761" spans="1:25" x14ac:dyDescent="0.35">
      <c r="A2761">
        <v>2760</v>
      </c>
      <c r="B2761" t="s">
        <v>36</v>
      </c>
      <c r="C2761">
        <v>82216</v>
      </c>
      <c r="D2761">
        <f>ROUND(AI_Impact_on_Jobs_20303[[#This Row],[Salary]]/1000, 1)</f>
        <v>82.2</v>
      </c>
      <c r="E2761">
        <v>22</v>
      </c>
      <c r="F27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61" t="s">
        <v>38</v>
      </c>
      <c r="H2761">
        <v>49</v>
      </c>
      <c r="I2761">
        <v>119</v>
      </c>
      <c r="J2761">
        <v>44</v>
      </c>
      <c r="K2761" t="s">
        <v>27</v>
      </c>
      <c r="L2761">
        <f>IF(AI_Impact_on_Jobs_20303[[#This Row],[Risk_Category]] = "Low", AI_Impact_on_Jobs_20303[[#This Row],[Automation_Probability_2030]], 0)</f>
        <v>0</v>
      </c>
      <c r="M2761">
        <f>IF(AI_Impact_on_Jobs_20303[[#This Row],[Risk_Category]]="Medium", AI_Impact_on_Jobs_20303[[#This Row],[Automation_Probability_2030]], 0)</f>
        <v>44</v>
      </c>
      <c r="N2761">
        <f>IF(AI_Impact_on_Jobs_20303[[#This Row],[Risk_Category]]="High", AI_Impact_on_Jobs_20303[[#This Row],[Automation_Probability_2030]], 0)</f>
        <v>0</v>
      </c>
      <c r="O2761">
        <f>AVERAGE(AI_Impact_on_Jobs_20303[[#This Row],[Skill_1]:[Skill_10]])</f>
        <v>31.5</v>
      </c>
      <c r="P2761">
        <v>41</v>
      </c>
      <c r="Q2761">
        <v>56</v>
      </c>
      <c r="R2761">
        <v>29</v>
      </c>
      <c r="S2761">
        <v>21</v>
      </c>
      <c r="T2761">
        <v>14</v>
      </c>
      <c r="U2761">
        <v>35</v>
      </c>
      <c r="V2761">
        <v>5</v>
      </c>
      <c r="W2761">
        <v>58</v>
      </c>
      <c r="X2761">
        <v>18</v>
      </c>
      <c r="Y2761">
        <v>38</v>
      </c>
    </row>
    <row r="2762" spans="1:25" x14ac:dyDescent="0.35">
      <c r="A2762">
        <v>2761</v>
      </c>
      <c r="B2762" t="s">
        <v>31</v>
      </c>
      <c r="C2762">
        <v>147063</v>
      </c>
      <c r="D2762">
        <f>ROUND(AI_Impact_on_Jobs_20303[[#This Row],[Salary]]/1000, 1)</f>
        <v>147.1</v>
      </c>
      <c r="E2762">
        <v>28</v>
      </c>
      <c r="F27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62" t="s">
        <v>25</v>
      </c>
      <c r="H2762">
        <v>63</v>
      </c>
      <c r="I2762">
        <v>135</v>
      </c>
      <c r="J2762">
        <v>21</v>
      </c>
      <c r="K2762" t="s">
        <v>23</v>
      </c>
      <c r="L2762">
        <f>IF(AI_Impact_on_Jobs_20303[[#This Row],[Risk_Category]] = "Low", AI_Impact_on_Jobs_20303[[#This Row],[Automation_Probability_2030]], 0)</f>
        <v>21</v>
      </c>
      <c r="M2762">
        <f>IF(AI_Impact_on_Jobs_20303[[#This Row],[Risk_Category]]="Medium", AI_Impact_on_Jobs_20303[[#This Row],[Automation_Probability_2030]], 0)</f>
        <v>0</v>
      </c>
      <c r="N2762">
        <f>IF(AI_Impact_on_Jobs_20303[[#This Row],[Risk_Category]]="High", AI_Impact_on_Jobs_20303[[#This Row],[Automation_Probability_2030]], 0)</f>
        <v>0</v>
      </c>
      <c r="O2762">
        <f>AVERAGE(AI_Impact_on_Jobs_20303[[#This Row],[Skill_1]:[Skill_10]])</f>
        <v>33</v>
      </c>
      <c r="P2762">
        <v>54</v>
      </c>
      <c r="Q2762">
        <v>67</v>
      </c>
      <c r="R2762">
        <v>3</v>
      </c>
      <c r="S2762">
        <v>12</v>
      </c>
      <c r="T2762">
        <v>9</v>
      </c>
      <c r="U2762">
        <v>1</v>
      </c>
      <c r="V2762">
        <v>26</v>
      </c>
      <c r="W2762">
        <v>53</v>
      </c>
      <c r="X2762">
        <v>11</v>
      </c>
      <c r="Y2762">
        <v>94</v>
      </c>
    </row>
    <row r="2763" spans="1:25" x14ac:dyDescent="0.35">
      <c r="A2763">
        <v>2762</v>
      </c>
      <c r="B2763" t="s">
        <v>42</v>
      </c>
      <c r="C2763">
        <v>67631</v>
      </c>
      <c r="D2763">
        <f>ROUND(AI_Impact_on_Jobs_20303[[#This Row],[Salary]]/1000, 1)</f>
        <v>67.599999999999994</v>
      </c>
      <c r="E2763">
        <v>21</v>
      </c>
      <c r="F27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63" t="s">
        <v>19</v>
      </c>
      <c r="H2763">
        <v>6</v>
      </c>
      <c r="I2763">
        <v>99</v>
      </c>
      <c r="J2763">
        <v>32</v>
      </c>
      <c r="K2763" t="s">
        <v>27</v>
      </c>
      <c r="L2763">
        <f>IF(AI_Impact_on_Jobs_20303[[#This Row],[Risk_Category]] = "Low", AI_Impact_on_Jobs_20303[[#This Row],[Automation_Probability_2030]], 0)</f>
        <v>0</v>
      </c>
      <c r="M2763">
        <f>IF(AI_Impact_on_Jobs_20303[[#This Row],[Risk_Category]]="Medium", AI_Impact_on_Jobs_20303[[#This Row],[Automation_Probability_2030]], 0)</f>
        <v>32</v>
      </c>
      <c r="N2763">
        <f>IF(AI_Impact_on_Jobs_20303[[#This Row],[Risk_Category]]="High", AI_Impact_on_Jobs_20303[[#This Row],[Automation_Probability_2030]], 0)</f>
        <v>0</v>
      </c>
      <c r="O2763">
        <f>AVERAGE(AI_Impact_on_Jobs_20303[[#This Row],[Skill_1]:[Skill_10]])</f>
        <v>46.5</v>
      </c>
      <c r="P2763">
        <v>52</v>
      </c>
      <c r="Q2763">
        <v>56</v>
      </c>
      <c r="R2763">
        <v>69</v>
      </c>
      <c r="S2763">
        <v>10</v>
      </c>
      <c r="T2763">
        <v>42</v>
      </c>
      <c r="U2763">
        <v>51</v>
      </c>
      <c r="V2763">
        <v>8</v>
      </c>
      <c r="W2763">
        <v>83</v>
      </c>
      <c r="X2763">
        <v>1</v>
      </c>
      <c r="Y2763">
        <v>93</v>
      </c>
    </row>
    <row r="2764" spans="1:25" x14ac:dyDescent="0.35">
      <c r="A2764">
        <v>2763</v>
      </c>
      <c r="B2764" t="s">
        <v>24</v>
      </c>
      <c r="C2764">
        <v>116425</v>
      </c>
      <c r="D2764">
        <f>ROUND(AI_Impact_on_Jobs_20303[[#This Row],[Salary]]/1000, 1)</f>
        <v>116.4</v>
      </c>
      <c r="E2764">
        <v>27</v>
      </c>
      <c r="F27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64" t="s">
        <v>19</v>
      </c>
      <c r="H2764">
        <v>34</v>
      </c>
      <c r="I2764">
        <v>83</v>
      </c>
      <c r="J2764">
        <v>94</v>
      </c>
      <c r="K2764" t="s">
        <v>20</v>
      </c>
      <c r="L2764">
        <f>IF(AI_Impact_on_Jobs_20303[[#This Row],[Risk_Category]] = "Low", AI_Impact_on_Jobs_20303[[#This Row],[Automation_Probability_2030]], 0)</f>
        <v>0</v>
      </c>
      <c r="M2764">
        <f>IF(AI_Impact_on_Jobs_20303[[#This Row],[Risk_Category]]="Medium", AI_Impact_on_Jobs_20303[[#This Row],[Automation_Probability_2030]], 0)</f>
        <v>0</v>
      </c>
      <c r="N2764">
        <f>IF(AI_Impact_on_Jobs_20303[[#This Row],[Risk_Category]]="High", AI_Impact_on_Jobs_20303[[#This Row],[Automation_Probability_2030]], 0)</f>
        <v>94</v>
      </c>
      <c r="O2764">
        <f>AVERAGE(AI_Impact_on_Jobs_20303[[#This Row],[Skill_1]:[Skill_10]])</f>
        <v>46.4</v>
      </c>
      <c r="P2764">
        <v>98</v>
      </c>
      <c r="Q2764">
        <v>97</v>
      </c>
      <c r="R2764">
        <v>7</v>
      </c>
      <c r="S2764">
        <v>11</v>
      </c>
      <c r="T2764">
        <v>39</v>
      </c>
      <c r="U2764">
        <v>29</v>
      </c>
      <c r="V2764">
        <v>71</v>
      </c>
      <c r="W2764">
        <v>49</v>
      </c>
      <c r="X2764">
        <v>62</v>
      </c>
      <c r="Y2764">
        <v>1</v>
      </c>
    </row>
    <row r="2765" spans="1:25" x14ac:dyDescent="0.35">
      <c r="A2765">
        <v>2764</v>
      </c>
      <c r="B2765" t="s">
        <v>44</v>
      </c>
      <c r="C2765">
        <v>146598</v>
      </c>
      <c r="D2765">
        <f>ROUND(AI_Impact_on_Jobs_20303[[#This Row],[Salary]]/1000, 1)</f>
        <v>146.6</v>
      </c>
      <c r="E2765">
        <v>16</v>
      </c>
      <c r="F27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65" t="s">
        <v>19</v>
      </c>
      <c r="H2765">
        <v>95</v>
      </c>
      <c r="I2765">
        <v>117</v>
      </c>
      <c r="J2765">
        <v>64</v>
      </c>
      <c r="K2765" t="s">
        <v>27</v>
      </c>
      <c r="L2765">
        <f>IF(AI_Impact_on_Jobs_20303[[#This Row],[Risk_Category]] = "Low", AI_Impact_on_Jobs_20303[[#This Row],[Automation_Probability_2030]], 0)</f>
        <v>0</v>
      </c>
      <c r="M2765">
        <f>IF(AI_Impact_on_Jobs_20303[[#This Row],[Risk_Category]]="Medium", AI_Impact_on_Jobs_20303[[#This Row],[Automation_Probability_2030]], 0)</f>
        <v>64</v>
      </c>
      <c r="N2765">
        <f>IF(AI_Impact_on_Jobs_20303[[#This Row],[Risk_Category]]="High", AI_Impact_on_Jobs_20303[[#This Row],[Automation_Probability_2030]], 0)</f>
        <v>0</v>
      </c>
      <c r="O2765">
        <f>AVERAGE(AI_Impact_on_Jobs_20303[[#This Row],[Skill_1]:[Skill_10]])</f>
        <v>41.6</v>
      </c>
      <c r="P2765">
        <v>48</v>
      </c>
      <c r="Q2765">
        <v>2</v>
      </c>
      <c r="R2765">
        <v>99</v>
      </c>
      <c r="S2765">
        <v>6</v>
      </c>
      <c r="T2765">
        <v>19</v>
      </c>
      <c r="U2765">
        <v>5</v>
      </c>
      <c r="V2765">
        <v>62</v>
      </c>
      <c r="W2765">
        <v>58</v>
      </c>
      <c r="X2765">
        <v>21</v>
      </c>
      <c r="Y2765">
        <v>96</v>
      </c>
    </row>
    <row r="2766" spans="1:25" x14ac:dyDescent="0.35">
      <c r="A2766">
        <v>2765</v>
      </c>
      <c r="B2766" t="s">
        <v>36</v>
      </c>
      <c r="C2766">
        <v>45597</v>
      </c>
      <c r="D2766">
        <f>ROUND(AI_Impact_on_Jobs_20303[[#This Row],[Salary]]/1000, 1)</f>
        <v>45.6</v>
      </c>
      <c r="E2766">
        <v>28</v>
      </c>
      <c r="F27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66" t="s">
        <v>19</v>
      </c>
      <c r="H2766">
        <v>28</v>
      </c>
      <c r="I2766">
        <v>116</v>
      </c>
      <c r="J2766">
        <v>64</v>
      </c>
      <c r="K2766" t="s">
        <v>27</v>
      </c>
      <c r="L2766">
        <f>IF(AI_Impact_on_Jobs_20303[[#This Row],[Risk_Category]] = "Low", AI_Impact_on_Jobs_20303[[#This Row],[Automation_Probability_2030]], 0)</f>
        <v>0</v>
      </c>
      <c r="M2766">
        <f>IF(AI_Impact_on_Jobs_20303[[#This Row],[Risk_Category]]="Medium", AI_Impact_on_Jobs_20303[[#This Row],[Automation_Probability_2030]], 0)</f>
        <v>64</v>
      </c>
      <c r="N2766">
        <f>IF(AI_Impact_on_Jobs_20303[[#This Row],[Risk_Category]]="High", AI_Impact_on_Jobs_20303[[#This Row],[Automation_Probability_2030]], 0)</f>
        <v>0</v>
      </c>
      <c r="O2766">
        <f>AVERAGE(AI_Impact_on_Jobs_20303[[#This Row],[Skill_1]:[Skill_10]])</f>
        <v>41.7</v>
      </c>
      <c r="P2766">
        <v>36</v>
      </c>
      <c r="Q2766">
        <v>25</v>
      </c>
      <c r="R2766">
        <v>26</v>
      </c>
      <c r="S2766">
        <v>82</v>
      </c>
      <c r="T2766">
        <v>46</v>
      </c>
      <c r="U2766">
        <v>72</v>
      </c>
      <c r="V2766">
        <v>65</v>
      </c>
      <c r="W2766">
        <v>31</v>
      </c>
      <c r="X2766">
        <v>21</v>
      </c>
      <c r="Y2766">
        <v>13</v>
      </c>
    </row>
    <row r="2767" spans="1:25" x14ac:dyDescent="0.35">
      <c r="A2767">
        <v>2766</v>
      </c>
      <c r="B2767" t="s">
        <v>26</v>
      </c>
      <c r="C2767">
        <v>119643</v>
      </c>
      <c r="D2767">
        <f>ROUND(AI_Impact_on_Jobs_20303[[#This Row],[Salary]]/1000, 1)</f>
        <v>119.6</v>
      </c>
      <c r="E2767">
        <v>4</v>
      </c>
      <c r="F27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67" t="s">
        <v>22</v>
      </c>
      <c r="H2767">
        <v>8</v>
      </c>
      <c r="I2767">
        <v>76</v>
      </c>
      <c r="J2767">
        <v>59</v>
      </c>
      <c r="K2767" t="s">
        <v>27</v>
      </c>
      <c r="L2767">
        <f>IF(AI_Impact_on_Jobs_20303[[#This Row],[Risk_Category]] = "Low", AI_Impact_on_Jobs_20303[[#This Row],[Automation_Probability_2030]], 0)</f>
        <v>0</v>
      </c>
      <c r="M2767">
        <f>IF(AI_Impact_on_Jobs_20303[[#This Row],[Risk_Category]]="Medium", AI_Impact_on_Jobs_20303[[#This Row],[Automation_Probability_2030]], 0)</f>
        <v>59</v>
      </c>
      <c r="N2767">
        <f>IF(AI_Impact_on_Jobs_20303[[#This Row],[Risk_Category]]="High", AI_Impact_on_Jobs_20303[[#This Row],[Automation_Probability_2030]], 0)</f>
        <v>0</v>
      </c>
      <c r="O2767">
        <f>AVERAGE(AI_Impact_on_Jobs_20303[[#This Row],[Skill_1]:[Skill_10]])</f>
        <v>41.6</v>
      </c>
      <c r="P2767">
        <v>15</v>
      </c>
      <c r="Q2767">
        <v>52</v>
      </c>
      <c r="R2767">
        <v>25</v>
      </c>
      <c r="S2767">
        <v>51</v>
      </c>
      <c r="T2767">
        <v>75</v>
      </c>
      <c r="U2767">
        <v>27</v>
      </c>
      <c r="V2767">
        <v>35</v>
      </c>
      <c r="W2767">
        <v>72</v>
      </c>
      <c r="X2767">
        <v>55</v>
      </c>
      <c r="Y2767">
        <v>9</v>
      </c>
    </row>
    <row r="2768" spans="1:25" x14ac:dyDescent="0.35">
      <c r="A2768">
        <v>2767</v>
      </c>
      <c r="B2768" t="s">
        <v>24</v>
      </c>
      <c r="C2768">
        <v>56108</v>
      </c>
      <c r="D2768">
        <f>ROUND(AI_Impact_on_Jobs_20303[[#This Row],[Salary]]/1000, 1)</f>
        <v>56.1</v>
      </c>
      <c r="E2768">
        <v>28</v>
      </c>
      <c r="F27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68" t="s">
        <v>25</v>
      </c>
      <c r="H2768">
        <v>28</v>
      </c>
      <c r="I2768">
        <v>89</v>
      </c>
      <c r="J2768">
        <v>76</v>
      </c>
      <c r="K2768" t="s">
        <v>20</v>
      </c>
      <c r="L2768">
        <f>IF(AI_Impact_on_Jobs_20303[[#This Row],[Risk_Category]] = "Low", AI_Impact_on_Jobs_20303[[#This Row],[Automation_Probability_2030]], 0)</f>
        <v>0</v>
      </c>
      <c r="M2768">
        <f>IF(AI_Impact_on_Jobs_20303[[#This Row],[Risk_Category]]="Medium", AI_Impact_on_Jobs_20303[[#This Row],[Automation_Probability_2030]], 0)</f>
        <v>0</v>
      </c>
      <c r="N2768">
        <f>IF(AI_Impact_on_Jobs_20303[[#This Row],[Risk_Category]]="High", AI_Impact_on_Jobs_20303[[#This Row],[Automation_Probability_2030]], 0)</f>
        <v>76</v>
      </c>
      <c r="O2768">
        <f>AVERAGE(AI_Impact_on_Jobs_20303[[#This Row],[Skill_1]:[Skill_10]])</f>
        <v>60.2</v>
      </c>
      <c r="P2768">
        <v>54</v>
      </c>
      <c r="Q2768">
        <v>71</v>
      </c>
      <c r="R2768">
        <v>8</v>
      </c>
      <c r="S2768">
        <v>92</v>
      </c>
      <c r="T2768">
        <v>36</v>
      </c>
      <c r="U2768">
        <v>93</v>
      </c>
      <c r="V2768">
        <v>62</v>
      </c>
      <c r="W2768">
        <v>39</v>
      </c>
      <c r="X2768">
        <v>89</v>
      </c>
      <c r="Y2768">
        <v>58</v>
      </c>
    </row>
    <row r="2769" spans="1:25" x14ac:dyDescent="0.35">
      <c r="A2769">
        <v>2768</v>
      </c>
      <c r="B2769" t="s">
        <v>36</v>
      </c>
      <c r="C2769">
        <v>40130</v>
      </c>
      <c r="D2769">
        <f>ROUND(AI_Impact_on_Jobs_20303[[#This Row],[Salary]]/1000, 1)</f>
        <v>40.1</v>
      </c>
      <c r="E2769">
        <v>23</v>
      </c>
      <c r="F27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69" t="s">
        <v>22</v>
      </c>
      <c r="H2769">
        <v>95</v>
      </c>
      <c r="I2769">
        <v>133</v>
      </c>
      <c r="J2769">
        <v>35</v>
      </c>
      <c r="K2769" t="s">
        <v>27</v>
      </c>
      <c r="L2769">
        <f>IF(AI_Impact_on_Jobs_20303[[#This Row],[Risk_Category]] = "Low", AI_Impact_on_Jobs_20303[[#This Row],[Automation_Probability_2030]], 0)</f>
        <v>0</v>
      </c>
      <c r="M2769">
        <f>IF(AI_Impact_on_Jobs_20303[[#This Row],[Risk_Category]]="Medium", AI_Impact_on_Jobs_20303[[#This Row],[Automation_Probability_2030]], 0)</f>
        <v>35</v>
      </c>
      <c r="N2769">
        <f>IF(AI_Impact_on_Jobs_20303[[#This Row],[Risk_Category]]="High", AI_Impact_on_Jobs_20303[[#This Row],[Automation_Probability_2030]], 0)</f>
        <v>0</v>
      </c>
      <c r="O2769">
        <f>AVERAGE(AI_Impact_on_Jobs_20303[[#This Row],[Skill_1]:[Skill_10]])</f>
        <v>48.7</v>
      </c>
      <c r="P2769">
        <v>88</v>
      </c>
      <c r="Q2769">
        <v>68</v>
      </c>
      <c r="R2769">
        <v>33</v>
      </c>
      <c r="S2769">
        <v>87</v>
      </c>
      <c r="T2769">
        <v>6</v>
      </c>
      <c r="U2769">
        <v>85</v>
      </c>
      <c r="V2769">
        <v>47</v>
      </c>
      <c r="W2769">
        <v>5</v>
      </c>
      <c r="X2769">
        <v>29</v>
      </c>
      <c r="Y2769">
        <v>39</v>
      </c>
    </row>
    <row r="2770" spans="1:25" x14ac:dyDescent="0.35">
      <c r="A2770">
        <v>2769</v>
      </c>
      <c r="B2770" t="s">
        <v>43</v>
      </c>
      <c r="C2770">
        <v>43077</v>
      </c>
      <c r="D2770">
        <f>ROUND(AI_Impact_on_Jobs_20303[[#This Row],[Salary]]/1000, 1)</f>
        <v>43.1</v>
      </c>
      <c r="E2770">
        <v>5</v>
      </c>
      <c r="F27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70" t="s">
        <v>25</v>
      </c>
      <c r="H2770">
        <v>29</v>
      </c>
      <c r="I2770">
        <v>78</v>
      </c>
      <c r="J2770">
        <v>6</v>
      </c>
      <c r="K2770" t="s">
        <v>23</v>
      </c>
      <c r="L2770">
        <f>IF(AI_Impact_on_Jobs_20303[[#This Row],[Risk_Category]] = "Low", AI_Impact_on_Jobs_20303[[#This Row],[Automation_Probability_2030]], 0)</f>
        <v>6</v>
      </c>
      <c r="M2770">
        <f>IF(AI_Impact_on_Jobs_20303[[#This Row],[Risk_Category]]="Medium", AI_Impact_on_Jobs_20303[[#This Row],[Automation_Probability_2030]], 0)</f>
        <v>0</v>
      </c>
      <c r="N2770">
        <f>IF(AI_Impact_on_Jobs_20303[[#This Row],[Risk_Category]]="High", AI_Impact_on_Jobs_20303[[#This Row],[Automation_Probability_2030]], 0)</f>
        <v>0</v>
      </c>
      <c r="O2770">
        <f>AVERAGE(AI_Impact_on_Jobs_20303[[#This Row],[Skill_1]:[Skill_10]])</f>
        <v>35.4</v>
      </c>
      <c r="P2770">
        <v>12</v>
      </c>
      <c r="Q2770">
        <v>52</v>
      </c>
      <c r="R2770">
        <v>58</v>
      </c>
      <c r="S2770">
        <v>82</v>
      </c>
      <c r="T2770">
        <v>6</v>
      </c>
      <c r="U2770">
        <v>36</v>
      </c>
      <c r="V2770">
        <v>2</v>
      </c>
      <c r="W2770">
        <v>36</v>
      </c>
      <c r="X2770">
        <v>35</v>
      </c>
      <c r="Y2770">
        <v>35</v>
      </c>
    </row>
    <row r="2771" spans="1:25" x14ac:dyDescent="0.35">
      <c r="A2771">
        <v>2770</v>
      </c>
      <c r="B2771" t="s">
        <v>37</v>
      </c>
      <c r="C2771">
        <v>38957</v>
      </c>
      <c r="D2771">
        <f>ROUND(AI_Impact_on_Jobs_20303[[#This Row],[Salary]]/1000, 1)</f>
        <v>39</v>
      </c>
      <c r="E2771">
        <v>12</v>
      </c>
      <c r="F27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71" t="s">
        <v>19</v>
      </c>
      <c r="H2771">
        <v>76</v>
      </c>
      <c r="I2771">
        <v>119</v>
      </c>
      <c r="J2771">
        <v>44</v>
      </c>
      <c r="K2771" t="s">
        <v>27</v>
      </c>
      <c r="L2771">
        <f>IF(AI_Impact_on_Jobs_20303[[#This Row],[Risk_Category]] = "Low", AI_Impact_on_Jobs_20303[[#This Row],[Automation_Probability_2030]], 0)</f>
        <v>0</v>
      </c>
      <c r="M2771">
        <f>IF(AI_Impact_on_Jobs_20303[[#This Row],[Risk_Category]]="Medium", AI_Impact_on_Jobs_20303[[#This Row],[Automation_Probability_2030]], 0)</f>
        <v>44</v>
      </c>
      <c r="N2771">
        <f>IF(AI_Impact_on_Jobs_20303[[#This Row],[Risk_Category]]="High", AI_Impact_on_Jobs_20303[[#This Row],[Automation_Probability_2030]], 0)</f>
        <v>0</v>
      </c>
      <c r="O2771">
        <f>AVERAGE(AI_Impact_on_Jobs_20303[[#This Row],[Skill_1]:[Skill_10]])</f>
        <v>52.4</v>
      </c>
      <c r="P2771">
        <v>15</v>
      </c>
      <c r="Q2771">
        <v>52</v>
      </c>
      <c r="R2771">
        <v>92</v>
      </c>
      <c r="S2771">
        <v>12</v>
      </c>
      <c r="T2771">
        <v>75</v>
      </c>
      <c r="U2771">
        <v>6</v>
      </c>
      <c r="V2771">
        <v>59</v>
      </c>
      <c r="W2771">
        <v>93</v>
      </c>
      <c r="X2771">
        <v>96</v>
      </c>
      <c r="Y2771">
        <v>24</v>
      </c>
    </row>
    <row r="2772" spans="1:25" x14ac:dyDescent="0.35">
      <c r="A2772">
        <v>2771</v>
      </c>
      <c r="B2772" t="s">
        <v>32</v>
      </c>
      <c r="C2772">
        <v>52989</v>
      </c>
      <c r="D2772">
        <f>ROUND(AI_Impact_on_Jobs_20303[[#This Row],[Salary]]/1000, 1)</f>
        <v>53</v>
      </c>
      <c r="E2772">
        <v>20</v>
      </c>
      <c r="F27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72" t="s">
        <v>22</v>
      </c>
      <c r="H2772">
        <v>62</v>
      </c>
      <c r="I2772">
        <v>91</v>
      </c>
      <c r="J2772">
        <v>57</v>
      </c>
      <c r="K2772" t="s">
        <v>27</v>
      </c>
      <c r="L2772">
        <f>IF(AI_Impact_on_Jobs_20303[[#This Row],[Risk_Category]] = "Low", AI_Impact_on_Jobs_20303[[#This Row],[Automation_Probability_2030]], 0)</f>
        <v>0</v>
      </c>
      <c r="M2772">
        <f>IF(AI_Impact_on_Jobs_20303[[#This Row],[Risk_Category]]="Medium", AI_Impact_on_Jobs_20303[[#This Row],[Automation_Probability_2030]], 0)</f>
        <v>57</v>
      </c>
      <c r="N2772">
        <f>IF(AI_Impact_on_Jobs_20303[[#This Row],[Risk_Category]]="High", AI_Impact_on_Jobs_20303[[#This Row],[Automation_Probability_2030]], 0)</f>
        <v>0</v>
      </c>
      <c r="O2772">
        <f>AVERAGE(AI_Impact_on_Jobs_20303[[#This Row],[Skill_1]:[Skill_10]])</f>
        <v>52.9</v>
      </c>
      <c r="P2772">
        <v>96</v>
      </c>
      <c r="Q2772">
        <v>52</v>
      </c>
      <c r="R2772">
        <v>94</v>
      </c>
      <c r="S2772">
        <v>64</v>
      </c>
      <c r="T2772">
        <v>48</v>
      </c>
      <c r="U2772">
        <v>64</v>
      </c>
      <c r="V2772">
        <v>6</v>
      </c>
      <c r="W2772">
        <v>42</v>
      </c>
      <c r="X2772">
        <v>56</v>
      </c>
      <c r="Y2772">
        <v>7</v>
      </c>
    </row>
    <row r="2773" spans="1:25" x14ac:dyDescent="0.35">
      <c r="A2773">
        <v>2772</v>
      </c>
      <c r="B2773" t="s">
        <v>44</v>
      </c>
      <c r="C2773">
        <v>70544</v>
      </c>
      <c r="D2773">
        <f>ROUND(AI_Impact_on_Jobs_20303[[#This Row],[Salary]]/1000, 1)</f>
        <v>70.5</v>
      </c>
      <c r="E2773">
        <v>1</v>
      </c>
      <c r="F27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73" t="s">
        <v>22</v>
      </c>
      <c r="H2773">
        <v>1</v>
      </c>
      <c r="I2773">
        <v>105</v>
      </c>
      <c r="J2773">
        <v>5</v>
      </c>
      <c r="K2773" t="s">
        <v>27</v>
      </c>
      <c r="L2773">
        <f>IF(AI_Impact_on_Jobs_20303[[#This Row],[Risk_Category]] = "Low", AI_Impact_on_Jobs_20303[[#This Row],[Automation_Probability_2030]], 0)</f>
        <v>0</v>
      </c>
      <c r="M2773">
        <f>IF(AI_Impact_on_Jobs_20303[[#This Row],[Risk_Category]]="Medium", AI_Impact_on_Jobs_20303[[#This Row],[Automation_Probability_2030]], 0)</f>
        <v>5</v>
      </c>
      <c r="N2773">
        <f>IF(AI_Impact_on_Jobs_20303[[#This Row],[Risk_Category]]="High", AI_Impact_on_Jobs_20303[[#This Row],[Automation_Probability_2030]], 0)</f>
        <v>0</v>
      </c>
      <c r="O2773">
        <f>AVERAGE(AI_Impact_on_Jobs_20303[[#This Row],[Skill_1]:[Skill_10]])</f>
        <v>57.5</v>
      </c>
      <c r="P2773">
        <v>5</v>
      </c>
      <c r="Q2773">
        <v>63</v>
      </c>
      <c r="R2773">
        <v>94</v>
      </c>
      <c r="S2773">
        <v>4</v>
      </c>
      <c r="T2773">
        <v>89</v>
      </c>
      <c r="U2773">
        <v>81</v>
      </c>
      <c r="V2773">
        <v>16</v>
      </c>
      <c r="W2773">
        <v>79</v>
      </c>
      <c r="X2773">
        <v>52</v>
      </c>
      <c r="Y2773">
        <v>92</v>
      </c>
    </row>
    <row r="2774" spans="1:25" x14ac:dyDescent="0.35">
      <c r="A2774">
        <v>2773</v>
      </c>
      <c r="B2774" t="s">
        <v>24</v>
      </c>
      <c r="C2774">
        <v>45580</v>
      </c>
      <c r="D2774">
        <f>ROUND(AI_Impact_on_Jobs_20303[[#This Row],[Salary]]/1000, 1)</f>
        <v>45.6</v>
      </c>
      <c r="E2774">
        <v>4</v>
      </c>
      <c r="F27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74" t="s">
        <v>25</v>
      </c>
      <c r="H2774">
        <v>13</v>
      </c>
      <c r="I2774">
        <v>74</v>
      </c>
      <c r="J2774">
        <v>71</v>
      </c>
      <c r="K2774" t="s">
        <v>20</v>
      </c>
      <c r="L2774">
        <f>IF(AI_Impact_on_Jobs_20303[[#This Row],[Risk_Category]] = "Low", AI_Impact_on_Jobs_20303[[#This Row],[Automation_Probability_2030]], 0)</f>
        <v>0</v>
      </c>
      <c r="M2774">
        <f>IF(AI_Impact_on_Jobs_20303[[#This Row],[Risk_Category]]="Medium", AI_Impact_on_Jobs_20303[[#This Row],[Automation_Probability_2030]], 0)</f>
        <v>0</v>
      </c>
      <c r="N2774">
        <f>IF(AI_Impact_on_Jobs_20303[[#This Row],[Risk_Category]]="High", AI_Impact_on_Jobs_20303[[#This Row],[Automation_Probability_2030]], 0)</f>
        <v>71</v>
      </c>
      <c r="O2774">
        <f>AVERAGE(AI_Impact_on_Jobs_20303[[#This Row],[Skill_1]:[Skill_10]])</f>
        <v>33.1</v>
      </c>
      <c r="P2774">
        <v>32</v>
      </c>
      <c r="Q2774">
        <v>28</v>
      </c>
      <c r="R2774">
        <v>42</v>
      </c>
      <c r="S2774">
        <v>46</v>
      </c>
      <c r="T2774">
        <v>14</v>
      </c>
      <c r="U2774">
        <v>62</v>
      </c>
      <c r="V2774">
        <v>22</v>
      </c>
      <c r="W2774">
        <v>12</v>
      </c>
      <c r="X2774">
        <v>71</v>
      </c>
      <c r="Y2774">
        <v>2</v>
      </c>
    </row>
    <row r="2775" spans="1:25" x14ac:dyDescent="0.35">
      <c r="A2775">
        <v>2774</v>
      </c>
      <c r="B2775" t="s">
        <v>34</v>
      </c>
      <c r="C2775">
        <v>110614</v>
      </c>
      <c r="D2775">
        <f>ROUND(AI_Impact_on_Jobs_20303[[#This Row],[Salary]]/1000, 1)</f>
        <v>110.6</v>
      </c>
      <c r="E2775">
        <v>2</v>
      </c>
      <c r="F27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75" t="s">
        <v>19</v>
      </c>
      <c r="H2775">
        <v>14</v>
      </c>
      <c r="I2775">
        <v>138</v>
      </c>
      <c r="J2775">
        <v>63</v>
      </c>
      <c r="K2775" t="s">
        <v>27</v>
      </c>
      <c r="L2775">
        <f>IF(AI_Impact_on_Jobs_20303[[#This Row],[Risk_Category]] = "Low", AI_Impact_on_Jobs_20303[[#This Row],[Automation_Probability_2030]], 0)</f>
        <v>0</v>
      </c>
      <c r="M2775">
        <f>IF(AI_Impact_on_Jobs_20303[[#This Row],[Risk_Category]]="Medium", AI_Impact_on_Jobs_20303[[#This Row],[Automation_Probability_2030]], 0)</f>
        <v>63</v>
      </c>
      <c r="N2775">
        <f>IF(AI_Impact_on_Jobs_20303[[#This Row],[Risk_Category]]="High", AI_Impact_on_Jobs_20303[[#This Row],[Automation_Probability_2030]], 0)</f>
        <v>0</v>
      </c>
      <c r="O2775">
        <f>AVERAGE(AI_Impact_on_Jobs_20303[[#This Row],[Skill_1]:[Skill_10]])</f>
        <v>40.299999999999997</v>
      </c>
      <c r="P2775">
        <v>6</v>
      </c>
      <c r="Q2775">
        <v>55</v>
      </c>
      <c r="R2775">
        <v>3</v>
      </c>
      <c r="S2775">
        <v>19</v>
      </c>
      <c r="T2775">
        <v>31</v>
      </c>
      <c r="U2775">
        <v>82</v>
      </c>
      <c r="V2775">
        <v>6</v>
      </c>
      <c r="W2775">
        <v>65</v>
      </c>
      <c r="X2775">
        <v>91</v>
      </c>
      <c r="Y2775">
        <v>45</v>
      </c>
    </row>
    <row r="2776" spans="1:25" x14ac:dyDescent="0.35">
      <c r="A2776">
        <v>2775</v>
      </c>
      <c r="B2776" t="s">
        <v>30</v>
      </c>
      <c r="C2776">
        <v>135953</v>
      </c>
      <c r="D2776">
        <f>ROUND(AI_Impact_on_Jobs_20303[[#This Row],[Salary]]/1000, 1)</f>
        <v>136</v>
      </c>
      <c r="E2776">
        <v>15</v>
      </c>
      <c r="F27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76" t="s">
        <v>25</v>
      </c>
      <c r="H2776">
        <v>91</v>
      </c>
      <c r="I2776">
        <v>111</v>
      </c>
      <c r="J2776">
        <v>48</v>
      </c>
      <c r="K2776" t="s">
        <v>27</v>
      </c>
      <c r="L2776">
        <f>IF(AI_Impact_on_Jobs_20303[[#This Row],[Risk_Category]] = "Low", AI_Impact_on_Jobs_20303[[#This Row],[Automation_Probability_2030]], 0)</f>
        <v>0</v>
      </c>
      <c r="M2776">
        <f>IF(AI_Impact_on_Jobs_20303[[#This Row],[Risk_Category]]="Medium", AI_Impact_on_Jobs_20303[[#This Row],[Automation_Probability_2030]], 0)</f>
        <v>48</v>
      </c>
      <c r="N2776">
        <f>IF(AI_Impact_on_Jobs_20303[[#This Row],[Risk_Category]]="High", AI_Impact_on_Jobs_20303[[#This Row],[Automation_Probability_2030]], 0)</f>
        <v>0</v>
      </c>
      <c r="O2776">
        <f>AVERAGE(AI_Impact_on_Jobs_20303[[#This Row],[Skill_1]:[Skill_10]])</f>
        <v>54.3</v>
      </c>
      <c r="P2776">
        <v>74</v>
      </c>
      <c r="Q2776">
        <v>92</v>
      </c>
      <c r="R2776">
        <v>68</v>
      </c>
      <c r="S2776">
        <v>21</v>
      </c>
      <c r="T2776">
        <v>82</v>
      </c>
      <c r="U2776">
        <v>95</v>
      </c>
      <c r="V2776">
        <v>41</v>
      </c>
      <c r="W2776">
        <v>7</v>
      </c>
      <c r="X2776">
        <v>52</v>
      </c>
      <c r="Y2776">
        <v>11</v>
      </c>
    </row>
    <row r="2777" spans="1:25" x14ac:dyDescent="0.35">
      <c r="A2777">
        <v>2776</v>
      </c>
      <c r="B2777" t="s">
        <v>29</v>
      </c>
      <c r="C2777">
        <v>111687</v>
      </c>
      <c r="D2777">
        <f>ROUND(AI_Impact_on_Jobs_20303[[#This Row],[Salary]]/1000, 1)</f>
        <v>111.7</v>
      </c>
      <c r="E2777">
        <v>21</v>
      </c>
      <c r="F27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77" t="s">
        <v>25</v>
      </c>
      <c r="H2777">
        <v>16</v>
      </c>
      <c r="I2777">
        <v>117</v>
      </c>
      <c r="J2777">
        <v>2</v>
      </c>
      <c r="K2777" t="s">
        <v>23</v>
      </c>
      <c r="L2777">
        <f>IF(AI_Impact_on_Jobs_20303[[#This Row],[Risk_Category]] = "Low", AI_Impact_on_Jobs_20303[[#This Row],[Automation_Probability_2030]], 0)</f>
        <v>2</v>
      </c>
      <c r="M2777">
        <f>IF(AI_Impact_on_Jobs_20303[[#This Row],[Risk_Category]]="Medium", AI_Impact_on_Jobs_20303[[#This Row],[Automation_Probability_2030]], 0)</f>
        <v>0</v>
      </c>
      <c r="N2777">
        <f>IF(AI_Impact_on_Jobs_20303[[#This Row],[Risk_Category]]="High", AI_Impact_on_Jobs_20303[[#This Row],[Automation_Probability_2030]], 0)</f>
        <v>0</v>
      </c>
      <c r="O2777">
        <f>AVERAGE(AI_Impact_on_Jobs_20303[[#This Row],[Skill_1]:[Skill_10]])</f>
        <v>37.799999999999997</v>
      </c>
      <c r="P2777">
        <v>3</v>
      </c>
      <c r="Q2777">
        <v>6</v>
      </c>
      <c r="R2777">
        <v>26</v>
      </c>
      <c r="S2777">
        <v>74</v>
      </c>
      <c r="T2777">
        <v>13</v>
      </c>
      <c r="U2777">
        <v>2</v>
      </c>
      <c r="V2777">
        <v>91</v>
      </c>
      <c r="W2777">
        <v>55</v>
      </c>
      <c r="X2777">
        <v>62</v>
      </c>
      <c r="Y2777">
        <v>46</v>
      </c>
    </row>
    <row r="2778" spans="1:25" x14ac:dyDescent="0.35">
      <c r="A2778">
        <v>2777</v>
      </c>
      <c r="B2778" t="s">
        <v>32</v>
      </c>
      <c r="C2778">
        <v>147426</v>
      </c>
      <c r="D2778">
        <f>ROUND(AI_Impact_on_Jobs_20303[[#This Row],[Salary]]/1000, 1)</f>
        <v>147.4</v>
      </c>
      <c r="E2778">
        <v>15</v>
      </c>
      <c r="F27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78" t="s">
        <v>38</v>
      </c>
      <c r="H2778">
        <v>25</v>
      </c>
      <c r="I2778">
        <v>109</v>
      </c>
      <c r="J2778">
        <v>49</v>
      </c>
      <c r="K2778" t="s">
        <v>27</v>
      </c>
      <c r="L2778">
        <f>IF(AI_Impact_on_Jobs_20303[[#This Row],[Risk_Category]] = "Low", AI_Impact_on_Jobs_20303[[#This Row],[Automation_Probability_2030]], 0)</f>
        <v>0</v>
      </c>
      <c r="M2778">
        <f>IF(AI_Impact_on_Jobs_20303[[#This Row],[Risk_Category]]="Medium", AI_Impact_on_Jobs_20303[[#This Row],[Automation_Probability_2030]], 0)</f>
        <v>49</v>
      </c>
      <c r="N2778">
        <f>IF(AI_Impact_on_Jobs_20303[[#This Row],[Risk_Category]]="High", AI_Impact_on_Jobs_20303[[#This Row],[Automation_Probability_2030]], 0)</f>
        <v>0</v>
      </c>
      <c r="O2778">
        <f>AVERAGE(AI_Impact_on_Jobs_20303[[#This Row],[Skill_1]:[Skill_10]])</f>
        <v>50</v>
      </c>
      <c r="P2778">
        <v>4</v>
      </c>
      <c r="Q2778">
        <v>69</v>
      </c>
      <c r="R2778">
        <v>4</v>
      </c>
      <c r="S2778">
        <v>4</v>
      </c>
      <c r="T2778">
        <v>84</v>
      </c>
      <c r="U2778">
        <v>32</v>
      </c>
      <c r="V2778">
        <v>95</v>
      </c>
      <c r="W2778">
        <v>88</v>
      </c>
      <c r="X2778">
        <v>23</v>
      </c>
      <c r="Y2778">
        <v>97</v>
      </c>
    </row>
    <row r="2779" spans="1:25" x14ac:dyDescent="0.35">
      <c r="A2779">
        <v>2778</v>
      </c>
      <c r="B2779" t="s">
        <v>36</v>
      </c>
      <c r="C2779">
        <v>92778</v>
      </c>
      <c r="D2779">
        <f>ROUND(AI_Impact_on_Jobs_20303[[#This Row],[Salary]]/1000, 1)</f>
        <v>92.8</v>
      </c>
      <c r="E2779">
        <v>13</v>
      </c>
      <c r="F27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79" t="s">
        <v>25</v>
      </c>
      <c r="H2779">
        <v>99</v>
      </c>
      <c r="I2779">
        <v>118</v>
      </c>
      <c r="J2779">
        <v>67</v>
      </c>
      <c r="K2779" t="s">
        <v>27</v>
      </c>
      <c r="L2779">
        <f>IF(AI_Impact_on_Jobs_20303[[#This Row],[Risk_Category]] = "Low", AI_Impact_on_Jobs_20303[[#This Row],[Automation_Probability_2030]], 0)</f>
        <v>0</v>
      </c>
      <c r="M2779">
        <f>IF(AI_Impact_on_Jobs_20303[[#This Row],[Risk_Category]]="Medium", AI_Impact_on_Jobs_20303[[#This Row],[Automation_Probability_2030]], 0)</f>
        <v>67</v>
      </c>
      <c r="N2779">
        <f>IF(AI_Impact_on_Jobs_20303[[#This Row],[Risk_Category]]="High", AI_Impact_on_Jobs_20303[[#This Row],[Automation_Probability_2030]], 0)</f>
        <v>0</v>
      </c>
      <c r="O2779">
        <f>AVERAGE(AI_Impact_on_Jobs_20303[[#This Row],[Skill_1]:[Skill_10]])</f>
        <v>58.3</v>
      </c>
      <c r="P2779">
        <v>69</v>
      </c>
      <c r="Q2779">
        <v>86</v>
      </c>
      <c r="R2779">
        <v>61</v>
      </c>
      <c r="S2779">
        <v>93</v>
      </c>
      <c r="T2779">
        <v>52</v>
      </c>
      <c r="U2779">
        <v>74</v>
      </c>
      <c r="V2779">
        <v>92</v>
      </c>
      <c r="W2779">
        <v>42</v>
      </c>
      <c r="X2779">
        <v>3</v>
      </c>
      <c r="Y2779">
        <v>11</v>
      </c>
    </row>
    <row r="2780" spans="1:25" x14ac:dyDescent="0.35">
      <c r="A2780">
        <v>2779</v>
      </c>
      <c r="B2780" t="s">
        <v>43</v>
      </c>
      <c r="C2780">
        <v>107863</v>
      </c>
      <c r="D2780">
        <f>ROUND(AI_Impact_on_Jobs_20303[[#This Row],[Salary]]/1000, 1)</f>
        <v>107.9</v>
      </c>
      <c r="E2780">
        <v>15</v>
      </c>
      <c r="F27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80" t="s">
        <v>22</v>
      </c>
      <c r="H2780">
        <v>87</v>
      </c>
      <c r="I2780">
        <v>98</v>
      </c>
      <c r="J2780">
        <v>29</v>
      </c>
      <c r="K2780" t="s">
        <v>23</v>
      </c>
      <c r="L2780">
        <f>IF(AI_Impact_on_Jobs_20303[[#This Row],[Risk_Category]] = "Low", AI_Impact_on_Jobs_20303[[#This Row],[Automation_Probability_2030]], 0)</f>
        <v>29</v>
      </c>
      <c r="M2780">
        <f>IF(AI_Impact_on_Jobs_20303[[#This Row],[Risk_Category]]="Medium", AI_Impact_on_Jobs_20303[[#This Row],[Automation_Probability_2030]], 0)</f>
        <v>0</v>
      </c>
      <c r="N2780">
        <f>IF(AI_Impact_on_Jobs_20303[[#This Row],[Risk_Category]]="High", AI_Impact_on_Jobs_20303[[#This Row],[Automation_Probability_2030]], 0)</f>
        <v>0</v>
      </c>
      <c r="O2780">
        <f>AVERAGE(AI_Impact_on_Jobs_20303[[#This Row],[Skill_1]:[Skill_10]])</f>
        <v>40.9</v>
      </c>
      <c r="P2780">
        <v>19</v>
      </c>
      <c r="Q2780">
        <v>11</v>
      </c>
      <c r="R2780">
        <v>6</v>
      </c>
      <c r="S2780">
        <v>38</v>
      </c>
      <c r="T2780">
        <v>34</v>
      </c>
      <c r="U2780">
        <v>73</v>
      </c>
      <c r="V2780">
        <v>15</v>
      </c>
      <c r="W2780">
        <v>78</v>
      </c>
      <c r="X2780">
        <v>36</v>
      </c>
      <c r="Y2780">
        <v>99</v>
      </c>
    </row>
    <row r="2781" spans="1:25" x14ac:dyDescent="0.35">
      <c r="A2781">
        <v>2780</v>
      </c>
      <c r="B2781" t="s">
        <v>32</v>
      </c>
      <c r="C2781">
        <v>73622</v>
      </c>
      <c r="D2781">
        <f>ROUND(AI_Impact_on_Jobs_20303[[#This Row],[Salary]]/1000, 1)</f>
        <v>73.599999999999994</v>
      </c>
      <c r="E2781">
        <v>14</v>
      </c>
      <c r="F27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81" t="s">
        <v>25</v>
      </c>
      <c r="H2781">
        <v>28</v>
      </c>
      <c r="I2781">
        <v>55</v>
      </c>
      <c r="J2781">
        <v>48</v>
      </c>
      <c r="K2781" t="s">
        <v>27</v>
      </c>
      <c r="L2781">
        <f>IF(AI_Impact_on_Jobs_20303[[#This Row],[Risk_Category]] = "Low", AI_Impact_on_Jobs_20303[[#This Row],[Automation_Probability_2030]], 0)</f>
        <v>0</v>
      </c>
      <c r="M2781">
        <f>IF(AI_Impact_on_Jobs_20303[[#This Row],[Risk_Category]]="Medium", AI_Impact_on_Jobs_20303[[#This Row],[Automation_Probability_2030]], 0)</f>
        <v>48</v>
      </c>
      <c r="N2781">
        <f>IF(AI_Impact_on_Jobs_20303[[#This Row],[Risk_Category]]="High", AI_Impact_on_Jobs_20303[[#This Row],[Automation_Probability_2030]], 0)</f>
        <v>0</v>
      </c>
      <c r="O2781">
        <f>AVERAGE(AI_Impact_on_Jobs_20303[[#This Row],[Skill_1]:[Skill_10]])</f>
        <v>43.3</v>
      </c>
      <c r="P2781">
        <v>77</v>
      </c>
      <c r="Q2781">
        <v>2</v>
      </c>
      <c r="R2781">
        <v>11</v>
      </c>
      <c r="S2781">
        <v>72</v>
      </c>
      <c r="T2781">
        <v>59</v>
      </c>
      <c r="U2781">
        <v>72</v>
      </c>
      <c r="V2781">
        <v>23</v>
      </c>
      <c r="W2781">
        <v>8</v>
      </c>
      <c r="X2781">
        <v>48</v>
      </c>
      <c r="Y2781">
        <v>61</v>
      </c>
    </row>
    <row r="2782" spans="1:25" x14ac:dyDescent="0.35">
      <c r="A2782">
        <v>2781</v>
      </c>
      <c r="B2782" t="s">
        <v>24</v>
      </c>
      <c r="C2782">
        <v>119565</v>
      </c>
      <c r="D2782">
        <f>ROUND(AI_Impact_on_Jobs_20303[[#This Row],[Salary]]/1000, 1)</f>
        <v>119.6</v>
      </c>
      <c r="E2782">
        <v>9</v>
      </c>
      <c r="F27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82" t="s">
        <v>19</v>
      </c>
      <c r="H2782">
        <v>21</v>
      </c>
      <c r="I2782">
        <v>127</v>
      </c>
      <c r="J2782">
        <v>76</v>
      </c>
      <c r="K2782" t="s">
        <v>20</v>
      </c>
      <c r="L2782">
        <f>IF(AI_Impact_on_Jobs_20303[[#This Row],[Risk_Category]] = "Low", AI_Impact_on_Jobs_20303[[#This Row],[Automation_Probability_2030]], 0)</f>
        <v>0</v>
      </c>
      <c r="M2782">
        <f>IF(AI_Impact_on_Jobs_20303[[#This Row],[Risk_Category]]="Medium", AI_Impact_on_Jobs_20303[[#This Row],[Automation_Probability_2030]], 0)</f>
        <v>0</v>
      </c>
      <c r="N2782">
        <f>IF(AI_Impact_on_Jobs_20303[[#This Row],[Risk_Category]]="High", AI_Impact_on_Jobs_20303[[#This Row],[Automation_Probability_2030]], 0)</f>
        <v>76</v>
      </c>
      <c r="O2782">
        <f>AVERAGE(AI_Impact_on_Jobs_20303[[#This Row],[Skill_1]:[Skill_10]])</f>
        <v>45.4</v>
      </c>
      <c r="P2782">
        <v>9</v>
      </c>
      <c r="Q2782">
        <v>6</v>
      </c>
      <c r="R2782">
        <v>55</v>
      </c>
      <c r="S2782">
        <v>61</v>
      </c>
      <c r="T2782">
        <v>62</v>
      </c>
      <c r="U2782">
        <v>5</v>
      </c>
      <c r="V2782">
        <v>49</v>
      </c>
      <c r="W2782">
        <v>92</v>
      </c>
      <c r="X2782">
        <v>53</v>
      </c>
      <c r="Y2782">
        <v>62</v>
      </c>
    </row>
    <row r="2783" spans="1:25" x14ac:dyDescent="0.35">
      <c r="A2783">
        <v>2782</v>
      </c>
      <c r="B2783" t="s">
        <v>35</v>
      </c>
      <c r="C2783">
        <v>36944</v>
      </c>
      <c r="D2783">
        <f>ROUND(AI_Impact_on_Jobs_20303[[#This Row],[Salary]]/1000, 1)</f>
        <v>36.9</v>
      </c>
      <c r="E2783">
        <v>29</v>
      </c>
      <c r="F27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83" t="s">
        <v>19</v>
      </c>
      <c r="H2783">
        <v>87</v>
      </c>
      <c r="I2783">
        <v>52</v>
      </c>
      <c r="J2783">
        <v>52</v>
      </c>
      <c r="K2783" t="s">
        <v>27</v>
      </c>
      <c r="L2783">
        <f>IF(AI_Impact_on_Jobs_20303[[#This Row],[Risk_Category]] = "Low", AI_Impact_on_Jobs_20303[[#This Row],[Automation_Probability_2030]], 0)</f>
        <v>0</v>
      </c>
      <c r="M2783">
        <f>IF(AI_Impact_on_Jobs_20303[[#This Row],[Risk_Category]]="Medium", AI_Impact_on_Jobs_20303[[#This Row],[Automation_Probability_2030]], 0)</f>
        <v>52</v>
      </c>
      <c r="N2783">
        <f>IF(AI_Impact_on_Jobs_20303[[#This Row],[Risk_Category]]="High", AI_Impact_on_Jobs_20303[[#This Row],[Automation_Probability_2030]], 0)</f>
        <v>0</v>
      </c>
      <c r="O2783">
        <f>AVERAGE(AI_Impact_on_Jobs_20303[[#This Row],[Skill_1]:[Skill_10]])</f>
        <v>31.3</v>
      </c>
      <c r="P2783">
        <v>38</v>
      </c>
      <c r="Q2783">
        <v>6</v>
      </c>
      <c r="R2783">
        <v>36</v>
      </c>
      <c r="S2783">
        <v>72</v>
      </c>
      <c r="T2783">
        <v>2</v>
      </c>
      <c r="U2783">
        <v>41</v>
      </c>
      <c r="V2783">
        <v>83</v>
      </c>
      <c r="W2783">
        <v>25</v>
      </c>
      <c r="X2783">
        <v>5</v>
      </c>
      <c r="Y2783">
        <v>5</v>
      </c>
    </row>
    <row r="2784" spans="1:25" x14ac:dyDescent="0.35">
      <c r="A2784">
        <v>2783</v>
      </c>
      <c r="B2784" t="s">
        <v>29</v>
      </c>
      <c r="C2784">
        <v>36357</v>
      </c>
      <c r="D2784">
        <f>ROUND(AI_Impact_on_Jobs_20303[[#This Row],[Salary]]/1000, 1)</f>
        <v>36.4</v>
      </c>
      <c r="E2784">
        <v>27</v>
      </c>
      <c r="F27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84" t="s">
        <v>38</v>
      </c>
      <c r="H2784">
        <v>6</v>
      </c>
      <c r="I2784">
        <v>57</v>
      </c>
      <c r="J2784">
        <v>2</v>
      </c>
      <c r="K2784" t="s">
        <v>23</v>
      </c>
      <c r="L2784">
        <f>IF(AI_Impact_on_Jobs_20303[[#This Row],[Risk_Category]] = "Low", AI_Impact_on_Jobs_20303[[#This Row],[Automation_Probability_2030]], 0)</f>
        <v>2</v>
      </c>
      <c r="M2784">
        <f>IF(AI_Impact_on_Jobs_20303[[#This Row],[Risk_Category]]="Medium", AI_Impact_on_Jobs_20303[[#This Row],[Automation_Probability_2030]], 0)</f>
        <v>0</v>
      </c>
      <c r="N2784">
        <f>IF(AI_Impact_on_Jobs_20303[[#This Row],[Risk_Category]]="High", AI_Impact_on_Jobs_20303[[#This Row],[Automation_Probability_2030]], 0)</f>
        <v>0</v>
      </c>
      <c r="O2784">
        <f>AVERAGE(AI_Impact_on_Jobs_20303[[#This Row],[Skill_1]:[Skill_10]])</f>
        <v>44</v>
      </c>
      <c r="P2784">
        <v>25</v>
      </c>
      <c r="Q2784">
        <v>41</v>
      </c>
      <c r="R2784">
        <v>83</v>
      </c>
      <c r="S2784">
        <v>2</v>
      </c>
      <c r="T2784">
        <v>72</v>
      </c>
      <c r="U2784">
        <v>5</v>
      </c>
      <c r="V2784">
        <v>9</v>
      </c>
      <c r="W2784">
        <v>97</v>
      </c>
      <c r="X2784">
        <v>48</v>
      </c>
      <c r="Y2784">
        <v>58</v>
      </c>
    </row>
    <row r="2785" spans="1:25" x14ac:dyDescent="0.35">
      <c r="A2785">
        <v>2784</v>
      </c>
      <c r="B2785" t="s">
        <v>18</v>
      </c>
      <c r="C2785">
        <v>130709</v>
      </c>
      <c r="D2785">
        <f>ROUND(AI_Impact_on_Jobs_20303[[#This Row],[Salary]]/1000, 1)</f>
        <v>130.69999999999999</v>
      </c>
      <c r="E2785">
        <v>29</v>
      </c>
      <c r="F27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85" t="s">
        <v>38</v>
      </c>
      <c r="H2785">
        <v>32</v>
      </c>
      <c r="I2785">
        <v>73</v>
      </c>
      <c r="J2785">
        <v>94</v>
      </c>
      <c r="K2785" t="s">
        <v>20</v>
      </c>
      <c r="L2785">
        <f>IF(AI_Impact_on_Jobs_20303[[#This Row],[Risk_Category]] = "Low", AI_Impact_on_Jobs_20303[[#This Row],[Automation_Probability_2030]], 0)</f>
        <v>0</v>
      </c>
      <c r="M2785">
        <f>IF(AI_Impact_on_Jobs_20303[[#This Row],[Risk_Category]]="Medium", AI_Impact_on_Jobs_20303[[#This Row],[Automation_Probability_2030]], 0)</f>
        <v>0</v>
      </c>
      <c r="N2785">
        <f>IF(AI_Impact_on_Jobs_20303[[#This Row],[Risk_Category]]="High", AI_Impact_on_Jobs_20303[[#This Row],[Automation_Probability_2030]], 0)</f>
        <v>94</v>
      </c>
      <c r="O2785">
        <f>AVERAGE(AI_Impact_on_Jobs_20303[[#This Row],[Skill_1]:[Skill_10]])</f>
        <v>39.9</v>
      </c>
      <c r="P2785">
        <v>43</v>
      </c>
      <c r="Q2785">
        <v>0</v>
      </c>
      <c r="R2785">
        <v>84</v>
      </c>
      <c r="S2785">
        <v>6</v>
      </c>
      <c r="T2785">
        <v>17</v>
      </c>
      <c r="U2785">
        <v>3</v>
      </c>
      <c r="V2785">
        <v>29</v>
      </c>
      <c r="W2785">
        <v>93</v>
      </c>
      <c r="X2785">
        <v>93</v>
      </c>
      <c r="Y2785">
        <v>31</v>
      </c>
    </row>
    <row r="2786" spans="1:25" x14ac:dyDescent="0.35">
      <c r="A2786">
        <v>2785</v>
      </c>
      <c r="B2786" t="s">
        <v>26</v>
      </c>
      <c r="C2786">
        <v>133134</v>
      </c>
      <c r="D2786">
        <f>ROUND(AI_Impact_on_Jobs_20303[[#This Row],[Salary]]/1000, 1)</f>
        <v>133.1</v>
      </c>
      <c r="E2786">
        <v>3</v>
      </c>
      <c r="F27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86" t="s">
        <v>25</v>
      </c>
      <c r="H2786">
        <v>44</v>
      </c>
      <c r="I2786">
        <v>115</v>
      </c>
      <c r="J2786">
        <v>43</v>
      </c>
      <c r="K2786" t="s">
        <v>27</v>
      </c>
      <c r="L2786">
        <f>IF(AI_Impact_on_Jobs_20303[[#This Row],[Risk_Category]] = "Low", AI_Impact_on_Jobs_20303[[#This Row],[Automation_Probability_2030]], 0)</f>
        <v>0</v>
      </c>
      <c r="M2786">
        <f>IF(AI_Impact_on_Jobs_20303[[#This Row],[Risk_Category]]="Medium", AI_Impact_on_Jobs_20303[[#This Row],[Automation_Probability_2030]], 0)</f>
        <v>43</v>
      </c>
      <c r="N2786">
        <f>IF(AI_Impact_on_Jobs_20303[[#This Row],[Risk_Category]]="High", AI_Impact_on_Jobs_20303[[#This Row],[Automation_Probability_2030]], 0)</f>
        <v>0</v>
      </c>
      <c r="O2786">
        <f>AVERAGE(AI_Impact_on_Jobs_20303[[#This Row],[Skill_1]:[Skill_10]])</f>
        <v>47.5</v>
      </c>
      <c r="P2786">
        <v>52</v>
      </c>
      <c r="Q2786">
        <v>29</v>
      </c>
      <c r="R2786">
        <v>6</v>
      </c>
      <c r="S2786">
        <v>14</v>
      </c>
      <c r="T2786">
        <v>29</v>
      </c>
      <c r="U2786">
        <v>98</v>
      </c>
      <c r="V2786">
        <v>97</v>
      </c>
      <c r="W2786">
        <v>83</v>
      </c>
      <c r="X2786">
        <v>23</v>
      </c>
      <c r="Y2786">
        <v>44</v>
      </c>
    </row>
    <row r="2787" spans="1:25" x14ac:dyDescent="0.35">
      <c r="A2787">
        <v>2786</v>
      </c>
      <c r="B2787" t="s">
        <v>28</v>
      </c>
      <c r="C2787">
        <v>135383</v>
      </c>
      <c r="D2787">
        <f>ROUND(AI_Impact_on_Jobs_20303[[#This Row],[Salary]]/1000, 1)</f>
        <v>135.4</v>
      </c>
      <c r="E2787">
        <v>29</v>
      </c>
      <c r="F27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87" t="s">
        <v>19</v>
      </c>
      <c r="H2787">
        <v>39</v>
      </c>
      <c r="I2787">
        <v>54</v>
      </c>
      <c r="J2787">
        <v>51</v>
      </c>
      <c r="K2787" t="s">
        <v>27</v>
      </c>
      <c r="L2787">
        <f>IF(AI_Impact_on_Jobs_20303[[#This Row],[Risk_Category]] = "Low", AI_Impact_on_Jobs_20303[[#This Row],[Automation_Probability_2030]], 0)</f>
        <v>0</v>
      </c>
      <c r="M2787">
        <f>IF(AI_Impact_on_Jobs_20303[[#This Row],[Risk_Category]]="Medium", AI_Impact_on_Jobs_20303[[#This Row],[Automation_Probability_2030]], 0)</f>
        <v>51</v>
      </c>
      <c r="N2787">
        <f>IF(AI_Impact_on_Jobs_20303[[#This Row],[Risk_Category]]="High", AI_Impact_on_Jobs_20303[[#This Row],[Automation_Probability_2030]], 0)</f>
        <v>0</v>
      </c>
      <c r="O2787">
        <f>AVERAGE(AI_Impact_on_Jobs_20303[[#This Row],[Skill_1]:[Skill_10]])</f>
        <v>29.4</v>
      </c>
      <c r="P2787">
        <v>7</v>
      </c>
      <c r="Q2787">
        <v>8</v>
      </c>
      <c r="R2787">
        <v>69</v>
      </c>
      <c r="S2787">
        <v>35</v>
      </c>
      <c r="T2787">
        <v>65</v>
      </c>
      <c r="U2787">
        <v>23</v>
      </c>
      <c r="V2787">
        <v>27</v>
      </c>
      <c r="W2787">
        <v>31</v>
      </c>
      <c r="X2787">
        <v>8</v>
      </c>
      <c r="Y2787">
        <v>21</v>
      </c>
    </row>
    <row r="2788" spans="1:25" x14ac:dyDescent="0.35">
      <c r="A2788">
        <v>2787</v>
      </c>
      <c r="B2788" t="s">
        <v>41</v>
      </c>
      <c r="C2788">
        <v>58212</v>
      </c>
      <c r="D2788">
        <f>ROUND(AI_Impact_on_Jobs_20303[[#This Row],[Salary]]/1000, 1)</f>
        <v>58.2</v>
      </c>
      <c r="E2788">
        <v>13</v>
      </c>
      <c r="F27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88" t="s">
        <v>19</v>
      </c>
      <c r="H2788">
        <v>2</v>
      </c>
      <c r="I2788">
        <v>79</v>
      </c>
      <c r="J2788">
        <v>76</v>
      </c>
      <c r="K2788" t="s">
        <v>20</v>
      </c>
      <c r="L2788">
        <f>IF(AI_Impact_on_Jobs_20303[[#This Row],[Risk_Category]] = "Low", AI_Impact_on_Jobs_20303[[#This Row],[Automation_Probability_2030]], 0)</f>
        <v>0</v>
      </c>
      <c r="M2788">
        <f>IF(AI_Impact_on_Jobs_20303[[#This Row],[Risk_Category]]="Medium", AI_Impact_on_Jobs_20303[[#This Row],[Automation_Probability_2030]], 0)</f>
        <v>0</v>
      </c>
      <c r="N2788">
        <f>IF(AI_Impact_on_Jobs_20303[[#This Row],[Risk_Category]]="High", AI_Impact_on_Jobs_20303[[#This Row],[Automation_Probability_2030]], 0)</f>
        <v>76</v>
      </c>
      <c r="O2788">
        <f>AVERAGE(AI_Impact_on_Jobs_20303[[#This Row],[Skill_1]:[Skill_10]])</f>
        <v>42.3</v>
      </c>
      <c r="P2788">
        <v>65</v>
      </c>
      <c r="Q2788">
        <v>53</v>
      </c>
      <c r="R2788">
        <v>72</v>
      </c>
      <c r="S2788">
        <v>22</v>
      </c>
      <c r="T2788">
        <v>1</v>
      </c>
      <c r="U2788">
        <v>68</v>
      </c>
      <c r="V2788">
        <v>11</v>
      </c>
      <c r="W2788">
        <v>25</v>
      </c>
      <c r="X2788">
        <v>31</v>
      </c>
      <c r="Y2788">
        <v>75</v>
      </c>
    </row>
    <row r="2789" spans="1:25" x14ac:dyDescent="0.35">
      <c r="A2789">
        <v>2788</v>
      </c>
      <c r="B2789" t="s">
        <v>44</v>
      </c>
      <c r="C2789">
        <v>59210</v>
      </c>
      <c r="D2789">
        <f>ROUND(AI_Impact_on_Jobs_20303[[#This Row],[Salary]]/1000, 1)</f>
        <v>59.2</v>
      </c>
      <c r="E2789">
        <v>25</v>
      </c>
      <c r="F27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89" t="s">
        <v>38</v>
      </c>
      <c r="H2789">
        <v>18</v>
      </c>
      <c r="I2789">
        <v>11</v>
      </c>
      <c r="J2789">
        <v>58</v>
      </c>
      <c r="K2789" t="s">
        <v>27</v>
      </c>
      <c r="L2789">
        <f>IF(AI_Impact_on_Jobs_20303[[#This Row],[Risk_Category]] = "Low", AI_Impact_on_Jobs_20303[[#This Row],[Automation_Probability_2030]], 0)</f>
        <v>0</v>
      </c>
      <c r="M2789">
        <f>IF(AI_Impact_on_Jobs_20303[[#This Row],[Risk_Category]]="Medium", AI_Impact_on_Jobs_20303[[#This Row],[Automation_Probability_2030]], 0)</f>
        <v>58</v>
      </c>
      <c r="N2789">
        <f>IF(AI_Impact_on_Jobs_20303[[#This Row],[Risk_Category]]="High", AI_Impact_on_Jobs_20303[[#This Row],[Automation_Probability_2030]], 0)</f>
        <v>0</v>
      </c>
      <c r="O2789">
        <f>AVERAGE(AI_Impact_on_Jobs_20303[[#This Row],[Skill_1]:[Skill_10]])</f>
        <v>43.7</v>
      </c>
      <c r="P2789">
        <v>39</v>
      </c>
      <c r="Q2789">
        <v>25</v>
      </c>
      <c r="R2789">
        <v>68</v>
      </c>
      <c r="S2789">
        <v>61</v>
      </c>
      <c r="T2789">
        <v>8</v>
      </c>
      <c r="U2789">
        <v>67</v>
      </c>
      <c r="V2789">
        <v>49</v>
      </c>
      <c r="W2789">
        <v>75</v>
      </c>
      <c r="X2789">
        <v>19</v>
      </c>
      <c r="Y2789">
        <v>26</v>
      </c>
    </row>
    <row r="2790" spans="1:25" x14ac:dyDescent="0.35">
      <c r="A2790">
        <v>2789</v>
      </c>
      <c r="B2790" t="s">
        <v>30</v>
      </c>
      <c r="C2790">
        <v>65630</v>
      </c>
      <c r="D2790">
        <f>ROUND(AI_Impact_on_Jobs_20303[[#This Row],[Salary]]/1000, 1)</f>
        <v>65.599999999999994</v>
      </c>
      <c r="E2790">
        <v>6</v>
      </c>
      <c r="F27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90" t="s">
        <v>19</v>
      </c>
      <c r="H2790">
        <v>48</v>
      </c>
      <c r="I2790">
        <v>89</v>
      </c>
      <c r="J2790">
        <v>6</v>
      </c>
      <c r="K2790" t="s">
        <v>27</v>
      </c>
      <c r="L2790">
        <f>IF(AI_Impact_on_Jobs_20303[[#This Row],[Risk_Category]] = "Low", AI_Impact_on_Jobs_20303[[#This Row],[Automation_Probability_2030]], 0)</f>
        <v>0</v>
      </c>
      <c r="M2790">
        <f>IF(AI_Impact_on_Jobs_20303[[#This Row],[Risk_Category]]="Medium", AI_Impact_on_Jobs_20303[[#This Row],[Automation_Probability_2030]], 0)</f>
        <v>6</v>
      </c>
      <c r="N2790">
        <f>IF(AI_Impact_on_Jobs_20303[[#This Row],[Risk_Category]]="High", AI_Impact_on_Jobs_20303[[#This Row],[Automation_Probability_2030]], 0)</f>
        <v>0</v>
      </c>
      <c r="O2790">
        <f>AVERAGE(AI_Impact_on_Jobs_20303[[#This Row],[Skill_1]:[Skill_10]])</f>
        <v>36.9</v>
      </c>
      <c r="P2790">
        <v>56</v>
      </c>
      <c r="Q2790">
        <v>71</v>
      </c>
      <c r="R2790">
        <v>15</v>
      </c>
      <c r="S2790">
        <v>73</v>
      </c>
      <c r="T2790">
        <v>46</v>
      </c>
      <c r="U2790">
        <v>3</v>
      </c>
      <c r="V2790">
        <v>23</v>
      </c>
      <c r="W2790">
        <v>3</v>
      </c>
      <c r="X2790">
        <v>46</v>
      </c>
      <c r="Y2790">
        <v>33</v>
      </c>
    </row>
    <row r="2791" spans="1:25" x14ac:dyDescent="0.35">
      <c r="A2791">
        <v>2790</v>
      </c>
      <c r="B2791" t="s">
        <v>32</v>
      </c>
      <c r="C2791">
        <v>127942</v>
      </c>
      <c r="D2791">
        <f>ROUND(AI_Impact_on_Jobs_20303[[#This Row],[Salary]]/1000, 1)</f>
        <v>127.9</v>
      </c>
      <c r="E2791">
        <v>20</v>
      </c>
      <c r="F27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91" t="s">
        <v>25</v>
      </c>
      <c r="H2791">
        <v>87</v>
      </c>
      <c r="I2791">
        <v>133</v>
      </c>
      <c r="J2791">
        <v>5</v>
      </c>
      <c r="K2791" t="s">
        <v>27</v>
      </c>
      <c r="L2791">
        <f>IF(AI_Impact_on_Jobs_20303[[#This Row],[Risk_Category]] = "Low", AI_Impact_on_Jobs_20303[[#This Row],[Automation_Probability_2030]], 0)</f>
        <v>0</v>
      </c>
      <c r="M2791">
        <f>IF(AI_Impact_on_Jobs_20303[[#This Row],[Risk_Category]]="Medium", AI_Impact_on_Jobs_20303[[#This Row],[Automation_Probability_2030]], 0)</f>
        <v>5</v>
      </c>
      <c r="N2791">
        <f>IF(AI_Impact_on_Jobs_20303[[#This Row],[Risk_Category]]="High", AI_Impact_on_Jobs_20303[[#This Row],[Automation_Probability_2030]], 0)</f>
        <v>0</v>
      </c>
      <c r="O2791">
        <f>AVERAGE(AI_Impact_on_Jobs_20303[[#This Row],[Skill_1]:[Skill_10]])</f>
        <v>44.8</v>
      </c>
      <c r="P2791">
        <v>81</v>
      </c>
      <c r="Q2791">
        <v>27</v>
      </c>
      <c r="R2791">
        <v>56</v>
      </c>
      <c r="S2791">
        <v>39</v>
      </c>
      <c r="T2791">
        <v>17</v>
      </c>
      <c r="U2791">
        <v>7</v>
      </c>
      <c r="V2791">
        <v>56</v>
      </c>
      <c r="W2791">
        <v>1</v>
      </c>
      <c r="X2791">
        <v>72</v>
      </c>
      <c r="Y2791">
        <v>92</v>
      </c>
    </row>
    <row r="2792" spans="1:25" x14ac:dyDescent="0.35">
      <c r="A2792">
        <v>2791</v>
      </c>
      <c r="B2792" t="s">
        <v>37</v>
      </c>
      <c r="C2792">
        <v>147050</v>
      </c>
      <c r="D2792">
        <f>ROUND(AI_Impact_on_Jobs_20303[[#This Row],[Salary]]/1000, 1)</f>
        <v>147.1</v>
      </c>
      <c r="E2792">
        <v>16</v>
      </c>
      <c r="F27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792" t="s">
        <v>25</v>
      </c>
      <c r="H2792">
        <v>47</v>
      </c>
      <c r="I2792">
        <v>124</v>
      </c>
      <c r="J2792">
        <v>41</v>
      </c>
      <c r="K2792" t="s">
        <v>27</v>
      </c>
      <c r="L2792">
        <f>IF(AI_Impact_on_Jobs_20303[[#This Row],[Risk_Category]] = "Low", AI_Impact_on_Jobs_20303[[#This Row],[Automation_Probability_2030]], 0)</f>
        <v>0</v>
      </c>
      <c r="M2792">
        <f>IF(AI_Impact_on_Jobs_20303[[#This Row],[Risk_Category]]="Medium", AI_Impact_on_Jobs_20303[[#This Row],[Automation_Probability_2030]], 0)</f>
        <v>41</v>
      </c>
      <c r="N2792">
        <f>IF(AI_Impact_on_Jobs_20303[[#This Row],[Risk_Category]]="High", AI_Impact_on_Jobs_20303[[#This Row],[Automation_Probability_2030]], 0)</f>
        <v>0</v>
      </c>
      <c r="O2792">
        <f>AVERAGE(AI_Impact_on_Jobs_20303[[#This Row],[Skill_1]:[Skill_10]])</f>
        <v>51.7</v>
      </c>
      <c r="P2792">
        <v>92</v>
      </c>
      <c r="Q2792">
        <v>89</v>
      </c>
      <c r="R2792">
        <v>1</v>
      </c>
      <c r="S2792">
        <v>3</v>
      </c>
      <c r="T2792">
        <v>98</v>
      </c>
      <c r="U2792">
        <v>96</v>
      </c>
      <c r="V2792">
        <v>42</v>
      </c>
      <c r="W2792">
        <v>5</v>
      </c>
      <c r="X2792">
        <v>62</v>
      </c>
      <c r="Y2792">
        <v>29</v>
      </c>
    </row>
    <row r="2793" spans="1:25" x14ac:dyDescent="0.35">
      <c r="A2793">
        <v>2792</v>
      </c>
      <c r="B2793" t="s">
        <v>26</v>
      </c>
      <c r="C2793">
        <v>100655</v>
      </c>
      <c r="D2793">
        <f>ROUND(AI_Impact_on_Jobs_20303[[#This Row],[Salary]]/1000, 1)</f>
        <v>100.7</v>
      </c>
      <c r="E2793">
        <v>3</v>
      </c>
      <c r="F27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93" t="s">
        <v>38</v>
      </c>
      <c r="H2793">
        <v>79</v>
      </c>
      <c r="I2793">
        <v>115</v>
      </c>
      <c r="J2793">
        <v>41</v>
      </c>
      <c r="K2793" t="s">
        <v>27</v>
      </c>
      <c r="L2793">
        <f>IF(AI_Impact_on_Jobs_20303[[#This Row],[Risk_Category]] = "Low", AI_Impact_on_Jobs_20303[[#This Row],[Automation_Probability_2030]], 0)</f>
        <v>0</v>
      </c>
      <c r="M2793">
        <f>IF(AI_Impact_on_Jobs_20303[[#This Row],[Risk_Category]]="Medium", AI_Impact_on_Jobs_20303[[#This Row],[Automation_Probability_2030]], 0)</f>
        <v>41</v>
      </c>
      <c r="N2793">
        <f>IF(AI_Impact_on_Jobs_20303[[#This Row],[Risk_Category]]="High", AI_Impact_on_Jobs_20303[[#This Row],[Automation_Probability_2030]], 0)</f>
        <v>0</v>
      </c>
      <c r="O2793">
        <f>AVERAGE(AI_Impact_on_Jobs_20303[[#This Row],[Skill_1]:[Skill_10]])</f>
        <v>43</v>
      </c>
      <c r="P2793">
        <v>7</v>
      </c>
      <c r="Q2793">
        <v>29</v>
      </c>
      <c r="R2793">
        <v>4</v>
      </c>
      <c r="S2793">
        <v>51</v>
      </c>
      <c r="T2793">
        <v>49</v>
      </c>
      <c r="U2793">
        <v>76</v>
      </c>
      <c r="V2793">
        <v>87</v>
      </c>
      <c r="W2793">
        <v>35</v>
      </c>
      <c r="X2793">
        <v>45</v>
      </c>
      <c r="Y2793">
        <v>47</v>
      </c>
    </row>
    <row r="2794" spans="1:25" x14ac:dyDescent="0.35">
      <c r="A2794">
        <v>2793</v>
      </c>
      <c r="B2794" t="s">
        <v>26</v>
      </c>
      <c r="C2794">
        <v>52901</v>
      </c>
      <c r="D2794">
        <f>ROUND(AI_Impact_on_Jobs_20303[[#This Row],[Salary]]/1000, 1)</f>
        <v>52.9</v>
      </c>
      <c r="E2794">
        <v>8</v>
      </c>
      <c r="F27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94" t="s">
        <v>19</v>
      </c>
      <c r="H2794">
        <v>74</v>
      </c>
      <c r="I2794">
        <v>102</v>
      </c>
      <c r="J2794">
        <v>67</v>
      </c>
      <c r="K2794" t="s">
        <v>27</v>
      </c>
      <c r="L2794">
        <f>IF(AI_Impact_on_Jobs_20303[[#This Row],[Risk_Category]] = "Low", AI_Impact_on_Jobs_20303[[#This Row],[Automation_Probability_2030]], 0)</f>
        <v>0</v>
      </c>
      <c r="M2794">
        <f>IF(AI_Impact_on_Jobs_20303[[#This Row],[Risk_Category]]="Medium", AI_Impact_on_Jobs_20303[[#This Row],[Automation_Probability_2030]], 0)</f>
        <v>67</v>
      </c>
      <c r="N2794">
        <f>IF(AI_Impact_on_Jobs_20303[[#This Row],[Risk_Category]]="High", AI_Impact_on_Jobs_20303[[#This Row],[Automation_Probability_2030]], 0)</f>
        <v>0</v>
      </c>
      <c r="O2794">
        <f>AVERAGE(AI_Impact_on_Jobs_20303[[#This Row],[Skill_1]:[Skill_10]])</f>
        <v>41.1</v>
      </c>
      <c r="P2794">
        <v>65</v>
      </c>
      <c r="Q2794">
        <v>21</v>
      </c>
      <c r="R2794">
        <v>16</v>
      </c>
      <c r="S2794">
        <v>37</v>
      </c>
      <c r="T2794">
        <v>35</v>
      </c>
      <c r="U2794">
        <v>41</v>
      </c>
      <c r="V2794">
        <v>18</v>
      </c>
      <c r="W2794">
        <v>98</v>
      </c>
      <c r="X2794">
        <v>15</v>
      </c>
      <c r="Y2794">
        <v>65</v>
      </c>
    </row>
    <row r="2795" spans="1:25" x14ac:dyDescent="0.35">
      <c r="A2795">
        <v>2794</v>
      </c>
      <c r="B2795" t="s">
        <v>44</v>
      </c>
      <c r="C2795">
        <v>63144</v>
      </c>
      <c r="D2795">
        <f>ROUND(AI_Impact_on_Jobs_20303[[#This Row],[Salary]]/1000, 1)</f>
        <v>63.1</v>
      </c>
      <c r="E2795">
        <v>24</v>
      </c>
      <c r="F27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95" t="s">
        <v>22</v>
      </c>
      <c r="H2795">
        <v>41</v>
      </c>
      <c r="I2795">
        <v>81</v>
      </c>
      <c r="J2795">
        <v>45</v>
      </c>
      <c r="K2795" t="s">
        <v>27</v>
      </c>
      <c r="L2795">
        <f>IF(AI_Impact_on_Jobs_20303[[#This Row],[Risk_Category]] = "Low", AI_Impact_on_Jobs_20303[[#This Row],[Automation_Probability_2030]], 0)</f>
        <v>0</v>
      </c>
      <c r="M2795">
        <f>IF(AI_Impact_on_Jobs_20303[[#This Row],[Risk_Category]]="Medium", AI_Impact_on_Jobs_20303[[#This Row],[Automation_Probability_2030]], 0)</f>
        <v>45</v>
      </c>
      <c r="N2795">
        <f>IF(AI_Impact_on_Jobs_20303[[#This Row],[Risk_Category]]="High", AI_Impact_on_Jobs_20303[[#This Row],[Automation_Probability_2030]], 0)</f>
        <v>0</v>
      </c>
      <c r="O2795">
        <f>AVERAGE(AI_Impact_on_Jobs_20303[[#This Row],[Skill_1]:[Skill_10]])</f>
        <v>57.8</v>
      </c>
      <c r="P2795">
        <v>5</v>
      </c>
      <c r="Q2795">
        <v>6</v>
      </c>
      <c r="R2795">
        <v>58</v>
      </c>
      <c r="S2795">
        <v>63</v>
      </c>
      <c r="T2795">
        <v>84</v>
      </c>
      <c r="U2795">
        <v>89</v>
      </c>
      <c r="V2795">
        <v>74</v>
      </c>
      <c r="W2795">
        <v>8</v>
      </c>
      <c r="X2795">
        <v>96</v>
      </c>
      <c r="Y2795">
        <v>95</v>
      </c>
    </row>
    <row r="2796" spans="1:25" x14ac:dyDescent="0.35">
      <c r="A2796">
        <v>2795</v>
      </c>
      <c r="B2796" t="s">
        <v>26</v>
      </c>
      <c r="C2796">
        <v>44410</v>
      </c>
      <c r="D2796">
        <f>ROUND(AI_Impact_on_Jobs_20303[[#This Row],[Salary]]/1000, 1)</f>
        <v>44.4</v>
      </c>
      <c r="E2796">
        <v>7</v>
      </c>
      <c r="F27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96" t="s">
        <v>38</v>
      </c>
      <c r="H2796">
        <v>54</v>
      </c>
      <c r="I2796">
        <v>115</v>
      </c>
      <c r="J2796">
        <v>51</v>
      </c>
      <c r="K2796" t="s">
        <v>27</v>
      </c>
      <c r="L2796">
        <f>IF(AI_Impact_on_Jobs_20303[[#This Row],[Risk_Category]] = "Low", AI_Impact_on_Jobs_20303[[#This Row],[Automation_Probability_2030]], 0)</f>
        <v>0</v>
      </c>
      <c r="M2796">
        <f>IF(AI_Impact_on_Jobs_20303[[#This Row],[Risk_Category]]="Medium", AI_Impact_on_Jobs_20303[[#This Row],[Automation_Probability_2030]], 0)</f>
        <v>51</v>
      </c>
      <c r="N2796">
        <f>IF(AI_Impact_on_Jobs_20303[[#This Row],[Risk_Category]]="High", AI_Impact_on_Jobs_20303[[#This Row],[Automation_Probability_2030]], 0)</f>
        <v>0</v>
      </c>
      <c r="O2796">
        <f>AVERAGE(AI_Impact_on_Jobs_20303[[#This Row],[Skill_1]:[Skill_10]])</f>
        <v>54.6</v>
      </c>
      <c r="P2796">
        <v>69</v>
      </c>
      <c r="Q2796">
        <v>49</v>
      </c>
      <c r="R2796">
        <v>53</v>
      </c>
      <c r="S2796">
        <v>94</v>
      </c>
      <c r="T2796">
        <v>39</v>
      </c>
      <c r="U2796">
        <v>76</v>
      </c>
      <c r="V2796">
        <v>33</v>
      </c>
      <c r="W2796">
        <v>33</v>
      </c>
      <c r="X2796">
        <v>93</v>
      </c>
      <c r="Y2796">
        <v>7</v>
      </c>
    </row>
    <row r="2797" spans="1:25" x14ac:dyDescent="0.35">
      <c r="A2797">
        <v>2796</v>
      </c>
      <c r="B2797" t="s">
        <v>30</v>
      </c>
      <c r="C2797">
        <v>43785</v>
      </c>
      <c r="D2797">
        <f>ROUND(AI_Impact_on_Jobs_20303[[#This Row],[Salary]]/1000, 1)</f>
        <v>43.8</v>
      </c>
      <c r="E2797">
        <v>27</v>
      </c>
      <c r="F27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797" t="s">
        <v>19</v>
      </c>
      <c r="H2797">
        <v>99</v>
      </c>
      <c r="I2797">
        <v>5</v>
      </c>
      <c r="J2797">
        <v>69</v>
      </c>
      <c r="K2797" t="s">
        <v>27</v>
      </c>
      <c r="L2797">
        <f>IF(AI_Impact_on_Jobs_20303[[#This Row],[Risk_Category]] = "Low", AI_Impact_on_Jobs_20303[[#This Row],[Automation_Probability_2030]], 0)</f>
        <v>0</v>
      </c>
      <c r="M2797">
        <f>IF(AI_Impact_on_Jobs_20303[[#This Row],[Risk_Category]]="Medium", AI_Impact_on_Jobs_20303[[#This Row],[Automation_Probability_2030]], 0)</f>
        <v>69</v>
      </c>
      <c r="N2797">
        <f>IF(AI_Impact_on_Jobs_20303[[#This Row],[Risk_Category]]="High", AI_Impact_on_Jobs_20303[[#This Row],[Automation_Probability_2030]], 0)</f>
        <v>0</v>
      </c>
      <c r="O2797">
        <f>AVERAGE(AI_Impact_on_Jobs_20303[[#This Row],[Skill_1]:[Skill_10]])</f>
        <v>38.6</v>
      </c>
      <c r="P2797">
        <v>1</v>
      </c>
      <c r="Q2797">
        <v>7</v>
      </c>
      <c r="R2797">
        <v>77</v>
      </c>
      <c r="S2797">
        <v>35</v>
      </c>
      <c r="T2797">
        <v>92</v>
      </c>
      <c r="U2797">
        <v>54</v>
      </c>
      <c r="V2797">
        <v>39</v>
      </c>
      <c r="W2797">
        <v>7</v>
      </c>
      <c r="X2797">
        <v>46</v>
      </c>
      <c r="Y2797">
        <v>28</v>
      </c>
    </row>
    <row r="2798" spans="1:25" x14ac:dyDescent="0.35">
      <c r="A2798">
        <v>2797</v>
      </c>
      <c r="B2798" t="s">
        <v>18</v>
      </c>
      <c r="C2798">
        <v>90037</v>
      </c>
      <c r="D2798">
        <f>ROUND(AI_Impact_on_Jobs_20303[[#This Row],[Salary]]/1000, 1)</f>
        <v>90</v>
      </c>
      <c r="E2798">
        <v>11</v>
      </c>
      <c r="F27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798" t="s">
        <v>38</v>
      </c>
      <c r="H2798">
        <v>67</v>
      </c>
      <c r="I2798">
        <v>148</v>
      </c>
      <c r="J2798">
        <v>79</v>
      </c>
      <c r="K2798" t="s">
        <v>20</v>
      </c>
      <c r="L2798">
        <f>IF(AI_Impact_on_Jobs_20303[[#This Row],[Risk_Category]] = "Low", AI_Impact_on_Jobs_20303[[#This Row],[Automation_Probability_2030]], 0)</f>
        <v>0</v>
      </c>
      <c r="M2798">
        <f>IF(AI_Impact_on_Jobs_20303[[#This Row],[Risk_Category]]="Medium", AI_Impact_on_Jobs_20303[[#This Row],[Automation_Probability_2030]], 0)</f>
        <v>0</v>
      </c>
      <c r="N2798">
        <f>IF(AI_Impact_on_Jobs_20303[[#This Row],[Risk_Category]]="High", AI_Impact_on_Jobs_20303[[#This Row],[Automation_Probability_2030]], 0)</f>
        <v>79</v>
      </c>
      <c r="O2798">
        <f>AVERAGE(AI_Impact_on_Jobs_20303[[#This Row],[Skill_1]:[Skill_10]])</f>
        <v>27.7</v>
      </c>
      <c r="P2798">
        <v>3</v>
      </c>
      <c r="Q2798">
        <v>9</v>
      </c>
      <c r="R2798">
        <v>22</v>
      </c>
      <c r="S2798">
        <v>28</v>
      </c>
      <c r="T2798">
        <v>34</v>
      </c>
      <c r="U2798">
        <v>63</v>
      </c>
      <c r="V2798">
        <v>11</v>
      </c>
      <c r="W2798">
        <v>6</v>
      </c>
      <c r="X2798">
        <v>93</v>
      </c>
      <c r="Y2798">
        <v>8</v>
      </c>
    </row>
    <row r="2799" spans="1:25" x14ac:dyDescent="0.35">
      <c r="A2799">
        <v>2798</v>
      </c>
      <c r="B2799" t="s">
        <v>35</v>
      </c>
      <c r="C2799">
        <v>132424</v>
      </c>
      <c r="D2799">
        <f>ROUND(AI_Impact_on_Jobs_20303[[#This Row],[Salary]]/1000, 1)</f>
        <v>132.4</v>
      </c>
      <c r="E2799">
        <v>5</v>
      </c>
      <c r="F27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799" t="s">
        <v>22</v>
      </c>
      <c r="H2799">
        <v>64</v>
      </c>
      <c r="I2799">
        <v>109</v>
      </c>
      <c r="J2799">
        <v>6</v>
      </c>
      <c r="K2799" t="s">
        <v>27</v>
      </c>
      <c r="L2799">
        <f>IF(AI_Impact_on_Jobs_20303[[#This Row],[Risk_Category]] = "Low", AI_Impact_on_Jobs_20303[[#This Row],[Automation_Probability_2030]], 0)</f>
        <v>0</v>
      </c>
      <c r="M2799">
        <f>IF(AI_Impact_on_Jobs_20303[[#This Row],[Risk_Category]]="Medium", AI_Impact_on_Jobs_20303[[#This Row],[Automation_Probability_2030]], 0)</f>
        <v>6</v>
      </c>
      <c r="N2799">
        <f>IF(AI_Impact_on_Jobs_20303[[#This Row],[Risk_Category]]="High", AI_Impact_on_Jobs_20303[[#This Row],[Automation_Probability_2030]], 0)</f>
        <v>0</v>
      </c>
      <c r="O2799">
        <f>AVERAGE(AI_Impact_on_Jobs_20303[[#This Row],[Skill_1]:[Skill_10]])</f>
        <v>49.9</v>
      </c>
      <c r="P2799">
        <v>86</v>
      </c>
      <c r="Q2799">
        <v>36</v>
      </c>
      <c r="R2799">
        <v>66</v>
      </c>
      <c r="S2799">
        <v>8</v>
      </c>
      <c r="T2799">
        <v>7</v>
      </c>
      <c r="U2799">
        <v>92</v>
      </c>
      <c r="V2799">
        <v>49</v>
      </c>
      <c r="W2799">
        <v>8</v>
      </c>
      <c r="X2799">
        <v>91</v>
      </c>
      <c r="Y2799">
        <v>56</v>
      </c>
    </row>
    <row r="2800" spans="1:25" x14ac:dyDescent="0.35">
      <c r="A2800">
        <v>2799</v>
      </c>
      <c r="B2800" t="s">
        <v>39</v>
      </c>
      <c r="C2800">
        <v>118400</v>
      </c>
      <c r="D2800">
        <f>ROUND(AI_Impact_on_Jobs_20303[[#This Row],[Salary]]/1000, 1)</f>
        <v>118.4</v>
      </c>
      <c r="E2800">
        <v>12</v>
      </c>
      <c r="F28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00" t="s">
        <v>25</v>
      </c>
      <c r="H2800">
        <v>82</v>
      </c>
      <c r="I2800">
        <v>135</v>
      </c>
      <c r="J2800">
        <v>8</v>
      </c>
      <c r="K2800" t="s">
        <v>20</v>
      </c>
      <c r="L2800">
        <f>IF(AI_Impact_on_Jobs_20303[[#This Row],[Risk_Category]] = "Low", AI_Impact_on_Jobs_20303[[#This Row],[Automation_Probability_2030]], 0)</f>
        <v>0</v>
      </c>
      <c r="M2800">
        <f>IF(AI_Impact_on_Jobs_20303[[#This Row],[Risk_Category]]="Medium", AI_Impact_on_Jobs_20303[[#This Row],[Automation_Probability_2030]], 0)</f>
        <v>0</v>
      </c>
      <c r="N2800">
        <f>IF(AI_Impact_on_Jobs_20303[[#This Row],[Risk_Category]]="High", AI_Impact_on_Jobs_20303[[#This Row],[Automation_Probability_2030]], 0)</f>
        <v>8</v>
      </c>
      <c r="O2800">
        <f>AVERAGE(AI_Impact_on_Jobs_20303[[#This Row],[Skill_1]:[Skill_10]])</f>
        <v>59.6</v>
      </c>
      <c r="P2800">
        <v>23</v>
      </c>
      <c r="Q2800">
        <v>98</v>
      </c>
      <c r="R2800">
        <v>55</v>
      </c>
      <c r="S2800">
        <v>52</v>
      </c>
      <c r="T2800">
        <v>95</v>
      </c>
      <c r="U2800">
        <v>41</v>
      </c>
      <c r="V2800">
        <v>85</v>
      </c>
      <c r="W2800">
        <v>7</v>
      </c>
      <c r="X2800">
        <v>97</v>
      </c>
      <c r="Y2800">
        <v>43</v>
      </c>
    </row>
    <row r="2801" spans="1:25" x14ac:dyDescent="0.35">
      <c r="A2801">
        <v>2800</v>
      </c>
      <c r="B2801" t="s">
        <v>21</v>
      </c>
      <c r="C2801">
        <v>41151</v>
      </c>
      <c r="D2801">
        <f>ROUND(AI_Impact_on_Jobs_20303[[#This Row],[Salary]]/1000, 1)</f>
        <v>41.2</v>
      </c>
      <c r="E2801">
        <v>22</v>
      </c>
      <c r="F28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01" t="s">
        <v>25</v>
      </c>
      <c r="H2801">
        <v>57</v>
      </c>
      <c r="I2801">
        <v>98</v>
      </c>
      <c r="J2801">
        <v>13</v>
      </c>
      <c r="K2801" t="s">
        <v>23</v>
      </c>
      <c r="L2801">
        <f>IF(AI_Impact_on_Jobs_20303[[#This Row],[Risk_Category]] = "Low", AI_Impact_on_Jobs_20303[[#This Row],[Automation_Probability_2030]], 0)</f>
        <v>13</v>
      </c>
      <c r="M2801">
        <f>IF(AI_Impact_on_Jobs_20303[[#This Row],[Risk_Category]]="Medium", AI_Impact_on_Jobs_20303[[#This Row],[Automation_Probability_2030]], 0)</f>
        <v>0</v>
      </c>
      <c r="N2801">
        <f>IF(AI_Impact_on_Jobs_20303[[#This Row],[Risk_Category]]="High", AI_Impact_on_Jobs_20303[[#This Row],[Automation_Probability_2030]], 0)</f>
        <v>0</v>
      </c>
      <c r="O2801">
        <f>AVERAGE(AI_Impact_on_Jobs_20303[[#This Row],[Skill_1]:[Skill_10]])</f>
        <v>37.799999999999997</v>
      </c>
      <c r="P2801">
        <v>55</v>
      </c>
      <c r="Q2801">
        <v>57</v>
      </c>
      <c r="R2801">
        <v>9</v>
      </c>
      <c r="S2801">
        <v>7</v>
      </c>
      <c r="T2801">
        <v>83</v>
      </c>
      <c r="U2801">
        <v>77</v>
      </c>
      <c r="V2801">
        <v>28</v>
      </c>
      <c r="W2801">
        <v>21</v>
      </c>
      <c r="X2801">
        <v>26</v>
      </c>
      <c r="Y2801">
        <v>15</v>
      </c>
    </row>
    <row r="2802" spans="1:25" x14ac:dyDescent="0.35">
      <c r="A2802">
        <v>2801</v>
      </c>
      <c r="B2802" t="s">
        <v>30</v>
      </c>
      <c r="C2802">
        <v>56257</v>
      </c>
      <c r="D2802">
        <f>ROUND(AI_Impact_on_Jobs_20303[[#This Row],[Salary]]/1000, 1)</f>
        <v>56.3</v>
      </c>
      <c r="E2802">
        <v>4</v>
      </c>
      <c r="F28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02" t="s">
        <v>38</v>
      </c>
      <c r="H2802">
        <v>65</v>
      </c>
      <c r="I2802">
        <v>104</v>
      </c>
      <c r="J2802">
        <v>57</v>
      </c>
      <c r="K2802" t="s">
        <v>27</v>
      </c>
      <c r="L2802">
        <f>IF(AI_Impact_on_Jobs_20303[[#This Row],[Risk_Category]] = "Low", AI_Impact_on_Jobs_20303[[#This Row],[Automation_Probability_2030]], 0)</f>
        <v>0</v>
      </c>
      <c r="M2802">
        <f>IF(AI_Impact_on_Jobs_20303[[#This Row],[Risk_Category]]="Medium", AI_Impact_on_Jobs_20303[[#This Row],[Automation_Probability_2030]], 0)</f>
        <v>57</v>
      </c>
      <c r="N2802">
        <f>IF(AI_Impact_on_Jobs_20303[[#This Row],[Risk_Category]]="High", AI_Impact_on_Jobs_20303[[#This Row],[Automation_Probability_2030]], 0)</f>
        <v>0</v>
      </c>
      <c r="O2802">
        <f>AVERAGE(AI_Impact_on_Jobs_20303[[#This Row],[Skill_1]:[Skill_10]])</f>
        <v>27.2</v>
      </c>
      <c r="P2802">
        <v>36</v>
      </c>
      <c r="Q2802">
        <v>21</v>
      </c>
      <c r="R2802">
        <v>2</v>
      </c>
      <c r="S2802">
        <v>6</v>
      </c>
      <c r="T2802">
        <v>16</v>
      </c>
      <c r="U2802">
        <v>4</v>
      </c>
      <c r="V2802">
        <v>21</v>
      </c>
      <c r="W2802">
        <v>66</v>
      </c>
      <c r="X2802">
        <v>62</v>
      </c>
      <c r="Y2802">
        <v>38</v>
      </c>
    </row>
    <row r="2803" spans="1:25" x14ac:dyDescent="0.35">
      <c r="A2803">
        <v>2802</v>
      </c>
      <c r="B2803" t="s">
        <v>43</v>
      </c>
      <c r="C2803">
        <v>136933</v>
      </c>
      <c r="D2803">
        <f>ROUND(AI_Impact_on_Jobs_20303[[#This Row],[Salary]]/1000, 1)</f>
        <v>136.9</v>
      </c>
      <c r="E2803">
        <v>16</v>
      </c>
      <c r="F28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03" t="s">
        <v>38</v>
      </c>
      <c r="H2803">
        <v>21</v>
      </c>
      <c r="I2803">
        <v>97</v>
      </c>
      <c r="J2803">
        <v>29</v>
      </c>
      <c r="K2803" t="s">
        <v>23</v>
      </c>
      <c r="L2803">
        <f>IF(AI_Impact_on_Jobs_20303[[#This Row],[Risk_Category]] = "Low", AI_Impact_on_Jobs_20303[[#This Row],[Automation_Probability_2030]], 0)</f>
        <v>29</v>
      </c>
      <c r="M2803">
        <f>IF(AI_Impact_on_Jobs_20303[[#This Row],[Risk_Category]]="Medium", AI_Impact_on_Jobs_20303[[#This Row],[Automation_Probability_2030]], 0)</f>
        <v>0</v>
      </c>
      <c r="N2803">
        <f>IF(AI_Impact_on_Jobs_20303[[#This Row],[Risk_Category]]="High", AI_Impact_on_Jobs_20303[[#This Row],[Automation_Probability_2030]], 0)</f>
        <v>0</v>
      </c>
      <c r="O2803">
        <f>AVERAGE(AI_Impact_on_Jobs_20303[[#This Row],[Skill_1]:[Skill_10]])</f>
        <v>48.7</v>
      </c>
      <c r="P2803">
        <v>27</v>
      </c>
      <c r="Q2803">
        <v>19</v>
      </c>
      <c r="R2803">
        <v>22</v>
      </c>
      <c r="S2803">
        <v>71</v>
      </c>
      <c r="T2803">
        <v>91</v>
      </c>
      <c r="U2803">
        <v>8</v>
      </c>
      <c r="V2803">
        <v>75</v>
      </c>
      <c r="W2803">
        <v>49</v>
      </c>
      <c r="X2803">
        <v>83</v>
      </c>
      <c r="Y2803">
        <v>42</v>
      </c>
    </row>
    <row r="2804" spans="1:25" x14ac:dyDescent="0.35">
      <c r="A2804">
        <v>2803</v>
      </c>
      <c r="B2804" t="s">
        <v>35</v>
      </c>
      <c r="C2804">
        <v>50705</v>
      </c>
      <c r="D2804">
        <f>ROUND(AI_Impact_on_Jobs_20303[[#This Row],[Salary]]/1000, 1)</f>
        <v>50.7</v>
      </c>
      <c r="E2804">
        <v>29</v>
      </c>
      <c r="F28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04" t="s">
        <v>22</v>
      </c>
      <c r="H2804">
        <v>37</v>
      </c>
      <c r="I2804">
        <v>132</v>
      </c>
      <c r="J2804">
        <v>65</v>
      </c>
      <c r="K2804" t="s">
        <v>27</v>
      </c>
      <c r="L2804">
        <f>IF(AI_Impact_on_Jobs_20303[[#This Row],[Risk_Category]] = "Low", AI_Impact_on_Jobs_20303[[#This Row],[Automation_Probability_2030]], 0)</f>
        <v>0</v>
      </c>
      <c r="M2804">
        <f>IF(AI_Impact_on_Jobs_20303[[#This Row],[Risk_Category]]="Medium", AI_Impact_on_Jobs_20303[[#This Row],[Automation_Probability_2030]], 0)</f>
        <v>65</v>
      </c>
      <c r="N2804">
        <f>IF(AI_Impact_on_Jobs_20303[[#This Row],[Risk_Category]]="High", AI_Impact_on_Jobs_20303[[#This Row],[Automation_Probability_2030]], 0)</f>
        <v>0</v>
      </c>
      <c r="O2804">
        <f>AVERAGE(AI_Impact_on_Jobs_20303[[#This Row],[Skill_1]:[Skill_10]])</f>
        <v>41</v>
      </c>
      <c r="P2804">
        <v>14</v>
      </c>
      <c r="Q2804">
        <v>54</v>
      </c>
      <c r="R2804">
        <v>68</v>
      </c>
      <c r="S2804">
        <v>8</v>
      </c>
      <c r="T2804">
        <v>93</v>
      </c>
      <c r="U2804">
        <v>52</v>
      </c>
      <c r="V2804">
        <v>65</v>
      </c>
      <c r="W2804">
        <v>18</v>
      </c>
      <c r="X2804">
        <v>26</v>
      </c>
      <c r="Y2804">
        <v>12</v>
      </c>
    </row>
    <row r="2805" spans="1:25" x14ac:dyDescent="0.35">
      <c r="A2805">
        <v>2804</v>
      </c>
      <c r="B2805" t="s">
        <v>37</v>
      </c>
      <c r="C2805">
        <v>123064</v>
      </c>
      <c r="D2805">
        <f>ROUND(AI_Impact_on_Jobs_20303[[#This Row],[Salary]]/1000, 1)</f>
        <v>123.1</v>
      </c>
      <c r="E2805">
        <v>9</v>
      </c>
      <c r="F28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05" t="s">
        <v>22</v>
      </c>
      <c r="H2805">
        <v>49</v>
      </c>
      <c r="I2805">
        <v>133</v>
      </c>
      <c r="J2805">
        <v>51</v>
      </c>
      <c r="K2805" t="s">
        <v>27</v>
      </c>
      <c r="L2805">
        <f>IF(AI_Impact_on_Jobs_20303[[#This Row],[Risk_Category]] = "Low", AI_Impact_on_Jobs_20303[[#This Row],[Automation_Probability_2030]], 0)</f>
        <v>0</v>
      </c>
      <c r="M2805">
        <f>IF(AI_Impact_on_Jobs_20303[[#This Row],[Risk_Category]]="Medium", AI_Impact_on_Jobs_20303[[#This Row],[Automation_Probability_2030]], 0)</f>
        <v>51</v>
      </c>
      <c r="N2805">
        <f>IF(AI_Impact_on_Jobs_20303[[#This Row],[Risk_Category]]="High", AI_Impact_on_Jobs_20303[[#This Row],[Automation_Probability_2030]], 0)</f>
        <v>0</v>
      </c>
      <c r="O2805">
        <f>AVERAGE(AI_Impact_on_Jobs_20303[[#This Row],[Skill_1]:[Skill_10]])</f>
        <v>48.7</v>
      </c>
      <c r="P2805">
        <v>24</v>
      </c>
      <c r="Q2805">
        <v>4</v>
      </c>
      <c r="R2805">
        <v>62</v>
      </c>
      <c r="S2805">
        <v>42</v>
      </c>
      <c r="T2805">
        <v>98</v>
      </c>
      <c r="U2805">
        <v>78</v>
      </c>
      <c r="V2805">
        <v>81</v>
      </c>
      <c r="W2805">
        <v>1</v>
      </c>
      <c r="X2805">
        <v>78</v>
      </c>
      <c r="Y2805">
        <v>19</v>
      </c>
    </row>
    <row r="2806" spans="1:25" x14ac:dyDescent="0.35">
      <c r="A2806">
        <v>2805</v>
      </c>
      <c r="B2806" t="s">
        <v>35</v>
      </c>
      <c r="C2806">
        <v>77089</v>
      </c>
      <c r="D2806">
        <f>ROUND(AI_Impact_on_Jobs_20303[[#This Row],[Salary]]/1000, 1)</f>
        <v>77.099999999999994</v>
      </c>
      <c r="E2806">
        <v>24</v>
      </c>
      <c r="F28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06" t="s">
        <v>38</v>
      </c>
      <c r="H2806">
        <v>45</v>
      </c>
      <c r="I2806">
        <v>107</v>
      </c>
      <c r="J2806">
        <v>35</v>
      </c>
      <c r="K2806" t="s">
        <v>27</v>
      </c>
      <c r="L2806">
        <f>IF(AI_Impact_on_Jobs_20303[[#This Row],[Risk_Category]] = "Low", AI_Impact_on_Jobs_20303[[#This Row],[Automation_Probability_2030]], 0)</f>
        <v>0</v>
      </c>
      <c r="M2806">
        <f>IF(AI_Impact_on_Jobs_20303[[#This Row],[Risk_Category]]="Medium", AI_Impact_on_Jobs_20303[[#This Row],[Automation_Probability_2030]], 0)</f>
        <v>35</v>
      </c>
      <c r="N2806">
        <f>IF(AI_Impact_on_Jobs_20303[[#This Row],[Risk_Category]]="High", AI_Impact_on_Jobs_20303[[#This Row],[Automation_Probability_2030]], 0)</f>
        <v>0</v>
      </c>
      <c r="O2806">
        <f>AVERAGE(AI_Impact_on_Jobs_20303[[#This Row],[Skill_1]:[Skill_10]])</f>
        <v>36.700000000000003</v>
      </c>
      <c r="P2806">
        <v>46</v>
      </c>
      <c r="Q2806">
        <v>4</v>
      </c>
      <c r="R2806">
        <v>4</v>
      </c>
      <c r="S2806">
        <v>66</v>
      </c>
      <c r="T2806">
        <v>95</v>
      </c>
      <c r="U2806">
        <v>78</v>
      </c>
      <c r="V2806">
        <v>47</v>
      </c>
      <c r="W2806">
        <v>6</v>
      </c>
      <c r="X2806">
        <v>5</v>
      </c>
      <c r="Y2806">
        <v>16</v>
      </c>
    </row>
    <row r="2807" spans="1:25" x14ac:dyDescent="0.35">
      <c r="A2807">
        <v>2806</v>
      </c>
      <c r="B2807" t="s">
        <v>28</v>
      </c>
      <c r="C2807">
        <v>76978</v>
      </c>
      <c r="D2807">
        <f>ROUND(AI_Impact_on_Jobs_20303[[#This Row],[Salary]]/1000, 1)</f>
        <v>77</v>
      </c>
      <c r="E2807">
        <v>7</v>
      </c>
      <c r="F28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07" t="s">
        <v>25</v>
      </c>
      <c r="H2807">
        <v>4</v>
      </c>
      <c r="I2807">
        <v>134</v>
      </c>
      <c r="J2807">
        <v>58</v>
      </c>
      <c r="K2807" t="s">
        <v>27</v>
      </c>
      <c r="L2807">
        <f>IF(AI_Impact_on_Jobs_20303[[#This Row],[Risk_Category]] = "Low", AI_Impact_on_Jobs_20303[[#This Row],[Automation_Probability_2030]], 0)</f>
        <v>0</v>
      </c>
      <c r="M2807">
        <f>IF(AI_Impact_on_Jobs_20303[[#This Row],[Risk_Category]]="Medium", AI_Impact_on_Jobs_20303[[#This Row],[Automation_Probability_2030]], 0)</f>
        <v>58</v>
      </c>
      <c r="N2807">
        <f>IF(AI_Impact_on_Jobs_20303[[#This Row],[Risk_Category]]="High", AI_Impact_on_Jobs_20303[[#This Row],[Automation_Probability_2030]], 0)</f>
        <v>0</v>
      </c>
      <c r="O2807">
        <f>AVERAGE(AI_Impact_on_Jobs_20303[[#This Row],[Skill_1]:[Skill_10]])</f>
        <v>48.7</v>
      </c>
      <c r="P2807">
        <v>61</v>
      </c>
      <c r="Q2807">
        <v>95</v>
      </c>
      <c r="R2807">
        <v>23</v>
      </c>
      <c r="S2807">
        <v>45</v>
      </c>
      <c r="T2807">
        <v>86</v>
      </c>
      <c r="U2807">
        <v>55</v>
      </c>
      <c r="V2807">
        <v>25</v>
      </c>
      <c r="W2807">
        <v>21</v>
      </c>
      <c r="X2807">
        <v>75</v>
      </c>
      <c r="Y2807">
        <v>1</v>
      </c>
    </row>
    <row r="2808" spans="1:25" x14ac:dyDescent="0.35">
      <c r="A2808">
        <v>2807</v>
      </c>
      <c r="B2808" t="s">
        <v>37</v>
      </c>
      <c r="C2808">
        <v>62235</v>
      </c>
      <c r="D2808">
        <f>ROUND(AI_Impact_on_Jobs_20303[[#This Row],[Salary]]/1000, 1)</f>
        <v>62.2</v>
      </c>
      <c r="E2808">
        <v>5</v>
      </c>
      <c r="F28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08" t="s">
        <v>38</v>
      </c>
      <c r="H2808">
        <v>2</v>
      </c>
      <c r="I2808">
        <v>113</v>
      </c>
      <c r="J2808">
        <v>54</v>
      </c>
      <c r="K2808" t="s">
        <v>27</v>
      </c>
      <c r="L2808">
        <f>IF(AI_Impact_on_Jobs_20303[[#This Row],[Risk_Category]] = "Low", AI_Impact_on_Jobs_20303[[#This Row],[Automation_Probability_2030]], 0)</f>
        <v>0</v>
      </c>
      <c r="M2808">
        <f>IF(AI_Impact_on_Jobs_20303[[#This Row],[Risk_Category]]="Medium", AI_Impact_on_Jobs_20303[[#This Row],[Automation_Probability_2030]], 0)</f>
        <v>54</v>
      </c>
      <c r="N2808">
        <f>IF(AI_Impact_on_Jobs_20303[[#This Row],[Risk_Category]]="High", AI_Impact_on_Jobs_20303[[#This Row],[Automation_Probability_2030]], 0)</f>
        <v>0</v>
      </c>
      <c r="O2808">
        <f>AVERAGE(AI_Impact_on_Jobs_20303[[#This Row],[Skill_1]:[Skill_10]])</f>
        <v>43.6</v>
      </c>
      <c r="P2808">
        <v>58</v>
      </c>
      <c r="Q2808">
        <v>47</v>
      </c>
      <c r="R2808">
        <v>85</v>
      </c>
      <c r="S2808">
        <v>66</v>
      </c>
      <c r="T2808">
        <v>78</v>
      </c>
      <c r="U2808">
        <v>12</v>
      </c>
      <c r="V2808">
        <v>5</v>
      </c>
      <c r="W2808">
        <v>3</v>
      </c>
      <c r="X2808">
        <v>15</v>
      </c>
      <c r="Y2808">
        <v>67</v>
      </c>
    </row>
    <row r="2809" spans="1:25" x14ac:dyDescent="0.35">
      <c r="A2809">
        <v>2808</v>
      </c>
      <c r="B2809" t="s">
        <v>40</v>
      </c>
      <c r="C2809">
        <v>43739</v>
      </c>
      <c r="D2809">
        <f>ROUND(AI_Impact_on_Jobs_20303[[#This Row],[Salary]]/1000, 1)</f>
        <v>43.7</v>
      </c>
      <c r="E2809">
        <v>17</v>
      </c>
      <c r="F28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09" t="s">
        <v>22</v>
      </c>
      <c r="H2809">
        <v>75</v>
      </c>
      <c r="I2809">
        <v>69</v>
      </c>
      <c r="J2809">
        <v>14</v>
      </c>
      <c r="K2809" t="s">
        <v>23</v>
      </c>
      <c r="L2809">
        <f>IF(AI_Impact_on_Jobs_20303[[#This Row],[Risk_Category]] = "Low", AI_Impact_on_Jobs_20303[[#This Row],[Automation_Probability_2030]], 0)</f>
        <v>14</v>
      </c>
      <c r="M2809">
        <f>IF(AI_Impact_on_Jobs_20303[[#This Row],[Risk_Category]]="Medium", AI_Impact_on_Jobs_20303[[#This Row],[Automation_Probability_2030]], 0)</f>
        <v>0</v>
      </c>
      <c r="N2809">
        <f>IF(AI_Impact_on_Jobs_20303[[#This Row],[Risk_Category]]="High", AI_Impact_on_Jobs_20303[[#This Row],[Automation_Probability_2030]], 0)</f>
        <v>0</v>
      </c>
      <c r="O2809">
        <f>AVERAGE(AI_Impact_on_Jobs_20303[[#This Row],[Skill_1]:[Skill_10]])</f>
        <v>77.7</v>
      </c>
      <c r="P2809">
        <v>89</v>
      </c>
      <c r="Q2809">
        <v>94</v>
      </c>
      <c r="R2809">
        <v>92</v>
      </c>
      <c r="S2809">
        <v>82</v>
      </c>
      <c r="T2809">
        <v>69</v>
      </c>
      <c r="U2809">
        <v>91</v>
      </c>
      <c r="V2809">
        <v>71</v>
      </c>
      <c r="W2809">
        <v>95</v>
      </c>
      <c r="X2809">
        <v>2</v>
      </c>
      <c r="Y2809">
        <v>92</v>
      </c>
    </row>
    <row r="2810" spans="1:25" x14ac:dyDescent="0.35">
      <c r="A2810">
        <v>2809</v>
      </c>
      <c r="B2810" t="s">
        <v>37</v>
      </c>
      <c r="C2810">
        <v>96321</v>
      </c>
      <c r="D2810">
        <f>ROUND(AI_Impact_on_Jobs_20303[[#This Row],[Salary]]/1000, 1)</f>
        <v>96.3</v>
      </c>
      <c r="E2810">
        <v>2</v>
      </c>
      <c r="F28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10" t="s">
        <v>38</v>
      </c>
      <c r="H2810">
        <v>11</v>
      </c>
      <c r="I2810">
        <v>71</v>
      </c>
      <c r="J2810">
        <v>64</v>
      </c>
      <c r="K2810" t="s">
        <v>27</v>
      </c>
      <c r="L2810">
        <f>IF(AI_Impact_on_Jobs_20303[[#This Row],[Risk_Category]] = "Low", AI_Impact_on_Jobs_20303[[#This Row],[Automation_Probability_2030]], 0)</f>
        <v>0</v>
      </c>
      <c r="M2810">
        <f>IF(AI_Impact_on_Jobs_20303[[#This Row],[Risk_Category]]="Medium", AI_Impact_on_Jobs_20303[[#This Row],[Automation_Probability_2030]], 0)</f>
        <v>64</v>
      </c>
      <c r="N2810">
        <f>IF(AI_Impact_on_Jobs_20303[[#This Row],[Risk_Category]]="High", AI_Impact_on_Jobs_20303[[#This Row],[Automation_Probability_2030]], 0)</f>
        <v>0</v>
      </c>
      <c r="O2810">
        <f>AVERAGE(AI_Impact_on_Jobs_20303[[#This Row],[Skill_1]:[Skill_10]])</f>
        <v>42.5</v>
      </c>
      <c r="P2810">
        <v>51</v>
      </c>
      <c r="Q2810">
        <v>98</v>
      </c>
      <c r="R2810">
        <v>12</v>
      </c>
      <c r="S2810">
        <v>41</v>
      </c>
      <c r="T2810">
        <v>33</v>
      </c>
      <c r="U2810">
        <v>52</v>
      </c>
      <c r="V2810">
        <v>63</v>
      </c>
      <c r="W2810">
        <v>66</v>
      </c>
      <c r="X2810">
        <v>0</v>
      </c>
      <c r="Y2810">
        <v>9</v>
      </c>
    </row>
    <row r="2811" spans="1:25" x14ac:dyDescent="0.35">
      <c r="A2811">
        <v>2810</v>
      </c>
      <c r="B2811" t="s">
        <v>26</v>
      </c>
      <c r="C2811">
        <v>94314</v>
      </c>
      <c r="D2811">
        <f>ROUND(AI_Impact_on_Jobs_20303[[#This Row],[Salary]]/1000, 1)</f>
        <v>94.3</v>
      </c>
      <c r="E2811">
        <v>10</v>
      </c>
      <c r="F28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11" t="s">
        <v>38</v>
      </c>
      <c r="H2811">
        <v>6</v>
      </c>
      <c r="I2811">
        <v>92</v>
      </c>
      <c r="J2811">
        <v>38</v>
      </c>
      <c r="K2811" t="s">
        <v>27</v>
      </c>
      <c r="L2811">
        <f>IF(AI_Impact_on_Jobs_20303[[#This Row],[Risk_Category]] = "Low", AI_Impact_on_Jobs_20303[[#This Row],[Automation_Probability_2030]], 0)</f>
        <v>0</v>
      </c>
      <c r="M2811">
        <f>IF(AI_Impact_on_Jobs_20303[[#This Row],[Risk_Category]]="Medium", AI_Impact_on_Jobs_20303[[#This Row],[Automation_Probability_2030]], 0)</f>
        <v>38</v>
      </c>
      <c r="N2811">
        <f>IF(AI_Impact_on_Jobs_20303[[#This Row],[Risk_Category]]="High", AI_Impact_on_Jobs_20303[[#This Row],[Automation_Probability_2030]], 0)</f>
        <v>0</v>
      </c>
      <c r="O2811">
        <f>AVERAGE(AI_Impact_on_Jobs_20303[[#This Row],[Skill_1]:[Skill_10]])</f>
        <v>40.700000000000003</v>
      </c>
      <c r="P2811">
        <v>79</v>
      </c>
      <c r="Q2811">
        <v>58</v>
      </c>
      <c r="R2811">
        <v>36</v>
      </c>
      <c r="S2811">
        <v>29</v>
      </c>
      <c r="T2811">
        <v>56</v>
      </c>
      <c r="U2811">
        <v>43</v>
      </c>
      <c r="V2811">
        <v>6</v>
      </c>
      <c r="W2811">
        <v>67</v>
      </c>
      <c r="X2811">
        <v>5</v>
      </c>
      <c r="Y2811">
        <v>28</v>
      </c>
    </row>
    <row r="2812" spans="1:25" x14ac:dyDescent="0.35">
      <c r="A2812">
        <v>2811</v>
      </c>
      <c r="B2812" t="s">
        <v>41</v>
      </c>
      <c r="C2812">
        <v>72229</v>
      </c>
      <c r="D2812">
        <f>ROUND(AI_Impact_on_Jobs_20303[[#This Row],[Salary]]/1000, 1)</f>
        <v>72.2</v>
      </c>
      <c r="E2812">
        <v>12</v>
      </c>
      <c r="F28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12" t="s">
        <v>25</v>
      </c>
      <c r="H2812">
        <v>38</v>
      </c>
      <c r="I2812">
        <v>147</v>
      </c>
      <c r="J2812">
        <v>88</v>
      </c>
      <c r="K2812" t="s">
        <v>20</v>
      </c>
      <c r="L2812">
        <f>IF(AI_Impact_on_Jobs_20303[[#This Row],[Risk_Category]] = "Low", AI_Impact_on_Jobs_20303[[#This Row],[Automation_Probability_2030]], 0)</f>
        <v>0</v>
      </c>
      <c r="M2812">
        <f>IF(AI_Impact_on_Jobs_20303[[#This Row],[Risk_Category]]="Medium", AI_Impact_on_Jobs_20303[[#This Row],[Automation_Probability_2030]], 0)</f>
        <v>0</v>
      </c>
      <c r="N2812">
        <f>IF(AI_Impact_on_Jobs_20303[[#This Row],[Risk_Category]]="High", AI_Impact_on_Jobs_20303[[#This Row],[Automation_Probability_2030]], 0)</f>
        <v>88</v>
      </c>
      <c r="O2812">
        <f>AVERAGE(AI_Impact_on_Jobs_20303[[#This Row],[Skill_1]:[Skill_10]])</f>
        <v>37.799999999999997</v>
      </c>
      <c r="P2812">
        <v>69</v>
      </c>
      <c r="Q2812">
        <v>23</v>
      </c>
      <c r="R2812">
        <v>56</v>
      </c>
      <c r="S2812">
        <v>36</v>
      </c>
      <c r="T2812">
        <v>24</v>
      </c>
      <c r="U2812">
        <v>9</v>
      </c>
      <c r="V2812">
        <v>38</v>
      </c>
      <c r="W2812">
        <v>28</v>
      </c>
      <c r="X2812">
        <v>93</v>
      </c>
      <c r="Y2812">
        <v>2</v>
      </c>
    </row>
    <row r="2813" spans="1:25" x14ac:dyDescent="0.35">
      <c r="A2813">
        <v>2812</v>
      </c>
      <c r="B2813" t="s">
        <v>42</v>
      </c>
      <c r="C2813">
        <v>121842</v>
      </c>
      <c r="D2813">
        <f>ROUND(AI_Impact_on_Jobs_20303[[#This Row],[Salary]]/1000, 1)</f>
        <v>121.8</v>
      </c>
      <c r="E2813">
        <v>3</v>
      </c>
      <c r="F28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13" t="s">
        <v>19</v>
      </c>
      <c r="H2813">
        <v>65</v>
      </c>
      <c r="I2813">
        <v>142</v>
      </c>
      <c r="J2813">
        <v>63</v>
      </c>
      <c r="K2813" t="s">
        <v>27</v>
      </c>
      <c r="L2813">
        <f>IF(AI_Impact_on_Jobs_20303[[#This Row],[Risk_Category]] = "Low", AI_Impact_on_Jobs_20303[[#This Row],[Automation_Probability_2030]], 0)</f>
        <v>0</v>
      </c>
      <c r="M2813">
        <f>IF(AI_Impact_on_Jobs_20303[[#This Row],[Risk_Category]]="Medium", AI_Impact_on_Jobs_20303[[#This Row],[Automation_Probability_2030]], 0)</f>
        <v>63</v>
      </c>
      <c r="N2813">
        <f>IF(AI_Impact_on_Jobs_20303[[#This Row],[Risk_Category]]="High", AI_Impact_on_Jobs_20303[[#This Row],[Automation_Probability_2030]], 0)</f>
        <v>0</v>
      </c>
      <c r="O2813">
        <f>AVERAGE(AI_Impact_on_Jobs_20303[[#This Row],[Skill_1]:[Skill_10]])</f>
        <v>35.5</v>
      </c>
      <c r="P2813">
        <v>71</v>
      </c>
      <c r="Q2813">
        <v>31</v>
      </c>
      <c r="R2813">
        <v>5</v>
      </c>
      <c r="S2813">
        <v>94</v>
      </c>
      <c r="T2813">
        <v>2</v>
      </c>
      <c r="U2813">
        <v>79</v>
      </c>
      <c r="V2813">
        <v>25</v>
      </c>
      <c r="W2813">
        <v>19</v>
      </c>
      <c r="X2813">
        <v>23</v>
      </c>
      <c r="Y2813">
        <v>6</v>
      </c>
    </row>
    <row r="2814" spans="1:25" x14ac:dyDescent="0.35">
      <c r="A2814">
        <v>2813</v>
      </c>
      <c r="B2814" t="s">
        <v>18</v>
      </c>
      <c r="C2814">
        <v>55564</v>
      </c>
      <c r="D2814">
        <f>ROUND(AI_Impact_on_Jobs_20303[[#This Row],[Salary]]/1000, 1)</f>
        <v>55.6</v>
      </c>
      <c r="E2814">
        <v>25</v>
      </c>
      <c r="F28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14" t="s">
        <v>25</v>
      </c>
      <c r="H2814">
        <v>87</v>
      </c>
      <c r="I2814">
        <v>102</v>
      </c>
      <c r="J2814">
        <v>88</v>
      </c>
      <c r="K2814" t="s">
        <v>20</v>
      </c>
      <c r="L2814">
        <f>IF(AI_Impact_on_Jobs_20303[[#This Row],[Risk_Category]] = "Low", AI_Impact_on_Jobs_20303[[#This Row],[Automation_Probability_2030]], 0)</f>
        <v>0</v>
      </c>
      <c r="M2814">
        <f>IF(AI_Impact_on_Jobs_20303[[#This Row],[Risk_Category]]="Medium", AI_Impact_on_Jobs_20303[[#This Row],[Automation_Probability_2030]], 0)</f>
        <v>0</v>
      </c>
      <c r="N2814">
        <f>IF(AI_Impact_on_Jobs_20303[[#This Row],[Risk_Category]]="High", AI_Impact_on_Jobs_20303[[#This Row],[Automation_Probability_2030]], 0)</f>
        <v>88</v>
      </c>
      <c r="O2814">
        <f>AVERAGE(AI_Impact_on_Jobs_20303[[#This Row],[Skill_1]:[Skill_10]])</f>
        <v>61.3</v>
      </c>
      <c r="P2814">
        <v>56</v>
      </c>
      <c r="Q2814">
        <v>81</v>
      </c>
      <c r="R2814">
        <v>84</v>
      </c>
      <c r="S2814">
        <v>23</v>
      </c>
      <c r="T2814">
        <v>46</v>
      </c>
      <c r="U2814">
        <v>63</v>
      </c>
      <c r="V2814">
        <v>98</v>
      </c>
      <c r="W2814">
        <v>68</v>
      </c>
      <c r="X2814">
        <v>9</v>
      </c>
      <c r="Y2814">
        <v>85</v>
      </c>
    </row>
    <row r="2815" spans="1:25" x14ac:dyDescent="0.35">
      <c r="A2815">
        <v>2814</v>
      </c>
      <c r="B2815" t="s">
        <v>35</v>
      </c>
      <c r="C2815">
        <v>35555</v>
      </c>
      <c r="D2815">
        <f>ROUND(AI_Impact_on_Jobs_20303[[#This Row],[Salary]]/1000, 1)</f>
        <v>35.6</v>
      </c>
      <c r="E2815">
        <v>4</v>
      </c>
      <c r="F28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15" t="s">
        <v>38</v>
      </c>
      <c r="H2815">
        <v>89</v>
      </c>
      <c r="I2815">
        <v>88</v>
      </c>
      <c r="J2815">
        <v>45</v>
      </c>
      <c r="K2815" t="s">
        <v>27</v>
      </c>
      <c r="L2815">
        <f>IF(AI_Impact_on_Jobs_20303[[#This Row],[Risk_Category]] = "Low", AI_Impact_on_Jobs_20303[[#This Row],[Automation_Probability_2030]], 0)</f>
        <v>0</v>
      </c>
      <c r="M2815">
        <f>IF(AI_Impact_on_Jobs_20303[[#This Row],[Risk_Category]]="Medium", AI_Impact_on_Jobs_20303[[#This Row],[Automation_Probability_2030]], 0)</f>
        <v>45</v>
      </c>
      <c r="N2815">
        <f>IF(AI_Impact_on_Jobs_20303[[#This Row],[Risk_Category]]="High", AI_Impact_on_Jobs_20303[[#This Row],[Automation_Probability_2030]], 0)</f>
        <v>0</v>
      </c>
      <c r="O2815">
        <f>AVERAGE(AI_Impact_on_Jobs_20303[[#This Row],[Skill_1]:[Skill_10]])</f>
        <v>54.6</v>
      </c>
      <c r="P2815">
        <v>78</v>
      </c>
      <c r="Q2815">
        <v>13</v>
      </c>
      <c r="R2815">
        <v>31</v>
      </c>
      <c r="S2815">
        <v>61</v>
      </c>
      <c r="T2815">
        <v>42</v>
      </c>
      <c r="U2815">
        <v>94</v>
      </c>
      <c r="V2815">
        <v>96</v>
      </c>
      <c r="W2815">
        <v>5</v>
      </c>
      <c r="X2815">
        <v>54</v>
      </c>
      <c r="Y2815">
        <v>72</v>
      </c>
    </row>
    <row r="2816" spans="1:25" x14ac:dyDescent="0.35">
      <c r="A2816">
        <v>2815</v>
      </c>
      <c r="B2816" t="s">
        <v>37</v>
      </c>
      <c r="C2816">
        <v>116134</v>
      </c>
      <c r="D2816">
        <f>ROUND(AI_Impact_on_Jobs_20303[[#This Row],[Salary]]/1000, 1)</f>
        <v>116.1</v>
      </c>
      <c r="E2816">
        <v>9</v>
      </c>
      <c r="F28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16" t="s">
        <v>22</v>
      </c>
      <c r="H2816">
        <v>19</v>
      </c>
      <c r="I2816">
        <v>125</v>
      </c>
      <c r="J2816">
        <v>6</v>
      </c>
      <c r="K2816" t="s">
        <v>27</v>
      </c>
      <c r="L2816">
        <f>IF(AI_Impact_on_Jobs_20303[[#This Row],[Risk_Category]] = "Low", AI_Impact_on_Jobs_20303[[#This Row],[Automation_Probability_2030]], 0)</f>
        <v>0</v>
      </c>
      <c r="M2816">
        <f>IF(AI_Impact_on_Jobs_20303[[#This Row],[Risk_Category]]="Medium", AI_Impact_on_Jobs_20303[[#This Row],[Automation_Probability_2030]], 0)</f>
        <v>6</v>
      </c>
      <c r="N2816">
        <f>IF(AI_Impact_on_Jobs_20303[[#This Row],[Risk_Category]]="High", AI_Impact_on_Jobs_20303[[#This Row],[Automation_Probability_2030]], 0)</f>
        <v>0</v>
      </c>
      <c r="O2816">
        <f>AVERAGE(AI_Impact_on_Jobs_20303[[#This Row],[Skill_1]:[Skill_10]])</f>
        <v>51.1</v>
      </c>
      <c r="P2816">
        <v>24</v>
      </c>
      <c r="Q2816">
        <v>83</v>
      </c>
      <c r="R2816">
        <v>61</v>
      </c>
      <c r="S2816">
        <v>24</v>
      </c>
      <c r="T2816">
        <v>65</v>
      </c>
      <c r="U2816">
        <v>23</v>
      </c>
      <c r="V2816">
        <v>27</v>
      </c>
      <c r="W2816">
        <v>85</v>
      </c>
      <c r="X2816">
        <v>93</v>
      </c>
      <c r="Y2816">
        <v>26</v>
      </c>
    </row>
    <row r="2817" spans="1:25" x14ac:dyDescent="0.35">
      <c r="A2817">
        <v>2816</v>
      </c>
      <c r="B2817" t="s">
        <v>18</v>
      </c>
      <c r="C2817">
        <v>79326</v>
      </c>
      <c r="D2817">
        <f>ROUND(AI_Impact_on_Jobs_20303[[#This Row],[Salary]]/1000, 1)</f>
        <v>79.3</v>
      </c>
      <c r="E2817">
        <v>16</v>
      </c>
      <c r="F28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17" t="s">
        <v>22</v>
      </c>
      <c r="H2817">
        <v>24</v>
      </c>
      <c r="I2817">
        <v>62</v>
      </c>
      <c r="J2817">
        <v>71</v>
      </c>
      <c r="K2817" t="s">
        <v>20</v>
      </c>
      <c r="L2817">
        <f>IF(AI_Impact_on_Jobs_20303[[#This Row],[Risk_Category]] = "Low", AI_Impact_on_Jobs_20303[[#This Row],[Automation_Probability_2030]], 0)</f>
        <v>0</v>
      </c>
      <c r="M2817">
        <f>IF(AI_Impact_on_Jobs_20303[[#This Row],[Risk_Category]]="Medium", AI_Impact_on_Jobs_20303[[#This Row],[Automation_Probability_2030]], 0)</f>
        <v>0</v>
      </c>
      <c r="N2817">
        <f>IF(AI_Impact_on_Jobs_20303[[#This Row],[Risk_Category]]="High", AI_Impact_on_Jobs_20303[[#This Row],[Automation_Probability_2030]], 0)</f>
        <v>71</v>
      </c>
      <c r="O2817">
        <f>AVERAGE(AI_Impact_on_Jobs_20303[[#This Row],[Skill_1]:[Skill_10]])</f>
        <v>40.6</v>
      </c>
      <c r="P2817">
        <v>24</v>
      </c>
      <c r="Q2817">
        <v>39</v>
      </c>
      <c r="R2817">
        <v>93</v>
      </c>
      <c r="S2817">
        <v>24</v>
      </c>
      <c r="T2817">
        <v>37</v>
      </c>
      <c r="U2817">
        <v>73</v>
      </c>
      <c r="V2817">
        <v>3</v>
      </c>
      <c r="W2817">
        <v>68</v>
      </c>
      <c r="X2817">
        <v>43</v>
      </c>
      <c r="Y2817">
        <v>2</v>
      </c>
    </row>
    <row r="2818" spans="1:25" x14ac:dyDescent="0.35">
      <c r="A2818">
        <v>2817</v>
      </c>
      <c r="B2818" t="s">
        <v>28</v>
      </c>
      <c r="C2818">
        <v>114141</v>
      </c>
      <c r="D2818">
        <f>ROUND(AI_Impact_on_Jobs_20303[[#This Row],[Salary]]/1000, 1)</f>
        <v>114.1</v>
      </c>
      <c r="E2818">
        <v>22</v>
      </c>
      <c r="F28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18" t="s">
        <v>19</v>
      </c>
      <c r="H2818">
        <v>3</v>
      </c>
      <c r="I2818">
        <v>79</v>
      </c>
      <c r="J2818">
        <v>44</v>
      </c>
      <c r="K2818" t="s">
        <v>27</v>
      </c>
      <c r="L2818">
        <f>IF(AI_Impact_on_Jobs_20303[[#This Row],[Risk_Category]] = "Low", AI_Impact_on_Jobs_20303[[#This Row],[Automation_Probability_2030]], 0)</f>
        <v>0</v>
      </c>
      <c r="M2818">
        <f>IF(AI_Impact_on_Jobs_20303[[#This Row],[Risk_Category]]="Medium", AI_Impact_on_Jobs_20303[[#This Row],[Automation_Probability_2030]], 0)</f>
        <v>44</v>
      </c>
      <c r="N2818">
        <f>IF(AI_Impact_on_Jobs_20303[[#This Row],[Risk_Category]]="High", AI_Impact_on_Jobs_20303[[#This Row],[Automation_Probability_2030]], 0)</f>
        <v>0</v>
      </c>
      <c r="O2818">
        <f>AVERAGE(AI_Impact_on_Jobs_20303[[#This Row],[Skill_1]:[Skill_10]])</f>
        <v>51.6</v>
      </c>
      <c r="P2818">
        <v>46</v>
      </c>
      <c r="Q2818">
        <v>68</v>
      </c>
      <c r="R2818">
        <v>46</v>
      </c>
      <c r="S2818">
        <v>59</v>
      </c>
      <c r="T2818">
        <v>6</v>
      </c>
      <c r="U2818">
        <v>37</v>
      </c>
      <c r="V2818">
        <v>93</v>
      </c>
      <c r="W2818">
        <v>96</v>
      </c>
      <c r="X2818">
        <v>58</v>
      </c>
      <c r="Y2818">
        <v>7</v>
      </c>
    </row>
    <row r="2819" spans="1:25" x14ac:dyDescent="0.35">
      <c r="A2819">
        <v>2818</v>
      </c>
      <c r="B2819" t="s">
        <v>42</v>
      </c>
      <c r="C2819">
        <v>65120</v>
      </c>
      <c r="D2819">
        <f>ROUND(AI_Impact_on_Jobs_20303[[#This Row],[Salary]]/1000, 1)</f>
        <v>65.099999999999994</v>
      </c>
      <c r="E2819">
        <v>7</v>
      </c>
      <c r="F28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19" t="s">
        <v>38</v>
      </c>
      <c r="H2819">
        <v>18</v>
      </c>
      <c r="I2819">
        <v>98</v>
      </c>
      <c r="J2819">
        <v>38</v>
      </c>
      <c r="K2819" t="s">
        <v>27</v>
      </c>
      <c r="L2819">
        <f>IF(AI_Impact_on_Jobs_20303[[#This Row],[Risk_Category]] = "Low", AI_Impact_on_Jobs_20303[[#This Row],[Automation_Probability_2030]], 0)</f>
        <v>0</v>
      </c>
      <c r="M2819">
        <f>IF(AI_Impact_on_Jobs_20303[[#This Row],[Risk_Category]]="Medium", AI_Impact_on_Jobs_20303[[#This Row],[Automation_Probability_2030]], 0)</f>
        <v>38</v>
      </c>
      <c r="N2819">
        <f>IF(AI_Impact_on_Jobs_20303[[#This Row],[Risk_Category]]="High", AI_Impact_on_Jobs_20303[[#This Row],[Automation_Probability_2030]], 0)</f>
        <v>0</v>
      </c>
      <c r="O2819">
        <f>AVERAGE(AI_Impact_on_Jobs_20303[[#This Row],[Skill_1]:[Skill_10]])</f>
        <v>52.3</v>
      </c>
      <c r="P2819">
        <v>7</v>
      </c>
      <c r="Q2819">
        <v>8</v>
      </c>
      <c r="R2819">
        <v>95</v>
      </c>
      <c r="S2819">
        <v>2</v>
      </c>
      <c r="T2819">
        <v>66</v>
      </c>
      <c r="U2819">
        <v>92</v>
      </c>
      <c r="V2819">
        <v>25</v>
      </c>
      <c r="W2819">
        <v>93</v>
      </c>
      <c r="X2819">
        <v>39</v>
      </c>
      <c r="Y2819">
        <v>96</v>
      </c>
    </row>
    <row r="2820" spans="1:25" x14ac:dyDescent="0.35">
      <c r="A2820">
        <v>2819</v>
      </c>
      <c r="B2820" t="s">
        <v>29</v>
      </c>
      <c r="C2820">
        <v>115317</v>
      </c>
      <c r="D2820">
        <f>ROUND(AI_Impact_on_Jobs_20303[[#This Row],[Salary]]/1000, 1)</f>
        <v>115.3</v>
      </c>
      <c r="E2820">
        <v>0</v>
      </c>
      <c r="F28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20" t="s">
        <v>19</v>
      </c>
      <c r="H2820">
        <v>19</v>
      </c>
      <c r="I2820">
        <v>133</v>
      </c>
      <c r="J2820">
        <v>1</v>
      </c>
      <c r="K2820" t="s">
        <v>23</v>
      </c>
      <c r="L2820">
        <f>IF(AI_Impact_on_Jobs_20303[[#This Row],[Risk_Category]] = "Low", AI_Impact_on_Jobs_20303[[#This Row],[Automation_Probability_2030]], 0)</f>
        <v>1</v>
      </c>
      <c r="M2820">
        <f>IF(AI_Impact_on_Jobs_20303[[#This Row],[Risk_Category]]="Medium", AI_Impact_on_Jobs_20303[[#This Row],[Automation_Probability_2030]], 0)</f>
        <v>0</v>
      </c>
      <c r="N2820">
        <f>IF(AI_Impact_on_Jobs_20303[[#This Row],[Risk_Category]]="High", AI_Impact_on_Jobs_20303[[#This Row],[Automation_Probability_2030]], 0)</f>
        <v>0</v>
      </c>
      <c r="O2820">
        <f>AVERAGE(AI_Impact_on_Jobs_20303[[#This Row],[Skill_1]:[Skill_10]])</f>
        <v>37.5</v>
      </c>
      <c r="P2820">
        <v>23</v>
      </c>
      <c r="Q2820">
        <v>8</v>
      </c>
      <c r="R2820">
        <v>16</v>
      </c>
      <c r="S2820">
        <v>63</v>
      </c>
      <c r="T2820">
        <v>45</v>
      </c>
      <c r="U2820">
        <v>79</v>
      </c>
      <c r="V2820">
        <v>33</v>
      </c>
      <c r="W2820">
        <v>97</v>
      </c>
      <c r="X2820">
        <v>5</v>
      </c>
      <c r="Y2820">
        <v>6</v>
      </c>
    </row>
    <row r="2821" spans="1:25" x14ac:dyDescent="0.35">
      <c r="A2821">
        <v>2820</v>
      </c>
      <c r="B2821" t="s">
        <v>40</v>
      </c>
      <c r="C2821">
        <v>115564</v>
      </c>
      <c r="D2821">
        <f>ROUND(AI_Impact_on_Jobs_20303[[#This Row],[Salary]]/1000, 1)</f>
        <v>115.6</v>
      </c>
      <c r="E2821">
        <v>7</v>
      </c>
      <c r="F28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21" t="s">
        <v>22</v>
      </c>
      <c r="H2821">
        <v>89</v>
      </c>
      <c r="I2821">
        <v>13</v>
      </c>
      <c r="J2821">
        <v>17</v>
      </c>
      <c r="K2821" t="s">
        <v>23</v>
      </c>
      <c r="L2821">
        <f>IF(AI_Impact_on_Jobs_20303[[#This Row],[Risk_Category]] = "Low", AI_Impact_on_Jobs_20303[[#This Row],[Automation_Probability_2030]], 0)</f>
        <v>17</v>
      </c>
      <c r="M2821">
        <f>IF(AI_Impact_on_Jobs_20303[[#This Row],[Risk_Category]]="Medium", AI_Impact_on_Jobs_20303[[#This Row],[Automation_Probability_2030]], 0)</f>
        <v>0</v>
      </c>
      <c r="N2821">
        <f>IF(AI_Impact_on_Jobs_20303[[#This Row],[Risk_Category]]="High", AI_Impact_on_Jobs_20303[[#This Row],[Automation_Probability_2030]], 0)</f>
        <v>0</v>
      </c>
      <c r="O2821">
        <f>AVERAGE(AI_Impact_on_Jobs_20303[[#This Row],[Skill_1]:[Skill_10]])</f>
        <v>38.4</v>
      </c>
      <c r="P2821">
        <v>27</v>
      </c>
      <c r="Q2821">
        <v>1</v>
      </c>
      <c r="R2821">
        <v>51</v>
      </c>
      <c r="S2821">
        <v>48</v>
      </c>
      <c r="T2821">
        <v>34</v>
      </c>
      <c r="U2821">
        <v>58</v>
      </c>
      <c r="V2821">
        <v>73</v>
      </c>
      <c r="W2821">
        <v>7</v>
      </c>
      <c r="X2821">
        <v>26</v>
      </c>
      <c r="Y2821">
        <v>59</v>
      </c>
    </row>
    <row r="2822" spans="1:25" x14ac:dyDescent="0.35">
      <c r="A2822">
        <v>2821</v>
      </c>
      <c r="B2822" t="s">
        <v>34</v>
      </c>
      <c r="C2822">
        <v>35504</v>
      </c>
      <c r="D2822">
        <f>ROUND(AI_Impact_on_Jobs_20303[[#This Row],[Salary]]/1000, 1)</f>
        <v>35.5</v>
      </c>
      <c r="E2822">
        <v>14</v>
      </c>
      <c r="F28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22" t="s">
        <v>38</v>
      </c>
      <c r="H2822">
        <v>12</v>
      </c>
      <c r="I2822">
        <v>129</v>
      </c>
      <c r="J2822">
        <v>58</v>
      </c>
      <c r="K2822" t="s">
        <v>27</v>
      </c>
      <c r="L2822">
        <f>IF(AI_Impact_on_Jobs_20303[[#This Row],[Risk_Category]] = "Low", AI_Impact_on_Jobs_20303[[#This Row],[Automation_Probability_2030]], 0)</f>
        <v>0</v>
      </c>
      <c r="M2822">
        <f>IF(AI_Impact_on_Jobs_20303[[#This Row],[Risk_Category]]="Medium", AI_Impact_on_Jobs_20303[[#This Row],[Automation_Probability_2030]], 0)</f>
        <v>58</v>
      </c>
      <c r="N2822">
        <f>IF(AI_Impact_on_Jobs_20303[[#This Row],[Risk_Category]]="High", AI_Impact_on_Jobs_20303[[#This Row],[Automation_Probability_2030]], 0)</f>
        <v>0</v>
      </c>
      <c r="O2822">
        <f>AVERAGE(AI_Impact_on_Jobs_20303[[#This Row],[Skill_1]:[Skill_10]])</f>
        <v>42.5</v>
      </c>
      <c r="P2822">
        <v>77</v>
      </c>
      <c r="Q2822">
        <v>15</v>
      </c>
      <c r="R2822">
        <v>91</v>
      </c>
      <c r="S2822">
        <v>13</v>
      </c>
      <c r="T2822">
        <v>87</v>
      </c>
      <c r="U2822">
        <v>35</v>
      </c>
      <c r="V2822">
        <v>11</v>
      </c>
      <c r="W2822">
        <v>29</v>
      </c>
      <c r="X2822">
        <v>18</v>
      </c>
      <c r="Y2822">
        <v>49</v>
      </c>
    </row>
    <row r="2823" spans="1:25" x14ac:dyDescent="0.35">
      <c r="A2823">
        <v>2822</v>
      </c>
      <c r="B2823" t="s">
        <v>35</v>
      </c>
      <c r="C2823">
        <v>63489</v>
      </c>
      <c r="D2823">
        <f>ROUND(AI_Impact_on_Jobs_20303[[#This Row],[Salary]]/1000, 1)</f>
        <v>63.5</v>
      </c>
      <c r="E2823">
        <v>20</v>
      </c>
      <c r="F28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23" t="s">
        <v>22</v>
      </c>
      <c r="H2823">
        <v>33</v>
      </c>
      <c r="I2823">
        <v>111</v>
      </c>
      <c r="J2823">
        <v>66</v>
      </c>
      <c r="K2823" t="s">
        <v>27</v>
      </c>
      <c r="L2823">
        <f>IF(AI_Impact_on_Jobs_20303[[#This Row],[Risk_Category]] = "Low", AI_Impact_on_Jobs_20303[[#This Row],[Automation_Probability_2030]], 0)</f>
        <v>0</v>
      </c>
      <c r="M2823">
        <f>IF(AI_Impact_on_Jobs_20303[[#This Row],[Risk_Category]]="Medium", AI_Impact_on_Jobs_20303[[#This Row],[Automation_Probability_2030]], 0)</f>
        <v>66</v>
      </c>
      <c r="N2823">
        <f>IF(AI_Impact_on_Jobs_20303[[#This Row],[Risk_Category]]="High", AI_Impact_on_Jobs_20303[[#This Row],[Automation_Probability_2030]], 0)</f>
        <v>0</v>
      </c>
      <c r="O2823">
        <f>AVERAGE(AI_Impact_on_Jobs_20303[[#This Row],[Skill_1]:[Skill_10]])</f>
        <v>32.799999999999997</v>
      </c>
      <c r="P2823">
        <v>63</v>
      </c>
      <c r="Q2823">
        <v>36</v>
      </c>
      <c r="R2823">
        <v>99</v>
      </c>
      <c r="S2823">
        <v>19</v>
      </c>
      <c r="T2823">
        <v>52</v>
      </c>
      <c r="U2823">
        <v>8</v>
      </c>
      <c r="V2823">
        <v>0</v>
      </c>
      <c r="W2823">
        <v>7</v>
      </c>
      <c r="X2823">
        <v>27</v>
      </c>
      <c r="Y2823">
        <v>17</v>
      </c>
    </row>
    <row r="2824" spans="1:25" x14ac:dyDescent="0.35">
      <c r="A2824">
        <v>2823</v>
      </c>
      <c r="B2824" t="s">
        <v>31</v>
      </c>
      <c r="C2824">
        <v>135390</v>
      </c>
      <c r="D2824">
        <f>ROUND(AI_Impact_on_Jobs_20303[[#This Row],[Salary]]/1000, 1)</f>
        <v>135.4</v>
      </c>
      <c r="E2824">
        <v>18</v>
      </c>
      <c r="F28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24" t="s">
        <v>22</v>
      </c>
      <c r="H2824">
        <v>97</v>
      </c>
      <c r="I2824">
        <v>139</v>
      </c>
      <c r="J2824">
        <v>1</v>
      </c>
      <c r="K2824" t="s">
        <v>23</v>
      </c>
      <c r="L2824">
        <f>IF(AI_Impact_on_Jobs_20303[[#This Row],[Risk_Category]] = "Low", AI_Impact_on_Jobs_20303[[#This Row],[Automation_Probability_2030]], 0)</f>
        <v>1</v>
      </c>
      <c r="M2824">
        <f>IF(AI_Impact_on_Jobs_20303[[#This Row],[Risk_Category]]="Medium", AI_Impact_on_Jobs_20303[[#This Row],[Automation_Probability_2030]], 0)</f>
        <v>0</v>
      </c>
      <c r="N2824">
        <f>IF(AI_Impact_on_Jobs_20303[[#This Row],[Risk_Category]]="High", AI_Impact_on_Jobs_20303[[#This Row],[Automation_Probability_2030]], 0)</f>
        <v>0</v>
      </c>
      <c r="O2824">
        <f>AVERAGE(AI_Impact_on_Jobs_20303[[#This Row],[Skill_1]:[Skill_10]])</f>
        <v>39.9</v>
      </c>
      <c r="P2824">
        <v>12</v>
      </c>
      <c r="Q2824">
        <v>36</v>
      </c>
      <c r="R2824">
        <v>59</v>
      </c>
      <c r="S2824">
        <v>87</v>
      </c>
      <c r="T2824">
        <v>97</v>
      </c>
      <c r="U2824">
        <v>75</v>
      </c>
      <c r="V2824">
        <v>6</v>
      </c>
      <c r="W2824">
        <v>14</v>
      </c>
      <c r="X2824">
        <v>7</v>
      </c>
      <c r="Y2824">
        <v>6</v>
      </c>
    </row>
    <row r="2825" spans="1:25" x14ac:dyDescent="0.35">
      <c r="A2825">
        <v>2824</v>
      </c>
      <c r="B2825" t="s">
        <v>31</v>
      </c>
      <c r="C2825">
        <v>36902</v>
      </c>
      <c r="D2825">
        <f>ROUND(AI_Impact_on_Jobs_20303[[#This Row],[Salary]]/1000, 1)</f>
        <v>36.9</v>
      </c>
      <c r="E2825">
        <v>13</v>
      </c>
      <c r="F28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25" t="s">
        <v>19</v>
      </c>
      <c r="H2825">
        <v>85</v>
      </c>
      <c r="I2825">
        <v>82</v>
      </c>
      <c r="J2825">
        <v>6</v>
      </c>
      <c r="K2825" t="s">
        <v>23</v>
      </c>
      <c r="L2825">
        <f>IF(AI_Impact_on_Jobs_20303[[#This Row],[Risk_Category]] = "Low", AI_Impact_on_Jobs_20303[[#This Row],[Automation_Probability_2030]], 0)</f>
        <v>6</v>
      </c>
      <c r="M2825">
        <f>IF(AI_Impact_on_Jobs_20303[[#This Row],[Risk_Category]]="Medium", AI_Impact_on_Jobs_20303[[#This Row],[Automation_Probability_2030]], 0)</f>
        <v>0</v>
      </c>
      <c r="N2825">
        <f>IF(AI_Impact_on_Jobs_20303[[#This Row],[Risk_Category]]="High", AI_Impact_on_Jobs_20303[[#This Row],[Automation_Probability_2030]], 0)</f>
        <v>0</v>
      </c>
      <c r="O2825">
        <f>AVERAGE(AI_Impact_on_Jobs_20303[[#This Row],[Skill_1]:[Skill_10]])</f>
        <v>41.4</v>
      </c>
      <c r="P2825">
        <v>42</v>
      </c>
      <c r="Q2825">
        <v>97</v>
      </c>
      <c r="R2825">
        <v>8</v>
      </c>
      <c r="S2825">
        <v>3</v>
      </c>
      <c r="T2825">
        <v>87</v>
      </c>
      <c r="U2825">
        <v>47</v>
      </c>
      <c r="V2825">
        <v>36</v>
      </c>
      <c r="W2825">
        <v>35</v>
      </c>
      <c r="X2825">
        <v>6</v>
      </c>
      <c r="Y2825">
        <v>53</v>
      </c>
    </row>
    <row r="2826" spans="1:25" x14ac:dyDescent="0.35">
      <c r="A2826">
        <v>2825</v>
      </c>
      <c r="B2826" t="s">
        <v>41</v>
      </c>
      <c r="C2826">
        <v>77373</v>
      </c>
      <c r="D2826">
        <f>ROUND(AI_Impact_on_Jobs_20303[[#This Row],[Salary]]/1000, 1)</f>
        <v>77.400000000000006</v>
      </c>
      <c r="E2826">
        <v>29</v>
      </c>
      <c r="F28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26" t="s">
        <v>25</v>
      </c>
      <c r="H2826">
        <v>57</v>
      </c>
      <c r="I2826">
        <v>64</v>
      </c>
      <c r="J2826">
        <v>76</v>
      </c>
      <c r="K2826" t="s">
        <v>20</v>
      </c>
      <c r="L2826">
        <f>IF(AI_Impact_on_Jobs_20303[[#This Row],[Risk_Category]] = "Low", AI_Impact_on_Jobs_20303[[#This Row],[Automation_Probability_2030]], 0)</f>
        <v>0</v>
      </c>
      <c r="M2826">
        <f>IF(AI_Impact_on_Jobs_20303[[#This Row],[Risk_Category]]="Medium", AI_Impact_on_Jobs_20303[[#This Row],[Automation_Probability_2030]], 0)</f>
        <v>0</v>
      </c>
      <c r="N2826">
        <f>IF(AI_Impact_on_Jobs_20303[[#This Row],[Risk_Category]]="High", AI_Impact_on_Jobs_20303[[#This Row],[Automation_Probability_2030]], 0)</f>
        <v>76</v>
      </c>
      <c r="O2826">
        <f>AVERAGE(AI_Impact_on_Jobs_20303[[#This Row],[Skill_1]:[Skill_10]])</f>
        <v>40.9</v>
      </c>
      <c r="P2826">
        <v>84</v>
      </c>
      <c r="Q2826">
        <v>66</v>
      </c>
      <c r="R2826">
        <v>45</v>
      </c>
      <c r="S2826">
        <v>18</v>
      </c>
      <c r="T2826">
        <v>1</v>
      </c>
      <c r="U2826">
        <v>31</v>
      </c>
      <c r="V2826">
        <v>5</v>
      </c>
      <c r="W2826">
        <v>48</v>
      </c>
      <c r="X2826">
        <v>82</v>
      </c>
      <c r="Y2826">
        <v>29</v>
      </c>
    </row>
    <row r="2827" spans="1:25" x14ac:dyDescent="0.35">
      <c r="A2827">
        <v>2826</v>
      </c>
      <c r="B2827" t="s">
        <v>31</v>
      </c>
      <c r="C2827">
        <v>57309</v>
      </c>
      <c r="D2827">
        <f>ROUND(AI_Impact_on_Jobs_20303[[#This Row],[Salary]]/1000, 1)</f>
        <v>57.3</v>
      </c>
      <c r="E2827">
        <v>16</v>
      </c>
      <c r="F28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27" t="s">
        <v>22</v>
      </c>
      <c r="H2827">
        <v>7</v>
      </c>
      <c r="I2827">
        <v>63</v>
      </c>
      <c r="J2827">
        <v>21</v>
      </c>
      <c r="K2827" t="s">
        <v>23</v>
      </c>
      <c r="L2827">
        <f>IF(AI_Impact_on_Jobs_20303[[#This Row],[Risk_Category]] = "Low", AI_Impact_on_Jobs_20303[[#This Row],[Automation_Probability_2030]], 0)</f>
        <v>21</v>
      </c>
      <c r="M2827">
        <f>IF(AI_Impact_on_Jobs_20303[[#This Row],[Risk_Category]]="Medium", AI_Impact_on_Jobs_20303[[#This Row],[Automation_Probability_2030]], 0)</f>
        <v>0</v>
      </c>
      <c r="N2827">
        <f>IF(AI_Impact_on_Jobs_20303[[#This Row],[Risk_Category]]="High", AI_Impact_on_Jobs_20303[[#This Row],[Automation_Probability_2030]], 0)</f>
        <v>0</v>
      </c>
      <c r="O2827">
        <f>AVERAGE(AI_Impact_on_Jobs_20303[[#This Row],[Skill_1]:[Skill_10]])</f>
        <v>37.4</v>
      </c>
      <c r="P2827">
        <v>15</v>
      </c>
      <c r="Q2827">
        <v>65</v>
      </c>
      <c r="R2827">
        <v>14</v>
      </c>
      <c r="S2827">
        <v>39</v>
      </c>
      <c r="T2827">
        <v>57</v>
      </c>
      <c r="U2827">
        <v>5</v>
      </c>
      <c r="V2827">
        <v>15</v>
      </c>
      <c r="W2827">
        <v>32</v>
      </c>
      <c r="X2827">
        <v>46</v>
      </c>
      <c r="Y2827">
        <v>86</v>
      </c>
    </row>
    <row r="2828" spans="1:25" x14ac:dyDescent="0.35">
      <c r="A2828">
        <v>2827</v>
      </c>
      <c r="B2828" t="s">
        <v>29</v>
      </c>
      <c r="C2828">
        <v>104010</v>
      </c>
      <c r="D2828">
        <f>ROUND(AI_Impact_on_Jobs_20303[[#This Row],[Salary]]/1000, 1)</f>
        <v>104</v>
      </c>
      <c r="E2828">
        <v>16</v>
      </c>
      <c r="F28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28" t="s">
        <v>19</v>
      </c>
      <c r="H2828">
        <v>35</v>
      </c>
      <c r="I2828">
        <v>98</v>
      </c>
      <c r="J2828">
        <v>12</v>
      </c>
      <c r="K2828" t="s">
        <v>23</v>
      </c>
      <c r="L2828">
        <f>IF(AI_Impact_on_Jobs_20303[[#This Row],[Risk_Category]] = "Low", AI_Impact_on_Jobs_20303[[#This Row],[Automation_Probability_2030]], 0)</f>
        <v>12</v>
      </c>
      <c r="M2828">
        <f>IF(AI_Impact_on_Jobs_20303[[#This Row],[Risk_Category]]="Medium", AI_Impact_on_Jobs_20303[[#This Row],[Automation_Probability_2030]], 0)</f>
        <v>0</v>
      </c>
      <c r="N2828">
        <f>IF(AI_Impact_on_Jobs_20303[[#This Row],[Risk_Category]]="High", AI_Impact_on_Jobs_20303[[#This Row],[Automation_Probability_2030]], 0)</f>
        <v>0</v>
      </c>
      <c r="O2828">
        <f>AVERAGE(AI_Impact_on_Jobs_20303[[#This Row],[Skill_1]:[Skill_10]])</f>
        <v>38.299999999999997</v>
      </c>
      <c r="P2828">
        <v>63</v>
      </c>
      <c r="Q2828">
        <v>26</v>
      </c>
      <c r="R2828">
        <v>77</v>
      </c>
      <c r="S2828">
        <v>51</v>
      </c>
      <c r="T2828">
        <v>9</v>
      </c>
      <c r="U2828">
        <v>63</v>
      </c>
      <c r="V2828">
        <v>57</v>
      </c>
      <c r="W2828">
        <v>34</v>
      </c>
      <c r="X2828">
        <v>1</v>
      </c>
      <c r="Y2828">
        <v>2</v>
      </c>
    </row>
    <row r="2829" spans="1:25" x14ac:dyDescent="0.35">
      <c r="A2829">
        <v>2828</v>
      </c>
      <c r="B2829" t="s">
        <v>36</v>
      </c>
      <c r="C2829">
        <v>68011</v>
      </c>
      <c r="D2829">
        <f>ROUND(AI_Impact_on_Jobs_20303[[#This Row],[Salary]]/1000, 1)</f>
        <v>68</v>
      </c>
      <c r="E2829">
        <v>25</v>
      </c>
      <c r="F28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29" t="s">
        <v>19</v>
      </c>
      <c r="H2829">
        <v>2</v>
      </c>
      <c r="I2829">
        <v>108</v>
      </c>
      <c r="J2829">
        <v>58</v>
      </c>
      <c r="K2829" t="s">
        <v>27</v>
      </c>
      <c r="L2829">
        <f>IF(AI_Impact_on_Jobs_20303[[#This Row],[Risk_Category]] = "Low", AI_Impact_on_Jobs_20303[[#This Row],[Automation_Probability_2030]], 0)</f>
        <v>0</v>
      </c>
      <c r="M2829">
        <f>IF(AI_Impact_on_Jobs_20303[[#This Row],[Risk_Category]]="Medium", AI_Impact_on_Jobs_20303[[#This Row],[Automation_Probability_2030]], 0)</f>
        <v>58</v>
      </c>
      <c r="N2829">
        <f>IF(AI_Impact_on_Jobs_20303[[#This Row],[Risk_Category]]="High", AI_Impact_on_Jobs_20303[[#This Row],[Automation_Probability_2030]], 0)</f>
        <v>0</v>
      </c>
      <c r="O2829">
        <f>AVERAGE(AI_Impact_on_Jobs_20303[[#This Row],[Skill_1]:[Skill_10]])</f>
        <v>49.6</v>
      </c>
      <c r="P2829">
        <v>86</v>
      </c>
      <c r="Q2829">
        <v>65</v>
      </c>
      <c r="R2829">
        <v>69</v>
      </c>
      <c r="S2829">
        <v>61</v>
      </c>
      <c r="T2829">
        <v>99</v>
      </c>
      <c r="U2829">
        <v>26</v>
      </c>
      <c r="V2829">
        <v>27</v>
      </c>
      <c r="W2829">
        <v>13</v>
      </c>
      <c r="X2829">
        <v>49</v>
      </c>
      <c r="Y2829">
        <v>1</v>
      </c>
    </row>
    <row r="2830" spans="1:25" x14ac:dyDescent="0.35">
      <c r="A2830">
        <v>2829</v>
      </c>
      <c r="B2830" t="s">
        <v>42</v>
      </c>
      <c r="C2830">
        <v>51460</v>
      </c>
      <c r="D2830">
        <f>ROUND(AI_Impact_on_Jobs_20303[[#This Row],[Salary]]/1000, 1)</f>
        <v>51.5</v>
      </c>
      <c r="E2830">
        <v>8</v>
      </c>
      <c r="F28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30" t="s">
        <v>25</v>
      </c>
      <c r="H2830">
        <v>48</v>
      </c>
      <c r="I2830">
        <v>146</v>
      </c>
      <c r="J2830">
        <v>69</v>
      </c>
      <c r="K2830" t="s">
        <v>27</v>
      </c>
      <c r="L2830">
        <f>IF(AI_Impact_on_Jobs_20303[[#This Row],[Risk_Category]] = "Low", AI_Impact_on_Jobs_20303[[#This Row],[Automation_Probability_2030]], 0)</f>
        <v>0</v>
      </c>
      <c r="M2830">
        <f>IF(AI_Impact_on_Jobs_20303[[#This Row],[Risk_Category]]="Medium", AI_Impact_on_Jobs_20303[[#This Row],[Automation_Probability_2030]], 0)</f>
        <v>69</v>
      </c>
      <c r="N2830">
        <f>IF(AI_Impact_on_Jobs_20303[[#This Row],[Risk_Category]]="High", AI_Impact_on_Jobs_20303[[#This Row],[Automation_Probability_2030]], 0)</f>
        <v>0</v>
      </c>
      <c r="O2830">
        <f>AVERAGE(AI_Impact_on_Jobs_20303[[#This Row],[Skill_1]:[Skill_10]])</f>
        <v>55.1</v>
      </c>
      <c r="P2830">
        <v>74</v>
      </c>
      <c r="Q2830">
        <v>39</v>
      </c>
      <c r="R2830">
        <v>87</v>
      </c>
      <c r="S2830">
        <v>88</v>
      </c>
      <c r="T2830">
        <v>91</v>
      </c>
      <c r="U2830">
        <v>64</v>
      </c>
      <c r="V2830">
        <v>2</v>
      </c>
      <c r="W2830">
        <v>9</v>
      </c>
      <c r="X2830">
        <v>91</v>
      </c>
      <c r="Y2830">
        <v>6</v>
      </c>
    </row>
    <row r="2831" spans="1:25" x14ac:dyDescent="0.35">
      <c r="A2831">
        <v>2830</v>
      </c>
      <c r="B2831" t="s">
        <v>37</v>
      </c>
      <c r="C2831">
        <v>125076</v>
      </c>
      <c r="D2831">
        <f>ROUND(AI_Impact_on_Jobs_20303[[#This Row],[Salary]]/1000, 1)</f>
        <v>125.1</v>
      </c>
      <c r="E2831">
        <v>26</v>
      </c>
      <c r="F28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31" t="s">
        <v>25</v>
      </c>
      <c r="H2831">
        <v>49</v>
      </c>
      <c r="I2831">
        <v>52</v>
      </c>
      <c r="J2831">
        <v>66</v>
      </c>
      <c r="K2831" t="s">
        <v>27</v>
      </c>
      <c r="L2831">
        <f>IF(AI_Impact_on_Jobs_20303[[#This Row],[Risk_Category]] = "Low", AI_Impact_on_Jobs_20303[[#This Row],[Automation_Probability_2030]], 0)</f>
        <v>0</v>
      </c>
      <c r="M2831">
        <f>IF(AI_Impact_on_Jobs_20303[[#This Row],[Risk_Category]]="Medium", AI_Impact_on_Jobs_20303[[#This Row],[Automation_Probability_2030]], 0)</f>
        <v>66</v>
      </c>
      <c r="N2831">
        <f>IF(AI_Impact_on_Jobs_20303[[#This Row],[Risk_Category]]="High", AI_Impact_on_Jobs_20303[[#This Row],[Automation_Probability_2030]], 0)</f>
        <v>0</v>
      </c>
      <c r="O2831">
        <f>AVERAGE(AI_Impact_on_Jobs_20303[[#This Row],[Skill_1]:[Skill_10]])</f>
        <v>41.6</v>
      </c>
      <c r="P2831">
        <v>29</v>
      </c>
      <c r="Q2831">
        <v>3</v>
      </c>
      <c r="R2831">
        <v>99</v>
      </c>
      <c r="S2831">
        <v>31</v>
      </c>
      <c r="T2831">
        <v>88</v>
      </c>
      <c r="U2831">
        <v>45</v>
      </c>
      <c r="V2831">
        <v>66</v>
      </c>
      <c r="W2831">
        <v>24</v>
      </c>
      <c r="X2831">
        <v>5</v>
      </c>
      <c r="Y2831">
        <v>26</v>
      </c>
    </row>
    <row r="2832" spans="1:25" x14ac:dyDescent="0.35">
      <c r="A2832">
        <v>2831</v>
      </c>
      <c r="B2832" t="s">
        <v>33</v>
      </c>
      <c r="C2832">
        <v>45281</v>
      </c>
      <c r="D2832">
        <f>ROUND(AI_Impact_on_Jobs_20303[[#This Row],[Salary]]/1000, 1)</f>
        <v>45.3</v>
      </c>
      <c r="E2832">
        <v>15</v>
      </c>
      <c r="F28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32" t="s">
        <v>25</v>
      </c>
      <c r="H2832">
        <v>6</v>
      </c>
      <c r="I2832">
        <v>77</v>
      </c>
      <c r="J2832">
        <v>92</v>
      </c>
      <c r="K2832" t="s">
        <v>20</v>
      </c>
      <c r="L2832">
        <f>IF(AI_Impact_on_Jobs_20303[[#This Row],[Risk_Category]] = "Low", AI_Impact_on_Jobs_20303[[#This Row],[Automation_Probability_2030]], 0)</f>
        <v>0</v>
      </c>
      <c r="M2832">
        <f>IF(AI_Impact_on_Jobs_20303[[#This Row],[Risk_Category]]="Medium", AI_Impact_on_Jobs_20303[[#This Row],[Automation_Probability_2030]], 0)</f>
        <v>0</v>
      </c>
      <c r="N2832">
        <f>IF(AI_Impact_on_Jobs_20303[[#This Row],[Risk_Category]]="High", AI_Impact_on_Jobs_20303[[#This Row],[Automation_Probability_2030]], 0)</f>
        <v>92</v>
      </c>
      <c r="O2832">
        <f>AVERAGE(AI_Impact_on_Jobs_20303[[#This Row],[Skill_1]:[Skill_10]])</f>
        <v>37.9</v>
      </c>
      <c r="P2832">
        <v>48</v>
      </c>
      <c r="Q2832">
        <v>6</v>
      </c>
      <c r="R2832">
        <v>65</v>
      </c>
      <c r="S2832">
        <v>7</v>
      </c>
      <c r="T2832">
        <v>2</v>
      </c>
      <c r="U2832">
        <v>94</v>
      </c>
      <c r="V2832">
        <v>27</v>
      </c>
      <c r="W2832">
        <v>38</v>
      </c>
      <c r="X2832">
        <v>68</v>
      </c>
      <c r="Y2832">
        <v>24</v>
      </c>
    </row>
    <row r="2833" spans="1:25" x14ac:dyDescent="0.35">
      <c r="A2833">
        <v>2832</v>
      </c>
      <c r="B2833" t="s">
        <v>33</v>
      </c>
      <c r="C2833">
        <v>67038</v>
      </c>
      <c r="D2833">
        <f>ROUND(AI_Impact_on_Jobs_20303[[#This Row],[Salary]]/1000, 1)</f>
        <v>67</v>
      </c>
      <c r="E2833">
        <v>21</v>
      </c>
      <c r="F28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33" t="s">
        <v>22</v>
      </c>
      <c r="H2833">
        <v>46</v>
      </c>
      <c r="I2833">
        <v>136</v>
      </c>
      <c r="J2833">
        <v>77</v>
      </c>
      <c r="K2833" t="s">
        <v>20</v>
      </c>
      <c r="L2833">
        <f>IF(AI_Impact_on_Jobs_20303[[#This Row],[Risk_Category]] = "Low", AI_Impact_on_Jobs_20303[[#This Row],[Automation_Probability_2030]], 0)</f>
        <v>0</v>
      </c>
      <c r="M2833">
        <f>IF(AI_Impact_on_Jobs_20303[[#This Row],[Risk_Category]]="Medium", AI_Impact_on_Jobs_20303[[#This Row],[Automation_Probability_2030]], 0)</f>
        <v>0</v>
      </c>
      <c r="N2833">
        <f>IF(AI_Impact_on_Jobs_20303[[#This Row],[Risk_Category]]="High", AI_Impact_on_Jobs_20303[[#This Row],[Automation_Probability_2030]], 0)</f>
        <v>77</v>
      </c>
      <c r="O2833">
        <f>AVERAGE(AI_Impact_on_Jobs_20303[[#This Row],[Skill_1]:[Skill_10]])</f>
        <v>46.5</v>
      </c>
      <c r="P2833">
        <v>2</v>
      </c>
      <c r="Q2833">
        <v>83</v>
      </c>
      <c r="R2833">
        <v>33</v>
      </c>
      <c r="S2833">
        <v>41</v>
      </c>
      <c r="T2833">
        <v>79</v>
      </c>
      <c r="U2833">
        <v>64</v>
      </c>
      <c r="V2833">
        <v>44</v>
      </c>
      <c r="W2833">
        <v>25</v>
      </c>
      <c r="X2833">
        <v>76</v>
      </c>
      <c r="Y2833">
        <v>18</v>
      </c>
    </row>
    <row r="2834" spans="1:25" x14ac:dyDescent="0.35">
      <c r="A2834">
        <v>2833</v>
      </c>
      <c r="B2834" t="s">
        <v>24</v>
      </c>
      <c r="C2834">
        <v>143472</v>
      </c>
      <c r="D2834">
        <f>ROUND(AI_Impact_on_Jobs_20303[[#This Row],[Salary]]/1000, 1)</f>
        <v>143.5</v>
      </c>
      <c r="E2834">
        <v>12</v>
      </c>
      <c r="F28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34" t="s">
        <v>38</v>
      </c>
      <c r="H2834">
        <v>15</v>
      </c>
      <c r="I2834">
        <v>13</v>
      </c>
      <c r="J2834">
        <v>81</v>
      </c>
      <c r="K2834" t="s">
        <v>20</v>
      </c>
      <c r="L2834">
        <f>IF(AI_Impact_on_Jobs_20303[[#This Row],[Risk_Category]] = "Low", AI_Impact_on_Jobs_20303[[#This Row],[Automation_Probability_2030]], 0)</f>
        <v>0</v>
      </c>
      <c r="M2834">
        <f>IF(AI_Impact_on_Jobs_20303[[#This Row],[Risk_Category]]="Medium", AI_Impact_on_Jobs_20303[[#This Row],[Automation_Probability_2030]], 0)</f>
        <v>0</v>
      </c>
      <c r="N2834">
        <f>IF(AI_Impact_on_Jobs_20303[[#This Row],[Risk_Category]]="High", AI_Impact_on_Jobs_20303[[#This Row],[Automation_Probability_2030]], 0)</f>
        <v>81</v>
      </c>
      <c r="O2834">
        <f>AVERAGE(AI_Impact_on_Jobs_20303[[#This Row],[Skill_1]:[Skill_10]])</f>
        <v>34.4</v>
      </c>
      <c r="P2834">
        <v>19</v>
      </c>
      <c r="Q2834">
        <v>4</v>
      </c>
      <c r="R2834">
        <v>22</v>
      </c>
      <c r="S2834">
        <v>14</v>
      </c>
      <c r="T2834">
        <v>24</v>
      </c>
      <c r="U2834">
        <v>87</v>
      </c>
      <c r="V2834">
        <v>11</v>
      </c>
      <c r="W2834">
        <v>97</v>
      </c>
      <c r="X2834">
        <v>0</v>
      </c>
      <c r="Y2834">
        <v>66</v>
      </c>
    </row>
    <row r="2835" spans="1:25" x14ac:dyDescent="0.35">
      <c r="A2835">
        <v>2834</v>
      </c>
      <c r="B2835" t="s">
        <v>26</v>
      </c>
      <c r="C2835">
        <v>54192</v>
      </c>
      <c r="D2835">
        <f>ROUND(AI_Impact_on_Jobs_20303[[#This Row],[Salary]]/1000, 1)</f>
        <v>54.2</v>
      </c>
      <c r="E2835">
        <v>5</v>
      </c>
      <c r="F28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35" t="s">
        <v>25</v>
      </c>
      <c r="H2835">
        <v>93</v>
      </c>
      <c r="I2835">
        <v>64</v>
      </c>
      <c r="J2835">
        <v>58</v>
      </c>
      <c r="K2835" t="s">
        <v>27</v>
      </c>
      <c r="L2835">
        <f>IF(AI_Impact_on_Jobs_20303[[#This Row],[Risk_Category]] = "Low", AI_Impact_on_Jobs_20303[[#This Row],[Automation_Probability_2030]], 0)</f>
        <v>0</v>
      </c>
      <c r="M2835">
        <f>IF(AI_Impact_on_Jobs_20303[[#This Row],[Risk_Category]]="Medium", AI_Impact_on_Jobs_20303[[#This Row],[Automation_Probability_2030]], 0)</f>
        <v>58</v>
      </c>
      <c r="N2835">
        <f>IF(AI_Impact_on_Jobs_20303[[#This Row],[Risk_Category]]="High", AI_Impact_on_Jobs_20303[[#This Row],[Automation_Probability_2030]], 0)</f>
        <v>0</v>
      </c>
      <c r="O2835">
        <f>AVERAGE(AI_Impact_on_Jobs_20303[[#This Row],[Skill_1]:[Skill_10]])</f>
        <v>30.5</v>
      </c>
      <c r="P2835">
        <v>11</v>
      </c>
      <c r="Q2835">
        <v>35</v>
      </c>
      <c r="R2835">
        <v>73</v>
      </c>
      <c r="S2835">
        <v>35</v>
      </c>
      <c r="T2835">
        <v>31</v>
      </c>
      <c r="U2835">
        <v>12</v>
      </c>
      <c r="V2835">
        <v>7</v>
      </c>
      <c r="W2835">
        <v>12</v>
      </c>
      <c r="X2835">
        <v>88</v>
      </c>
      <c r="Y2835">
        <v>1</v>
      </c>
    </row>
    <row r="2836" spans="1:25" x14ac:dyDescent="0.35">
      <c r="A2836">
        <v>2835</v>
      </c>
      <c r="B2836" t="s">
        <v>26</v>
      </c>
      <c r="C2836">
        <v>138614</v>
      </c>
      <c r="D2836">
        <f>ROUND(AI_Impact_on_Jobs_20303[[#This Row],[Salary]]/1000, 1)</f>
        <v>138.6</v>
      </c>
      <c r="E2836">
        <v>29</v>
      </c>
      <c r="F28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36" t="s">
        <v>19</v>
      </c>
      <c r="H2836">
        <v>77</v>
      </c>
      <c r="I2836">
        <v>107</v>
      </c>
      <c r="J2836">
        <v>59</v>
      </c>
      <c r="K2836" t="s">
        <v>27</v>
      </c>
      <c r="L2836">
        <f>IF(AI_Impact_on_Jobs_20303[[#This Row],[Risk_Category]] = "Low", AI_Impact_on_Jobs_20303[[#This Row],[Automation_Probability_2030]], 0)</f>
        <v>0</v>
      </c>
      <c r="M2836">
        <f>IF(AI_Impact_on_Jobs_20303[[#This Row],[Risk_Category]]="Medium", AI_Impact_on_Jobs_20303[[#This Row],[Automation_Probability_2030]], 0)</f>
        <v>59</v>
      </c>
      <c r="N2836">
        <f>IF(AI_Impact_on_Jobs_20303[[#This Row],[Risk_Category]]="High", AI_Impact_on_Jobs_20303[[#This Row],[Automation_Probability_2030]], 0)</f>
        <v>0</v>
      </c>
      <c r="O2836">
        <f>AVERAGE(AI_Impact_on_Jobs_20303[[#This Row],[Skill_1]:[Skill_10]])</f>
        <v>53.3</v>
      </c>
      <c r="P2836">
        <v>65</v>
      </c>
      <c r="Q2836">
        <v>46</v>
      </c>
      <c r="R2836">
        <v>38</v>
      </c>
      <c r="S2836">
        <v>94</v>
      </c>
      <c r="T2836">
        <v>97</v>
      </c>
      <c r="U2836">
        <v>65</v>
      </c>
      <c r="V2836">
        <v>2</v>
      </c>
      <c r="W2836">
        <v>45</v>
      </c>
      <c r="X2836">
        <v>5</v>
      </c>
      <c r="Y2836">
        <v>76</v>
      </c>
    </row>
    <row r="2837" spans="1:25" x14ac:dyDescent="0.35">
      <c r="A2837">
        <v>2836</v>
      </c>
      <c r="B2837" t="s">
        <v>30</v>
      </c>
      <c r="C2837">
        <v>124500</v>
      </c>
      <c r="D2837">
        <f>ROUND(AI_Impact_on_Jobs_20303[[#This Row],[Salary]]/1000, 1)</f>
        <v>124.5</v>
      </c>
      <c r="E2837">
        <v>27</v>
      </c>
      <c r="F28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37" t="s">
        <v>19</v>
      </c>
      <c r="H2837">
        <v>51</v>
      </c>
      <c r="I2837">
        <v>118</v>
      </c>
      <c r="J2837">
        <v>31</v>
      </c>
      <c r="K2837" t="s">
        <v>27</v>
      </c>
      <c r="L2837">
        <f>IF(AI_Impact_on_Jobs_20303[[#This Row],[Risk_Category]] = "Low", AI_Impact_on_Jobs_20303[[#This Row],[Automation_Probability_2030]], 0)</f>
        <v>0</v>
      </c>
      <c r="M2837">
        <f>IF(AI_Impact_on_Jobs_20303[[#This Row],[Risk_Category]]="Medium", AI_Impact_on_Jobs_20303[[#This Row],[Automation_Probability_2030]], 0)</f>
        <v>31</v>
      </c>
      <c r="N2837">
        <f>IF(AI_Impact_on_Jobs_20303[[#This Row],[Risk_Category]]="High", AI_Impact_on_Jobs_20303[[#This Row],[Automation_Probability_2030]], 0)</f>
        <v>0</v>
      </c>
      <c r="O2837">
        <f>AVERAGE(AI_Impact_on_Jobs_20303[[#This Row],[Skill_1]:[Skill_10]])</f>
        <v>40.299999999999997</v>
      </c>
      <c r="P2837">
        <v>78</v>
      </c>
      <c r="Q2837">
        <v>21</v>
      </c>
      <c r="R2837">
        <v>66</v>
      </c>
      <c r="S2837">
        <v>11</v>
      </c>
      <c r="T2837">
        <v>11</v>
      </c>
      <c r="U2837">
        <v>4</v>
      </c>
      <c r="V2837">
        <v>91</v>
      </c>
      <c r="W2837">
        <v>6</v>
      </c>
      <c r="X2837">
        <v>36</v>
      </c>
      <c r="Y2837">
        <v>79</v>
      </c>
    </row>
    <row r="2838" spans="1:25" x14ac:dyDescent="0.35">
      <c r="A2838">
        <v>2837</v>
      </c>
      <c r="B2838" t="s">
        <v>29</v>
      </c>
      <c r="C2838">
        <v>90486</v>
      </c>
      <c r="D2838">
        <f>ROUND(AI_Impact_on_Jobs_20303[[#This Row],[Salary]]/1000, 1)</f>
        <v>90.5</v>
      </c>
      <c r="E2838">
        <v>8</v>
      </c>
      <c r="F28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38" t="s">
        <v>19</v>
      </c>
      <c r="H2838">
        <v>62</v>
      </c>
      <c r="I2838">
        <v>99</v>
      </c>
      <c r="J2838">
        <v>5</v>
      </c>
      <c r="K2838" t="s">
        <v>23</v>
      </c>
      <c r="L2838">
        <f>IF(AI_Impact_on_Jobs_20303[[#This Row],[Risk_Category]] = "Low", AI_Impact_on_Jobs_20303[[#This Row],[Automation_Probability_2030]], 0)</f>
        <v>5</v>
      </c>
      <c r="M2838">
        <f>IF(AI_Impact_on_Jobs_20303[[#This Row],[Risk_Category]]="Medium", AI_Impact_on_Jobs_20303[[#This Row],[Automation_Probability_2030]], 0)</f>
        <v>0</v>
      </c>
      <c r="N2838">
        <f>IF(AI_Impact_on_Jobs_20303[[#This Row],[Risk_Category]]="High", AI_Impact_on_Jobs_20303[[#This Row],[Automation_Probability_2030]], 0)</f>
        <v>0</v>
      </c>
      <c r="O2838">
        <f>AVERAGE(AI_Impact_on_Jobs_20303[[#This Row],[Skill_1]:[Skill_10]])</f>
        <v>41.9</v>
      </c>
      <c r="P2838">
        <v>26</v>
      </c>
      <c r="Q2838">
        <v>11</v>
      </c>
      <c r="R2838">
        <v>66</v>
      </c>
      <c r="S2838">
        <v>25</v>
      </c>
      <c r="T2838">
        <v>45</v>
      </c>
      <c r="U2838">
        <v>35</v>
      </c>
      <c r="V2838">
        <v>14</v>
      </c>
      <c r="W2838">
        <v>96</v>
      </c>
      <c r="X2838">
        <v>93</v>
      </c>
      <c r="Y2838">
        <v>8</v>
      </c>
    </row>
    <row r="2839" spans="1:25" x14ac:dyDescent="0.35">
      <c r="A2839">
        <v>2838</v>
      </c>
      <c r="B2839" t="s">
        <v>39</v>
      </c>
      <c r="C2839">
        <v>44142</v>
      </c>
      <c r="D2839">
        <f>ROUND(AI_Impact_on_Jobs_20303[[#This Row],[Salary]]/1000, 1)</f>
        <v>44.1</v>
      </c>
      <c r="E2839">
        <v>17</v>
      </c>
      <c r="F28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39" t="s">
        <v>19</v>
      </c>
      <c r="H2839">
        <v>49</v>
      </c>
      <c r="I2839">
        <v>127</v>
      </c>
      <c r="J2839">
        <v>74</v>
      </c>
      <c r="K2839" t="s">
        <v>20</v>
      </c>
      <c r="L2839">
        <f>IF(AI_Impact_on_Jobs_20303[[#This Row],[Risk_Category]] = "Low", AI_Impact_on_Jobs_20303[[#This Row],[Automation_Probability_2030]], 0)</f>
        <v>0</v>
      </c>
      <c r="M2839">
        <f>IF(AI_Impact_on_Jobs_20303[[#This Row],[Risk_Category]]="Medium", AI_Impact_on_Jobs_20303[[#This Row],[Automation_Probability_2030]], 0)</f>
        <v>0</v>
      </c>
      <c r="N2839">
        <f>IF(AI_Impact_on_Jobs_20303[[#This Row],[Risk_Category]]="High", AI_Impact_on_Jobs_20303[[#This Row],[Automation_Probability_2030]], 0)</f>
        <v>74</v>
      </c>
      <c r="O2839">
        <f>AVERAGE(AI_Impact_on_Jobs_20303[[#This Row],[Skill_1]:[Skill_10]])</f>
        <v>45.5</v>
      </c>
      <c r="P2839">
        <v>13</v>
      </c>
      <c r="Q2839">
        <v>89</v>
      </c>
      <c r="R2839">
        <v>9</v>
      </c>
      <c r="S2839">
        <v>47</v>
      </c>
      <c r="T2839">
        <v>87</v>
      </c>
      <c r="U2839">
        <v>67</v>
      </c>
      <c r="V2839">
        <v>19</v>
      </c>
      <c r="W2839">
        <v>33</v>
      </c>
      <c r="X2839">
        <v>14</v>
      </c>
      <c r="Y2839">
        <v>77</v>
      </c>
    </row>
    <row r="2840" spans="1:25" x14ac:dyDescent="0.35">
      <c r="A2840">
        <v>2839</v>
      </c>
      <c r="B2840" t="s">
        <v>41</v>
      </c>
      <c r="C2840">
        <v>121168</v>
      </c>
      <c r="D2840">
        <f>ROUND(AI_Impact_on_Jobs_20303[[#This Row],[Salary]]/1000, 1)</f>
        <v>121.2</v>
      </c>
      <c r="E2840">
        <v>18</v>
      </c>
      <c r="F28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40" t="s">
        <v>22</v>
      </c>
      <c r="H2840">
        <v>55</v>
      </c>
      <c r="I2840">
        <v>116</v>
      </c>
      <c r="J2840">
        <v>89</v>
      </c>
      <c r="K2840" t="s">
        <v>20</v>
      </c>
      <c r="L2840">
        <f>IF(AI_Impact_on_Jobs_20303[[#This Row],[Risk_Category]] = "Low", AI_Impact_on_Jobs_20303[[#This Row],[Automation_Probability_2030]], 0)</f>
        <v>0</v>
      </c>
      <c r="M2840">
        <f>IF(AI_Impact_on_Jobs_20303[[#This Row],[Risk_Category]]="Medium", AI_Impact_on_Jobs_20303[[#This Row],[Automation_Probability_2030]], 0)</f>
        <v>0</v>
      </c>
      <c r="N2840">
        <f>IF(AI_Impact_on_Jobs_20303[[#This Row],[Risk_Category]]="High", AI_Impact_on_Jobs_20303[[#This Row],[Automation_Probability_2030]], 0)</f>
        <v>89</v>
      </c>
      <c r="O2840">
        <f>AVERAGE(AI_Impact_on_Jobs_20303[[#This Row],[Skill_1]:[Skill_10]])</f>
        <v>44.8</v>
      </c>
      <c r="P2840">
        <v>22</v>
      </c>
      <c r="Q2840">
        <v>34</v>
      </c>
      <c r="R2840">
        <v>41</v>
      </c>
      <c r="S2840">
        <v>59</v>
      </c>
      <c r="T2840">
        <v>85</v>
      </c>
      <c r="U2840">
        <v>25</v>
      </c>
      <c r="V2840">
        <v>47</v>
      </c>
      <c r="W2840">
        <v>75</v>
      </c>
      <c r="X2840">
        <v>9</v>
      </c>
      <c r="Y2840">
        <v>51</v>
      </c>
    </row>
    <row r="2841" spans="1:25" x14ac:dyDescent="0.35">
      <c r="A2841">
        <v>2840</v>
      </c>
      <c r="B2841" t="s">
        <v>26</v>
      </c>
      <c r="C2841">
        <v>34461</v>
      </c>
      <c r="D2841">
        <f>ROUND(AI_Impact_on_Jobs_20303[[#This Row],[Salary]]/1000, 1)</f>
        <v>34.5</v>
      </c>
      <c r="E2841">
        <v>24</v>
      </c>
      <c r="F28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41" t="s">
        <v>19</v>
      </c>
      <c r="H2841">
        <v>54</v>
      </c>
      <c r="I2841">
        <v>127</v>
      </c>
      <c r="J2841">
        <v>39</v>
      </c>
      <c r="K2841" t="s">
        <v>27</v>
      </c>
      <c r="L2841">
        <f>IF(AI_Impact_on_Jobs_20303[[#This Row],[Risk_Category]] = "Low", AI_Impact_on_Jobs_20303[[#This Row],[Automation_Probability_2030]], 0)</f>
        <v>0</v>
      </c>
      <c r="M2841">
        <f>IF(AI_Impact_on_Jobs_20303[[#This Row],[Risk_Category]]="Medium", AI_Impact_on_Jobs_20303[[#This Row],[Automation_Probability_2030]], 0)</f>
        <v>39</v>
      </c>
      <c r="N2841">
        <f>IF(AI_Impact_on_Jobs_20303[[#This Row],[Risk_Category]]="High", AI_Impact_on_Jobs_20303[[#This Row],[Automation_Probability_2030]], 0)</f>
        <v>0</v>
      </c>
      <c r="O2841">
        <f>AVERAGE(AI_Impact_on_Jobs_20303[[#This Row],[Skill_1]:[Skill_10]])</f>
        <v>42</v>
      </c>
      <c r="P2841">
        <v>85</v>
      </c>
      <c r="Q2841">
        <v>33</v>
      </c>
      <c r="R2841">
        <v>19</v>
      </c>
      <c r="S2841">
        <v>47</v>
      </c>
      <c r="T2841">
        <v>88</v>
      </c>
      <c r="U2841">
        <v>7</v>
      </c>
      <c r="V2841">
        <v>33</v>
      </c>
      <c r="W2841">
        <v>65</v>
      </c>
      <c r="X2841">
        <v>36</v>
      </c>
      <c r="Y2841">
        <v>7</v>
      </c>
    </row>
    <row r="2842" spans="1:25" x14ac:dyDescent="0.35">
      <c r="A2842">
        <v>2841</v>
      </c>
      <c r="B2842" t="s">
        <v>42</v>
      </c>
      <c r="C2842">
        <v>41591</v>
      </c>
      <c r="D2842">
        <f>ROUND(AI_Impact_on_Jobs_20303[[#This Row],[Salary]]/1000, 1)</f>
        <v>41.6</v>
      </c>
      <c r="E2842">
        <v>8</v>
      </c>
      <c r="F28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42" t="s">
        <v>22</v>
      </c>
      <c r="H2842">
        <v>59</v>
      </c>
      <c r="I2842">
        <v>139</v>
      </c>
      <c r="J2842">
        <v>5</v>
      </c>
      <c r="K2842" t="s">
        <v>27</v>
      </c>
      <c r="L2842">
        <f>IF(AI_Impact_on_Jobs_20303[[#This Row],[Risk_Category]] = "Low", AI_Impact_on_Jobs_20303[[#This Row],[Automation_Probability_2030]], 0)</f>
        <v>0</v>
      </c>
      <c r="M2842">
        <f>IF(AI_Impact_on_Jobs_20303[[#This Row],[Risk_Category]]="Medium", AI_Impact_on_Jobs_20303[[#This Row],[Automation_Probability_2030]], 0)</f>
        <v>5</v>
      </c>
      <c r="N2842">
        <f>IF(AI_Impact_on_Jobs_20303[[#This Row],[Risk_Category]]="High", AI_Impact_on_Jobs_20303[[#This Row],[Automation_Probability_2030]], 0)</f>
        <v>0</v>
      </c>
      <c r="O2842">
        <f>AVERAGE(AI_Impact_on_Jobs_20303[[#This Row],[Skill_1]:[Skill_10]])</f>
        <v>45</v>
      </c>
      <c r="P2842">
        <v>59</v>
      </c>
      <c r="Q2842">
        <v>53</v>
      </c>
      <c r="R2842">
        <v>28</v>
      </c>
      <c r="S2842">
        <v>64</v>
      </c>
      <c r="T2842">
        <v>51</v>
      </c>
      <c r="U2842">
        <v>23</v>
      </c>
      <c r="V2842">
        <v>9</v>
      </c>
      <c r="W2842">
        <v>95</v>
      </c>
      <c r="X2842">
        <v>6</v>
      </c>
      <c r="Y2842">
        <v>62</v>
      </c>
    </row>
    <row r="2843" spans="1:25" x14ac:dyDescent="0.35">
      <c r="A2843">
        <v>2842</v>
      </c>
      <c r="B2843" t="s">
        <v>40</v>
      </c>
      <c r="C2843">
        <v>58465</v>
      </c>
      <c r="D2843">
        <f>ROUND(AI_Impact_on_Jobs_20303[[#This Row],[Salary]]/1000, 1)</f>
        <v>58.5</v>
      </c>
      <c r="E2843">
        <v>0</v>
      </c>
      <c r="F28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43" t="s">
        <v>25</v>
      </c>
      <c r="H2843">
        <v>53</v>
      </c>
      <c r="I2843">
        <v>87</v>
      </c>
      <c r="J2843">
        <v>17</v>
      </c>
      <c r="K2843" t="s">
        <v>23</v>
      </c>
      <c r="L2843">
        <f>IF(AI_Impact_on_Jobs_20303[[#This Row],[Risk_Category]] = "Low", AI_Impact_on_Jobs_20303[[#This Row],[Automation_Probability_2030]], 0)</f>
        <v>17</v>
      </c>
      <c r="M2843">
        <f>IF(AI_Impact_on_Jobs_20303[[#This Row],[Risk_Category]]="Medium", AI_Impact_on_Jobs_20303[[#This Row],[Automation_Probability_2030]], 0)</f>
        <v>0</v>
      </c>
      <c r="N2843">
        <f>IF(AI_Impact_on_Jobs_20303[[#This Row],[Risk_Category]]="High", AI_Impact_on_Jobs_20303[[#This Row],[Automation_Probability_2030]], 0)</f>
        <v>0</v>
      </c>
      <c r="O2843">
        <f>AVERAGE(AI_Impact_on_Jobs_20303[[#This Row],[Skill_1]:[Skill_10]])</f>
        <v>24</v>
      </c>
      <c r="P2843">
        <v>32</v>
      </c>
      <c r="Q2843">
        <v>12</v>
      </c>
      <c r="R2843">
        <v>3</v>
      </c>
      <c r="S2843">
        <v>67</v>
      </c>
      <c r="T2843">
        <v>5</v>
      </c>
      <c r="U2843">
        <v>38</v>
      </c>
      <c r="V2843">
        <v>4</v>
      </c>
      <c r="W2843">
        <v>36</v>
      </c>
      <c r="X2843">
        <v>9</v>
      </c>
      <c r="Y2843">
        <v>34</v>
      </c>
    </row>
    <row r="2844" spans="1:25" x14ac:dyDescent="0.35">
      <c r="A2844">
        <v>2843</v>
      </c>
      <c r="B2844" t="s">
        <v>35</v>
      </c>
      <c r="C2844">
        <v>89973</v>
      </c>
      <c r="D2844">
        <f>ROUND(AI_Impact_on_Jobs_20303[[#This Row],[Salary]]/1000, 1)</f>
        <v>90</v>
      </c>
      <c r="E2844">
        <v>1</v>
      </c>
      <c r="F28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44" t="s">
        <v>25</v>
      </c>
      <c r="H2844">
        <v>61</v>
      </c>
      <c r="I2844">
        <v>118</v>
      </c>
      <c r="J2844">
        <v>5</v>
      </c>
      <c r="K2844" t="s">
        <v>27</v>
      </c>
      <c r="L2844">
        <f>IF(AI_Impact_on_Jobs_20303[[#This Row],[Risk_Category]] = "Low", AI_Impact_on_Jobs_20303[[#This Row],[Automation_Probability_2030]], 0)</f>
        <v>0</v>
      </c>
      <c r="M2844">
        <f>IF(AI_Impact_on_Jobs_20303[[#This Row],[Risk_Category]]="Medium", AI_Impact_on_Jobs_20303[[#This Row],[Automation_Probability_2030]], 0)</f>
        <v>5</v>
      </c>
      <c r="N2844">
        <f>IF(AI_Impact_on_Jobs_20303[[#This Row],[Risk_Category]]="High", AI_Impact_on_Jobs_20303[[#This Row],[Automation_Probability_2030]], 0)</f>
        <v>0</v>
      </c>
      <c r="O2844">
        <f>AVERAGE(AI_Impact_on_Jobs_20303[[#This Row],[Skill_1]:[Skill_10]])</f>
        <v>40.9</v>
      </c>
      <c r="P2844">
        <v>92</v>
      </c>
      <c r="Q2844">
        <v>54</v>
      </c>
      <c r="R2844">
        <v>1</v>
      </c>
      <c r="S2844">
        <v>93</v>
      </c>
      <c r="T2844">
        <v>13</v>
      </c>
      <c r="U2844">
        <v>10</v>
      </c>
      <c r="V2844">
        <v>44</v>
      </c>
      <c r="W2844">
        <v>7</v>
      </c>
      <c r="X2844">
        <v>86</v>
      </c>
      <c r="Y2844">
        <v>9</v>
      </c>
    </row>
    <row r="2845" spans="1:25" x14ac:dyDescent="0.35">
      <c r="A2845">
        <v>2844</v>
      </c>
      <c r="B2845" t="s">
        <v>33</v>
      </c>
      <c r="C2845">
        <v>134615</v>
      </c>
      <c r="D2845">
        <f>ROUND(AI_Impact_on_Jobs_20303[[#This Row],[Salary]]/1000, 1)</f>
        <v>134.6</v>
      </c>
      <c r="E2845">
        <v>19</v>
      </c>
      <c r="F28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45" t="s">
        <v>19</v>
      </c>
      <c r="H2845">
        <v>42</v>
      </c>
      <c r="I2845">
        <v>118</v>
      </c>
      <c r="J2845">
        <v>73</v>
      </c>
      <c r="K2845" t="s">
        <v>20</v>
      </c>
      <c r="L2845">
        <f>IF(AI_Impact_on_Jobs_20303[[#This Row],[Risk_Category]] = "Low", AI_Impact_on_Jobs_20303[[#This Row],[Automation_Probability_2030]], 0)</f>
        <v>0</v>
      </c>
      <c r="M2845">
        <f>IF(AI_Impact_on_Jobs_20303[[#This Row],[Risk_Category]]="Medium", AI_Impact_on_Jobs_20303[[#This Row],[Automation_Probability_2030]], 0)</f>
        <v>0</v>
      </c>
      <c r="N2845">
        <f>IF(AI_Impact_on_Jobs_20303[[#This Row],[Risk_Category]]="High", AI_Impact_on_Jobs_20303[[#This Row],[Automation_Probability_2030]], 0)</f>
        <v>73</v>
      </c>
      <c r="O2845">
        <f>AVERAGE(AI_Impact_on_Jobs_20303[[#This Row],[Skill_1]:[Skill_10]])</f>
        <v>67.599999999999994</v>
      </c>
      <c r="P2845">
        <v>62</v>
      </c>
      <c r="Q2845">
        <v>78</v>
      </c>
      <c r="R2845">
        <v>12</v>
      </c>
      <c r="S2845">
        <v>65</v>
      </c>
      <c r="T2845">
        <v>96</v>
      </c>
      <c r="U2845">
        <v>97</v>
      </c>
      <c r="V2845">
        <v>16</v>
      </c>
      <c r="W2845">
        <v>76</v>
      </c>
      <c r="X2845">
        <v>85</v>
      </c>
      <c r="Y2845">
        <v>89</v>
      </c>
    </row>
    <row r="2846" spans="1:25" x14ac:dyDescent="0.35">
      <c r="A2846">
        <v>2845</v>
      </c>
      <c r="B2846" t="s">
        <v>18</v>
      </c>
      <c r="C2846">
        <v>81469</v>
      </c>
      <c r="D2846">
        <f>ROUND(AI_Impact_on_Jobs_20303[[#This Row],[Salary]]/1000, 1)</f>
        <v>81.5</v>
      </c>
      <c r="E2846">
        <v>14</v>
      </c>
      <c r="F28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46" t="s">
        <v>19</v>
      </c>
      <c r="H2846">
        <v>27</v>
      </c>
      <c r="I2846">
        <v>55</v>
      </c>
      <c r="J2846">
        <v>8</v>
      </c>
      <c r="K2846" t="s">
        <v>20</v>
      </c>
      <c r="L2846">
        <f>IF(AI_Impact_on_Jobs_20303[[#This Row],[Risk_Category]] = "Low", AI_Impact_on_Jobs_20303[[#This Row],[Automation_Probability_2030]], 0)</f>
        <v>0</v>
      </c>
      <c r="M2846">
        <f>IF(AI_Impact_on_Jobs_20303[[#This Row],[Risk_Category]]="Medium", AI_Impact_on_Jobs_20303[[#This Row],[Automation_Probability_2030]], 0)</f>
        <v>0</v>
      </c>
      <c r="N2846">
        <f>IF(AI_Impact_on_Jobs_20303[[#This Row],[Risk_Category]]="High", AI_Impact_on_Jobs_20303[[#This Row],[Automation_Probability_2030]], 0)</f>
        <v>8</v>
      </c>
      <c r="O2846">
        <f>AVERAGE(AI_Impact_on_Jobs_20303[[#This Row],[Skill_1]:[Skill_10]])</f>
        <v>34.799999999999997</v>
      </c>
      <c r="P2846">
        <v>12</v>
      </c>
      <c r="Q2846">
        <v>79</v>
      </c>
      <c r="R2846">
        <v>14</v>
      </c>
      <c r="S2846">
        <v>82</v>
      </c>
      <c r="T2846">
        <v>11</v>
      </c>
      <c r="U2846">
        <v>48</v>
      </c>
      <c r="V2846">
        <v>38</v>
      </c>
      <c r="W2846">
        <v>6</v>
      </c>
      <c r="X2846">
        <v>52</v>
      </c>
      <c r="Y2846">
        <v>6</v>
      </c>
    </row>
    <row r="2847" spans="1:25" x14ac:dyDescent="0.35">
      <c r="A2847">
        <v>2846</v>
      </c>
      <c r="B2847" t="s">
        <v>44</v>
      </c>
      <c r="C2847">
        <v>105764</v>
      </c>
      <c r="D2847">
        <f>ROUND(AI_Impact_on_Jobs_20303[[#This Row],[Salary]]/1000, 1)</f>
        <v>105.8</v>
      </c>
      <c r="E2847">
        <v>13</v>
      </c>
      <c r="F28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47" t="s">
        <v>19</v>
      </c>
      <c r="H2847">
        <v>13</v>
      </c>
      <c r="I2847">
        <v>102</v>
      </c>
      <c r="J2847">
        <v>39</v>
      </c>
      <c r="K2847" t="s">
        <v>27</v>
      </c>
      <c r="L2847">
        <f>IF(AI_Impact_on_Jobs_20303[[#This Row],[Risk_Category]] = "Low", AI_Impact_on_Jobs_20303[[#This Row],[Automation_Probability_2030]], 0)</f>
        <v>0</v>
      </c>
      <c r="M2847">
        <f>IF(AI_Impact_on_Jobs_20303[[#This Row],[Risk_Category]]="Medium", AI_Impact_on_Jobs_20303[[#This Row],[Automation_Probability_2030]], 0)</f>
        <v>39</v>
      </c>
      <c r="N2847">
        <f>IF(AI_Impact_on_Jobs_20303[[#This Row],[Risk_Category]]="High", AI_Impact_on_Jobs_20303[[#This Row],[Automation_Probability_2030]], 0)</f>
        <v>0</v>
      </c>
      <c r="O2847">
        <f>AVERAGE(AI_Impact_on_Jobs_20303[[#This Row],[Skill_1]:[Skill_10]])</f>
        <v>42.1</v>
      </c>
      <c r="P2847">
        <v>8</v>
      </c>
      <c r="Q2847">
        <v>22</v>
      </c>
      <c r="R2847">
        <v>78</v>
      </c>
      <c r="S2847">
        <v>54</v>
      </c>
      <c r="T2847">
        <v>19</v>
      </c>
      <c r="U2847">
        <v>2</v>
      </c>
      <c r="V2847">
        <v>36</v>
      </c>
      <c r="W2847">
        <v>36</v>
      </c>
      <c r="X2847">
        <v>74</v>
      </c>
      <c r="Y2847">
        <v>92</v>
      </c>
    </row>
    <row r="2848" spans="1:25" x14ac:dyDescent="0.35">
      <c r="A2848">
        <v>2847</v>
      </c>
      <c r="B2848" t="s">
        <v>32</v>
      </c>
      <c r="C2848">
        <v>50543</v>
      </c>
      <c r="D2848">
        <f>ROUND(AI_Impact_on_Jobs_20303[[#This Row],[Salary]]/1000, 1)</f>
        <v>50.5</v>
      </c>
      <c r="E2848">
        <v>14</v>
      </c>
      <c r="F28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48" t="s">
        <v>19</v>
      </c>
      <c r="H2848">
        <v>69</v>
      </c>
      <c r="I2848">
        <v>113</v>
      </c>
      <c r="J2848">
        <v>47</v>
      </c>
      <c r="K2848" t="s">
        <v>27</v>
      </c>
      <c r="L2848">
        <f>IF(AI_Impact_on_Jobs_20303[[#This Row],[Risk_Category]] = "Low", AI_Impact_on_Jobs_20303[[#This Row],[Automation_Probability_2030]], 0)</f>
        <v>0</v>
      </c>
      <c r="M2848">
        <f>IF(AI_Impact_on_Jobs_20303[[#This Row],[Risk_Category]]="Medium", AI_Impact_on_Jobs_20303[[#This Row],[Automation_Probability_2030]], 0)</f>
        <v>47</v>
      </c>
      <c r="N2848">
        <f>IF(AI_Impact_on_Jobs_20303[[#This Row],[Risk_Category]]="High", AI_Impact_on_Jobs_20303[[#This Row],[Automation_Probability_2030]], 0)</f>
        <v>0</v>
      </c>
      <c r="O2848">
        <f>AVERAGE(AI_Impact_on_Jobs_20303[[#This Row],[Skill_1]:[Skill_10]])</f>
        <v>42.7</v>
      </c>
      <c r="P2848">
        <v>7</v>
      </c>
      <c r="Q2848">
        <v>47</v>
      </c>
      <c r="R2848">
        <v>35</v>
      </c>
      <c r="S2848">
        <v>55</v>
      </c>
      <c r="T2848">
        <v>13</v>
      </c>
      <c r="U2848">
        <v>72</v>
      </c>
      <c r="V2848">
        <v>79</v>
      </c>
      <c r="W2848">
        <v>39</v>
      </c>
      <c r="X2848">
        <v>18</v>
      </c>
      <c r="Y2848">
        <v>62</v>
      </c>
    </row>
    <row r="2849" spans="1:25" x14ac:dyDescent="0.35">
      <c r="A2849">
        <v>2848</v>
      </c>
      <c r="B2849" t="s">
        <v>35</v>
      </c>
      <c r="C2849">
        <v>36086</v>
      </c>
      <c r="D2849">
        <f>ROUND(AI_Impact_on_Jobs_20303[[#This Row],[Salary]]/1000, 1)</f>
        <v>36.1</v>
      </c>
      <c r="E2849">
        <v>22</v>
      </c>
      <c r="F28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49" t="s">
        <v>22</v>
      </c>
      <c r="H2849">
        <v>7</v>
      </c>
      <c r="I2849">
        <v>62</v>
      </c>
      <c r="J2849">
        <v>46</v>
      </c>
      <c r="K2849" t="s">
        <v>27</v>
      </c>
      <c r="L2849">
        <f>IF(AI_Impact_on_Jobs_20303[[#This Row],[Risk_Category]] = "Low", AI_Impact_on_Jobs_20303[[#This Row],[Automation_Probability_2030]], 0)</f>
        <v>0</v>
      </c>
      <c r="M2849">
        <f>IF(AI_Impact_on_Jobs_20303[[#This Row],[Risk_Category]]="Medium", AI_Impact_on_Jobs_20303[[#This Row],[Automation_Probability_2030]], 0)</f>
        <v>46</v>
      </c>
      <c r="N2849">
        <f>IF(AI_Impact_on_Jobs_20303[[#This Row],[Risk_Category]]="High", AI_Impact_on_Jobs_20303[[#This Row],[Automation_Probability_2030]], 0)</f>
        <v>0</v>
      </c>
      <c r="O2849">
        <f>AVERAGE(AI_Impact_on_Jobs_20303[[#This Row],[Skill_1]:[Skill_10]])</f>
        <v>50.2</v>
      </c>
      <c r="P2849">
        <v>92</v>
      </c>
      <c r="Q2849">
        <v>63</v>
      </c>
      <c r="R2849">
        <v>15</v>
      </c>
      <c r="S2849">
        <v>72</v>
      </c>
      <c r="T2849">
        <v>35</v>
      </c>
      <c r="U2849">
        <v>49</v>
      </c>
      <c r="V2849">
        <v>42</v>
      </c>
      <c r="W2849">
        <v>73</v>
      </c>
      <c r="X2849">
        <v>22</v>
      </c>
      <c r="Y2849">
        <v>39</v>
      </c>
    </row>
    <row r="2850" spans="1:25" x14ac:dyDescent="0.35">
      <c r="A2850">
        <v>2849</v>
      </c>
      <c r="B2850" t="s">
        <v>43</v>
      </c>
      <c r="C2850">
        <v>65906</v>
      </c>
      <c r="D2850">
        <f>ROUND(AI_Impact_on_Jobs_20303[[#This Row],[Salary]]/1000, 1)</f>
        <v>65.900000000000006</v>
      </c>
      <c r="E2850">
        <v>18</v>
      </c>
      <c r="F28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50" t="s">
        <v>38</v>
      </c>
      <c r="H2850">
        <v>7</v>
      </c>
      <c r="I2850">
        <v>7</v>
      </c>
      <c r="J2850">
        <v>14</v>
      </c>
      <c r="K2850" t="s">
        <v>23</v>
      </c>
      <c r="L2850">
        <f>IF(AI_Impact_on_Jobs_20303[[#This Row],[Risk_Category]] = "Low", AI_Impact_on_Jobs_20303[[#This Row],[Automation_Probability_2030]], 0)</f>
        <v>14</v>
      </c>
      <c r="M2850">
        <f>IF(AI_Impact_on_Jobs_20303[[#This Row],[Risk_Category]]="Medium", AI_Impact_on_Jobs_20303[[#This Row],[Automation_Probability_2030]], 0)</f>
        <v>0</v>
      </c>
      <c r="N2850">
        <f>IF(AI_Impact_on_Jobs_20303[[#This Row],[Risk_Category]]="High", AI_Impact_on_Jobs_20303[[#This Row],[Automation_Probability_2030]], 0)</f>
        <v>0</v>
      </c>
      <c r="O2850">
        <f>AVERAGE(AI_Impact_on_Jobs_20303[[#This Row],[Skill_1]:[Skill_10]])</f>
        <v>41.6</v>
      </c>
      <c r="P2850">
        <v>1</v>
      </c>
      <c r="Q2850">
        <v>53</v>
      </c>
      <c r="R2850">
        <v>28</v>
      </c>
      <c r="S2850">
        <v>1</v>
      </c>
      <c r="T2850">
        <v>42</v>
      </c>
      <c r="U2850">
        <v>93</v>
      </c>
      <c r="V2850">
        <v>92</v>
      </c>
      <c r="W2850">
        <v>37</v>
      </c>
      <c r="X2850">
        <v>45</v>
      </c>
      <c r="Y2850">
        <v>24</v>
      </c>
    </row>
    <row r="2851" spans="1:25" x14ac:dyDescent="0.35">
      <c r="A2851">
        <v>2850</v>
      </c>
      <c r="B2851" t="s">
        <v>41</v>
      </c>
      <c r="C2851">
        <v>70527</v>
      </c>
      <c r="D2851">
        <f>ROUND(AI_Impact_on_Jobs_20303[[#This Row],[Salary]]/1000, 1)</f>
        <v>70.5</v>
      </c>
      <c r="E2851">
        <v>20</v>
      </c>
      <c r="F28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51" t="s">
        <v>38</v>
      </c>
      <c r="H2851">
        <v>69</v>
      </c>
      <c r="I2851">
        <v>13</v>
      </c>
      <c r="J2851">
        <v>92</v>
      </c>
      <c r="K2851" t="s">
        <v>20</v>
      </c>
      <c r="L2851">
        <f>IF(AI_Impact_on_Jobs_20303[[#This Row],[Risk_Category]] = "Low", AI_Impact_on_Jobs_20303[[#This Row],[Automation_Probability_2030]], 0)</f>
        <v>0</v>
      </c>
      <c r="M2851">
        <f>IF(AI_Impact_on_Jobs_20303[[#This Row],[Risk_Category]]="Medium", AI_Impact_on_Jobs_20303[[#This Row],[Automation_Probability_2030]], 0)</f>
        <v>0</v>
      </c>
      <c r="N2851">
        <f>IF(AI_Impact_on_Jobs_20303[[#This Row],[Risk_Category]]="High", AI_Impact_on_Jobs_20303[[#This Row],[Automation_Probability_2030]], 0)</f>
        <v>92</v>
      </c>
      <c r="O2851">
        <f>AVERAGE(AI_Impact_on_Jobs_20303[[#This Row],[Skill_1]:[Skill_10]])</f>
        <v>50.6</v>
      </c>
      <c r="P2851">
        <v>94</v>
      </c>
      <c r="Q2851">
        <v>92</v>
      </c>
      <c r="R2851">
        <v>3</v>
      </c>
      <c r="S2851">
        <v>98</v>
      </c>
      <c r="T2851">
        <v>38</v>
      </c>
      <c r="U2851">
        <v>89</v>
      </c>
      <c r="V2851">
        <v>44</v>
      </c>
      <c r="W2851">
        <v>42</v>
      </c>
      <c r="X2851">
        <v>1</v>
      </c>
      <c r="Y2851">
        <v>5</v>
      </c>
    </row>
    <row r="2852" spans="1:25" x14ac:dyDescent="0.35">
      <c r="A2852">
        <v>2851</v>
      </c>
      <c r="B2852" t="s">
        <v>42</v>
      </c>
      <c r="C2852">
        <v>91894</v>
      </c>
      <c r="D2852">
        <f>ROUND(AI_Impact_on_Jobs_20303[[#This Row],[Salary]]/1000, 1)</f>
        <v>91.9</v>
      </c>
      <c r="E2852">
        <v>22</v>
      </c>
      <c r="F28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52" t="s">
        <v>22</v>
      </c>
      <c r="H2852">
        <v>94</v>
      </c>
      <c r="I2852">
        <v>72</v>
      </c>
      <c r="J2852">
        <v>34</v>
      </c>
      <c r="K2852" t="s">
        <v>27</v>
      </c>
      <c r="L2852">
        <f>IF(AI_Impact_on_Jobs_20303[[#This Row],[Risk_Category]] = "Low", AI_Impact_on_Jobs_20303[[#This Row],[Automation_Probability_2030]], 0)</f>
        <v>0</v>
      </c>
      <c r="M2852">
        <f>IF(AI_Impact_on_Jobs_20303[[#This Row],[Risk_Category]]="Medium", AI_Impact_on_Jobs_20303[[#This Row],[Automation_Probability_2030]], 0)</f>
        <v>34</v>
      </c>
      <c r="N2852">
        <f>IF(AI_Impact_on_Jobs_20303[[#This Row],[Risk_Category]]="High", AI_Impact_on_Jobs_20303[[#This Row],[Automation_Probability_2030]], 0)</f>
        <v>0</v>
      </c>
      <c r="O2852">
        <f>AVERAGE(AI_Impact_on_Jobs_20303[[#This Row],[Skill_1]:[Skill_10]])</f>
        <v>33</v>
      </c>
      <c r="P2852">
        <v>21</v>
      </c>
      <c r="Q2852">
        <v>21</v>
      </c>
      <c r="R2852">
        <v>29</v>
      </c>
      <c r="S2852">
        <v>9</v>
      </c>
      <c r="T2852">
        <v>24</v>
      </c>
      <c r="U2852">
        <v>92</v>
      </c>
      <c r="V2852">
        <v>89</v>
      </c>
      <c r="W2852">
        <v>32</v>
      </c>
      <c r="X2852">
        <v>10</v>
      </c>
      <c r="Y2852">
        <v>3</v>
      </c>
    </row>
    <row r="2853" spans="1:25" x14ac:dyDescent="0.35">
      <c r="A2853">
        <v>2852</v>
      </c>
      <c r="B2853" t="s">
        <v>44</v>
      </c>
      <c r="C2853">
        <v>78145</v>
      </c>
      <c r="D2853">
        <f>ROUND(AI_Impact_on_Jobs_20303[[#This Row],[Salary]]/1000, 1)</f>
        <v>78.099999999999994</v>
      </c>
      <c r="E2853">
        <v>11</v>
      </c>
      <c r="F28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53" t="s">
        <v>38</v>
      </c>
      <c r="H2853">
        <v>91</v>
      </c>
      <c r="I2853">
        <v>123</v>
      </c>
      <c r="J2853">
        <v>69</v>
      </c>
      <c r="K2853" t="s">
        <v>27</v>
      </c>
      <c r="L2853">
        <f>IF(AI_Impact_on_Jobs_20303[[#This Row],[Risk_Category]] = "Low", AI_Impact_on_Jobs_20303[[#This Row],[Automation_Probability_2030]], 0)</f>
        <v>0</v>
      </c>
      <c r="M2853">
        <f>IF(AI_Impact_on_Jobs_20303[[#This Row],[Risk_Category]]="Medium", AI_Impact_on_Jobs_20303[[#This Row],[Automation_Probability_2030]], 0)</f>
        <v>69</v>
      </c>
      <c r="N2853">
        <f>IF(AI_Impact_on_Jobs_20303[[#This Row],[Risk_Category]]="High", AI_Impact_on_Jobs_20303[[#This Row],[Automation_Probability_2030]], 0)</f>
        <v>0</v>
      </c>
      <c r="O2853">
        <f>AVERAGE(AI_Impact_on_Jobs_20303[[#This Row],[Skill_1]:[Skill_10]])</f>
        <v>49.3</v>
      </c>
      <c r="P2853">
        <v>89</v>
      </c>
      <c r="Q2853">
        <v>22</v>
      </c>
      <c r="R2853">
        <v>76</v>
      </c>
      <c r="S2853">
        <v>5</v>
      </c>
      <c r="T2853">
        <v>82</v>
      </c>
      <c r="U2853">
        <v>6</v>
      </c>
      <c r="V2853">
        <v>96</v>
      </c>
      <c r="W2853">
        <v>96</v>
      </c>
      <c r="X2853">
        <v>5</v>
      </c>
      <c r="Y2853">
        <v>16</v>
      </c>
    </row>
    <row r="2854" spans="1:25" x14ac:dyDescent="0.35">
      <c r="A2854">
        <v>2853</v>
      </c>
      <c r="B2854" t="s">
        <v>26</v>
      </c>
      <c r="C2854">
        <v>95056</v>
      </c>
      <c r="D2854">
        <f>ROUND(AI_Impact_on_Jobs_20303[[#This Row],[Salary]]/1000, 1)</f>
        <v>95.1</v>
      </c>
      <c r="E2854">
        <v>9</v>
      </c>
      <c r="F28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54" t="s">
        <v>38</v>
      </c>
      <c r="H2854">
        <v>88</v>
      </c>
      <c r="I2854">
        <v>131</v>
      </c>
      <c r="J2854">
        <v>69</v>
      </c>
      <c r="K2854" t="s">
        <v>27</v>
      </c>
      <c r="L2854">
        <f>IF(AI_Impact_on_Jobs_20303[[#This Row],[Risk_Category]] = "Low", AI_Impact_on_Jobs_20303[[#This Row],[Automation_Probability_2030]], 0)</f>
        <v>0</v>
      </c>
      <c r="M2854">
        <f>IF(AI_Impact_on_Jobs_20303[[#This Row],[Risk_Category]]="Medium", AI_Impact_on_Jobs_20303[[#This Row],[Automation_Probability_2030]], 0)</f>
        <v>69</v>
      </c>
      <c r="N2854">
        <f>IF(AI_Impact_on_Jobs_20303[[#This Row],[Risk_Category]]="High", AI_Impact_on_Jobs_20303[[#This Row],[Automation_Probability_2030]], 0)</f>
        <v>0</v>
      </c>
      <c r="O2854">
        <f>AVERAGE(AI_Impact_on_Jobs_20303[[#This Row],[Skill_1]:[Skill_10]])</f>
        <v>46.4</v>
      </c>
      <c r="P2854">
        <v>62</v>
      </c>
      <c r="Q2854">
        <v>26</v>
      </c>
      <c r="R2854">
        <v>3</v>
      </c>
      <c r="S2854">
        <v>22</v>
      </c>
      <c r="T2854">
        <v>68</v>
      </c>
      <c r="U2854">
        <v>93</v>
      </c>
      <c r="V2854">
        <v>32</v>
      </c>
      <c r="W2854">
        <v>88</v>
      </c>
      <c r="X2854">
        <v>39</v>
      </c>
      <c r="Y2854">
        <v>31</v>
      </c>
    </row>
    <row r="2855" spans="1:25" x14ac:dyDescent="0.35">
      <c r="A2855">
        <v>2854</v>
      </c>
      <c r="B2855" t="s">
        <v>18</v>
      </c>
      <c r="C2855">
        <v>135949</v>
      </c>
      <c r="D2855">
        <f>ROUND(AI_Impact_on_Jobs_20303[[#This Row],[Salary]]/1000, 1)</f>
        <v>135.9</v>
      </c>
      <c r="E2855">
        <v>14</v>
      </c>
      <c r="F28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55" t="s">
        <v>38</v>
      </c>
      <c r="H2855">
        <v>44</v>
      </c>
      <c r="I2855">
        <v>141</v>
      </c>
      <c r="J2855">
        <v>82</v>
      </c>
      <c r="K2855" t="s">
        <v>20</v>
      </c>
      <c r="L2855">
        <f>IF(AI_Impact_on_Jobs_20303[[#This Row],[Risk_Category]] = "Low", AI_Impact_on_Jobs_20303[[#This Row],[Automation_Probability_2030]], 0)</f>
        <v>0</v>
      </c>
      <c r="M2855">
        <f>IF(AI_Impact_on_Jobs_20303[[#This Row],[Risk_Category]]="Medium", AI_Impact_on_Jobs_20303[[#This Row],[Automation_Probability_2030]], 0)</f>
        <v>0</v>
      </c>
      <c r="N2855">
        <f>IF(AI_Impact_on_Jobs_20303[[#This Row],[Risk_Category]]="High", AI_Impact_on_Jobs_20303[[#This Row],[Automation_Probability_2030]], 0)</f>
        <v>82</v>
      </c>
      <c r="O2855">
        <f>AVERAGE(AI_Impact_on_Jobs_20303[[#This Row],[Skill_1]:[Skill_10]])</f>
        <v>34.200000000000003</v>
      </c>
      <c r="P2855">
        <v>28</v>
      </c>
      <c r="Q2855">
        <v>84</v>
      </c>
      <c r="R2855">
        <v>10</v>
      </c>
      <c r="S2855">
        <v>65</v>
      </c>
      <c r="T2855">
        <v>25</v>
      </c>
      <c r="U2855">
        <v>24</v>
      </c>
      <c r="V2855">
        <v>6</v>
      </c>
      <c r="W2855">
        <v>8</v>
      </c>
      <c r="X2855">
        <v>91</v>
      </c>
      <c r="Y2855">
        <v>1</v>
      </c>
    </row>
    <row r="2856" spans="1:25" x14ac:dyDescent="0.35">
      <c r="A2856">
        <v>2855</v>
      </c>
      <c r="B2856" t="s">
        <v>33</v>
      </c>
      <c r="C2856">
        <v>78793</v>
      </c>
      <c r="D2856">
        <f>ROUND(AI_Impact_on_Jobs_20303[[#This Row],[Salary]]/1000, 1)</f>
        <v>78.8</v>
      </c>
      <c r="E2856">
        <v>17</v>
      </c>
      <c r="F28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56" t="s">
        <v>22</v>
      </c>
      <c r="H2856">
        <v>14</v>
      </c>
      <c r="I2856">
        <v>144</v>
      </c>
      <c r="J2856">
        <v>9</v>
      </c>
      <c r="K2856" t="s">
        <v>20</v>
      </c>
      <c r="L2856">
        <f>IF(AI_Impact_on_Jobs_20303[[#This Row],[Risk_Category]] = "Low", AI_Impact_on_Jobs_20303[[#This Row],[Automation_Probability_2030]], 0)</f>
        <v>0</v>
      </c>
      <c r="M2856">
        <f>IF(AI_Impact_on_Jobs_20303[[#This Row],[Risk_Category]]="Medium", AI_Impact_on_Jobs_20303[[#This Row],[Automation_Probability_2030]], 0)</f>
        <v>0</v>
      </c>
      <c r="N2856">
        <f>IF(AI_Impact_on_Jobs_20303[[#This Row],[Risk_Category]]="High", AI_Impact_on_Jobs_20303[[#This Row],[Automation_Probability_2030]], 0)</f>
        <v>9</v>
      </c>
      <c r="O2856">
        <f>AVERAGE(AI_Impact_on_Jobs_20303[[#This Row],[Skill_1]:[Skill_10]])</f>
        <v>57</v>
      </c>
      <c r="P2856">
        <v>68</v>
      </c>
      <c r="Q2856">
        <v>41</v>
      </c>
      <c r="R2856">
        <v>91</v>
      </c>
      <c r="S2856">
        <v>53</v>
      </c>
      <c r="T2856">
        <v>37</v>
      </c>
      <c r="U2856">
        <v>59</v>
      </c>
      <c r="V2856">
        <v>23</v>
      </c>
      <c r="W2856">
        <v>27</v>
      </c>
      <c r="X2856">
        <v>92</v>
      </c>
      <c r="Y2856">
        <v>79</v>
      </c>
    </row>
    <row r="2857" spans="1:25" x14ac:dyDescent="0.35">
      <c r="A2857">
        <v>2856</v>
      </c>
      <c r="B2857" t="s">
        <v>34</v>
      </c>
      <c r="C2857">
        <v>81380</v>
      </c>
      <c r="D2857">
        <f>ROUND(AI_Impact_on_Jobs_20303[[#This Row],[Salary]]/1000, 1)</f>
        <v>81.400000000000006</v>
      </c>
      <c r="E2857">
        <v>26</v>
      </c>
      <c r="F28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57" t="s">
        <v>25</v>
      </c>
      <c r="H2857">
        <v>42</v>
      </c>
      <c r="I2857">
        <v>131</v>
      </c>
      <c r="J2857">
        <v>53</v>
      </c>
      <c r="K2857" t="s">
        <v>27</v>
      </c>
      <c r="L2857">
        <f>IF(AI_Impact_on_Jobs_20303[[#This Row],[Risk_Category]] = "Low", AI_Impact_on_Jobs_20303[[#This Row],[Automation_Probability_2030]], 0)</f>
        <v>0</v>
      </c>
      <c r="M2857">
        <f>IF(AI_Impact_on_Jobs_20303[[#This Row],[Risk_Category]]="Medium", AI_Impact_on_Jobs_20303[[#This Row],[Automation_Probability_2030]], 0)</f>
        <v>53</v>
      </c>
      <c r="N2857">
        <f>IF(AI_Impact_on_Jobs_20303[[#This Row],[Risk_Category]]="High", AI_Impact_on_Jobs_20303[[#This Row],[Automation_Probability_2030]], 0)</f>
        <v>0</v>
      </c>
      <c r="O2857">
        <f>AVERAGE(AI_Impact_on_Jobs_20303[[#This Row],[Skill_1]:[Skill_10]])</f>
        <v>56.5</v>
      </c>
      <c r="P2857">
        <v>42</v>
      </c>
      <c r="Q2857">
        <v>52</v>
      </c>
      <c r="R2857">
        <v>23</v>
      </c>
      <c r="S2857">
        <v>2</v>
      </c>
      <c r="T2857">
        <v>99</v>
      </c>
      <c r="U2857">
        <v>97</v>
      </c>
      <c r="V2857">
        <v>42</v>
      </c>
      <c r="W2857">
        <v>52</v>
      </c>
      <c r="X2857">
        <v>83</v>
      </c>
      <c r="Y2857">
        <v>73</v>
      </c>
    </row>
    <row r="2858" spans="1:25" x14ac:dyDescent="0.35">
      <c r="A2858">
        <v>2857</v>
      </c>
      <c r="B2858" t="s">
        <v>18</v>
      </c>
      <c r="C2858">
        <v>33827</v>
      </c>
      <c r="D2858">
        <f>ROUND(AI_Impact_on_Jobs_20303[[#This Row],[Salary]]/1000, 1)</f>
        <v>33.799999999999997</v>
      </c>
      <c r="E2858">
        <v>10</v>
      </c>
      <c r="F28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58" t="s">
        <v>25</v>
      </c>
      <c r="H2858">
        <v>37</v>
      </c>
      <c r="I2858">
        <v>75</v>
      </c>
      <c r="J2858">
        <v>95</v>
      </c>
      <c r="K2858" t="s">
        <v>20</v>
      </c>
      <c r="L2858">
        <f>IF(AI_Impact_on_Jobs_20303[[#This Row],[Risk_Category]] = "Low", AI_Impact_on_Jobs_20303[[#This Row],[Automation_Probability_2030]], 0)</f>
        <v>0</v>
      </c>
      <c r="M2858">
        <f>IF(AI_Impact_on_Jobs_20303[[#This Row],[Risk_Category]]="Medium", AI_Impact_on_Jobs_20303[[#This Row],[Automation_Probability_2030]], 0)</f>
        <v>0</v>
      </c>
      <c r="N2858">
        <f>IF(AI_Impact_on_Jobs_20303[[#This Row],[Risk_Category]]="High", AI_Impact_on_Jobs_20303[[#This Row],[Automation_Probability_2030]], 0)</f>
        <v>95</v>
      </c>
      <c r="O2858">
        <f>AVERAGE(AI_Impact_on_Jobs_20303[[#This Row],[Skill_1]:[Skill_10]])</f>
        <v>54.5</v>
      </c>
      <c r="P2858">
        <v>75</v>
      </c>
      <c r="Q2858">
        <v>5</v>
      </c>
      <c r="R2858">
        <v>9</v>
      </c>
      <c r="S2858">
        <v>93</v>
      </c>
      <c r="T2858">
        <v>33</v>
      </c>
      <c r="U2858">
        <v>64</v>
      </c>
      <c r="V2858">
        <v>68</v>
      </c>
      <c r="W2858">
        <v>73</v>
      </c>
      <c r="X2858">
        <v>69</v>
      </c>
      <c r="Y2858">
        <v>56</v>
      </c>
    </row>
    <row r="2859" spans="1:25" x14ac:dyDescent="0.35">
      <c r="A2859">
        <v>2858</v>
      </c>
      <c r="B2859" t="s">
        <v>35</v>
      </c>
      <c r="C2859">
        <v>103038</v>
      </c>
      <c r="D2859">
        <f>ROUND(AI_Impact_on_Jobs_20303[[#This Row],[Salary]]/1000, 1)</f>
        <v>103</v>
      </c>
      <c r="E2859">
        <v>28</v>
      </c>
      <c r="F28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59" t="s">
        <v>25</v>
      </c>
      <c r="H2859">
        <v>51</v>
      </c>
      <c r="I2859">
        <v>61</v>
      </c>
      <c r="J2859">
        <v>33</v>
      </c>
      <c r="K2859" t="s">
        <v>27</v>
      </c>
      <c r="L2859">
        <f>IF(AI_Impact_on_Jobs_20303[[#This Row],[Risk_Category]] = "Low", AI_Impact_on_Jobs_20303[[#This Row],[Automation_Probability_2030]], 0)</f>
        <v>0</v>
      </c>
      <c r="M2859">
        <f>IF(AI_Impact_on_Jobs_20303[[#This Row],[Risk_Category]]="Medium", AI_Impact_on_Jobs_20303[[#This Row],[Automation_Probability_2030]], 0)</f>
        <v>33</v>
      </c>
      <c r="N2859">
        <f>IF(AI_Impact_on_Jobs_20303[[#This Row],[Risk_Category]]="High", AI_Impact_on_Jobs_20303[[#This Row],[Automation_Probability_2030]], 0)</f>
        <v>0</v>
      </c>
      <c r="O2859">
        <f>AVERAGE(AI_Impact_on_Jobs_20303[[#This Row],[Skill_1]:[Skill_10]])</f>
        <v>41.6</v>
      </c>
      <c r="P2859">
        <v>2</v>
      </c>
      <c r="Q2859">
        <v>43</v>
      </c>
      <c r="R2859">
        <v>27</v>
      </c>
      <c r="S2859">
        <v>9</v>
      </c>
      <c r="T2859">
        <v>87</v>
      </c>
      <c r="U2859">
        <v>84</v>
      </c>
      <c r="V2859">
        <v>87</v>
      </c>
      <c r="W2859">
        <v>3</v>
      </c>
      <c r="X2859">
        <v>43</v>
      </c>
      <c r="Y2859">
        <v>31</v>
      </c>
    </row>
    <row r="2860" spans="1:25" x14ac:dyDescent="0.35">
      <c r="A2860">
        <v>2859</v>
      </c>
      <c r="B2860" t="s">
        <v>42</v>
      </c>
      <c r="C2860">
        <v>122276</v>
      </c>
      <c r="D2860">
        <f>ROUND(AI_Impact_on_Jobs_20303[[#This Row],[Salary]]/1000, 1)</f>
        <v>122.3</v>
      </c>
      <c r="E2860">
        <v>7</v>
      </c>
      <c r="F28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60" t="s">
        <v>22</v>
      </c>
      <c r="H2860">
        <v>92</v>
      </c>
      <c r="I2860">
        <v>112</v>
      </c>
      <c r="J2860">
        <v>35</v>
      </c>
      <c r="K2860" t="s">
        <v>27</v>
      </c>
      <c r="L2860">
        <f>IF(AI_Impact_on_Jobs_20303[[#This Row],[Risk_Category]] = "Low", AI_Impact_on_Jobs_20303[[#This Row],[Automation_Probability_2030]], 0)</f>
        <v>0</v>
      </c>
      <c r="M2860">
        <f>IF(AI_Impact_on_Jobs_20303[[#This Row],[Risk_Category]]="Medium", AI_Impact_on_Jobs_20303[[#This Row],[Automation_Probability_2030]], 0)</f>
        <v>35</v>
      </c>
      <c r="N2860">
        <f>IF(AI_Impact_on_Jobs_20303[[#This Row],[Risk_Category]]="High", AI_Impact_on_Jobs_20303[[#This Row],[Automation_Probability_2030]], 0)</f>
        <v>0</v>
      </c>
      <c r="O2860">
        <f>AVERAGE(AI_Impact_on_Jobs_20303[[#This Row],[Skill_1]:[Skill_10]])</f>
        <v>46.5</v>
      </c>
      <c r="P2860">
        <v>21</v>
      </c>
      <c r="Q2860">
        <v>45</v>
      </c>
      <c r="R2860">
        <v>5</v>
      </c>
      <c r="S2860">
        <v>27</v>
      </c>
      <c r="T2860">
        <v>7</v>
      </c>
      <c r="U2860">
        <v>92</v>
      </c>
      <c r="V2860">
        <v>93</v>
      </c>
      <c r="W2860">
        <v>52</v>
      </c>
      <c r="X2860">
        <v>31</v>
      </c>
      <c r="Y2860">
        <v>92</v>
      </c>
    </row>
    <row r="2861" spans="1:25" x14ac:dyDescent="0.35">
      <c r="A2861">
        <v>2860</v>
      </c>
      <c r="B2861" t="s">
        <v>41</v>
      </c>
      <c r="C2861">
        <v>89309</v>
      </c>
      <c r="D2861">
        <f>ROUND(AI_Impact_on_Jobs_20303[[#This Row],[Salary]]/1000, 1)</f>
        <v>89.3</v>
      </c>
      <c r="E2861">
        <v>28</v>
      </c>
      <c r="F28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61" t="s">
        <v>38</v>
      </c>
      <c r="H2861">
        <v>59</v>
      </c>
      <c r="I2861">
        <v>133</v>
      </c>
      <c r="J2861">
        <v>81</v>
      </c>
      <c r="K2861" t="s">
        <v>20</v>
      </c>
      <c r="L2861">
        <f>IF(AI_Impact_on_Jobs_20303[[#This Row],[Risk_Category]] = "Low", AI_Impact_on_Jobs_20303[[#This Row],[Automation_Probability_2030]], 0)</f>
        <v>0</v>
      </c>
      <c r="M2861">
        <f>IF(AI_Impact_on_Jobs_20303[[#This Row],[Risk_Category]]="Medium", AI_Impact_on_Jobs_20303[[#This Row],[Automation_Probability_2030]], 0)</f>
        <v>0</v>
      </c>
      <c r="N2861">
        <f>IF(AI_Impact_on_Jobs_20303[[#This Row],[Risk_Category]]="High", AI_Impact_on_Jobs_20303[[#This Row],[Automation_Probability_2030]], 0)</f>
        <v>81</v>
      </c>
      <c r="O2861">
        <f>AVERAGE(AI_Impact_on_Jobs_20303[[#This Row],[Skill_1]:[Skill_10]])</f>
        <v>26</v>
      </c>
      <c r="P2861">
        <v>11</v>
      </c>
      <c r="Q2861">
        <v>94</v>
      </c>
      <c r="R2861">
        <v>53</v>
      </c>
      <c r="S2861">
        <v>7</v>
      </c>
      <c r="T2861">
        <v>39</v>
      </c>
      <c r="U2861">
        <v>14</v>
      </c>
      <c r="V2861">
        <v>27</v>
      </c>
      <c r="W2861">
        <v>4</v>
      </c>
      <c r="X2861">
        <v>9</v>
      </c>
      <c r="Y2861">
        <v>2</v>
      </c>
    </row>
    <row r="2862" spans="1:25" x14ac:dyDescent="0.35">
      <c r="A2862">
        <v>2861</v>
      </c>
      <c r="B2862" t="s">
        <v>28</v>
      </c>
      <c r="C2862">
        <v>57891</v>
      </c>
      <c r="D2862">
        <f>ROUND(AI_Impact_on_Jobs_20303[[#This Row],[Salary]]/1000, 1)</f>
        <v>57.9</v>
      </c>
      <c r="E2862">
        <v>27</v>
      </c>
      <c r="F28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62" t="s">
        <v>25</v>
      </c>
      <c r="H2862">
        <v>99</v>
      </c>
      <c r="I2862">
        <v>134</v>
      </c>
      <c r="J2862">
        <v>33</v>
      </c>
      <c r="K2862" t="s">
        <v>27</v>
      </c>
      <c r="L2862">
        <f>IF(AI_Impact_on_Jobs_20303[[#This Row],[Risk_Category]] = "Low", AI_Impact_on_Jobs_20303[[#This Row],[Automation_Probability_2030]], 0)</f>
        <v>0</v>
      </c>
      <c r="M2862">
        <f>IF(AI_Impact_on_Jobs_20303[[#This Row],[Risk_Category]]="Medium", AI_Impact_on_Jobs_20303[[#This Row],[Automation_Probability_2030]], 0)</f>
        <v>33</v>
      </c>
      <c r="N2862">
        <f>IF(AI_Impact_on_Jobs_20303[[#This Row],[Risk_Category]]="High", AI_Impact_on_Jobs_20303[[#This Row],[Automation_Probability_2030]], 0)</f>
        <v>0</v>
      </c>
      <c r="O2862">
        <f>AVERAGE(AI_Impact_on_Jobs_20303[[#This Row],[Skill_1]:[Skill_10]])</f>
        <v>41.8</v>
      </c>
      <c r="P2862">
        <v>84</v>
      </c>
      <c r="Q2862">
        <v>54</v>
      </c>
      <c r="R2862">
        <v>66</v>
      </c>
      <c r="S2862">
        <v>13</v>
      </c>
      <c r="T2862">
        <v>4</v>
      </c>
      <c r="U2862">
        <v>88</v>
      </c>
      <c r="V2862">
        <v>43</v>
      </c>
      <c r="W2862">
        <v>13</v>
      </c>
      <c r="X2862">
        <v>31</v>
      </c>
      <c r="Y2862">
        <v>22</v>
      </c>
    </row>
    <row r="2863" spans="1:25" x14ac:dyDescent="0.35">
      <c r="A2863">
        <v>2862</v>
      </c>
      <c r="B2863" t="s">
        <v>40</v>
      </c>
      <c r="C2863">
        <v>61766</v>
      </c>
      <c r="D2863">
        <f>ROUND(AI_Impact_on_Jobs_20303[[#This Row],[Salary]]/1000, 1)</f>
        <v>61.8</v>
      </c>
      <c r="E2863">
        <v>29</v>
      </c>
      <c r="F28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63" t="s">
        <v>38</v>
      </c>
      <c r="H2863">
        <v>91</v>
      </c>
      <c r="I2863">
        <v>123</v>
      </c>
      <c r="J2863">
        <v>26</v>
      </c>
      <c r="K2863" t="s">
        <v>23</v>
      </c>
      <c r="L2863">
        <f>IF(AI_Impact_on_Jobs_20303[[#This Row],[Risk_Category]] = "Low", AI_Impact_on_Jobs_20303[[#This Row],[Automation_Probability_2030]], 0)</f>
        <v>26</v>
      </c>
      <c r="M2863">
        <f>IF(AI_Impact_on_Jobs_20303[[#This Row],[Risk_Category]]="Medium", AI_Impact_on_Jobs_20303[[#This Row],[Automation_Probability_2030]], 0)</f>
        <v>0</v>
      </c>
      <c r="N2863">
        <f>IF(AI_Impact_on_Jobs_20303[[#This Row],[Risk_Category]]="High", AI_Impact_on_Jobs_20303[[#This Row],[Automation_Probability_2030]], 0)</f>
        <v>0</v>
      </c>
      <c r="O2863">
        <f>AVERAGE(AI_Impact_on_Jobs_20303[[#This Row],[Skill_1]:[Skill_10]])</f>
        <v>36.200000000000003</v>
      </c>
      <c r="P2863">
        <v>81</v>
      </c>
      <c r="Q2863">
        <v>1</v>
      </c>
      <c r="R2863">
        <v>12</v>
      </c>
      <c r="S2863">
        <v>42</v>
      </c>
      <c r="T2863">
        <v>11</v>
      </c>
      <c r="U2863">
        <v>73</v>
      </c>
      <c r="V2863">
        <v>7</v>
      </c>
      <c r="W2863">
        <v>42</v>
      </c>
      <c r="X2863">
        <v>39</v>
      </c>
      <c r="Y2863">
        <v>54</v>
      </c>
    </row>
    <row r="2864" spans="1:25" x14ac:dyDescent="0.35">
      <c r="A2864">
        <v>2863</v>
      </c>
      <c r="B2864" t="s">
        <v>44</v>
      </c>
      <c r="C2864">
        <v>87657</v>
      </c>
      <c r="D2864">
        <f>ROUND(AI_Impact_on_Jobs_20303[[#This Row],[Salary]]/1000, 1)</f>
        <v>87.7</v>
      </c>
      <c r="E2864">
        <v>18</v>
      </c>
      <c r="F28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64" t="s">
        <v>19</v>
      </c>
      <c r="H2864">
        <v>95</v>
      </c>
      <c r="I2864">
        <v>77</v>
      </c>
      <c r="J2864">
        <v>57</v>
      </c>
      <c r="K2864" t="s">
        <v>27</v>
      </c>
      <c r="L2864">
        <f>IF(AI_Impact_on_Jobs_20303[[#This Row],[Risk_Category]] = "Low", AI_Impact_on_Jobs_20303[[#This Row],[Automation_Probability_2030]], 0)</f>
        <v>0</v>
      </c>
      <c r="M2864">
        <f>IF(AI_Impact_on_Jobs_20303[[#This Row],[Risk_Category]]="Medium", AI_Impact_on_Jobs_20303[[#This Row],[Automation_Probability_2030]], 0)</f>
        <v>57</v>
      </c>
      <c r="N2864">
        <f>IF(AI_Impact_on_Jobs_20303[[#This Row],[Risk_Category]]="High", AI_Impact_on_Jobs_20303[[#This Row],[Automation_Probability_2030]], 0)</f>
        <v>0</v>
      </c>
      <c r="O2864">
        <f>AVERAGE(AI_Impact_on_Jobs_20303[[#This Row],[Skill_1]:[Skill_10]])</f>
        <v>24.5</v>
      </c>
      <c r="P2864">
        <v>4</v>
      </c>
      <c r="Q2864">
        <v>0</v>
      </c>
      <c r="R2864">
        <v>3</v>
      </c>
      <c r="S2864">
        <v>45</v>
      </c>
      <c r="T2864">
        <v>56</v>
      </c>
      <c r="U2864">
        <v>1</v>
      </c>
      <c r="V2864">
        <v>4</v>
      </c>
      <c r="W2864">
        <v>4</v>
      </c>
      <c r="X2864">
        <v>65</v>
      </c>
      <c r="Y2864">
        <v>63</v>
      </c>
    </row>
    <row r="2865" spans="1:25" x14ac:dyDescent="0.35">
      <c r="A2865">
        <v>2864</v>
      </c>
      <c r="B2865" t="s">
        <v>24</v>
      </c>
      <c r="C2865">
        <v>48476</v>
      </c>
      <c r="D2865">
        <f>ROUND(AI_Impact_on_Jobs_20303[[#This Row],[Salary]]/1000, 1)</f>
        <v>48.5</v>
      </c>
      <c r="E2865">
        <v>6</v>
      </c>
      <c r="F28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65" t="s">
        <v>25</v>
      </c>
      <c r="H2865">
        <v>55</v>
      </c>
      <c r="I2865">
        <v>112</v>
      </c>
      <c r="J2865">
        <v>77</v>
      </c>
      <c r="K2865" t="s">
        <v>20</v>
      </c>
      <c r="L2865">
        <f>IF(AI_Impact_on_Jobs_20303[[#This Row],[Risk_Category]] = "Low", AI_Impact_on_Jobs_20303[[#This Row],[Automation_Probability_2030]], 0)</f>
        <v>0</v>
      </c>
      <c r="M2865">
        <f>IF(AI_Impact_on_Jobs_20303[[#This Row],[Risk_Category]]="Medium", AI_Impact_on_Jobs_20303[[#This Row],[Automation_Probability_2030]], 0)</f>
        <v>0</v>
      </c>
      <c r="N2865">
        <f>IF(AI_Impact_on_Jobs_20303[[#This Row],[Risk_Category]]="High", AI_Impact_on_Jobs_20303[[#This Row],[Automation_Probability_2030]], 0)</f>
        <v>77</v>
      </c>
      <c r="O2865">
        <f>AVERAGE(AI_Impact_on_Jobs_20303[[#This Row],[Skill_1]:[Skill_10]])</f>
        <v>60.4</v>
      </c>
      <c r="P2865">
        <v>9</v>
      </c>
      <c r="Q2865">
        <v>74</v>
      </c>
      <c r="R2865">
        <v>61</v>
      </c>
      <c r="S2865">
        <v>94</v>
      </c>
      <c r="T2865">
        <v>99</v>
      </c>
      <c r="U2865">
        <v>85</v>
      </c>
      <c r="V2865">
        <v>99</v>
      </c>
      <c r="W2865">
        <v>65</v>
      </c>
      <c r="X2865">
        <v>9</v>
      </c>
      <c r="Y2865">
        <v>9</v>
      </c>
    </row>
    <row r="2866" spans="1:25" x14ac:dyDescent="0.35">
      <c r="A2866">
        <v>2865</v>
      </c>
      <c r="B2866" t="s">
        <v>39</v>
      </c>
      <c r="C2866">
        <v>121860</v>
      </c>
      <c r="D2866">
        <f>ROUND(AI_Impact_on_Jobs_20303[[#This Row],[Salary]]/1000, 1)</f>
        <v>121.9</v>
      </c>
      <c r="E2866">
        <v>21</v>
      </c>
      <c r="F28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66" t="s">
        <v>22</v>
      </c>
      <c r="H2866">
        <v>24</v>
      </c>
      <c r="I2866">
        <v>56</v>
      </c>
      <c r="J2866">
        <v>82</v>
      </c>
      <c r="K2866" t="s">
        <v>20</v>
      </c>
      <c r="L2866">
        <f>IF(AI_Impact_on_Jobs_20303[[#This Row],[Risk_Category]] = "Low", AI_Impact_on_Jobs_20303[[#This Row],[Automation_Probability_2030]], 0)</f>
        <v>0</v>
      </c>
      <c r="M2866">
        <f>IF(AI_Impact_on_Jobs_20303[[#This Row],[Risk_Category]]="Medium", AI_Impact_on_Jobs_20303[[#This Row],[Automation_Probability_2030]], 0)</f>
        <v>0</v>
      </c>
      <c r="N2866">
        <f>IF(AI_Impact_on_Jobs_20303[[#This Row],[Risk_Category]]="High", AI_Impact_on_Jobs_20303[[#This Row],[Automation_Probability_2030]], 0)</f>
        <v>82</v>
      </c>
      <c r="O2866">
        <f>AVERAGE(AI_Impact_on_Jobs_20303[[#This Row],[Skill_1]:[Skill_10]])</f>
        <v>43.7</v>
      </c>
      <c r="P2866">
        <v>31</v>
      </c>
      <c r="Q2866">
        <v>59</v>
      </c>
      <c r="R2866">
        <v>6</v>
      </c>
      <c r="S2866">
        <v>68</v>
      </c>
      <c r="T2866">
        <v>58</v>
      </c>
      <c r="U2866">
        <v>38</v>
      </c>
      <c r="V2866">
        <v>2</v>
      </c>
      <c r="W2866">
        <v>91</v>
      </c>
      <c r="X2866">
        <v>33</v>
      </c>
      <c r="Y2866">
        <v>51</v>
      </c>
    </row>
    <row r="2867" spans="1:25" x14ac:dyDescent="0.35">
      <c r="A2867">
        <v>2866</v>
      </c>
      <c r="B2867" t="s">
        <v>36</v>
      </c>
      <c r="C2867">
        <v>125798</v>
      </c>
      <c r="D2867">
        <f>ROUND(AI_Impact_on_Jobs_20303[[#This Row],[Salary]]/1000, 1)</f>
        <v>125.8</v>
      </c>
      <c r="E2867">
        <v>4</v>
      </c>
      <c r="F28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67" t="s">
        <v>38</v>
      </c>
      <c r="H2867">
        <v>31</v>
      </c>
      <c r="I2867">
        <v>81</v>
      </c>
      <c r="J2867">
        <v>4</v>
      </c>
      <c r="K2867" t="s">
        <v>27</v>
      </c>
      <c r="L2867">
        <f>IF(AI_Impact_on_Jobs_20303[[#This Row],[Risk_Category]] = "Low", AI_Impact_on_Jobs_20303[[#This Row],[Automation_Probability_2030]], 0)</f>
        <v>0</v>
      </c>
      <c r="M2867">
        <f>IF(AI_Impact_on_Jobs_20303[[#This Row],[Risk_Category]]="Medium", AI_Impact_on_Jobs_20303[[#This Row],[Automation_Probability_2030]], 0)</f>
        <v>4</v>
      </c>
      <c r="N2867">
        <f>IF(AI_Impact_on_Jobs_20303[[#This Row],[Risk_Category]]="High", AI_Impact_on_Jobs_20303[[#This Row],[Automation_Probability_2030]], 0)</f>
        <v>0</v>
      </c>
      <c r="O2867">
        <f>AVERAGE(AI_Impact_on_Jobs_20303[[#This Row],[Skill_1]:[Skill_10]])</f>
        <v>35</v>
      </c>
      <c r="P2867">
        <v>24</v>
      </c>
      <c r="Q2867">
        <v>3</v>
      </c>
      <c r="R2867">
        <v>96</v>
      </c>
      <c r="S2867">
        <v>6</v>
      </c>
      <c r="T2867">
        <v>11</v>
      </c>
      <c r="U2867">
        <v>59</v>
      </c>
      <c r="V2867">
        <v>23</v>
      </c>
      <c r="W2867">
        <v>31</v>
      </c>
      <c r="X2867">
        <v>8</v>
      </c>
      <c r="Y2867">
        <v>89</v>
      </c>
    </row>
    <row r="2868" spans="1:25" x14ac:dyDescent="0.35">
      <c r="A2868">
        <v>2867</v>
      </c>
      <c r="B2868" t="s">
        <v>28</v>
      </c>
      <c r="C2868">
        <v>138695</v>
      </c>
      <c r="D2868">
        <f>ROUND(AI_Impact_on_Jobs_20303[[#This Row],[Salary]]/1000, 1)</f>
        <v>138.69999999999999</v>
      </c>
      <c r="E2868">
        <v>23</v>
      </c>
      <c r="F28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68" t="s">
        <v>19</v>
      </c>
      <c r="H2868">
        <v>93</v>
      </c>
      <c r="I2868">
        <v>141</v>
      </c>
      <c r="J2868">
        <v>52</v>
      </c>
      <c r="K2868" t="s">
        <v>27</v>
      </c>
      <c r="L2868">
        <f>IF(AI_Impact_on_Jobs_20303[[#This Row],[Risk_Category]] = "Low", AI_Impact_on_Jobs_20303[[#This Row],[Automation_Probability_2030]], 0)</f>
        <v>0</v>
      </c>
      <c r="M2868">
        <f>IF(AI_Impact_on_Jobs_20303[[#This Row],[Risk_Category]]="Medium", AI_Impact_on_Jobs_20303[[#This Row],[Automation_Probability_2030]], 0)</f>
        <v>52</v>
      </c>
      <c r="N2868">
        <f>IF(AI_Impact_on_Jobs_20303[[#This Row],[Risk_Category]]="High", AI_Impact_on_Jobs_20303[[#This Row],[Automation_Probability_2030]], 0)</f>
        <v>0</v>
      </c>
      <c r="O2868">
        <f>AVERAGE(AI_Impact_on_Jobs_20303[[#This Row],[Skill_1]:[Skill_10]])</f>
        <v>44.5</v>
      </c>
      <c r="P2868">
        <v>91</v>
      </c>
      <c r="Q2868">
        <v>54</v>
      </c>
      <c r="R2868">
        <v>1</v>
      </c>
      <c r="S2868">
        <v>83</v>
      </c>
      <c r="T2868">
        <v>13</v>
      </c>
      <c r="U2868">
        <v>32</v>
      </c>
      <c r="V2868">
        <v>38</v>
      </c>
      <c r="W2868">
        <v>81</v>
      </c>
      <c r="X2868">
        <v>8</v>
      </c>
      <c r="Y2868">
        <v>44</v>
      </c>
    </row>
    <row r="2869" spans="1:25" x14ac:dyDescent="0.35">
      <c r="A2869">
        <v>2868</v>
      </c>
      <c r="B2869" t="s">
        <v>21</v>
      </c>
      <c r="C2869">
        <v>69802</v>
      </c>
      <c r="D2869">
        <f>ROUND(AI_Impact_on_Jobs_20303[[#This Row],[Salary]]/1000, 1)</f>
        <v>69.8</v>
      </c>
      <c r="E2869">
        <v>9</v>
      </c>
      <c r="F28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69" t="s">
        <v>38</v>
      </c>
      <c r="H2869">
        <v>58</v>
      </c>
      <c r="I2869">
        <v>85</v>
      </c>
      <c r="J2869">
        <v>19</v>
      </c>
      <c r="K2869" t="s">
        <v>23</v>
      </c>
      <c r="L2869">
        <f>IF(AI_Impact_on_Jobs_20303[[#This Row],[Risk_Category]] = "Low", AI_Impact_on_Jobs_20303[[#This Row],[Automation_Probability_2030]], 0)</f>
        <v>19</v>
      </c>
      <c r="M2869">
        <f>IF(AI_Impact_on_Jobs_20303[[#This Row],[Risk_Category]]="Medium", AI_Impact_on_Jobs_20303[[#This Row],[Automation_Probability_2030]], 0)</f>
        <v>0</v>
      </c>
      <c r="N2869">
        <f>IF(AI_Impact_on_Jobs_20303[[#This Row],[Risk_Category]]="High", AI_Impact_on_Jobs_20303[[#This Row],[Automation_Probability_2030]], 0)</f>
        <v>0</v>
      </c>
      <c r="O2869">
        <f>AVERAGE(AI_Impact_on_Jobs_20303[[#This Row],[Skill_1]:[Skill_10]])</f>
        <v>51</v>
      </c>
      <c r="P2869">
        <v>99</v>
      </c>
      <c r="Q2869">
        <v>7</v>
      </c>
      <c r="R2869">
        <v>87</v>
      </c>
      <c r="S2869">
        <v>31</v>
      </c>
      <c r="T2869">
        <v>47</v>
      </c>
      <c r="U2869">
        <v>74</v>
      </c>
      <c r="V2869">
        <v>91</v>
      </c>
      <c r="W2869">
        <v>1</v>
      </c>
      <c r="X2869">
        <v>66</v>
      </c>
      <c r="Y2869">
        <v>7</v>
      </c>
    </row>
    <row r="2870" spans="1:25" x14ac:dyDescent="0.35">
      <c r="A2870">
        <v>2869</v>
      </c>
      <c r="B2870" t="s">
        <v>32</v>
      </c>
      <c r="C2870">
        <v>86832</v>
      </c>
      <c r="D2870">
        <f>ROUND(AI_Impact_on_Jobs_20303[[#This Row],[Salary]]/1000, 1)</f>
        <v>86.8</v>
      </c>
      <c r="E2870">
        <v>18</v>
      </c>
      <c r="F28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70" t="s">
        <v>19</v>
      </c>
      <c r="H2870">
        <v>6</v>
      </c>
      <c r="I2870">
        <v>77</v>
      </c>
      <c r="J2870">
        <v>38</v>
      </c>
      <c r="K2870" t="s">
        <v>27</v>
      </c>
      <c r="L2870">
        <f>IF(AI_Impact_on_Jobs_20303[[#This Row],[Risk_Category]] = "Low", AI_Impact_on_Jobs_20303[[#This Row],[Automation_Probability_2030]], 0)</f>
        <v>0</v>
      </c>
      <c r="M2870">
        <f>IF(AI_Impact_on_Jobs_20303[[#This Row],[Risk_Category]]="Medium", AI_Impact_on_Jobs_20303[[#This Row],[Automation_Probability_2030]], 0)</f>
        <v>38</v>
      </c>
      <c r="N2870">
        <f>IF(AI_Impact_on_Jobs_20303[[#This Row],[Risk_Category]]="High", AI_Impact_on_Jobs_20303[[#This Row],[Automation_Probability_2030]], 0)</f>
        <v>0</v>
      </c>
      <c r="O2870">
        <f>AVERAGE(AI_Impact_on_Jobs_20303[[#This Row],[Skill_1]:[Skill_10]])</f>
        <v>51.1</v>
      </c>
      <c r="P2870">
        <v>27</v>
      </c>
      <c r="Q2870">
        <v>62</v>
      </c>
      <c r="R2870">
        <v>15</v>
      </c>
      <c r="S2870">
        <v>72</v>
      </c>
      <c r="T2870">
        <v>42</v>
      </c>
      <c r="U2870">
        <v>35</v>
      </c>
      <c r="V2870">
        <v>81</v>
      </c>
      <c r="W2870">
        <v>51</v>
      </c>
      <c r="X2870">
        <v>38</v>
      </c>
      <c r="Y2870">
        <v>88</v>
      </c>
    </row>
    <row r="2871" spans="1:25" x14ac:dyDescent="0.35">
      <c r="A2871">
        <v>2870</v>
      </c>
      <c r="B2871" t="s">
        <v>32</v>
      </c>
      <c r="C2871">
        <v>143959</v>
      </c>
      <c r="D2871">
        <f>ROUND(AI_Impact_on_Jobs_20303[[#This Row],[Salary]]/1000, 1)</f>
        <v>144</v>
      </c>
      <c r="E2871">
        <v>27</v>
      </c>
      <c r="F28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71" t="s">
        <v>22</v>
      </c>
      <c r="H2871">
        <v>86</v>
      </c>
      <c r="I2871">
        <v>10</v>
      </c>
      <c r="J2871">
        <v>38</v>
      </c>
      <c r="K2871" t="s">
        <v>27</v>
      </c>
      <c r="L2871">
        <f>IF(AI_Impact_on_Jobs_20303[[#This Row],[Risk_Category]] = "Low", AI_Impact_on_Jobs_20303[[#This Row],[Automation_Probability_2030]], 0)</f>
        <v>0</v>
      </c>
      <c r="M2871">
        <f>IF(AI_Impact_on_Jobs_20303[[#This Row],[Risk_Category]]="Medium", AI_Impact_on_Jobs_20303[[#This Row],[Automation_Probability_2030]], 0)</f>
        <v>38</v>
      </c>
      <c r="N2871">
        <f>IF(AI_Impact_on_Jobs_20303[[#This Row],[Risk_Category]]="High", AI_Impact_on_Jobs_20303[[#This Row],[Automation_Probability_2030]], 0)</f>
        <v>0</v>
      </c>
      <c r="O2871">
        <f>AVERAGE(AI_Impact_on_Jobs_20303[[#This Row],[Skill_1]:[Skill_10]])</f>
        <v>47.5</v>
      </c>
      <c r="P2871">
        <v>61</v>
      </c>
      <c r="Q2871">
        <v>29</v>
      </c>
      <c r="R2871">
        <v>15</v>
      </c>
      <c r="S2871">
        <v>9</v>
      </c>
      <c r="T2871">
        <v>24</v>
      </c>
      <c r="U2871">
        <v>74</v>
      </c>
      <c r="V2871">
        <v>84</v>
      </c>
      <c r="W2871">
        <v>86</v>
      </c>
      <c r="X2871">
        <v>27</v>
      </c>
      <c r="Y2871">
        <v>66</v>
      </c>
    </row>
    <row r="2872" spans="1:25" x14ac:dyDescent="0.35">
      <c r="A2872">
        <v>2871</v>
      </c>
      <c r="B2872" t="s">
        <v>24</v>
      </c>
      <c r="C2872">
        <v>61709</v>
      </c>
      <c r="D2872">
        <f>ROUND(AI_Impact_on_Jobs_20303[[#This Row],[Salary]]/1000, 1)</f>
        <v>61.7</v>
      </c>
      <c r="E2872">
        <v>22</v>
      </c>
      <c r="F28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72" t="s">
        <v>25</v>
      </c>
      <c r="H2872">
        <v>62</v>
      </c>
      <c r="I2872">
        <v>139</v>
      </c>
      <c r="J2872">
        <v>71</v>
      </c>
      <c r="K2872" t="s">
        <v>20</v>
      </c>
      <c r="L2872">
        <f>IF(AI_Impact_on_Jobs_20303[[#This Row],[Risk_Category]] = "Low", AI_Impact_on_Jobs_20303[[#This Row],[Automation_Probability_2030]], 0)</f>
        <v>0</v>
      </c>
      <c r="M2872">
        <f>IF(AI_Impact_on_Jobs_20303[[#This Row],[Risk_Category]]="Medium", AI_Impact_on_Jobs_20303[[#This Row],[Automation_Probability_2030]], 0)</f>
        <v>0</v>
      </c>
      <c r="N2872">
        <f>IF(AI_Impact_on_Jobs_20303[[#This Row],[Risk_Category]]="High", AI_Impact_on_Jobs_20303[[#This Row],[Automation_Probability_2030]], 0)</f>
        <v>71</v>
      </c>
      <c r="O2872">
        <f>AVERAGE(AI_Impact_on_Jobs_20303[[#This Row],[Skill_1]:[Skill_10]])</f>
        <v>71</v>
      </c>
      <c r="P2872">
        <v>99</v>
      </c>
      <c r="Q2872">
        <v>83</v>
      </c>
      <c r="R2872">
        <v>76</v>
      </c>
      <c r="S2872">
        <v>69</v>
      </c>
      <c r="T2872">
        <v>77</v>
      </c>
      <c r="U2872">
        <v>99</v>
      </c>
      <c r="V2872">
        <v>77</v>
      </c>
      <c r="W2872">
        <v>35</v>
      </c>
      <c r="X2872">
        <v>61</v>
      </c>
      <c r="Y2872">
        <v>34</v>
      </c>
    </row>
    <row r="2873" spans="1:25" x14ac:dyDescent="0.35">
      <c r="A2873">
        <v>2872</v>
      </c>
      <c r="B2873" t="s">
        <v>36</v>
      </c>
      <c r="C2873">
        <v>43669</v>
      </c>
      <c r="D2873">
        <f>ROUND(AI_Impact_on_Jobs_20303[[#This Row],[Salary]]/1000, 1)</f>
        <v>43.7</v>
      </c>
      <c r="E2873">
        <v>12</v>
      </c>
      <c r="F28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73" t="s">
        <v>38</v>
      </c>
      <c r="H2873">
        <v>9</v>
      </c>
      <c r="I2873">
        <v>107</v>
      </c>
      <c r="J2873">
        <v>61</v>
      </c>
      <c r="K2873" t="s">
        <v>27</v>
      </c>
      <c r="L2873">
        <f>IF(AI_Impact_on_Jobs_20303[[#This Row],[Risk_Category]] = "Low", AI_Impact_on_Jobs_20303[[#This Row],[Automation_Probability_2030]], 0)</f>
        <v>0</v>
      </c>
      <c r="M2873">
        <f>IF(AI_Impact_on_Jobs_20303[[#This Row],[Risk_Category]]="Medium", AI_Impact_on_Jobs_20303[[#This Row],[Automation_Probability_2030]], 0)</f>
        <v>61</v>
      </c>
      <c r="N2873">
        <f>IF(AI_Impact_on_Jobs_20303[[#This Row],[Risk_Category]]="High", AI_Impact_on_Jobs_20303[[#This Row],[Automation_Probability_2030]], 0)</f>
        <v>0</v>
      </c>
      <c r="O2873">
        <f>AVERAGE(AI_Impact_on_Jobs_20303[[#This Row],[Skill_1]:[Skill_10]])</f>
        <v>43.3</v>
      </c>
      <c r="P2873">
        <v>91</v>
      </c>
      <c r="Q2873">
        <v>24</v>
      </c>
      <c r="R2873">
        <v>58</v>
      </c>
      <c r="S2873">
        <v>48</v>
      </c>
      <c r="T2873">
        <v>77</v>
      </c>
      <c r="U2873">
        <v>38</v>
      </c>
      <c r="V2873">
        <v>71</v>
      </c>
      <c r="W2873">
        <v>4</v>
      </c>
      <c r="X2873">
        <v>11</v>
      </c>
      <c r="Y2873">
        <v>11</v>
      </c>
    </row>
    <row r="2874" spans="1:25" x14ac:dyDescent="0.35">
      <c r="A2874">
        <v>2873</v>
      </c>
      <c r="B2874" t="s">
        <v>44</v>
      </c>
      <c r="C2874">
        <v>61142</v>
      </c>
      <c r="D2874">
        <f>ROUND(AI_Impact_on_Jobs_20303[[#This Row],[Salary]]/1000, 1)</f>
        <v>61.1</v>
      </c>
      <c r="E2874">
        <v>18</v>
      </c>
      <c r="F28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74" t="s">
        <v>38</v>
      </c>
      <c r="H2874">
        <v>3</v>
      </c>
      <c r="I2874">
        <v>103</v>
      </c>
      <c r="J2874">
        <v>57</v>
      </c>
      <c r="K2874" t="s">
        <v>27</v>
      </c>
      <c r="L2874">
        <f>IF(AI_Impact_on_Jobs_20303[[#This Row],[Risk_Category]] = "Low", AI_Impact_on_Jobs_20303[[#This Row],[Automation_Probability_2030]], 0)</f>
        <v>0</v>
      </c>
      <c r="M2874">
        <f>IF(AI_Impact_on_Jobs_20303[[#This Row],[Risk_Category]]="Medium", AI_Impact_on_Jobs_20303[[#This Row],[Automation_Probability_2030]], 0)</f>
        <v>57</v>
      </c>
      <c r="N2874">
        <f>IF(AI_Impact_on_Jobs_20303[[#This Row],[Risk_Category]]="High", AI_Impact_on_Jobs_20303[[#This Row],[Automation_Probability_2030]], 0)</f>
        <v>0</v>
      </c>
      <c r="O2874">
        <f>AVERAGE(AI_Impact_on_Jobs_20303[[#This Row],[Skill_1]:[Skill_10]])</f>
        <v>27.5</v>
      </c>
      <c r="P2874">
        <v>13</v>
      </c>
      <c r="Q2874">
        <v>61</v>
      </c>
      <c r="R2874">
        <v>6</v>
      </c>
      <c r="S2874">
        <v>15</v>
      </c>
      <c r="T2874">
        <v>4</v>
      </c>
      <c r="U2874">
        <v>76</v>
      </c>
      <c r="V2874">
        <v>2</v>
      </c>
      <c r="W2874">
        <v>15</v>
      </c>
      <c r="X2874">
        <v>10</v>
      </c>
      <c r="Y2874">
        <v>73</v>
      </c>
    </row>
    <row r="2875" spans="1:25" x14ac:dyDescent="0.35">
      <c r="A2875">
        <v>2874</v>
      </c>
      <c r="B2875" t="s">
        <v>41</v>
      </c>
      <c r="C2875">
        <v>111396</v>
      </c>
      <c r="D2875">
        <f>ROUND(AI_Impact_on_Jobs_20303[[#This Row],[Salary]]/1000, 1)</f>
        <v>111.4</v>
      </c>
      <c r="E2875">
        <v>9</v>
      </c>
      <c r="F28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75" t="s">
        <v>38</v>
      </c>
      <c r="H2875">
        <v>63</v>
      </c>
      <c r="I2875">
        <v>135</v>
      </c>
      <c r="J2875">
        <v>91</v>
      </c>
      <c r="K2875" t="s">
        <v>20</v>
      </c>
      <c r="L2875">
        <f>IF(AI_Impact_on_Jobs_20303[[#This Row],[Risk_Category]] = "Low", AI_Impact_on_Jobs_20303[[#This Row],[Automation_Probability_2030]], 0)</f>
        <v>0</v>
      </c>
      <c r="M2875">
        <f>IF(AI_Impact_on_Jobs_20303[[#This Row],[Risk_Category]]="Medium", AI_Impact_on_Jobs_20303[[#This Row],[Automation_Probability_2030]], 0)</f>
        <v>0</v>
      </c>
      <c r="N2875">
        <f>IF(AI_Impact_on_Jobs_20303[[#This Row],[Risk_Category]]="High", AI_Impact_on_Jobs_20303[[#This Row],[Automation_Probability_2030]], 0)</f>
        <v>91</v>
      </c>
      <c r="O2875">
        <f>AVERAGE(AI_Impact_on_Jobs_20303[[#This Row],[Skill_1]:[Skill_10]])</f>
        <v>43.4</v>
      </c>
      <c r="P2875">
        <v>32</v>
      </c>
      <c r="Q2875">
        <v>49</v>
      </c>
      <c r="R2875">
        <v>64</v>
      </c>
      <c r="S2875">
        <v>7</v>
      </c>
      <c r="T2875">
        <v>95</v>
      </c>
      <c r="U2875">
        <v>43</v>
      </c>
      <c r="V2875">
        <v>37</v>
      </c>
      <c r="W2875">
        <v>91</v>
      </c>
      <c r="X2875">
        <v>12</v>
      </c>
      <c r="Y2875">
        <v>4</v>
      </c>
    </row>
    <row r="2876" spans="1:25" x14ac:dyDescent="0.35">
      <c r="A2876">
        <v>2875</v>
      </c>
      <c r="B2876" t="s">
        <v>26</v>
      </c>
      <c r="C2876">
        <v>50852</v>
      </c>
      <c r="D2876">
        <f>ROUND(AI_Impact_on_Jobs_20303[[#This Row],[Salary]]/1000, 1)</f>
        <v>50.9</v>
      </c>
      <c r="E2876">
        <v>24</v>
      </c>
      <c r="F28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76" t="s">
        <v>22</v>
      </c>
      <c r="H2876">
        <v>65</v>
      </c>
      <c r="I2876">
        <v>67</v>
      </c>
      <c r="J2876">
        <v>31</v>
      </c>
      <c r="K2876" t="s">
        <v>27</v>
      </c>
      <c r="L2876">
        <f>IF(AI_Impact_on_Jobs_20303[[#This Row],[Risk_Category]] = "Low", AI_Impact_on_Jobs_20303[[#This Row],[Automation_Probability_2030]], 0)</f>
        <v>0</v>
      </c>
      <c r="M2876">
        <f>IF(AI_Impact_on_Jobs_20303[[#This Row],[Risk_Category]]="Medium", AI_Impact_on_Jobs_20303[[#This Row],[Automation_Probability_2030]], 0)</f>
        <v>31</v>
      </c>
      <c r="N2876">
        <f>IF(AI_Impact_on_Jobs_20303[[#This Row],[Risk_Category]]="High", AI_Impact_on_Jobs_20303[[#This Row],[Automation_Probability_2030]], 0)</f>
        <v>0</v>
      </c>
      <c r="O2876">
        <f>AVERAGE(AI_Impact_on_Jobs_20303[[#This Row],[Skill_1]:[Skill_10]])</f>
        <v>40.1</v>
      </c>
      <c r="P2876">
        <v>91</v>
      </c>
      <c r="Q2876">
        <v>3</v>
      </c>
      <c r="R2876">
        <v>47</v>
      </c>
      <c r="S2876">
        <v>9</v>
      </c>
      <c r="T2876">
        <v>38</v>
      </c>
      <c r="U2876">
        <v>42</v>
      </c>
      <c r="V2876">
        <v>9</v>
      </c>
      <c r="W2876">
        <v>87</v>
      </c>
      <c r="X2876">
        <v>19</v>
      </c>
      <c r="Y2876">
        <v>56</v>
      </c>
    </row>
    <row r="2877" spans="1:25" x14ac:dyDescent="0.35">
      <c r="A2877">
        <v>2876</v>
      </c>
      <c r="B2877" t="s">
        <v>30</v>
      </c>
      <c r="C2877">
        <v>99191</v>
      </c>
      <c r="D2877">
        <f>ROUND(AI_Impact_on_Jobs_20303[[#This Row],[Salary]]/1000, 1)</f>
        <v>99.2</v>
      </c>
      <c r="E2877">
        <v>17</v>
      </c>
      <c r="F28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77" t="s">
        <v>19</v>
      </c>
      <c r="H2877">
        <v>29</v>
      </c>
      <c r="I2877">
        <v>89</v>
      </c>
      <c r="J2877">
        <v>69</v>
      </c>
      <c r="K2877" t="s">
        <v>27</v>
      </c>
      <c r="L2877">
        <f>IF(AI_Impact_on_Jobs_20303[[#This Row],[Risk_Category]] = "Low", AI_Impact_on_Jobs_20303[[#This Row],[Automation_Probability_2030]], 0)</f>
        <v>0</v>
      </c>
      <c r="M2877">
        <f>IF(AI_Impact_on_Jobs_20303[[#This Row],[Risk_Category]]="Medium", AI_Impact_on_Jobs_20303[[#This Row],[Automation_Probability_2030]], 0)</f>
        <v>69</v>
      </c>
      <c r="N2877">
        <f>IF(AI_Impact_on_Jobs_20303[[#This Row],[Risk_Category]]="High", AI_Impact_on_Jobs_20303[[#This Row],[Automation_Probability_2030]], 0)</f>
        <v>0</v>
      </c>
      <c r="O2877">
        <f>AVERAGE(AI_Impact_on_Jobs_20303[[#This Row],[Skill_1]:[Skill_10]])</f>
        <v>44.1</v>
      </c>
      <c r="P2877">
        <v>76</v>
      </c>
      <c r="Q2877">
        <v>44</v>
      </c>
      <c r="R2877">
        <v>53</v>
      </c>
      <c r="S2877">
        <v>63</v>
      </c>
      <c r="T2877">
        <v>5</v>
      </c>
      <c r="U2877">
        <v>41</v>
      </c>
      <c r="V2877">
        <v>36</v>
      </c>
      <c r="W2877">
        <v>17</v>
      </c>
      <c r="X2877">
        <v>97</v>
      </c>
      <c r="Y2877">
        <v>9</v>
      </c>
    </row>
    <row r="2878" spans="1:25" x14ac:dyDescent="0.35">
      <c r="A2878">
        <v>2877</v>
      </c>
      <c r="B2878" t="s">
        <v>26</v>
      </c>
      <c r="C2878">
        <v>69537</v>
      </c>
      <c r="D2878">
        <f>ROUND(AI_Impact_on_Jobs_20303[[#This Row],[Salary]]/1000, 1)</f>
        <v>69.5</v>
      </c>
      <c r="E2878">
        <v>25</v>
      </c>
      <c r="F28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78" t="s">
        <v>19</v>
      </c>
      <c r="H2878">
        <v>96</v>
      </c>
      <c r="I2878">
        <v>87</v>
      </c>
      <c r="J2878">
        <v>4</v>
      </c>
      <c r="K2878" t="s">
        <v>27</v>
      </c>
      <c r="L2878">
        <f>IF(AI_Impact_on_Jobs_20303[[#This Row],[Risk_Category]] = "Low", AI_Impact_on_Jobs_20303[[#This Row],[Automation_Probability_2030]], 0)</f>
        <v>0</v>
      </c>
      <c r="M2878">
        <f>IF(AI_Impact_on_Jobs_20303[[#This Row],[Risk_Category]]="Medium", AI_Impact_on_Jobs_20303[[#This Row],[Automation_Probability_2030]], 0)</f>
        <v>4</v>
      </c>
      <c r="N2878">
        <f>IF(AI_Impact_on_Jobs_20303[[#This Row],[Risk_Category]]="High", AI_Impact_on_Jobs_20303[[#This Row],[Automation_Probability_2030]], 0)</f>
        <v>0</v>
      </c>
      <c r="O2878">
        <f>AVERAGE(AI_Impact_on_Jobs_20303[[#This Row],[Skill_1]:[Skill_10]])</f>
        <v>45.1</v>
      </c>
      <c r="P2878">
        <v>96</v>
      </c>
      <c r="Q2878">
        <v>8</v>
      </c>
      <c r="R2878">
        <v>66</v>
      </c>
      <c r="S2878">
        <v>61</v>
      </c>
      <c r="T2878">
        <v>36</v>
      </c>
      <c r="U2878">
        <v>64</v>
      </c>
      <c r="V2878">
        <v>73</v>
      </c>
      <c r="W2878">
        <v>3</v>
      </c>
      <c r="X2878">
        <v>12</v>
      </c>
      <c r="Y2878">
        <v>32</v>
      </c>
    </row>
    <row r="2879" spans="1:25" x14ac:dyDescent="0.35">
      <c r="A2879">
        <v>2878</v>
      </c>
      <c r="B2879" t="s">
        <v>41</v>
      </c>
      <c r="C2879">
        <v>65629</v>
      </c>
      <c r="D2879">
        <f>ROUND(AI_Impact_on_Jobs_20303[[#This Row],[Salary]]/1000, 1)</f>
        <v>65.599999999999994</v>
      </c>
      <c r="E2879">
        <v>3</v>
      </c>
      <c r="F28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79" t="s">
        <v>19</v>
      </c>
      <c r="H2879">
        <v>9</v>
      </c>
      <c r="I2879">
        <v>118</v>
      </c>
      <c r="J2879">
        <v>79</v>
      </c>
      <c r="K2879" t="s">
        <v>20</v>
      </c>
      <c r="L2879">
        <f>IF(AI_Impact_on_Jobs_20303[[#This Row],[Risk_Category]] = "Low", AI_Impact_on_Jobs_20303[[#This Row],[Automation_Probability_2030]], 0)</f>
        <v>0</v>
      </c>
      <c r="M2879">
        <f>IF(AI_Impact_on_Jobs_20303[[#This Row],[Risk_Category]]="Medium", AI_Impact_on_Jobs_20303[[#This Row],[Automation_Probability_2030]], 0)</f>
        <v>0</v>
      </c>
      <c r="N2879">
        <f>IF(AI_Impact_on_Jobs_20303[[#This Row],[Risk_Category]]="High", AI_Impact_on_Jobs_20303[[#This Row],[Automation_Probability_2030]], 0)</f>
        <v>79</v>
      </c>
      <c r="O2879">
        <f>AVERAGE(AI_Impact_on_Jobs_20303[[#This Row],[Skill_1]:[Skill_10]])</f>
        <v>56.1</v>
      </c>
      <c r="P2879">
        <v>81</v>
      </c>
      <c r="Q2879">
        <v>32</v>
      </c>
      <c r="R2879">
        <v>99</v>
      </c>
      <c r="S2879">
        <v>78</v>
      </c>
      <c r="T2879">
        <v>81</v>
      </c>
      <c r="U2879">
        <v>26</v>
      </c>
      <c r="V2879">
        <v>15</v>
      </c>
      <c r="W2879">
        <v>39</v>
      </c>
      <c r="X2879">
        <v>33</v>
      </c>
      <c r="Y2879">
        <v>77</v>
      </c>
    </row>
    <row r="2880" spans="1:25" x14ac:dyDescent="0.35">
      <c r="A2880">
        <v>2879</v>
      </c>
      <c r="B2880" t="s">
        <v>26</v>
      </c>
      <c r="C2880">
        <v>39597</v>
      </c>
      <c r="D2880">
        <f>ROUND(AI_Impact_on_Jobs_20303[[#This Row],[Salary]]/1000, 1)</f>
        <v>39.6</v>
      </c>
      <c r="E2880">
        <v>29</v>
      </c>
      <c r="F28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80" t="s">
        <v>19</v>
      </c>
      <c r="H2880">
        <v>53</v>
      </c>
      <c r="I2880">
        <v>113</v>
      </c>
      <c r="J2880">
        <v>45</v>
      </c>
      <c r="K2880" t="s">
        <v>27</v>
      </c>
      <c r="L2880">
        <f>IF(AI_Impact_on_Jobs_20303[[#This Row],[Risk_Category]] = "Low", AI_Impact_on_Jobs_20303[[#This Row],[Automation_Probability_2030]], 0)</f>
        <v>0</v>
      </c>
      <c r="M2880">
        <f>IF(AI_Impact_on_Jobs_20303[[#This Row],[Risk_Category]]="Medium", AI_Impact_on_Jobs_20303[[#This Row],[Automation_Probability_2030]], 0)</f>
        <v>45</v>
      </c>
      <c r="N2880">
        <f>IF(AI_Impact_on_Jobs_20303[[#This Row],[Risk_Category]]="High", AI_Impact_on_Jobs_20303[[#This Row],[Automation_Probability_2030]], 0)</f>
        <v>0</v>
      </c>
      <c r="O2880">
        <f>AVERAGE(AI_Impact_on_Jobs_20303[[#This Row],[Skill_1]:[Skill_10]])</f>
        <v>33.1</v>
      </c>
      <c r="P2880">
        <v>2</v>
      </c>
      <c r="Q2880">
        <v>9</v>
      </c>
      <c r="R2880">
        <v>14</v>
      </c>
      <c r="S2880">
        <v>3</v>
      </c>
      <c r="T2880">
        <v>76</v>
      </c>
      <c r="U2880">
        <v>61</v>
      </c>
      <c r="V2880">
        <v>73</v>
      </c>
      <c r="W2880">
        <v>81</v>
      </c>
      <c r="X2880">
        <v>9</v>
      </c>
      <c r="Y2880">
        <v>3</v>
      </c>
    </row>
    <row r="2881" spans="1:25" x14ac:dyDescent="0.35">
      <c r="A2881">
        <v>2880</v>
      </c>
      <c r="B2881" t="s">
        <v>33</v>
      </c>
      <c r="C2881">
        <v>34096</v>
      </c>
      <c r="D2881">
        <f>ROUND(AI_Impact_on_Jobs_20303[[#This Row],[Salary]]/1000, 1)</f>
        <v>34.1</v>
      </c>
      <c r="E2881">
        <v>4</v>
      </c>
      <c r="F28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81" t="s">
        <v>19</v>
      </c>
      <c r="H2881">
        <v>64</v>
      </c>
      <c r="I2881">
        <v>83</v>
      </c>
      <c r="J2881">
        <v>76</v>
      </c>
      <c r="K2881" t="s">
        <v>20</v>
      </c>
      <c r="L2881">
        <f>IF(AI_Impact_on_Jobs_20303[[#This Row],[Risk_Category]] = "Low", AI_Impact_on_Jobs_20303[[#This Row],[Automation_Probability_2030]], 0)</f>
        <v>0</v>
      </c>
      <c r="M2881">
        <f>IF(AI_Impact_on_Jobs_20303[[#This Row],[Risk_Category]]="Medium", AI_Impact_on_Jobs_20303[[#This Row],[Automation_Probability_2030]], 0)</f>
        <v>0</v>
      </c>
      <c r="N2881">
        <f>IF(AI_Impact_on_Jobs_20303[[#This Row],[Risk_Category]]="High", AI_Impact_on_Jobs_20303[[#This Row],[Automation_Probability_2030]], 0)</f>
        <v>76</v>
      </c>
      <c r="O2881">
        <f>AVERAGE(AI_Impact_on_Jobs_20303[[#This Row],[Skill_1]:[Skill_10]])</f>
        <v>20.399999999999999</v>
      </c>
      <c r="P2881">
        <v>21</v>
      </c>
      <c r="Q2881">
        <v>4</v>
      </c>
      <c r="R2881">
        <v>19</v>
      </c>
      <c r="S2881">
        <v>14</v>
      </c>
      <c r="T2881">
        <v>36</v>
      </c>
      <c r="U2881">
        <v>61</v>
      </c>
      <c r="V2881">
        <v>15</v>
      </c>
      <c r="W2881">
        <v>4</v>
      </c>
      <c r="X2881">
        <v>3</v>
      </c>
      <c r="Y2881">
        <v>27</v>
      </c>
    </row>
    <row r="2882" spans="1:25" x14ac:dyDescent="0.35">
      <c r="A2882">
        <v>2881</v>
      </c>
      <c r="B2882" t="s">
        <v>41</v>
      </c>
      <c r="C2882">
        <v>63434</v>
      </c>
      <c r="D2882">
        <f>ROUND(AI_Impact_on_Jobs_20303[[#This Row],[Salary]]/1000, 1)</f>
        <v>63.4</v>
      </c>
      <c r="E2882">
        <v>27</v>
      </c>
      <c r="F28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82" t="s">
        <v>19</v>
      </c>
      <c r="H2882">
        <v>54</v>
      </c>
      <c r="I2882">
        <v>96</v>
      </c>
      <c r="J2882">
        <v>78</v>
      </c>
      <c r="K2882" t="s">
        <v>20</v>
      </c>
      <c r="L2882">
        <f>IF(AI_Impact_on_Jobs_20303[[#This Row],[Risk_Category]] = "Low", AI_Impact_on_Jobs_20303[[#This Row],[Automation_Probability_2030]], 0)</f>
        <v>0</v>
      </c>
      <c r="M2882">
        <f>IF(AI_Impact_on_Jobs_20303[[#This Row],[Risk_Category]]="Medium", AI_Impact_on_Jobs_20303[[#This Row],[Automation_Probability_2030]], 0)</f>
        <v>0</v>
      </c>
      <c r="N2882">
        <f>IF(AI_Impact_on_Jobs_20303[[#This Row],[Risk_Category]]="High", AI_Impact_on_Jobs_20303[[#This Row],[Automation_Probability_2030]], 0)</f>
        <v>78</v>
      </c>
      <c r="O2882">
        <f>AVERAGE(AI_Impact_on_Jobs_20303[[#This Row],[Skill_1]:[Skill_10]])</f>
        <v>39</v>
      </c>
      <c r="P2882">
        <v>83</v>
      </c>
      <c r="Q2882">
        <v>5</v>
      </c>
      <c r="R2882">
        <v>9</v>
      </c>
      <c r="S2882">
        <v>3</v>
      </c>
      <c r="T2882">
        <v>97</v>
      </c>
      <c r="U2882">
        <v>98</v>
      </c>
      <c r="V2882">
        <v>25</v>
      </c>
      <c r="W2882">
        <v>17</v>
      </c>
      <c r="X2882">
        <v>5</v>
      </c>
      <c r="Y2882">
        <v>48</v>
      </c>
    </row>
    <row r="2883" spans="1:25" x14ac:dyDescent="0.35">
      <c r="A2883">
        <v>2882</v>
      </c>
      <c r="B2883" t="s">
        <v>34</v>
      </c>
      <c r="C2883">
        <v>81358</v>
      </c>
      <c r="D2883">
        <f>ROUND(AI_Impact_on_Jobs_20303[[#This Row],[Salary]]/1000, 1)</f>
        <v>81.400000000000006</v>
      </c>
      <c r="E2883">
        <v>29</v>
      </c>
      <c r="F28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83" t="s">
        <v>38</v>
      </c>
      <c r="H2883">
        <v>53</v>
      </c>
      <c r="I2883">
        <v>73</v>
      </c>
      <c r="J2883">
        <v>35</v>
      </c>
      <c r="K2883" t="s">
        <v>27</v>
      </c>
      <c r="L2883">
        <f>IF(AI_Impact_on_Jobs_20303[[#This Row],[Risk_Category]] = "Low", AI_Impact_on_Jobs_20303[[#This Row],[Automation_Probability_2030]], 0)</f>
        <v>0</v>
      </c>
      <c r="M2883">
        <f>IF(AI_Impact_on_Jobs_20303[[#This Row],[Risk_Category]]="Medium", AI_Impact_on_Jobs_20303[[#This Row],[Automation_Probability_2030]], 0)</f>
        <v>35</v>
      </c>
      <c r="N2883">
        <f>IF(AI_Impact_on_Jobs_20303[[#This Row],[Risk_Category]]="High", AI_Impact_on_Jobs_20303[[#This Row],[Automation_Probability_2030]], 0)</f>
        <v>0</v>
      </c>
      <c r="O2883">
        <f>AVERAGE(AI_Impact_on_Jobs_20303[[#This Row],[Skill_1]:[Skill_10]])</f>
        <v>47.7</v>
      </c>
      <c r="P2883">
        <v>57</v>
      </c>
      <c r="Q2883">
        <v>93</v>
      </c>
      <c r="R2883">
        <v>14</v>
      </c>
      <c r="S2883">
        <v>7</v>
      </c>
      <c r="T2883">
        <v>44</v>
      </c>
      <c r="U2883">
        <v>29</v>
      </c>
      <c r="V2883">
        <v>85</v>
      </c>
      <c r="W2883">
        <v>46</v>
      </c>
      <c r="X2883">
        <v>58</v>
      </c>
      <c r="Y2883">
        <v>44</v>
      </c>
    </row>
    <row r="2884" spans="1:25" x14ac:dyDescent="0.35">
      <c r="A2884">
        <v>2883</v>
      </c>
      <c r="B2884" t="s">
        <v>44</v>
      </c>
      <c r="C2884">
        <v>80626</v>
      </c>
      <c r="D2884">
        <f>ROUND(AI_Impact_on_Jobs_20303[[#This Row],[Salary]]/1000, 1)</f>
        <v>80.599999999999994</v>
      </c>
      <c r="E2884">
        <v>29</v>
      </c>
      <c r="F28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84" t="s">
        <v>19</v>
      </c>
      <c r="H2884">
        <v>59</v>
      </c>
      <c r="I2884">
        <v>92</v>
      </c>
      <c r="J2884">
        <v>33</v>
      </c>
      <c r="K2884" t="s">
        <v>27</v>
      </c>
      <c r="L2884">
        <f>IF(AI_Impact_on_Jobs_20303[[#This Row],[Risk_Category]] = "Low", AI_Impact_on_Jobs_20303[[#This Row],[Automation_Probability_2030]], 0)</f>
        <v>0</v>
      </c>
      <c r="M2884">
        <f>IF(AI_Impact_on_Jobs_20303[[#This Row],[Risk_Category]]="Medium", AI_Impact_on_Jobs_20303[[#This Row],[Automation_Probability_2030]], 0)</f>
        <v>33</v>
      </c>
      <c r="N2884">
        <f>IF(AI_Impact_on_Jobs_20303[[#This Row],[Risk_Category]]="High", AI_Impact_on_Jobs_20303[[#This Row],[Automation_Probability_2030]], 0)</f>
        <v>0</v>
      </c>
      <c r="O2884">
        <f>AVERAGE(AI_Impact_on_Jobs_20303[[#This Row],[Skill_1]:[Skill_10]])</f>
        <v>38.700000000000003</v>
      </c>
      <c r="P2884">
        <v>6</v>
      </c>
      <c r="Q2884">
        <v>1</v>
      </c>
      <c r="R2884">
        <v>21</v>
      </c>
      <c r="S2884">
        <v>78</v>
      </c>
      <c r="T2884">
        <v>4</v>
      </c>
      <c r="U2884">
        <v>65</v>
      </c>
      <c r="V2884">
        <v>95</v>
      </c>
      <c r="W2884">
        <v>17</v>
      </c>
      <c r="X2884">
        <v>42</v>
      </c>
      <c r="Y2884">
        <v>58</v>
      </c>
    </row>
    <row r="2885" spans="1:25" x14ac:dyDescent="0.35">
      <c r="A2885">
        <v>2884</v>
      </c>
      <c r="B2885" t="s">
        <v>39</v>
      </c>
      <c r="C2885">
        <v>59638</v>
      </c>
      <c r="D2885">
        <f>ROUND(AI_Impact_on_Jobs_20303[[#This Row],[Salary]]/1000, 1)</f>
        <v>59.6</v>
      </c>
      <c r="E2885">
        <v>22</v>
      </c>
      <c r="F28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85" t="s">
        <v>22</v>
      </c>
      <c r="H2885">
        <v>62</v>
      </c>
      <c r="I2885">
        <v>9</v>
      </c>
      <c r="J2885">
        <v>74</v>
      </c>
      <c r="K2885" t="s">
        <v>20</v>
      </c>
      <c r="L2885">
        <f>IF(AI_Impact_on_Jobs_20303[[#This Row],[Risk_Category]] = "Low", AI_Impact_on_Jobs_20303[[#This Row],[Automation_Probability_2030]], 0)</f>
        <v>0</v>
      </c>
      <c r="M2885">
        <f>IF(AI_Impact_on_Jobs_20303[[#This Row],[Risk_Category]]="Medium", AI_Impact_on_Jobs_20303[[#This Row],[Automation_Probability_2030]], 0)</f>
        <v>0</v>
      </c>
      <c r="N2885">
        <f>IF(AI_Impact_on_Jobs_20303[[#This Row],[Risk_Category]]="High", AI_Impact_on_Jobs_20303[[#This Row],[Automation_Probability_2030]], 0)</f>
        <v>74</v>
      </c>
      <c r="O2885">
        <f>AVERAGE(AI_Impact_on_Jobs_20303[[#This Row],[Skill_1]:[Skill_10]])</f>
        <v>44.2</v>
      </c>
      <c r="P2885">
        <v>9</v>
      </c>
      <c r="Q2885">
        <v>74</v>
      </c>
      <c r="R2885">
        <v>24</v>
      </c>
      <c r="S2885">
        <v>85</v>
      </c>
      <c r="T2885">
        <v>74</v>
      </c>
      <c r="U2885">
        <v>5</v>
      </c>
      <c r="V2885">
        <v>2</v>
      </c>
      <c r="W2885">
        <v>29</v>
      </c>
      <c r="X2885">
        <v>59</v>
      </c>
      <c r="Y2885">
        <v>81</v>
      </c>
    </row>
    <row r="2886" spans="1:25" x14ac:dyDescent="0.35">
      <c r="A2886">
        <v>2885</v>
      </c>
      <c r="B2886" t="s">
        <v>32</v>
      </c>
      <c r="C2886">
        <v>30030</v>
      </c>
      <c r="D2886">
        <f>ROUND(AI_Impact_on_Jobs_20303[[#This Row],[Salary]]/1000, 1)</f>
        <v>30</v>
      </c>
      <c r="E2886">
        <v>9</v>
      </c>
      <c r="F28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86" t="s">
        <v>38</v>
      </c>
      <c r="H2886">
        <v>25</v>
      </c>
      <c r="I2886">
        <v>88</v>
      </c>
      <c r="J2886">
        <v>37</v>
      </c>
      <c r="K2886" t="s">
        <v>27</v>
      </c>
      <c r="L2886">
        <f>IF(AI_Impact_on_Jobs_20303[[#This Row],[Risk_Category]] = "Low", AI_Impact_on_Jobs_20303[[#This Row],[Automation_Probability_2030]], 0)</f>
        <v>0</v>
      </c>
      <c r="M2886">
        <f>IF(AI_Impact_on_Jobs_20303[[#This Row],[Risk_Category]]="Medium", AI_Impact_on_Jobs_20303[[#This Row],[Automation_Probability_2030]], 0)</f>
        <v>37</v>
      </c>
      <c r="N2886">
        <f>IF(AI_Impact_on_Jobs_20303[[#This Row],[Risk_Category]]="High", AI_Impact_on_Jobs_20303[[#This Row],[Automation_Probability_2030]], 0)</f>
        <v>0</v>
      </c>
      <c r="O2886">
        <f>AVERAGE(AI_Impact_on_Jobs_20303[[#This Row],[Skill_1]:[Skill_10]])</f>
        <v>38.4</v>
      </c>
      <c r="P2886">
        <v>55</v>
      </c>
      <c r="Q2886">
        <v>48</v>
      </c>
      <c r="R2886">
        <v>32</v>
      </c>
      <c r="S2886">
        <v>52</v>
      </c>
      <c r="T2886">
        <v>36</v>
      </c>
      <c r="U2886">
        <v>34</v>
      </c>
      <c r="V2886">
        <v>27</v>
      </c>
      <c r="W2886">
        <v>54</v>
      </c>
      <c r="X2886">
        <v>44</v>
      </c>
      <c r="Y2886">
        <v>2</v>
      </c>
    </row>
    <row r="2887" spans="1:25" x14ac:dyDescent="0.35">
      <c r="A2887">
        <v>2886</v>
      </c>
      <c r="B2887" t="s">
        <v>34</v>
      </c>
      <c r="C2887">
        <v>145156</v>
      </c>
      <c r="D2887">
        <f>ROUND(AI_Impact_on_Jobs_20303[[#This Row],[Salary]]/1000, 1)</f>
        <v>145.19999999999999</v>
      </c>
      <c r="E2887">
        <v>27</v>
      </c>
      <c r="F28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87" t="s">
        <v>38</v>
      </c>
      <c r="H2887">
        <v>15</v>
      </c>
      <c r="I2887">
        <v>54</v>
      </c>
      <c r="J2887">
        <v>47</v>
      </c>
      <c r="K2887" t="s">
        <v>27</v>
      </c>
      <c r="L2887">
        <f>IF(AI_Impact_on_Jobs_20303[[#This Row],[Risk_Category]] = "Low", AI_Impact_on_Jobs_20303[[#This Row],[Automation_Probability_2030]], 0)</f>
        <v>0</v>
      </c>
      <c r="M2887">
        <f>IF(AI_Impact_on_Jobs_20303[[#This Row],[Risk_Category]]="Medium", AI_Impact_on_Jobs_20303[[#This Row],[Automation_Probability_2030]], 0)</f>
        <v>47</v>
      </c>
      <c r="N2887">
        <f>IF(AI_Impact_on_Jobs_20303[[#This Row],[Risk_Category]]="High", AI_Impact_on_Jobs_20303[[#This Row],[Automation_Probability_2030]], 0)</f>
        <v>0</v>
      </c>
      <c r="O2887">
        <f>AVERAGE(AI_Impact_on_Jobs_20303[[#This Row],[Skill_1]:[Skill_10]])</f>
        <v>34.299999999999997</v>
      </c>
      <c r="P2887">
        <v>23</v>
      </c>
      <c r="Q2887">
        <v>42</v>
      </c>
      <c r="R2887">
        <v>33</v>
      </c>
      <c r="S2887">
        <v>54</v>
      </c>
      <c r="T2887">
        <v>72</v>
      </c>
      <c r="U2887">
        <v>48</v>
      </c>
      <c r="V2887">
        <v>6</v>
      </c>
      <c r="W2887">
        <v>2</v>
      </c>
      <c r="X2887">
        <v>21</v>
      </c>
      <c r="Y2887">
        <v>42</v>
      </c>
    </row>
    <row r="2888" spans="1:25" x14ac:dyDescent="0.35">
      <c r="A2888">
        <v>2887</v>
      </c>
      <c r="B2888" t="s">
        <v>29</v>
      </c>
      <c r="C2888">
        <v>88717</v>
      </c>
      <c r="D2888">
        <f>ROUND(AI_Impact_on_Jobs_20303[[#This Row],[Salary]]/1000, 1)</f>
        <v>88.7</v>
      </c>
      <c r="E2888">
        <v>7</v>
      </c>
      <c r="F28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88" t="s">
        <v>19</v>
      </c>
      <c r="H2888">
        <v>33</v>
      </c>
      <c r="I2888">
        <v>139</v>
      </c>
      <c r="J2888">
        <v>7</v>
      </c>
      <c r="K2888" t="s">
        <v>23</v>
      </c>
      <c r="L2888">
        <f>IF(AI_Impact_on_Jobs_20303[[#This Row],[Risk_Category]] = "Low", AI_Impact_on_Jobs_20303[[#This Row],[Automation_Probability_2030]], 0)</f>
        <v>7</v>
      </c>
      <c r="M2888">
        <f>IF(AI_Impact_on_Jobs_20303[[#This Row],[Risk_Category]]="Medium", AI_Impact_on_Jobs_20303[[#This Row],[Automation_Probability_2030]], 0)</f>
        <v>0</v>
      </c>
      <c r="N2888">
        <f>IF(AI_Impact_on_Jobs_20303[[#This Row],[Risk_Category]]="High", AI_Impact_on_Jobs_20303[[#This Row],[Automation_Probability_2030]], 0)</f>
        <v>0</v>
      </c>
      <c r="O2888">
        <f>AVERAGE(AI_Impact_on_Jobs_20303[[#This Row],[Skill_1]:[Skill_10]])</f>
        <v>51.3</v>
      </c>
      <c r="P2888">
        <v>95</v>
      </c>
      <c r="Q2888">
        <v>86</v>
      </c>
      <c r="R2888">
        <v>83</v>
      </c>
      <c r="S2888">
        <v>86</v>
      </c>
      <c r="T2888">
        <v>8</v>
      </c>
      <c r="U2888">
        <v>15</v>
      </c>
      <c r="V2888">
        <v>13</v>
      </c>
      <c r="W2888">
        <v>11</v>
      </c>
      <c r="X2888">
        <v>33</v>
      </c>
      <c r="Y2888">
        <v>83</v>
      </c>
    </row>
    <row r="2889" spans="1:25" x14ac:dyDescent="0.35">
      <c r="A2889">
        <v>2888</v>
      </c>
      <c r="B2889" t="s">
        <v>24</v>
      </c>
      <c r="C2889">
        <v>68746</v>
      </c>
      <c r="D2889">
        <f>ROUND(AI_Impact_on_Jobs_20303[[#This Row],[Salary]]/1000, 1)</f>
        <v>68.7</v>
      </c>
      <c r="E2889">
        <v>1</v>
      </c>
      <c r="F28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89" t="s">
        <v>22</v>
      </c>
      <c r="H2889">
        <v>24</v>
      </c>
      <c r="I2889">
        <v>118</v>
      </c>
      <c r="J2889">
        <v>72</v>
      </c>
      <c r="K2889" t="s">
        <v>20</v>
      </c>
      <c r="L2889">
        <f>IF(AI_Impact_on_Jobs_20303[[#This Row],[Risk_Category]] = "Low", AI_Impact_on_Jobs_20303[[#This Row],[Automation_Probability_2030]], 0)</f>
        <v>0</v>
      </c>
      <c r="M2889">
        <f>IF(AI_Impact_on_Jobs_20303[[#This Row],[Risk_Category]]="Medium", AI_Impact_on_Jobs_20303[[#This Row],[Automation_Probability_2030]], 0)</f>
        <v>0</v>
      </c>
      <c r="N2889">
        <f>IF(AI_Impact_on_Jobs_20303[[#This Row],[Risk_Category]]="High", AI_Impact_on_Jobs_20303[[#This Row],[Automation_Probability_2030]], 0)</f>
        <v>72</v>
      </c>
      <c r="O2889">
        <f>AVERAGE(AI_Impact_on_Jobs_20303[[#This Row],[Skill_1]:[Skill_10]])</f>
        <v>54.4</v>
      </c>
      <c r="P2889">
        <v>36</v>
      </c>
      <c r="Q2889">
        <v>3</v>
      </c>
      <c r="R2889">
        <v>85</v>
      </c>
      <c r="S2889">
        <v>51</v>
      </c>
      <c r="T2889">
        <v>65</v>
      </c>
      <c r="U2889">
        <v>13</v>
      </c>
      <c r="V2889">
        <v>93</v>
      </c>
      <c r="W2889">
        <v>32</v>
      </c>
      <c r="X2889">
        <v>71</v>
      </c>
      <c r="Y2889">
        <v>95</v>
      </c>
    </row>
    <row r="2890" spans="1:25" x14ac:dyDescent="0.35">
      <c r="A2890">
        <v>2889</v>
      </c>
      <c r="B2890" t="s">
        <v>34</v>
      </c>
      <c r="C2890">
        <v>83207</v>
      </c>
      <c r="D2890">
        <f>ROUND(AI_Impact_on_Jobs_20303[[#This Row],[Salary]]/1000, 1)</f>
        <v>83.2</v>
      </c>
      <c r="E2890">
        <v>3</v>
      </c>
      <c r="F28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90" t="s">
        <v>19</v>
      </c>
      <c r="H2890">
        <v>51</v>
      </c>
      <c r="I2890">
        <v>62</v>
      </c>
      <c r="J2890">
        <v>46</v>
      </c>
      <c r="K2890" t="s">
        <v>27</v>
      </c>
      <c r="L2890">
        <f>IF(AI_Impact_on_Jobs_20303[[#This Row],[Risk_Category]] = "Low", AI_Impact_on_Jobs_20303[[#This Row],[Automation_Probability_2030]], 0)</f>
        <v>0</v>
      </c>
      <c r="M2890">
        <f>IF(AI_Impact_on_Jobs_20303[[#This Row],[Risk_Category]]="Medium", AI_Impact_on_Jobs_20303[[#This Row],[Automation_Probability_2030]], 0)</f>
        <v>46</v>
      </c>
      <c r="N2890">
        <f>IF(AI_Impact_on_Jobs_20303[[#This Row],[Risk_Category]]="High", AI_Impact_on_Jobs_20303[[#This Row],[Automation_Probability_2030]], 0)</f>
        <v>0</v>
      </c>
      <c r="O2890">
        <f>AVERAGE(AI_Impact_on_Jobs_20303[[#This Row],[Skill_1]:[Skill_10]])</f>
        <v>45.9</v>
      </c>
      <c r="P2890">
        <v>85</v>
      </c>
      <c r="Q2890">
        <v>14</v>
      </c>
      <c r="R2890">
        <v>92</v>
      </c>
      <c r="S2890">
        <v>67</v>
      </c>
      <c r="T2890">
        <v>42</v>
      </c>
      <c r="U2890">
        <v>55</v>
      </c>
      <c r="V2890">
        <v>15</v>
      </c>
      <c r="W2890">
        <v>22</v>
      </c>
      <c r="X2890">
        <v>29</v>
      </c>
      <c r="Y2890">
        <v>38</v>
      </c>
    </row>
    <row r="2891" spans="1:25" x14ac:dyDescent="0.35">
      <c r="A2891">
        <v>2890</v>
      </c>
      <c r="B2891" t="s">
        <v>31</v>
      </c>
      <c r="C2891">
        <v>138109</v>
      </c>
      <c r="D2891">
        <f>ROUND(AI_Impact_on_Jobs_20303[[#This Row],[Salary]]/1000, 1)</f>
        <v>138.1</v>
      </c>
      <c r="E2891">
        <v>18</v>
      </c>
      <c r="F28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91" t="s">
        <v>19</v>
      </c>
      <c r="H2891">
        <v>37</v>
      </c>
      <c r="I2891">
        <v>102</v>
      </c>
      <c r="J2891">
        <v>9</v>
      </c>
      <c r="K2891" t="s">
        <v>23</v>
      </c>
      <c r="L2891">
        <f>IF(AI_Impact_on_Jobs_20303[[#This Row],[Risk_Category]] = "Low", AI_Impact_on_Jobs_20303[[#This Row],[Automation_Probability_2030]], 0)</f>
        <v>9</v>
      </c>
      <c r="M2891">
        <f>IF(AI_Impact_on_Jobs_20303[[#This Row],[Risk_Category]]="Medium", AI_Impact_on_Jobs_20303[[#This Row],[Automation_Probability_2030]], 0)</f>
        <v>0</v>
      </c>
      <c r="N2891">
        <f>IF(AI_Impact_on_Jobs_20303[[#This Row],[Risk_Category]]="High", AI_Impact_on_Jobs_20303[[#This Row],[Automation_Probability_2030]], 0)</f>
        <v>0</v>
      </c>
      <c r="O2891">
        <f>AVERAGE(AI_Impact_on_Jobs_20303[[#This Row],[Skill_1]:[Skill_10]])</f>
        <v>69.599999999999994</v>
      </c>
      <c r="P2891">
        <v>74</v>
      </c>
      <c r="Q2891">
        <v>56</v>
      </c>
      <c r="R2891">
        <v>44</v>
      </c>
      <c r="S2891">
        <v>95</v>
      </c>
      <c r="T2891">
        <v>89</v>
      </c>
      <c r="U2891">
        <v>66</v>
      </c>
      <c r="V2891">
        <v>92</v>
      </c>
      <c r="W2891">
        <v>56</v>
      </c>
      <c r="X2891">
        <v>83</v>
      </c>
      <c r="Y2891">
        <v>41</v>
      </c>
    </row>
    <row r="2892" spans="1:25" x14ac:dyDescent="0.35">
      <c r="A2892">
        <v>2891</v>
      </c>
      <c r="B2892" t="s">
        <v>21</v>
      </c>
      <c r="C2892">
        <v>86834</v>
      </c>
      <c r="D2892">
        <f>ROUND(AI_Impact_on_Jobs_20303[[#This Row],[Salary]]/1000, 1)</f>
        <v>86.8</v>
      </c>
      <c r="E2892">
        <v>15</v>
      </c>
      <c r="F28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92" t="s">
        <v>22</v>
      </c>
      <c r="H2892">
        <v>99</v>
      </c>
      <c r="I2892">
        <v>67</v>
      </c>
      <c r="J2892">
        <v>11</v>
      </c>
      <c r="K2892" t="s">
        <v>23</v>
      </c>
      <c r="L2892">
        <f>IF(AI_Impact_on_Jobs_20303[[#This Row],[Risk_Category]] = "Low", AI_Impact_on_Jobs_20303[[#This Row],[Automation_Probability_2030]], 0)</f>
        <v>11</v>
      </c>
      <c r="M2892">
        <f>IF(AI_Impact_on_Jobs_20303[[#This Row],[Risk_Category]]="Medium", AI_Impact_on_Jobs_20303[[#This Row],[Automation_Probability_2030]], 0)</f>
        <v>0</v>
      </c>
      <c r="N2892">
        <f>IF(AI_Impact_on_Jobs_20303[[#This Row],[Risk_Category]]="High", AI_Impact_on_Jobs_20303[[#This Row],[Automation_Probability_2030]], 0)</f>
        <v>0</v>
      </c>
      <c r="O2892">
        <f>AVERAGE(AI_Impact_on_Jobs_20303[[#This Row],[Skill_1]:[Skill_10]])</f>
        <v>25.7</v>
      </c>
      <c r="P2892">
        <v>16</v>
      </c>
      <c r="Q2892">
        <v>34</v>
      </c>
      <c r="R2892">
        <v>29</v>
      </c>
      <c r="S2892">
        <v>6</v>
      </c>
      <c r="T2892">
        <v>10</v>
      </c>
      <c r="U2892">
        <v>5</v>
      </c>
      <c r="V2892">
        <v>78</v>
      </c>
      <c r="W2892">
        <v>13</v>
      </c>
      <c r="X2892">
        <v>2</v>
      </c>
      <c r="Y2892">
        <v>64</v>
      </c>
    </row>
    <row r="2893" spans="1:25" x14ac:dyDescent="0.35">
      <c r="A2893">
        <v>2892</v>
      </c>
      <c r="B2893" t="s">
        <v>44</v>
      </c>
      <c r="C2893">
        <v>133988</v>
      </c>
      <c r="D2893">
        <f>ROUND(AI_Impact_on_Jobs_20303[[#This Row],[Salary]]/1000, 1)</f>
        <v>134</v>
      </c>
      <c r="E2893">
        <v>7</v>
      </c>
      <c r="F28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93" t="s">
        <v>19</v>
      </c>
      <c r="H2893">
        <v>18</v>
      </c>
      <c r="I2893">
        <v>84</v>
      </c>
      <c r="J2893">
        <v>37</v>
      </c>
      <c r="K2893" t="s">
        <v>27</v>
      </c>
      <c r="L2893">
        <f>IF(AI_Impact_on_Jobs_20303[[#This Row],[Risk_Category]] = "Low", AI_Impact_on_Jobs_20303[[#This Row],[Automation_Probability_2030]], 0)</f>
        <v>0</v>
      </c>
      <c r="M2893">
        <f>IF(AI_Impact_on_Jobs_20303[[#This Row],[Risk_Category]]="Medium", AI_Impact_on_Jobs_20303[[#This Row],[Automation_Probability_2030]], 0)</f>
        <v>37</v>
      </c>
      <c r="N2893">
        <f>IF(AI_Impact_on_Jobs_20303[[#This Row],[Risk_Category]]="High", AI_Impact_on_Jobs_20303[[#This Row],[Automation_Probability_2030]], 0)</f>
        <v>0</v>
      </c>
      <c r="O2893">
        <f>AVERAGE(AI_Impact_on_Jobs_20303[[#This Row],[Skill_1]:[Skill_10]])</f>
        <v>61.9</v>
      </c>
      <c r="P2893">
        <v>91</v>
      </c>
      <c r="Q2893">
        <v>27</v>
      </c>
      <c r="R2893">
        <v>44</v>
      </c>
      <c r="S2893">
        <v>89</v>
      </c>
      <c r="T2893">
        <v>55</v>
      </c>
      <c r="U2893">
        <v>93</v>
      </c>
      <c r="V2893">
        <v>93</v>
      </c>
      <c r="W2893">
        <v>46</v>
      </c>
      <c r="X2893">
        <v>58</v>
      </c>
      <c r="Y2893">
        <v>23</v>
      </c>
    </row>
    <row r="2894" spans="1:25" x14ac:dyDescent="0.35">
      <c r="A2894">
        <v>2893</v>
      </c>
      <c r="B2894" t="s">
        <v>18</v>
      </c>
      <c r="C2894">
        <v>145064</v>
      </c>
      <c r="D2894">
        <f>ROUND(AI_Impact_on_Jobs_20303[[#This Row],[Salary]]/1000, 1)</f>
        <v>145.1</v>
      </c>
      <c r="E2894">
        <v>2</v>
      </c>
      <c r="F28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894" t="s">
        <v>25</v>
      </c>
      <c r="H2894">
        <v>28</v>
      </c>
      <c r="I2894">
        <v>128</v>
      </c>
      <c r="J2894">
        <v>78</v>
      </c>
      <c r="K2894" t="s">
        <v>20</v>
      </c>
      <c r="L2894">
        <f>IF(AI_Impact_on_Jobs_20303[[#This Row],[Risk_Category]] = "Low", AI_Impact_on_Jobs_20303[[#This Row],[Automation_Probability_2030]], 0)</f>
        <v>0</v>
      </c>
      <c r="M2894">
        <f>IF(AI_Impact_on_Jobs_20303[[#This Row],[Risk_Category]]="Medium", AI_Impact_on_Jobs_20303[[#This Row],[Automation_Probability_2030]], 0)</f>
        <v>0</v>
      </c>
      <c r="N2894">
        <f>IF(AI_Impact_on_Jobs_20303[[#This Row],[Risk_Category]]="High", AI_Impact_on_Jobs_20303[[#This Row],[Automation_Probability_2030]], 0)</f>
        <v>78</v>
      </c>
      <c r="O2894">
        <f>AVERAGE(AI_Impact_on_Jobs_20303[[#This Row],[Skill_1]:[Skill_10]])</f>
        <v>22.7</v>
      </c>
      <c r="P2894">
        <v>31</v>
      </c>
      <c r="Q2894">
        <v>1</v>
      </c>
      <c r="R2894">
        <v>56</v>
      </c>
      <c r="S2894">
        <v>24</v>
      </c>
      <c r="T2894">
        <v>15</v>
      </c>
      <c r="U2894">
        <v>23</v>
      </c>
      <c r="V2894">
        <v>25</v>
      </c>
      <c r="W2894">
        <v>5</v>
      </c>
      <c r="X2894">
        <v>39</v>
      </c>
      <c r="Y2894">
        <v>8</v>
      </c>
    </row>
    <row r="2895" spans="1:25" x14ac:dyDescent="0.35">
      <c r="A2895">
        <v>2894</v>
      </c>
      <c r="B2895" t="s">
        <v>18</v>
      </c>
      <c r="C2895">
        <v>106620</v>
      </c>
      <c r="D2895">
        <f>ROUND(AI_Impact_on_Jobs_20303[[#This Row],[Salary]]/1000, 1)</f>
        <v>106.6</v>
      </c>
      <c r="E2895">
        <v>10</v>
      </c>
      <c r="F28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95" t="s">
        <v>38</v>
      </c>
      <c r="H2895">
        <v>79</v>
      </c>
      <c r="I2895">
        <v>107</v>
      </c>
      <c r="J2895">
        <v>94</v>
      </c>
      <c r="K2895" t="s">
        <v>20</v>
      </c>
      <c r="L2895">
        <f>IF(AI_Impact_on_Jobs_20303[[#This Row],[Risk_Category]] = "Low", AI_Impact_on_Jobs_20303[[#This Row],[Automation_Probability_2030]], 0)</f>
        <v>0</v>
      </c>
      <c r="M2895">
        <f>IF(AI_Impact_on_Jobs_20303[[#This Row],[Risk_Category]]="Medium", AI_Impact_on_Jobs_20303[[#This Row],[Automation_Probability_2030]], 0)</f>
        <v>0</v>
      </c>
      <c r="N2895">
        <f>IF(AI_Impact_on_Jobs_20303[[#This Row],[Risk_Category]]="High", AI_Impact_on_Jobs_20303[[#This Row],[Automation_Probability_2030]], 0)</f>
        <v>94</v>
      </c>
      <c r="O2895">
        <f>AVERAGE(AI_Impact_on_Jobs_20303[[#This Row],[Skill_1]:[Skill_10]])</f>
        <v>42.9</v>
      </c>
      <c r="P2895">
        <v>1</v>
      </c>
      <c r="Q2895">
        <v>82</v>
      </c>
      <c r="R2895">
        <v>51</v>
      </c>
      <c r="S2895">
        <v>52</v>
      </c>
      <c r="T2895">
        <v>52</v>
      </c>
      <c r="U2895">
        <v>33</v>
      </c>
      <c r="V2895">
        <v>32</v>
      </c>
      <c r="W2895">
        <v>63</v>
      </c>
      <c r="X2895">
        <v>4</v>
      </c>
      <c r="Y2895">
        <v>59</v>
      </c>
    </row>
    <row r="2896" spans="1:25" x14ac:dyDescent="0.35">
      <c r="A2896">
        <v>2895</v>
      </c>
      <c r="B2896" t="s">
        <v>39</v>
      </c>
      <c r="C2896">
        <v>80942</v>
      </c>
      <c r="D2896">
        <f>ROUND(AI_Impact_on_Jobs_20303[[#This Row],[Salary]]/1000, 1)</f>
        <v>80.900000000000006</v>
      </c>
      <c r="E2896">
        <v>18</v>
      </c>
      <c r="F28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896" t="s">
        <v>19</v>
      </c>
      <c r="H2896">
        <v>36</v>
      </c>
      <c r="I2896">
        <v>72</v>
      </c>
      <c r="J2896">
        <v>75</v>
      </c>
      <c r="K2896" t="s">
        <v>20</v>
      </c>
      <c r="L2896">
        <f>IF(AI_Impact_on_Jobs_20303[[#This Row],[Risk_Category]] = "Low", AI_Impact_on_Jobs_20303[[#This Row],[Automation_Probability_2030]], 0)</f>
        <v>0</v>
      </c>
      <c r="M2896">
        <f>IF(AI_Impact_on_Jobs_20303[[#This Row],[Risk_Category]]="Medium", AI_Impact_on_Jobs_20303[[#This Row],[Automation_Probability_2030]], 0)</f>
        <v>0</v>
      </c>
      <c r="N2896">
        <f>IF(AI_Impact_on_Jobs_20303[[#This Row],[Risk_Category]]="High", AI_Impact_on_Jobs_20303[[#This Row],[Automation_Probability_2030]], 0)</f>
        <v>75</v>
      </c>
      <c r="O2896">
        <f>AVERAGE(AI_Impact_on_Jobs_20303[[#This Row],[Skill_1]:[Skill_10]])</f>
        <v>24.3</v>
      </c>
      <c r="P2896">
        <v>8</v>
      </c>
      <c r="Q2896">
        <v>9</v>
      </c>
      <c r="R2896">
        <v>17</v>
      </c>
      <c r="S2896">
        <v>2</v>
      </c>
      <c r="T2896">
        <v>27</v>
      </c>
      <c r="U2896">
        <v>31</v>
      </c>
      <c r="V2896">
        <v>10</v>
      </c>
      <c r="W2896">
        <v>99</v>
      </c>
      <c r="X2896">
        <v>19</v>
      </c>
      <c r="Y2896">
        <v>21</v>
      </c>
    </row>
    <row r="2897" spans="1:25" x14ac:dyDescent="0.35">
      <c r="A2897">
        <v>2896</v>
      </c>
      <c r="B2897" t="s">
        <v>33</v>
      </c>
      <c r="C2897">
        <v>133274</v>
      </c>
      <c r="D2897">
        <f>ROUND(AI_Impact_on_Jobs_20303[[#This Row],[Salary]]/1000, 1)</f>
        <v>133.30000000000001</v>
      </c>
      <c r="E2897">
        <v>27</v>
      </c>
      <c r="F28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97" t="s">
        <v>22</v>
      </c>
      <c r="H2897">
        <v>15</v>
      </c>
      <c r="I2897">
        <v>10</v>
      </c>
      <c r="J2897">
        <v>8</v>
      </c>
      <c r="K2897" t="s">
        <v>20</v>
      </c>
      <c r="L2897">
        <f>IF(AI_Impact_on_Jobs_20303[[#This Row],[Risk_Category]] = "Low", AI_Impact_on_Jobs_20303[[#This Row],[Automation_Probability_2030]], 0)</f>
        <v>0</v>
      </c>
      <c r="M2897">
        <f>IF(AI_Impact_on_Jobs_20303[[#This Row],[Risk_Category]]="Medium", AI_Impact_on_Jobs_20303[[#This Row],[Automation_Probability_2030]], 0)</f>
        <v>0</v>
      </c>
      <c r="N2897">
        <f>IF(AI_Impact_on_Jobs_20303[[#This Row],[Risk_Category]]="High", AI_Impact_on_Jobs_20303[[#This Row],[Automation_Probability_2030]], 0)</f>
        <v>8</v>
      </c>
      <c r="O2897">
        <f>AVERAGE(AI_Impact_on_Jobs_20303[[#This Row],[Skill_1]:[Skill_10]])</f>
        <v>62.3</v>
      </c>
      <c r="P2897">
        <v>32</v>
      </c>
      <c r="Q2897">
        <v>82</v>
      </c>
      <c r="R2897">
        <v>83</v>
      </c>
      <c r="S2897">
        <v>99</v>
      </c>
      <c r="T2897">
        <v>22</v>
      </c>
      <c r="U2897">
        <v>89</v>
      </c>
      <c r="V2897">
        <v>54</v>
      </c>
      <c r="W2897">
        <v>59</v>
      </c>
      <c r="X2897">
        <v>9</v>
      </c>
      <c r="Y2897">
        <v>94</v>
      </c>
    </row>
    <row r="2898" spans="1:25" x14ac:dyDescent="0.35">
      <c r="A2898">
        <v>2897</v>
      </c>
      <c r="B2898" t="s">
        <v>39</v>
      </c>
      <c r="C2898">
        <v>49826</v>
      </c>
      <c r="D2898">
        <f>ROUND(AI_Impact_on_Jobs_20303[[#This Row],[Salary]]/1000, 1)</f>
        <v>49.8</v>
      </c>
      <c r="E2898">
        <v>9</v>
      </c>
      <c r="F28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898" t="s">
        <v>19</v>
      </c>
      <c r="H2898">
        <v>35</v>
      </c>
      <c r="I2898">
        <v>99</v>
      </c>
      <c r="J2898">
        <v>85</v>
      </c>
      <c r="K2898" t="s">
        <v>20</v>
      </c>
      <c r="L2898">
        <f>IF(AI_Impact_on_Jobs_20303[[#This Row],[Risk_Category]] = "Low", AI_Impact_on_Jobs_20303[[#This Row],[Automation_Probability_2030]], 0)</f>
        <v>0</v>
      </c>
      <c r="M2898">
        <f>IF(AI_Impact_on_Jobs_20303[[#This Row],[Risk_Category]]="Medium", AI_Impact_on_Jobs_20303[[#This Row],[Automation_Probability_2030]], 0)</f>
        <v>0</v>
      </c>
      <c r="N2898">
        <f>IF(AI_Impact_on_Jobs_20303[[#This Row],[Risk_Category]]="High", AI_Impact_on_Jobs_20303[[#This Row],[Automation_Probability_2030]], 0)</f>
        <v>85</v>
      </c>
      <c r="O2898">
        <f>AVERAGE(AI_Impact_on_Jobs_20303[[#This Row],[Skill_1]:[Skill_10]])</f>
        <v>52.1</v>
      </c>
      <c r="P2898">
        <v>83</v>
      </c>
      <c r="Q2898">
        <v>66</v>
      </c>
      <c r="R2898">
        <v>37</v>
      </c>
      <c r="S2898">
        <v>42</v>
      </c>
      <c r="T2898">
        <v>5</v>
      </c>
      <c r="U2898">
        <v>92</v>
      </c>
      <c r="V2898">
        <v>9</v>
      </c>
      <c r="W2898">
        <v>58</v>
      </c>
      <c r="X2898">
        <v>87</v>
      </c>
      <c r="Y2898">
        <v>42</v>
      </c>
    </row>
    <row r="2899" spans="1:25" x14ac:dyDescent="0.35">
      <c r="A2899">
        <v>2898</v>
      </c>
      <c r="B2899" t="s">
        <v>39</v>
      </c>
      <c r="C2899">
        <v>97116</v>
      </c>
      <c r="D2899">
        <f>ROUND(AI_Impact_on_Jobs_20303[[#This Row],[Salary]]/1000, 1)</f>
        <v>97.1</v>
      </c>
      <c r="E2899">
        <v>26</v>
      </c>
      <c r="F28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899" t="s">
        <v>22</v>
      </c>
      <c r="H2899">
        <v>8</v>
      </c>
      <c r="I2899">
        <v>56</v>
      </c>
      <c r="J2899">
        <v>8</v>
      </c>
      <c r="K2899" t="s">
        <v>20</v>
      </c>
      <c r="L2899">
        <f>IF(AI_Impact_on_Jobs_20303[[#This Row],[Risk_Category]] = "Low", AI_Impact_on_Jobs_20303[[#This Row],[Automation_Probability_2030]], 0)</f>
        <v>0</v>
      </c>
      <c r="M2899">
        <f>IF(AI_Impact_on_Jobs_20303[[#This Row],[Risk_Category]]="Medium", AI_Impact_on_Jobs_20303[[#This Row],[Automation_Probability_2030]], 0)</f>
        <v>0</v>
      </c>
      <c r="N2899">
        <f>IF(AI_Impact_on_Jobs_20303[[#This Row],[Risk_Category]]="High", AI_Impact_on_Jobs_20303[[#This Row],[Automation_Probability_2030]], 0)</f>
        <v>8</v>
      </c>
      <c r="O2899">
        <f>AVERAGE(AI_Impact_on_Jobs_20303[[#This Row],[Skill_1]:[Skill_10]])</f>
        <v>40.700000000000003</v>
      </c>
      <c r="P2899">
        <v>69</v>
      </c>
      <c r="Q2899">
        <v>42</v>
      </c>
      <c r="R2899">
        <v>55</v>
      </c>
      <c r="S2899">
        <v>59</v>
      </c>
      <c r="T2899">
        <v>15</v>
      </c>
      <c r="U2899">
        <v>41</v>
      </c>
      <c r="V2899">
        <v>3</v>
      </c>
      <c r="W2899">
        <v>15</v>
      </c>
      <c r="X2899">
        <v>51</v>
      </c>
      <c r="Y2899">
        <v>57</v>
      </c>
    </row>
    <row r="2900" spans="1:25" x14ac:dyDescent="0.35">
      <c r="A2900">
        <v>2899</v>
      </c>
      <c r="B2900" t="s">
        <v>36</v>
      </c>
      <c r="C2900">
        <v>136030</v>
      </c>
      <c r="D2900">
        <f>ROUND(AI_Impact_on_Jobs_20303[[#This Row],[Salary]]/1000, 1)</f>
        <v>136</v>
      </c>
      <c r="E2900">
        <v>16</v>
      </c>
      <c r="F29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00" t="s">
        <v>38</v>
      </c>
      <c r="H2900">
        <v>68</v>
      </c>
      <c r="I2900">
        <v>138</v>
      </c>
      <c r="J2900">
        <v>59</v>
      </c>
      <c r="K2900" t="s">
        <v>27</v>
      </c>
      <c r="L2900">
        <f>IF(AI_Impact_on_Jobs_20303[[#This Row],[Risk_Category]] = "Low", AI_Impact_on_Jobs_20303[[#This Row],[Automation_Probability_2030]], 0)</f>
        <v>0</v>
      </c>
      <c r="M2900">
        <f>IF(AI_Impact_on_Jobs_20303[[#This Row],[Risk_Category]]="Medium", AI_Impact_on_Jobs_20303[[#This Row],[Automation_Probability_2030]], 0)</f>
        <v>59</v>
      </c>
      <c r="N2900">
        <f>IF(AI_Impact_on_Jobs_20303[[#This Row],[Risk_Category]]="High", AI_Impact_on_Jobs_20303[[#This Row],[Automation_Probability_2030]], 0)</f>
        <v>0</v>
      </c>
      <c r="O2900">
        <f>AVERAGE(AI_Impact_on_Jobs_20303[[#This Row],[Skill_1]:[Skill_10]])</f>
        <v>60</v>
      </c>
      <c r="P2900">
        <v>95</v>
      </c>
      <c r="Q2900">
        <v>89</v>
      </c>
      <c r="R2900">
        <v>86</v>
      </c>
      <c r="S2900">
        <v>39</v>
      </c>
      <c r="T2900">
        <v>39</v>
      </c>
      <c r="U2900">
        <v>74</v>
      </c>
      <c r="V2900">
        <v>8</v>
      </c>
      <c r="W2900">
        <v>32</v>
      </c>
      <c r="X2900">
        <v>93</v>
      </c>
      <c r="Y2900">
        <v>45</v>
      </c>
    </row>
    <row r="2901" spans="1:25" x14ac:dyDescent="0.35">
      <c r="A2901">
        <v>2900</v>
      </c>
      <c r="B2901" t="s">
        <v>24</v>
      </c>
      <c r="C2901">
        <v>33388</v>
      </c>
      <c r="D2901">
        <f>ROUND(AI_Impact_on_Jobs_20303[[#This Row],[Salary]]/1000, 1)</f>
        <v>33.4</v>
      </c>
      <c r="E2901">
        <v>3</v>
      </c>
      <c r="F29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01" t="s">
        <v>22</v>
      </c>
      <c r="H2901">
        <v>48</v>
      </c>
      <c r="I2901">
        <v>79</v>
      </c>
      <c r="J2901">
        <v>89</v>
      </c>
      <c r="K2901" t="s">
        <v>20</v>
      </c>
      <c r="L2901">
        <f>IF(AI_Impact_on_Jobs_20303[[#This Row],[Risk_Category]] = "Low", AI_Impact_on_Jobs_20303[[#This Row],[Automation_Probability_2030]], 0)</f>
        <v>0</v>
      </c>
      <c r="M2901">
        <f>IF(AI_Impact_on_Jobs_20303[[#This Row],[Risk_Category]]="Medium", AI_Impact_on_Jobs_20303[[#This Row],[Automation_Probability_2030]], 0)</f>
        <v>0</v>
      </c>
      <c r="N2901">
        <f>IF(AI_Impact_on_Jobs_20303[[#This Row],[Risk_Category]]="High", AI_Impact_on_Jobs_20303[[#This Row],[Automation_Probability_2030]], 0)</f>
        <v>89</v>
      </c>
      <c r="O2901">
        <f>AVERAGE(AI_Impact_on_Jobs_20303[[#This Row],[Skill_1]:[Skill_10]])</f>
        <v>41.3</v>
      </c>
      <c r="P2901">
        <v>85</v>
      </c>
      <c r="Q2901">
        <v>78</v>
      </c>
      <c r="R2901">
        <v>15</v>
      </c>
      <c r="S2901">
        <v>34</v>
      </c>
      <c r="T2901">
        <v>21</v>
      </c>
      <c r="U2901">
        <v>4</v>
      </c>
      <c r="V2901">
        <v>74</v>
      </c>
      <c r="W2901">
        <v>43</v>
      </c>
      <c r="X2901">
        <v>28</v>
      </c>
      <c r="Y2901">
        <v>31</v>
      </c>
    </row>
    <row r="2902" spans="1:25" x14ac:dyDescent="0.35">
      <c r="A2902">
        <v>2901</v>
      </c>
      <c r="B2902" t="s">
        <v>26</v>
      </c>
      <c r="C2902">
        <v>58797</v>
      </c>
      <c r="D2902">
        <f>ROUND(AI_Impact_on_Jobs_20303[[#This Row],[Salary]]/1000, 1)</f>
        <v>58.8</v>
      </c>
      <c r="E2902">
        <v>18</v>
      </c>
      <c r="F290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02" t="s">
        <v>19</v>
      </c>
      <c r="H2902">
        <v>83</v>
      </c>
      <c r="I2902">
        <v>64</v>
      </c>
      <c r="J2902">
        <v>44</v>
      </c>
      <c r="K2902" t="s">
        <v>27</v>
      </c>
      <c r="L2902">
        <f>IF(AI_Impact_on_Jobs_20303[[#This Row],[Risk_Category]] = "Low", AI_Impact_on_Jobs_20303[[#This Row],[Automation_Probability_2030]], 0)</f>
        <v>0</v>
      </c>
      <c r="M2902">
        <f>IF(AI_Impact_on_Jobs_20303[[#This Row],[Risk_Category]]="Medium", AI_Impact_on_Jobs_20303[[#This Row],[Automation_Probability_2030]], 0)</f>
        <v>44</v>
      </c>
      <c r="N2902">
        <f>IF(AI_Impact_on_Jobs_20303[[#This Row],[Risk_Category]]="High", AI_Impact_on_Jobs_20303[[#This Row],[Automation_Probability_2030]], 0)</f>
        <v>0</v>
      </c>
      <c r="O2902">
        <f>AVERAGE(AI_Impact_on_Jobs_20303[[#This Row],[Skill_1]:[Skill_10]])</f>
        <v>36.700000000000003</v>
      </c>
      <c r="P2902">
        <v>1</v>
      </c>
      <c r="Q2902">
        <v>44</v>
      </c>
      <c r="R2902">
        <v>35</v>
      </c>
      <c r="S2902">
        <v>72</v>
      </c>
      <c r="T2902">
        <v>72</v>
      </c>
      <c r="U2902">
        <v>4</v>
      </c>
      <c r="V2902">
        <v>12</v>
      </c>
      <c r="W2902">
        <v>9</v>
      </c>
      <c r="X2902">
        <v>79</v>
      </c>
      <c r="Y2902">
        <v>39</v>
      </c>
    </row>
    <row r="2903" spans="1:25" x14ac:dyDescent="0.35">
      <c r="A2903">
        <v>2902</v>
      </c>
      <c r="B2903" t="s">
        <v>29</v>
      </c>
      <c r="C2903">
        <v>129508</v>
      </c>
      <c r="D2903">
        <f>ROUND(AI_Impact_on_Jobs_20303[[#This Row],[Salary]]/1000, 1)</f>
        <v>129.5</v>
      </c>
      <c r="E2903">
        <v>7</v>
      </c>
      <c r="F290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03" t="s">
        <v>25</v>
      </c>
      <c r="H2903">
        <v>26</v>
      </c>
      <c r="I2903">
        <v>116</v>
      </c>
      <c r="J2903">
        <v>29</v>
      </c>
      <c r="K2903" t="s">
        <v>23</v>
      </c>
      <c r="L2903">
        <f>IF(AI_Impact_on_Jobs_20303[[#This Row],[Risk_Category]] = "Low", AI_Impact_on_Jobs_20303[[#This Row],[Automation_Probability_2030]], 0)</f>
        <v>29</v>
      </c>
      <c r="M2903">
        <f>IF(AI_Impact_on_Jobs_20303[[#This Row],[Risk_Category]]="Medium", AI_Impact_on_Jobs_20303[[#This Row],[Automation_Probability_2030]], 0)</f>
        <v>0</v>
      </c>
      <c r="N2903">
        <f>IF(AI_Impact_on_Jobs_20303[[#This Row],[Risk_Category]]="High", AI_Impact_on_Jobs_20303[[#This Row],[Automation_Probability_2030]], 0)</f>
        <v>0</v>
      </c>
      <c r="O2903">
        <f>AVERAGE(AI_Impact_on_Jobs_20303[[#This Row],[Skill_1]:[Skill_10]])</f>
        <v>47.2</v>
      </c>
      <c r="P2903">
        <v>62</v>
      </c>
      <c r="Q2903">
        <v>3</v>
      </c>
      <c r="R2903">
        <v>65</v>
      </c>
      <c r="S2903">
        <v>94</v>
      </c>
      <c r="T2903">
        <v>36</v>
      </c>
      <c r="U2903">
        <v>93</v>
      </c>
      <c r="V2903">
        <v>67</v>
      </c>
      <c r="W2903">
        <v>19</v>
      </c>
      <c r="X2903">
        <v>15</v>
      </c>
      <c r="Y2903">
        <v>18</v>
      </c>
    </row>
    <row r="2904" spans="1:25" x14ac:dyDescent="0.35">
      <c r="A2904">
        <v>2903</v>
      </c>
      <c r="B2904" t="s">
        <v>42</v>
      </c>
      <c r="C2904">
        <v>54996</v>
      </c>
      <c r="D2904">
        <f>ROUND(AI_Impact_on_Jobs_20303[[#This Row],[Salary]]/1000, 1)</f>
        <v>55</v>
      </c>
      <c r="E2904">
        <v>12</v>
      </c>
      <c r="F290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04" t="s">
        <v>38</v>
      </c>
      <c r="H2904">
        <v>59</v>
      </c>
      <c r="I2904">
        <v>96</v>
      </c>
      <c r="J2904">
        <v>41</v>
      </c>
      <c r="K2904" t="s">
        <v>27</v>
      </c>
      <c r="L2904">
        <f>IF(AI_Impact_on_Jobs_20303[[#This Row],[Risk_Category]] = "Low", AI_Impact_on_Jobs_20303[[#This Row],[Automation_Probability_2030]], 0)</f>
        <v>0</v>
      </c>
      <c r="M2904">
        <f>IF(AI_Impact_on_Jobs_20303[[#This Row],[Risk_Category]]="Medium", AI_Impact_on_Jobs_20303[[#This Row],[Automation_Probability_2030]], 0)</f>
        <v>41</v>
      </c>
      <c r="N2904">
        <f>IF(AI_Impact_on_Jobs_20303[[#This Row],[Risk_Category]]="High", AI_Impact_on_Jobs_20303[[#This Row],[Automation_Probability_2030]], 0)</f>
        <v>0</v>
      </c>
      <c r="O2904">
        <f>AVERAGE(AI_Impact_on_Jobs_20303[[#This Row],[Skill_1]:[Skill_10]])</f>
        <v>34.9</v>
      </c>
      <c r="P2904">
        <v>91</v>
      </c>
      <c r="Q2904">
        <v>21</v>
      </c>
      <c r="R2904">
        <v>28</v>
      </c>
      <c r="S2904">
        <v>5</v>
      </c>
      <c r="T2904">
        <v>28</v>
      </c>
      <c r="U2904">
        <v>92</v>
      </c>
      <c r="V2904">
        <v>19</v>
      </c>
      <c r="W2904">
        <v>2</v>
      </c>
      <c r="X2904">
        <v>6</v>
      </c>
      <c r="Y2904">
        <v>57</v>
      </c>
    </row>
    <row r="2905" spans="1:25" x14ac:dyDescent="0.35">
      <c r="A2905">
        <v>2904</v>
      </c>
      <c r="B2905" t="s">
        <v>34</v>
      </c>
      <c r="C2905">
        <v>136165</v>
      </c>
      <c r="D2905">
        <f>ROUND(AI_Impact_on_Jobs_20303[[#This Row],[Salary]]/1000, 1)</f>
        <v>136.19999999999999</v>
      </c>
      <c r="E2905">
        <v>26</v>
      </c>
      <c r="F290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05" t="s">
        <v>22</v>
      </c>
      <c r="H2905">
        <v>15</v>
      </c>
      <c r="I2905">
        <v>62</v>
      </c>
      <c r="J2905">
        <v>64</v>
      </c>
      <c r="K2905" t="s">
        <v>27</v>
      </c>
      <c r="L2905">
        <f>IF(AI_Impact_on_Jobs_20303[[#This Row],[Risk_Category]] = "Low", AI_Impact_on_Jobs_20303[[#This Row],[Automation_Probability_2030]], 0)</f>
        <v>0</v>
      </c>
      <c r="M2905">
        <f>IF(AI_Impact_on_Jobs_20303[[#This Row],[Risk_Category]]="Medium", AI_Impact_on_Jobs_20303[[#This Row],[Automation_Probability_2030]], 0)</f>
        <v>64</v>
      </c>
      <c r="N2905">
        <f>IF(AI_Impact_on_Jobs_20303[[#This Row],[Risk_Category]]="High", AI_Impact_on_Jobs_20303[[#This Row],[Automation_Probability_2030]], 0)</f>
        <v>0</v>
      </c>
      <c r="O2905">
        <f>AVERAGE(AI_Impact_on_Jobs_20303[[#This Row],[Skill_1]:[Skill_10]])</f>
        <v>54</v>
      </c>
      <c r="P2905">
        <v>65</v>
      </c>
      <c r="Q2905">
        <v>95</v>
      </c>
      <c r="R2905">
        <v>17</v>
      </c>
      <c r="S2905">
        <v>46</v>
      </c>
      <c r="T2905">
        <v>74</v>
      </c>
      <c r="U2905">
        <v>21</v>
      </c>
      <c r="V2905">
        <v>68</v>
      </c>
      <c r="W2905">
        <v>47</v>
      </c>
      <c r="X2905">
        <v>43</v>
      </c>
      <c r="Y2905">
        <v>64</v>
      </c>
    </row>
    <row r="2906" spans="1:25" x14ac:dyDescent="0.35">
      <c r="A2906">
        <v>2905</v>
      </c>
      <c r="B2906" t="s">
        <v>43</v>
      </c>
      <c r="C2906">
        <v>83986</v>
      </c>
      <c r="D2906">
        <f>ROUND(AI_Impact_on_Jobs_20303[[#This Row],[Salary]]/1000, 1)</f>
        <v>84</v>
      </c>
      <c r="E2906">
        <v>15</v>
      </c>
      <c r="F290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06" t="s">
        <v>25</v>
      </c>
      <c r="H2906">
        <v>82</v>
      </c>
      <c r="I2906">
        <v>143</v>
      </c>
      <c r="J2906">
        <v>2</v>
      </c>
      <c r="K2906" t="s">
        <v>23</v>
      </c>
      <c r="L2906">
        <f>IF(AI_Impact_on_Jobs_20303[[#This Row],[Risk_Category]] = "Low", AI_Impact_on_Jobs_20303[[#This Row],[Automation_Probability_2030]], 0)</f>
        <v>2</v>
      </c>
      <c r="M2906">
        <f>IF(AI_Impact_on_Jobs_20303[[#This Row],[Risk_Category]]="Medium", AI_Impact_on_Jobs_20303[[#This Row],[Automation_Probability_2030]], 0)</f>
        <v>0</v>
      </c>
      <c r="N2906">
        <f>IF(AI_Impact_on_Jobs_20303[[#This Row],[Risk_Category]]="High", AI_Impact_on_Jobs_20303[[#This Row],[Automation_Probability_2030]], 0)</f>
        <v>0</v>
      </c>
      <c r="O2906">
        <f>AVERAGE(AI_Impact_on_Jobs_20303[[#This Row],[Skill_1]:[Skill_10]])</f>
        <v>58.9</v>
      </c>
      <c r="P2906">
        <v>3</v>
      </c>
      <c r="Q2906">
        <v>78</v>
      </c>
      <c r="R2906">
        <v>17</v>
      </c>
      <c r="S2906">
        <v>9</v>
      </c>
      <c r="T2906">
        <v>52</v>
      </c>
      <c r="U2906">
        <v>65</v>
      </c>
      <c r="V2906">
        <v>83</v>
      </c>
      <c r="W2906">
        <v>96</v>
      </c>
      <c r="X2906">
        <v>87</v>
      </c>
      <c r="Y2906">
        <v>99</v>
      </c>
    </row>
    <row r="2907" spans="1:25" x14ac:dyDescent="0.35">
      <c r="A2907">
        <v>2906</v>
      </c>
      <c r="B2907" t="s">
        <v>29</v>
      </c>
      <c r="C2907">
        <v>126681</v>
      </c>
      <c r="D2907">
        <f>ROUND(AI_Impact_on_Jobs_20303[[#This Row],[Salary]]/1000, 1)</f>
        <v>126.7</v>
      </c>
      <c r="E2907">
        <v>18</v>
      </c>
      <c r="F290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07" t="s">
        <v>25</v>
      </c>
      <c r="H2907">
        <v>32</v>
      </c>
      <c r="I2907">
        <v>96</v>
      </c>
      <c r="J2907">
        <v>21</v>
      </c>
      <c r="K2907" t="s">
        <v>23</v>
      </c>
      <c r="L2907">
        <f>IF(AI_Impact_on_Jobs_20303[[#This Row],[Risk_Category]] = "Low", AI_Impact_on_Jobs_20303[[#This Row],[Automation_Probability_2030]], 0)</f>
        <v>21</v>
      </c>
      <c r="M2907">
        <f>IF(AI_Impact_on_Jobs_20303[[#This Row],[Risk_Category]]="Medium", AI_Impact_on_Jobs_20303[[#This Row],[Automation_Probability_2030]], 0)</f>
        <v>0</v>
      </c>
      <c r="N2907">
        <f>IF(AI_Impact_on_Jobs_20303[[#This Row],[Risk_Category]]="High", AI_Impact_on_Jobs_20303[[#This Row],[Automation_Probability_2030]], 0)</f>
        <v>0</v>
      </c>
      <c r="O2907">
        <f>AVERAGE(AI_Impact_on_Jobs_20303[[#This Row],[Skill_1]:[Skill_10]])</f>
        <v>53.7</v>
      </c>
      <c r="P2907">
        <v>51</v>
      </c>
      <c r="Q2907">
        <v>63</v>
      </c>
      <c r="R2907">
        <v>89</v>
      </c>
      <c r="S2907">
        <v>17</v>
      </c>
      <c r="T2907">
        <v>12</v>
      </c>
      <c r="U2907">
        <v>5</v>
      </c>
      <c r="V2907">
        <v>98</v>
      </c>
      <c r="W2907">
        <v>6</v>
      </c>
      <c r="X2907">
        <v>99</v>
      </c>
      <c r="Y2907">
        <v>97</v>
      </c>
    </row>
    <row r="2908" spans="1:25" x14ac:dyDescent="0.35">
      <c r="A2908">
        <v>2907</v>
      </c>
      <c r="B2908" t="s">
        <v>44</v>
      </c>
      <c r="C2908">
        <v>148083</v>
      </c>
      <c r="D2908">
        <f>ROUND(AI_Impact_on_Jobs_20303[[#This Row],[Salary]]/1000, 1)</f>
        <v>148.1</v>
      </c>
      <c r="E2908">
        <v>14</v>
      </c>
      <c r="F290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08" t="s">
        <v>25</v>
      </c>
      <c r="H2908">
        <v>89</v>
      </c>
      <c r="I2908">
        <v>51</v>
      </c>
      <c r="J2908">
        <v>48</v>
      </c>
      <c r="K2908" t="s">
        <v>27</v>
      </c>
      <c r="L2908">
        <f>IF(AI_Impact_on_Jobs_20303[[#This Row],[Risk_Category]] = "Low", AI_Impact_on_Jobs_20303[[#This Row],[Automation_Probability_2030]], 0)</f>
        <v>0</v>
      </c>
      <c r="M2908">
        <f>IF(AI_Impact_on_Jobs_20303[[#This Row],[Risk_Category]]="Medium", AI_Impact_on_Jobs_20303[[#This Row],[Automation_Probability_2030]], 0)</f>
        <v>48</v>
      </c>
      <c r="N2908">
        <f>IF(AI_Impact_on_Jobs_20303[[#This Row],[Risk_Category]]="High", AI_Impact_on_Jobs_20303[[#This Row],[Automation_Probability_2030]], 0)</f>
        <v>0</v>
      </c>
      <c r="O2908">
        <f>AVERAGE(AI_Impact_on_Jobs_20303[[#This Row],[Skill_1]:[Skill_10]])</f>
        <v>40.200000000000003</v>
      </c>
      <c r="P2908">
        <v>4</v>
      </c>
      <c r="Q2908">
        <v>9</v>
      </c>
      <c r="R2908">
        <v>47</v>
      </c>
      <c r="S2908">
        <v>42</v>
      </c>
      <c r="T2908">
        <v>64</v>
      </c>
      <c r="U2908">
        <v>38</v>
      </c>
      <c r="V2908">
        <v>54</v>
      </c>
      <c r="W2908">
        <v>96</v>
      </c>
      <c r="X2908">
        <v>2</v>
      </c>
      <c r="Y2908">
        <v>46</v>
      </c>
    </row>
    <row r="2909" spans="1:25" x14ac:dyDescent="0.35">
      <c r="A2909">
        <v>2908</v>
      </c>
      <c r="B2909" t="s">
        <v>31</v>
      </c>
      <c r="C2909">
        <v>145915</v>
      </c>
      <c r="D2909">
        <f>ROUND(AI_Impact_on_Jobs_20303[[#This Row],[Salary]]/1000, 1)</f>
        <v>145.9</v>
      </c>
      <c r="E2909">
        <v>13</v>
      </c>
      <c r="F290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09" t="s">
        <v>38</v>
      </c>
      <c r="H2909">
        <v>84</v>
      </c>
      <c r="I2909">
        <v>59</v>
      </c>
      <c r="J2909">
        <v>7</v>
      </c>
      <c r="K2909" t="s">
        <v>23</v>
      </c>
      <c r="L2909">
        <f>IF(AI_Impact_on_Jobs_20303[[#This Row],[Risk_Category]] = "Low", AI_Impact_on_Jobs_20303[[#This Row],[Automation_Probability_2030]], 0)</f>
        <v>7</v>
      </c>
      <c r="M2909">
        <f>IF(AI_Impact_on_Jobs_20303[[#This Row],[Risk_Category]]="Medium", AI_Impact_on_Jobs_20303[[#This Row],[Automation_Probability_2030]], 0)</f>
        <v>0</v>
      </c>
      <c r="N2909">
        <f>IF(AI_Impact_on_Jobs_20303[[#This Row],[Risk_Category]]="High", AI_Impact_on_Jobs_20303[[#This Row],[Automation_Probability_2030]], 0)</f>
        <v>0</v>
      </c>
      <c r="O2909">
        <f>AVERAGE(AI_Impact_on_Jobs_20303[[#This Row],[Skill_1]:[Skill_10]])</f>
        <v>51.3</v>
      </c>
      <c r="P2909">
        <v>88</v>
      </c>
      <c r="Q2909">
        <v>41</v>
      </c>
      <c r="R2909">
        <v>69</v>
      </c>
      <c r="S2909">
        <v>86</v>
      </c>
      <c r="T2909">
        <v>37</v>
      </c>
      <c r="U2909">
        <v>26</v>
      </c>
      <c r="V2909">
        <v>17</v>
      </c>
      <c r="W2909">
        <v>61</v>
      </c>
      <c r="X2909">
        <v>25</v>
      </c>
      <c r="Y2909">
        <v>63</v>
      </c>
    </row>
    <row r="2910" spans="1:25" x14ac:dyDescent="0.35">
      <c r="A2910">
        <v>2909</v>
      </c>
      <c r="B2910" t="s">
        <v>41</v>
      </c>
      <c r="C2910">
        <v>45002</v>
      </c>
      <c r="D2910">
        <f>ROUND(AI_Impact_on_Jobs_20303[[#This Row],[Salary]]/1000, 1)</f>
        <v>45</v>
      </c>
      <c r="E2910">
        <v>5</v>
      </c>
      <c r="F291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10" t="s">
        <v>22</v>
      </c>
      <c r="H2910">
        <v>35</v>
      </c>
      <c r="I2910">
        <v>75</v>
      </c>
      <c r="J2910">
        <v>8</v>
      </c>
      <c r="K2910" t="s">
        <v>20</v>
      </c>
      <c r="L2910">
        <f>IF(AI_Impact_on_Jobs_20303[[#This Row],[Risk_Category]] = "Low", AI_Impact_on_Jobs_20303[[#This Row],[Automation_Probability_2030]], 0)</f>
        <v>0</v>
      </c>
      <c r="M2910">
        <f>IF(AI_Impact_on_Jobs_20303[[#This Row],[Risk_Category]]="Medium", AI_Impact_on_Jobs_20303[[#This Row],[Automation_Probability_2030]], 0)</f>
        <v>0</v>
      </c>
      <c r="N2910">
        <f>IF(AI_Impact_on_Jobs_20303[[#This Row],[Risk_Category]]="High", AI_Impact_on_Jobs_20303[[#This Row],[Automation_Probability_2030]], 0)</f>
        <v>8</v>
      </c>
      <c r="O2910">
        <f>AVERAGE(AI_Impact_on_Jobs_20303[[#This Row],[Skill_1]:[Skill_10]])</f>
        <v>49.9</v>
      </c>
      <c r="P2910">
        <v>16</v>
      </c>
      <c r="Q2910">
        <v>32</v>
      </c>
      <c r="R2910">
        <v>78</v>
      </c>
      <c r="S2910">
        <v>22</v>
      </c>
      <c r="T2910">
        <v>95</v>
      </c>
      <c r="U2910">
        <v>49</v>
      </c>
      <c r="V2910">
        <v>11</v>
      </c>
      <c r="W2910">
        <v>94</v>
      </c>
      <c r="X2910">
        <v>46</v>
      </c>
      <c r="Y2910">
        <v>56</v>
      </c>
    </row>
    <row r="2911" spans="1:25" x14ac:dyDescent="0.35">
      <c r="A2911">
        <v>2910</v>
      </c>
      <c r="B2911" t="s">
        <v>44</v>
      </c>
      <c r="C2911">
        <v>90587</v>
      </c>
      <c r="D2911">
        <f>ROUND(AI_Impact_on_Jobs_20303[[#This Row],[Salary]]/1000, 1)</f>
        <v>90.6</v>
      </c>
      <c r="E2911">
        <v>6</v>
      </c>
      <c r="F291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11" t="s">
        <v>25</v>
      </c>
      <c r="H2911">
        <v>33</v>
      </c>
      <c r="I2911">
        <v>12</v>
      </c>
      <c r="J2911">
        <v>35</v>
      </c>
      <c r="K2911" t="s">
        <v>27</v>
      </c>
      <c r="L2911">
        <f>IF(AI_Impact_on_Jobs_20303[[#This Row],[Risk_Category]] = "Low", AI_Impact_on_Jobs_20303[[#This Row],[Automation_Probability_2030]], 0)</f>
        <v>0</v>
      </c>
      <c r="M2911">
        <f>IF(AI_Impact_on_Jobs_20303[[#This Row],[Risk_Category]]="Medium", AI_Impact_on_Jobs_20303[[#This Row],[Automation_Probability_2030]], 0)</f>
        <v>35</v>
      </c>
      <c r="N2911">
        <f>IF(AI_Impact_on_Jobs_20303[[#This Row],[Risk_Category]]="High", AI_Impact_on_Jobs_20303[[#This Row],[Automation_Probability_2030]], 0)</f>
        <v>0</v>
      </c>
      <c r="O2911">
        <f>AVERAGE(AI_Impact_on_Jobs_20303[[#This Row],[Skill_1]:[Skill_10]])</f>
        <v>49.3</v>
      </c>
      <c r="P2911">
        <v>57</v>
      </c>
      <c r="Q2911">
        <v>69</v>
      </c>
      <c r="R2911">
        <v>0</v>
      </c>
      <c r="S2911">
        <v>84</v>
      </c>
      <c r="T2911">
        <v>6</v>
      </c>
      <c r="U2911">
        <v>25</v>
      </c>
      <c r="V2911">
        <v>96</v>
      </c>
      <c r="W2911">
        <v>8</v>
      </c>
      <c r="X2911">
        <v>83</v>
      </c>
      <c r="Y2911">
        <v>65</v>
      </c>
    </row>
    <row r="2912" spans="1:25" x14ac:dyDescent="0.35">
      <c r="A2912">
        <v>2911</v>
      </c>
      <c r="B2912" t="s">
        <v>24</v>
      </c>
      <c r="C2912">
        <v>117927</v>
      </c>
      <c r="D2912">
        <f>ROUND(AI_Impact_on_Jobs_20303[[#This Row],[Salary]]/1000, 1)</f>
        <v>117.9</v>
      </c>
      <c r="E2912">
        <v>23</v>
      </c>
      <c r="F291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12" t="s">
        <v>19</v>
      </c>
      <c r="H2912">
        <v>58</v>
      </c>
      <c r="I2912">
        <v>67</v>
      </c>
      <c r="J2912">
        <v>87</v>
      </c>
      <c r="K2912" t="s">
        <v>20</v>
      </c>
      <c r="L2912">
        <f>IF(AI_Impact_on_Jobs_20303[[#This Row],[Risk_Category]] = "Low", AI_Impact_on_Jobs_20303[[#This Row],[Automation_Probability_2030]], 0)</f>
        <v>0</v>
      </c>
      <c r="M2912">
        <f>IF(AI_Impact_on_Jobs_20303[[#This Row],[Risk_Category]]="Medium", AI_Impact_on_Jobs_20303[[#This Row],[Automation_Probability_2030]], 0)</f>
        <v>0</v>
      </c>
      <c r="N2912">
        <f>IF(AI_Impact_on_Jobs_20303[[#This Row],[Risk_Category]]="High", AI_Impact_on_Jobs_20303[[#This Row],[Automation_Probability_2030]], 0)</f>
        <v>87</v>
      </c>
      <c r="O2912">
        <f>AVERAGE(AI_Impact_on_Jobs_20303[[#This Row],[Skill_1]:[Skill_10]])</f>
        <v>45.5</v>
      </c>
      <c r="P2912">
        <v>95</v>
      </c>
      <c r="Q2912">
        <v>8</v>
      </c>
      <c r="R2912">
        <v>33</v>
      </c>
      <c r="S2912">
        <v>47</v>
      </c>
      <c r="T2912">
        <v>23</v>
      </c>
      <c r="U2912">
        <v>74</v>
      </c>
      <c r="V2912">
        <v>69</v>
      </c>
      <c r="W2912">
        <v>12</v>
      </c>
      <c r="X2912">
        <v>57</v>
      </c>
      <c r="Y2912">
        <v>37</v>
      </c>
    </row>
    <row r="2913" spans="1:25" x14ac:dyDescent="0.35">
      <c r="A2913">
        <v>2912</v>
      </c>
      <c r="B2913" t="s">
        <v>37</v>
      </c>
      <c r="C2913">
        <v>111301</v>
      </c>
      <c r="D2913">
        <f>ROUND(AI_Impact_on_Jobs_20303[[#This Row],[Salary]]/1000, 1)</f>
        <v>111.3</v>
      </c>
      <c r="E2913">
        <v>1</v>
      </c>
      <c r="F291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13" t="s">
        <v>38</v>
      </c>
      <c r="H2913">
        <v>85</v>
      </c>
      <c r="I2913">
        <v>55</v>
      </c>
      <c r="J2913">
        <v>49</v>
      </c>
      <c r="K2913" t="s">
        <v>27</v>
      </c>
      <c r="L2913">
        <f>IF(AI_Impact_on_Jobs_20303[[#This Row],[Risk_Category]] = "Low", AI_Impact_on_Jobs_20303[[#This Row],[Automation_Probability_2030]], 0)</f>
        <v>0</v>
      </c>
      <c r="M2913">
        <f>IF(AI_Impact_on_Jobs_20303[[#This Row],[Risk_Category]]="Medium", AI_Impact_on_Jobs_20303[[#This Row],[Automation_Probability_2030]], 0)</f>
        <v>49</v>
      </c>
      <c r="N2913">
        <f>IF(AI_Impact_on_Jobs_20303[[#This Row],[Risk_Category]]="High", AI_Impact_on_Jobs_20303[[#This Row],[Automation_Probability_2030]], 0)</f>
        <v>0</v>
      </c>
      <c r="O2913">
        <f>AVERAGE(AI_Impact_on_Jobs_20303[[#This Row],[Skill_1]:[Skill_10]])</f>
        <v>63.3</v>
      </c>
      <c r="P2913">
        <v>48</v>
      </c>
      <c r="Q2913">
        <v>57</v>
      </c>
      <c r="R2913">
        <v>2</v>
      </c>
      <c r="S2913">
        <v>87</v>
      </c>
      <c r="T2913">
        <v>97</v>
      </c>
      <c r="U2913">
        <v>55</v>
      </c>
      <c r="V2913">
        <v>26</v>
      </c>
      <c r="W2913">
        <v>88</v>
      </c>
      <c r="X2913">
        <v>99</v>
      </c>
      <c r="Y2913">
        <v>74</v>
      </c>
    </row>
    <row r="2914" spans="1:25" x14ac:dyDescent="0.35">
      <c r="A2914">
        <v>2913</v>
      </c>
      <c r="B2914" t="s">
        <v>21</v>
      </c>
      <c r="C2914">
        <v>138560</v>
      </c>
      <c r="D2914">
        <f>ROUND(AI_Impact_on_Jobs_20303[[#This Row],[Salary]]/1000, 1)</f>
        <v>138.6</v>
      </c>
      <c r="E2914">
        <v>16</v>
      </c>
      <c r="F291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14" t="s">
        <v>19</v>
      </c>
      <c r="H2914">
        <v>24</v>
      </c>
      <c r="I2914">
        <v>66</v>
      </c>
      <c r="J2914">
        <v>11</v>
      </c>
      <c r="K2914" t="s">
        <v>23</v>
      </c>
      <c r="L2914">
        <f>IF(AI_Impact_on_Jobs_20303[[#This Row],[Risk_Category]] = "Low", AI_Impact_on_Jobs_20303[[#This Row],[Automation_Probability_2030]], 0)</f>
        <v>11</v>
      </c>
      <c r="M2914">
        <f>IF(AI_Impact_on_Jobs_20303[[#This Row],[Risk_Category]]="Medium", AI_Impact_on_Jobs_20303[[#This Row],[Automation_Probability_2030]], 0)</f>
        <v>0</v>
      </c>
      <c r="N2914">
        <f>IF(AI_Impact_on_Jobs_20303[[#This Row],[Risk_Category]]="High", AI_Impact_on_Jobs_20303[[#This Row],[Automation_Probability_2030]], 0)</f>
        <v>0</v>
      </c>
      <c r="O2914">
        <f>AVERAGE(AI_Impact_on_Jobs_20303[[#This Row],[Skill_1]:[Skill_10]])</f>
        <v>38.9</v>
      </c>
      <c r="P2914">
        <v>23</v>
      </c>
      <c r="Q2914">
        <v>97</v>
      </c>
      <c r="R2914">
        <v>64</v>
      </c>
      <c r="S2914">
        <v>17</v>
      </c>
      <c r="T2914">
        <v>49</v>
      </c>
      <c r="U2914">
        <v>18</v>
      </c>
      <c r="V2914">
        <v>61</v>
      </c>
      <c r="W2914">
        <v>34</v>
      </c>
      <c r="X2914">
        <v>2</v>
      </c>
      <c r="Y2914">
        <v>24</v>
      </c>
    </row>
    <row r="2915" spans="1:25" x14ac:dyDescent="0.35">
      <c r="A2915">
        <v>2914</v>
      </c>
      <c r="B2915" t="s">
        <v>29</v>
      </c>
      <c r="C2915">
        <v>113092</v>
      </c>
      <c r="D2915">
        <f>ROUND(AI_Impact_on_Jobs_20303[[#This Row],[Salary]]/1000, 1)</f>
        <v>113.1</v>
      </c>
      <c r="E2915">
        <v>23</v>
      </c>
      <c r="F291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15" t="s">
        <v>25</v>
      </c>
      <c r="H2915">
        <v>41</v>
      </c>
      <c r="I2915">
        <v>101</v>
      </c>
      <c r="J2915">
        <v>26</v>
      </c>
      <c r="K2915" t="s">
        <v>23</v>
      </c>
      <c r="L2915">
        <f>IF(AI_Impact_on_Jobs_20303[[#This Row],[Risk_Category]] = "Low", AI_Impact_on_Jobs_20303[[#This Row],[Automation_Probability_2030]], 0)</f>
        <v>26</v>
      </c>
      <c r="M2915">
        <f>IF(AI_Impact_on_Jobs_20303[[#This Row],[Risk_Category]]="Medium", AI_Impact_on_Jobs_20303[[#This Row],[Automation_Probability_2030]], 0)</f>
        <v>0</v>
      </c>
      <c r="N2915">
        <f>IF(AI_Impact_on_Jobs_20303[[#This Row],[Risk_Category]]="High", AI_Impact_on_Jobs_20303[[#This Row],[Automation_Probability_2030]], 0)</f>
        <v>0</v>
      </c>
      <c r="O2915">
        <f>AVERAGE(AI_Impact_on_Jobs_20303[[#This Row],[Skill_1]:[Skill_10]])</f>
        <v>54</v>
      </c>
      <c r="P2915">
        <v>66</v>
      </c>
      <c r="Q2915">
        <v>46</v>
      </c>
      <c r="R2915">
        <v>95</v>
      </c>
      <c r="S2915">
        <v>21</v>
      </c>
      <c r="T2915">
        <v>29</v>
      </c>
      <c r="U2915">
        <v>91</v>
      </c>
      <c r="V2915">
        <v>85</v>
      </c>
      <c r="W2915">
        <v>13</v>
      </c>
      <c r="X2915">
        <v>93</v>
      </c>
      <c r="Y2915">
        <v>1</v>
      </c>
    </row>
    <row r="2916" spans="1:25" x14ac:dyDescent="0.35">
      <c r="A2916">
        <v>2915</v>
      </c>
      <c r="B2916" t="s">
        <v>40</v>
      </c>
      <c r="C2916">
        <v>41430</v>
      </c>
      <c r="D2916">
        <f>ROUND(AI_Impact_on_Jobs_20303[[#This Row],[Salary]]/1000, 1)</f>
        <v>41.4</v>
      </c>
      <c r="E2916">
        <v>13</v>
      </c>
      <c r="F291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16" t="s">
        <v>22</v>
      </c>
      <c r="H2916">
        <v>28</v>
      </c>
      <c r="I2916">
        <v>69</v>
      </c>
      <c r="J2916">
        <v>16</v>
      </c>
      <c r="K2916" t="s">
        <v>23</v>
      </c>
      <c r="L2916">
        <f>IF(AI_Impact_on_Jobs_20303[[#This Row],[Risk_Category]] = "Low", AI_Impact_on_Jobs_20303[[#This Row],[Automation_Probability_2030]], 0)</f>
        <v>16</v>
      </c>
      <c r="M2916">
        <f>IF(AI_Impact_on_Jobs_20303[[#This Row],[Risk_Category]]="Medium", AI_Impact_on_Jobs_20303[[#This Row],[Automation_Probability_2030]], 0)</f>
        <v>0</v>
      </c>
      <c r="N2916">
        <f>IF(AI_Impact_on_Jobs_20303[[#This Row],[Risk_Category]]="High", AI_Impact_on_Jobs_20303[[#This Row],[Automation_Probability_2030]], 0)</f>
        <v>0</v>
      </c>
      <c r="O2916">
        <f>AVERAGE(AI_Impact_on_Jobs_20303[[#This Row],[Skill_1]:[Skill_10]])</f>
        <v>47.1</v>
      </c>
      <c r="P2916">
        <v>9</v>
      </c>
      <c r="Q2916">
        <v>79</v>
      </c>
      <c r="R2916">
        <v>97</v>
      </c>
      <c r="S2916">
        <v>54</v>
      </c>
      <c r="T2916">
        <v>51</v>
      </c>
      <c r="U2916">
        <v>1</v>
      </c>
      <c r="V2916">
        <v>18</v>
      </c>
      <c r="W2916">
        <v>5</v>
      </c>
      <c r="X2916">
        <v>75</v>
      </c>
      <c r="Y2916">
        <v>82</v>
      </c>
    </row>
    <row r="2917" spans="1:25" x14ac:dyDescent="0.35">
      <c r="A2917">
        <v>2916</v>
      </c>
      <c r="B2917" t="s">
        <v>33</v>
      </c>
      <c r="C2917">
        <v>39349</v>
      </c>
      <c r="D2917">
        <f>ROUND(AI_Impact_on_Jobs_20303[[#This Row],[Salary]]/1000, 1)</f>
        <v>39.299999999999997</v>
      </c>
      <c r="E2917">
        <v>5</v>
      </c>
      <c r="F291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17" t="s">
        <v>25</v>
      </c>
      <c r="H2917">
        <v>71</v>
      </c>
      <c r="I2917">
        <v>133</v>
      </c>
      <c r="J2917">
        <v>79</v>
      </c>
      <c r="K2917" t="s">
        <v>20</v>
      </c>
      <c r="L2917">
        <f>IF(AI_Impact_on_Jobs_20303[[#This Row],[Risk_Category]] = "Low", AI_Impact_on_Jobs_20303[[#This Row],[Automation_Probability_2030]], 0)</f>
        <v>0</v>
      </c>
      <c r="M2917">
        <f>IF(AI_Impact_on_Jobs_20303[[#This Row],[Risk_Category]]="Medium", AI_Impact_on_Jobs_20303[[#This Row],[Automation_Probability_2030]], 0)</f>
        <v>0</v>
      </c>
      <c r="N2917">
        <f>IF(AI_Impact_on_Jobs_20303[[#This Row],[Risk_Category]]="High", AI_Impact_on_Jobs_20303[[#This Row],[Automation_Probability_2030]], 0)</f>
        <v>79</v>
      </c>
      <c r="O2917">
        <f>AVERAGE(AI_Impact_on_Jobs_20303[[#This Row],[Skill_1]:[Skill_10]])</f>
        <v>46</v>
      </c>
      <c r="P2917">
        <v>7</v>
      </c>
      <c r="Q2917">
        <v>44</v>
      </c>
      <c r="R2917">
        <v>99</v>
      </c>
      <c r="S2917">
        <v>1</v>
      </c>
      <c r="T2917">
        <v>41</v>
      </c>
      <c r="U2917">
        <v>26</v>
      </c>
      <c r="V2917">
        <v>85</v>
      </c>
      <c r="W2917">
        <v>29</v>
      </c>
      <c r="X2917">
        <v>54</v>
      </c>
      <c r="Y2917">
        <v>74</v>
      </c>
    </row>
    <row r="2918" spans="1:25" x14ac:dyDescent="0.35">
      <c r="A2918">
        <v>2917</v>
      </c>
      <c r="B2918" t="s">
        <v>33</v>
      </c>
      <c r="C2918">
        <v>61658</v>
      </c>
      <c r="D2918">
        <f>ROUND(AI_Impact_on_Jobs_20303[[#This Row],[Salary]]/1000, 1)</f>
        <v>61.7</v>
      </c>
      <c r="E2918">
        <v>10</v>
      </c>
      <c r="F291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18" t="s">
        <v>19</v>
      </c>
      <c r="H2918">
        <v>41</v>
      </c>
      <c r="I2918">
        <v>54</v>
      </c>
      <c r="J2918">
        <v>71</v>
      </c>
      <c r="K2918" t="s">
        <v>20</v>
      </c>
      <c r="L2918">
        <f>IF(AI_Impact_on_Jobs_20303[[#This Row],[Risk_Category]] = "Low", AI_Impact_on_Jobs_20303[[#This Row],[Automation_Probability_2030]], 0)</f>
        <v>0</v>
      </c>
      <c r="M2918">
        <f>IF(AI_Impact_on_Jobs_20303[[#This Row],[Risk_Category]]="Medium", AI_Impact_on_Jobs_20303[[#This Row],[Automation_Probability_2030]], 0)</f>
        <v>0</v>
      </c>
      <c r="N2918">
        <f>IF(AI_Impact_on_Jobs_20303[[#This Row],[Risk_Category]]="High", AI_Impact_on_Jobs_20303[[#This Row],[Automation_Probability_2030]], 0)</f>
        <v>71</v>
      </c>
      <c r="O2918">
        <f>AVERAGE(AI_Impact_on_Jobs_20303[[#This Row],[Skill_1]:[Skill_10]])</f>
        <v>53.5</v>
      </c>
      <c r="P2918">
        <v>96</v>
      </c>
      <c r="Q2918">
        <v>64</v>
      </c>
      <c r="R2918">
        <v>83</v>
      </c>
      <c r="S2918">
        <v>48</v>
      </c>
      <c r="T2918">
        <v>26</v>
      </c>
      <c r="U2918">
        <v>29</v>
      </c>
      <c r="V2918">
        <v>4</v>
      </c>
      <c r="W2918">
        <v>79</v>
      </c>
      <c r="X2918">
        <v>58</v>
      </c>
      <c r="Y2918">
        <v>48</v>
      </c>
    </row>
    <row r="2919" spans="1:25" x14ac:dyDescent="0.35">
      <c r="A2919">
        <v>2918</v>
      </c>
      <c r="B2919" t="s">
        <v>34</v>
      </c>
      <c r="C2919">
        <v>39106</v>
      </c>
      <c r="D2919">
        <f>ROUND(AI_Impact_on_Jobs_20303[[#This Row],[Salary]]/1000, 1)</f>
        <v>39.1</v>
      </c>
      <c r="E2919">
        <v>22</v>
      </c>
      <c r="F291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19" t="s">
        <v>22</v>
      </c>
      <c r="H2919">
        <v>44</v>
      </c>
      <c r="I2919">
        <v>145</v>
      </c>
      <c r="J2919">
        <v>31</v>
      </c>
      <c r="K2919" t="s">
        <v>27</v>
      </c>
      <c r="L2919">
        <f>IF(AI_Impact_on_Jobs_20303[[#This Row],[Risk_Category]] = "Low", AI_Impact_on_Jobs_20303[[#This Row],[Automation_Probability_2030]], 0)</f>
        <v>0</v>
      </c>
      <c r="M2919">
        <f>IF(AI_Impact_on_Jobs_20303[[#This Row],[Risk_Category]]="Medium", AI_Impact_on_Jobs_20303[[#This Row],[Automation_Probability_2030]], 0)</f>
        <v>31</v>
      </c>
      <c r="N2919">
        <f>IF(AI_Impact_on_Jobs_20303[[#This Row],[Risk_Category]]="High", AI_Impact_on_Jobs_20303[[#This Row],[Automation_Probability_2030]], 0)</f>
        <v>0</v>
      </c>
      <c r="O2919">
        <f>AVERAGE(AI_Impact_on_Jobs_20303[[#This Row],[Skill_1]:[Skill_10]])</f>
        <v>47.6</v>
      </c>
      <c r="P2919">
        <v>98</v>
      </c>
      <c r="Q2919">
        <v>82</v>
      </c>
      <c r="R2919">
        <v>35</v>
      </c>
      <c r="S2919">
        <v>6</v>
      </c>
      <c r="T2919">
        <v>86</v>
      </c>
      <c r="U2919">
        <v>48</v>
      </c>
      <c r="V2919">
        <v>5</v>
      </c>
      <c r="W2919">
        <v>9</v>
      </c>
      <c r="X2919">
        <v>52</v>
      </c>
      <c r="Y2919">
        <v>55</v>
      </c>
    </row>
    <row r="2920" spans="1:25" x14ac:dyDescent="0.35">
      <c r="A2920">
        <v>2919</v>
      </c>
      <c r="B2920" t="s">
        <v>39</v>
      </c>
      <c r="C2920">
        <v>97792</v>
      </c>
      <c r="D2920">
        <f>ROUND(AI_Impact_on_Jobs_20303[[#This Row],[Salary]]/1000, 1)</f>
        <v>97.8</v>
      </c>
      <c r="E2920">
        <v>16</v>
      </c>
      <c r="F292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20" t="s">
        <v>22</v>
      </c>
      <c r="H2920">
        <v>1</v>
      </c>
      <c r="I2920">
        <v>128</v>
      </c>
      <c r="J2920">
        <v>81</v>
      </c>
      <c r="K2920" t="s">
        <v>20</v>
      </c>
      <c r="L2920">
        <f>IF(AI_Impact_on_Jobs_20303[[#This Row],[Risk_Category]] = "Low", AI_Impact_on_Jobs_20303[[#This Row],[Automation_Probability_2030]], 0)</f>
        <v>0</v>
      </c>
      <c r="M2920">
        <f>IF(AI_Impact_on_Jobs_20303[[#This Row],[Risk_Category]]="Medium", AI_Impact_on_Jobs_20303[[#This Row],[Automation_Probability_2030]], 0)</f>
        <v>0</v>
      </c>
      <c r="N2920">
        <f>IF(AI_Impact_on_Jobs_20303[[#This Row],[Risk_Category]]="High", AI_Impact_on_Jobs_20303[[#This Row],[Automation_Probability_2030]], 0)</f>
        <v>81</v>
      </c>
      <c r="O2920">
        <f>AVERAGE(AI_Impact_on_Jobs_20303[[#This Row],[Skill_1]:[Skill_10]])</f>
        <v>36.1</v>
      </c>
      <c r="P2920">
        <v>10</v>
      </c>
      <c r="Q2920">
        <v>7</v>
      </c>
      <c r="R2920">
        <v>95</v>
      </c>
      <c r="S2920">
        <v>28</v>
      </c>
      <c r="T2920">
        <v>18</v>
      </c>
      <c r="U2920">
        <v>38</v>
      </c>
      <c r="V2920">
        <v>26</v>
      </c>
      <c r="W2920">
        <v>61</v>
      </c>
      <c r="X2920">
        <v>74</v>
      </c>
      <c r="Y2920">
        <v>4</v>
      </c>
    </row>
    <row r="2921" spans="1:25" x14ac:dyDescent="0.35">
      <c r="A2921">
        <v>2920</v>
      </c>
      <c r="B2921" t="s">
        <v>21</v>
      </c>
      <c r="C2921">
        <v>39788</v>
      </c>
      <c r="D2921">
        <f>ROUND(AI_Impact_on_Jobs_20303[[#This Row],[Salary]]/1000, 1)</f>
        <v>39.799999999999997</v>
      </c>
      <c r="E2921">
        <v>6</v>
      </c>
      <c r="F292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1" t="s">
        <v>22</v>
      </c>
      <c r="H2921">
        <v>3</v>
      </c>
      <c r="I2921">
        <v>72</v>
      </c>
      <c r="J2921">
        <v>23</v>
      </c>
      <c r="K2921" t="s">
        <v>23</v>
      </c>
      <c r="L2921">
        <f>IF(AI_Impact_on_Jobs_20303[[#This Row],[Risk_Category]] = "Low", AI_Impact_on_Jobs_20303[[#This Row],[Automation_Probability_2030]], 0)</f>
        <v>23</v>
      </c>
      <c r="M2921">
        <f>IF(AI_Impact_on_Jobs_20303[[#This Row],[Risk_Category]]="Medium", AI_Impact_on_Jobs_20303[[#This Row],[Automation_Probability_2030]], 0)</f>
        <v>0</v>
      </c>
      <c r="N2921">
        <f>IF(AI_Impact_on_Jobs_20303[[#This Row],[Risk_Category]]="High", AI_Impact_on_Jobs_20303[[#This Row],[Automation_Probability_2030]], 0)</f>
        <v>0</v>
      </c>
      <c r="O2921">
        <f>AVERAGE(AI_Impact_on_Jobs_20303[[#This Row],[Skill_1]:[Skill_10]])</f>
        <v>61.3</v>
      </c>
      <c r="P2921">
        <v>22</v>
      </c>
      <c r="Q2921">
        <v>91</v>
      </c>
      <c r="R2921">
        <v>65</v>
      </c>
      <c r="S2921">
        <v>86</v>
      </c>
      <c r="T2921">
        <v>39</v>
      </c>
      <c r="U2921">
        <v>98</v>
      </c>
      <c r="V2921">
        <v>68</v>
      </c>
      <c r="W2921">
        <v>36</v>
      </c>
      <c r="X2921">
        <v>21</v>
      </c>
      <c r="Y2921">
        <v>87</v>
      </c>
    </row>
    <row r="2922" spans="1:25" x14ac:dyDescent="0.35">
      <c r="A2922">
        <v>2921</v>
      </c>
      <c r="B2922" t="s">
        <v>18</v>
      </c>
      <c r="C2922">
        <v>88215</v>
      </c>
      <c r="D2922">
        <f>ROUND(AI_Impact_on_Jobs_20303[[#This Row],[Salary]]/1000, 1)</f>
        <v>88.2</v>
      </c>
      <c r="E2922">
        <v>5</v>
      </c>
      <c r="F292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2" t="s">
        <v>22</v>
      </c>
      <c r="H2922">
        <v>4</v>
      </c>
      <c r="I2922">
        <v>78</v>
      </c>
      <c r="J2922">
        <v>74</v>
      </c>
      <c r="K2922" t="s">
        <v>20</v>
      </c>
      <c r="L2922">
        <f>IF(AI_Impact_on_Jobs_20303[[#This Row],[Risk_Category]] = "Low", AI_Impact_on_Jobs_20303[[#This Row],[Automation_Probability_2030]], 0)</f>
        <v>0</v>
      </c>
      <c r="M2922">
        <f>IF(AI_Impact_on_Jobs_20303[[#This Row],[Risk_Category]]="Medium", AI_Impact_on_Jobs_20303[[#This Row],[Automation_Probability_2030]], 0)</f>
        <v>0</v>
      </c>
      <c r="N2922">
        <f>IF(AI_Impact_on_Jobs_20303[[#This Row],[Risk_Category]]="High", AI_Impact_on_Jobs_20303[[#This Row],[Automation_Probability_2030]], 0)</f>
        <v>74</v>
      </c>
      <c r="O2922">
        <f>AVERAGE(AI_Impact_on_Jobs_20303[[#This Row],[Skill_1]:[Skill_10]])</f>
        <v>24.7</v>
      </c>
      <c r="P2922">
        <v>32</v>
      </c>
      <c r="Q2922">
        <v>61</v>
      </c>
      <c r="R2922">
        <v>5</v>
      </c>
      <c r="S2922">
        <v>71</v>
      </c>
      <c r="T2922">
        <v>33</v>
      </c>
      <c r="U2922">
        <v>12</v>
      </c>
      <c r="V2922">
        <v>16</v>
      </c>
      <c r="W2922">
        <v>8</v>
      </c>
      <c r="X2922">
        <v>1</v>
      </c>
      <c r="Y2922">
        <v>8</v>
      </c>
    </row>
    <row r="2923" spans="1:25" x14ac:dyDescent="0.35">
      <c r="A2923">
        <v>2922</v>
      </c>
      <c r="B2923" t="s">
        <v>26</v>
      </c>
      <c r="C2923">
        <v>87487</v>
      </c>
      <c r="D2923">
        <f>ROUND(AI_Impact_on_Jobs_20303[[#This Row],[Salary]]/1000, 1)</f>
        <v>87.5</v>
      </c>
      <c r="E2923">
        <v>3</v>
      </c>
      <c r="F292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3" t="s">
        <v>22</v>
      </c>
      <c r="H2923">
        <v>68</v>
      </c>
      <c r="I2923">
        <v>112</v>
      </c>
      <c r="J2923">
        <v>34</v>
      </c>
      <c r="K2923" t="s">
        <v>27</v>
      </c>
      <c r="L2923">
        <f>IF(AI_Impact_on_Jobs_20303[[#This Row],[Risk_Category]] = "Low", AI_Impact_on_Jobs_20303[[#This Row],[Automation_Probability_2030]], 0)</f>
        <v>0</v>
      </c>
      <c r="M2923">
        <f>IF(AI_Impact_on_Jobs_20303[[#This Row],[Risk_Category]]="Medium", AI_Impact_on_Jobs_20303[[#This Row],[Automation_Probability_2030]], 0)</f>
        <v>34</v>
      </c>
      <c r="N2923">
        <f>IF(AI_Impact_on_Jobs_20303[[#This Row],[Risk_Category]]="High", AI_Impact_on_Jobs_20303[[#This Row],[Automation_Probability_2030]], 0)</f>
        <v>0</v>
      </c>
      <c r="O2923">
        <f>AVERAGE(AI_Impact_on_Jobs_20303[[#This Row],[Skill_1]:[Skill_10]])</f>
        <v>40.9</v>
      </c>
      <c r="P2923">
        <v>67</v>
      </c>
      <c r="Q2923">
        <v>45</v>
      </c>
      <c r="R2923">
        <v>71</v>
      </c>
      <c r="S2923">
        <v>84</v>
      </c>
      <c r="T2923">
        <v>4</v>
      </c>
      <c r="U2923">
        <v>65</v>
      </c>
      <c r="V2923">
        <v>1</v>
      </c>
      <c r="W2923">
        <v>38</v>
      </c>
      <c r="X2923">
        <v>1</v>
      </c>
      <c r="Y2923">
        <v>33</v>
      </c>
    </row>
    <row r="2924" spans="1:25" x14ac:dyDescent="0.35">
      <c r="A2924">
        <v>2923</v>
      </c>
      <c r="B2924" t="s">
        <v>30</v>
      </c>
      <c r="C2924">
        <v>85016</v>
      </c>
      <c r="D2924">
        <f>ROUND(AI_Impact_on_Jobs_20303[[#This Row],[Salary]]/1000, 1)</f>
        <v>85</v>
      </c>
      <c r="E2924">
        <v>6</v>
      </c>
      <c r="F292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4" t="s">
        <v>25</v>
      </c>
      <c r="H2924">
        <v>82</v>
      </c>
      <c r="I2924">
        <v>149</v>
      </c>
      <c r="J2924">
        <v>45</v>
      </c>
      <c r="K2924" t="s">
        <v>27</v>
      </c>
      <c r="L2924">
        <f>IF(AI_Impact_on_Jobs_20303[[#This Row],[Risk_Category]] = "Low", AI_Impact_on_Jobs_20303[[#This Row],[Automation_Probability_2030]], 0)</f>
        <v>0</v>
      </c>
      <c r="M2924">
        <f>IF(AI_Impact_on_Jobs_20303[[#This Row],[Risk_Category]]="Medium", AI_Impact_on_Jobs_20303[[#This Row],[Automation_Probability_2030]], 0)</f>
        <v>45</v>
      </c>
      <c r="N2924">
        <f>IF(AI_Impact_on_Jobs_20303[[#This Row],[Risk_Category]]="High", AI_Impact_on_Jobs_20303[[#This Row],[Automation_Probability_2030]], 0)</f>
        <v>0</v>
      </c>
      <c r="O2924">
        <f>AVERAGE(AI_Impact_on_Jobs_20303[[#This Row],[Skill_1]:[Skill_10]])</f>
        <v>40.700000000000003</v>
      </c>
      <c r="P2924">
        <v>51</v>
      </c>
      <c r="Q2924">
        <v>44</v>
      </c>
      <c r="R2924">
        <v>89</v>
      </c>
      <c r="S2924">
        <v>1</v>
      </c>
      <c r="T2924">
        <v>65</v>
      </c>
      <c r="U2924">
        <v>65</v>
      </c>
      <c r="V2924">
        <v>38</v>
      </c>
      <c r="W2924">
        <v>22</v>
      </c>
      <c r="X2924">
        <v>24</v>
      </c>
      <c r="Y2924">
        <v>8</v>
      </c>
    </row>
    <row r="2925" spans="1:25" x14ac:dyDescent="0.35">
      <c r="A2925">
        <v>2924</v>
      </c>
      <c r="B2925" t="s">
        <v>42</v>
      </c>
      <c r="C2925">
        <v>38701</v>
      </c>
      <c r="D2925">
        <f>ROUND(AI_Impact_on_Jobs_20303[[#This Row],[Salary]]/1000, 1)</f>
        <v>38.700000000000003</v>
      </c>
      <c r="E2925">
        <v>3</v>
      </c>
      <c r="F292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5" t="s">
        <v>25</v>
      </c>
      <c r="H2925">
        <v>9</v>
      </c>
      <c r="I2925">
        <v>109</v>
      </c>
      <c r="J2925">
        <v>6</v>
      </c>
      <c r="K2925" t="s">
        <v>27</v>
      </c>
      <c r="L2925">
        <f>IF(AI_Impact_on_Jobs_20303[[#This Row],[Risk_Category]] = "Low", AI_Impact_on_Jobs_20303[[#This Row],[Automation_Probability_2030]], 0)</f>
        <v>0</v>
      </c>
      <c r="M2925">
        <f>IF(AI_Impact_on_Jobs_20303[[#This Row],[Risk_Category]]="Medium", AI_Impact_on_Jobs_20303[[#This Row],[Automation_Probability_2030]], 0)</f>
        <v>6</v>
      </c>
      <c r="N2925">
        <f>IF(AI_Impact_on_Jobs_20303[[#This Row],[Risk_Category]]="High", AI_Impact_on_Jobs_20303[[#This Row],[Automation_Probability_2030]], 0)</f>
        <v>0</v>
      </c>
      <c r="O2925">
        <f>AVERAGE(AI_Impact_on_Jobs_20303[[#This Row],[Skill_1]:[Skill_10]])</f>
        <v>42.6</v>
      </c>
      <c r="P2925">
        <v>43</v>
      </c>
      <c r="Q2925">
        <v>43</v>
      </c>
      <c r="R2925">
        <v>7</v>
      </c>
      <c r="S2925">
        <v>73</v>
      </c>
      <c r="T2925">
        <v>1</v>
      </c>
      <c r="U2925">
        <v>76</v>
      </c>
      <c r="V2925">
        <v>19</v>
      </c>
      <c r="W2925">
        <v>25</v>
      </c>
      <c r="X2925">
        <v>92</v>
      </c>
      <c r="Y2925">
        <v>47</v>
      </c>
    </row>
    <row r="2926" spans="1:25" x14ac:dyDescent="0.35">
      <c r="A2926">
        <v>2925</v>
      </c>
      <c r="B2926" t="s">
        <v>43</v>
      </c>
      <c r="C2926">
        <v>145571</v>
      </c>
      <c r="D2926">
        <f>ROUND(AI_Impact_on_Jobs_20303[[#This Row],[Salary]]/1000, 1)</f>
        <v>145.6</v>
      </c>
      <c r="E2926">
        <v>4</v>
      </c>
      <c r="F292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6" t="s">
        <v>25</v>
      </c>
      <c r="H2926">
        <v>23</v>
      </c>
      <c r="I2926">
        <v>57</v>
      </c>
      <c r="J2926">
        <v>23</v>
      </c>
      <c r="K2926" t="s">
        <v>23</v>
      </c>
      <c r="L2926">
        <f>IF(AI_Impact_on_Jobs_20303[[#This Row],[Risk_Category]] = "Low", AI_Impact_on_Jobs_20303[[#This Row],[Automation_Probability_2030]], 0)</f>
        <v>23</v>
      </c>
      <c r="M2926">
        <f>IF(AI_Impact_on_Jobs_20303[[#This Row],[Risk_Category]]="Medium", AI_Impact_on_Jobs_20303[[#This Row],[Automation_Probability_2030]], 0)</f>
        <v>0</v>
      </c>
      <c r="N2926">
        <f>IF(AI_Impact_on_Jobs_20303[[#This Row],[Risk_Category]]="High", AI_Impact_on_Jobs_20303[[#This Row],[Automation_Probability_2030]], 0)</f>
        <v>0</v>
      </c>
      <c r="O2926">
        <f>AVERAGE(AI_Impact_on_Jobs_20303[[#This Row],[Skill_1]:[Skill_10]])</f>
        <v>38.200000000000003</v>
      </c>
      <c r="P2926">
        <v>29</v>
      </c>
      <c r="Q2926">
        <v>39</v>
      </c>
      <c r="R2926">
        <v>92</v>
      </c>
      <c r="S2926">
        <v>57</v>
      </c>
      <c r="T2926">
        <v>1</v>
      </c>
      <c r="U2926">
        <v>8</v>
      </c>
      <c r="V2926">
        <v>26</v>
      </c>
      <c r="W2926">
        <v>55</v>
      </c>
      <c r="X2926">
        <v>51</v>
      </c>
      <c r="Y2926">
        <v>24</v>
      </c>
    </row>
    <row r="2927" spans="1:25" x14ac:dyDescent="0.35">
      <c r="A2927">
        <v>2926</v>
      </c>
      <c r="B2927" t="s">
        <v>26</v>
      </c>
      <c r="C2927">
        <v>106733</v>
      </c>
      <c r="D2927">
        <f>ROUND(AI_Impact_on_Jobs_20303[[#This Row],[Salary]]/1000, 1)</f>
        <v>106.7</v>
      </c>
      <c r="E2927">
        <v>4</v>
      </c>
      <c r="F292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7" t="s">
        <v>25</v>
      </c>
      <c r="H2927">
        <v>21</v>
      </c>
      <c r="I2927">
        <v>6</v>
      </c>
      <c r="J2927">
        <v>41</v>
      </c>
      <c r="K2927" t="s">
        <v>27</v>
      </c>
      <c r="L2927">
        <f>IF(AI_Impact_on_Jobs_20303[[#This Row],[Risk_Category]] = "Low", AI_Impact_on_Jobs_20303[[#This Row],[Automation_Probability_2030]], 0)</f>
        <v>0</v>
      </c>
      <c r="M2927">
        <f>IF(AI_Impact_on_Jobs_20303[[#This Row],[Risk_Category]]="Medium", AI_Impact_on_Jobs_20303[[#This Row],[Automation_Probability_2030]], 0)</f>
        <v>41</v>
      </c>
      <c r="N2927">
        <f>IF(AI_Impact_on_Jobs_20303[[#This Row],[Risk_Category]]="High", AI_Impact_on_Jobs_20303[[#This Row],[Automation_Probability_2030]], 0)</f>
        <v>0</v>
      </c>
      <c r="O2927">
        <f>AVERAGE(AI_Impact_on_Jobs_20303[[#This Row],[Skill_1]:[Skill_10]])</f>
        <v>40.799999999999997</v>
      </c>
      <c r="P2927">
        <v>10</v>
      </c>
      <c r="Q2927">
        <v>4</v>
      </c>
      <c r="R2927">
        <v>86</v>
      </c>
      <c r="S2927">
        <v>55</v>
      </c>
      <c r="T2927">
        <v>67</v>
      </c>
      <c r="U2927">
        <v>16</v>
      </c>
      <c r="V2927">
        <v>27</v>
      </c>
      <c r="W2927">
        <v>51</v>
      </c>
      <c r="X2927">
        <v>88</v>
      </c>
      <c r="Y2927">
        <v>4</v>
      </c>
    </row>
    <row r="2928" spans="1:25" x14ac:dyDescent="0.35">
      <c r="A2928">
        <v>2927</v>
      </c>
      <c r="B2928" t="s">
        <v>29</v>
      </c>
      <c r="C2928">
        <v>128725</v>
      </c>
      <c r="D2928">
        <f>ROUND(AI_Impact_on_Jobs_20303[[#This Row],[Salary]]/1000, 1)</f>
        <v>128.69999999999999</v>
      </c>
      <c r="E2928">
        <v>7</v>
      </c>
      <c r="F292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28" t="s">
        <v>19</v>
      </c>
      <c r="H2928">
        <v>5</v>
      </c>
      <c r="I2928">
        <v>96</v>
      </c>
      <c r="J2928">
        <v>21</v>
      </c>
      <c r="K2928" t="s">
        <v>23</v>
      </c>
      <c r="L2928">
        <f>IF(AI_Impact_on_Jobs_20303[[#This Row],[Risk_Category]] = "Low", AI_Impact_on_Jobs_20303[[#This Row],[Automation_Probability_2030]], 0)</f>
        <v>21</v>
      </c>
      <c r="M2928">
        <f>IF(AI_Impact_on_Jobs_20303[[#This Row],[Risk_Category]]="Medium", AI_Impact_on_Jobs_20303[[#This Row],[Automation_Probability_2030]], 0)</f>
        <v>0</v>
      </c>
      <c r="N2928">
        <f>IF(AI_Impact_on_Jobs_20303[[#This Row],[Risk_Category]]="High", AI_Impact_on_Jobs_20303[[#This Row],[Automation_Probability_2030]], 0)</f>
        <v>0</v>
      </c>
      <c r="O2928">
        <f>AVERAGE(AI_Impact_on_Jobs_20303[[#This Row],[Skill_1]:[Skill_10]])</f>
        <v>36.9</v>
      </c>
      <c r="P2928">
        <v>74</v>
      </c>
      <c r="Q2928">
        <v>14</v>
      </c>
      <c r="R2928">
        <v>17</v>
      </c>
      <c r="S2928">
        <v>47</v>
      </c>
      <c r="T2928">
        <v>10</v>
      </c>
      <c r="U2928">
        <v>36</v>
      </c>
      <c r="V2928">
        <v>43</v>
      </c>
      <c r="W2928">
        <v>43</v>
      </c>
      <c r="X2928">
        <v>8</v>
      </c>
      <c r="Y2928">
        <v>77</v>
      </c>
    </row>
    <row r="2929" spans="1:25" x14ac:dyDescent="0.35">
      <c r="A2929">
        <v>2928</v>
      </c>
      <c r="B2929" t="s">
        <v>26</v>
      </c>
      <c r="C2929">
        <v>112669</v>
      </c>
      <c r="D2929">
        <f>ROUND(AI_Impact_on_Jobs_20303[[#This Row],[Salary]]/1000, 1)</f>
        <v>112.7</v>
      </c>
      <c r="E2929">
        <v>29</v>
      </c>
      <c r="F292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29" t="s">
        <v>25</v>
      </c>
      <c r="H2929">
        <v>64</v>
      </c>
      <c r="I2929">
        <v>63</v>
      </c>
      <c r="J2929">
        <v>31</v>
      </c>
      <c r="K2929" t="s">
        <v>27</v>
      </c>
      <c r="L2929">
        <f>IF(AI_Impact_on_Jobs_20303[[#This Row],[Risk_Category]] = "Low", AI_Impact_on_Jobs_20303[[#This Row],[Automation_Probability_2030]], 0)</f>
        <v>0</v>
      </c>
      <c r="M2929">
        <f>IF(AI_Impact_on_Jobs_20303[[#This Row],[Risk_Category]]="Medium", AI_Impact_on_Jobs_20303[[#This Row],[Automation_Probability_2030]], 0)</f>
        <v>31</v>
      </c>
      <c r="N2929">
        <f>IF(AI_Impact_on_Jobs_20303[[#This Row],[Risk_Category]]="High", AI_Impact_on_Jobs_20303[[#This Row],[Automation_Probability_2030]], 0)</f>
        <v>0</v>
      </c>
      <c r="O2929">
        <f>AVERAGE(AI_Impact_on_Jobs_20303[[#This Row],[Skill_1]:[Skill_10]])</f>
        <v>31.3</v>
      </c>
      <c r="P2929">
        <v>43</v>
      </c>
      <c r="Q2929">
        <v>16</v>
      </c>
      <c r="R2929">
        <v>55</v>
      </c>
      <c r="S2929">
        <v>45</v>
      </c>
      <c r="T2929">
        <v>12</v>
      </c>
      <c r="U2929">
        <v>67</v>
      </c>
      <c r="V2929">
        <v>2</v>
      </c>
      <c r="W2929">
        <v>13</v>
      </c>
      <c r="X2929">
        <v>7</v>
      </c>
      <c r="Y2929">
        <v>53</v>
      </c>
    </row>
    <row r="2930" spans="1:25" x14ac:dyDescent="0.35">
      <c r="A2930">
        <v>2929</v>
      </c>
      <c r="B2930" t="s">
        <v>30</v>
      </c>
      <c r="C2930">
        <v>79755</v>
      </c>
      <c r="D2930">
        <f>ROUND(AI_Impact_on_Jobs_20303[[#This Row],[Salary]]/1000, 1)</f>
        <v>79.8</v>
      </c>
      <c r="E2930">
        <v>11</v>
      </c>
      <c r="F293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30" t="s">
        <v>25</v>
      </c>
      <c r="H2930">
        <v>18</v>
      </c>
      <c r="I2930">
        <v>114</v>
      </c>
      <c r="J2930">
        <v>38</v>
      </c>
      <c r="K2930" t="s">
        <v>27</v>
      </c>
      <c r="L2930">
        <f>IF(AI_Impact_on_Jobs_20303[[#This Row],[Risk_Category]] = "Low", AI_Impact_on_Jobs_20303[[#This Row],[Automation_Probability_2030]], 0)</f>
        <v>0</v>
      </c>
      <c r="M2930">
        <f>IF(AI_Impact_on_Jobs_20303[[#This Row],[Risk_Category]]="Medium", AI_Impact_on_Jobs_20303[[#This Row],[Automation_Probability_2030]], 0)</f>
        <v>38</v>
      </c>
      <c r="N2930">
        <f>IF(AI_Impact_on_Jobs_20303[[#This Row],[Risk_Category]]="High", AI_Impact_on_Jobs_20303[[#This Row],[Automation_Probability_2030]], 0)</f>
        <v>0</v>
      </c>
      <c r="O2930">
        <f>AVERAGE(AI_Impact_on_Jobs_20303[[#This Row],[Skill_1]:[Skill_10]])</f>
        <v>54.4</v>
      </c>
      <c r="P2930">
        <v>98</v>
      </c>
      <c r="Q2930">
        <v>87</v>
      </c>
      <c r="R2930">
        <v>13</v>
      </c>
      <c r="S2930">
        <v>86</v>
      </c>
      <c r="T2930">
        <v>35</v>
      </c>
      <c r="U2930">
        <v>49</v>
      </c>
      <c r="V2930">
        <v>14</v>
      </c>
      <c r="W2930">
        <v>12</v>
      </c>
      <c r="X2930">
        <v>87</v>
      </c>
      <c r="Y2930">
        <v>63</v>
      </c>
    </row>
    <row r="2931" spans="1:25" x14ac:dyDescent="0.35">
      <c r="A2931">
        <v>2930</v>
      </c>
      <c r="B2931" t="s">
        <v>32</v>
      </c>
      <c r="C2931">
        <v>80636</v>
      </c>
      <c r="D2931">
        <f>ROUND(AI_Impact_on_Jobs_20303[[#This Row],[Salary]]/1000, 1)</f>
        <v>80.599999999999994</v>
      </c>
      <c r="E2931">
        <v>3</v>
      </c>
      <c r="F293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31" t="s">
        <v>22</v>
      </c>
      <c r="H2931">
        <v>4</v>
      </c>
      <c r="I2931">
        <v>142</v>
      </c>
      <c r="J2931">
        <v>45</v>
      </c>
      <c r="K2931" t="s">
        <v>27</v>
      </c>
      <c r="L2931">
        <f>IF(AI_Impact_on_Jobs_20303[[#This Row],[Risk_Category]] = "Low", AI_Impact_on_Jobs_20303[[#This Row],[Automation_Probability_2030]], 0)</f>
        <v>0</v>
      </c>
      <c r="M2931">
        <f>IF(AI_Impact_on_Jobs_20303[[#This Row],[Risk_Category]]="Medium", AI_Impact_on_Jobs_20303[[#This Row],[Automation_Probability_2030]], 0)</f>
        <v>45</v>
      </c>
      <c r="N2931">
        <f>IF(AI_Impact_on_Jobs_20303[[#This Row],[Risk_Category]]="High", AI_Impact_on_Jobs_20303[[#This Row],[Automation_Probability_2030]], 0)</f>
        <v>0</v>
      </c>
      <c r="O2931">
        <f>AVERAGE(AI_Impact_on_Jobs_20303[[#This Row],[Skill_1]:[Skill_10]])</f>
        <v>39.9</v>
      </c>
      <c r="P2931">
        <v>42</v>
      </c>
      <c r="Q2931">
        <v>29</v>
      </c>
      <c r="R2931">
        <v>89</v>
      </c>
      <c r="S2931">
        <v>34</v>
      </c>
      <c r="T2931">
        <v>17</v>
      </c>
      <c r="U2931">
        <v>5</v>
      </c>
      <c r="V2931">
        <v>78</v>
      </c>
      <c r="W2931">
        <v>37</v>
      </c>
      <c r="X2931">
        <v>65</v>
      </c>
      <c r="Y2931">
        <v>3</v>
      </c>
    </row>
    <row r="2932" spans="1:25" x14ac:dyDescent="0.35">
      <c r="A2932">
        <v>2931</v>
      </c>
      <c r="B2932" t="s">
        <v>28</v>
      </c>
      <c r="C2932">
        <v>52437</v>
      </c>
      <c r="D2932">
        <f>ROUND(AI_Impact_on_Jobs_20303[[#This Row],[Salary]]/1000, 1)</f>
        <v>52.4</v>
      </c>
      <c r="E2932">
        <v>22</v>
      </c>
      <c r="F293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32" t="s">
        <v>19</v>
      </c>
      <c r="H2932">
        <v>67</v>
      </c>
      <c r="I2932">
        <v>118</v>
      </c>
      <c r="J2932">
        <v>56</v>
      </c>
      <c r="K2932" t="s">
        <v>27</v>
      </c>
      <c r="L2932">
        <f>IF(AI_Impact_on_Jobs_20303[[#This Row],[Risk_Category]] = "Low", AI_Impact_on_Jobs_20303[[#This Row],[Automation_Probability_2030]], 0)</f>
        <v>0</v>
      </c>
      <c r="M2932">
        <f>IF(AI_Impact_on_Jobs_20303[[#This Row],[Risk_Category]]="Medium", AI_Impact_on_Jobs_20303[[#This Row],[Automation_Probability_2030]], 0)</f>
        <v>56</v>
      </c>
      <c r="N2932">
        <f>IF(AI_Impact_on_Jobs_20303[[#This Row],[Risk_Category]]="High", AI_Impact_on_Jobs_20303[[#This Row],[Automation_Probability_2030]], 0)</f>
        <v>0</v>
      </c>
      <c r="O2932">
        <f>AVERAGE(AI_Impact_on_Jobs_20303[[#This Row],[Skill_1]:[Skill_10]])</f>
        <v>46.6</v>
      </c>
      <c r="P2932">
        <v>16</v>
      </c>
      <c r="Q2932">
        <v>89</v>
      </c>
      <c r="R2932">
        <v>59</v>
      </c>
      <c r="S2932">
        <v>38</v>
      </c>
      <c r="T2932">
        <v>17</v>
      </c>
      <c r="U2932">
        <v>78</v>
      </c>
      <c r="V2932">
        <v>51</v>
      </c>
      <c r="W2932">
        <v>15</v>
      </c>
      <c r="X2932">
        <v>92</v>
      </c>
      <c r="Y2932">
        <v>11</v>
      </c>
    </row>
    <row r="2933" spans="1:25" x14ac:dyDescent="0.35">
      <c r="A2933">
        <v>2932</v>
      </c>
      <c r="B2933" t="s">
        <v>41</v>
      </c>
      <c r="C2933">
        <v>119128</v>
      </c>
      <c r="D2933">
        <f>ROUND(AI_Impact_on_Jobs_20303[[#This Row],[Salary]]/1000, 1)</f>
        <v>119.1</v>
      </c>
      <c r="E2933">
        <v>25</v>
      </c>
      <c r="F293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33" t="s">
        <v>19</v>
      </c>
      <c r="H2933">
        <v>61</v>
      </c>
      <c r="I2933">
        <v>15</v>
      </c>
      <c r="J2933">
        <v>74</v>
      </c>
      <c r="K2933" t="s">
        <v>20</v>
      </c>
      <c r="L2933">
        <f>IF(AI_Impact_on_Jobs_20303[[#This Row],[Risk_Category]] = "Low", AI_Impact_on_Jobs_20303[[#This Row],[Automation_Probability_2030]], 0)</f>
        <v>0</v>
      </c>
      <c r="M2933">
        <f>IF(AI_Impact_on_Jobs_20303[[#This Row],[Risk_Category]]="Medium", AI_Impact_on_Jobs_20303[[#This Row],[Automation_Probability_2030]], 0)</f>
        <v>0</v>
      </c>
      <c r="N2933">
        <f>IF(AI_Impact_on_Jobs_20303[[#This Row],[Risk_Category]]="High", AI_Impact_on_Jobs_20303[[#This Row],[Automation_Probability_2030]], 0)</f>
        <v>74</v>
      </c>
      <c r="O2933">
        <f>AVERAGE(AI_Impact_on_Jobs_20303[[#This Row],[Skill_1]:[Skill_10]])</f>
        <v>55.8</v>
      </c>
      <c r="P2933">
        <v>61</v>
      </c>
      <c r="Q2933">
        <v>48</v>
      </c>
      <c r="R2933">
        <v>26</v>
      </c>
      <c r="S2933">
        <v>94</v>
      </c>
      <c r="T2933">
        <v>79</v>
      </c>
      <c r="U2933">
        <v>78</v>
      </c>
      <c r="V2933">
        <v>9</v>
      </c>
      <c r="W2933">
        <v>73</v>
      </c>
      <c r="X2933">
        <v>51</v>
      </c>
      <c r="Y2933">
        <v>39</v>
      </c>
    </row>
    <row r="2934" spans="1:25" x14ac:dyDescent="0.35">
      <c r="A2934">
        <v>2933</v>
      </c>
      <c r="B2934" t="s">
        <v>34</v>
      </c>
      <c r="C2934">
        <v>36210</v>
      </c>
      <c r="D2934">
        <f>ROUND(AI_Impact_on_Jobs_20303[[#This Row],[Salary]]/1000, 1)</f>
        <v>36.200000000000003</v>
      </c>
      <c r="E2934">
        <v>4</v>
      </c>
      <c r="F293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34" t="s">
        <v>25</v>
      </c>
      <c r="H2934">
        <v>6</v>
      </c>
      <c r="I2934">
        <v>104</v>
      </c>
      <c r="J2934">
        <v>54</v>
      </c>
      <c r="K2934" t="s">
        <v>27</v>
      </c>
      <c r="L2934">
        <f>IF(AI_Impact_on_Jobs_20303[[#This Row],[Risk_Category]] = "Low", AI_Impact_on_Jobs_20303[[#This Row],[Automation_Probability_2030]], 0)</f>
        <v>0</v>
      </c>
      <c r="M2934">
        <f>IF(AI_Impact_on_Jobs_20303[[#This Row],[Risk_Category]]="Medium", AI_Impact_on_Jobs_20303[[#This Row],[Automation_Probability_2030]], 0)</f>
        <v>54</v>
      </c>
      <c r="N2934">
        <f>IF(AI_Impact_on_Jobs_20303[[#This Row],[Risk_Category]]="High", AI_Impact_on_Jobs_20303[[#This Row],[Automation_Probability_2030]], 0)</f>
        <v>0</v>
      </c>
      <c r="O2934">
        <f>AVERAGE(AI_Impact_on_Jobs_20303[[#This Row],[Skill_1]:[Skill_10]])</f>
        <v>55.1</v>
      </c>
      <c r="P2934">
        <v>66</v>
      </c>
      <c r="Q2934">
        <v>97</v>
      </c>
      <c r="R2934">
        <v>75</v>
      </c>
      <c r="S2934">
        <v>18</v>
      </c>
      <c r="T2934">
        <v>47</v>
      </c>
      <c r="U2934">
        <v>68</v>
      </c>
      <c r="V2934">
        <v>18</v>
      </c>
      <c r="W2934">
        <v>93</v>
      </c>
      <c r="X2934">
        <v>8</v>
      </c>
      <c r="Y2934">
        <v>61</v>
      </c>
    </row>
    <row r="2935" spans="1:25" x14ac:dyDescent="0.35">
      <c r="A2935">
        <v>2934</v>
      </c>
      <c r="B2935" t="s">
        <v>33</v>
      </c>
      <c r="C2935">
        <v>88880</v>
      </c>
      <c r="D2935">
        <f>ROUND(AI_Impact_on_Jobs_20303[[#This Row],[Salary]]/1000, 1)</f>
        <v>88.9</v>
      </c>
      <c r="E2935">
        <v>10</v>
      </c>
      <c r="F293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35" t="s">
        <v>22</v>
      </c>
      <c r="H2935">
        <v>73</v>
      </c>
      <c r="I2935">
        <v>118</v>
      </c>
      <c r="J2935">
        <v>95</v>
      </c>
      <c r="K2935" t="s">
        <v>20</v>
      </c>
      <c r="L2935">
        <f>IF(AI_Impact_on_Jobs_20303[[#This Row],[Risk_Category]] = "Low", AI_Impact_on_Jobs_20303[[#This Row],[Automation_Probability_2030]], 0)</f>
        <v>0</v>
      </c>
      <c r="M2935">
        <f>IF(AI_Impact_on_Jobs_20303[[#This Row],[Risk_Category]]="Medium", AI_Impact_on_Jobs_20303[[#This Row],[Automation_Probability_2030]], 0)</f>
        <v>0</v>
      </c>
      <c r="N2935">
        <f>IF(AI_Impact_on_Jobs_20303[[#This Row],[Risk_Category]]="High", AI_Impact_on_Jobs_20303[[#This Row],[Automation_Probability_2030]], 0)</f>
        <v>95</v>
      </c>
      <c r="O2935">
        <f>AVERAGE(AI_Impact_on_Jobs_20303[[#This Row],[Skill_1]:[Skill_10]])</f>
        <v>58.5</v>
      </c>
      <c r="P2935">
        <v>79</v>
      </c>
      <c r="Q2935">
        <v>97</v>
      </c>
      <c r="R2935">
        <v>7</v>
      </c>
      <c r="S2935">
        <v>67</v>
      </c>
      <c r="T2935">
        <v>76</v>
      </c>
      <c r="U2935">
        <v>19</v>
      </c>
      <c r="V2935">
        <v>81</v>
      </c>
      <c r="W2935">
        <v>97</v>
      </c>
      <c r="X2935">
        <v>61</v>
      </c>
      <c r="Y2935">
        <v>1</v>
      </c>
    </row>
    <row r="2936" spans="1:25" x14ac:dyDescent="0.35">
      <c r="A2936">
        <v>2935</v>
      </c>
      <c r="B2936" t="s">
        <v>30</v>
      </c>
      <c r="C2936">
        <v>72428</v>
      </c>
      <c r="D2936">
        <f>ROUND(AI_Impact_on_Jobs_20303[[#This Row],[Salary]]/1000, 1)</f>
        <v>72.400000000000006</v>
      </c>
      <c r="E2936">
        <v>9</v>
      </c>
      <c r="F293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36" t="s">
        <v>38</v>
      </c>
      <c r="H2936">
        <v>23</v>
      </c>
      <c r="I2936">
        <v>99</v>
      </c>
      <c r="J2936">
        <v>47</v>
      </c>
      <c r="K2936" t="s">
        <v>27</v>
      </c>
      <c r="L2936">
        <f>IF(AI_Impact_on_Jobs_20303[[#This Row],[Risk_Category]] = "Low", AI_Impact_on_Jobs_20303[[#This Row],[Automation_Probability_2030]], 0)</f>
        <v>0</v>
      </c>
      <c r="M2936">
        <f>IF(AI_Impact_on_Jobs_20303[[#This Row],[Risk_Category]]="Medium", AI_Impact_on_Jobs_20303[[#This Row],[Automation_Probability_2030]], 0)</f>
        <v>47</v>
      </c>
      <c r="N2936">
        <f>IF(AI_Impact_on_Jobs_20303[[#This Row],[Risk_Category]]="High", AI_Impact_on_Jobs_20303[[#This Row],[Automation_Probability_2030]], 0)</f>
        <v>0</v>
      </c>
      <c r="O2936">
        <f>AVERAGE(AI_Impact_on_Jobs_20303[[#This Row],[Skill_1]:[Skill_10]])</f>
        <v>66.900000000000006</v>
      </c>
      <c r="P2936">
        <v>98</v>
      </c>
      <c r="Q2936">
        <v>95</v>
      </c>
      <c r="R2936">
        <v>39</v>
      </c>
      <c r="S2936">
        <v>79</v>
      </c>
      <c r="T2936">
        <v>64</v>
      </c>
      <c r="U2936">
        <v>24</v>
      </c>
      <c r="V2936">
        <v>93</v>
      </c>
      <c r="W2936">
        <v>26</v>
      </c>
      <c r="X2936">
        <v>87</v>
      </c>
      <c r="Y2936">
        <v>64</v>
      </c>
    </row>
    <row r="2937" spans="1:25" x14ac:dyDescent="0.35">
      <c r="A2937">
        <v>2936</v>
      </c>
      <c r="B2937" t="s">
        <v>43</v>
      </c>
      <c r="C2937">
        <v>42199</v>
      </c>
      <c r="D2937">
        <f>ROUND(AI_Impact_on_Jobs_20303[[#This Row],[Salary]]/1000, 1)</f>
        <v>42.2</v>
      </c>
      <c r="E2937">
        <v>0</v>
      </c>
      <c r="F293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37" t="s">
        <v>38</v>
      </c>
      <c r="H2937">
        <v>84</v>
      </c>
      <c r="I2937">
        <v>99</v>
      </c>
      <c r="J2937">
        <v>26</v>
      </c>
      <c r="K2937" t="s">
        <v>23</v>
      </c>
      <c r="L2937">
        <f>IF(AI_Impact_on_Jobs_20303[[#This Row],[Risk_Category]] = "Low", AI_Impact_on_Jobs_20303[[#This Row],[Automation_Probability_2030]], 0)</f>
        <v>26</v>
      </c>
      <c r="M2937">
        <f>IF(AI_Impact_on_Jobs_20303[[#This Row],[Risk_Category]]="Medium", AI_Impact_on_Jobs_20303[[#This Row],[Automation_Probability_2030]], 0)</f>
        <v>0</v>
      </c>
      <c r="N2937">
        <f>IF(AI_Impact_on_Jobs_20303[[#This Row],[Risk_Category]]="High", AI_Impact_on_Jobs_20303[[#This Row],[Automation_Probability_2030]], 0)</f>
        <v>0</v>
      </c>
      <c r="O2937">
        <f>AVERAGE(AI_Impact_on_Jobs_20303[[#This Row],[Skill_1]:[Skill_10]])</f>
        <v>69.599999999999994</v>
      </c>
      <c r="P2937">
        <v>55</v>
      </c>
      <c r="Q2937">
        <v>98</v>
      </c>
      <c r="R2937">
        <v>66</v>
      </c>
      <c r="S2937">
        <v>37</v>
      </c>
      <c r="T2937">
        <v>76</v>
      </c>
      <c r="U2937">
        <v>51</v>
      </c>
      <c r="V2937">
        <v>81</v>
      </c>
      <c r="W2937">
        <v>83</v>
      </c>
      <c r="X2937">
        <v>62</v>
      </c>
      <c r="Y2937">
        <v>87</v>
      </c>
    </row>
    <row r="2938" spans="1:25" x14ac:dyDescent="0.35">
      <c r="A2938">
        <v>2937</v>
      </c>
      <c r="B2938" t="s">
        <v>26</v>
      </c>
      <c r="C2938">
        <v>95109</v>
      </c>
      <c r="D2938">
        <f>ROUND(AI_Impact_on_Jobs_20303[[#This Row],[Salary]]/1000, 1)</f>
        <v>95.1</v>
      </c>
      <c r="E2938">
        <v>4</v>
      </c>
      <c r="F293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38" t="s">
        <v>25</v>
      </c>
      <c r="H2938">
        <v>6</v>
      </c>
      <c r="I2938">
        <v>116</v>
      </c>
      <c r="J2938">
        <v>61</v>
      </c>
      <c r="K2938" t="s">
        <v>27</v>
      </c>
      <c r="L2938">
        <f>IF(AI_Impact_on_Jobs_20303[[#This Row],[Risk_Category]] = "Low", AI_Impact_on_Jobs_20303[[#This Row],[Automation_Probability_2030]], 0)</f>
        <v>0</v>
      </c>
      <c r="M2938">
        <f>IF(AI_Impact_on_Jobs_20303[[#This Row],[Risk_Category]]="Medium", AI_Impact_on_Jobs_20303[[#This Row],[Automation_Probability_2030]], 0)</f>
        <v>61</v>
      </c>
      <c r="N2938">
        <f>IF(AI_Impact_on_Jobs_20303[[#This Row],[Risk_Category]]="High", AI_Impact_on_Jobs_20303[[#This Row],[Automation_Probability_2030]], 0)</f>
        <v>0</v>
      </c>
      <c r="O2938">
        <f>AVERAGE(AI_Impact_on_Jobs_20303[[#This Row],[Skill_1]:[Skill_10]])</f>
        <v>31.2</v>
      </c>
      <c r="P2938">
        <v>7</v>
      </c>
      <c r="Q2938">
        <v>77</v>
      </c>
      <c r="R2938">
        <v>64</v>
      </c>
      <c r="S2938">
        <v>12</v>
      </c>
      <c r="T2938">
        <v>54</v>
      </c>
      <c r="U2938">
        <v>11</v>
      </c>
      <c r="V2938">
        <v>32</v>
      </c>
      <c r="W2938">
        <v>8</v>
      </c>
      <c r="X2938">
        <v>1</v>
      </c>
      <c r="Y2938">
        <v>46</v>
      </c>
    </row>
    <row r="2939" spans="1:25" x14ac:dyDescent="0.35">
      <c r="A2939">
        <v>2938</v>
      </c>
      <c r="B2939" t="s">
        <v>44</v>
      </c>
      <c r="C2939">
        <v>30448</v>
      </c>
      <c r="D2939">
        <f>ROUND(AI_Impact_on_Jobs_20303[[#This Row],[Salary]]/1000, 1)</f>
        <v>30.4</v>
      </c>
      <c r="E2939">
        <v>4</v>
      </c>
      <c r="F293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39" t="s">
        <v>22</v>
      </c>
      <c r="H2939">
        <v>94</v>
      </c>
      <c r="I2939">
        <v>124</v>
      </c>
      <c r="J2939">
        <v>36</v>
      </c>
      <c r="K2939" t="s">
        <v>27</v>
      </c>
      <c r="L2939">
        <f>IF(AI_Impact_on_Jobs_20303[[#This Row],[Risk_Category]] = "Low", AI_Impact_on_Jobs_20303[[#This Row],[Automation_Probability_2030]], 0)</f>
        <v>0</v>
      </c>
      <c r="M2939">
        <f>IF(AI_Impact_on_Jobs_20303[[#This Row],[Risk_Category]]="Medium", AI_Impact_on_Jobs_20303[[#This Row],[Automation_Probability_2030]], 0)</f>
        <v>36</v>
      </c>
      <c r="N2939">
        <f>IF(AI_Impact_on_Jobs_20303[[#This Row],[Risk_Category]]="High", AI_Impact_on_Jobs_20303[[#This Row],[Automation_Probability_2030]], 0)</f>
        <v>0</v>
      </c>
      <c r="O2939">
        <f>AVERAGE(AI_Impact_on_Jobs_20303[[#This Row],[Skill_1]:[Skill_10]])</f>
        <v>52.9</v>
      </c>
      <c r="P2939">
        <v>97</v>
      </c>
      <c r="Q2939">
        <v>48</v>
      </c>
      <c r="R2939">
        <v>37</v>
      </c>
      <c r="S2939">
        <v>13</v>
      </c>
      <c r="T2939">
        <v>93</v>
      </c>
      <c r="U2939">
        <v>59</v>
      </c>
      <c r="V2939">
        <v>99</v>
      </c>
      <c r="W2939">
        <v>17</v>
      </c>
      <c r="X2939">
        <v>55</v>
      </c>
      <c r="Y2939">
        <v>11</v>
      </c>
    </row>
    <row r="2940" spans="1:25" x14ac:dyDescent="0.35">
      <c r="A2940">
        <v>2939</v>
      </c>
      <c r="B2940" t="s">
        <v>41</v>
      </c>
      <c r="C2940">
        <v>91638</v>
      </c>
      <c r="D2940">
        <f>ROUND(AI_Impact_on_Jobs_20303[[#This Row],[Salary]]/1000, 1)</f>
        <v>91.6</v>
      </c>
      <c r="E2940">
        <v>28</v>
      </c>
      <c r="F294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40" t="s">
        <v>22</v>
      </c>
      <c r="H2940">
        <v>89</v>
      </c>
      <c r="I2940">
        <v>61</v>
      </c>
      <c r="J2940">
        <v>77</v>
      </c>
      <c r="K2940" t="s">
        <v>20</v>
      </c>
      <c r="L2940">
        <f>IF(AI_Impact_on_Jobs_20303[[#This Row],[Risk_Category]] = "Low", AI_Impact_on_Jobs_20303[[#This Row],[Automation_Probability_2030]], 0)</f>
        <v>0</v>
      </c>
      <c r="M2940">
        <f>IF(AI_Impact_on_Jobs_20303[[#This Row],[Risk_Category]]="Medium", AI_Impact_on_Jobs_20303[[#This Row],[Automation_Probability_2030]], 0)</f>
        <v>0</v>
      </c>
      <c r="N2940">
        <f>IF(AI_Impact_on_Jobs_20303[[#This Row],[Risk_Category]]="High", AI_Impact_on_Jobs_20303[[#This Row],[Automation_Probability_2030]], 0)</f>
        <v>77</v>
      </c>
      <c r="O2940">
        <f>AVERAGE(AI_Impact_on_Jobs_20303[[#This Row],[Skill_1]:[Skill_10]])</f>
        <v>34.1</v>
      </c>
      <c r="P2940">
        <v>68</v>
      </c>
      <c r="Q2940">
        <v>8</v>
      </c>
      <c r="R2940">
        <v>45</v>
      </c>
      <c r="S2940">
        <v>33</v>
      </c>
      <c r="T2940">
        <v>84</v>
      </c>
      <c r="U2940">
        <v>5</v>
      </c>
      <c r="V2940">
        <v>86</v>
      </c>
      <c r="W2940">
        <v>7</v>
      </c>
      <c r="X2940">
        <v>3</v>
      </c>
      <c r="Y2940">
        <v>2</v>
      </c>
    </row>
    <row r="2941" spans="1:25" x14ac:dyDescent="0.35">
      <c r="A2941">
        <v>2940</v>
      </c>
      <c r="B2941" t="s">
        <v>33</v>
      </c>
      <c r="C2941">
        <v>79584</v>
      </c>
      <c r="D2941">
        <f>ROUND(AI_Impact_on_Jobs_20303[[#This Row],[Salary]]/1000, 1)</f>
        <v>79.599999999999994</v>
      </c>
      <c r="E2941">
        <v>15</v>
      </c>
      <c r="F294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41" t="s">
        <v>38</v>
      </c>
      <c r="H2941">
        <v>55</v>
      </c>
      <c r="I2941">
        <v>84</v>
      </c>
      <c r="J2941">
        <v>71</v>
      </c>
      <c r="K2941" t="s">
        <v>20</v>
      </c>
      <c r="L2941">
        <f>IF(AI_Impact_on_Jobs_20303[[#This Row],[Risk_Category]] = "Low", AI_Impact_on_Jobs_20303[[#This Row],[Automation_Probability_2030]], 0)</f>
        <v>0</v>
      </c>
      <c r="M2941">
        <f>IF(AI_Impact_on_Jobs_20303[[#This Row],[Risk_Category]]="Medium", AI_Impact_on_Jobs_20303[[#This Row],[Automation_Probability_2030]], 0)</f>
        <v>0</v>
      </c>
      <c r="N2941">
        <f>IF(AI_Impact_on_Jobs_20303[[#This Row],[Risk_Category]]="High", AI_Impact_on_Jobs_20303[[#This Row],[Automation_Probability_2030]], 0)</f>
        <v>71</v>
      </c>
      <c r="O2941">
        <f>AVERAGE(AI_Impact_on_Jobs_20303[[#This Row],[Skill_1]:[Skill_10]])</f>
        <v>47</v>
      </c>
      <c r="P2941">
        <v>17</v>
      </c>
      <c r="Q2941">
        <v>6</v>
      </c>
      <c r="R2941">
        <v>51</v>
      </c>
      <c r="S2941">
        <v>76</v>
      </c>
      <c r="T2941">
        <v>83</v>
      </c>
      <c r="U2941">
        <v>4</v>
      </c>
      <c r="V2941">
        <v>1</v>
      </c>
      <c r="W2941">
        <v>79</v>
      </c>
      <c r="X2941">
        <v>55</v>
      </c>
      <c r="Y2941">
        <v>98</v>
      </c>
    </row>
    <row r="2942" spans="1:25" x14ac:dyDescent="0.35">
      <c r="A2942">
        <v>2941</v>
      </c>
      <c r="B2942" t="s">
        <v>24</v>
      </c>
      <c r="C2942">
        <v>134065</v>
      </c>
      <c r="D2942">
        <f>ROUND(AI_Impact_on_Jobs_20303[[#This Row],[Salary]]/1000, 1)</f>
        <v>134.1</v>
      </c>
      <c r="E2942">
        <v>29</v>
      </c>
      <c r="F294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42" t="s">
        <v>22</v>
      </c>
      <c r="H2942">
        <v>33</v>
      </c>
      <c r="I2942">
        <v>93</v>
      </c>
      <c r="J2942">
        <v>76</v>
      </c>
      <c r="K2942" t="s">
        <v>20</v>
      </c>
      <c r="L2942">
        <f>IF(AI_Impact_on_Jobs_20303[[#This Row],[Risk_Category]] = "Low", AI_Impact_on_Jobs_20303[[#This Row],[Automation_Probability_2030]], 0)</f>
        <v>0</v>
      </c>
      <c r="M2942">
        <f>IF(AI_Impact_on_Jobs_20303[[#This Row],[Risk_Category]]="Medium", AI_Impact_on_Jobs_20303[[#This Row],[Automation_Probability_2030]], 0)</f>
        <v>0</v>
      </c>
      <c r="N2942">
        <f>IF(AI_Impact_on_Jobs_20303[[#This Row],[Risk_Category]]="High", AI_Impact_on_Jobs_20303[[#This Row],[Automation_Probability_2030]], 0)</f>
        <v>76</v>
      </c>
      <c r="O2942">
        <f>AVERAGE(AI_Impact_on_Jobs_20303[[#This Row],[Skill_1]:[Skill_10]])</f>
        <v>40.4</v>
      </c>
      <c r="P2942">
        <v>51</v>
      </c>
      <c r="Q2942">
        <v>71</v>
      </c>
      <c r="R2942">
        <v>61</v>
      </c>
      <c r="S2942">
        <v>34</v>
      </c>
      <c r="T2942">
        <v>82</v>
      </c>
      <c r="U2942">
        <v>11</v>
      </c>
      <c r="V2942">
        <v>14</v>
      </c>
      <c r="W2942">
        <v>4</v>
      </c>
      <c r="X2942">
        <v>7</v>
      </c>
      <c r="Y2942">
        <v>69</v>
      </c>
    </row>
    <row r="2943" spans="1:25" x14ac:dyDescent="0.35">
      <c r="A2943">
        <v>2942</v>
      </c>
      <c r="B2943" t="s">
        <v>42</v>
      </c>
      <c r="C2943">
        <v>61474</v>
      </c>
      <c r="D2943">
        <f>ROUND(AI_Impact_on_Jobs_20303[[#This Row],[Salary]]/1000, 1)</f>
        <v>61.5</v>
      </c>
      <c r="E2943">
        <v>23</v>
      </c>
      <c r="F294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43" t="s">
        <v>25</v>
      </c>
      <c r="H2943">
        <v>7</v>
      </c>
      <c r="I2943">
        <v>56</v>
      </c>
      <c r="J2943">
        <v>42</v>
      </c>
      <c r="K2943" t="s">
        <v>27</v>
      </c>
      <c r="L2943">
        <f>IF(AI_Impact_on_Jobs_20303[[#This Row],[Risk_Category]] = "Low", AI_Impact_on_Jobs_20303[[#This Row],[Automation_Probability_2030]], 0)</f>
        <v>0</v>
      </c>
      <c r="M2943">
        <f>IF(AI_Impact_on_Jobs_20303[[#This Row],[Risk_Category]]="Medium", AI_Impact_on_Jobs_20303[[#This Row],[Automation_Probability_2030]], 0)</f>
        <v>42</v>
      </c>
      <c r="N2943">
        <f>IF(AI_Impact_on_Jobs_20303[[#This Row],[Risk_Category]]="High", AI_Impact_on_Jobs_20303[[#This Row],[Automation_Probability_2030]], 0)</f>
        <v>0</v>
      </c>
      <c r="O2943">
        <f>AVERAGE(AI_Impact_on_Jobs_20303[[#This Row],[Skill_1]:[Skill_10]])</f>
        <v>50.8</v>
      </c>
      <c r="P2943">
        <v>69</v>
      </c>
      <c r="Q2943">
        <v>18</v>
      </c>
      <c r="R2943">
        <v>21</v>
      </c>
      <c r="S2943">
        <v>9</v>
      </c>
      <c r="T2943">
        <v>36</v>
      </c>
      <c r="U2943">
        <v>82</v>
      </c>
      <c r="V2943">
        <v>84</v>
      </c>
      <c r="W2943">
        <v>86</v>
      </c>
      <c r="X2943">
        <v>4</v>
      </c>
      <c r="Y2943">
        <v>99</v>
      </c>
    </row>
    <row r="2944" spans="1:25" x14ac:dyDescent="0.35">
      <c r="A2944">
        <v>2943</v>
      </c>
      <c r="B2944" t="s">
        <v>24</v>
      </c>
      <c r="C2944">
        <v>101864</v>
      </c>
      <c r="D2944">
        <f>ROUND(AI_Impact_on_Jobs_20303[[#This Row],[Salary]]/1000, 1)</f>
        <v>101.9</v>
      </c>
      <c r="E2944">
        <v>14</v>
      </c>
      <c r="F294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44" t="s">
        <v>25</v>
      </c>
      <c r="H2944">
        <v>87</v>
      </c>
      <c r="I2944">
        <v>141</v>
      </c>
      <c r="J2944">
        <v>83</v>
      </c>
      <c r="K2944" t="s">
        <v>20</v>
      </c>
      <c r="L2944">
        <f>IF(AI_Impact_on_Jobs_20303[[#This Row],[Risk_Category]] = "Low", AI_Impact_on_Jobs_20303[[#This Row],[Automation_Probability_2030]], 0)</f>
        <v>0</v>
      </c>
      <c r="M2944">
        <f>IF(AI_Impact_on_Jobs_20303[[#This Row],[Risk_Category]]="Medium", AI_Impact_on_Jobs_20303[[#This Row],[Automation_Probability_2030]], 0)</f>
        <v>0</v>
      </c>
      <c r="N2944">
        <f>IF(AI_Impact_on_Jobs_20303[[#This Row],[Risk_Category]]="High", AI_Impact_on_Jobs_20303[[#This Row],[Automation_Probability_2030]], 0)</f>
        <v>83</v>
      </c>
      <c r="O2944">
        <f>AVERAGE(AI_Impact_on_Jobs_20303[[#This Row],[Skill_1]:[Skill_10]])</f>
        <v>30</v>
      </c>
      <c r="P2944">
        <v>5</v>
      </c>
      <c r="Q2944">
        <v>6</v>
      </c>
      <c r="R2944">
        <v>33</v>
      </c>
      <c r="S2944">
        <v>21</v>
      </c>
      <c r="T2944">
        <v>18</v>
      </c>
      <c r="U2944">
        <v>56</v>
      </c>
      <c r="V2944">
        <v>1</v>
      </c>
      <c r="W2944">
        <v>82</v>
      </c>
      <c r="X2944">
        <v>23</v>
      </c>
      <c r="Y2944">
        <v>55</v>
      </c>
    </row>
    <row r="2945" spans="1:25" x14ac:dyDescent="0.35">
      <c r="A2945">
        <v>2944</v>
      </c>
      <c r="B2945" t="s">
        <v>41</v>
      </c>
      <c r="C2945">
        <v>40496</v>
      </c>
      <c r="D2945">
        <f>ROUND(AI_Impact_on_Jobs_20303[[#This Row],[Salary]]/1000, 1)</f>
        <v>40.5</v>
      </c>
      <c r="E2945">
        <v>28</v>
      </c>
      <c r="F294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45" t="s">
        <v>22</v>
      </c>
      <c r="H2945">
        <v>86</v>
      </c>
      <c r="I2945">
        <v>119</v>
      </c>
      <c r="J2945">
        <v>75</v>
      </c>
      <c r="K2945" t="s">
        <v>20</v>
      </c>
      <c r="L2945">
        <f>IF(AI_Impact_on_Jobs_20303[[#This Row],[Risk_Category]] = "Low", AI_Impact_on_Jobs_20303[[#This Row],[Automation_Probability_2030]], 0)</f>
        <v>0</v>
      </c>
      <c r="M2945">
        <f>IF(AI_Impact_on_Jobs_20303[[#This Row],[Risk_Category]]="Medium", AI_Impact_on_Jobs_20303[[#This Row],[Automation_Probability_2030]], 0)</f>
        <v>0</v>
      </c>
      <c r="N2945">
        <f>IF(AI_Impact_on_Jobs_20303[[#This Row],[Risk_Category]]="High", AI_Impact_on_Jobs_20303[[#This Row],[Automation_Probability_2030]], 0)</f>
        <v>75</v>
      </c>
      <c r="O2945">
        <f>AVERAGE(AI_Impact_on_Jobs_20303[[#This Row],[Skill_1]:[Skill_10]])</f>
        <v>48.9</v>
      </c>
      <c r="P2945">
        <v>72</v>
      </c>
      <c r="Q2945">
        <v>8</v>
      </c>
      <c r="R2945">
        <v>77</v>
      </c>
      <c r="S2945">
        <v>49</v>
      </c>
      <c r="T2945">
        <v>12</v>
      </c>
      <c r="U2945">
        <v>55</v>
      </c>
      <c r="V2945">
        <v>2</v>
      </c>
      <c r="W2945">
        <v>67</v>
      </c>
      <c r="X2945">
        <v>71</v>
      </c>
      <c r="Y2945">
        <v>76</v>
      </c>
    </row>
    <row r="2946" spans="1:25" x14ac:dyDescent="0.35">
      <c r="A2946">
        <v>2945</v>
      </c>
      <c r="B2946" t="s">
        <v>21</v>
      </c>
      <c r="C2946">
        <v>45285</v>
      </c>
      <c r="D2946">
        <f>ROUND(AI_Impact_on_Jobs_20303[[#This Row],[Salary]]/1000, 1)</f>
        <v>45.3</v>
      </c>
      <c r="E2946">
        <v>9</v>
      </c>
      <c r="F294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46" t="s">
        <v>25</v>
      </c>
      <c r="H2946">
        <v>65</v>
      </c>
      <c r="I2946">
        <v>99</v>
      </c>
      <c r="J2946">
        <v>26</v>
      </c>
      <c r="K2946" t="s">
        <v>23</v>
      </c>
      <c r="L2946">
        <f>IF(AI_Impact_on_Jobs_20303[[#This Row],[Risk_Category]] = "Low", AI_Impact_on_Jobs_20303[[#This Row],[Automation_Probability_2030]], 0)</f>
        <v>26</v>
      </c>
      <c r="M2946">
        <f>IF(AI_Impact_on_Jobs_20303[[#This Row],[Risk_Category]]="Medium", AI_Impact_on_Jobs_20303[[#This Row],[Automation_Probability_2030]], 0)</f>
        <v>0</v>
      </c>
      <c r="N2946">
        <f>IF(AI_Impact_on_Jobs_20303[[#This Row],[Risk_Category]]="High", AI_Impact_on_Jobs_20303[[#This Row],[Automation_Probability_2030]], 0)</f>
        <v>0</v>
      </c>
      <c r="O2946">
        <f>AVERAGE(AI_Impact_on_Jobs_20303[[#This Row],[Skill_1]:[Skill_10]])</f>
        <v>45.7</v>
      </c>
      <c r="P2946">
        <v>9</v>
      </c>
      <c r="Q2946">
        <v>78</v>
      </c>
      <c r="R2946">
        <v>94</v>
      </c>
      <c r="S2946">
        <v>98</v>
      </c>
      <c r="T2946">
        <v>25</v>
      </c>
      <c r="U2946">
        <v>18</v>
      </c>
      <c r="V2946">
        <v>45</v>
      </c>
      <c r="W2946">
        <v>10</v>
      </c>
      <c r="X2946">
        <v>9</v>
      </c>
      <c r="Y2946">
        <v>71</v>
      </c>
    </row>
    <row r="2947" spans="1:25" x14ac:dyDescent="0.35">
      <c r="A2947">
        <v>2946</v>
      </c>
      <c r="B2947" t="s">
        <v>39</v>
      </c>
      <c r="C2947">
        <v>53929</v>
      </c>
      <c r="D2947">
        <f>ROUND(AI_Impact_on_Jobs_20303[[#This Row],[Salary]]/1000, 1)</f>
        <v>53.9</v>
      </c>
      <c r="E2947">
        <v>23</v>
      </c>
      <c r="F294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47" t="s">
        <v>22</v>
      </c>
      <c r="H2947">
        <v>97</v>
      </c>
      <c r="I2947">
        <v>147</v>
      </c>
      <c r="J2947">
        <v>93</v>
      </c>
      <c r="K2947" t="s">
        <v>20</v>
      </c>
      <c r="L2947">
        <f>IF(AI_Impact_on_Jobs_20303[[#This Row],[Risk_Category]] = "Low", AI_Impact_on_Jobs_20303[[#This Row],[Automation_Probability_2030]], 0)</f>
        <v>0</v>
      </c>
      <c r="M2947">
        <f>IF(AI_Impact_on_Jobs_20303[[#This Row],[Risk_Category]]="Medium", AI_Impact_on_Jobs_20303[[#This Row],[Automation_Probability_2030]], 0)</f>
        <v>0</v>
      </c>
      <c r="N2947">
        <f>IF(AI_Impact_on_Jobs_20303[[#This Row],[Risk_Category]]="High", AI_Impact_on_Jobs_20303[[#This Row],[Automation_Probability_2030]], 0)</f>
        <v>93</v>
      </c>
      <c r="O2947">
        <f>AVERAGE(AI_Impact_on_Jobs_20303[[#This Row],[Skill_1]:[Skill_10]])</f>
        <v>53.9</v>
      </c>
      <c r="P2947">
        <v>36</v>
      </c>
      <c r="Q2947">
        <v>37</v>
      </c>
      <c r="R2947">
        <v>85</v>
      </c>
      <c r="S2947">
        <v>73</v>
      </c>
      <c r="T2947">
        <v>7</v>
      </c>
      <c r="U2947">
        <v>28</v>
      </c>
      <c r="V2947">
        <v>83</v>
      </c>
      <c r="W2947">
        <v>58</v>
      </c>
      <c r="X2947">
        <v>45</v>
      </c>
      <c r="Y2947">
        <v>87</v>
      </c>
    </row>
    <row r="2948" spans="1:25" x14ac:dyDescent="0.35">
      <c r="A2948">
        <v>2947</v>
      </c>
      <c r="B2948" t="s">
        <v>30</v>
      </c>
      <c r="C2948">
        <v>90993</v>
      </c>
      <c r="D2948">
        <f>ROUND(AI_Impact_on_Jobs_20303[[#This Row],[Salary]]/1000, 1)</f>
        <v>91</v>
      </c>
      <c r="E2948">
        <v>17</v>
      </c>
      <c r="F294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48" t="s">
        <v>19</v>
      </c>
      <c r="H2948">
        <v>65</v>
      </c>
      <c r="I2948">
        <v>97</v>
      </c>
      <c r="J2948">
        <v>54</v>
      </c>
      <c r="K2948" t="s">
        <v>27</v>
      </c>
      <c r="L2948">
        <f>IF(AI_Impact_on_Jobs_20303[[#This Row],[Risk_Category]] = "Low", AI_Impact_on_Jobs_20303[[#This Row],[Automation_Probability_2030]], 0)</f>
        <v>0</v>
      </c>
      <c r="M2948">
        <f>IF(AI_Impact_on_Jobs_20303[[#This Row],[Risk_Category]]="Medium", AI_Impact_on_Jobs_20303[[#This Row],[Automation_Probability_2030]], 0)</f>
        <v>54</v>
      </c>
      <c r="N2948">
        <f>IF(AI_Impact_on_Jobs_20303[[#This Row],[Risk_Category]]="High", AI_Impact_on_Jobs_20303[[#This Row],[Automation_Probability_2030]], 0)</f>
        <v>0</v>
      </c>
      <c r="O2948">
        <f>AVERAGE(AI_Impact_on_Jobs_20303[[#This Row],[Skill_1]:[Skill_10]])</f>
        <v>44.1</v>
      </c>
      <c r="P2948">
        <v>4</v>
      </c>
      <c r="Q2948">
        <v>46</v>
      </c>
      <c r="R2948">
        <v>56</v>
      </c>
      <c r="S2948">
        <v>49</v>
      </c>
      <c r="T2948">
        <v>85</v>
      </c>
      <c r="U2948">
        <v>31</v>
      </c>
      <c r="V2948">
        <v>88</v>
      </c>
      <c r="W2948">
        <v>4</v>
      </c>
      <c r="X2948">
        <v>69</v>
      </c>
      <c r="Y2948">
        <v>9</v>
      </c>
    </row>
    <row r="2949" spans="1:25" x14ac:dyDescent="0.35">
      <c r="A2949">
        <v>2948</v>
      </c>
      <c r="B2949" t="s">
        <v>39</v>
      </c>
      <c r="C2949">
        <v>115059</v>
      </c>
      <c r="D2949">
        <f>ROUND(AI_Impact_on_Jobs_20303[[#This Row],[Salary]]/1000, 1)</f>
        <v>115.1</v>
      </c>
      <c r="E2949">
        <v>3</v>
      </c>
      <c r="F294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49" t="s">
        <v>19</v>
      </c>
      <c r="H2949">
        <v>76</v>
      </c>
      <c r="I2949">
        <v>51</v>
      </c>
      <c r="J2949">
        <v>94</v>
      </c>
      <c r="K2949" t="s">
        <v>20</v>
      </c>
      <c r="L2949">
        <f>IF(AI_Impact_on_Jobs_20303[[#This Row],[Risk_Category]] = "Low", AI_Impact_on_Jobs_20303[[#This Row],[Automation_Probability_2030]], 0)</f>
        <v>0</v>
      </c>
      <c r="M2949">
        <f>IF(AI_Impact_on_Jobs_20303[[#This Row],[Risk_Category]]="Medium", AI_Impact_on_Jobs_20303[[#This Row],[Automation_Probability_2030]], 0)</f>
        <v>0</v>
      </c>
      <c r="N2949">
        <f>IF(AI_Impact_on_Jobs_20303[[#This Row],[Risk_Category]]="High", AI_Impact_on_Jobs_20303[[#This Row],[Automation_Probability_2030]], 0)</f>
        <v>94</v>
      </c>
      <c r="O2949">
        <f>AVERAGE(AI_Impact_on_Jobs_20303[[#This Row],[Skill_1]:[Skill_10]])</f>
        <v>37.6</v>
      </c>
      <c r="P2949">
        <v>19</v>
      </c>
      <c r="Q2949">
        <v>9</v>
      </c>
      <c r="R2949">
        <v>52</v>
      </c>
      <c r="S2949">
        <v>56</v>
      </c>
      <c r="T2949">
        <v>8</v>
      </c>
      <c r="U2949">
        <v>37</v>
      </c>
      <c r="V2949">
        <v>16</v>
      </c>
      <c r="W2949">
        <v>53</v>
      </c>
      <c r="X2949">
        <v>55</v>
      </c>
      <c r="Y2949">
        <v>71</v>
      </c>
    </row>
    <row r="2950" spans="1:25" x14ac:dyDescent="0.35">
      <c r="A2950">
        <v>2949</v>
      </c>
      <c r="B2950" t="s">
        <v>41</v>
      </c>
      <c r="C2950">
        <v>84853</v>
      </c>
      <c r="D2950">
        <f>ROUND(AI_Impact_on_Jobs_20303[[#This Row],[Salary]]/1000, 1)</f>
        <v>84.9</v>
      </c>
      <c r="E2950">
        <v>25</v>
      </c>
      <c r="F295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50" t="s">
        <v>38</v>
      </c>
      <c r="H2950">
        <v>47</v>
      </c>
      <c r="I2950">
        <v>73</v>
      </c>
      <c r="J2950">
        <v>78</v>
      </c>
      <c r="K2950" t="s">
        <v>20</v>
      </c>
      <c r="L2950">
        <f>IF(AI_Impact_on_Jobs_20303[[#This Row],[Risk_Category]] = "Low", AI_Impact_on_Jobs_20303[[#This Row],[Automation_Probability_2030]], 0)</f>
        <v>0</v>
      </c>
      <c r="M2950">
        <f>IF(AI_Impact_on_Jobs_20303[[#This Row],[Risk_Category]]="Medium", AI_Impact_on_Jobs_20303[[#This Row],[Automation_Probability_2030]], 0)</f>
        <v>0</v>
      </c>
      <c r="N2950">
        <f>IF(AI_Impact_on_Jobs_20303[[#This Row],[Risk_Category]]="High", AI_Impact_on_Jobs_20303[[#This Row],[Automation_Probability_2030]], 0)</f>
        <v>78</v>
      </c>
      <c r="O2950">
        <f>AVERAGE(AI_Impact_on_Jobs_20303[[#This Row],[Skill_1]:[Skill_10]])</f>
        <v>43.2</v>
      </c>
      <c r="P2950">
        <v>85</v>
      </c>
      <c r="Q2950">
        <v>15</v>
      </c>
      <c r="R2950">
        <v>63</v>
      </c>
      <c r="S2950">
        <v>1</v>
      </c>
      <c r="T2950">
        <v>25</v>
      </c>
      <c r="U2950">
        <v>59</v>
      </c>
      <c r="V2950">
        <v>46</v>
      </c>
      <c r="W2950">
        <v>49</v>
      </c>
      <c r="X2950">
        <v>66</v>
      </c>
      <c r="Y2950">
        <v>23</v>
      </c>
    </row>
    <row r="2951" spans="1:25" x14ac:dyDescent="0.35">
      <c r="A2951">
        <v>2950</v>
      </c>
      <c r="B2951" t="s">
        <v>34</v>
      </c>
      <c r="C2951">
        <v>84566</v>
      </c>
      <c r="D2951">
        <f>ROUND(AI_Impact_on_Jobs_20303[[#This Row],[Salary]]/1000, 1)</f>
        <v>84.6</v>
      </c>
      <c r="E2951">
        <v>25</v>
      </c>
      <c r="F295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51" t="s">
        <v>38</v>
      </c>
      <c r="H2951">
        <v>68</v>
      </c>
      <c r="I2951">
        <v>104</v>
      </c>
      <c r="J2951">
        <v>31</v>
      </c>
      <c r="K2951" t="s">
        <v>27</v>
      </c>
      <c r="L2951">
        <f>IF(AI_Impact_on_Jobs_20303[[#This Row],[Risk_Category]] = "Low", AI_Impact_on_Jobs_20303[[#This Row],[Automation_Probability_2030]], 0)</f>
        <v>0</v>
      </c>
      <c r="M2951">
        <f>IF(AI_Impact_on_Jobs_20303[[#This Row],[Risk_Category]]="Medium", AI_Impact_on_Jobs_20303[[#This Row],[Automation_Probability_2030]], 0)</f>
        <v>31</v>
      </c>
      <c r="N2951">
        <f>IF(AI_Impact_on_Jobs_20303[[#This Row],[Risk_Category]]="High", AI_Impact_on_Jobs_20303[[#This Row],[Automation_Probability_2030]], 0)</f>
        <v>0</v>
      </c>
      <c r="O2951">
        <f>AVERAGE(AI_Impact_on_Jobs_20303[[#This Row],[Skill_1]:[Skill_10]])</f>
        <v>49.4</v>
      </c>
      <c r="P2951">
        <v>67</v>
      </c>
      <c r="Q2951">
        <v>62</v>
      </c>
      <c r="R2951">
        <v>8</v>
      </c>
      <c r="S2951">
        <v>75</v>
      </c>
      <c r="T2951">
        <v>52</v>
      </c>
      <c r="U2951">
        <v>2</v>
      </c>
      <c r="V2951">
        <v>56</v>
      </c>
      <c r="W2951">
        <v>6</v>
      </c>
      <c r="X2951">
        <v>92</v>
      </c>
      <c r="Y2951">
        <v>74</v>
      </c>
    </row>
    <row r="2952" spans="1:25" x14ac:dyDescent="0.35">
      <c r="A2952">
        <v>2951</v>
      </c>
      <c r="B2952" t="s">
        <v>34</v>
      </c>
      <c r="C2952">
        <v>89930</v>
      </c>
      <c r="D2952">
        <f>ROUND(AI_Impact_on_Jobs_20303[[#This Row],[Salary]]/1000, 1)</f>
        <v>89.9</v>
      </c>
      <c r="E2952">
        <v>19</v>
      </c>
      <c r="F295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52" t="s">
        <v>38</v>
      </c>
      <c r="H2952">
        <v>12</v>
      </c>
      <c r="I2952">
        <v>135</v>
      </c>
      <c r="J2952">
        <v>64</v>
      </c>
      <c r="K2952" t="s">
        <v>27</v>
      </c>
      <c r="L2952">
        <f>IF(AI_Impact_on_Jobs_20303[[#This Row],[Risk_Category]] = "Low", AI_Impact_on_Jobs_20303[[#This Row],[Automation_Probability_2030]], 0)</f>
        <v>0</v>
      </c>
      <c r="M2952">
        <f>IF(AI_Impact_on_Jobs_20303[[#This Row],[Risk_Category]]="Medium", AI_Impact_on_Jobs_20303[[#This Row],[Automation_Probability_2030]], 0)</f>
        <v>64</v>
      </c>
      <c r="N2952">
        <f>IF(AI_Impact_on_Jobs_20303[[#This Row],[Risk_Category]]="High", AI_Impact_on_Jobs_20303[[#This Row],[Automation_Probability_2030]], 0)</f>
        <v>0</v>
      </c>
      <c r="O2952">
        <f>AVERAGE(AI_Impact_on_Jobs_20303[[#This Row],[Skill_1]:[Skill_10]])</f>
        <v>39</v>
      </c>
      <c r="P2952">
        <v>18</v>
      </c>
      <c r="Q2952">
        <v>6</v>
      </c>
      <c r="R2952">
        <v>71</v>
      </c>
      <c r="S2952">
        <v>72</v>
      </c>
      <c r="T2952">
        <v>18</v>
      </c>
      <c r="U2952">
        <v>67</v>
      </c>
      <c r="V2952">
        <v>28</v>
      </c>
      <c r="W2952">
        <v>26</v>
      </c>
      <c r="X2952">
        <v>32</v>
      </c>
      <c r="Y2952">
        <v>52</v>
      </c>
    </row>
    <row r="2953" spans="1:25" x14ac:dyDescent="0.35">
      <c r="A2953">
        <v>2952</v>
      </c>
      <c r="B2953" t="s">
        <v>21</v>
      </c>
      <c r="C2953">
        <v>75357</v>
      </c>
      <c r="D2953">
        <f>ROUND(AI_Impact_on_Jobs_20303[[#This Row],[Salary]]/1000, 1)</f>
        <v>75.400000000000006</v>
      </c>
      <c r="E2953">
        <v>9</v>
      </c>
      <c r="F295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53" t="s">
        <v>22</v>
      </c>
      <c r="H2953">
        <v>33</v>
      </c>
      <c r="I2953">
        <v>95</v>
      </c>
      <c r="J2953">
        <v>3</v>
      </c>
      <c r="K2953" t="s">
        <v>23</v>
      </c>
      <c r="L2953">
        <f>IF(AI_Impact_on_Jobs_20303[[#This Row],[Risk_Category]] = "Low", AI_Impact_on_Jobs_20303[[#This Row],[Automation_Probability_2030]], 0)</f>
        <v>3</v>
      </c>
      <c r="M2953">
        <f>IF(AI_Impact_on_Jobs_20303[[#This Row],[Risk_Category]]="Medium", AI_Impact_on_Jobs_20303[[#This Row],[Automation_Probability_2030]], 0)</f>
        <v>0</v>
      </c>
      <c r="N2953">
        <f>IF(AI_Impact_on_Jobs_20303[[#This Row],[Risk_Category]]="High", AI_Impact_on_Jobs_20303[[#This Row],[Automation_Probability_2030]], 0)</f>
        <v>0</v>
      </c>
      <c r="O2953">
        <f>AVERAGE(AI_Impact_on_Jobs_20303[[#This Row],[Skill_1]:[Skill_10]])</f>
        <v>51.4</v>
      </c>
      <c r="P2953">
        <v>92</v>
      </c>
      <c r="Q2953">
        <v>98</v>
      </c>
      <c r="R2953">
        <v>43</v>
      </c>
      <c r="S2953">
        <v>8</v>
      </c>
      <c r="T2953">
        <v>87</v>
      </c>
      <c r="U2953">
        <v>4</v>
      </c>
      <c r="V2953">
        <v>27</v>
      </c>
      <c r="W2953">
        <v>88</v>
      </c>
      <c r="X2953">
        <v>39</v>
      </c>
      <c r="Y2953">
        <v>28</v>
      </c>
    </row>
    <row r="2954" spans="1:25" x14ac:dyDescent="0.35">
      <c r="A2954">
        <v>2953</v>
      </c>
      <c r="B2954" t="s">
        <v>24</v>
      </c>
      <c r="C2954">
        <v>102730</v>
      </c>
      <c r="D2954">
        <f>ROUND(AI_Impact_on_Jobs_20303[[#This Row],[Salary]]/1000, 1)</f>
        <v>102.7</v>
      </c>
      <c r="E2954">
        <v>21</v>
      </c>
      <c r="F295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54" t="s">
        <v>22</v>
      </c>
      <c r="H2954">
        <v>38</v>
      </c>
      <c r="I2954">
        <v>74</v>
      </c>
      <c r="J2954">
        <v>7</v>
      </c>
      <c r="K2954" t="s">
        <v>27</v>
      </c>
      <c r="L2954">
        <f>IF(AI_Impact_on_Jobs_20303[[#This Row],[Risk_Category]] = "Low", AI_Impact_on_Jobs_20303[[#This Row],[Automation_Probability_2030]], 0)</f>
        <v>0</v>
      </c>
      <c r="M2954">
        <f>IF(AI_Impact_on_Jobs_20303[[#This Row],[Risk_Category]]="Medium", AI_Impact_on_Jobs_20303[[#This Row],[Automation_Probability_2030]], 0)</f>
        <v>7</v>
      </c>
      <c r="N2954">
        <f>IF(AI_Impact_on_Jobs_20303[[#This Row],[Risk_Category]]="High", AI_Impact_on_Jobs_20303[[#This Row],[Automation_Probability_2030]], 0)</f>
        <v>0</v>
      </c>
      <c r="O2954">
        <f>AVERAGE(AI_Impact_on_Jobs_20303[[#This Row],[Skill_1]:[Skill_10]])</f>
        <v>34.4</v>
      </c>
      <c r="P2954">
        <v>17</v>
      </c>
      <c r="Q2954">
        <v>88</v>
      </c>
      <c r="R2954">
        <v>8</v>
      </c>
      <c r="S2954">
        <v>41</v>
      </c>
      <c r="T2954">
        <v>46</v>
      </c>
      <c r="U2954">
        <v>78</v>
      </c>
      <c r="V2954">
        <v>25</v>
      </c>
      <c r="W2954">
        <v>31</v>
      </c>
      <c r="X2954">
        <v>1</v>
      </c>
      <c r="Y2954">
        <v>9</v>
      </c>
    </row>
    <row r="2955" spans="1:25" x14ac:dyDescent="0.35">
      <c r="A2955">
        <v>2954</v>
      </c>
      <c r="B2955" t="s">
        <v>33</v>
      </c>
      <c r="C2955">
        <v>73200</v>
      </c>
      <c r="D2955">
        <f>ROUND(AI_Impact_on_Jobs_20303[[#This Row],[Salary]]/1000, 1)</f>
        <v>73.2</v>
      </c>
      <c r="E2955">
        <v>1</v>
      </c>
      <c r="F295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55" t="s">
        <v>19</v>
      </c>
      <c r="H2955">
        <v>64</v>
      </c>
      <c r="I2955">
        <v>12</v>
      </c>
      <c r="J2955">
        <v>93</v>
      </c>
      <c r="K2955" t="s">
        <v>20</v>
      </c>
      <c r="L2955">
        <f>IF(AI_Impact_on_Jobs_20303[[#This Row],[Risk_Category]] = "Low", AI_Impact_on_Jobs_20303[[#This Row],[Automation_Probability_2030]], 0)</f>
        <v>0</v>
      </c>
      <c r="M2955">
        <f>IF(AI_Impact_on_Jobs_20303[[#This Row],[Risk_Category]]="Medium", AI_Impact_on_Jobs_20303[[#This Row],[Automation_Probability_2030]], 0)</f>
        <v>0</v>
      </c>
      <c r="N2955">
        <f>IF(AI_Impact_on_Jobs_20303[[#This Row],[Risk_Category]]="High", AI_Impact_on_Jobs_20303[[#This Row],[Automation_Probability_2030]], 0)</f>
        <v>93</v>
      </c>
      <c r="O2955">
        <f>AVERAGE(AI_Impact_on_Jobs_20303[[#This Row],[Skill_1]:[Skill_10]])</f>
        <v>39.9</v>
      </c>
      <c r="P2955">
        <v>81</v>
      </c>
      <c r="Q2955">
        <v>61</v>
      </c>
      <c r="R2955">
        <v>66</v>
      </c>
      <c r="S2955">
        <v>15</v>
      </c>
      <c r="T2955">
        <v>47</v>
      </c>
      <c r="U2955">
        <v>3</v>
      </c>
      <c r="V2955">
        <v>43</v>
      </c>
      <c r="W2955">
        <v>66</v>
      </c>
      <c r="X2955">
        <v>15</v>
      </c>
      <c r="Y2955">
        <v>2</v>
      </c>
    </row>
    <row r="2956" spans="1:25" x14ac:dyDescent="0.35">
      <c r="A2956">
        <v>2955</v>
      </c>
      <c r="B2956" t="s">
        <v>34</v>
      </c>
      <c r="C2956">
        <v>84887</v>
      </c>
      <c r="D2956">
        <f>ROUND(AI_Impact_on_Jobs_20303[[#This Row],[Salary]]/1000, 1)</f>
        <v>84.9</v>
      </c>
      <c r="E2956">
        <v>26</v>
      </c>
      <c r="F295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56" t="s">
        <v>38</v>
      </c>
      <c r="H2956">
        <v>32</v>
      </c>
      <c r="I2956">
        <v>92</v>
      </c>
      <c r="J2956">
        <v>67</v>
      </c>
      <c r="K2956" t="s">
        <v>27</v>
      </c>
      <c r="L2956">
        <f>IF(AI_Impact_on_Jobs_20303[[#This Row],[Risk_Category]] = "Low", AI_Impact_on_Jobs_20303[[#This Row],[Automation_Probability_2030]], 0)</f>
        <v>0</v>
      </c>
      <c r="M2956">
        <f>IF(AI_Impact_on_Jobs_20303[[#This Row],[Risk_Category]]="Medium", AI_Impact_on_Jobs_20303[[#This Row],[Automation_Probability_2030]], 0)</f>
        <v>67</v>
      </c>
      <c r="N2956">
        <f>IF(AI_Impact_on_Jobs_20303[[#This Row],[Risk_Category]]="High", AI_Impact_on_Jobs_20303[[#This Row],[Automation_Probability_2030]], 0)</f>
        <v>0</v>
      </c>
      <c r="O2956">
        <f>AVERAGE(AI_Impact_on_Jobs_20303[[#This Row],[Skill_1]:[Skill_10]])</f>
        <v>39.5</v>
      </c>
      <c r="P2956">
        <v>71</v>
      </c>
      <c r="Q2956">
        <v>33</v>
      </c>
      <c r="R2956">
        <v>18</v>
      </c>
      <c r="S2956">
        <v>62</v>
      </c>
      <c r="T2956">
        <v>66</v>
      </c>
      <c r="U2956">
        <v>48</v>
      </c>
      <c r="V2956">
        <v>21</v>
      </c>
      <c r="W2956">
        <v>3</v>
      </c>
      <c r="X2956">
        <v>27</v>
      </c>
      <c r="Y2956">
        <v>46</v>
      </c>
    </row>
    <row r="2957" spans="1:25" x14ac:dyDescent="0.35">
      <c r="A2957">
        <v>2956</v>
      </c>
      <c r="B2957" t="s">
        <v>43</v>
      </c>
      <c r="C2957">
        <v>34008</v>
      </c>
      <c r="D2957">
        <f>ROUND(AI_Impact_on_Jobs_20303[[#This Row],[Salary]]/1000, 1)</f>
        <v>34</v>
      </c>
      <c r="E2957">
        <v>18</v>
      </c>
      <c r="F295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57" t="s">
        <v>25</v>
      </c>
      <c r="H2957">
        <v>85</v>
      </c>
      <c r="I2957">
        <v>91</v>
      </c>
      <c r="J2957">
        <v>25</v>
      </c>
      <c r="K2957" t="s">
        <v>23</v>
      </c>
      <c r="L2957">
        <f>IF(AI_Impact_on_Jobs_20303[[#This Row],[Risk_Category]] = "Low", AI_Impact_on_Jobs_20303[[#This Row],[Automation_Probability_2030]], 0)</f>
        <v>25</v>
      </c>
      <c r="M2957">
        <f>IF(AI_Impact_on_Jobs_20303[[#This Row],[Risk_Category]]="Medium", AI_Impact_on_Jobs_20303[[#This Row],[Automation_Probability_2030]], 0)</f>
        <v>0</v>
      </c>
      <c r="N2957">
        <f>IF(AI_Impact_on_Jobs_20303[[#This Row],[Risk_Category]]="High", AI_Impact_on_Jobs_20303[[#This Row],[Automation_Probability_2030]], 0)</f>
        <v>0</v>
      </c>
      <c r="O2957">
        <f>AVERAGE(AI_Impact_on_Jobs_20303[[#This Row],[Skill_1]:[Skill_10]])</f>
        <v>67.8</v>
      </c>
      <c r="P2957">
        <v>99</v>
      </c>
      <c r="Q2957">
        <v>72</v>
      </c>
      <c r="R2957">
        <v>73</v>
      </c>
      <c r="S2957">
        <v>91</v>
      </c>
      <c r="T2957">
        <v>34</v>
      </c>
      <c r="U2957">
        <v>1</v>
      </c>
      <c r="V2957">
        <v>99</v>
      </c>
      <c r="W2957">
        <v>49</v>
      </c>
      <c r="X2957">
        <v>79</v>
      </c>
      <c r="Y2957">
        <v>81</v>
      </c>
    </row>
    <row r="2958" spans="1:25" x14ac:dyDescent="0.35">
      <c r="A2958">
        <v>2957</v>
      </c>
      <c r="B2958" t="s">
        <v>37</v>
      </c>
      <c r="C2958">
        <v>138321</v>
      </c>
      <c r="D2958">
        <f>ROUND(AI_Impact_on_Jobs_20303[[#This Row],[Salary]]/1000, 1)</f>
        <v>138.30000000000001</v>
      </c>
      <c r="E2958">
        <v>8</v>
      </c>
      <c r="F295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58" t="s">
        <v>22</v>
      </c>
      <c r="H2958">
        <v>54</v>
      </c>
      <c r="I2958">
        <v>104</v>
      </c>
      <c r="J2958">
        <v>39</v>
      </c>
      <c r="K2958" t="s">
        <v>27</v>
      </c>
      <c r="L2958">
        <f>IF(AI_Impact_on_Jobs_20303[[#This Row],[Risk_Category]] = "Low", AI_Impact_on_Jobs_20303[[#This Row],[Automation_Probability_2030]], 0)</f>
        <v>0</v>
      </c>
      <c r="M2958">
        <f>IF(AI_Impact_on_Jobs_20303[[#This Row],[Risk_Category]]="Medium", AI_Impact_on_Jobs_20303[[#This Row],[Automation_Probability_2030]], 0)</f>
        <v>39</v>
      </c>
      <c r="N2958">
        <f>IF(AI_Impact_on_Jobs_20303[[#This Row],[Risk_Category]]="High", AI_Impact_on_Jobs_20303[[#This Row],[Automation_Probability_2030]], 0)</f>
        <v>0</v>
      </c>
      <c r="O2958">
        <f>AVERAGE(AI_Impact_on_Jobs_20303[[#This Row],[Skill_1]:[Skill_10]])</f>
        <v>39.9</v>
      </c>
      <c r="P2958">
        <v>12</v>
      </c>
      <c r="Q2958">
        <v>54</v>
      </c>
      <c r="R2958">
        <v>12</v>
      </c>
      <c r="S2958">
        <v>35</v>
      </c>
      <c r="T2958">
        <v>19</v>
      </c>
      <c r="U2958">
        <v>71</v>
      </c>
      <c r="V2958">
        <v>87</v>
      </c>
      <c r="W2958">
        <v>58</v>
      </c>
      <c r="X2958">
        <v>41</v>
      </c>
      <c r="Y2958">
        <v>10</v>
      </c>
    </row>
    <row r="2959" spans="1:25" x14ac:dyDescent="0.35">
      <c r="A2959">
        <v>2958</v>
      </c>
      <c r="B2959" t="s">
        <v>37</v>
      </c>
      <c r="C2959">
        <v>105328</v>
      </c>
      <c r="D2959">
        <f>ROUND(AI_Impact_on_Jobs_20303[[#This Row],[Salary]]/1000, 1)</f>
        <v>105.3</v>
      </c>
      <c r="E2959">
        <v>5</v>
      </c>
      <c r="F295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59" t="s">
        <v>25</v>
      </c>
      <c r="H2959">
        <v>86</v>
      </c>
      <c r="I2959">
        <v>9</v>
      </c>
      <c r="J2959">
        <v>55</v>
      </c>
      <c r="K2959" t="s">
        <v>27</v>
      </c>
      <c r="L2959">
        <f>IF(AI_Impact_on_Jobs_20303[[#This Row],[Risk_Category]] = "Low", AI_Impact_on_Jobs_20303[[#This Row],[Automation_Probability_2030]], 0)</f>
        <v>0</v>
      </c>
      <c r="M2959">
        <f>IF(AI_Impact_on_Jobs_20303[[#This Row],[Risk_Category]]="Medium", AI_Impact_on_Jobs_20303[[#This Row],[Automation_Probability_2030]], 0)</f>
        <v>55</v>
      </c>
      <c r="N2959">
        <f>IF(AI_Impact_on_Jobs_20303[[#This Row],[Risk_Category]]="High", AI_Impact_on_Jobs_20303[[#This Row],[Automation_Probability_2030]], 0)</f>
        <v>0</v>
      </c>
      <c r="O2959">
        <f>AVERAGE(AI_Impact_on_Jobs_20303[[#This Row],[Skill_1]:[Skill_10]])</f>
        <v>57.6</v>
      </c>
      <c r="P2959">
        <v>46</v>
      </c>
      <c r="Q2959">
        <v>37</v>
      </c>
      <c r="R2959">
        <v>25</v>
      </c>
      <c r="S2959">
        <v>44</v>
      </c>
      <c r="T2959">
        <v>81</v>
      </c>
      <c r="U2959">
        <v>84</v>
      </c>
      <c r="V2959">
        <v>96</v>
      </c>
      <c r="W2959">
        <v>29</v>
      </c>
      <c r="X2959">
        <v>65</v>
      </c>
      <c r="Y2959">
        <v>69</v>
      </c>
    </row>
    <row r="2960" spans="1:25" x14ac:dyDescent="0.35">
      <c r="A2960">
        <v>2959</v>
      </c>
      <c r="B2960" t="s">
        <v>31</v>
      </c>
      <c r="C2960">
        <v>105755</v>
      </c>
      <c r="D2960">
        <f>ROUND(AI_Impact_on_Jobs_20303[[#This Row],[Salary]]/1000, 1)</f>
        <v>105.8</v>
      </c>
      <c r="E2960">
        <v>27</v>
      </c>
      <c r="F296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60" t="s">
        <v>25</v>
      </c>
      <c r="H2960">
        <v>37</v>
      </c>
      <c r="I2960">
        <v>84</v>
      </c>
      <c r="J2960">
        <v>3</v>
      </c>
      <c r="K2960" t="s">
        <v>23</v>
      </c>
      <c r="L2960">
        <f>IF(AI_Impact_on_Jobs_20303[[#This Row],[Risk_Category]] = "Low", AI_Impact_on_Jobs_20303[[#This Row],[Automation_Probability_2030]], 0)</f>
        <v>3</v>
      </c>
      <c r="M2960">
        <f>IF(AI_Impact_on_Jobs_20303[[#This Row],[Risk_Category]]="Medium", AI_Impact_on_Jobs_20303[[#This Row],[Automation_Probability_2030]], 0)</f>
        <v>0</v>
      </c>
      <c r="N2960">
        <f>IF(AI_Impact_on_Jobs_20303[[#This Row],[Risk_Category]]="High", AI_Impact_on_Jobs_20303[[#This Row],[Automation_Probability_2030]], 0)</f>
        <v>0</v>
      </c>
      <c r="O2960">
        <f>AVERAGE(AI_Impact_on_Jobs_20303[[#This Row],[Skill_1]:[Skill_10]])</f>
        <v>54.8</v>
      </c>
      <c r="P2960">
        <v>96</v>
      </c>
      <c r="Q2960">
        <v>82</v>
      </c>
      <c r="R2960">
        <v>47</v>
      </c>
      <c r="S2960">
        <v>26</v>
      </c>
      <c r="T2960">
        <v>92</v>
      </c>
      <c r="U2960">
        <v>27</v>
      </c>
      <c r="V2960">
        <v>52</v>
      </c>
      <c r="W2960">
        <v>25</v>
      </c>
      <c r="X2960">
        <v>97</v>
      </c>
      <c r="Y2960">
        <v>4</v>
      </c>
    </row>
    <row r="2961" spans="1:25" x14ac:dyDescent="0.35">
      <c r="A2961">
        <v>2960</v>
      </c>
      <c r="B2961" t="s">
        <v>32</v>
      </c>
      <c r="C2961">
        <v>42430</v>
      </c>
      <c r="D2961">
        <f>ROUND(AI_Impact_on_Jobs_20303[[#This Row],[Salary]]/1000, 1)</f>
        <v>42.4</v>
      </c>
      <c r="E2961">
        <v>28</v>
      </c>
      <c r="F296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61" t="s">
        <v>19</v>
      </c>
      <c r="H2961">
        <v>77</v>
      </c>
      <c r="I2961">
        <v>65</v>
      </c>
      <c r="J2961">
        <v>69</v>
      </c>
      <c r="K2961" t="s">
        <v>27</v>
      </c>
      <c r="L2961">
        <f>IF(AI_Impact_on_Jobs_20303[[#This Row],[Risk_Category]] = "Low", AI_Impact_on_Jobs_20303[[#This Row],[Automation_Probability_2030]], 0)</f>
        <v>0</v>
      </c>
      <c r="M2961">
        <f>IF(AI_Impact_on_Jobs_20303[[#This Row],[Risk_Category]]="Medium", AI_Impact_on_Jobs_20303[[#This Row],[Automation_Probability_2030]], 0)</f>
        <v>69</v>
      </c>
      <c r="N2961">
        <f>IF(AI_Impact_on_Jobs_20303[[#This Row],[Risk_Category]]="High", AI_Impact_on_Jobs_20303[[#This Row],[Automation_Probability_2030]], 0)</f>
        <v>0</v>
      </c>
      <c r="O2961">
        <f>AVERAGE(AI_Impact_on_Jobs_20303[[#This Row],[Skill_1]:[Skill_10]])</f>
        <v>51.5</v>
      </c>
      <c r="P2961">
        <v>32</v>
      </c>
      <c r="Q2961">
        <v>92</v>
      </c>
      <c r="R2961">
        <v>66</v>
      </c>
      <c r="S2961">
        <v>63</v>
      </c>
      <c r="T2961">
        <v>92</v>
      </c>
      <c r="U2961">
        <v>51</v>
      </c>
      <c r="V2961">
        <v>4</v>
      </c>
      <c r="W2961">
        <v>22</v>
      </c>
      <c r="X2961">
        <v>14</v>
      </c>
      <c r="Y2961">
        <v>79</v>
      </c>
    </row>
    <row r="2962" spans="1:25" x14ac:dyDescent="0.35">
      <c r="A2962">
        <v>2961</v>
      </c>
      <c r="B2962" t="s">
        <v>30</v>
      </c>
      <c r="C2962">
        <v>67088</v>
      </c>
      <c r="D2962">
        <f>ROUND(AI_Impact_on_Jobs_20303[[#This Row],[Salary]]/1000, 1)</f>
        <v>67.099999999999994</v>
      </c>
      <c r="E2962">
        <v>22</v>
      </c>
      <c r="F296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62" t="s">
        <v>19</v>
      </c>
      <c r="H2962">
        <v>39</v>
      </c>
      <c r="I2962">
        <v>91</v>
      </c>
      <c r="J2962">
        <v>57</v>
      </c>
      <c r="K2962" t="s">
        <v>27</v>
      </c>
      <c r="L2962">
        <f>IF(AI_Impact_on_Jobs_20303[[#This Row],[Risk_Category]] = "Low", AI_Impact_on_Jobs_20303[[#This Row],[Automation_Probability_2030]], 0)</f>
        <v>0</v>
      </c>
      <c r="M2962">
        <f>IF(AI_Impact_on_Jobs_20303[[#This Row],[Risk_Category]]="Medium", AI_Impact_on_Jobs_20303[[#This Row],[Automation_Probability_2030]], 0)</f>
        <v>57</v>
      </c>
      <c r="N2962">
        <f>IF(AI_Impact_on_Jobs_20303[[#This Row],[Risk_Category]]="High", AI_Impact_on_Jobs_20303[[#This Row],[Automation_Probability_2030]], 0)</f>
        <v>0</v>
      </c>
      <c r="O2962">
        <f>AVERAGE(AI_Impact_on_Jobs_20303[[#This Row],[Skill_1]:[Skill_10]])</f>
        <v>60.6</v>
      </c>
      <c r="P2962">
        <v>28</v>
      </c>
      <c r="Q2962">
        <v>84</v>
      </c>
      <c r="R2962">
        <v>21</v>
      </c>
      <c r="S2962">
        <v>79</v>
      </c>
      <c r="T2962">
        <v>85</v>
      </c>
      <c r="U2962">
        <v>19</v>
      </c>
      <c r="V2962">
        <v>81</v>
      </c>
      <c r="W2962">
        <v>71</v>
      </c>
      <c r="X2962">
        <v>87</v>
      </c>
      <c r="Y2962">
        <v>51</v>
      </c>
    </row>
    <row r="2963" spans="1:25" x14ac:dyDescent="0.35">
      <c r="A2963">
        <v>2962</v>
      </c>
      <c r="B2963" t="s">
        <v>30</v>
      </c>
      <c r="C2963">
        <v>31312</v>
      </c>
      <c r="D2963">
        <f>ROUND(AI_Impact_on_Jobs_20303[[#This Row],[Salary]]/1000, 1)</f>
        <v>31.3</v>
      </c>
      <c r="E2963">
        <v>9</v>
      </c>
      <c r="F296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63" t="s">
        <v>19</v>
      </c>
      <c r="H2963">
        <v>91</v>
      </c>
      <c r="I2963">
        <v>129</v>
      </c>
      <c r="J2963">
        <v>31</v>
      </c>
      <c r="K2963" t="s">
        <v>27</v>
      </c>
      <c r="L2963">
        <f>IF(AI_Impact_on_Jobs_20303[[#This Row],[Risk_Category]] = "Low", AI_Impact_on_Jobs_20303[[#This Row],[Automation_Probability_2030]], 0)</f>
        <v>0</v>
      </c>
      <c r="M2963">
        <f>IF(AI_Impact_on_Jobs_20303[[#This Row],[Risk_Category]]="Medium", AI_Impact_on_Jobs_20303[[#This Row],[Automation_Probability_2030]], 0)</f>
        <v>31</v>
      </c>
      <c r="N2963">
        <f>IF(AI_Impact_on_Jobs_20303[[#This Row],[Risk_Category]]="High", AI_Impact_on_Jobs_20303[[#This Row],[Automation_Probability_2030]], 0)</f>
        <v>0</v>
      </c>
      <c r="O2963">
        <f>AVERAGE(AI_Impact_on_Jobs_20303[[#This Row],[Skill_1]:[Skill_10]])</f>
        <v>52.9</v>
      </c>
      <c r="P2963">
        <v>94</v>
      </c>
      <c r="Q2963">
        <v>95</v>
      </c>
      <c r="R2963">
        <v>36</v>
      </c>
      <c r="S2963">
        <v>1</v>
      </c>
      <c r="T2963">
        <v>55</v>
      </c>
      <c r="U2963">
        <v>91</v>
      </c>
      <c r="V2963">
        <v>12</v>
      </c>
      <c r="W2963">
        <v>59</v>
      </c>
      <c r="X2963">
        <v>73</v>
      </c>
      <c r="Y2963">
        <v>13</v>
      </c>
    </row>
    <row r="2964" spans="1:25" x14ac:dyDescent="0.35">
      <c r="A2964">
        <v>2963</v>
      </c>
      <c r="B2964" t="s">
        <v>33</v>
      </c>
      <c r="C2964">
        <v>33914</v>
      </c>
      <c r="D2964">
        <f>ROUND(AI_Impact_on_Jobs_20303[[#This Row],[Salary]]/1000, 1)</f>
        <v>33.9</v>
      </c>
      <c r="E2964">
        <v>10</v>
      </c>
      <c r="F296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64" t="s">
        <v>38</v>
      </c>
      <c r="H2964">
        <v>87</v>
      </c>
      <c r="I2964">
        <v>148</v>
      </c>
      <c r="J2964">
        <v>82</v>
      </c>
      <c r="K2964" t="s">
        <v>20</v>
      </c>
      <c r="L2964">
        <f>IF(AI_Impact_on_Jobs_20303[[#This Row],[Risk_Category]] = "Low", AI_Impact_on_Jobs_20303[[#This Row],[Automation_Probability_2030]], 0)</f>
        <v>0</v>
      </c>
      <c r="M2964">
        <f>IF(AI_Impact_on_Jobs_20303[[#This Row],[Risk_Category]]="Medium", AI_Impact_on_Jobs_20303[[#This Row],[Automation_Probability_2030]], 0)</f>
        <v>0</v>
      </c>
      <c r="N2964">
        <f>IF(AI_Impact_on_Jobs_20303[[#This Row],[Risk_Category]]="High", AI_Impact_on_Jobs_20303[[#This Row],[Automation_Probability_2030]], 0)</f>
        <v>82</v>
      </c>
      <c r="O2964">
        <f>AVERAGE(AI_Impact_on_Jobs_20303[[#This Row],[Skill_1]:[Skill_10]])</f>
        <v>44.8</v>
      </c>
      <c r="P2964">
        <v>29</v>
      </c>
      <c r="Q2964">
        <v>77</v>
      </c>
      <c r="R2964">
        <v>18</v>
      </c>
      <c r="S2964">
        <v>24</v>
      </c>
      <c r="T2964">
        <v>26</v>
      </c>
      <c r="U2964">
        <v>95</v>
      </c>
      <c r="V2964">
        <v>73</v>
      </c>
      <c r="W2964">
        <v>13</v>
      </c>
      <c r="X2964">
        <v>9</v>
      </c>
      <c r="Y2964">
        <v>84</v>
      </c>
    </row>
    <row r="2965" spans="1:25" x14ac:dyDescent="0.35">
      <c r="A2965">
        <v>2964</v>
      </c>
      <c r="B2965" t="s">
        <v>36</v>
      </c>
      <c r="C2965">
        <v>74181</v>
      </c>
      <c r="D2965">
        <f>ROUND(AI_Impact_on_Jobs_20303[[#This Row],[Salary]]/1000, 1)</f>
        <v>74.2</v>
      </c>
      <c r="E2965">
        <v>21</v>
      </c>
      <c r="F296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65" t="s">
        <v>19</v>
      </c>
      <c r="H2965">
        <v>76</v>
      </c>
      <c r="I2965">
        <v>52</v>
      </c>
      <c r="J2965">
        <v>45</v>
      </c>
      <c r="K2965" t="s">
        <v>27</v>
      </c>
      <c r="L2965">
        <f>IF(AI_Impact_on_Jobs_20303[[#This Row],[Risk_Category]] = "Low", AI_Impact_on_Jobs_20303[[#This Row],[Automation_Probability_2030]], 0)</f>
        <v>0</v>
      </c>
      <c r="M2965">
        <f>IF(AI_Impact_on_Jobs_20303[[#This Row],[Risk_Category]]="Medium", AI_Impact_on_Jobs_20303[[#This Row],[Automation_Probability_2030]], 0)</f>
        <v>45</v>
      </c>
      <c r="N2965">
        <f>IF(AI_Impact_on_Jobs_20303[[#This Row],[Risk_Category]]="High", AI_Impact_on_Jobs_20303[[#This Row],[Automation_Probability_2030]], 0)</f>
        <v>0</v>
      </c>
      <c r="O2965">
        <f>AVERAGE(AI_Impact_on_Jobs_20303[[#This Row],[Skill_1]:[Skill_10]])</f>
        <v>29.5</v>
      </c>
      <c r="P2965">
        <v>1</v>
      </c>
      <c r="Q2965">
        <v>4</v>
      </c>
      <c r="R2965">
        <v>48</v>
      </c>
      <c r="S2965">
        <v>36</v>
      </c>
      <c r="T2965">
        <v>56</v>
      </c>
      <c r="U2965">
        <v>7</v>
      </c>
      <c r="V2965">
        <v>59</v>
      </c>
      <c r="W2965">
        <v>7</v>
      </c>
      <c r="X2965">
        <v>42</v>
      </c>
      <c r="Y2965">
        <v>35</v>
      </c>
    </row>
    <row r="2966" spans="1:25" x14ac:dyDescent="0.35">
      <c r="A2966">
        <v>2965</v>
      </c>
      <c r="B2966" t="s">
        <v>36</v>
      </c>
      <c r="C2966">
        <v>72734</v>
      </c>
      <c r="D2966">
        <f>ROUND(AI_Impact_on_Jobs_20303[[#This Row],[Salary]]/1000, 1)</f>
        <v>72.7</v>
      </c>
      <c r="E2966">
        <v>1</v>
      </c>
      <c r="F296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66" t="s">
        <v>22</v>
      </c>
      <c r="H2966">
        <v>31</v>
      </c>
      <c r="I2966">
        <v>5</v>
      </c>
      <c r="J2966">
        <v>43</v>
      </c>
      <c r="K2966" t="s">
        <v>27</v>
      </c>
      <c r="L2966">
        <f>IF(AI_Impact_on_Jobs_20303[[#This Row],[Risk_Category]] = "Low", AI_Impact_on_Jobs_20303[[#This Row],[Automation_Probability_2030]], 0)</f>
        <v>0</v>
      </c>
      <c r="M2966">
        <f>IF(AI_Impact_on_Jobs_20303[[#This Row],[Risk_Category]]="Medium", AI_Impact_on_Jobs_20303[[#This Row],[Automation_Probability_2030]], 0)</f>
        <v>43</v>
      </c>
      <c r="N2966">
        <f>IF(AI_Impact_on_Jobs_20303[[#This Row],[Risk_Category]]="High", AI_Impact_on_Jobs_20303[[#This Row],[Automation_Probability_2030]], 0)</f>
        <v>0</v>
      </c>
      <c r="O2966">
        <f>AVERAGE(AI_Impact_on_Jobs_20303[[#This Row],[Skill_1]:[Skill_10]])</f>
        <v>41.5</v>
      </c>
      <c r="P2966">
        <v>8</v>
      </c>
      <c r="Q2966">
        <v>92</v>
      </c>
      <c r="R2966">
        <v>7</v>
      </c>
      <c r="S2966">
        <v>95</v>
      </c>
      <c r="T2966">
        <v>49</v>
      </c>
      <c r="U2966">
        <v>51</v>
      </c>
      <c r="V2966">
        <v>79</v>
      </c>
      <c r="W2966">
        <v>7</v>
      </c>
      <c r="X2966">
        <v>24</v>
      </c>
      <c r="Y2966">
        <v>3</v>
      </c>
    </row>
    <row r="2967" spans="1:25" x14ac:dyDescent="0.35">
      <c r="A2967">
        <v>2966</v>
      </c>
      <c r="B2967" t="s">
        <v>34</v>
      </c>
      <c r="C2967">
        <v>59319</v>
      </c>
      <c r="D2967">
        <f>ROUND(AI_Impact_on_Jobs_20303[[#This Row],[Salary]]/1000, 1)</f>
        <v>59.3</v>
      </c>
      <c r="E2967">
        <v>26</v>
      </c>
      <c r="F296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67" t="s">
        <v>19</v>
      </c>
      <c r="H2967">
        <v>13</v>
      </c>
      <c r="I2967">
        <v>11</v>
      </c>
      <c r="J2967">
        <v>68</v>
      </c>
      <c r="K2967" t="s">
        <v>27</v>
      </c>
      <c r="L2967">
        <f>IF(AI_Impact_on_Jobs_20303[[#This Row],[Risk_Category]] = "Low", AI_Impact_on_Jobs_20303[[#This Row],[Automation_Probability_2030]], 0)</f>
        <v>0</v>
      </c>
      <c r="M2967">
        <f>IF(AI_Impact_on_Jobs_20303[[#This Row],[Risk_Category]]="Medium", AI_Impact_on_Jobs_20303[[#This Row],[Automation_Probability_2030]], 0)</f>
        <v>68</v>
      </c>
      <c r="N2967">
        <f>IF(AI_Impact_on_Jobs_20303[[#This Row],[Risk_Category]]="High", AI_Impact_on_Jobs_20303[[#This Row],[Automation_Probability_2030]], 0)</f>
        <v>0</v>
      </c>
      <c r="O2967">
        <f>AVERAGE(AI_Impact_on_Jobs_20303[[#This Row],[Skill_1]:[Skill_10]])</f>
        <v>40.799999999999997</v>
      </c>
      <c r="P2967">
        <v>55</v>
      </c>
      <c r="Q2967">
        <v>29</v>
      </c>
      <c r="R2967">
        <v>18</v>
      </c>
      <c r="S2967">
        <v>3</v>
      </c>
      <c r="T2967">
        <v>62</v>
      </c>
      <c r="U2967">
        <v>56</v>
      </c>
      <c r="V2967">
        <v>46</v>
      </c>
      <c r="W2967">
        <v>19</v>
      </c>
      <c r="X2967">
        <v>24</v>
      </c>
      <c r="Y2967">
        <v>96</v>
      </c>
    </row>
    <row r="2968" spans="1:25" x14ac:dyDescent="0.35">
      <c r="A2968">
        <v>2967</v>
      </c>
      <c r="B2968" t="s">
        <v>40</v>
      </c>
      <c r="C2968">
        <v>108806</v>
      </c>
      <c r="D2968">
        <f>ROUND(AI_Impact_on_Jobs_20303[[#This Row],[Salary]]/1000, 1)</f>
        <v>108.8</v>
      </c>
      <c r="E2968">
        <v>16</v>
      </c>
      <c r="F296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68" t="s">
        <v>25</v>
      </c>
      <c r="H2968">
        <v>36</v>
      </c>
      <c r="I2968">
        <v>54</v>
      </c>
      <c r="J2968">
        <v>1</v>
      </c>
      <c r="K2968" t="s">
        <v>23</v>
      </c>
      <c r="L2968">
        <f>IF(AI_Impact_on_Jobs_20303[[#This Row],[Risk_Category]] = "Low", AI_Impact_on_Jobs_20303[[#This Row],[Automation_Probability_2030]], 0)</f>
        <v>1</v>
      </c>
      <c r="M2968">
        <f>IF(AI_Impact_on_Jobs_20303[[#This Row],[Risk_Category]]="Medium", AI_Impact_on_Jobs_20303[[#This Row],[Automation_Probability_2030]], 0)</f>
        <v>0</v>
      </c>
      <c r="N2968">
        <f>IF(AI_Impact_on_Jobs_20303[[#This Row],[Risk_Category]]="High", AI_Impact_on_Jobs_20303[[#This Row],[Automation_Probability_2030]], 0)</f>
        <v>0</v>
      </c>
      <c r="O2968">
        <f>AVERAGE(AI_Impact_on_Jobs_20303[[#This Row],[Skill_1]:[Skill_10]])</f>
        <v>38</v>
      </c>
      <c r="P2968">
        <v>93</v>
      </c>
      <c r="Q2968">
        <v>15</v>
      </c>
      <c r="R2968">
        <v>6</v>
      </c>
      <c r="S2968">
        <v>35</v>
      </c>
      <c r="T2968">
        <v>63</v>
      </c>
      <c r="U2968">
        <v>85</v>
      </c>
      <c r="V2968">
        <v>29</v>
      </c>
      <c r="W2968">
        <v>8</v>
      </c>
      <c r="X2968">
        <v>2</v>
      </c>
      <c r="Y2968">
        <v>44</v>
      </c>
    </row>
    <row r="2969" spans="1:25" x14ac:dyDescent="0.35">
      <c r="A2969">
        <v>2968</v>
      </c>
      <c r="B2969" t="s">
        <v>37</v>
      </c>
      <c r="C2969">
        <v>110296</v>
      </c>
      <c r="D2969">
        <f>ROUND(AI_Impact_on_Jobs_20303[[#This Row],[Salary]]/1000, 1)</f>
        <v>110.3</v>
      </c>
      <c r="E2969">
        <v>28</v>
      </c>
      <c r="F296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69" t="s">
        <v>38</v>
      </c>
      <c r="H2969">
        <v>94</v>
      </c>
      <c r="I2969">
        <v>52</v>
      </c>
      <c r="J2969">
        <v>6</v>
      </c>
      <c r="K2969" t="s">
        <v>27</v>
      </c>
      <c r="L2969">
        <f>IF(AI_Impact_on_Jobs_20303[[#This Row],[Risk_Category]] = "Low", AI_Impact_on_Jobs_20303[[#This Row],[Automation_Probability_2030]], 0)</f>
        <v>0</v>
      </c>
      <c r="M2969">
        <f>IF(AI_Impact_on_Jobs_20303[[#This Row],[Risk_Category]]="Medium", AI_Impact_on_Jobs_20303[[#This Row],[Automation_Probability_2030]], 0)</f>
        <v>6</v>
      </c>
      <c r="N2969">
        <f>IF(AI_Impact_on_Jobs_20303[[#This Row],[Risk_Category]]="High", AI_Impact_on_Jobs_20303[[#This Row],[Automation_Probability_2030]], 0)</f>
        <v>0</v>
      </c>
      <c r="O2969">
        <f>AVERAGE(AI_Impact_on_Jobs_20303[[#This Row],[Skill_1]:[Skill_10]])</f>
        <v>47.9</v>
      </c>
      <c r="P2969">
        <v>7</v>
      </c>
      <c r="Q2969">
        <v>8</v>
      </c>
      <c r="R2969">
        <v>65</v>
      </c>
      <c r="S2969">
        <v>91</v>
      </c>
      <c r="T2969">
        <v>29</v>
      </c>
      <c r="U2969">
        <v>27</v>
      </c>
      <c r="V2969">
        <v>62</v>
      </c>
      <c r="W2969">
        <v>78</v>
      </c>
      <c r="X2969">
        <v>87</v>
      </c>
      <c r="Y2969">
        <v>25</v>
      </c>
    </row>
    <row r="2970" spans="1:25" x14ac:dyDescent="0.35">
      <c r="A2970">
        <v>2969</v>
      </c>
      <c r="B2970" t="s">
        <v>24</v>
      </c>
      <c r="C2970">
        <v>140979</v>
      </c>
      <c r="D2970">
        <f>ROUND(AI_Impact_on_Jobs_20303[[#This Row],[Salary]]/1000, 1)</f>
        <v>141</v>
      </c>
      <c r="E2970">
        <v>22</v>
      </c>
      <c r="F297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70" t="s">
        <v>22</v>
      </c>
      <c r="H2970">
        <v>31</v>
      </c>
      <c r="I2970">
        <v>104</v>
      </c>
      <c r="J2970">
        <v>75</v>
      </c>
      <c r="K2970" t="s">
        <v>20</v>
      </c>
      <c r="L2970">
        <f>IF(AI_Impact_on_Jobs_20303[[#This Row],[Risk_Category]] = "Low", AI_Impact_on_Jobs_20303[[#This Row],[Automation_Probability_2030]], 0)</f>
        <v>0</v>
      </c>
      <c r="M2970">
        <f>IF(AI_Impact_on_Jobs_20303[[#This Row],[Risk_Category]]="Medium", AI_Impact_on_Jobs_20303[[#This Row],[Automation_Probability_2030]], 0)</f>
        <v>0</v>
      </c>
      <c r="N2970">
        <f>IF(AI_Impact_on_Jobs_20303[[#This Row],[Risk_Category]]="High", AI_Impact_on_Jobs_20303[[#This Row],[Automation_Probability_2030]], 0)</f>
        <v>75</v>
      </c>
      <c r="O2970">
        <f>AVERAGE(AI_Impact_on_Jobs_20303[[#This Row],[Skill_1]:[Skill_10]])</f>
        <v>46.3</v>
      </c>
      <c r="P2970">
        <v>15</v>
      </c>
      <c r="Q2970">
        <v>94</v>
      </c>
      <c r="R2970">
        <v>55</v>
      </c>
      <c r="S2970">
        <v>0</v>
      </c>
      <c r="T2970">
        <v>79</v>
      </c>
      <c r="U2970">
        <v>69</v>
      </c>
      <c r="V2970">
        <v>33</v>
      </c>
      <c r="W2970">
        <v>46</v>
      </c>
      <c r="X2970">
        <v>45</v>
      </c>
      <c r="Y2970">
        <v>27</v>
      </c>
    </row>
    <row r="2971" spans="1:25" x14ac:dyDescent="0.35">
      <c r="A2971">
        <v>2970</v>
      </c>
      <c r="B2971" t="s">
        <v>21</v>
      </c>
      <c r="C2971">
        <v>147083</v>
      </c>
      <c r="D2971">
        <f>ROUND(AI_Impact_on_Jobs_20303[[#This Row],[Salary]]/1000, 1)</f>
        <v>147.1</v>
      </c>
      <c r="E2971">
        <v>9</v>
      </c>
      <c r="F297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71" t="s">
        <v>22</v>
      </c>
      <c r="H2971">
        <v>54</v>
      </c>
      <c r="I2971">
        <v>14</v>
      </c>
      <c r="J2971">
        <v>2</v>
      </c>
      <c r="K2971" t="s">
        <v>23</v>
      </c>
      <c r="L2971">
        <f>IF(AI_Impact_on_Jobs_20303[[#This Row],[Risk_Category]] = "Low", AI_Impact_on_Jobs_20303[[#This Row],[Automation_Probability_2030]], 0)</f>
        <v>2</v>
      </c>
      <c r="M2971">
        <f>IF(AI_Impact_on_Jobs_20303[[#This Row],[Risk_Category]]="Medium", AI_Impact_on_Jobs_20303[[#This Row],[Automation_Probability_2030]], 0)</f>
        <v>0</v>
      </c>
      <c r="N2971">
        <f>IF(AI_Impact_on_Jobs_20303[[#This Row],[Risk_Category]]="High", AI_Impact_on_Jobs_20303[[#This Row],[Automation_Probability_2030]], 0)</f>
        <v>0</v>
      </c>
      <c r="O2971">
        <f>AVERAGE(AI_Impact_on_Jobs_20303[[#This Row],[Skill_1]:[Skill_10]])</f>
        <v>52.5</v>
      </c>
      <c r="P2971">
        <v>69</v>
      </c>
      <c r="Q2971">
        <v>3</v>
      </c>
      <c r="R2971">
        <v>51</v>
      </c>
      <c r="S2971">
        <v>72</v>
      </c>
      <c r="T2971">
        <v>12</v>
      </c>
      <c r="U2971">
        <v>68</v>
      </c>
      <c r="V2971">
        <v>8</v>
      </c>
      <c r="W2971">
        <v>81</v>
      </c>
      <c r="X2971">
        <v>98</v>
      </c>
      <c r="Y2971">
        <v>63</v>
      </c>
    </row>
    <row r="2972" spans="1:25" x14ac:dyDescent="0.35">
      <c r="A2972">
        <v>2971</v>
      </c>
      <c r="B2972" t="s">
        <v>26</v>
      </c>
      <c r="C2972">
        <v>120236</v>
      </c>
      <c r="D2972">
        <f>ROUND(AI_Impact_on_Jobs_20303[[#This Row],[Salary]]/1000, 1)</f>
        <v>120.2</v>
      </c>
      <c r="E2972">
        <v>7</v>
      </c>
      <c r="F297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72" t="s">
        <v>19</v>
      </c>
      <c r="H2972">
        <v>89</v>
      </c>
      <c r="I2972">
        <v>83</v>
      </c>
      <c r="J2972">
        <v>55</v>
      </c>
      <c r="K2972" t="s">
        <v>27</v>
      </c>
      <c r="L2972">
        <f>IF(AI_Impact_on_Jobs_20303[[#This Row],[Risk_Category]] = "Low", AI_Impact_on_Jobs_20303[[#This Row],[Automation_Probability_2030]], 0)</f>
        <v>0</v>
      </c>
      <c r="M2972">
        <f>IF(AI_Impact_on_Jobs_20303[[#This Row],[Risk_Category]]="Medium", AI_Impact_on_Jobs_20303[[#This Row],[Automation_Probability_2030]], 0)</f>
        <v>55</v>
      </c>
      <c r="N2972">
        <f>IF(AI_Impact_on_Jobs_20303[[#This Row],[Risk_Category]]="High", AI_Impact_on_Jobs_20303[[#This Row],[Automation_Probability_2030]], 0)</f>
        <v>0</v>
      </c>
      <c r="O2972">
        <f>AVERAGE(AI_Impact_on_Jobs_20303[[#This Row],[Skill_1]:[Skill_10]])</f>
        <v>49.7</v>
      </c>
      <c r="P2972">
        <v>33</v>
      </c>
      <c r="Q2972">
        <v>79</v>
      </c>
      <c r="R2972">
        <v>47</v>
      </c>
      <c r="S2972">
        <v>34</v>
      </c>
      <c r="T2972">
        <v>42</v>
      </c>
      <c r="U2972">
        <v>9</v>
      </c>
      <c r="V2972">
        <v>87</v>
      </c>
      <c r="W2972">
        <v>96</v>
      </c>
      <c r="X2972">
        <v>48</v>
      </c>
      <c r="Y2972">
        <v>22</v>
      </c>
    </row>
    <row r="2973" spans="1:25" x14ac:dyDescent="0.35">
      <c r="A2973">
        <v>2972</v>
      </c>
      <c r="B2973" t="s">
        <v>36</v>
      </c>
      <c r="C2973">
        <v>89550</v>
      </c>
      <c r="D2973">
        <f>ROUND(AI_Impact_on_Jobs_20303[[#This Row],[Salary]]/1000, 1)</f>
        <v>89.6</v>
      </c>
      <c r="E2973">
        <v>7</v>
      </c>
      <c r="F297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73" t="s">
        <v>38</v>
      </c>
      <c r="H2973">
        <v>45</v>
      </c>
      <c r="I2973">
        <v>75</v>
      </c>
      <c r="J2973">
        <v>32</v>
      </c>
      <c r="K2973" t="s">
        <v>27</v>
      </c>
      <c r="L2973">
        <f>IF(AI_Impact_on_Jobs_20303[[#This Row],[Risk_Category]] = "Low", AI_Impact_on_Jobs_20303[[#This Row],[Automation_Probability_2030]], 0)</f>
        <v>0</v>
      </c>
      <c r="M2973">
        <f>IF(AI_Impact_on_Jobs_20303[[#This Row],[Risk_Category]]="Medium", AI_Impact_on_Jobs_20303[[#This Row],[Automation_Probability_2030]], 0)</f>
        <v>32</v>
      </c>
      <c r="N2973">
        <f>IF(AI_Impact_on_Jobs_20303[[#This Row],[Risk_Category]]="High", AI_Impact_on_Jobs_20303[[#This Row],[Automation_Probability_2030]], 0)</f>
        <v>0</v>
      </c>
      <c r="O2973">
        <f>AVERAGE(AI_Impact_on_Jobs_20303[[#This Row],[Skill_1]:[Skill_10]])</f>
        <v>49.7</v>
      </c>
      <c r="P2973">
        <v>89</v>
      </c>
      <c r="Q2973">
        <v>8</v>
      </c>
      <c r="R2973">
        <v>83</v>
      </c>
      <c r="S2973">
        <v>44</v>
      </c>
      <c r="T2973">
        <v>75</v>
      </c>
      <c r="U2973">
        <v>58</v>
      </c>
      <c r="V2973">
        <v>37</v>
      </c>
      <c r="W2973">
        <v>84</v>
      </c>
      <c r="X2973">
        <v>10</v>
      </c>
      <c r="Y2973">
        <v>9</v>
      </c>
    </row>
    <row r="2974" spans="1:25" x14ac:dyDescent="0.35">
      <c r="A2974">
        <v>2973</v>
      </c>
      <c r="B2974" t="s">
        <v>39</v>
      </c>
      <c r="C2974">
        <v>63867</v>
      </c>
      <c r="D2974">
        <f>ROUND(AI_Impact_on_Jobs_20303[[#This Row],[Salary]]/1000, 1)</f>
        <v>63.9</v>
      </c>
      <c r="E2974">
        <v>27</v>
      </c>
      <c r="F297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74" t="s">
        <v>38</v>
      </c>
      <c r="H2974">
        <v>75</v>
      </c>
      <c r="I2974">
        <v>115</v>
      </c>
      <c r="J2974">
        <v>91</v>
      </c>
      <c r="K2974" t="s">
        <v>20</v>
      </c>
      <c r="L2974">
        <f>IF(AI_Impact_on_Jobs_20303[[#This Row],[Risk_Category]] = "Low", AI_Impact_on_Jobs_20303[[#This Row],[Automation_Probability_2030]], 0)</f>
        <v>0</v>
      </c>
      <c r="M2974">
        <f>IF(AI_Impact_on_Jobs_20303[[#This Row],[Risk_Category]]="Medium", AI_Impact_on_Jobs_20303[[#This Row],[Automation_Probability_2030]], 0)</f>
        <v>0</v>
      </c>
      <c r="N2974">
        <f>IF(AI_Impact_on_Jobs_20303[[#This Row],[Risk_Category]]="High", AI_Impact_on_Jobs_20303[[#This Row],[Automation_Probability_2030]], 0)</f>
        <v>91</v>
      </c>
      <c r="O2974">
        <f>AVERAGE(AI_Impact_on_Jobs_20303[[#This Row],[Skill_1]:[Skill_10]])</f>
        <v>59.4</v>
      </c>
      <c r="P2974">
        <v>49</v>
      </c>
      <c r="Q2974">
        <v>18</v>
      </c>
      <c r="R2974">
        <v>77</v>
      </c>
      <c r="S2974">
        <v>92</v>
      </c>
      <c r="T2974">
        <v>34</v>
      </c>
      <c r="U2974">
        <v>78</v>
      </c>
      <c r="V2974">
        <v>27</v>
      </c>
      <c r="W2974">
        <v>94</v>
      </c>
      <c r="X2974">
        <v>68</v>
      </c>
      <c r="Y2974">
        <v>57</v>
      </c>
    </row>
    <row r="2975" spans="1:25" x14ac:dyDescent="0.35">
      <c r="A2975">
        <v>2974</v>
      </c>
      <c r="B2975" t="s">
        <v>40</v>
      </c>
      <c r="C2975">
        <v>132922</v>
      </c>
      <c r="D2975">
        <f>ROUND(AI_Impact_on_Jobs_20303[[#This Row],[Salary]]/1000, 1)</f>
        <v>132.9</v>
      </c>
      <c r="E2975">
        <v>3</v>
      </c>
      <c r="F297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75" t="s">
        <v>38</v>
      </c>
      <c r="H2975">
        <v>81</v>
      </c>
      <c r="I2975">
        <v>139</v>
      </c>
      <c r="J2975">
        <v>28</v>
      </c>
      <c r="K2975" t="s">
        <v>23</v>
      </c>
      <c r="L2975">
        <f>IF(AI_Impact_on_Jobs_20303[[#This Row],[Risk_Category]] = "Low", AI_Impact_on_Jobs_20303[[#This Row],[Automation_Probability_2030]], 0)</f>
        <v>28</v>
      </c>
      <c r="M2975">
        <f>IF(AI_Impact_on_Jobs_20303[[#This Row],[Risk_Category]]="Medium", AI_Impact_on_Jobs_20303[[#This Row],[Automation_Probability_2030]], 0)</f>
        <v>0</v>
      </c>
      <c r="N2975">
        <f>IF(AI_Impact_on_Jobs_20303[[#This Row],[Risk_Category]]="High", AI_Impact_on_Jobs_20303[[#This Row],[Automation_Probability_2030]], 0)</f>
        <v>0</v>
      </c>
      <c r="O2975">
        <f>AVERAGE(AI_Impact_on_Jobs_20303[[#This Row],[Skill_1]:[Skill_10]])</f>
        <v>37.799999999999997</v>
      </c>
      <c r="P2975">
        <v>5</v>
      </c>
      <c r="Q2975">
        <v>12</v>
      </c>
      <c r="R2975">
        <v>83</v>
      </c>
      <c r="S2975">
        <v>95</v>
      </c>
      <c r="T2975">
        <v>31</v>
      </c>
      <c r="U2975">
        <v>1</v>
      </c>
      <c r="V2975">
        <v>32</v>
      </c>
      <c r="W2975">
        <v>38</v>
      </c>
      <c r="X2975">
        <v>76</v>
      </c>
      <c r="Y2975">
        <v>5</v>
      </c>
    </row>
    <row r="2976" spans="1:25" x14ac:dyDescent="0.35">
      <c r="A2976">
        <v>2975</v>
      </c>
      <c r="B2976" t="s">
        <v>28</v>
      </c>
      <c r="C2976">
        <v>134242</v>
      </c>
      <c r="D2976">
        <f>ROUND(AI_Impact_on_Jobs_20303[[#This Row],[Salary]]/1000, 1)</f>
        <v>134.19999999999999</v>
      </c>
      <c r="E2976">
        <v>0</v>
      </c>
      <c r="F297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76" t="s">
        <v>25</v>
      </c>
      <c r="H2976">
        <v>89</v>
      </c>
      <c r="I2976">
        <v>65</v>
      </c>
      <c r="J2976">
        <v>6</v>
      </c>
      <c r="K2976" t="s">
        <v>27</v>
      </c>
      <c r="L2976">
        <f>IF(AI_Impact_on_Jobs_20303[[#This Row],[Risk_Category]] = "Low", AI_Impact_on_Jobs_20303[[#This Row],[Automation_Probability_2030]], 0)</f>
        <v>0</v>
      </c>
      <c r="M2976">
        <f>IF(AI_Impact_on_Jobs_20303[[#This Row],[Risk_Category]]="Medium", AI_Impact_on_Jobs_20303[[#This Row],[Automation_Probability_2030]], 0)</f>
        <v>6</v>
      </c>
      <c r="N2976">
        <f>IF(AI_Impact_on_Jobs_20303[[#This Row],[Risk_Category]]="High", AI_Impact_on_Jobs_20303[[#This Row],[Automation_Probability_2030]], 0)</f>
        <v>0</v>
      </c>
      <c r="O2976">
        <f>AVERAGE(AI_Impact_on_Jobs_20303[[#This Row],[Skill_1]:[Skill_10]])</f>
        <v>34</v>
      </c>
      <c r="P2976">
        <v>36</v>
      </c>
      <c r="Q2976">
        <v>66</v>
      </c>
      <c r="R2976">
        <v>7</v>
      </c>
      <c r="S2976">
        <v>29</v>
      </c>
      <c r="T2976">
        <v>42</v>
      </c>
      <c r="U2976">
        <v>86</v>
      </c>
      <c r="V2976">
        <v>56</v>
      </c>
      <c r="W2976">
        <v>5</v>
      </c>
      <c r="X2976">
        <v>8</v>
      </c>
      <c r="Y2976">
        <v>5</v>
      </c>
    </row>
    <row r="2977" spans="1:25" x14ac:dyDescent="0.35">
      <c r="A2977">
        <v>2976</v>
      </c>
      <c r="B2977" t="s">
        <v>34</v>
      </c>
      <c r="C2977">
        <v>72408</v>
      </c>
      <c r="D2977">
        <f>ROUND(AI_Impact_on_Jobs_20303[[#This Row],[Salary]]/1000, 1)</f>
        <v>72.400000000000006</v>
      </c>
      <c r="E2977">
        <v>29</v>
      </c>
      <c r="F297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77" t="s">
        <v>38</v>
      </c>
      <c r="H2977">
        <v>21</v>
      </c>
      <c r="I2977">
        <v>99</v>
      </c>
      <c r="J2977">
        <v>33</v>
      </c>
      <c r="K2977" t="s">
        <v>27</v>
      </c>
      <c r="L2977">
        <f>IF(AI_Impact_on_Jobs_20303[[#This Row],[Risk_Category]] = "Low", AI_Impact_on_Jobs_20303[[#This Row],[Automation_Probability_2030]], 0)</f>
        <v>0</v>
      </c>
      <c r="M2977">
        <f>IF(AI_Impact_on_Jobs_20303[[#This Row],[Risk_Category]]="Medium", AI_Impact_on_Jobs_20303[[#This Row],[Automation_Probability_2030]], 0)</f>
        <v>33</v>
      </c>
      <c r="N2977">
        <f>IF(AI_Impact_on_Jobs_20303[[#This Row],[Risk_Category]]="High", AI_Impact_on_Jobs_20303[[#This Row],[Automation_Probability_2030]], 0)</f>
        <v>0</v>
      </c>
      <c r="O2977">
        <f>AVERAGE(AI_Impact_on_Jobs_20303[[#This Row],[Skill_1]:[Skill_10]])</f>
        <v>40.5</v>
      </c>
      <c r="P2977">
        <v>56</v>
      </c>
      <c r="Q2977">
        <v>5</v>
      </c>
      <c r="R2977">
        <v>41</v>
      </c>
      <c r="S2977">
        <v>4</v>
      </c>
      <c r="T2977">
        <v>88</v>
      </c>
      <c r="U2977">
        <v>8</v>
      </c>
      <c r="V2977">
        <v>63</v>
      </c>
      <c r="W2977">
        <v>57</v>
      </c>
      <c r="X2977">
        <v>69</v>
      </c>
      <c r="Y2977">
        <v>14</v>
      </c>
    </row>
    <row r="2978" spans="1:25" x14ac:dyDescent="0.35">
      <c r="A2978">
        <v>2977</v>
      </c>
      <c r="B2978" t="s">
        <v>31</v>
      </c>
      <c r="C2978">
        <v>146199</v>
      </c>
      <c r="D2978">
        <f>ROUND(AI_Impact_on_Jobs_20303[[#This Row],[Salary]]/1000, 1)</f>
        <v>146.19999999999999</v>
      </c>
      <c r="E2978">
        <v>26</v>
      </c>
      <c r="F297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78" t="s">
        <v>19</v>
      </c>
      <c r="H2978">
        <v>28</v>
      </c>
      <c r="I2978">
        <v>116</v>
      </c>
      <c r="J2978">
        <v>2</v>
      </c>
      <c r="K2978" t="s">
        <v>23</v>
      </c>
      <c r="L2978">
        <f>IF(AI_Impact_on_Jobs_20303[[#This Row],[Risk_Category]] = "Low", AI_Impact_on_Jobs_20303[[#This Row],[Automation_Probability_2030]], 0)</f>
        <v>2</v>
      </c>
      <c r="M2978">
        <f>IF(AI_Impact_on_Jobs_20303[[#This Row],[Risk_Category]]="Medium", AI_Impact_on_Jobs_20303[[#This Row],[Automation_Probability_2030]], 0)</f>
        <v>0</v>
      </c>
      <c r="N2978">
        <f>IF(AI_Impact_on_Jobs_20303[[#This Row],[Risk_Category]]="High", AI_Impact_on_Jobs_20303[[#This Row],[Automation_Probability_2030]], 0)</f>
        <v>0</v>
      </c>
      <c r="O2978">
        <f>AVERAGE(AI_Impact_on_Jobs_20303[[#This Row],[Skill_1]:[Skill_10]])</f>
        <v>44.9</v>
      </c>
      <c r="P2978">
        <v>64</v>
      </c>
      <c r="Q2978">
        <v>88</v>
      </c>
      <c r="R2978">
        <v>3</v>
      </c>
      <c r="S2978">
        <v>75</v>
      </c>
      <c r="T2978">
        <v>6</v>
      </c>
      <c r="U2978">
        <v>8</v>
      </c>
      <c r="V2978">
        <v>41</v>
      </c>
      <c r="W2978">
        <v>84</v>
      </c>
      <c r="X2978">
        <v>32</v>
      </c>
      <c r="Y2978">
        <v>48</v>
      </c>
    </row>
    <row r="2979" spans="1:25" x14ac:dyDescent="0.35">
      <c r="A2979">
        <v>2978</v>
      </c>
      <c r="B2979" t="s">
        <v>42</v>
      </c>
      <c r="C2979">
        <v>122864</v>
      </c>
      <c r="D2979">
        <f>ROUND(AI_Impact_on_Jobs_20303[[#This Row],[Salary]]/1000, 1)</f>
        <v>122.9</v>
      </c>
      <c r="E2979">
        <v>23</v>
      </c>
      <c r="F297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79" t="s">
        <v>22</v>
      </c>
      <c r="H2979">
        <v>62</v>
      </c>
      <c r="I2979">
        <v>138</v>
      </c>
      <c r="J2979">
        <v>37</v>
      </c>
      <c r="K2979" t="s">
        <v>27</v>
      </c>
      <c r="L2979">
        <f>IF(AI_Impact_on_Jobs_20303[[#This Row],[Risk_Category]] = "Low", AI_Impact_on_Jobs_20303[[#This Row],[Automation_Probability_2030]], 0)</f>
        <v>0</v>
      </c>
      <c r="M2979">
        <f>IF(AI_Impact_on_Jobs_20303[[#This Row],[Risk_Category]]="Medium", AI_Impact_on_Jobs_20303[[#This Row],[Automation_Probability_2030]], 0)</f>
        <v>37</v>
      </c>
      <c r="N2979">
        <f>IF(AI_Impact_on_Jobs_20303[[#This Row],[Risk_Category]]="High", AI_Impact_on_Jobs_20303[[#This Row],[Automation_Probability_2030]], 0)</f>
        <v>0</v>
      </c>
      <c r="O2979">
        <f>AVERAGE(AI_Impact_on_Jobs_20303[[#This Row],[Skill_1]:[Skill_10]])</f>
        <v>40.9</v>
      </c>
      <c r="P2979">
        <v>5</v>
      </c>
      <c r="Q2979">
        <v>42</v>
      </c>
      <c r="R2979">
        <v>3</v>
      </c>
      <c r="S2979">
        <v>92</v>
      </c>
      <c r="T2979">
        <v>1</v>
      </c>
      <c r="U2979">
        <v>12</v>
      </c>
      <c r="V2979">
        <v>73</v>
      </c>
      <c r="W2979">
        <v>26</v>
      </c>
      <c r="X2979">
        <v>72</v>
      </c>
      <c r="Y2979">
        <v>83</v>
      </c>
    </row>
    <row r="2980" spans="1:25" x14ac:dyDescent="0.35">
      <c r="A2980">
        <v>2979</v>
      </c>
      <c r="B2980" t="s">
        <v>31</v>
      </c>
      <c r="C2980">
        <v>63791</v>
      </c>
      <c r="D2980">
        <f>ROUND(AI_Impact_on_Jobs_20303[[#This Row],[Salary]]/1000, 1)</f>
        <v>63.8</v>
      </c>
      <c r="E2980">
        <v>21</v>
      </c>
      <c r="F298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80" t="s">
        <v>38</v>
      </c>
      <c r="H2980">
        <v>19</v>
      </c>
      <c r="I2980">
        <v>65</v>
      </c>
      <c r="J2980">
        <v>1</v>
      </c>
      <c r="K2980" t="s">
        <v>23</v>
      </c>
      <c r="L2980">
        <f>IF(AI_Impact_on_Jobs_20303[[#This Row],[Risk_Category]] = "Low", AI_Impact_on_Jobs_20303[[#This Row],[Automation_Probability_2030]], 0)</f>
        <v>1</v>
      </c>
      <c r="M2980">
        <f>IF(AI_Impact_on_Jobs_20303[[#This Row],[Risk_Category]]="Medium", AI_Impact_on_Jobs_20303[[#This Row],[Automation_Probability_2030]], 0)</f>
        <v>0</v>
      </c>
      <c r="N2980">
        <f>IF(AI_Impact_on_Jobs_20303[[#This Row],[Risk_Category]]="High", AI_Impact_on_Jobs_20303[[#This Row],[Automation_Probability_2030]], 0)</f>
        <v>0</v>
      </c>
      <c r="O2980">
        <f>AVERAGE(AI_Impact_on_Jobs_20303[[#This Row],[Skill_1]:[Skill_10]])</f>
        <v>44.9</v>
      </c>
      <c r="P2980">
        <v>27</v>
      </c>
      <c r="Q2980">
        <v>87</v>
      </c>
      <c r="R2980">
        <v>77</v>
      </c>
      <c r="S2980">
        <v>0</v>
      </c>
      <c r="T2980">
        <v>87</v>
      </c>
      <c r="U2980">
        <v>8</v>
      </c>
      <c r="V2980">
        <v>66</v>
      </c>
      <c r="W2980">
        <v>15</v>
      </c>
      <c r="X2980">
        <v>6</v>
      </c>
      <c r="Y2980">
        <v>76</v>
      </c>
    </row>
    <row r="2981" spans="1:25" x14ac:dyDescent="0.35">
      <c r="A2981">
        <v>2980</v>
      </c>
      <c r="B2981" t="s">
        <v>33</v>
      </c>
      <c r="C2981">
        <v>70840</v>
      </c>
      <c r="D2981">
        <f>ROUND(AI_Impact_on_Jobs_20303[[#This Row],[Salary]]/1000, 1)</f>
        <v>70.8</v>
      </c>
      <c r="E2981">
        <v>17</v>
      </c>
      <c r="F298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81" t="s">
        <v>19</v>
      </c>
      <c r="H2981">
        <v>6</v>
      </c>
      <c r="I2981">
        <v>93</v>
      </c>
      <c r="J2981">
        <v>72</v>
      </c>
      <c r="K2981" t="s">
        <v>20</v>
      </c>
      <c r="L2981">
        <f>IF(AI_Impact_on_Jobs_20303[[#This Row],[Risk_Category]] = "Low", AI_Impact_on_Jobs_20303[[#This Row],[Automation_Probability_2030]], 0)</f>
        <v>0</v>
      </c>
      <c r="M2981">
        <f>IF(AI_Impact_on_Jobs_20303[[#This Row],[Risk_Category]]="Medium", AI_Impact_on_Jobs_20303[[#This Row],[Automation_Probability_2030]], 0)</f>
        <v>0</v>
      </c>
      <c r="N2981">
        <f>IF(AI_Impact_on_Jobs_20303[[#This Row],[Risk_Category]]="High", AI_Impact_on_Jobs_20303[[#This Row],[Automation_Probability_2030]], 0)</f>
        <v>72</v>
      </c>
      <c r="O2981">
        <f>AVERAGE(AI_Impact_on_Jobs_20303[[#This Row],[Skill_1]:[Skill_10]])</f>
        <v>57.8</v>
      </c>
      <c r="P2981">
        <v>74</v>
      </c>
      <c r="Q2981">
        <v>82</v>
      </c>
      <c r="R2981">
        <v>4</v>
      </c>
      <c r="S2981">
        <v>38</v>
      </c>
      <c r="T2981">
        <v>56</v>
      </c>
      <c r="U2981">
        <v>61</v>
      </c>
      <c r="V2981">
        <v>58</v>
      </c>
      <c r="W2981">
        <v>69</v>
      </c>
      <c r="X2981">
        <v>97</v>
      </c>
      <c r="Y2981">
        <v>39</v>
      </c>
    </row>
    <row r="2982" spans="1:25" x14ac:dyDescent="0.35">
      <c r="A2982">
        <v>2981</v>
      </c>
      <c r="B2982" t="s">
        <v>40</v>
      </c>
      <c r="C2982">
        <v>87796</v>
      </c>
      <c r="D2982">
        <f>ROUND(AI_Impact_on_Jobs_20303[[#This Row],[Salary]]/1000, 1)</f>
        <v>87.8</v>
      </c>
      <c r="E2982">
        <v>27</v>
      </c>
      <c r="F298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82" t="s">
        <v>25</v>
      </c>
      <c r="H2982">
        <v>7</v>
      </c>
      <c r="I2982">
        <v>109</v>
      </c>
      <c r="J2982">
        <v>15</v>
      </c>
      <c r="K2982" t="s">
        <v>23</v>
      </c>
      <c r="L2982">
        <f>IF(AI_Impact_on_Jobs_20303[[#This Row],[Risk_Category]] = "Low", AI_Impact_on_Jobs_20303[[#This Row],[Automation_Probability_2030]], 0)</f>
        <v>15</v>
      </c>
      <c r="M2982">
        <f>IF(AI_Impact_on_Jobs_20303[[#This Row],[Risk_Category]]="Medium", AI_Impact_on_Jobs_20303[[#This Row],[Automation_Probability_2030]], 0)</f>
        <v>0</v>
      </c>
      <c r="N2982">
        <f>IF(AI_Impact_on_Jobs_20303[[#This Row],[Risk_Category]]="High", AI_Impact_on_Jobs_20303[[#This Row],[Automation_Probability_2030]], 0)</f>
        <v>0</v>
      </c>
      <c r="O2982">
        <f>AVERAGE(AI_Impact_on_Jobs_20303[[#This Row],[Skill_1]:[Skill_10]])</f>
        <v>52.9</v>
      </c>
      <c r="P2982">
        <v>62</v>
      </c>
      <c r="Q2982">
        <v>65</v>
      </c>
      <c r="R2982">
        <v>58</v>
      </c>
      <c r="S2982">
        <v>21</v>
      </c>
      <c r="T2982">
        <v>51</v>
      </c>
      <c r="U2982">
        <v>88</v>
      </c>
      <c r="V2982">
        <v>87</v>
      </c>
      <c r="W2982">
        <v>75</v>
      </c>
      <c r="X2982">
        <v>7</v>
      </c>
      <c r="Y2982">
        <v>15</v>
      </c>
    </row>
    <row r="2983" spans="1:25" x14ac:dyDescent="0.35">
      <c r="A2983">
        <v>2982</v>
      </c>
      <c r="B2983" t="s">
        <v>29</v>
      </c>
      <c r="C2983">
        <v>126747</v>
      </c>
      <c r="D2983">
        <f>ROUND(AI_Impact_on_Jobs_20303[[#This Row],[Salary]]/1000, 1)</f>
        <v>126.7</v>
      </c>
      <c r="E2983">
        <v>12</v>
      </c>
      <c r="F298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83" t="s">
        <v>38</v>
      </c>
      <c r="H2983">
        <v>11</v>
      </c>
      <c r="I2983">
        <v>132</v>
      </c>
      <c r="J2983">
        <v>12</v>
      </c>
      <c r="K2983" t="s">
        <v>23</v>
      </c>
      <c r="L2983">
        <f>IF(AI_Impact_on_Jobs_20303[[#This Row],[Risk_Category]] = "Low", AI_Impact_on_Jobs_20303[[#This Row],[Automation_Probability_2030]], 0)</f>
        <v>12</v>
      </c>
      <c r="M2983">
        <f>IF(AI_Impact_on_Jobs_20303[[#This Row],[Risk_Category]]="Medium", AI_Impact_on_Jobs_20303[[#This Row],[Automation_Probability_2030]], 0)</f>
        <v>0</v>
      </c>
      <c r="N2983">
        <f>IF(AI_Impact_on_Jobs_20303[[#This Row],[Risk_Category]]="High", AI_Impact_on_Jobs_20303[[#This Row],[Automation_Probability_2030]], 0)</f>
        <v>0</v>
      </c>
      <c r="O2983">
        <f>AVERAGE(AI_Impact_on_Jobs_20303[[#This Row],[Skill_1]:[Skill_10]])</f>
        <v>46.5</v>
      </c>
      <c r="P2983">
        <v>77</v>
      </c>
      <c r="Q2983">
        <v>81</v>
      </c>
      <c r="R2983">
        <v>89</v>
      </c>
      <c r="S2983">
        <v>75</v>
      </c>
      <c r="T2983">
        <v>56</v>
      </c>
      <c r="U2983">
        <v>6</v>
      </c>
      <c r="V2983">
        <v>32</v>
      </c>
      <c r="W2983">
        <v>18</v>
      </c>
      <c r="X2983">
        <v>13</v>
      </c>
      <c r="Y2983">
        <v>18</v>
      </c>
    </row>
    <row r="2984" spans="1:25" x14ac:dyDescent="0.35">
      <c r="A2984">
        <v>2983</v>
      </c>
      <c r="B2984" t="s">
        <v>41</v>
      </c>
      <c r="C2984">
        <v>126409</v>
      </c>
      <c r="D2984">
        <f>ROUND(AI_Impact_on_Jobs_20303[[#This Row],[Salary]]/1000, 1)</f>
        <v>126.4</v>
      </c>
      <c r="E2984">
        <v>17</v>
      </c>
      <c r="F298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84" t="s">
        <v>19</v>
      </c>
      <c r="H2984">
        <v>16</v>
      </c>
      <c r="I2984">
        <v>122</v>
      </c>
      <c r="J2984">
        <v>75</v>
      </c>
      <c r="K2984" t="s">
        <v>20</v>
      </c>
      <c r="L2984">
        <f>IF(AI_Impact_on_Jobs_20303[[#This Row],[Risk_Category]] = "Low", AI_Impact_on_Jobs_20303[[#This Row],[Automation_Probability_2030]], 0)</f>
        <v>0</v>
      </c>
      <c r="M2984">
        <f>IF(AI_Impact_on_Jobs_20303[[#This Row],[Risk_Category]]="Medium", AI_Impact_on_Jobs_20303[[#This Row],[Automation_Probability_2030]], 0)</f>
        <v>0</v>
      </c>
      <c r="N2984">
        <f>IF(AI_Impact_on_Jobs_20303[[#This Row],[Risk_Category]]="High", AI_Impact_on_Jobs_20303[[#This Row],[Automation_Probability_2030]], 0)</f>
        <v>75</v>
      </c>
      <c r="O2984">
        <f>AVERAGE(AI_Impact_on_Jobs_20303[[#This Row],[Skill_1]:[Skill_10]])</f>
        <v>46.2</v>
      </c>
      <c r="P2984">
        <v>98</v>
      </c>
      <c r="Q2984">
        <v>37</v>
      </c>
      <c r="R2984">
        <v>41</v>
      </c>
      <c r="S2984">
        <v>4</v>
      </c>
      <c r="T2984">
        <v>82</v>
      </c>
      <c r="U2984">
        <v>22</v>
      </c>
      <c r="V2984">
        <v>83</v>
      </c>
      <c r="W2984">
        <v>66</v>
      </c>
      <c r="X2984">
        <v>22</v>
      </c>
      <c r="Y2984">
        <v>7</v>
      </c>
    </row>
    <row r="2985" spans="1:25" x14ac:dyDescent="0.35">
      <c r="A2985">
        <v>2984</v>
      </c>
      <c r="B2985" t="s">
        <v>32</v>
      </c>
      <c r="C2985">
        <v>60740</v>
      </c>
      <c r="D2985">
        <f>ROUND(AI_Impact_on_Jobs_20303[[#This Row],[Salary]]/1000, 1)</f>
        <v>60.7</v>
      </c>
      <c r="E2985">
        <v>16</v>
      </c>
      <c r="F298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85" t="s">
        <v>22</v>
      </c>
      <c r="H2985">
        <v>53</v>
      </c>
      <c r="I2985">
        <v>143</v>
      </c>
      <c r="J2985">
        <v>32</v>
      </c>
      <c r="K2985" t="s">
        <v>27</v>
      </c>
      <c r="L2985">
        <f>IF(AI_Impact_on_Jobs_20303[[#This Row],[Risk_Category]] = "Low", AI_Impact_on_Jobs_20303[[#This Row],[Automation_Probability_2030]], 0)</f>
        <v>0</v>
      </c>
      <c r="M2985">
        <f>IF(AI_Impact_on_Jobs_20303[[#This Row],[Risk_Category]]="Medium", AI_Impact_on_Jobs_20303[[#This Row],[Automation_Probability_2030]], 0)</f>
        <v>32</v>
      </c>
      <c r="N2985">
        <f>IF(AI_Impact_on_Jobs_20303[[#This Row],[Risk_Category]]="High", AI_Impact_on_Jobs_20303[[#This Row],[Automation_Probability_2030]], 0)</f>
        <v>0</v>
      </c>
      <c r="O2985">
        <f>AVERAGE(AI_Impact_on_Jobs_20303[[#This Row],[Skill_1]:[Skill_10]])</f>
        <v>45.7</v>
      </c>
      <c r="P2985">
        <v>51</v>
      </c>
      <c r="Q2985">
        <v>2</v>
      </c>
      <c r="R2985">
        <v>78</v>
      </c>
      <c r="S2985">
        <v>68</v>
      </c>
      <c r="T2985">
        <v>1</v>
      </c>
      <c r="U2985">
        <v>62</v>
      </c>
      <c r="V2985">
        <v>98</v>
      </c>
      <c r="W2985">
        <v>53</v>
      </c>
      <c r="X2985">
        <v>29</v>
      </c>
      <c r="Y2985">
        <v>15</v>
      </c>
    </row>
    <row r="2986" spans="1:25" x14ac:dyDescent="0.35">
      <c r="A2986">
        <v>2985</v>
      </c>
      <c r="B2986" t="s">
        <v>21</v>
      </c>
      <c r="C2986">
        <v>108275</v>
      </c>
      <c r="D2986">
        <f>ROUND(AI_Impact_on_Jobs_20303[[#This Row],[Salary]]/1000, 1)</f>
        <v>108.3</v>
      </c>
      <c r="E2986">
        <v>22</v>
      </c>
      <c r="F298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86" t="s">
        <v>25</v>
      </c>
      <c r="H2986">
        <v>56</v>
      </c>
      <c r="I2986">
        <v>87</v>
      </c>
      <c r="J2986">
        <v>1</v>
      </c>
      <c r="K2986" t="s">
        <v>23</v>
      </c>
      <c r="L2986">
        <f>IF(AI_Impact_on_Jobs_20303[[#This Row],[Risk_Category]] = "Low", AI_Impact_on_Jobs_20303[[#This Row],[Automation_Probability_2030]], 0)</f>
        <v>1</v>
      </c>
      <c r="M2986">
        <f>IF(AI_Impact_on_Jobs_20303[[#This Row],[Risk_Category]]="Medium", AI_Impact_on_Jobs_20303[[#This Row],[Automation_Probability_2030]], 0)</f>
        <v>0</v>
      </c>
      <c r="N2986">
        <f>IF(AI_Impact_on_Jobs_20303[[#This Row],[Risk_Category]]="High", AI_Impact_on_Jobs_20303[[#This Row],[Automation_Probability_2030]], 0)</f>
        <v>0</v>
      </c>
      <c r="O2986">
        <f>AVERAGE(AI_Impact_on_Jobs_20303[[#This Row],[Skill_1]:[Skill_10]])</f>
        <v>51.9</v>
      </c>
      <c r="P2986">
        <v>95</v>
      </c>
      <c r="Q2986">
        <v>63</v>
      </c>
      <c r="R2986">
        <v>6</v>
      </c>
      <c r="S2986">
        <v>6</v>
      </c>
      <c r="T2986">
        <v>94</v>
      </c>
      <c r="U2986">
        <v>71</v>
      </c>
      <c r="V2986">
        <v>1</v>
      </c>
      <c r="W2986">
        <v>62</v>
      </c>
      <c r="X2986">
        <v>42</v>
      </c>
      <c r="Y2986">
        <v>79</v>
      </c>
    </row>
    <row r="2987" spans="1:25" x14ac:dyDescent="0.35">
      <c r="A2987">
        <v>2986</v>
      </c>
      <c r="B2987" t="s">
        <v>39</v>
      </c>
      <c r="C2987">
        <v>32570</v>
      </c>
      <c r="D2987">
        <f>ROUND(AI_Impact_on_Jobs_20303[[#This Row],[Salary]]/1000, 1)</f>
        <v>32.6</v>
      </c>
      <c r="E2987">
        <v>7</v>
      </c>
      <c r="F298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87" t="s">
        <v>38</v>
      </c>
      <c r="H2987">
        <v>38</v>
      </c>
      <c r="I2987">
        <v>67</v>
      </c>
      <c r="J2987">
        <v>76</v>
      </c>
      <c r="K2987" t="s">
        <v>20</v>
      </c>
      <c r="L2987">
        <f>IF(AI_Impact_on_Jobs_20303[[#This Row],[Risk_Category]] = "Low", AI_Impact_on_Jobs_20303[[#This Row],[Automation_Probability_2030]], 0)</f>
        <v>0</v>
      </c>
      <c r="M2987">
        <f>IF(AI_Impact_on_Jobs_20303[[#This Row],[Risk_Category]]="Medium", AI_Impact_on_Jobs_20303[[#This Row],[Automation_Probability_2030]], 0)</f>
        <v>0</v>
      </c>
      <c r="N2987">
        <f>IF(AI_Impact_on_Jobs_20303[[#This Row],[Risk_Category]]="High", AI_Impact_on_Jobs_20303[[#This Row],[Automation_Probability_2030]], 0)</f>
        <v>76</v>
      </c>
      <c r="O2987">
        <f>AVERAGE(AI_Impact_on_Jobs_20303[[#This Row],[Skill_1]:[Skill_10]])</f>
        <v>28.8</v>
      </c>
      <c r="P2987">
        <v>19</v>
      </c>
      <c r="Q2987">
        <v>2</v>
      </c>
      <c r="R2987">
        <v>5</v>
      </c>
      <c r="S2987">
        <v>84</v>
      </c>
      <c r="T2987">
        <v>8</v>
      </c>
      <c r="U2987">
        <v>14</v>
      </c>
      <c r="V2987">
        <v>67</v>
      </c>
      <c r="W2987">
        <v>75</v>
      </c>
      <c r="X2987">
        <v>5</v>
      </c>
      <c r="Y2987">
        <v>9</v>
      </c>
    </row>
    <row r="2988" spans="1:25" x14ac:dyDescent="0.35">
      <c r="A2988">
        <v>2987</v>
      </c>
      <c r="B2988" t="s">
        <v>39</v>
      </c>
      <c r="C2988">
        <v>80258</v>
      </c>
      <c r="D2988">
        <f>ROUND(AI_Impact_on_Jobs_20303[[#This Row],[Salary]]/1000, 1)</f>
        <v>80.3</v>
      </c>
      <c r="E2988">
        <v>12</v>
      </c>
      <c r="F298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88" t="s">
        <v>38</v>
      </c>
      <c r="H2988">
        <v>2</v>
      </c>
      <c r="I2988">
        <v>91</v>
      </c>
      <c r="J2988">
        <v>88</v>
      </c>
      <c r="K2988" t="s">
        <v>20</v>
      </c>
      <c r="L2988">
        <f>IF(AI_Impact_on_Jobs_20303[[#This Row],[Risk_Category]] = "Low", AI_Impact_on_Jobs_20303[[#This Row],[Automation_Probability_2030]], 0)</f>
        <v>0</v>
      </c>
      <c r="M2988">
        <f>IF(AI_Impact_on_Jobs_20303[[#This Row],[Risk_Category]]="Medium", AI_Impact_on_Jobs_20303[[#This Row],[Automation_Probability_2030]], 0)</f>
        <v>0</v>
      </c>
      <c r="N2988">
        <f>IF(AI_Impact_on_Jobs_20303[[#This Row],[Risk_Category]]="High", AI_Impact_on_Jobs_20303[[#This Row],[Automation_Probability_2030]], 0)</f>
        <v>88</v>
      </c>
      <c r="O2988">
        <f>AVERAGE(AI_Impact_on_Jobs_20303[[#This Row],[Skill_1]:[Skill_10]])</f>
        <v>38.299999999999997</v>
      </c>
      <c r="P2988">
        <v>71</v>
      </c>
      <c r="Q2988">
        <v>97</v>
      </c>
      <c r="R2988">
        <v>19</v>
      </c>
      <c r="S2988">
        <v>2</v>
      </c>
      <c r="T2988">
        <v>32</v>
      </c>
      <c r="U2988">
        <v>15</v>
      </c>
      <c r="V2988">
        <v>55</v>
      </c>
      <c r="W2988">
        <v>9</v>
      </c>
      <c r="X2988">
        <v>69</v>
      </c>
      <c r="Y2988">
        <v>14</v>
      </c>
    </row>
    <row r="2989" spans="1:25" x14ac:dyDescent="0.35">
      <c r="A2989">
        <v>2988</v>
      </c>
      <c r="B2989" t="s">
        <v>36</v>
      </c>
      <c r="C2989">
        <v>34970</v>
      </c>
      <c r="D2989">
        <f>ROUND(AI_Impact_on_Jobs_20303[[#This Row],[Salary]]/1000, 1)</f>
        <v>35</v>
      </c>
      <c r="E2989">
        <v>6</v>
      </c>
      <c r="F298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89" t="s">
        <v>38</v>
      </c>
      <c r="H2989">
        <v>91</v>
      </c>
      <c r="I2989">
        <v>99</v>
      </c>
      <c r="J2989">
        <v>67</v>
      </c>
      <c r="K2989" t="s">
        <v>27</v>
      </c>
      <c r="L2989">
        <f>IF(AI_Impact_on_Jobs_20303[[#This Row],[Risk_Category]] = "Low", AI_Impact_on_Jobs_20303[[#This Row],[Automation_Probability_2030]], 0)</f>
        <v>0</v>
      </c>
      <c r="M2989">
        <f>IF(AI_Impact_on_Jobs_20303[[#This Row],[Risk_Category]]="Medium", AI_Impact_on_Jobs_20303[[#This Row],[Automation_Probability_2030]], 0)</f>
        <v>67</v>
      </c>
      <c r="N2989">
        <f>IF(AI_Impact_on_Jobs_20303[[#This Row],[Risk_Category]]="High", AI_Impact_on_Jobs_20303[[#This Row],[Automation_Probability_2030]], 0)</f>
        <v>0</v>
      </c>
      <c r="O2989">
        <f>AVERAGE(AI_Impact_on_Jobs_20303[[#This Row],[Skill_1]:[Skill_10]])</f>
        <v>48.6</v>
      </c>
      <c r="P2989">
        <v>74</v>
      </c>
      <c r="Q2989">
        <v>99</v>
      </c>
      <c r="R2989">
        <v>87</v>
      </c>
      <c r="S2989">
        <v>41</v>
      </c>
      <c r="T2989">
        <v>76</v>
      </c>
      <c r="U2989">
        <v>47</v>
      </c>
      <c r="V2989">
        <v>23</v>
      </c>
      <c r="W2989">
        <v>24</v>
      </c>
      <c r="X2989">
        <v>4</v>
      </c>
      <c r="Y2989">
        <v>11</v>
      </c>
    </row>
    <row r="2990" spans="1:25" x14ac:dyDescent="0.35">
      <c r="A2990">
        <v>2989</v>
      </c>
      <c r="B2990" t="s">
        <v>18</v>
      </c>
      <c r="C2990">
        <v>35973</v>
      </c>
      <c r="D2990">
        <f>ROUND(AI_Impact_on_Jobs_20303[[#This Row],[Salary]]/1000, 1)</f>
        <v>36</v>
      </c>
      <c r="E2990">
        <v>3</v>
      </c>
      <c r="F299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90" t="s">
        <v>25</v>
      </c>
      <c r="H2990">
        <v>5</v>
      </c>
      <c r="I2990">
        <v>145</v>
      </c>
      <c r="J2990">
        <v>84</v>
      </c>
      <c r="K2990" t="s">
        <v>20</v>
      </c>
      <c r="L2990">
        <f>IF(AI_Impact_on_Jobs_20303[[#This Row],[Risk_Category]] = "Low", AI_Impact_on_Jobs_20303[[#This Row],[Automation_Probability_2030]], 0)</f>
        <v>0</v>
      </c>
      <c r="M2990">
        <f>IF(AI_Impact_on_Jobs_20303[[#This Row],[Risk_Category]]="Medium", AI_Impact_on_Jobs_20303[[#This Row],[Automation_Probability_2030]], 0)</f>
        <v>0</v>
      </c>
      <c r="N2990">
        <f>IF(AI_Impact_on_Jobs_20303[[#This Row],[Risk_Category]]="High", AI_Impact_on_Jobs_20303[[#This Row],[Automation_Probability_2030]], 0)</f>
        <v>84</v>
      </c>
      <c r="O2990">
        <f>AVERAGE(AI_Impact_on_Jobs_20303[[#This Row],[Skill_1]:[Skill_10]])</f>
        <v>38.9</v>
      </c>
      <c r="P2990">
        <v>41</v>
      </c>
      <c r="Q2990">
        <v>24</v>
      </c>
      <c r="R2990">
        <v>2</v>
      </c>
      <c r="S2990">
        <v>66</v>
      </c>
      <c r="T2990">
        <v>85</v>
      </c>
      <c r="U2990">
        <v>4</v>
      </c>
      <c r="V2990">
        <v>55</v>
      </c>
      <c r="W2990">
        <v>71</v>
      </c>
      <c r="X2990">
        <v>6</v>
      </c>
      <c r="Y2990">
        <v>35</v>
      </c>
    </row>
    <row r="2991" spans="1:25" x14ac:dyDescent="0.35">
      <c r="A2991">
        <v>2990</v>
      </c>
      <c r="B2991" t="s">
        <v>32</v>
      </c>
      <c r="C2991">
        <v>101126</v>
      </c>
      <c r="D2991">
        <f>ROUND(AI_Impact_on_Jobs_20303[[#This Row],[Salary]]/1000, 1)</f>
        <v>101.1</v>
      </c>
      <c r="E2991">
        <v>5</v>
      </c>
      <c r="F299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91" t="s">
        <v>25</v>
      </c>
      <c r="H2991">
        <v>68</v>
      </c>
      <c r="I2991">
        <v>55</v>
      </c>
      <c r="J2991">
        <v>4</v>
      </c>
      <c r="K2991" t="s">
        <v>27</v>
      </c>
      <c r="L2991">
        <f>IF(AI_Impact_on_Jobs_20303[[#This Row],[Risk_Category]] = "Low", AI_Impact_on_Jobs_20303[[#This Row],[Automation_Probability_2030]], 0)</f>
        <v>0</v>
      </c>
      <c r="M2991">
        <f>IF(AI_Impact_on_Jobs_20303[[#This Row],[Risk_Category]]="Medium", AI_Impact_on_Jobs_20303[[#This Row],[Automation_Probability_2030]], 0)</f>
        <v>4</v>
      </c>
      <c r="N2991">
        <f>IF(AI_Impact_on_Jobs_20303[[#This Row],[Risk_Category]]="High", AI_Impact_on_Jobs_20303[[#This Row],[Automation_Probability_2030]], 0)</f>
        <v>0</v>
      </c>
      <c r="O2991">
        <f>AVERAGE(AI_Impact_on_Jobs_20303[[#This Row],[Skill_1]:[Skill_10]])</f>
        <v>45.9</v>
      </c>
      <c r="P2991">
        <v>68</v>
      </c>
      <c r="Q2991">
        <v>27</v>
      </c>
      <c r="R2991">
        <v>81</v>
      </c>
      <c r="S2991">
        <v>3</v>
      </c>
      <c r="T2991">
        <v>19</v>
      </c>
      <c r="U2991">
        <v>28</v>
      </c>
      <c r="V2991">
        <v>93</v>
      </c>
      <c r="W2991">
        <v>8</v>
      </c>
      <c r="X2991">
        <v>88</v>
      </c>
      <c r="Y2991">
        <v>44</v>
      </c>
    </row>
    <row r="2992" spans="1:25" x14ac:dyDescent="0.35">
      <c r="A2992">
        <v>2991</v>
      </c>
      <c r="B2992" t="s">
        <v>36</v>
      </c>
      <c r="C2992">
        <v>123686</v>
      </c>
      <c r="D2992">
        <f>ROUND(AI_Impact_on_Jobs_20303[[#This Row],[Salary]]/1000, 1)</f>
        <v>123.7</v>
      </c>
      <c r="E2992">
        <v>7</v>
      </c>
      <c r="F2992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92" t="s">
        <v>38</v>
      </c>
      <c r="H2992">
        <v>85</v>
      </c>
      <c r="I2992">
        <v>9</v>
      </c>
      <c r="J2992">
        <v>7</v>
      </c>
      <c r="K2992" t="s">
        <v>27</v>
      </c>
      <c r="L2992">
        <f>IF(AI_Impact_on_Jobs_20303[[#This Row],[Risk_Category]] = "Low", AI_Impact_on_Jobs_20303[[#This Row],[Automation_Probability_2030]], 0)</f>
        <v>0</v>
      </c>
      <c r="M2992">
        <f>IF(AI_Impact_on_Jobs_20303[[#This Row],[Risk_Category]]="Medium", AI_Impact_on_Jobs_20303[[#This Row],[Automation_Probability_2030]], 0)</f>
        <v>7</v>
      </c>
      <c r="N2992">
        <f>IF(AI_Impact_on_Jobs_20303[[#This Row],[Risk_Category]]="High", AI_Impact_on_Jobs_20303[[#This Row],[Automation_Probability_2030]], 0)</f>
        <v>0</v>
      </c>
      <c r="O2992">
        <f>AVERAGE(AI_Impact_on_Jobs_20303[[#This Row],[Skill_1]:[Skill_10]])</f>
        <v>73.400000000000006</v>
      </c>
      <c r="P2992">
        <v>85</v>
      </c>
      <c r="Q2992">
        <v>97</v>
      </c>
      <c r="R2992">
        <v>87</v>
      </c>
      <c r="S2992">
        <v>78</v>
      </c>
      <c r="T2992">
        <v>94</v>
      </c>
      <c r="U2992">
        <v>42</v>
      </c>
      <c r="V2992">
        <v>78</v>
      </c>
      <c r="W2992">
        <v>21</v>
      </c>
      <c r="X2992">
        <v>73</v>
      </c>
      <c r="Y2992">
        <v>79</v>
      </c>
    </row>
    <row r="2993" spans="1:25" x14ac:dyDescent="0.35">
      <c r="A2993">
        <v>2992</v>
      </c>
      <c r="B2993" t="s">
        <v>28</v>
      </c>
      <c r="C2993">
        <v>39421</v>
      </c>
      <c r="D2993">
        <f>ROUND(AI_Impact_on_Jobs_20303[[#This Row],[Salary]]/1000, 1)</f>
        <v>39.4</v>
      </c>
      <c r="E2993">
        <v>10</v>
      </c>
      <c r="F2993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93" t="s">
        <v>19</v>
      </c>
      <c r="H2993">
        <v>85</v>
      </c>
      <c r="I2993">
        <v>91</v>
      </c>
      <c r="J2993">
        <v>52</v>
      </c>
      <c r="K2993" t="s">
        <v>27</v>
      </c>
      <c r="L2993">
        <f>IF(AI_Impact_on_Jobs_20303[[#This Row],[Risk_Category]] = "Low", AI_Impact_on_Jobs_20303[[#This Row],[Automation_Probability_2030]], 0)</f>
        <v>0</v>
      </c>
      <c r="M2993">
        <f>IF(AI_Impact_on_Jobs_20303[[#This Row],[Risk_Category]]="Medium", AI_Impact_on_Jobs_20303[[#This Row],[Automation_Probability_2030]], 0)</f>
        <v>52</v>
      </c>
      <c r="N2993">
        <f>IF(AI_Impact_on_Jobs_20303[[#This Row],[Risk_Category]]="High", AI_Impact_on_Jobs_20303[[#This Row],[Automation_Probability_2030]], 0)</f>
        <v>0</v>
      </c>
      <c r="O2993">
        <f>AVERAGE(AI_Impact_on_Jobs_20303[[#This Row],[Skill_1]:[Skill_10]])</f>
        <v>33.6</v>
      </c>
      <c r="P2993">
        <v>1</v>
      </c>
      <c r="Q2993">
        <v>15</v>
      </c>
      <c r="R2993">
        <v>64</v>
      </c>
      <c r="S2993">
        <v>56</v>
      </c>
      <c r="T2993">
        <v>2</v>
      </c>
      <c r="U2993">
        <v>24</v>
      </c>
      <c r="V2993">
        <v>34</v>
      </c>
      <c r="W2993">
        <v>72</v>
      </c>
      <c r="X2993">
        <v>61</v>
      </c>
      <c r="Y2993">
        <v>7</v>
      </c>
    </row>
    <row r="2994" spans="1:25" x14ac:dyDescent="0.35">
      <c r="A2994">
        <v>2993</v>
      </c>
      <c r="B2994" t="s">
        <v>41</v>
      </c>
      <c r="C2994">
        <v>119894</v>
      </c>
      <c r="D2994">
        <f>ROUND(AI_Impact_on_Jobs_20303[[#This Row],[Salary]]/1000, 1)</f>
        <v>119.9</v>
      </c>
      <c r="E2994">
        <v>13</v>
      </c>
      <c r="F2994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Lower-mid experience</v>
      </c>
      <c r="G2994" t="s">
        <v>38</v>
      </c>
      <c r="H2994">
        <v>26</v>
      </c>
      <c r="I2994">
        <v>117</v>
      </c>
      <c r="J2994">
        <v>73</v>
      </c>
      <c r="K2994" t="s">
        <v>20</v>
      </c>
      <c r="L2994">
        <f>IF(AI_Impact_on_Jobs_20303[[#This Row],[Risk_Category]] = "Low", AI_Impact_on_Jobs_20303[[#This Row],[Automation_Probability_2030]], 0)</f>
        <v>0</v>
      </c>
      <c r="M2994">
        <f>IF(AI_Impact_on_Jobs_20303[[#This Row],[Risk_Category]]="Medium", AI_Impact_on_Jobs_20303[[#This Row],[Automation_Probability_2030]], 0)</f>
        <v>0</v>
      </c>
      <c r="N2994">
        <f>IF(AI_Impact_on_Jobs_20303[[#This Row],[Risk_Category]]="High", AI_Impact_on_Jobs_20303[[#This Row],[Automation_Probability_2030]], 0)</f>
        <v>73</v>
      </c>
      <c r="O2994">
        <f>AVERAGE(AI_Impact_on_Jobs_20303[[#This Row],[Skill_1]:[Skill_10]])</f>
        <v>21.3</v>
      </c>
      <c r="P2994">
        <v>10</v>
      </c>
      <c r="Q2994">
        <v>8</v>
      </c>
      <c r="R2994">
        <v>74</v>
      </c>
      <c r="S2994">
        <v>54</v>
      </c>
      <c r="T2994">
        <v>9</v>
      </c>
      <c r="U2994">
        <v>3</v>
      </c>
      <c r="V2994">
        <v>36</v>
      </c>
      <c r="W2994">
        <v>8</v>
      </c>
      <c r="X2994">
        <v>4</v>
      </c>
      <c r="Y2994">
        <v>7</v>
      </c>
    </row>
    <row r="2995" spans="1:25" x14ac:dyDescent="0.35">
      <c r="A2995">
        <v>2994</v>
      </c>
      <c r="B2995" t="s">
        <v>29</v>
      </c>
      <c r="C2995">
        <v>78448</v>
      </c>
      <c r="D2995">
        <f>ROUND(AI_Impact_on_Jobs_20303[[#This Row],[Salary]]/1000, 1)</f>
        <v>78.400000000000006</v>
      </c>
      <c r="E2995">
        <v>25</v>
      </c>
      <c r="F2995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95" t="s">
        <v>25</v>
      </c>
      <c r="H2995">
        <v>27</v>
      </c>
      <c r="I2995">
        <v>58</v>
      </c>
      <c r="J2995">
        <v>28</v>
      </c>
      <c r="K2995" t="s">
        <v>23</v>
      </c>
      <c r="L2995">
        <f>IF(AI_Impact_on_Jobs_20303[[#This Row],[Risk_Category]] = "Low", AI_Impact_on_Jobs_20303[[#This Row],[Automation_Probability_2030]], 0)</f>
        <v>28</v>
      </c>
      <c r="M2995">
        <f>IF(AI_Impact_on_Jobs_20303[[#This Row],[Risk_Category]]="Medium", AI_Impact_on_Jobs_20303[[#This Row],[Automation_Probability_2030]], 0)</f>
        <v>0</v>
      </c>
      <c r="N2995">
        <f>IF(AI_Impact_on_Jobs_20303[[#This Row],[Risk_Category]]="High", AI_Impact_on_Jobs_20303[[#This Row],[Automation_Probability_2030]], 0)</f>
        <v>0</v>
      </c>
      <c r="O2995">
        <f>AVERAGE(AI_Impact_on_Jobs_20303[[#This Row],[Skill_1]:[Skill_10]])</f>
        <v>35</v>
      </c>
      <c r="P2995">
        <v>3</v>
      </c>
      <c r="Q2995">
        <v>11</v>
      </c>
      <c r="R2995">
        <v>68</v>
      </c>
      <c r="S2995">
        <v>22</v>
      </c>
      <c r="T2995">
        <v>48</v>
      </c>
      <c r="U2995">
        <v>5</v>
      </c>
      <c r="V2995">
        <v>99</v>
      </c>
      <c r="W2995">
        <v>45</v>
      </c>
      <c r="X2995">
        <v>10</v>
      </c>
      <c r="Y2995">
        <v>39</v>
      </c>
    </row>
    <row r="2996" spans="1:25" x14ac:dyDescent="0.35">
      <c r="A2996">
        <v>2995</v>
      </c>
      <c r="B2996" t="s">
        <v>30</v>
      </c>
      <c r="C2996">
        <v>86686</v>
      </c>
      <c r="D2996">
        <f>ROUND(AI_Impact_on_Jobs_20303[[#This Row],[Salary]]/1000, 1)</f>
        <v>86.7</v>
      </c>
      <c r="E2996">
        <v>18</v>
      </c>
      <c r="F2996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Upper-mid experience</v>
      </c>
      <c r="G2996" t="s">
        <v>25</v>
      </c>
      <c r="H2996">
        <v>91</v>
      </c>
      <c r="I2996">
        <v>83</v>
      </c>
      <c r="J2996">
        <v>47</v>
      </c>
      <c r="K2996" t="s">
        <v>27</v>
      </c>
      <c r="L2996">
        <f>IF(AI_Impact_on_Jobs_20303[[#This Row],[Risk_Category]] = "Low", AI_Impact_on_Jobs_20303[[#This Row],[Automation_Probability_2030]], 0)</f>
        <v>0</v>
      </c>
      <c r="M2996">
        <f>IF(AI_Impact_on_Jobs_20303[[#This Row],[Risk_Category]]="Medium", AI_Impact_on_Jobs_20303[[#This Row],[Automation_Probability_2030]], 0)</f>
        <v>47</v>
      </c>
      <c r="N2996">
        <f>IF(AI_Impact_on_Jobs_20303[[#This Row],[Risk_Category]]="High", AI_Impact_on_Jobs_20303[[#This Row],[Automation_Probability_2030]], 0)</f>
        <v>0</v>
      </c>
      <c r="O2996">
        <f>AVERAGE(AI_Impact_on_Jobs_20303[[#This Row],[Skill_1]:[Skill_10]])</f>
        <v>48.7</v>
      </c>
      <c r="P2996">
        <v>8</v>
      </c>
      <c r="Q2996">
        <v>96</v>
      </c>
      <c r="R2996">
        <v>9</v>
      </c>
      <c r="S2996">
        <v>77</v>
      </c>
      <c r="T2996">
        <v>54</v>
      </c>
      <c r="U2996">
        <v>6</v>
      </c>
      <c r="V2996">
        <v>0</v>
      </c>
      <c r="W2996">
        <v>94</v>
      </c>
      <c r="X2996">
        <v>74</v>
      </c>
      <c r="Y2996">
        <v>69</v>
      </c>
    </row>
    <row r="2997" spans="1:25" x14ac:dyDescent="0.35">
      <c r="A2997">
        <v>2996</v>
      </c>
      <c r="B2997" t="s">
        <v>40</v>
      </c>
      <c r="C2997">
        <v>111319</v>
      </c>
      <c r="D2997">
        <f>ROUND(AI_Impact_on_Jobs_20303[[#This Row],[Salary]]/1000, 1)</f>
        <v>111.3</v>
      </c>
      <c r="E2997">
        <v>6</v>
      </c>
      <c r="F2997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2997" t="s">
        <v>38</v>
      </c>
      <c r="H2997">
        <v>24</v>
      </c>
      <c r="I2997">
        <v>118</v>
      </c>
      <c r="J2997">
        <v>2</v>
      </c>
      <c r="K2997" t="s">
        <v>23</v>
      </c>
      <c r="L2997">
        <f>IF(AI_Impact_on_Jobs_20303[[#This Row],[Risk_Category]] = "Low", AI_Impact_on_Jobs_20303[[#This Row],[Automation_Probability_2030]], 0)</f>
        <v>2</v>
      </c>
      <c r="M2997">
        <f>IF(AI_Impact_on_Jobs_20303[[#This Row],[Risk_Category]]="Medium", AI_Impact_on_Jobs_20303[[#This Row],[Automation_Probability_2030]], 0)</f>
        <v>0</v>
      </c>
      <c r="N2997">
        <f>IF(AI_Impact_on_Jobs_20303[[#This Row],[Risk_Category]]="High", AI_Impact_on_Jobs_20303[[#This Row],[Automation_Probability_2030]], 0)</f>
        <v>0</v>
      </c>
      <c r="O2997">
        <f>AVERAGE(AI_Impact_on_Jobs_20303[[#This Row],[Skill_1]:[Skill_10]])</f>
        <v>53.5</v>
      </c>
      <c r="P2997">
        <v>73</v>
      </c>
      <c r="Q2997">
        <v>37</v>
      </c>
      <c r="R2997">
        <v>99</v>
      </c>
      <c r="S2997">
        <v>7</v>
      </c>
      <c r="T2997">
        <v>8</v>
      </c>
      <c r="U2997">
        <v>92</v>
      </c>
      <c r="V2997">
        <v>65</v>
      </c>
      <c r="W2997">
        <v>33</v>
      </c>
      <c r="X2997">
        <v>76</v>
      </c>
      <c r="Y2997">
        <v>45</v>
      </c>
    </row>
    <row r="2998" spans="1:25" x14ac:dyDescent="0.35">
      <c r="A2998">
        <v>2997</v>
      </c>
      <c r="B2998" t="s">
        <v>34</v>
      </c>
      <c r="C2998">
        <v>44363</v>
      </c>
      <c r="D2998">
        <f>ROUND(AI_Impact_on_Jobs_20303[[#This Row],[Salary]]/1000, 1)</f>
        <v>44.4</v>
      </c>
      <c r="E2998">
        <v>29</v>
      </c>
      <c r="F2998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98" t="s">
        <v>22</v>
      </c>
      <c r="H2998">
        <v>65</v>
      </c>
      <c r="I2998">
        <v>74</v>
      </c>
      <c r="J2998">
        <v>35</v>
      </c>
      <c r="K2998" t="s">
        <v>27</v>
      </c>
      <c r="L2998">
        <f>IF(AI_Impact_on_Jobs_20303[[#This Row],[Risk_Category]] = "Low", AI_Impact_on_Jobs_20303[[#This Row],[Automation_Probability_2030]], 0)</f>
        <v>0</v>
      </c>
      <c r="M2998">
        <f>IF(AI_Impact_on_Jobs_20303[[#This Row],[Risk_Category]]="Medium", AI_Impact_on_Jobs_20303[[#This Row],[Automation_Probability_2030]], 0)</f>
        <v>35</v>
      </c>
      <c r="N2998">
        <f>IF(AI_Impact_on_Jobs_20303[[#This Row],[Risk_Category]]="High", AI_Impact_on_Jobs_20303[[#This Row],[Automation_Probability_2030]], 0)</f>
        <v>0</v>
      </c>
      <c r="O2998">
        <f>AVERAGE(AI_Impact_on_Jobs_20303[[#This Row],[Skill_1]:[Skill_10]])</f>
        <v>38.9</v>
      </c>
      <c r="P2998">
        <v>23</v>
      </c>
      <c r="Q2998">
        <v>48</v>
      </c>
      <c r="R2998">
        <v>5</v>
      </c>
      <c r="S2998">
        <v>88</v>
      </c>
      <c r="T2998">
        <v>56</v>
      </c>
      <c r="U2998">
        <v>29</v>
      </c>
      <c r="V2998">
        <v>69</v>
      </c>
      <c r="W2998">
        <v>8</v>
      </c>
      <c r="X2998">
        <v>61</v>
      </c>
      <c r="Y2998">
        <v>2</v>
      </c>
    </row>
    <row r="2999" spans="1:25" x14ac:dyDescent="0.35">
      <c r="A2999">
        <v>2998</v>
      </c>
      <c r="B2999" t="s">
        <v>36</v>
      </c>
      <c r="C2999">
        <v>61325</v>
      </c>
      <c r="D2999">
        <f>ROUND(AI_Impact_on_Jobs_20303[[#This Row],[Salary]]/1000, 1)</f>
        <v>61.3</v>
      </c>
      <c r="E2999">
        <v>23</v>
      </c>
      <c r="F2999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2999" t="s">
        <v>19</v>
      </c>
      <c r="H2999">
        <v>64</v>
      </c>
      <c r="I2999">
        <v>94</v>
      </c>
      <c r="J2999">
        <v>39</v>
      </c>
      <c r="K2999" t="s">
        <v>27</v>
      </c>
      <c r="L2999">
        <f>IF(AI_Impact_on_Jobs_20303[[#This Row],[Risk_Category]] = "Low", AI_Impact_on_Jobs_20303[[#This Row],[Automation_Probability_2030]], 0)</f>
        <v>0</v>
      </c>
      <c r="M2999">
        <f>IF(AI_Impact_on_Jobs_20303[[#This Row],[Risk_Category]]="Medium", AI_Impact_on_Jobs_20303[[#This Row],[Automation_Probability_2030]], 0)</f>
        <v>39</v>
      </c>
      <c r="N2999">
        <f>IF(AI_Impact_on_Jobs_20303[[#This Row],[Risk_Category]]="High", AI_Impact_on_Jobs_20303[[#This Row],[Automation_Probability_2030]], 0)</f>
        <v>0</v>
      </c>
      <c r="O2999">
        <f>AVERAGE(AI_Impact_on_Jobs_20303[[#This Row],[Skill_1]:[Skill_10]])</f>
        <v>42.2</v>
      </c>
      <c r="P2999">
        <v>28</v>
      </c>
      <c r="Q2999">
        <v>62</v>
      </c>
      <c r="R2999">
        <v>73</v>
      </c>
      <c r="S2999">
        <v>21</v>
      </c>
      <c r="T2999">
        <v>96</v>
      </c>
      <c r="U2999">
        <v>1</v>
      </c>
      <c r="V2999">
        <v>7</v>
      </c>
      <c r="W2999">
        <v>29</v>
      </c>
      <c r="X2999">
        <v>48</v>
      </c>
      <c r="Y2999">
        <v>57</v>
      </c>
    </row>
    <row r="3000" spans="1:25" x14ac:dyDescent="0.35">
      <c r="A3000">
        <v>2999</v>
      </c>
      <c r="B3000" t="s">
        <v>37</v>
      </c>
      <c r="C3000">
        <v>110296</v>
      </c>
      <c r="D3000">
        <f>ROUND(AI_Impact_on_Jobs_20303[[#This Row],[Salary]]/1000, 1)</f>
        <v>110.3</v>
      </c>
      <c r="E3000">
        <v>7</v>
      </c>
      <c r="F3000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Low experience</v>
      </c>
      <c r="G3000" t="s">
        <v>22</v>
      </c>
      <c r="H3000">
        <v>95</v>
      </c>
      <c r="I3000">
        <v>123</v>
      </c>
      <c r="J3000">
        <v>46</v>
      </c>
      <c r="K3000" t="s">
        <v>27</v>
      </c>
      <c r="L3000">
        <f>IF(AI_Impact_on_Jobs_20303[[#This Row],[Risk_Category]] = "Low", AI_Impact_on_Jobs_20303[[#This Row],[Automation_Probability_2030]], 0)</f>
        <v>0</v>
      </c>
      <c r="M3000">
        <f>IF(AI_Impact_on_Jobs_20303[[#This Row],[Risk_Category]]="Medium", AI_Impact_on_Jobs_20303[[#This Row],[Automation_Probability_2030]], 0)</f>
        <v>46</v>
      </c>
      <c r="N3000">
        <f>IF(AI_Impact_on_Jobs_20303[[#This Row],[Risk_Category]]="High", AI_Impact_on_Jobs_20303[[#This Row],[Automation_Probability_2030]], 0)</f>
        <v>0</v>
      </c>
      <c r="O3000">
        <f>AVERAGE(AI_Impact_on_Jobs_20303[[#This Row],[Skill_1]:[Skill_10]])</f>
        <v>32.5</v>
      </c>
      <c r="P3000">
        <v>21</v>
      </c>
      <c r="Q3000">
        <v>18</v>
      </c>
      <c r="R3000">
        <v>14</v>
      </c>
      <c r="S3000">
        <v>22</v>
      </c>
      <c r="T3000">
        <v>55</v>
      </c>
      <c r="U3000">
        <v>68</v>
      </c>
      <c r="V3000">
        <v>31</v>
      </c>
      <c r="W3000">
        <v>55</v>
      </c>
      <c r="X3000">
        <v>34</v>
      </c>
      <c r="Y3000">
        <v>7</v>
      </c>
    </row>
    <row r="3001" spans="1:25" x14ac:dyDescent="0.35">
      <c r="A3001">
        <v>3000</v>
      </c>
      <c r="B3001" t="s">
        <v>37</v>
      </c>
      <c r="C3001">
        <v>123909</v>
      </c>
      <c r="D3001">
        <f>ROUND(AI_Impact_on_Jobs_20303[[#This Row],[Salary]]/1000, 1)</f>
        <v>123.9</v>
      </c>
      <c r="E3001">
        <v>25</v>
      </c>
      <c r="F3001" t="str">
        <f>IF((AI_Impact_on_Jobs_20303[[#This Row],[Years_Experience]])&lt;=('draft 1'!$A$52), "Low experience", IF((AI_Impact_on_Jobs_20303[[#This Row],[Years_Experience]])&lt;=('draft 1'!$A$53), "Lower-mid experience", IF((AI_Impact_on_Jobs_20303[[#This Row],[Years_Experience]])&lt;=('draft 1'!$A$54), "Upper-mid experience", "High experience")))</f>
        <v>High experience</v>
      </c>
      <c r="G3001" t="s">
        <v>22</v>
      </c>
      <c r="H3001">
        <v>69</v>
      </c>
      <c r="I3001">
        <v>56</v>
      </c>
      <c r="J3001">
        <v>49</v>
      </c>
      <c r="K3001" t="s">
        <v>27</v>
      </c>
      <c r="L3001">
        <f>IF(AI_Impact_on_Jobs_20303[[#This Row],[Risk_Category]] = "Low", AI_Impact_on_Jobs_20303[[#This Row],[Automation_Probability_2030]], 0)</f>
        <v>0</v>
      </c>
      <c r="M3001">
        <f>IF(AI_Impact_on_Jobs_20303[[#This Row],[Risk_Category]]="Medium", AI_Impact_on_Jobs_20303[[#This Row],[Automation_Probability_2030]], 0)</f>
        <v>49</v>
      </c>
      <c r="N3001">
        <f>IF(AI_Impact_on_Jobs_20303[[#This Row],[Risk_Category]]="High", AI_Impact_on_Jobs_20303[[#This Row],[Automation_Probability_2030]], 0)</f>
        <v>0</v>
      </c>
      <c r="O3001">
        <f>AVERAGE(AI_Impact_on_Jobs_20303[[#This Row],[Skill_1]:[Skill_10]])</f>
        <v>45.4</v>
      </c>
      <c r="P3001">
        <v>77</v>
      </c>
      <c r="Q3001">
        <v>54</v>
      </c>
      <c r="R3001">
        <v>95</v>
      </c>
      <c r="S3001">
        <v>5</v>
      </c>
      <c r="T3001">
        <v>29</v>
      </c>
      <c r="U3001">
        <v>22</v>
      </c>
      <c r="V3001">
        <v>77</v>
      </c>
      <c r="W3001">
        <v>52</v>
      </c>
      <c r="X3001">
        <v>14</v>
      </c>
      <c r="Y3001">
        <v>29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74B03-D18D-4D06-976C-04BDD542A42F}">
  <sheetPr codeName="Hoja4"/>
  <dimension ref="A1:AE278"/>
  <sheetViews>
    <sheetView zoomScale="48" zoomScaleNormal="58" workbookViewId="0">
      <selection activeCell="B4" sqref="B4"/>
    </sheetView>
  </sheetViews>
  <sheetFormatPr baseColWidth="10" defaultRowHeight="14.5" x14ac:dyDescent="0.35"/>
  <cols>
    <col min="1" max="1" width="25.6328125" bestFit="1" customWidth="1"/>
    <col min="2" max="2" width="51.81640625" bestFit="1" customWidth="1"/>
    <col min="3" max="3" width="16.54296875" bestFit="1" customWidth="1"/>
    <col min="4" max="4" width="25.6328125" bestFit="1" customWidth="1"/>
    <col min="5" max="5" width="39.08984375" bestFit="1" customWidth="1"/>
    <col min="6" max="6" width="11.81640625" bestFit="1" customWidth="1"/>
    <col min="7" max="7" width="10.90625" customWidth="1"/>
    <col min="8" max="8" width="13.36328125" bestFit="1" customWidth="1"/>
    <col min="9" max="9" width="19" bestFit="1" customWidth="1"/>
    <col min="10" max="10" width="18.90625" bestFit="1" customWidth="1"/>
    <col min="11" max="11" width="19" bestFit="1" customWidth="1"/>
    <col min="25" max="25" width="25.6328125" bestFit="1" customWidth="1"/>
    <col min="26" max="26" width="51.81640625" bestFit="1" customWidth="1"/>
    <col min="27" max="27" width="27.36328125" bestFit="1" customWidth="1"/>
    <col min="28" max="28" width="40.26953125" bestFit="1" customWidth="1"/>
    <col min="29" max="29" width="41.54296875" bestFit="1" customWidth="1"/>
    <col min="30" max="30" width="33.81640625" bestFit="1" customWidth="1"/>
  </cols>
  <sheetData>
    <row r="1" spans="1:4" x14ac:dyDescent="0.35">
      <c r="A1" s="41" t="s">
        <v>102</v>
      </c>
      <c r="B1" s="42"/>
      <c r="C1" s="42"/>
      <c r="D1" s="42"/>
    </row>
    <row r="3" spans="1:4" x14ac:dyDescent="0.35">
      <c r="A3" s="1" t="s">
        <v>46</v>
      </c>
      <c r="B3" t="s">
        <v>57</v>
      </c>
    </row>
    <row r="4" spans="1:4" x14ac:dyDescent="0.35">
      <c r="A4" s="2" t="s">
        <v>43</v>
      </c>
      <c r="B4" s="46">
        <v>15.471830985915492</v>
      </c>
    </row>
    <row r="5" spans="1:4" x14ac:dyDescent="0.35">
      <c r="A5" s="2" t="s">
        <v>21</v>
      </c>
      <c r="B5" s="46">
        <v>15.543624161073826</v>
      </c>
    </row>
    <row r="6" spans="1:4" x14ac:dyDescent="0.35">
      <c r="A6" s="2" t="s">
        <v>29</v>
      </c>
      <c r="B6" s="46">
        <v>15.807142857142857</v>
      </c>
    </row>
    <row r="7" spans="1:4" x14ac:dyDescent="0.35">
      <c r="A7" s="2" t="s">
        <v>31</v>
      </c>
      <c r="B7" s="46">
        <v>15.897590361445783</v>
      </c>
    </row>
    <row r="8" spans="1:4" x14ac:dyDescent="0.35">
      <c r="A8" s="2" t="s">
        <v>40</v>
      </c>
      <c r="B8" s="46">
        <v>16.583333333333332</v>
      </c>
    </row>
    <row r="9" spans="1:4" x14ac:dyDescent="0.35">
      <c r="A9" s="2" t="s">
        <v>35</v>
      </c>
      <c r="B9" s="46">
        <v>43.598484848484851</v>
      </c>
    </row>
    <row r="10" spans="1:4" x14ac:dyDescent="0.35">
      <c r="A10" s="2" t="s">
        <v>42</v>
      </c>
      <c r="B10" s="46">
        <v>44.01418439716312</v>
      </c>
    </row>
    <row r="11" spans="1:4" x14ac:dyDescent="0.35">
      <c r="A11" s="2" t="s">
        <v>32</v>
      </c>
      <c r="B11" s="46">
        <v>44.031847133757964</v>
      </c>
    </row>
    <row r="12" spans="1:4" x14ac:dyDescent="0.35">
      <c r="A12" s="2" t="s">
        <v>28</v>
      </c>
      <c r="B12" s="46">
        <v>44.039735099337747</v>
      </c>
    </row>
    <row r="13" spans="1:4" x14ac:dyDescent="0.35">
      <c r="A13" s="2" t="s">
        <v>44</v>
      </c>
      <c r="B13" s="46">
        <v>44.305970149253731</v>
      </c>
    </row>
    <row r="14" spans="1:4" x14ac:dyDescent="0.35">
      <c r="A14" s="2" t="s">
        <v>34</v>
      </c>
      <c r="B14" s="46">
        <v>45.41317365269461</v>
      </c>
    </row>
    <row r="15" spans="1:4" x14ac:dyDescent="0.35">
      <c r="A15" s="2" t="s">
        <v>30</v>
      </c>
      <c r="B15" s="46">
        <v>45.816176470588232</v>
      </c>
    </row>
    <row r="16" spans="1:4" x14ac:dyDescent="0.35">
      <c r="A16" s="2" t="s">
        <v>26</v>
      </c>
      <c r="B16" s="46">
        <v>46.24</v>
      </c>
    </row>
    <row r="17" spans="1:5" x14ac:dyDescent="0.35">
      <c r="A17" s="2" t="s">
        <v>36</v>
      </c>
      <c r="B17" s="46">
        <v>46.287425149700596</v>
      </c>
    </row>
    <row r="18" spans="1:5" x14ac:dyDescent="0.35">
      <c r="A18" s="2" t="s">
        <v>37</v>
      </c>
      <c r="B18" s="46">
        <v>47.556249999999999</v>
      </c>
    </row>
    <row r="19" spans="1:5" x14ac:dyDescent="0.35">
      <c r="A19" s="2" t="s">
        <v>18</v>
      </c>
      <c r="B19" s="46">
        <v>72.084415584415581</v>
      </c>
    </row>
    <row r="20" spans="1:5" x14ac:dyDescent="0.35">
      <c r="A20" s="2" t="s">
        <v>41</v>
      </c>
      <c r="B20" s="46">
        <v>72.098039215686271</v>
      </c>
    </row>
    <row r="21" spans="1:5" x14ac:dyDescent="0.35">
      <c r="A21" s="2" t="s">
        <v>24</v>
      </c>
      <c r="B21" s="46">
        <v>76.019230769230774</v>
      </c>
    </row>
    <row r="22" spans="1:5" x14ac:dyDescent="0.35">
      <c r="A22" s="2" t="s">
        <v>33</v>
      </c>
      <c r="B22" s="46">
        <v>76.84210526315789</v>
      </c>
    </row>
    <row r="23" spans="1:5" x14ac:dyDescent="0.35">
      <c r="A23" s="2" t="s">
        <v>39</v>
      </c>
      <c r="B23" s="46">
        <v>76.909677419354836</v>
      </c>
    </row>
    <row r="24" spans="1:5" x14ac:dyDescent="0.35">
      <c r="A24" s="2" t="s">
        <v>47</v>
      </c>
      <c r="B24" s="46">
        <v>45.464333333333336</v>
      </c>
    </row>
    <row r="26" spans="1:5" x14ac:dyDescent="0.35">
      <c r="A26" s="41" t="s">
        <v>103</v>
      </c>
      <c r="B26" s="42"/>
    </row>
    <row r="28" spans="1:5" x14ac:dyDescent="0.35">
      <c r="A28" s="1" t="s">
        <v>46</v>
      </c>
      <c r="B28" t="s">
        <v>52</v>
      </c>
      <c r="D28" s="1" t="s">
        <v>46</v>
      </c>
      <c r="E28" t="s">
        <v>89</v>
      </c>
    </row>
    <row r="29" spans="1:5" x14ac:dyDescent="0.35">
      <c r="A29" s="2" t="s">
        <v>38</v>
      </c>
      <c r="B29" s="46">
        <v>765</v>
      </c>
      <c r="C29" t="s">
        <v>55</v>
      </c>
      <c r="D29" s="2" t="s">
        <v>85</v>
      </c>
      <c r="E29" s="46">
        <v>722</v>
      </c>
    </row>
    <row r="30" spans="1:5" x14ac:dyDescent="0.35">
      <c r="A30" s="2" t="s">
        <v>25</v>
      </c>
      <c r="B30" s="46">
        <v>784</v>
      </c>
      <c r="D30" s="2" t="s">
        <v>86</v>
      </c>
      <c r="E30" s="46">
        <v>787</v>
      </c>
    </row>
    <row r="31" spans="1:5" x14ac:dyDescent="0.35">
      <c r="A31" s="2" t="s">
        <v>19</v>
      </c>
      <c r="B31" s="46">
        <v>735</v>
      </c>
      <c r="D31" s="2" t="s">
        <v>87</v>
      </c>
      <c r="E31" s="46">
        <v>791</v>
      </c>
    </row>
    <row r="32" spans="1:5" x14ac:dyDescent="0.35">
      <c r="A32" s="2" t="s">
        <v>22</v>
      </c>
      <c r="B32" s="46">
        <v>716</v>
      </c>
      <c r="D32" s="2" t="s">
        <v>88</v>
      </c>
      <c r="E32" s="46">
        <v>700</v>
      </c>
    </row>
    <row r="33" spans="1:30" x14ac:dyDescent="0.35">
      <c r="A33" s="2" t="s">
        <v>47</v>
      </c>
      <c r="B33" s="46">
        <v>3000</v>
      </c>
      <c r="D33" s="2" t="s">
        <v>47</v>
      </c>
      <c r="E33" s="46">
        <v>3000</v>
      </c>
    </row>
    <row r="36" spans="1:30" x14ac:dyDescent="0.35">
      <c r="A36" s="24"/>
      <c r="B36" s="25" t="s">
        <v>104</v>
      </c>
      <c r="C36" s="24"/>
      <c r="D36" s="24"/>
      <c r="I36" s="41" t="s">
        <v>108</v>
      </c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8" spans="1:30" x14ac:dyDescent="0.35">
      <c r="A38" s="1" t="s">
        <v>46</v>
      </c>
      <c r="B38" t="s">
        <v>57</v>
      </c>
      <c r="C38" t="s">
        <v>56</v>
      </c>
      <c r="E38" t="s">
        <v>50</v>
      </c>
      <c r="F38" t="s">
        <v>95</v>
      </c>
      <c r="G38" t="s">
        <v>96</v>
      </c>
    </row>
    <row r="39" spans="1:30" x14ac:dyDescent="0.35">
      <c r="A39" s="2" t="s">
        <v>39</v>
      </c>
      <c r="B39" s="46">
        <v>76.909677419354836</v>
      </c>
      <c r="C39" s="46">
        <v>47.12903225806452</v>
      </c>
      <c r="E39" t="str" cm="1">
        <f t="array" ref="E39:E58">A39:A58</f>
        <v>Retail Worker</v>
      </c>
      <c r="F39">
        <f>GETPIVOTDATA("Promedio de Automation_Probability_2030",$A$38,"Job_Title",A39)</f>
        <v>76.909677419354836</v>
      </c>
      <c r="G39">
        <f>GETPIVOTDATA("Promedio de AI_Exposure_Index",$A$38,"Job_Title",A39)</f>
        <v>47.12903225806452</v>
      </c>
    </row>
    <row r="40" spans="1:30" x14ac:dyDescent="0.35">
      <c r="A40" s="2" t="s">
        <v>33</v>
      </c>
      <c r="B40" s="46">
        <v>76.84210526315789</v>
      </c>
      <c r="C40" s="46">
        <v>45.548872180451127</v>
      </c>
      <c r="E40" t="str">
        <v>Customer Support</v>
      </c>
      <c r="F40">
        <f t="shared" ref="F40:F58" si="0">GETPIVOTDATA("Promedio de Automation_Probability_2030",$A$38,"Job_Title",A40)</f>
        <v>76.84210526315789</v>
      </c>
      <c r="G40">
        <f t="shared" ref="G40:G58" si="1">GETPIVOTDATA("Promedio de AI_Exposure_Index",$A$38,"Job_Title",A40)</f>
        <v>45.548872180451127</v>
      </c>
      <c r="Y40" s="1" t="s">
        <v>46</v>
      </c>
      <c r="Z40" t="s">
        <v>57</v>
      </c>
      <c r="AA40" t="s">
        <v>72</v>
      </c>
      <c r="AB40" t="s">
        <v>56</v>
      </c>
      <c r="AC40" t="s">
        <v>58</v>
      </c>
      <c r="AD40" t="s">
        <v>73</v>
      </c>
    </row>
    <row r="41" spans="1:30" x14ac:dyDescent="0.35">
      <c r="A41" s="2" t="s">
        <v>24</v>
      </c>
      <c r="B41" s="46">
        <v>76.019230769230774</v>
      </c>
      <c r="C41" s="46">
        <v>45.980769230769234</v>
      </c>
      <c r="E41" t="str">
        <v>Construction Worker</v>
      </c>
      <c r="F41">
        <f t="shared" si="0"/>
        <v>76.019230769230774</v>
      </c>
      <c r="G41">
        <f t="shared" si="1"/>
        <v>45.980769230769234</v>
      </c>
      <c r="Y41" s="2" t="s">
        <v>43</v>
      </c>
      <c r="Z41" s="46">
        <v>15.471830985915492</v>
      </c>
      <c r="AA41" s="46">
        <v>88.953521126760506</v>
      </c>
      <c r="AB41" s="46">
        <v>49.901408450704224</v>
      </c>
      <c r="AC41" s="46">
        <v>90.718309859154928</v>
      </c>
      <c r="AD41" s="46">
        <v>45.885211267605641</v>
      </c>
    </row>
    <row r="42" spans="1:30" x14ac:dyDescent="0.35">
      <c r="A42" s="2" t="s">
        <v>41</v>
      </c>
      <c r="B42" s="46">
        <v>72.098039215686271</v>
      </c>
      <c r="C42" s="46">
        <v>46.189542483660134</v>
      </c>
      <c r="E42" t="str">
        <v>Truck Driver</v>
      </c>
      <c r="F42">
        <f t="shared" si="0"/>
        <v>72.098039215686271</v>
      </c>
      <c r="G42">
        <f t="shared" si="1"/>
        <v>46.189542483660134</v>
      </c>
      <c r="Y42" s="2" t="s">
        <v>21</v>
      </c>
      <c r="Z42" s="46">
        <v>15.543624161073826</v>
      </c>
      <c r="AA42" s="46">
        <v>87.208724832214727</v>
      </c>
      <c r="AB42" s="46">
        <v>44.053691275167786</v>
      </c>
      <c r="AC42" s="46">
        <v>88.053691275167779</v>
      </c>
      <c r="AD42" s="46">
        <v>45.600671140939596</v>
      </c>
    </row>
    <row r="43" spans="1:30" x14ac:dyDescent="0.35">
      <c r="A43" s="2" t="s">
        <v>18</v>
      </c>
      <c r="B43" s="46">
        <v>72.084415584415581</v>
      </c>
      <c r="C43" s="46">
        <v>47</v>
      </c>
      <c r="E43" t="str">
        <v>Security Guard</v>
      </c>
      <c r="F43">
        <f t="shared" si="0"/>
        <v>72.084415584415581</v>
      </c>
      <c r="G43">
        <f t="shared" si="1"/>
        <v>47</v>
      </c>
      <c r="Y43" s="2" t="s">
        <v>29</v>
      </c>
      <c r="Z43" s="46">
        <v>15.807142857142857</v>
      </c>
      <c r="AA43" s="46">
        <v>90.756428571428614</v>
      </c>
      <c r="AB43" s="46">
        <v>44.985714285714288</v>
      </c>
      <c r="AC43" s="46">
        <v>91.48571428571428</v>
      </c>
      <c r="AD43" s="46">
        <v>45.027142857142856</v>
      </c>
    </row>
    <row r="44" spans="1:30" x14ac:dyDescent="0.35">
      <c r="A44" s="2" t="s">
        <v>37</v>
      </c>
      <c r="B44" s="46">
        <v>47.556249999999999</v>
      </c>
      <c r="C44" s="46">
        <v>48.6</v>
      </c>
      <c r="E44" t="str">
        <v>Graphic Designer</v>
      </c>
      <c r="F44">
        <f t="shared" si="0"/>
        <v>47.556249999999999</v>
      </c>
      <c r="G44">
        <f t="shared" si="1"/>
        <v>48.6</v>
      </c>
      <c r="Y44" s="2" t="s">
        <v>31</v>
      </c>
      <c r="Z44" s="46">
        <v>15.897590361445783</v>
      </c>
      <c r="AA44" s="46">
        <v>90.886746987951796</v>
      </c>
      <c r="AB44" s="46">
        <v>45.825301204819276</v>
      </c>
      <c r="AC44" s="46">
        <v>93.506024096385545</v>
      </c>
      <c r="AD44" s="46">
        <v>44.845783132530123</v>
      </c>
    </row>
    <row r="45" spans="1:30" x14ac:dyDescent="0.35">
      <c r="A45" s="2" t="s">
        <v>36</v>
      </c>
      <c r="B45" s="46">
        <v>46.287425149700596</v>
      </c>
      <c r="C45" s="46">
        <v>47.461077844311376</v>
      </c>
      <c r="E45" t="str">
        <v>Data Scientist</v>
      </c>
      <c r="F45">
        <f t="shared" si="0"/>
        <v>46.287425149700596</v>
      </c>
      <c r="G45">
        <f t="shared" si="1"/>
        <v>47.461077844311376</v>
      </c>
      <c r="Y45" s="2" t="s">
        <v>40</v>
      </c>
      <c r="Z45" s="46">
        <v>16.583333333333332</v>
      </c>
      <c r="AA45" s="46">
        <v>89.093939393939337</v>
      </c>
      <c r="AB45" s="46">
        <v>44.037878787878789</v>
      </c>
      <c r="AC45" s="46">
        <v>88.946969696969703</v>
      </c>
      <c r="AD45" s="46">
        <v>44.150757575757574</v>
      </c>
    </row>
    <row r="46" spans="1:30" x14ac:dyDescent="0.35">
      <c r="A46" s="2" t="s">
        <v>26</v>
      </c>
      <c r="B46" s="46">
        <v>46.24</v>
      </c>
      <c r="C46" s="46">
        <v>45.017142857142858</v>
      </c>
      <c r="E46" t="str">
        <v>Software Engineer</v>
      </c>
      <c r="F46">
        <f t="shared" si="0"/>
        <v>46.24</v>
      </c>
      <c r="G46">
        <f t="shared" si="1"/>
        <v>45.017142857142858</v>
      </c>
      <c r="Y46" s="2" t="s">
        <v>35</v>
      </c>
      <c r="Z46" s="46">
        <v>43.598484848484851</v>
      </c>
      <c r="AA46" s="46">
        <v>92.443181818181799</v>
      </c>
      <c r="AB46" s="46">
        <v>45.856060606060609</v>
      </c>
      <c r="AC46" s="46">
        <v>95.848484848484844</v>
      </c>
      <c r="AD46" s="46">
        <v>43.682575757575755</v>
      </c>
    </row>
    <row r="47" spans="1:30" x14ac:dyDescent="0.35">
      <c r="A47" s="2" t="s">
        <v>30</v>
      </c>
      <c r="B47" s="46">
        <v>45.816176470588232</v>
      </c>
      <c r="C47" s="46">
        <v>41.352941176470587</v>
      </c>
      <c r="E47" t="str">
        <v>Mechanic</v>
      </c>
      <c r="F47">
        <f t="shared" si="0"/>
        <v>45.816176470588232</v>
      </c>
      <c r="G47">
        <f t="shared" si="1"/>
        <v>41.352941176470587</v>
      </c>
      <c r="Y47" s="2" t="s">
        <v>42</v>
      </c>
      <c r="Z47" s="46">
        <v>44.01418439716312</v>
      </c>
      <c r="AA47" s="46">
        <v>91.407801418439661</v>
      </c>
      <c r="AB47" s="46">
        <v>45.411347517730498</v>
      </c>
      <c r="AC47" s="46">
        <v>97.411347517730491</v>
      </c>
      <c r="AD47" s="46">
        <v>45.22127659574469</v>
      </c>
    </row>
    <row r="48" spans="1:30" x14ac:dyDescent="0.35">
      <c r="A48" s="2" t="s">
        <v>34</v>
      </c>
      <c r="B48" s="46">
        <v>45.41317365269461</v>
      </c>
      <c r="C48" s="46">
        <v>43.125748502994014</v>
      </c>
      <c r="E48" t="str">
        <v>UX Researcher</v>
      </c>
      <c r="F48">
        <f t="shared" si="0"/>
        <v>45.41317365269461</v>
      </c>
      <c r="G48">
        <f t="shared" si="1"/>
        <v>43.125748502994014</v>
      </c>
      <c r="Y48" s="2" t="s">
        <v>32</v>
      </c>
      <c r="Z48" s="46">
        <v>44.031847133757964</v>
      </c>
      <c r="AA48" s="46">
        <v>89.243312101910874</v>
      </c>
      <c r="AB48" s="46">
        <v>45.254777070063696</v>
      </c>
      <c r="AC48" s="46">
        <v>89.566878980891715</v>
      </c>
      <c r="AD48" s="46">
        <v>46.491082802547751</v>
      </c>
    </row>
    <row r="49" spans="1:30" x14ac:dyDescent="0.35">
      <c r="A49" s="2" t="s">
        <v>44</v>
      </c>
      <c r="B49" s="46">
        <v>44.305970149253731</v>
      </c>
      <c r="C49" s="46">
        <v>47.208955223880594</v>
      </c>
      <c r="E49" t="str">
        <v>Marketing Manager</v>
      </c>
      <c r="F49">
        <f t="shared" si="0"/>
        <v>44.305970149253731</v>
      </c>
      <c r="G49">
        <f t="shared" si="1"/>
        <v>47.208955223880594</v>
      </c>
      <c r="Y49" s="2" t="s">
        <v>28</v>
      </c>
      <c r="Z49" s="46">
        <v>44.039735099337747</v>
      </c>
      <c r="AA49" s="46">
        <v>88.031125827814591</v>
      </c>
      <c r="AB49" s="46">
        <v>43.34437086092715</v>
      </c>
      <c r="AC49" s="46">
        <v>93.125827814569533</v>
      </c>
      <c r="AD49" s="46">
        <v>45.921854304635765</v>
      </c>
    </row>
    <row r="50" spans="1:30" x14ac:dyDescent="0.35">
      <c r="A50" s="2" t="s">
        <v>28</v>
      </c>
      <c r="B50" s="46">
        <v>44.039735099337747</v>
      </c>
      <c r="C50" s="46">
        <v>43.34437086092715</v>
      </c>
      <c r="E50" t="str">
        <v>Financial Analyst</v>
      </c>
      <c r="F50">
        <f t="shared" si="0"/>
        <v>44.039735099337747</v>
      </c>
      <c r="G50">
        <f t="shared" si="1"/>
        <v>43.34437086092715</v>
      </c>
      <c r="Y50" s="2" t="s">
        <v>44</v>
      </c>
      <c r="Z50" s="46">
        <v>44.305970149253731</v>
      </c>
      <c r="AA50" s="46">
        <v>86.457462686567197</v>
      </c>
      <c r="AB50" s="46">
        <v>47.208955223880594</v>
      </c>
      <c r="AC50" s="46">
        <v>93.022388059701498</v>
      </c>
      <c r="AD50" s="46">
        <v>45.022388059701491</v>
      </c>
    </row>
    <row r="51" spans="1:30" x14ac:dyDescent="0.35">
      <c r="A51" s="2" t="s">
        <v>32</v>
      </c>
      <c r="B51" s="46">
        <v>44.031847133757964</v>
      </c>
      <c r="C51" s="46">
        <v>45.254777070063696</v>
      </c>
      <c r="E51" t="str">
        <v>HR Specialist</v>
      </c>
      <c r="F51">
        <f t="shared" si="0"/>
        <v>44.031847133757964</v>
      </c>
      <c r="G51">
        <f t="shared" si="1"/>
        <v>45.254777070063696</v>
      </c>
      <c r="Y51" s="2" t="s">
        <v>34</v>
      </c>
      <c r="Z51" s="46">
        <v>45.41317365269461</v>
      </c>
      <c r="AA51" s="46">
        <v>87.98502994011983</v>
      </c>
      <c r="AB51" s="46">
        <v>43.125748502994014</v>
      </c>
      <c r="AC51" s="46">
        <v>87.047904191616766</v>
      </c>
      <c r="AD51" s="46">
        <v>45.510778443113793</v>
      </c>
    </row>
    <row r="52" spans="1:30" x14ac:dyDescent="0.35">
      <c r="A52" s="2" t="s">
        <v>42</v>
      </c>
      <c r="B52" s="46">
        <v>44.01418439716312</v>
      </c>
      <c r="C52" s="46">
        <v>45.411347517730498</v>
      </c>
      <c r="E52" t="str">
        <v>Chef</v>
      </c>
      <c r="F52">
        <f t="shared" si="0"/>
        <v>44.01418439716312</v>
      </c>
      <c r="G52">
        <f t="shared" si="1"/>
        <v>45.411347517730498</v>
      </c>
      <c r="Y52" s="2" t="s">
        <v>30</v>
      </c>
      <c r="Z52" s="46">
        <v>45.816176470588232</v>
      </c>
      <c r="AA52" s="46">
        <v>89.81102941176465</v>
      </c>
      <c r="AB52" s="46">
        <v>41.352941176470587</v>
      </c>
      <c r="AC52" s="46">
        <v>88.713235294117652</v>
      </c>
      <c r="AD52" s="46">
        <v>45.612499999999997</v>
      </c>
    </row>
    <row r="53" spans="1:30" x14ac:dyDescent="0.35">
      <c r="A53" s="2" t="s">
        <v>35</v>
      </c>
      <c r="B53" s="46">
        <v>43.598484848484851</v>
      </c>
      <c r="C53" s="46">
        <v>45.856060606060609</v>
      </c>
      <c r="E53" t="str">
        <v>Lawyer</v>
      </c>
      <c r="F53">
        <f t="shared" si="0"/>
        <v>43.598484848484851</v>
      </c>
      <c r="G53">
        <f t="shared" si="1"/>
        <v>45.856060606060609</v>
      </c>
      <c r="Y53" s="2" t="s">
        <v>26</v>
      </c>
      <c r="Z53" s="46">
        <v>46.24</v>
      </c>
      <c r="AA53" s="46">
        <v>90.267999999999972</v>
      </c>
      <c r="AB53" s="46">
        <v>45.017142857142858</v>
      </c>
      <c r="AC53" s="46">
        <v>90.868571428571428</v>
      </c>
      <c r="AD53" s="46">
        <v>44.194285714285712</v>
      </c>
    </row>
    <row r="54" spans="1:30" x14ac:dyDescent="0.35">
      <c r="A54" s="2" t="s">
        <v>40</v>
      </c>
      <c r="B54" s="46">
        <v>16.583333333333332</v>
      </c>
      <c r="C54" s="46">
        <v>44.037878787878789</v>
      </c>
      <c r="E54" t="str">
        <v>Doctor</v>
      </c>
      <c r="F54">
        <f t="shared" si="0"/>
        <v>16.583333333333332</v>
      </c>
      <c r="G54">
        <f t="shared" si="1"/>
        <v>44.037878787878789</v>
      </c>
      <c r="Y54" s="2" t="s">
        <v>36</v>
      </c>
      <c r="Z54" s="46">
        <v>46.287425149700596</v>
      </c>
      <c r="AA54" s="46">
        <v>90.632934131736548</v>
      </c>
      <c r="AB54" s="46">
        <v>47.461077844311376</v>
      </c>
      <c r="AC54" s="46">
        <v>87.209580838323348</v>
      </c>
      <c r="AD54" s="46">
        <v>46.164670658682638</v>
      </c>
    </row>
    <row r="55" spans="1:30" x14ac:dyDescent="0.35">
      <c r="A55" s="2" t="s">
        <v>31</v>
      </c>
      <c r="B55" s="46">
        <v>15.897590361445783</v>
      </c>
      <c r="C55" s="46">
        <v>45.825301204819276</v>
      </c>
      <c r="E55" t="str">
        <v>Teacher</v>
      </c>
      <c r="F55">
        <f t="shared" si="0"/>
        <v>15.897590361445783</v>
      </c>
      <c r="G55">
        <f t="shared" si="1"/>
        <v>45.825301204819276</v>
      </c>
      <c r="Y55" s="2" t="s">
        <v>37</v>
      </c>
      <c r="Z55" s="46">
        <v>47.556249999999999</v>
      </c>
      <c r="AA55" s="46">
        <v>96.425624999999926</v>
      </c>
      <c r="AB55" s="46">
        <v>48.6</v>
      </c>
      <c r="AC55" s="46">
        <v>91.6</v>
      </c>
      <c r="AD55" s="46">
        <v>44.965000000000018</v>
      </c>
    </row>
    <row r="56" spans="1:30" x14ac:dyDescent="0.35">
      <c r="A56" s="2" t="s">
        <v>29</v>
      </c>
      <c r="B56" s="46">
        <v>15.807142857142857</v>
      </c>
      <c r="C56" s="46">
        <v>44.985714285714288</v>
      </c>
      <c r="E56" t="str">
        <v>AI Engineer</v>
      </c>
      <c r="F56">
        <f t="shared" si="0"/>
        <v>15.807142857142857</v>
      </c>
      <c r="G56">
        <f t="shared" si="1"/>
        <v>44.985714285714288</v>
      </c>
      <c r="Y56" s="2" t="s">
        <v>18</v>
      </c>
      <c r="Z56" s="46">
        <v>72.084415584415581</v>
      </c>
      <c r="AA56" s="46">
        <v>87.293506493506499</v>
      </c>
      <c r="AB56" s="46">
        <v>47</v>
      </c>
      <c r="AC56" s="46">
        <v>84.86363636363636</v>
      </c>
      <c r="AD56" s="46">
        <v>44.93701298701297</v>
      </c>
    </row>
    <row r="57" spans="1:30" x14ac:dyDescent="0.35">
      <c r="A57" s="2" t="s">
        <v>21</v>
      </c>
      <c r="B57" s="46">
        <v>15.543624161073826</v>
      </c>
      <c r="C57" s="46">
        <v>44.053691275167786</v>
      </c>
      <c r="E57" t="str">
        <v>Research Scientist</v>
      </c>
      <c r="F57">
        <f t="shared" si="0"/>
        <v>15.543624161073826</v>
      </c>
      <c r="G57">
        <f t="shared" si="1"/>
        <v>44.053691275167786</v>
      </c>
      <c r="Y57" s="2" t="s">
        <v>41</v>
      </c>
      <c r="Z57" s="46">
        <v>72.098039215686271</v>
      </c>
      <c r="AA57" s="46">
        <v>84.519607843137308</v>
      </c>
      <c r="AB57" s="46">
        <v>46.189542483660134</v>
      </c>
      <c r="AC57" s="46">
        <v>91.679738562091501</v>
      </c>
      <c r="AD57" s="46">
        <v>46.290849673202636</v>
      </c>
    </row>
    <row r="58" spans="1:30" x14ac:dyDescent="0.35">
      <c r="A58" s="2" t="s">
        <v>43</v>
      </c>
      <c r="B58" s="46">
        <v>15.471830985915492</v>
      </c>
      <c r="C58" s="46">
        <v>49.901408450704224</v>
      </c>
      <c r="E58" t="str">
        <v>Nurse</v>
      </c>
      <c r="F58">
        <f t="shared" si="0"/>
        <v>15.471830985915492</v>
      </c>
      <c r="G58">
        <f t="shared" si="1"/>
        <v>49.901408450704224</v>
      </c>
      <c r="Y58" s="2" t="s">
        <v>24</v>
      </c>
      <c r="Z58" s="46">
        <v>76.019230769230774</v>
      </c>
      <c r="AA58" s="46">
        <v>90.799358974359009</v>
      </c>
      <c r="AB58" s="46">
        <v>45.980769230769234</v>
      </c>
      <c r="AC58" s="46">
        <v>93.435897435897431</v>
      </c>
      <c r="AD58" s="46">
        <v>45.303846153846152</v>
      </c>
    </row>
    <row r="59" spans="1:30" x14ac:dyDescent="0.35">
      <c r="A59" s="2" t="s">
        <v>47</v>
      </c>
      <c r="B59" s="46">
        <v>45.464333333333336</v>
      </c>
      <c r="C59" s="46">
        <v>45.682333333333332</v>
      </c>
      <c r="Y59" s="2" t="s">
        <v>33</v>
      </c>
      <c r="Z59" s="46">
        <v>76.84210526315789</v>
      </c>
      <c r="AA59" s="46">
        <v>87.490977443608969</v>
      </c>
      <c r="AB59" s="46">
        <v>45.548872180451127</v>
      </c>
      <c r="AC59" s="46">
        <v>92.233082706766922</v>
      </c>
      <c r="AD59" s="46">
        <v>46.303007518796981</v>
      </c>
    </row>
    <row r="60" spans="1:30" x14ac:dyDescent="0.35">
      <c r="Y60" s="2" t="s">
        <v>39</v>
      </c>
      <c r="Z60" s="46">
        <v>76.909677419354836</v>
      </c>
      <c r="AA60" s="46">
        <v>87.209032258064511</v>
      </c>
      <c r="AB60" s="46">
        <v>47.12903225806452</v>
      </c>
      <c r="AC60" s="46">
        <v>92.341935483870969</v>
      </c>
      <c r="AD60" s="46">
        <v>44.726451612903233</v>
      </c>
    </row>
    <row r="61" spans="1:30" x14ac:dyDescent="0.35">
      <c r="Y61" s="2" t="s">
        <v>47</v>
      </c>
      <c r="Z61" s="46">
        <v>45.464333333333336</v>
      </c>
      <c r="AA61" s="46">
        <v>89.373599999999769</v>
      </c>
      <c r="AB61" s="46">
        <v>45.682333333333332</v>
      </c>
      <c r="AC61" s="46">
        <v>91.00833333333334</v>
      </c>
      <c r="AD61" s="46">
        <v>45.29916666666665</v>
      </c>
    </row>
    <row r="62" spans="1:30" x14ac:dyDescent="0.35">
      <c r="A62" s="1" t="s">
        <v>46</v>
      </c>
      <c r="B62" t="s">
        <v>57</v>
      </c>
      <c r="C62" t="s">
        <v>58</v>
      </c>
      <c r="E62" t="s">
        <v>50</v>
      </c>
      <c r="F62" t="s">
        <v>95</v>
      </c>
      <c r="G62" t="s">
        <v>97</v>
      </c>
    </row>
    <row r="63" spans="1:30" x14ac:dyDescent="0.35">
      <c r="A63" s="2" t="s">
        <v>39</v>
      </c>
      <c r="B63" s="46">
        <v>76.909677419354836</v>
      </c>
      <c r="C63" s="46">
        <v>92.341935483870969</v>
      </c>
      <c r="E63" t="str" cm="1">
        <f t="array" ref="E63:E82">A63:A82</f>
        <v>Retail Worker</v>
      </c>
      <c r="F63">
        <f>GETPIVOTDATA("Promedio de Automation_Probability_2030",$A$62,"Job_Title",A63)</f>
        <v>76.909677419354836</v>
      </c>
      <c r="G63">
        <f>GETPIVOTDATA("Promedio de Tech_Growth_Factor",$A$62,"Job_Title",A63)</f>
        <v>92.341935483870969</v>
      </c>
      <c r="Y63" s="41" t="s">
        <v>103</v>
      </c>
      <c r="Z63" s="42"/>
    </row>
    <row r="64" spans="1:30" x14ac:dyDescent="0.35">
      <c r="A64" s="2" t="s">
        <v>33</v>
      </c>
      <c r="B64" s="46">
        <v>76.84210526315789</v>
      </c>
      <c r="C64" s="46">
        <v>92.233082706766922</v>
      </c>
      <c r="E64" t="str">
        <v>Customer Support</v>
      </c>
      <c r="F64">
        <f t="shared" ref="F64:F82" si="2">GETPIVOTDATA("Promedio de Automation_Probability_2030",$A$62,"Job_Title",A64)</f>
        <v>76.84210526315789</v>
      </c>
      <c r="G64">
        <f t="shared" ref="G64:G82" si="3">GETPIVOTDATA("Promedio de Tech_Growth_Factor",$A$62,"Job_Title",A64)</f>
        <v>92.233082706766922</v>
      </c>
    </row>
    <row r="65" spans="1:31" x14ac:dyDescent="0.35">
      <c r="A65" s="2" t="s">
        <v>24</v>
      </c>
      <c r="B65" s="46">
        <v>76.019230769230774</v>
      </c>
      <c r="C65" s="46">
        <v>93.435897435897431</v>
      </c>
      <c r="E65" t="str">
        <v>Construction Worker</v>
      </c>
      <c r="F65">
        <f t="shared" si="2"/>
        <v>76.019230769230774</v>
      </c>
      <c r="G65">
        <f t="shared" si="3"/>
        <v>93.435897435897431</v>
      </c>
    </row>
    <row r="66" spans="1:31" x14ac:dyDescent="0.35">
      <c r="A66" s="2" t="s">
        <v>41</v>
      </c>
      <c r="B66" s="46">
        <v>72.098039215686271</v>
      </c>
      <c r="C66" s="46">
        <v>91.679738562091501</v>
      </c>
      <c r="E66" t="str">
        <v>Truck Driver</v>
      </c>
      <c r="F66">
        <f t="shared" si="2"/>
        <v>72.098039215686271</v>
      </c>
      <c r="G66">
        <f t="shared" si="3"/>
        <v>91.679738562091501</v>
      </c>
    </row>
    <row r="67" spans="1:31" x14ac:dyDescent="0.35">
      <c r="A67" s="2" t="s">
        <v>18</v>
      </c>
      <c r="B67" s="46">
        <v>72.084415584415581</v>
      </c>
      <c r="C67" s="46">
        <v>84.86363636363636</v>
      </c>
      <c r="E67" t="str">
        <v>Security Guard</v>
      </c>
      <c r="F67">
        <f t="shared" si="2"/>
        <v>72.084415584415581</v>
      </c>
      <c r="G67">
        <f t="shared" si="3"/>
        <v>84.86363636363636</v>
      </c>
    </row>
    <row r="68" spans="1:31" x14ac:dyDescent="0.35">
      <c r="A68" s="2" t="s">
        <v>37</v>
      </c>
      <c r="B68" s="46">
        <v>47.556249999999999</v>
      </c>
      <c r="C68" s="46">
        <v>91.6</v>
      </c>
      <c r="E68" t="str">
        <v>Graphic Designer</v>
      </c>
      <c r="F68">
        <f t="shared" si="2"/>
        <v>47.556249999999999</v>
      </c>
      <c r="G68">
        <f t="shared" si="3"/>
        <v>91.6</v>
      </c>
    </row>
    <row r="69" spans="1:31" ht="15" thickBot="1" x14ac:dyDescent="0.4">
      <c r="A69" s="2" t="s">
        <v>36</v>
      </c>
      <c r="B69" s="46">
        <v>46.287425149700596</v>
      </c>
      <c r="C69" s="46">
        <v>87.209580838323348</v>
      </c>
      <c r="E69" t="str">
        <v>Data Scientist</v>
      </c>
      <c r="F69">
        <f t="shared" si="2"/>
        <v>46.287425149700596</v>
      </c>
      <c r="G69">
        <f t="shared" si="3"/>
        <v>87.209580838323348</v>
      </c>
    </row>
    <row r="70" spans="1:31" x14ac:dyDescent="0.35">
      <c r="A70" s="2" t="s">
        <v>26</v>
      </c>
      <c r="B70" s="46">
        <v>46.24</v>
      </c>
      <c r="C70" s="46">
        <v>90.868571428571428</v>
      </c>
      <c r="E70" t="str">
        <v>Software Engineer</v>
      </c>
      <c r="F70">
        <f t="shared" si="2"/>
        <v>46.24</v>
      </c>
      <c r="G70">
        <f t="shared" si="3"/>
        <v>90.868571428571428</v>
      </c>
      <c r="AD70" s="28" t="s">
        <v>120</v>
      </c>
      <c r="AE70" s="28"/>
    </row>
    <row r="71" spans="1:31" ht="15" thickBot="1" x14ac:dyDescent="0.4">
      <c r="A71" s="2" t="s">
        <v>30</v>
      </c>
      <c r="B71" s="46">
        <v>45.816176470588232</v>
      </c>
      <c r="C71" s="46">
        <v>88.713235294117652</v>
      </c>
      <c r="E71" t="str">
        <v>Mechanic</v>
      </c>
      <c r="F71">
        <f t="shared" si="2"/>
        <v>45.816176470588232</v>
      </c>
      <c r="G71">
        <f t="shared" si="3"/>
        <v>88.713235294117652</v>
      </c>
    </row>
    <row r="72" spans="1:31" x14ac:dyDescent="0.35">
      <c r="A72" s="2" t="s">
        <v>34</v>
      </c>
      <c r="B72" s="46">
        <v>45.41317365269461</v>
      </c>
      <c r="C72" s="46">
        <v>87.047904191616766</v>
      </c>
      <c r="E72" t="str">
        <v>UX Researcher</v>
      </c>
      <c r="F72">
        <f t="shared" si="2"/>
        <v>45.41317365269461</v>
      </c>
      <c r="G72">
        <f t="shared" si="3"/>
        <v>87.047904191616766</v>
      </c>
      <c r="V72" s="28" t="s">
        <v>119</v>
      </c>
      <c r="W72" s="28"/>
      <c r="AD72" t="s">
        <v>59</v>
      </c>
      <c r="AE72">
        <v>45.682333333333332</v>
      </c>
    </row>
    <row r="73" spans="1:31" x14ac:dyDescent="0.35">
      <c r="A73" s="2" t="s">
        <v>44</v>
      </c>
      <c r="B73" s="46">
        <v>44.305970149253731</v>
      </c>
      <c r="C73" s="46">
        <v>93.022388059701498</v>
      </c>
      <c r="E73" t="str">
        <v>Marketing Manager</v>
      </c>
      <c r="F73">
        <f t="shared" si="2"/>
        <v>44.305970149253731</v>
      </c>
      <c r="G73">
        <f t="shared" si="3"/>
        <v>93.022388059701498</v>
      </c>
      <c r="AD73" t="s">
        <v>109</v>
      </c>
      <c r="AE73">
        <v>0.54879137703717185</v>
      </c>
    </row>
    <row r="74" spans="1:31" x14ac:dyDescent="0.35">
      <c r="A74" s="2" t="s">
        <v>28</v>
      </c>
      <c r="B74" s="46">
        <v>44.039735099337747</v>
      </c>
      <c r="C74" s="46">
        <v>93.125827814569533</v>
      </c>
      <c r="E74" t="str">
        <v>Financial Analyst</v>
      </c>
      <c r="F74">
        <f t="shared" si="2"/>
        <v>44.039735099337747</v>
      </c>
      <c r="G74">
        <f t="shared" si="3"/>
        <v>93.125827814569533</v>
      </c>
      <c r="V74" t="s">
        <v>59</v>
      </c>
      <c r="W74">
        <v>91.00833333333334</v>
      </c>
      <c r="AD74" t="s">
        <v>110</v>
      </c>
      <c r="AE74">
        <v>46</v>
      </c>
    </row>
    <row r="75" spans="1:31" x14ac:dyDescent="0.35">
      <c r="A75" s="2" t="s">
        <v>32</v>
      </c>
      <c r="B75" s="46">
        <v>44.031847133757964</v>
      </c>
      <c r="C75" s="46">
        <v>89.566878980891715</v>
      </c>
      <c r="E75" t="str">
        <v>HR Specialist</v>
      </c>
      <c r="F75">
        <f t="shared" si="2"/>
        <v>44.031847133757964</v>
      </c>
      <c r="G75">
        <f t="shared" si="3"/>
        <v>89.566878980891715</v>
      </c>
      <c r="V75" t="s">
        <v>109</v>
      </c>
      <c r="W75">
        <v>0.6985763951388092</v>
      </c>
      <c r="AD75" t="s">
        <v>111</v>
      </c>
      <c r="AE75">
        <v>1</v>
      </c>
    </row>
    <row r="76" spans="1:31" x14ac:dyDescent="0.35">
      <c r="A76" s="2" t="s">
        <v>42</v>
      </c>
      <c r="B76" s="46">
        <v>44.01418439716312</v>
      </c>
      <c r="C76" s="46">
        <v>97.411347517730491</v>
      </c>
      <c r="E76" t="str">
        <v>Chef</v>
      </c>
      <c r="F76">
        <f t="shared" si="2"/>
        <v>44.01418439716312</v>
      </c>
      <c r="G76">
        <f t="shared" si="3"/>
        <v>97.411347517730491</v>
      </c>
      <c r="V76" t="s">
        <v>110</v>
      </c>
      <c r="W76">
        <v>95</v>
      </c>
      <c r="AD76" t="s">
        <v>112</v>
      </c>
      <c r="AE76">
        <v>30.058541656758166</v>
      </c>
    </row>
    <row r="77" spans="1:31" x14ac:dyDescent="0.35">
      <c r="A77" s="2" t="s">
        <v>35</v>
      </c>
      <c r="B77" s="46">
        <v>43.598484848484851</v>
      </c>
      <c r="C77" s="46">
        <v>95.848484848484844</v>
      </c>
      <c r="E77" t="str">
        <v>Lawyer</v>
      </c>
      <c r="F77">
        <f t="shared" si="2"/>
        <v>43.598484848484851</v>
      </c>
      <c r="G77">
        <f t="shared" si="3"/>
        <v>95.848484848484844</v>
      </c>
      <c r="V77" t="s">
        <v>111</v>
      </c>
      <c r="W77">
        <v>145</v>
      </c>
      <c r="AD77" t="s">
        <v>113</v>
      </c>
      <c r="AE77">
        <v>903.51592653106604</v>
      </c>
    </row>
    <row r="78" spans="1:31" x14ac:dyDescent="0.35">
      <c r="A78" s="2" t="s">
        <v>40</v>
      </c>
      <c r="B78" s="46">
        <v>16.583333333333332</v>
      </c>
      <c r="C78" s="46">
        <v>88.946969696969703</v>
      </c>
      <c r="E78" t="str">
        <v>Doctor</v>
      </c>
      <c r="F78">
        <f t="shared" si="2"/>
        <v>16.583333333333332</v>
      </c>
      <c r="G78">
        <f t="shared" si="3"/>
        <v>88.946969696969703</v>
      </c>
      <c r="V78" t="s">
        <v>112</v>
      </c>
      <c r="W78">
        <v>38.262604975816807</v>
      </c>
      <c r="AD78" t="s">
        <v>114</v>
      </c>
      <c r="AE78">
        <v>-1.2504548194604335</v>
      </c>
    </row>
    <row r="79" spans="1:31" x14ac:dyDescent="0.35">
      <c r="A79" s="2" t="s">
        <v>31</v>
      </c>
      <c r="B79" s="46">
        <v>15.897590361445783</v>
      </c>
      <c r="C79" s="46">
        <v>93.506024096385545</v>
      </c>
      <c r="E79" t="str">
        <v>Teacher</v>
      </c>
      <c r="F79">
        <f t="shared" si="2"/>
        <v>15.897590361445783</v>
      </c>
      <c r="G79">
        <f t="shared" si="3"/>
        <v>93.506024096385545</v>
      </c>
      <c r="V79" t="s">
        <v>113</v>
      </c>
      <c r="W79">
        <v>1464.0269395354012</v>
      </c>
      <c r="AD79" t="s">
        <v>115</v>
      </c>
      <c r="AE79">
        <v>9.4728514474392345E-2</v>
      </c>
    </row>
    <row r="80" spans="1:31" x14ac:dyDescent="0.35">
      <c r="A80" s="2" t="s">
        <v>29</v>
      </c>
      <c r="B80" s="46">
        <v>15.807142857142857</v>
      </c>
      <c r="C80" s="46">
        <v>91.48571428571428</v>
      </c>
      <c r="E80" t="str">
        <v>AI Engineer</v>
      </c>
      <c r="F80">
        <f t="shared" si="2"/>
        <v>15.807142857142857</v>
      </c>
      <c r="G80">
        <f t="shared" si="3"/>
        <v>91.48571428571428</v>
      </c>
      <c r="V80" t="s">
        <v>114</v>
      </c>
      <c r="W80">
        <v>-0.30112292224114068</v>
      </c>
      <c r="AD80" t="s">
        <v>116</v>
      </c>
      <c r="AE80">
        <v>99</v>
      </c>
    </row>
    <row r="81" spans="1:31" x14ac:dyDescent="0.35">
      <c r="A81" s="2" t="s">
        <v>21</v>
      </c>
      <c r="B81" s="46">
        <v>15.543624161073826</v>
      </c>
      <c r="C81" s="46">
        <v>88.053691275167779</v>
      </c>
      <c r="E81" t="str">
        <v>Research Scientist</v>
      </c>
      <c r="F81">
        <f t="shared" si="2"/>
        <v>15.543624161073826</v>
      </c>
      <c r="G81">
        <f t="shared" si="3"/>
        <v>88.053691275167779</v>
      </c>
      <c r="V81" t="s">
        <v>115</v>
      </c>
      <c r="W81">
        <v>-0.58818095015638183</v>
      </c>
      <c r="AD81" t="s">
        <v>62</v>
      </c>
      <c r="AE81">
        <v>0</v>
      </c>
    </row>
    <row r="82" spans="1:31" x14ac:dyDescent="0.35">
      <c r="A82" s="2" t="s">
        <v>43</v>
      </c>
      <c r="B82" s="46">
        <v>15.471830985915492</v>
      </c>
      <c r="C82" s="46">
        <v>90.718309859154928</v>
      </c>
      <c r="E82" t="str">
        <v>Nurse</v>
      </c>
      <c r="F82">
        <f t="shared" si="2"/>
        <v>15.471830985915492</v>
      </c>
      <c r="G82">
        <f t="shared" si="3"/>
        <v>90.718309859154928</v>
      </c>
      <c r="V82" t="s">
        <v>116</v>
      </c>
      <c r="W82">
        <v>144</v>
      </c>
      <c r="AD82" t="s">
        <v>63</v>
      </c>
      <c r="AE82">
        <v>99</v>
      </c>
    </row>
    <row r="83" spans="1:31" x14ac:dyDescent="0.35">
      <c r="A83" s="2" t="s">
        <v>47</v>
      </c>
      <c r="B83" s="46">
        <v>45.464333333333336</v>
      </c>
      <c r="C83" s="46">
        <v>91.00833333333334</v>
      </c>
      <c r="V83" t="s">
        <v>62</v>
      </c>
      <c r="W83">
        <v>5</v>
      </c>
      <c r="AD83" t="s">
        <v>117</v>
      </c>
      <c r="AE83">
        <v>137047</v>
      </c>
    </row>
    <row r="84" spans="1:31" ht="15" thickBot="1" x14ac:dyDescent="0.4">
      <c r="V84" t="s">
        <v>63</v>
      </c>
      <c r="W84">
        <v>149</v>
      </c>
      <c r="AD84" s="27" t="s">
        <v>118</v>
      </c>
      <c r="AE84" s="27">
        <v>3000</v>
      </c>
    </row>
    <row r="85" spans="1:31" x14ac:dyDescent="0.35">
      <c r="A85" s="1" t="s">
        <v>46</v>
      </c>
      <c r="B85" t="s">
        <v>57</v>
      </c>
      <c r="C85" t="s">
        <v>73</v>
      </c>
      <c r="E85" t="s">
        <v>50</v>
      </c>
      <c r="F85" t="s">
        <v>95</v>
      </c>
      <c r="G85" t="s">
        <v>98</v>
      </c>
      <c r="V85" t="s">
        <v>117</v>
      </c>
      <c r="W85">
        <v>273025</v>
      </c>
    </row>
    <row r="86" spans="1:31" ht="15" thickBot="1" x14ac:dyDescent="0.4">
      <c r="A86" s="2" t="s">
        <v>39</v>
      </c>
      <c r="B86" s="46">
        <v>76.909677419354836</v>
      </c>
      <c r="C86" s="46">
        <v>44.726451612903233</v>
      </c>
      <c r="E86" t="str" cm="1">
        <f t="array" ref="E86:E105">A86:A105</f>
        <v>Retail Worker</v>
      </c>
      <c r="F86">
        <f>GETPIVOTDATA("Promedio de Automation_Probability_2030",$A$85,"Job_Title",A86)</f>
        <v>76.909677419354836</v>
      </c>
      <c r="G86">
        <f>GETPIVOTDATA("Promedio de Overall_Skills",$A$85,"Job_Title",A86)</f>
        <v>44.726451612903233</v>
      </c>
      <c r="V86" s="27" t="s">
        <v>118</v>
      </c>
      <c r="W86" s="27">
        <v>3000</v>
      </c>
    </row>
    <row r="87" spans="1:31" x14ac:dyDescent="0.35">
      <c r="A87" s="2" t="s">
        <v>33</v>
      </c>
      <c r="B87" s="46">
        <v>76.84210526315789</v>
      </c>
      <c r="C87" s="46">
        <v>46.303007518796981</v>
      </c>
      <c r="E87" t="str">
        <v>Customer Support</v>
      </c>
      <c r="F87">
        <f>GETPIVOTDATA("Promedio de Automation_Probability_2030",$A$85,"Job_Title",A87)</f>
        <v>76.84210526315789</v>
      </c>
      <c r="G87">
        <f t="shared" ref="G87:G105" si="4">GETPIVOTDATA("Promedio de Overall_Skills",$A$85,"Job_Title",A87)</f>
        <v>46.303007518796981</v>
      </c>
    </row>
    <row r="88" spans="1:31" x14ac:dyDescent="0.35">
      <c r="A88" s="2" t="s">
        <v>24</v>
      </c>
      <c r="B88" s="46">
        <v>76.019230769230774</v>
      </c>
      <c r="C88" s="46">
        <v>45.303846153846152</v>
      </c>
      <c r="E88" t="str">
        <v>Construction Worker</v>
      </c>
      <c r="F88">
        <f t="shared" ref="F88:F105" si="5">GETPIVOTDATA("Promedio de Automation_Probability_2030",$A$85,"Job_Title",A88)</f>
        <v>76.019230769230774</v>
      </c>
      <c r="G88">
        <f t="shared" si="4"/>
        <v>45.303846153846152</v>
      </c>
    </row>
    <row r="89" spans="1:31" x14ac:dyDescent="0.35">
      <c r="A89" s="2" t="s">
        <v>41</v>
      </c>
      <c r="B89" s="46">
        <v>72.098039215686271</v>
      </c>
      <c r="C89" s="46">
        <v>46.290849673202636</v>
      </c>
      <c r="E89" t="str">
        <v>Truck Driver</v>
      </c>
      <c r="F89">
        <f t="shared" si="5"/>
        <v>72.098039215686271</v>
      </c>
      <c r="G89">
        <f t="shared" si="4"/>
        <v>46.290849673202636</v>
      </c>
    </row>
    <row r="90" spans="1:31" ht="15" thickBot="1" x14ac:dyDescent="0.4">
      <c r="A90" s="2" t="s">
        <v>18</v>
      </c>
      <c r="B90" s="46">
        <v>72.084415584415581</v>
      </c>
      <c r="C90" s="46">
        <v>44.93701298701297</v>
      </c>
      <c r="E90" t="str">
        <v>Security Guard</v>
      </c>
      <c r="F90">
        <f t="shared" si="5"/>
        <v>72.084415584415581</v>
      </c>
      <c r="G90">
        <f t="shared" si="4"/>
        <v>44.93701298701297</v>
      </c>
    </row>
    <row r="91" spans="1:31" ht="15" thickBot="1" x14ac:dyDescent="0.4">
      <c r="A91" s="2" t="s">
        <v>37</v>
      </c>
      <c r="B91" s="46">
        <v>47.556249999999999</v>
      </c>
      <c r="C91" s="46">
        <v>44.965000000000018</v>
      </c>
      <c r="E91" t="str">
        <v>Graphic Designer</v>
      </c>
      <c r="F91">
        <f t="shared" si="5"/>
        <v>47.556249999999999</v>
      </c>
      <c r="G91">
        <f t="shared" si="4"/>
        <v>44.965000000000018</v>
      </c>
      <c r="V91" s="28" t="s">
        <v>68</v>
      </c>
      <c r="W91" s="28"/>
    </row>
    <row r="92" spans="1:31" x14ac:dyDescent="0.35">
      <c r="A92" s="2" t="s">
        <v>36</v>
      </c>
      <c r="B92" s="46">
        <v>46.287425149700596</v>
      </c>
      <c r="C92" s="46">
        <v>46.164670658682638</v>
      </c>
      <c r="E92" t="str">
        <v>Data Scientist</v>
      </c>
      <c r="F92">
        <f t="shared" si="5"/>
        <v>46.287425149700596</v>
      </c>
      <c r="G92">
        <f t="shared" si="4"/>
        <v>46.164670658682638</v>
      </c>
      <c r="AD92" s="28" t="s">
        <v>51</v>
      </c>
      <c r="AE92" s="28"/>
    </row>
    <row r="93" spans="1:31" x14ac:dyDescent="0.35">
      <c r="A93" s="2" t="s">
        <v>26</v>
      </c>
      <c r="B93" s="46">
        <v>46.24</v>
      </c>
      <c r="C93" s="46">
        <v>44.194285714285712</v>
      </c>
      <c r="E93" t="str">
        <v>Software Engineer</v>
      </c>
      <c r="F93">
        <f t="shared" si="5"/>
        <v>46.24</v>
      </c>
      <c r="G93">
        <f t="shared" si="4"/>
        <v>44.194285714285712</v>
      </c>
      <c r="V93" t="s">
        <v>59</v>
      </c>
      <c r="W93">
        <v>45.464333333333336</v>
      </c>
    </row>
    <row r="94" spans="1:31" x14ac:dyDescent="0.35">
      <c r="A94" s="2" t="s">
        <v>30</v>
      </c>
      <c r="B94" s="46">
        <v>45.816176470588232</v>
      </c>
      <c r="C94" s="46">
        <v>45.612499999999997</v>
      </c>
      <c r="E94" t="str">
        <v>Mechanic</v>
      </c>
      <c r="F94">
        <f t="shared" si="5"/>
        <v>45.816176470588232</v>
      </c>
      <c r="G94">
        <f t="shared" si="4"/>
        <v>45.612499999999997</v>
      </c>
      <c r="V94" t="s">
        <v>109</v>
      </c>
      <c r="W94">
        <v>0.49554693509756587</v>
      </c>
      <c r="AD94" t="s">
        <v>59</v>
      </c>
      <c r="AE94">
        <v>45.299166666666636</v>
      </c>
    </row>
    <row r="95" spans="1:31" x14ac:dyDescent="0.35">
      <c r="A95" s="2" t="s">
        <v>34</v>
      </c>
      <c r="B95" s="46">
        <v>45.41317365269461</v>
      </c>
      <c r="C95" s="46">
        <v>45.510778443113793</v>
      </c>
      <c r="E95" t="str">
        <v>UX Researcher</v>
      </c>
      <c r="F95">
        <f t="shared" si="5"/>
        <v>45.41317365269461</v>
      </c>
      <c r="G95">
        <f t="shared" si="4"/>
        <v>45.510778443113793</v>
      </c>
      <c r="V95" t="s">
        <v>110</v>
      </c>
      <c r="W95">
        <v>45</v>
      </c>
      <c r="AD95" t="s">
        <v>109</v>
      </c>
      <c r="AE95">
        <v>0.17471834076990034</v>
      </c>
    </row>
    <row r="96" spans="1:31" x14ac:dyDescent="0.35">
      <c r="A96" s="2" t="s">
        <v>44</v>
      </c>
      <c r="B96" s="46">
        <v>44.305970149253731</v>
      </c>
      <c r="C96" s="46">
        <v>45.022388059701491</v>
      </c>
      <c r="E96" t="str">
        <v>Marketing Manager</v>
      </c>
      <c r="F96">
        <f t="shared" si="5"/>
        <v>44.305970149253731</v>
      </c>
      <c r="G96">
        <f t="shared" si="4"/>
        <v>45.022388059701491</v>
      </c>
      <c r="V96" t="s">
        <v>111</v>
      </c>
      <c r="W96">
        <v>9</v>
      </c>
      <c r="AD96" t="s">
        <v>110</v>
      </c>
      <c r="AE96">
        <v>45.2</v>
      </c>
    </row>
    <row r="97" spans="1:31" x14ac:dyDescent="0.35">
      <c r="A97" s="2" t="s">
        <v>28</v>
      </c>
      <c r="B97" s="46">
        <v>44.039735099337747</v>
      </c>
      <c r="C97" s="46">
        <v>45.921854304635765</v>
      </c>
      <c r="E97" t="str">
        <v>Financial Analyst</v>
      </c>
      <c r="F97">
        <f t="shared" si="5"/>
        <v>44.039735099337747</v>
      </c>
      <c r="G97">
        <f t="shared" si="4"/>
        <v>45.921854304635765</v>
      </c>
      <c r="V97" t="s">
        <v>112</v>
      </c>
      <c r="W97">
        <v>27.142223465548536</v>
      </c>
      <c r="AD97" t="s">
        <v>111</v>
      </c>
      <c r="AE97">
        <v>46.2</v>
      </c>
    </row>
    <row r="98" spans="1:31" x14ac:dyDescent="0.35">
      <c r="A98" s="2" t="s">
        <v>32</v>
      </c>
      <c r="B98" s="46">
        <v>44.031847133757964</v>
      </c>
      <c r="C98" s="46">
        <v>46.491082802547751</v>
      </c>
      <c r="E98" t="str">
        <v>HR Specialist</v>
      </c>
      <c r="F98">
        <f t="shared" si="5"/>
        <v>44.031847133757964</v>
      </c>
      <c r="G98">
        <f t="shared" si="4"/>
        <v>46.491082802547751</v>
      </c>
      <c r="V98" t="s">
        <v>113</v>
      </c>
      <c r="W98">
        <v>736.70029465377354</v>
      </c>
      <c r="AD98" t="s">
        <v>112</v>
      </c>
      <c r="AE98">
        <v>9.5697176449548955</v>
      </c>
    </row>
    <row r="99" spans="1:31" x14ac:dyDescent="0.35">
      <c r="A99" s="2" t="s">
        <v>42</v>
      </c>
      <c r="B99" s="46">
        <v>44.01418439716312</v>
      </c>
      <c r="C99" s="46">
        <v>45.22127659574469</v>
      </c>
      <c r="E99" t="str">
        <v>Chef</v>
      </c>
      <c r="F99">
        <f t="shared" si="5"/>
        <v>44.01418439716312</v>
      </c>
      <c r="G99">
        <f t="shared" si="4"/>
        <v>45.22127659574469</v>
      </c>
      <c r="V99" t="s">
        <v>114</v>
      </c>
      <c r="W99">
        <v>-1.1340308945997239</v>
      </c>
      <c r="AD99" t="s">
        <v>113</v>
      </c>
      <c r="AE99">
        <v>91.57949580416107</v>
      </c>
    </row>
    <row r="100" spans="1:31" x14ac:dyDescent="0.35">
      <c r="A100" s="2" t="s">
        <v>35</v>
      </c>
      <c r="B100" s="46">
        <v>43.598484848484851</v>
      </c>
      <c r="C100" s="46">
        <v>43.682575757575755</v>
      </c>
      <c r="E100" t="str">
        <v>Lawyer</v>
      </c>
      <c r="F100">
        <f t="shared" si="5"/>
        <v>43.598484848484851</v>
      </c>
      <c r="G100">
        <f t="shared" si="4"/>
        <v>43.682575757575755</v>
      </c>
      <c r="V100" t="s">
        <v>115</v>
      </c>
      <c r="W100">
        <v>5.6251404981779926E-2</v>
      </c>
      <c r="AD100" t="s">
        <v>114</v>
      </c>
      <c r="AE100">
        <v>3.9414387323930544E-2</v>
      </c>
    </row>
    <row r="101" spans="1:31" x14ac:dyDescent="0.35">
      <c r="A101" s="2" t="s">
        <v>40</v>
      </c>
      <c r="B101" s="46">
        <v>16.583333333333332</v>
      </c>
      <c r="C101" s="46">
        <v>44.150757575757574</v>
      </c>
      <c r="E101" t="str">
        <v>Doctor</v>
      </c>
      <c r="F101">
        <f t="shared" si="5"/>
        <v>16.583333333333332</v>
      </c>
      <c r="G101">
        <f t="shared" si="4"/>
        <v>44.150757575757574</v>
      </c>
      <c r="V101" t="s">
        <v>116</v>
      </c>
      <c r="W101">
        <v>94</v>
      </c>
      <c r="AD101" t="s">
        <v>115</v>
      </c>
      <c r="AE101">
        <v>7.7985299823836896E-2</v>
      </c>
    </row>
    <row r="102" spans="1:31" x14ac:dyDescent="0.35">
      <c r="A102" s="2" t="s">
        <v>31</v>
      </c>
      <c r="B102" s="46">
        <v>15.897590361445783</v>
      </c>
      <c r="C102" s="46">
        <v>44.845783132530123</v>
      </c>
      <c r="E102" t="str">
        <v>Teacher</v>
      </c>
      <c r="F102">
        <f t="shared" si="5"/>
        <v>15.897590361445783</v>
      </c>
      <c r="G102">
        <f t="shared" si="4"/>
        <v>44.845783132530123</v>
      </c>
      <c r="V102" t="s">
        <v>62</v>
      </c>
      <c r="W102">
        <v>1</v>
      </c>
      <c r="AD102" t="s">
        <v>116</v>
      </c>
      <c r="AE102">
        <v>66.899999999999991</v>
      </c>
    </row>
    <row r="103" spans="1:31" x14ac:dyDescent="0.35">
      <c r="A103" s="2" t="s">
        <v>29</v>
      </c>
      <c r="B103" s="46">
        <v>15.807142857142857</v>
      </c>
      <c r="C103" s="46">
        <v>45.027142857142856</v>
      </c>
      <c r="E103" t="str">
        <v>AI Engineer</v>
      </c>
      <c r="F103">
        <f t="shared" si="5"/>
        <v>15.807142857142857</v>
      </c>
      <c r="G103">
        <f t="shared" si="4"/>
        <v>45.027142857142856</v>
      </c>
      <c r="V103" t="s">
        <v>63</v>
      </c>
      <c r="W103">
        <v>95</v>
      </c>
      <c r="AD103" t="s">
        <v>62</v>
      </c>
      <c r="AE103">
        <v>12.7</v>
      </c>
    </row>
    <row r="104" spans="1:31" x14ac:dyDescent="0.35">
      <c r="A104" s="2" t="s">
        <v>21</v>
      </c>
      <c r="B104" s="46">
        <v>15.543624161073826</v>
      </c>
      <c r="C104" s="46">
        <v>45.600671140939596</v>
      </c>
      <c r="E104" t="str">
        <v>Research Scientist</v>
      </c>
      <c r="F104">
        <f t="shared" si="5"/>
        <v>15.543624161073826</v>
      </c>
      <c r="G104">
        <f t="shared" si="4"/>
        <v>45.600671140939596</v>
      </c>
      <c r="V104" t="s">
        <v>117</v>
      </c>
      <c r="W104">
        <v>136393</v>
      </c>
      <c r="AD104" t="s">
        <v>63</v>
      </c>
      <c r="AE104">
        <v>79.599999999999994</v>
      </c>
    </row>
    <row r="105" spans="1:31" ht="15" thickBot="1" x14ac:dyDescent="0.4">
      <c r="A105" s="2" t="s">
        <v>43</v>
      </c>
      <c r="B105" s="46">
        <v>15.471830985915492</v>
      </c>
      <c r="C105" s="46">
        <v>45.885211267605641</v>
      </c>
      <c r="E105" t="str">
        <v>Nurse</v>
      </c>
      <c r="F105">
        <f t="shared" si="5"/>
        <v>15.471830985915492</v>
      </c>
      <c r="G105">
        <f t="shared" si="4"/>
        <v>45.885211267605641</v>
      </c>
      <c r="V105" s="27" t="s">
        <v>118</v>
      </c>
      <c r="W105" s="27">
        <v>3000</v>
      </c>
      <c r="AD105" t="s">
        <v>117</v>
      </c>
      <c r="AE105">
        <v>135897.49999999991</v>
      </c>
    </row>
    <row r="106" spans="1:31" ht="15" thickBot="1" x14ac:dyDescent="0.4">
      <c r="A106" s="2" t="s">
        <v>47</v>
      </c>
      <c r="B106" s="46">
        <v>45.464333333333336</v>
      </c>
      <c r="C106" s="46">
        <v>45.29916666666665</v>
      </c>
      <c r="AD106" s="27" t="s">
        <v>118</v>
      </c>
      <c r="AE106" s="27">
        <v>3000</v>
      </c>
    </row>
    <row r="109" spans="1:31" x14ac:dyDescent="0.35">
      <c r="A109" s="1" t="s">
        <v>46</v>
      </c>
      <c r="B109" t="s">
        <v>57</v>
      </c>
      <c r="C109" t="s">
        <v>72</v>
      </c>
      <c r="E109" t="s">
        <v>50</v>
      </c>
      <c r="F109" t="s">
        <v>95</v>
      </c>
      <c r="G109" t="s">
        <v>70</v>
      </c>
    </row>
    <row r="110" spans="1:31" x14ac:dyDescent="0.35">
      <c r="A110" s="2" t="s">
        <v>39</v>
      </c>
      <c r="B110" s="46">
        <v>76.909677419354836</v>
      </c>
      <c r="C110" s="46">
        <v>87.209032258064511</v>
      </c>
      <c r="E110" t="str" cm="1">
        <f t="array" ref="E110:E129">A110:A129</f>
        <v>Retail Worker</v>
      </c>
      <c r="F110">
        <f>GETPIVOTDATA("Promedio de Automation_Probability_2030",$A$109,"Job_Title",A110)</f>
        <v>76.909677419354836</v>
      </c>
      <c r="G110">
        <f>GETPIVOTDATA("Promedio de Salary_k",$A$109,"Job_Title",A110)</f>
        <v>87.209032258064511</v>
      </c>
    </row>
    <row r="111" spans="1:31" x14ac:dyDescent="0.35">
      <c r="A111" s="2" t="s">
        <v>33</v>
      </c>
      <c r="B111" s="46">
        <v>76.84210526315789</v>
      </c>
      <c r="C111" s="46">
        <v>87.490977443608969</v>
      </c>
      <c r="E111" t="str">
        <v>Customer Support</v>
      </c>
      <c r="F111">
        <f t="shared" ref="F111:F129" si="6">GETPIVOTDATA("Promedio de Automation_Probability_2030",$A$109,"Job_Title",A111)</f>
        <v>76.84210526315789</v>
      </c>
      <c r="G111">
        <f t="shared" ref="G111:G129" si="7">GETPIVOTDATA("Promedio de Salary_k",$A$109,"Job_Title",A111)</f>
        <v>87.490977443608969</v>
      </c>
    </row>
    <row r="112" spans="1:31" x14ac:dyDescent="0.35">
      <c r="A112" s="2" t="s">
        <v>24</v>
      </c>
      <c r="B112" s="46">
        <v>76.019230769230774</v>
      </c>
      <c r="C112" s="46">
        <v>90.799358974359009</v>
      </c>
      <c r="E112" t="str">
        <v>Construction Worker</v>
      </c>
      <c r="F112">
        <f t="shared" si="6"/>
        <v>76.019230769230774</v>
      </c>
      <c r="G112">
        <f t="shared" si="7"/>
        <v>90.799358974359009</v>
      </c>
    </row>
    <row r="113" spans="1:31" x14ac:dyDescent="0.35">
      <c r="A113" s="2" t="s">
        <v>41</v>
      </c>
      <c r="B113" s="46">
        <v>72.098039215686271</v>
      </c>
      <c r="C113" s="46">
        <v>84.519607843137308</v>
      </c>
      <c r="E113" t="str">
        <v>Truck Driver</v>
      </c>
      <c r="F113">
        <f t="shared" si="6"/>
        <v>72.098039215686271</v>
      </c>
      <c r="G113">
        <f t="shared" si="7"/>
        <v>84.519607843137308</v>
      </c>
    </row>
    <row r="114" spans="1:31" x14ac:dyDescent="0.35">
      <c r="A114" s="2" t="s">
        <v>18</v>
      </c>
      <c r="B114" s="46">
        <v>72.084415584415581</v>
      </c>
      <c r="C114" s="46">
        <v>87.293506493506499</v>
      </c>
      <c r="E114" t="str">
        <v>Security Guard</v>
      </c>
      <c r="F114">
        <f t="shared" si="6"/>
        <v>72.084415584415581</v>
      </c>
      <c r="G114">
        <f t="shared" si="7"/>
        <v>87.293506493506499</v>
      </c>
    </row>
    <row r="115" spans="1:31" ht="15" thickBot="1" x14ac:dyDescent="0.4">
      <c r="A115" s="2" t="s">
        <v>37</v>
      </c>
      <c r="B115" s="46">
        <v>47.556249999999999</v>
      </c>
      <c r="C115" s="46">
        <v>96.425624999999926</v>
      </c>
      <c r="E115" t="str">
        <v>Graphic Designer</v>
      </c>
      <c r="F115">
        <f t="shared" si="6"/>
        <v>47.556249999999999</v>
      </c>
      <c r="G115">
        <f t="shared" si="7"/>
        <v>96.425624999999926</v>
      </c>
    </row>
    <row r="116" spans="1:31" x14ac:dyDescent="0.35">
      <c r="A116" s="2" t="s">
        <v>36</v>
      </c>
      <c r="B116" s="46">
        <v>46.287425149700596</v>
      </c>
      <c r="C116" s="46">
        <v>90.632934131736548</v>
      </c>
      <c r="E116" t="str">
        <v>Data Scientist</v>
      </c>
      <c r="F116">
        <f t="shared" si="6"/>
        <v>46.287425149700596</v>
      </c>
      <c r="G116">
        <f t="shared" si="7"/>
        <v>90.632934131736548</v>
      </c>
      <c r="AD116" s="28" t="s">
        <v>70</v>
      </c>
      <c r="AE116" s="28"/>
    </row>
    <row r="117" spans="1:31" x14ac:dyDescent="0.35">
      <c r="A117" s="2" t="s">
        <v>26</v>
      </c>
      <c r="B117" s="46">
        <v>46.24</v>
      </c>
      <c r="C117" s="46">
        <v>90.267999999999972</v>
      </c>
      <c r="E117" t="str">
        <v>Software Engineer</v>
      </c>
      <c r="F117">
        <f t="shared" si="6"/>
        <v>46.24</v>
      </c>
      <c r="G117">
        <f t="shared" si="7"/>
        <v>90.267999999999972</v>
      </c>
    </row>
    <row r="118" spans="1:31" x14ac:dyDescent="0.35">
      <c r="A118" s="2" t="s">
        <v>30</v>
      </c>
      <c r="B118" s="46">
        <v>45.816176470588232</v>
      </c>
      <c r="C118" s="46">
        <v>89.81102941176465</v>
      </c>
      <c r="E118" t="str">
        <v>Mechanic</v>
      </c>
      <c r="F118">
        <f t="shared" si="6"/>
        <v>45.816176470588232</v>
      </c>
      <c r="G118">
        <f t="shared" si="7"/>
        <v>89.81102941176465</v>
      </c>
      <c r="AD118" t="s">
        <v>59</v>
      </c>
      <c r="AE118">
        <v>89.373600000000053</v>
      </c>
    </row>
    <row r="119" spans="1:31" x14ac:dyDescent="0.35">
      <c r="A119" s="2" t="s">
        <v>34</v>
      </c>
      <c r="B119" s="46">
        <v>45.41317365269461</v>
      </c>
      <c r="C119" s="46">
        <v>87.98502994011983</v>
      </c>
      <c r="E119" t="str">
        <v>UX Researcher</v>
      </c>
      <c r="F119">
        <f t="shared" si="6"/>
        <v>45.41317365269461</v>
      </c>
      <c r="G119">
        <f t="shared" si="7"/>
        <v>87.98502994011983</v>
      </c>
      <c r="AD119" t="s">
        <v>109</v>
      </c>
      <c r="AE119">
        <v>0.63186135745862482</v>
      </c>
    </row>
    <row r="120" spans="1:31" x14ac:dyDescent="0.35">
      <c r="A120" s="2" t="s">
        <v>44</v>
      </c>
      <c r="B120" s="46">
        <v>44.305970149253731</v>
      </c>
      <c r="C120" s="46">
        <v>86.457462686567197</v>
      </c>
      <c r="E120" t="str">
        <v>Marketing Manager</v>
      </c>
      <c r="F120">
        <f t="shared" si="6"/>
        <v>44.305970149253731</v>
      </c>
      <c r="G120">
        <f t="shared" si="7"/>
        <v>86.457462686567197</v>
      </c>
      <c r="AD120" t="s">
        <v>110</v>
      </c>
      <c r="AE120">
        <v>89.3</v>
      </c>
    </row>
    <row r="121" spans="1:31" x14ac:dyDescent="0.35">
      <c r="A121" s="2" t="s">
        <v>28</v>
      </c>
      <c r="B121" s="46">
        <v>44.039735099337747</v>
      </c>
      <c r="C121" s="46">
        <v>88.031125827814591</v>
      </c>
      <c r="E121" t="str">
        <v>Financial Analyst</v>
      </c>
      <c r="F121">
        <f t="shared" si="6"/>
        <v>44.039735099337747</v>
      </c>
      <c r="G121">
        <f t="shared" si="7"/>
        <v>88.031125827814591</v>
      </c>
      <c r="AD121" t="s">
        <v>111</v>
      </c>
      <c r="AE121">
        <v>43.8</v>
      </c>
    </row>
    <row r="122" spans="1:31" x14ac:dyDescent="0.35">
      <c r="A122" s="2" t="s">
        <v>32</v>
      </c>
      <c r="B122" s="46">
        <v>44.031847133757964</v>
      </c>
      <c r="C122" s="46">
        <v>89.243312101910874</v>
      </c>
      <c r="E122" t="str">
        <v>HR Specialist</v>
      </c>
      <c r="F122">
        <f t="shared" si="6"/>
        <v>44.031847133757964</v>
      </c>
      <c r="G122">
        <f t="shared" si="7"/>
        <v>89.243312101910874</v>
      </c>
      <c r="AD122" t="s">
        <v>112</v>
      </c>
      <c r="AE122">
        <v>34.6084718695924</v>
      </c>
    </row>
    <row r="123" spans="1:31" ht="15" thickBot="1" x14ac:dyDescent="0.4">
      <c r="A123" s="2" t="s">
        <v>42</v>
      </c>
      <c r="B123" s="46">
        <v>44.01418439716312</v>
      </c>
      <c r="C123" s="46">
        <v>91.407801418439661</v>
      </c>
      <c r="E123" t="str">
        <v>Chef</v>
      </c>
      <c r="F123">
        <f t="shared" si="6"/>
        <v>44.01418439716312</v>
      </c>
      <c r="G123">
        <f t="shared" si="7"/>
        <v>91.407801418439661</v>
      </c>
      <c r="AD123" t="s">
        <v>113</v>
      </c>
      <c r="AE123">
        <v>1197.7463251483682</v>
      </c>
    </row>
    <row r="124" spans="1:31" x14ac:dyDescent="0.35">
      <c r="A124" s="2" t="s">
        <v>35</v>
      </c>
      <c r="B124" s="46">
        <v>43.598484848484851</v>
      </c>
      <c r="C124" s="46">
        <v>92.443181818181799</v>
      </c>
      <c r="E124" t="str">
        <v>Lawyer</v>
      </c>
      <c r="F124">
        <f t="shared" si="6"/>
        <v>43.598484848484851</v>
      </c>
      <c r="G124">
        <f t="shared" si="7"/>
        <v>92.443181818181799</v>
      </c>
      <c r="U124" s="29"/>
      <c r="V124" s="29"/>
      <c r="Z124" s="28" t="s">
        <v>68</v>
      </c>
      <c r="AA124" s="28"/>
      <c r="AD124" t="s">
        <v>114</v>
      </c>
      <c r="AE124">
        <v>-1.2185635751846313</v>
      </c>
    </row>
    <row r="125" spans="1:31" x14ac:dyDescent="0.35">
      <c r="A125" s="2" t="s">
        <v>40</v>
      </c>
      <c r="B125" s="46">
        <v>16.583333333333332</v>
      </c>
      <c r="C125" s="46">
        <v>89.093939393939337</v>
      </c>
      <c r="E125" t="str">
        <v>Doctor</v>
      </c>
      <c r="F125">
        <f t="shared" si="6"/>
        <v>16.583333333333332</v>
      </c>
      <c r="G125">
        <f t="shared" si="7"/>
        <v>89.093939393939337</v>
      </c>
      <c r="AD125" t="s">
        <v>115</v>
      </c>
      <c r="AE125">
        <v>1.1571077038993384E-2</v>
      </c>
    </row>
    <row r="126" spans="1:31" x14ac:dyDescent="0.35">
      <c r="A126" s="2" t="s">
        <v>31</v>
      </c>
      <c r="B126" s="46">
        <v>15.897590361445783</v>
      </c>
      <c r="C126" s="46">
        <v>90.886746987951796</v>
      </c>
      <c r="E126" t="str">
        <v>Teacher</v>
      </c>
      <c r="F126">
        <f t="shared" si="6"/>
        <v>15.897590361445783</v>
      </c>
      <c r="G126">
        <f t="shared" si="7"/>
        <v>90.886746987951796</v>
      </c>
      <c r="Z126" t="s">
        <v>59</v>
      </c>
      <c r="AA126">
        <v>45.464333333333336</v>
      </c>
      <c r="AD126" t="s">
        <v>116</v>
      </c>
      <c r="AE126">
        <v>119.80000000000001</v>
      </c>
    </row>
    <row r="127" spans="1:31" x14ac:dyDescent="0.35">
      <c r="A127" s="2" t="s">
        <v>29</v>
      </c>
      <c r="B127" s="46">
        <v>15.807142857142857</v>
      </c>
      <c r="C127" s="46">
        <v>90.756428571428614</v>
      </c>
      <c r="E127" t="str">
        <v>AI Engineer</v>
      </c>
      <c r="F127">
        <f t="shared" si="6"/>
        <v>15.807142857142857</v>
      </c>
      <c r="G127">
        <f t="shared" si="7"/>
        <v>90.756428571428614</v>
      </c>
      <c r="Z127" t="s">
        <v>109</v>
      </c>
      <c r="AA127">
        <v>0.49554693509756587</v>
      </c>
      <c r="AD127" t="s">
        <v>62</v>
      </c>
      <c r="AE127">
        <v>30</v>
      </c>
    </row>
    <row r="128" spans="1:31" x14ac:dyDescent="0.35">
      <c r="A128" s="2" t="s">
        <v>21</v>
      </c>
      <c r="B128" s="46">
        <v>15.543624161073826</v>
      </c>
      <c r="C128" s="46">
        <v>87.208724832214727</v>
      </c>
      <c r="E128" t="str">
        <v>Research Scientist</v>
      </c>
      <c r="F128">
        <f t="shared" si="6"/>
        <v>15.543624161073826</v>
      </c>
      <c r="G128">
        <f t="shared" si="7"/>
        <v>87.208724832214727</v>
      </c>
      <c r="Z128" t="s">
        <v>110</v>
      </c>
      <c r="AA128">
        <v>45</v>
      </c>
      <c r="AD128" t="s">
        <v>63</v>
      </c>
      <c r="AE128">
        <v>149.80000000000001</v>
      </c>
    </row>
    <row r="129" spans="1:31" x14ac:dyDescent="0.35">
      <c r="A129" s="2" t="s">
        <v>43</v>
      </c>
      <c r="B129" s="46">
        <v>15.471830985915492</v>
      </c>
      <c r="C129" s="46">
        <v>88.953521126760506</v>
      </c>
      <c r="E129" t="str">
        <v>Nurse</v>
      </c>
      <c r="F129">
        <f t="shared" si="6"/>
        <v>15.471830985915492</v>
      </c>
      <c r="G129">
        <f t="shared" si="7"/>
        <v>88.953521126760506</v>
      </c>
      <c r="Z129" t="s">
        <v>111</v>
      </c>
      <c r="AA129">
        <v>9</v>
      </c>
      <c r="AD129" t="s">
        <v>117</v>
      </c>
      <c r="AE129">
        <v>268120.80000000016</v>
      </c>
    </row>
    <row r="130" spans="1:31" ht="15" thickBot="1" x14ac:dyDescent="0.4">
      <c r="A130" s="2" t="s">
        <v>47</v>
      </c>
      <c r="B130" s="46">
        <v>45.464333333333336</v>
      </c>
      <c r="C130" s="46">
        <v>89.373599999999769</v>
      </c>
      <c r="Z130" t="s">
        <v>112</v>
      </c>
      <c r="AA130">
        <v>27.142223465548536</v>
      </c>
      <c r="AD130" s="27" t="s">
        <v>118</v>
      </c>
      <c r="AE130" s="27">
        <v>3000</v>
      </c>
    </row>
    <row r="131" spans="1:31" x14ac:dyDescent="0.35">
      <c r="Z131" t="s">
        <v>113</v>
      </c>
      <c r="AA131">
        <v>736.70029465377354</v>
      </c>
    </row>
    <row r="132" spans="1:31" x14ac:dyDescent="0.35">
      <c r="Z132" t="s">
        <v>114</v>
      </c>
      <c r="AA132">
        <v>-1.1340308945997239</v>
      </c>
    </row>
    <row r="133" spans="1:31" x14ac:dyDescent="0.35">
      <c r="Z133" t="s">
        <v>115</v>
      </c>
      <c r="AA133">
        <v>5.6251404981779926E-2</v>
      </c>
    </row>
    <row r="134" spans="1:31" x14ac:dyDescent="0.35">
      <c r="Z134" t="s">
        <v>116</v>
      </c>
      <c r="AA134">
        <v>94</v>
      </c>
    </row>
    <row r="135" spans="1:31" x14ac:dyDescent="0.35">
      <c r="A135" s="1" t="s">
        <v>46</v>
      </c>
      <c r="B135" t="s">
        <v>57</v>
      </c>
      <c r="Z135" t="s">
        <v>62</v>
      </c>
      <c r="AA135">
        <v>1</v>
      </c>
    </row>
    <row r="136" spans="1:31" x14ac:dyDescent="0.35">
      <c r="A136" s="2" t="s">
        <v>39</v>
      </c>
      <c r="B136" s="46">
        <v>76.909677419354836</v>
      </c>
      <c r="Z136" t="s">
        <v>63</v>
      </c>
      <c r="AA136">
        <v>95</v>
      </c>
    </row>
    <row r="137" spans="1:31" x14ac:dyDescent="0.35">
      <c r="A137" s="2" t="s">
        <v>33</v>
      </c>
      <c r="B137" s="46">
        <v>76.84210526315789</v>
      </c>
      <c r="Z137" t="s">
        <v>117</v>
      </c>
      <c r="AA137">
        <v>136393</v>
      </c>
    </row>
    <row r="138" spans="1:31" ht="15" thickBot="1" x14ac:dyDescent="0.4">
      <c r="A138" s="2" t="s">
        <v>24</v>
      </c>
      <c r="B138" s="46">
        <v>76.019230769230774</v>
      </c>
      <c r="E138" s="25" t="s">
        <v>105</v>
      </c>
      <c r="Z138" s="27" t="s">
        <v>118</v>
      </c>
      <c r="AA138" s="27">
        <v>3000</v>
      </c>
    </row>
    <row r="139" spans="1:31" x14ac:dyDescent="0.35">
      <c r="A139" s="2" t="s">
        <v>41</v>
      </c>
      <c r="B139" s="46">
        <v>72.098039215686271</v>
      </c>
    </row>
    <row r="140" spans="1:31" x14ac:dyDescent="0.35">
      <c r="A140" s="2" t="s">
        <v>18</v>
      </c>
      <c r="B140" s="46">
        <v>72.084415584415581</v>
      </c>
    </row>
    <row r="141" spans="1:31" x14ac:dyDescent="0.35">
      <c r="A141" s="2" t="s">
        <v>37</v>
      </c>
      <c r="B141" s="46">
        <v>47.556249999999999</v>
      </c>
    </row>
    <row r="142" spans="1:31" x14ac:dyDescent="0.35">
      <c r="A142" s="2" t="s">
        <v>36</v>
      </c>
      <c r="B142" s="46">
        <v>46.287425149700596</v>
      </c>
      <c r="E142" s="6">
        <v>1</v>
      </c>
      <c r="F142" s="6" t="str">
        <f>$A$136</f>
        <v>Retail Worker</v>
      </c>
      <c r="G142" s="6">
        <f>GETPIVOTDATA("Automation_Probability_2030",$A$135, "Job_Title",$A$136)</f>
        <v>76.909677419354836</v>
      </c>
    </row>
    <row r="143" spans="1:31" x14ac:dyDescent="0.35">
      <c r="A143" s="2" t="s">
        <v>26</v>
      </c>
      <c r="B143" s="46">
        <v>46.24</v>
      </c>
      <c r="E143" s="6">
        <v>2</v>
      </c>
      <c r="F143" s="6" t="str">
        <f>$A$137</f>
        <v>Customer Support</v>
      </c>
      <c r="G143" s="6">
        <f>GETPIVOTDATA("Automation_Probability_2030",$A$135,"Job_Title",$A$137)</f>
        <v>76.84210526315789</v>
      </c>
    </row>
    <row r="144" spans="1:31" x14ac:dyDescent="0.35">
      <c r="A144" s="2" t="s">
        <v>30</v>
      </c>
      <c r="B144" s="46">
        <v>45.816176470588232</v>
      </c>
      <c r="E144" s="6">
        <v>3</v>
      </c>
      <c r="F144" s="6" t="str">
        <f>$A$138</f>
        <v>Construction Worker</v>
      </c>
      <c r="G144" s="6">
        <f>GETPIVOTDATA("Automation_Probability_2030",$A$135,"Job_Title",$A$138)</f>
        <v>76.019230769230774</v>
      </c>
    </row>
    <row r="145" spans="1:13" x14ac:dyDescent="0.35">
      <c r="A145" s="2" t="s">
        <v>34</v>
      </c>
      <c r="B145" s="46">
        <v>45.41317365269461</v>
      </c>
    </row>
    <row r="146" spans="1:13" x14ac:dyDescent="0.35">
      <c r="A146" s="2" t="s">
        <v>44</v>
      </c>
      <c r="B146" s="46">
        <v>44.305970149253731</v>
      </c>
    </row>
    <row r="147" spans="1:13" x14ac:dyDescent="0.35">
      <c r="A147" s="2" t="s">
        <v>28</v>
      </c>
      <c r="B147" s="46">
        <v>44.039735099337747</v>
      </c>
    </row>
    <row r="148" spans="1:13" x14ac:dyDescent="0.35">
      <c r="A148" s="2" t="s">
        <v>32</v>
      </c>
      <c r="B148" s="46">
        <v>44.031847133757964</v>
      </c>
    </row>
    <row r="149" spans="1:13" x14ac:dyDescent="0.35">
      <c r="A149" s="2" t="s">
        <v>42</v>
      </c>
      <c r="B149" s="46">
        <v>44.01418439716312</v>
      </c>
    </row>
    <row r="150" spans="1:13" x14ac:dyDescent="0.35">
      <c r="A150" s="2" t="s">
        <v>35</v>
      </c>
      <c r="B150" s="46">
        <v>43.598484848484851</v>
      </c>
    </row>
    <row r="151" spans="1:13" x14ac:dyDescent="0.35">
      <c r="A151" s="2" t="s">
        <v>40</v>
      </c>
      <c r="B151" s="46">
        <v>16.583333333333332</v>
      </c>
    </row>
    <row r="152" spans="1:13" x14ac:dyDescent="0.35">
      <c r="A152" s="2" t="s">
        <v>31</v>
      </c>
      <c r="B152" s="46">
        <v>15.897590361445783</v>
      </c>
    </row>
    <row r="153" spans="1:13" x14ac:dyDescent="0.35">
      <c r="A153" s="2" t="s">
        <v>29</v>
      </c>
      <c r="B153" s="46">
        <v>15.807142857142857</v>
      </c>
    </row>
    <row r="154" spans="1:13" x14ac:dyDescent="0.35">
      <c r="A154" s="2" t="s">
        <v>21</v>
      </c>
      <c r="B154" s="46">
        <v>15.543624161073826</v>
      </c>
    </row>
    <row r="155" spans="1:13" x14ac:dyDescent="0.35">
      <c r="A155" s="2" t="s">
        <v>43</v>
      </c>
      <c r="B155" s="46">
        <v>15.471830985915492</v>
      </c>
    </row>
    <row r="156" spans="1:13" x14ac:dyDescent="0.35">
      <c r="A156" s="2" t="s">
        <v>47</v>
      </c>
      <c r="B156" s="46">
        <v>45.464333333333336</v>
      </c>
    </row>
    <row r="159" spans="1:13" x14ac:dyDescent="0.35">
      <c r="A159" s="43" t="s">
        <v>106</v>
      </c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</row>
    <row r="160" spans="1:13" x14ac:dyDescent="0.35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</row>
    <row r="161" spans="1:13" x14ac:dyDescent="0.35">
      <c r="A161" s="1" t="s">
        <v>0</v>
      </c>
      <c r="B161" t="s">
        <v>121</v>
      </c>
      <c r="J161" s="44" t="s">
        <v>107</v>
      </c>
      <c r="K161" s="45"/>
      <c r="L161" s="45"/>
      <c r="M161" s="45"/>
    </row>
    <row r="162" spans="1:13" x14ac:dyDescent="0.35">
      <c r="J162" s="45"/>
      <c r="K162" s="45"/>
      <c r="L162" s="45"/>
      <c r="M162" s="45"/>
    </row>
    <row r="163" spans="1:13" x14ac:dyDescent="0.35">
      <c r="A163" t="s">
        <v>99</v>
      </c>
      <c r="J163" s="45"/>
      <c r="K163" s="45"/>
      <c r="L163" s="45"/>
      <c r="M163" s="45"/>
    </row>
    <row r="164" spans="1:13" x14ac:dyDescent="0.35">
      <c r="A164" s="46">
        <v>3000</v>
      </c>
      <c r="J164" s="45"/>
      <c r="K164" s="45"/>
      <c r="L164" s="45"/>
      <c r="M164" s="45"/>
    </row>
    <row r="165" spans="1:13" x14ac:dyDescent="0.35">
      <c r="J165" s="45"/>
      <c r="K165" s="45"/>
      <c r="L165" s="45"/>
      <c r="M165" s="45"/>
    </row>
    <row r="166" spans="1:13" x14ac:dyDescent="0.35">
      <c r="J166" s="45"/>
      <c r="K166" s="45"/>
      <c r="L166" s="45"/>
      <c r="M166" s="45"/>
    </row>
    <row r="167" spans="1:13" x14ac:dyDescent="0.35">
      <c r="J167" s="45"/>
      <c r="K167" s="45"/>
      <c r="L167" s="45"/>
      <c r="M167" s="45"/>
    </row>
    <row r="168" spans="1:13" x14ac:dyDescent="0.35">
      <c r="A168" s="1" t="s">
        <v>0</v>
      </c>
      <c r="B168" t="s">
        <v>121</v>
      </c>
      <c r="J168" s="45"/>
      <c r="K168" s="45"/>
      <c r="L168" s="45"/>
      <c r="M168" s="45"/>
    </row>
    <row r="169" spans="1:13" x14ac:dyDescent="0.35">
      <c r="J169" s="41"/>
      <c r="K169" s="42"/>
      <c r="L169" s="42"/>
      <c r="M169" s="42"/>
    </row>
    <row r="170" spans="1:13" x14ac:dyDescent="0.35">
      <c r="A170" t="s">
        <v>99</v>
      </c>
      <c r="J170" s="42"/>
      <c r="K170" s="42"/>
      <c r="L170" s="42"/>
      <c r="M170" s="42"/>
    </row>
    <row r="171" spans="1:13" x14ac:dyDescent="0.35">
      <c r="A171" s="46">
        <v>3000</v>
      </c>
      <c r="J171" s="42"/>
      <c r="K171" s="42"/>
      <c r="L171" s="42"/>
      <c r="M171" s="42"/>
    </row>
    <row r="172" spans="1:13" ht="89.5" x14ac:dyDescent="1.95">
      <c r="D172" s="26" t="str">
        <f>B168</f>
        <v>(Varios elementos)</v>
      </c>
      <c r="E172" s="6"/>
      <c r="J172" s="42"/>
      <c r="K172" s="42"/>
      <c r="L172" s="42"/>
      <c r="M172" s="42"/>
    </row>
    <row r="173" spans="1:13" ht="89.5" x14ac:dyDescent="1.95">
      <c r="D173" s="26">
        <f>GETPIVOTDATA("ID",$A$170)</f>
        <v>3000</v>
      </c>
      <c r="E173" s="6"/>
      <c r="J173" s="42"/>
      <c r="K173" s="42"/>
      <c r="L173" s="42"/>
      <c r="M173" s="42"/>
    </row>
    <row r="174" spans="1:13" x14ac:dyDescent="0.35">
      <c r="J174" s="42"/>
      <c r="K174" s="42"/>
      <c r="L174" s="42"/>
      <c r="M174" s="42"/>
    </row>
    <row r="175" spans="1:13" x14ac:dyDescent="0.35">
      <c r="J175" s="42"/>
      <c r="K175" s="42"/>
      <c r="L175" s="42"/>
      <c r="M175" s="42"/>
    </row>
    <row r="176" spans="1:13" x14ac:dyDescent="0.35">
      <c r="J176" s="42"/>
      <c r="K176" s="42"/>
      <c r="L176" s="42"/>
      <c r="M176" s="42"/>
    </row>
    <row r="178" spans="1:2" x14ac:dyDescent="0.35">
      <c r="A178" s="1" t="s">
        <v>0</v>
      </c>
      <c r="B178" t="s">
        <v>121</v>
      </c>
    </row>
    <row r="180" spans="1:2" x14ac:dyDescent="0.35">
      <c r="A180" t="s">
        <v>99</v>
      </c>
    </row>
    <row r="181" spans="1:2" x14ac:dyDescent="0.35">
      <c r="A181" s="46">
        <v>3000</v>
      </c>
    </row>
    <row r="202" spans="2:3" x14ac:dyDescent="0.35">
      <c r="B202" s="1" t="s">
        <v>46</v>
      </c>
      <c r="C202" t="s">
        <v>99</v>
      </c>
    </row>
    <row r="203" spans="2:3" x14ac:dyDescent="0.35">
      <c r="B203" s="2" t="s">
        <v>29</v>
      </c>
      <c r="C203" s="46">
        <v>140</v>
      </c>
    </row>
    <row r="204" spans="2:3" x14ac:dyDescent="0.35">
      <c r="B204" s="2" t="s">
        <v>42</v>
      </c>
      <c r="C204" s="46">
        <v>141</v>
      </c>
    </row>
    <row r="205" spans="2:3" x14ac:dyDescent="0.35">
      <c r="B205" s="2" t="s">
        <v>24</v>
      </c>
      <c r="C205" s="46">
        <v>156</v>
      </c>
    </row>
    <row r="206" spans="2:3" x14ac:dyDescent="0.35">
      <c r="B206" s="2" t="s">
        <v>33</v>
      </c>
      <c r="C206" s="46">
        <v>133</v>
      </c>
    </row>
    <row r="207" spans="2:3" x14ac:dyDescent="0.35">
      <c r="B207" s="2" t="s">
        <v>36</v>
      </c>
      <c r="C207" s="46">
        <v>167</v>
      </c>
    </row>
    <row r="208" spans="2:3" x14ac:dyDescent="0.35">
      <c r="B208" s="2" t="s">
        <v>40</v>
      </c>
      <c r="C208" s="46">
        <v>132</v>
      </c>
    </row>
    <row r="209" spans="2:9" x14ac:dyDescent="0.35">
      <c r="B209" s="2" t="s">
        <v>28</v>
      </c>
      <c r="C209" s="46">
        <v>151</v>
      </c>
    </row>
    <row r="210" spans="2:9" x14ac:dyDescent="0.35">
      <c r="B210" s="2" t="s">
        <v>37</v>
      </c>
      <c r="C210" s="46">
        <v>160</v>
      </c>
    </row>
    <row r="211" spans="2:9" x14ac:dyDescent="0.35">
      <c r="B211" s="2" t="s">
        <v>32</v>
      </c>
      <c r="C211" s="46">
        <v>157</v>
      </c>
      <c r="I211" t="str" cm="1">
        <f t="array" ref="I211">INDEX(B203:B222,E214)</f>
        <v>Marketing Manager</v>
      </c>
    </row>
    <row r="212" spans="2:9" x14ac:dyDescent="0.35">
      <c r="B212" s="2" t="s">
        <v>35</v>
      </c>
      <c r="C212" s="46">
        <v>132</v>
      </c>
    </row>
    <row r="213" spans="2:9" x14ac:dyDescent="0.35">
      <c r="B213" s="2" t="s">
        <v>44</v>
      </c>
      <c r="C213" s="46">
        <v>134</v>
      </c>
    </row>
    <row r="214" spans="2:9" x14ac:dyDescent="0.35">
      <c r="B214" s="2" t="s">
        <v>30</v>
      </c>
      <c r="C214" s="46">
        <v>136</v>
      </c>
      <c r="E214">
        <v>11</v>
      </c>
    </row>
    <row r="215" spans="2:9" x14ac:dyDescent="0.35">
      <c r="B215" s="2" t="s">
        <v>43</v>
      </c>
      <c r="C215" s="46">
        <v>142</v>
      </c>
    </row>
    <row r="216" spans="2:9" x14ac:dyDescent="0.35">
      <c r="B216" s="2" t="s">
        <v>21</v>
      </c>
      <c r="C216" s="46">
        <v>149</v>
      </c>
    </row>
    <row r="217" spans="2:9" x14ac:dyDescent="0.35">
      <c r="B217" s="2" t="s">
        <v>39</v>
      </c>
      <c r="C217" s="46">
        <v>155</v>
      </c>
    </row>
    <row r="218" spans="2:9" x14ac:dyDescent="0.35">
      <c r="B218" s="2" t="s">
        <v>18</v>
      </c>
      <c r="C218" s="46">
        <v>154</v>
      </c>
    </row>
    <row r="219" spans="2:9" x14ac:dyDescent="0.35">
      <c r="B219" s="2" t="s">
        <v>26</v>
      </c>
      <c r="C219" s="46">
        <v>175</v>
      </c>
    </row>
    <row r="220" spans="2:9" x14ac:dyDescent="0.35">
      <c r="B220" s="2" t="s">
        <v>31</v>
      </c>
      <c r="C220" s="46">
        <v>166</v>
      </c>
    </row>
    <row r="221" spans="2:9" x14ac:dyDescent="0.35">
      <c r="B221" s="2" t="s">
        <v>41</v>
      </c>
      <c r="C221" s="46">
        <v>153</v>
      </c>
    </row>
    <row r="222" spans="2:9" x14ac:dyDescent="0.35">
      <c r="B222" s="2" t="s">
        <v>34</v>
      </c>
      <c r="C222" s="46">
        <v>167</v>
      </c>
    </row>
    <row r="225" spans="2:5" x14ac:dyDescent="0.35">
      <c r="B225" s="1" t="s">
        <v>46</v>
      </c>
      <c r="C225" t="s">
        <v>99</v>
      </c>
    </row>
    <row r="226" spans="2:5" x14ac:dyDescent="0.35">
      <c r="B226" s="2" t="s">
        <v>29</v>
      </c>
      <c r="C226" s="46">
        <v>140</v>
      </c>
    </row>
    <row r="227" spans="2:5" x14ac:dyDescent="0.35">
      <c r="B227" s="2" t="s">
        <v>42</v>
      </c>
      <c r="C227" s="46">
        <v>141</v>
      </c>
    </row>
    <row r="228" spans="2:5" x14ac:dyDescent="0.35">
      <c r="B228" s="2" t="s">
        <v>24</v>
      </c>
      <c r="C228" s="46">
        <v>156</v>
      </c>
    </row>
    <row r="229" spans="2:5" x14ac:dyDescent="0.35">
      <c r="B229" s="2" t="s">
        <v>33</v>
      </c>
      <c r="C229" s="46">
        <v>133</v>
      </c>
    </row>
    <row r="230" spans="2:5" x14ac:dyDescent="0.35">
      <c r="B230" s="2" t="s">
        <v>36</v>
      </c>
      <c r="C230" s="46">
        <v>167</v>
      </c>
    </row>
    <row r="231" spans="2:5" x14ac:dyDescent="0.35">
      <c r="B231" s="2" t="s">
        <v>40</v>
      </c>
      <c r="C231" s="46">
        <v>132</v>
      </c>
    </row>
    <row r="232" spans="2:5" x14ac:dyDescent="0.35">
      <c r="B232" s="2" t="s">
        <v>28</v>
      </c>
      <c r="C232" s="46">
        <v>151</v>
      </c>
    </row>
    <row r="233" spans="2:5" x14ac:dyDescent="0.35">
      <c r="B233" s="2" t="s">
        <v>37</v>
      </c>
      <c r="C233" s="46">
        <v>160</v>
      </c>
    </row>
    <row r="234" spans="2:5" x14ac:dyDescent="0.35">
      <c r="B234" s="2" t="s">
        <v>32</v>
      </c>
      <c r="C234" s="46">
        <v>157</v>
      </c>
      <c r="E234">
        <f>DB!AE38</f>
        <v>0</v>
      </c>
    </row>
    <row r="235" spans="2:5" x14ac:dyDescent="0.35">
      <c r="B235" s="2" t="s">
        <v>35</v>
      </c>
      <c r="C235" s="46">
        <v>132</v>
      </c>
    </row>
    <row r="236" spans="2:5" x14ac:dyDescent="0.35">
      <c r="B236" s="2" t="s">
        <v>44</v>
      </c>
      <c r="C236" s="46">
        <v>134</v>
      </c>
    </row>
    <row r="237" spans="2:5" x14ac:dyDescent="0.35">
      <c r="B237" s="2" t="s">
        <v>30</v>
      </c>
      <c r="C237" s="46">
        <v>136</v>
      </c>
    </row>
    <row r="238" spans="2:5" x14ac:dyDescent="0.35">
      <c r="B238" s="2" t="s">
        <v>43</v>
      </c>
      <c r="C238" s="46">
        <v>142</v>
      </c>
    </row>
    <row r="239" spans="2:5" x14ac:dyDescent="0.35">
      <c r="B239" s="2" t="s">
        <v>21</v>
      </c>
      <c r="C239" s="46">
        <v>149</v>
      </c>
    </row>
    <row r="240" spans="2:5" x14ac:dyDescent="0.35">
      <c r="B240" s="2" t="s">
        <v>39</v>
      </c>
      <c r="C240" s="46">
        <v>155</v>
      </c>
    </row>
    <row r="241" spans="2:3" x14ac:dyDescent="0.35">
      <c r="B241" s="2" t="s">
        <v>18</v>
      </c>
      <c r="C241" s="46">
        <v>154</v>
      </c>
    </row>
    <row r="242" spans="2:3" x14ac:dyDescent="0.35">
      <c r="B242" s="2" t="s">
        <v>26</v>
      </c>
      <c r="C242" s="46">
        <v>175</v>
      </c>
    </row>
    <row r="243" spans="2:3" x14ac:dyDescent="0.35">
      <c r="B243" s="2" t="s">
        <v>31</v>
      </c>
      <c r="C243" s="46">
        <v>166</v>
      </c>
    </row>
    <row r="244" spans="2:3" x14ac:dyDescent="0.35">
      <c r="B244" s="2" t="s">
        <v>41</v>
      </c>
      <c r="C244" s="46">
        <v>153</v>
      </c>
    </row>
    <row r="245" spans="2:3" x14ac:dyDescent="0.35">
      <c r="B245" s="2" t="s">
        <v>34</v>
      </c>
      <c r="C245" s="46">
        <v>167</v>
      </c>
    </row>
    <row r="256" spans="2:3" x14ac:dyDescent="0.35">
      <c r="B256" s="1" t="s">
        <v>46</v>
      </c>
      <c r="C256" t="s">
        <v>99</v>
      </c>
    </row>
    <row r="257" spans="2:3" x14ac:dyDescent="0.35">
      <c r="B257" s="2" t="s">
        <v>29</v>
      </c>
      <c r="C257">
        <v>140</v>
      </c>
    </row>
    <row r="258" spans="2:3" x14ac:dyDescent="0.35">
      <c r="B258" s="2" t="s">
        <v>42</v>
      </c>
      <c r="C258">
        <v>141</v>
      </c>
    </row>
    <row r="259" spans="2:3" x14ac:dyDescent="0.35">
      <c r="B259" s="2" t="s">
        <v>24</v>
      </c>
      <c r="C259">
        <v>156</v>
      </c>
    </row>
    <row r="260" spans="2:3" x14ac:dyDescent="0.35">
      <c r="B260" s="2" t="s">
        <v>33</v>
      </c>
      <c r="C260">
        <v>133</v>
      </c>
    </row>
    <row r="261" spans="2:3" x14ac:dyDescent="0.35">
      <c r="B261" s="2" t="s">
        <v>36</v>
      </c>
      <c r="C261">
        <v>167</v>
      </c>
    </row>
    <row r="262" spans="2:3" x14ac:dyDescent="0.35">
      <c r="B262" s="2" t="s">
        <v>40</v>
      </c>
      <c r="C262">
        <v>132</v>
      </c>
    </row>
    <row r="263" spans="2:3" x14ac:dyDescent="0.35">
      <c r="B263" s="2" t="s">
        <v>28</v>
      </c>
      <c r="C263">
        <v>151</v>
      </c>
    </row>
    <row r="264" spans="2:3" x14ac:dyDescent="0.35">
      <c r="B264" s="2" t="s">
        <v>37</v>
      </c>
      <c r="C264">
        <v>160</v>
      </c>
    </row>
    <row r="265" spans="2:3" x14ac:dyDescent="0.35">
      <c r="B265" s="2" t="s">
        <v>32</v>
      </c>
      <c r="C265">
        <v>157</v>
      </c>
    </row>
    <row r="266" spans="2:3" x14ac:dyDescent="0.35">
      <c r="B266" s="2" t="s">
        <v>35</v>
      </c>
      <c r="C266">
        <v>132</v>
      </c>
    </row>
    <row r="267" spans="2:3" x14ac:dyDescent="0.35">
      <c r="B267" s="2" t="s">
        <v>44</v>
      </c>
      <c r="C267">
        <v>134</v>
      </c>
    </row>
    <row r="268" spans="2:3" x14ac:dyDescent="0.35">
      <c r="B268" s="2" t="s">
        <v>30</v>
      </c>
      <c r="C268">
        <v>136</v>
      </c>
    </row>
    <row r="269" spans="2:3" x14ac:dyDescent="0.35">
      <c r="B269" s="2" t="s">
        <v>43</v>
      </c>
      <c r="C269">
        <v>142</v>
      </c>
    </row>
    <row r="270" spans="2:3" x14ac:dyDescent="0.35">
      <c r="B270" s="2" t="s">
        <v>21</v>
      </c>
      <c r="C270">
        <v>149</v>
      </c>
    </row>
    <row r="271" spans="2:3" x14ac:dyDescent="0.35">
      <c r="B271" s="2" t="s">
        <v>39</v>
      </c>
      <c r="C271">
        <v>155</v>
      </c>
    </row>
    <row r="272" spans="2:3" x14ac:dyDescent="0.35">
      <c r="B272" s="2" t="s">
        <v>18</v>
      </c>
      <c r="C272">
        <v>154</v>
      </c>
    </row>
    <row r="273" spans="2:3" x14ac:dyDescent="0.35">
      <c r="B273" s="2" t="s">
        <v>26</v>
      </c>
      <c r="C273">
        <v>175</v>
      </c>
    </row>
    <row r="274" spans="2:3" x14ac:dyDescent="0.35">
      <c r="B274" s="2" t="s">
        <v>31</v>
      </c>
      <c r="C274">
        <v>166</v>
      </c>
    </row>
    <row r="275" spans="2:3" x14ac:dyDescent="0.35">
      <c r="B275" s="2" t="s">
        <v>41</v>
      </c>
      <c r="C275">
        <v>153</v>
      </c>
    </row>
    <row r="276" spans="2:3" x14ac:dyDescent="0.35">
      <c r="B276" s="2" t="s">
        <v>34</v>
      </c>
      <c r="C276">
        <v>167</v>
      </c>
    </row>
    <row r="277" spans="2:3" x14ac:dyDescent="0.35">
      <c r="B277" s="2" t="s">
        <v>82</v>
      </c>
    </row>
    <row r="278" spans="2:3" x14ac:dyDescent="0.35">
      <c r="B278" s="2" t="s">
        <v>47</v>
      </c>
      <c r="C278">
        <v>3000</v>
      </c>
    </row>
  </sheetData>
  <mergeCells count="7">
    <mergeCell ref="J169:M176"/>
    <mergeCell ref="I36:T36"/>
    <mergeCell ref="Y63:Z63"/>
    <mergeCell ref="A1:D1"/>
    <mergeCell ref="A26:B26"/>
    <mergeCell ref="A159:M160"/>
    <mergeCell ref="J161:M168"/>
  </mergeCells>
  <pageMargins left="0.7" right="0.7" top="0.75" bottom="0.75" header="0.3" footer="0.3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18" name="Drop Down 3">
              <controlPr defaultSize="0" autoLine="0" autoPict="0">
                <anchor moveWithCells="1">
                  <from>
                    <xdr:col>3</xdr:col>
                    <xdr:colOff>2057400</xdr:colOff>
                    <xdr:row>188</xdr:row>
                    <xdr:rowOff>139700</xdr:rowOff>
                  </from>
                  <to>
                    <xdr:col>4</xdr:col>
                    <xdr:colOff>1955800</xdr:colOff>
                    <xdr:row>191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9" name="Drop Down 5">
              <controlPr defaultSize="0" autoLine="0" autoPict="0">
                <anchor moveWithCells="1">
                  <from>
                    <xdr:col>4</xdr:col>
                    <xdr:colOff>730250</xdr:colOff>
                    <xdr:row>208</xdr:row>
                    <xdr:rowOff>146050</xdr:rowOff>
                  </from>
                  <to>
                    <xdr:col>6</xdr:col>
                    <xdr:colOff>431800</xdr:colOff>
                    <xdr:row>211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3017-40CE-4343-BE37-5B070862811E}">
  <sheetPr codeName="Hoja6">
    <tabColor theme="0" tint="-0.499984740745262"/>
  </sheetPr>
  <dimension ref="A1:AT3001"/>
  <sheetViews>
    <sheetView zoomScale="58" workbookViewId="0">
      <selection activeCell="Q23" sqref="Q23"/>
    </sheetView>
  </sheetViews>
  <sheetFormatPr baseColWidth="10" defaultRowHeight="14.5" x14ac:dyDescent="0.35"/>
  <cols>
    <col min="1" max="2" width="19.1796875" bestFit="1" customWidth="1"/>
    <col min="3" max="3" width="39.08984375" bestFit="1" customWidth="1"/>
    <col min="4" max="4" width="24.08984375" bestFit="1" customWidth="1"/>
    <col min="5" max="5" width="11.453125" bestFit="1" customWidth="1"/>
    <col min="6" max="6" width="17" customWidth="1"/>
    <col min="7" max="7" width="41.26953125" customWidth="1"/>
    <col min="8" max="8" width="19.1796875" bestFit="1" customWidth="1"/>
    <col min="9" max="9" width="22.6328125" bestFit="1" customWidth="1"/>
    <col min="10" max="10" width="31.6328125" bestFit="1" customWidth="1"/>
    <col min="11" max="11" width="20" bestFit="1" customWidth="1"/>
    <col min="12" max="12" width="28.26953125" bestFit="1" customWidth="1"/>
    <col min="13" max="13" width="4.6328125" bestFit="1" customWidth="1"/>
    <col min="14" max="14" width="24" bestFit="1" customWidth="1"/>
    <col min="15" max="15" width="19.1796875" bestFit="1" customWidth="1"/>
    <col min="16" max="16" width="23.453125" bestFit="1" customWidth="1"/>
    <col min="17" max="17" width="8.26953125" bestFit="1" customWidth="1"/>
    <col min="18" max="18" width="4.6328125" bestFit="1" customWidth="1"/>
    <col min="19" max="19" width="12.1796875" bestFit="1" customWidth="1"/>
    <col min="20" max="20" width="9.08984375" bestFit="1" customWidth="1"/>
    <col min="21" max="21" width="15.54296875" bestFit="1" customWidth="1"/>
    <col min="22" max="22" width="19.54296875" bestFit="1" customWidth="1"/>
    <col min="23" max="23" width="39.81640625" bestFit="1" customWidth="1"/>
    <col min="24" max="24" width="37.90625" bestFit="1" customWidth="1"/>
    <col min="25" max="25" width="18.36328125" bestFit="1" customWidth="1"/>
    <col min="26" max="26" width="9.26953125" bestFit="1" customWidth="1"/>
    <col min="27" max="27" width="9.08984375" bestFit="1" customWidth="1"/>
    <col min="28" max="28" width="16.7265625" bestFit="1" customWidth="1"/>
    <col min="29" max="29" width="13" bestFit="1" customWidth="1"/>
    <col min="30" max="30" width="13.90625" bestFit="1" customWidth="1"/>
    <col min="31" max="31" width="17.08984375" bestFit="1" customWidth="1"/>
    <col min="32" max="32" width="9.08984375" bestFit="1" customWidth="1"/>
    <col min="33" max="33" width="11.6328125" bestFit="1" customWidth="1"/>
    <col min="34" max="34" width="13.36328125" bestFit="1" customWidth="1"/>
    <col min="35" max="35" width="10.7265625" bestFit="1" customWidth="1"/>
    <col min="36" max="36" width="12.36328125" bestFit="1" customWidth="1"/>
    <col min="37" max="37" width="15.54296875" bestFit="1" customWidth="1"/>
    <col min="38" max="38" width="7.90625" bestFit="1" customWidth="1"/>
    <col min="39" max="39" width="7.08984375" bestFit="1" customWidth="1"/>
    <col min="40" max="40" width="7.90625" bestFit="1" customWidth="1"/>
    <col min="41" max="41" width="15.81640625" bestFit="1" customWidth="1"/>
    <col min="42" max="42" width="28.08984375" customWidth="1"/>
    <col min="43" max="43" width="14.90625" customWidth="1"/>
    <col min="44" max="44" width="24.453125" customWidth="1"/>
    <col min="45" max="45" width="13.08984375" customWidth="1"/>
    <col min="46" max="46" width="17.54296875" customWidth="1"/>
    <col min="47" max="47" width="7.81640625" bestFit="1" customWidth="1"/>
    <col min="48" max="48" width="7.90625" bestFit="1" customWidth="1"/>
    <col min="49" max="49" width="7.81640625" bestFit="1" customWidth="1"/>
    <col min="50" max="50" width="7.90625" bestFit="1" customWidth="1"/>
    <col min="51" max="51" width="13" bestFit="1" customWidth="1"/>
    <col min="52" max="52" width="7.90625" bestFit="1" customWidth="1"/>
    <col min="53" max="53" width="7" bestFit="1" customWidth="1"/>
    <col min="54" max="54" width="7.90625" bestFit="1" customWidth="1"/>
    <col min="55" max="55" width="10.81640625" bestFit="1" customWidth="1"/>
    <col min="56" max="56" width="7.90625" bestFit="1" customWidth="1"/>
    <col min="57" max="57" width="12" bestFit="1" customWidth="1"/>
    <col min="58" max="58" width="7.90625" bestFit="1" customWidth="1"/>
    <col min="59" max="59" width="7.81640625" bestFit="1" customWidth="1"/>
    <col min="60" max="60" width="7.90625" bestFit="1" customWidth="1"/>
    <col min="61" max="61" width="15.54296875" bestFit="1" customWidth="1"/>
    <col min="62" max="62" width="7.90625" bestFit="1" customWidth="1"/>
    <col min="63" max="63" width="10.81640625" bestFit="1" customWidth="1"/>
    <col min="64" max="64" width="7.90625" bestFit="1" customWidth="1"/>
    <col min="65" max="65" width="17.08984375" bestFit="1" customWidth="1"/>
    <col min="66" max="66" width="39.1796875" customWidth="1"/>
    <col min="67" max="67" width="14.1796875" customWidth="1"/>
    <col min="68" max="68" width="8.54296875" customWidth="1"/>
    <col min="69" max="69" width="48.08984375" bestFit="1" customWidth="1"/>
    <col min="70" max="70" width="23.81640625" bestFit="1" customWidth="1"/>
    <col min="71" max="71" width="13.36328125" bestFit="1" customWidth="1"/>
    <col min="72" max="72" width="23.1796875" bestFit="1" customWidth="1"/>
    <col min="73" max="73" width="14.54296875" bestFit="1" customWidth="1"/>
    <col min="74" max="74" width="20.36328125" bestFit="1" customWidth="1"/>
    <col min="75" max="75" width="28.81640625" bestFit="1" customWidth="1"/>
    <col min="76" max="76" width="14.54296875" bestFit="1" customWidth="1"/>
    <col min="77" max="77" width="13.36328125" bestFit="1" customWidth="1"/>
    <col min="78" max="78" width="23.1796875" bestFit="1" customWidth="1"/>
    <col min="79" max="79" width="14.54296875" bestFit="1" customWidth="1"/>
    <col min="80" max="80" width="13.36328125" bestFit="1" customWidth="1"/>
    <col min="81" max="81" width="23.1796875" bestFit="1" customWidth="1"/>
    <col min="82" max="82" width="14.54296875" bestFit="1" customWidth="1"/>
    <col min="83" max="83" width="13.36328125" bestFit="1" customWidth="1"/>
    <col min="84" max="84" width="23.1796875" bestFit="1" customWidth="1"/>
    <col min="85" max="85" width="14.54296875" bestFit="1" customWidth="1"/>
    <col min="86" max="86" width="23.1796875" bestFit="1" customWidth="1"/>
    <col min="87" max="87" width="13.36328125" bestFit="1" customWidth="1"/>
    <col min="88" max="88" width="23.1796875" bestFit="1" customWidth="1"/>
    <col min="89" max="89" width="14.54296875" bestFit="1" customWidth="1"/>
    <col min="90" max="90" width="22.08984375" bestFit="1" customWidth="1"/>
    <col min="91" max="91" width="13.36328125" bestFit="1" customWidth="1"/>
    <col min="92" max="92" width="23.1796875" bestFit="1" customWidth="1"/>
    <col min="93" max="93" width="14.54296875" bestFit="1" customWidth="1"/>
    <col min="94" max="94" width="23.1796875" bestFit="1" customWidth="1"/>
    <col min="95" max="95" width="14.54296875" bestFit="1" customWidth="1"/>
    <col min="96" max="96" width="23.1796875" bestFit="1" customWidth="1"/>
    <col min="97" max="97" width="14.54296875" bestFit="1" customWidth="1"/>
    <col min="98" max="98" width="23.1796875" bestFit="1" customWidth="1"/>
    <col min="99" max="99" width="7.81640625" bestFit="1" customWidth="1"/>
    <col min="100" max="100" width="10.81640625" bestFit="1" customWidth="1"/>
    <col min="101" max="101" width="14.54296875" bestFit="1" customWidth="1"/>
    <col min="102" max="102" width="23.1796875" bestFit="1" customWidth="1"/>
    <col min="103" max="103" width="11.1796875" bestFit="1" customWidth="1"/>
    <col min="104" max="104" width="14.08984375" bestFit="1" customWidth="1"/>
    <col min="105" max="112" width="13.36328125" bestFit="1" customWidth="1"/>
    <col min="113" max="113" width="13" bestFit="1" customWidth="1"/>
    <col min="114" max="114" width="7.90625" bestFit="1" customWidth="1"/>
    <col min="115" max="115" width="13.90625" bestFit="1" customWidth="1"/>
    <col min="116" max="116" width="7.90625" bestFit="1" customWidth="1"/>
    <col min="117" max="117" width="10.81640625" bestFit="1" customWidth="1"/>
    <col min="118" max="118" width="7.90625" bestFit="1" customWidth="1"/>
    <col min="119" max="119" width="10.81640625" bestFit="1" customWidth="1"/>
    <col min="120" max="120" width="7.90625" bestFit="1" customWidth="1"/>
    <col min="121" max="121" width="13.36328125" bestFit="1" customWidth="1"/>
    <col min="122" max="122" width="7.90625" bestFit="1" customWidth="1"/>
    <col min="123" max="123" width="17" bestFit="1" customWidth="1"/>
    <col min="124" max="124" width="7.90625" bestFit="1" customWidth="1"/>
    <col min="125" max="125" width="12.90625" bestFit="1" customWidth="1"/>
    <col min="126" max="126" width="7.90625" bestFit="1" customWidth="1"/>
    <col min="127" max="127" width="15.7265625" bestFit="1" customWidth="1"/>
    <col min="128" max="128" width="7.90625" bestFit="1" customWidth="1"/>
    <col min="129" max="129" width="6.90625" bestFit="1" customWidth="1"/>
    <col min="130" max="130" width="7.90625" bestFit="1" customWidth="1"/>
    <col min="131" max="131" width="9.26953125" bestFit="1" customWidth="1"/>
    <col min="132" max="132" width="7.90625" bestFit="1" customWidth="1"/>
    <col min="133" max="133" width="16.7265625" bestFit="1" customWidth="1"/>
    <col min="134" max="134" width="7.90625" bestFit="1" customWidth="1"/>
    <col min="135" max="135" width="15.54296875" bestFit="1" customWidth="1"/>
    <col min="136" max="136" width="7.90625" bestFit="1" customWidth="1"/>
    <col min="137" max="137" width="13.36328125" bestFit="1" customWidth="1"/>
    <col min="138" max="138" width="7.90625" bestFit="1" customWidth="1"/>
    <col min="139" max="139" width="13.36328125" bestFit="1" customWidth="1"/>
    <col min="140" max="140" width="7.90625" bestFit="1" customWidth="1"/>
    <col min="141" max="141" width="13.90625" bestFit="1" customWidth="1"/>
    <col min="142" max="142" width="7.90625" bestFit="1" customWidth="1"/>
    <col min="143" max="143" width="13.90625" bestFit="1" customWidth="1"/>
    <col min="144" max="144" width="7.90625" bestFit="1" customWidth="1"/>
    <col min="145" max="145" width="6" bestFit="1" customWidth="1"/>
    <col min="146" max="146" width="7.90625" bestFit="1" customWidth="1"/>
    <col min="147" max="147" width="15.7265625" bestFit="1" customWidth="1"/>
    <col min="148" max="148" width="7.90625" bestFit="1" customWidth="1"/>
    <col min="149" max="149" width="10.81640625" bestFit="1" customWidth="1"/>
    <col min="150" max="150" width="7.90625" bestFit="1" customWidth="1"/>
    <col min="151" max="151" width="7" bestFit="1" customWidth="1"/>
    <col min="152" max="152" width="7.90625" bestFit="1" customWidth="1"/>
    <col min="153" max="153" width="12.90625" bestFit="1" customWidth="1"/>
    <col min="154" max="154" width="7.90625" bestFit="1" customWidth="1"/>
    <col min="155" max="155" width="18.36328125" bestFit="1" customWidth="1"/>
    <col min="156" max="156" width="7.90625" bestFit="1" customWidth="1"/>
    <col min="157" max="157" width="18.36328125" bestFit="1" customWidth="1"/>
    <col min="158" max="158" width="7.90625" bestFit="1" customWidth="1"/>
    <col min="159" max="159" width="19.453125" bestFit="1" customWidth="1"/>
    <col min="160" max="160" width="7.90625" bestFit="1" customWidth="1"/>
    <col min="161" max="161" width="16.7265625" bestFit="1" customWidth="1"/>
    <col min="162" max="162" width="7.90625" bestFit="1" customWidth="1"/>
    <col min="163" max="163" width="17" bestFit="1" customWidth="1"/>
    <col min="164" max="164" width="7.90625" bestFit="1" customWidth="1"/>
    <col min="165" max="165" width="9.26953125" bestFit="1" customWidth="1"/>
    <col min="166" max="166" width="7.90625" bestFit="1" customWidth="1"/>
    <col min="167" max="167" width="12.90625" bestFit="1" customWidth="1"/>
    <col min="168" max="168" width="7.90625" bestFit="1" customWidth="1"/>
    <col min="169" max="169" width="17.08984375" bestFit="1" customWidth="1"/>
    <col min="170" max="170" width="7.90625" bestFit="1" customWidth="1"/>
    <col min="171" max="171" width="16.7265625" bestFit="1" customWidth="1"/>
    <col min="172" max="172" width="7.90625" bestFit="1" customWidth="1"/>
    <col min="173" max="173" width="15.54296875" bestFit="1" customWidth="1"/>
    <col min="174" max="174" width="7.90625" bestFit="1" customWidth="1"/>
    <col min="175" max="175" width="18.36328125" bestFit="1" customWidth="1"/>
    <col min="176" max="176" width="7.90625" bestFit="1" customWidth="1"/>
    <col min="177" max="177" width="15.54296875" bestFit="1" customWidth="1"/>
    <col min="178" max="178" width="7.90625" bestFit="1" customWidth="1"/>
    <col min="179" max="179" width="15.54296875" bestFit="1" customWidth="1"/>
    <col min="180" max="180" width="7.90625" bestFit="1" customWidth="1"/>
    <col min="181" max="181" width="18.36328125" bestFit="1" customWidth="1"/>
    <col min="182" max="182" width="7.90625" bestFit="1" customWidth="1"/>
    <col min="183" max="183" width="13" bestFit="1" customWidth="1"/>
    <col min="184" max="184" width="7.90625" bestFit="1" customWidth="1"/>
    <col min="185" max="185" width="6" bestFit="1" customWidth="1"/>
    <col min="186" max="186" width="7.90625" bestFit="1" customWidth="1"/>
    <col min="187" max="187" width="13" bestFit="1" customWidth="1"/>
    <col min="188" max="188" width="7.90625" bestFit="1" customWidth="1"/>
    <col min="189" max="189" width="13" bestFit="1" customWidth="1"/>
    <col min="190" max="190" width="7.90625" bestFit="1" customWidth="1"/>
    <col min="191" max="191" width="7.08984375" bestFit="1" customWidth="1"/>
    <col min="192" max="192" width="7.90625" bestFit="1" customWidth="1"/>
    <col min="193" max="193" width="6.90625" bestFit="1" customWidth="1"/>
    <col min="194" max="194" width="7.90625" bestFit="1" customWidth="1"/>
    <col min="195" max="195" width="18.36328125" bestFit="1" customWidth="1"/>
    <col min="196" max="196" width="7.90625" bestFit="1" customWidth="1"/>
    <col min="197" max="197" width="10.81640625" bestFit="1" customWidth="1"/>
    <col min="198" max="198" width="7.90625" bestFit="1" customWidth="1"/>
    <col min="199" max="199" width="15.7265625" bestFit="1" customWidth="1"/>
    <col min="200" max="200" width="7.90625" bestFit="1" customWidth="1"/>
    <col min="201" max="201" width="19.453125" bestFit="1" customWidth="1"/>
    <col min="202" max="202" width="7.90625" bestFit="1" customWidth="1"/>
    <col min="203" max="203" width="18.36328125" bestFit="1" customWidth="1"/>
    <col min="204" max="204" width="7.90625" bestFit="1" customWidth="1"/>
    <col min="205" max="205" width="12" bestFit="1" customWidth="1"/>
    <col min="206" max="206" width="7.90625" bestFit="1" customWidth="1"/>
    <col min="207" max="207" width="11.6328125" bestFit="1" customWidth="1"/>
    <col min="208" max="208" width="7.90625" bestFit="1" customWidth="1"/>
    <col min="209" max="209" width="13.36328125" bestFit="1" customWidth="1"/>
    <col min="210" max="210" width="7.90625" bestFit="1" customWidth="1"/>
    <col min="211" max="211" width="6" bestFit="1" customWidth="1"/>
    <col min="212" max="212" width="7.90625" bestFit="1" customWidth="1"/>
    <col min="213" max="213" width="12" bestFit="1" customWidth="1"/>
    <col min="214" max="214" width="8.90625" bestFit="1" customWidth="1"/>
    <col min="215" max="215" width="12" bestFit="1" customWidth="1"/>
    <col min="216" max="216" width="8.90625" bestFit="1" customWidth="1"/>
    <col min="217" max="217" width="10.81640625" bestFit="1" customWidth="1"/>
    <col min="218" max="218" width="8.90625" bestFit="1" customWidth="1"/>
    <col min="219" max="219" width="11.6328125" bestFit="1" customWidth="1"/>
    <col min="220" max="220" width="8.90625" bestFit="1" customWidth="1"/>
    <col min="221" max="221" width="16.7265625" bestFit="1" customWidth="1"/>
    <col min="222" max="222" width="8.90625" bestFit="1" customWidth="1"/>
    <col min="223" max="223" width="7.08984375" bestFit="1" customWidth="1"/>
    <col min="224" max="224" width="8.90625" bestFit="1" customWidth="1"/>
    <col min="225" max="225" width="17" bestFit="1" customWidth="1"/>
    <col min="226" max="226" width="8.90625" bestFit="1" customWidth="1"/>
    <col min="227" max="227" width="9.26953125" bestFit="1" customWidth="1"/>
    <col min="228" max="228" width="8.90625" bestFit="1" customWidth="1"/>
    <col min="229" max="229" width="11.6328125" bestFit="1" customWidth="1"/>
    <col min="230" max="230" width="8.90625" bestFit="1" customWidth="1"/>
    <col min="231" max="231" width="6.90625" bestFit="1" customWidth="1"/>
    <col min="232" max="232" width="8.90625" bestFit="1" customWidth="1"/>
    <col min="233" max="233" width="12" bestFit="1" customWidth="1"/>
    <col min="234" max="234" width="8.90625" bestFit="1" customWidth="1"/>
    <col min="235" max="235" width="13.36328125" bestFit="1" customWidth="1"/>
    <col min="236" max="236" width="8.90625" bestFit="1" customWidth="1"/>
    <col min="237" max="237" width="12.90625" bestFit="1" customWidth="1"/>
    <col min="238" max="238" width="8.90625" bestFit="1" customWidth="1"/>
    <col min="239" max="239" width="18.36328125" bestFit="1" customWidth="1"/>
    <col min="240" max="240" width="8.90625" bestFit="1" customWidth="1"/>
    <col min="241" max="241" width="12.90625" bestFit="1" customWidth="1"/>
    <col min="242" max="242" width="8.90625" bestFit="1" customWidth="1"/>
    <col min="243" max="243" width="7" bestFit="1" customWidth="1"/>
    <col min="244" max="244" width="8.90625" bestFit="1" customWidth="1"/>
    <col min="245" max="245" width="11.6328125" bestFit="1" customWidth="1"/>
    <col min="246" max="246" width="8.90625" bestFit="1" customWidth="1"/>
    <col min="247" max="247" width="9.26953125" bestFit="1" customWidth="1"/>
    <col min="248" max="248" width="8.90625" bestFit="1" customWidth="1"/>
    <col min="249" max="249" width="13" bestFit="1" customWidth="1"/>
    <col min="250" max="250" width="8.90625" bestFit="1" customWidth="1"/>
    <col min="251" max="251" width="12" bestFit="1" customWidth="1"/>
    <col min="252" max="252" width="8.90625" bestFit="1" customWidth="1"/>
    <col min="253" max="253" width="17.08984375" bestFit="1" customWidth="1"/>
    <col min="254" max="254" width="8.90625" bestFit="1" customWidth="1"/>
    <col min="255" max="255" width="12" bestFit="1" customWidth="1"/>
    <col min="256" max="256" width="8.90625" bestFit="1" customWidth="1"/>
    <col min="257" max="257" width="16.7265625" bestFit="1" customWidth="1"/>
    <col min="258" max="258" width="8.90625" bestFit="1" customWidth="1"/>
    <col min="259" max="259" width="7" bestFit="1" customWidth="1"/>
    <col min="260" max="260" width="8.90625" bestFit="1" customWidth="1"/>
    <col min="261" max="261" width="7" bestFit="1" customWidth="1"/>
    <col min="262" max="262" width="8.90625" bestFit="1" customWidth="1"/>
    <col min="263" max="263" width="15.54296875" bestFit="1" customWidth="1"/>
    <col min="264" max="264" width="8.90625" bestFit="1" customWidth="1"/>
    <col min="265" max="265" width="16.7265625" bestFit="1" customWidth="1"/>
    <col min="266" max="266" width="8.90625" bestFit="1" customWidth="1"/>
    <col min="267" max="267" width="12" bestFit="1" customWidth="1"/>
    <col min="268" max="268" width="8.90625" bestFit="1" customWidth="1"/>
    <col min="269" max="269" width="6" bestFit="1" customWidth="1"/>
    <col min="270" max="270" width="8.90625" bestFit="1" customWidth="1"/>
    <col min="271" max="271" width="15.7265625" bestFit="1" customWidth="1"/>
    <col min="272" max="272" width="8.90625" bestFit="1" customWidth="1"/>
    <col min="273" max="273" width="12.90625" bestFit="1" customWidth="1"/>
    <col min="274" max="274" width="8.90625" bestFit="1" customWidth="1"/>
    <col min="275" max="275" width="13.90625" bestFit="1" customWidth="1"/>
    <col min="276" max="276" width="8.90625" bestFit="1" customWidth="1"/>
    <col min="277" max="277" width="9.26953125" bestFit="1" customWidth="1"/>
    <col min="278" max="278" width="8.90625" bestFit="1" customWidth="1"/>
    <col min="279" max="279" width="7.81640625" bestFit="1" customWidth="1"/>
    <col min="280" max="280" width="8.90625" bestFit="1" customWidth="1"/>
    <col min="281" max="281" width="15.54296875" bestFit="1" customWidth="1"/>
    <col min="282" max="282" width="8.90625" bestFit="1" customWidth="1"/>
    <col min="283" max="283" width="18.36328125" bestFit="1" customWidth="1"/>
    <col min="284" max="284" width="8.90625" bestFit="1" customWidth="1"/>
    <col min="285" max="285" width="16.7265625" bestFit="1" customWidth="1"/>
    <col min="286" max="286" width="8.90625" bestFit="1" customWidth="1"/>
    <col min="287" max="287" width="15.7265625" bestFit="1" customWidth="1"/>
    <col min="288" max="288" width="8.90625" bestFit="1" customWidth="1"/>
    <col min="289" max="289" width="16.7265625" bestFit="1" customWidth="1"/>
    <col min="290" max="290" width="8.90625" bestFit="1" customWidth="1"/>
    <col min="291" max="291" width="7.08984375" bestFit="1" customWidth="1"/>
    <col min="292" max="292" width="8.90625" bestFit="1" customWidth="1"/>
    <col min="293" max="293" width="19.453125" bestFit="1" customWidth="1"/>
    <col min="294" max="294" width="8.90625" bestFit="1" customWidth="1"/>
    <col min="295" max="295" width="6" bestFit="1" customWidth="1"/>
    <col min="296" max="296" width="8.90625" bestFit="1" customWidth="1"/>
    <col min="297" max="297" width="12.90625" bestFit="1" customWidth="1"/>
    <col min="298" max="298" width="8.90625" bestFit="1" customWidth="1"/>
    <col min="299" max="299" width="7.08984375" bestFit="1" customWidth="1"/>
    <col min="300" max="300" width="8.90625" bestFit="1" customWidth="1"/>
    <col min="301" max="301" width="15.7265625" bestFit="1" customWidth="1"/>
    <col min="302" max="302" width="8.90625" bestFit="1" customWidth="1"/>
    <col min="303" max="303" width="6" bestFit="1" customWidth="1"/>
    <col min="304" max="304" width="8.90625" bestFit="1" customWidth="1"/>
    <col min="305" max="305" width="6.90625" bestFit="1" customWidth="1"/>
    <col min="306" max="306" width="8.90625" bestFit="1" customWidth="1"/>
    <col min="307" max="307" width="6" bestFit="1" customWidth="1"/>
    <col min="308" max="308" width="8.90625" bestFit="1" customWidth="1"/>
    <col min="309" max="309" width="17" bestFit="1" customWidth="1"/>
    <col min="310" max="310" width="8.90625" bestFit="1" customWidth="1"/>
    <col min="311" max="311" width="15.54296875" bestFit="1" customWidth="1"/>
    <col min="312" max="312" width="8.90625" bestFit="1" customWidth="1"/>
    <col min="313" max="313" width="19.453125" bestFit="1" customWidth="1"/>
    <col min="314" max="314" width="8.90625" bestFit="1" customWidth="1"/>
    <col min="315" max="315" width="17" bestFit="1" customWidth="1"/>
    <col min="316" max="316" width="8.90625" bestFit="1" customWidth="1"/>
    <col min="317" max="317" width="13.90625" bestFit="1" customWidth="1"/>
    <col min="318" max="318" width="8.90625" bestFit="1" customWidth="1"/>
    <col min="319" max="319" width="7.81640625" bestFit="1" customWidth="1"/>
    <col min="320" max="320" width="8.90625" bestFit="1" customWidth="1"/>
    <col min="321" max="321" width="18.36328125" bestFit="1" customWidth="1"/>
    <col min="322" max="322" width="8.90625" bestFit="1" customWidth="1"/>
    <col min="323" max="323" width="12" bestFit="1" customWidth="1"/>
    <col min="324" max="324" width="8.90625" bestFit="1" customWidth="1"/>
    <col min="325" max="325" width="13.90625" bestFit="1" customWidth="1"/>
    <col min="326" max="326" width="8.90625" bestFit="1" customWidth="1"/>
    <col min="327" max="327" width="7.81640625" bestFit="1" customWidth="1"/>
    <col min="328" max="328" width="8.90625" bestFit="1" customWidth="1"/>
    <col min="329" max="329" width="12" bestFit="1" customWidth="1"/>
    <col min="330" max="330" width="8.90625" bestFit="1" customWidth="1"/>
    <col min="331" max="331" width="7.08984375" bestFit="1" customWidth="1"/>
    <col min="332" max="332" width="8.90625" bestFit="1" customWidth="1"/>
    <col min="333" max="333" width="16.7265625" bestFit="1" customWidth="1"/>
    <col min="334" max="334" width="8.90625" bestFit="1" customWidth="1"/>
    <col min="335" max="335" width="7.08984375" bestFit="1" customWidth="1"/>
    <col min="336" max="336" width="8.90625" bestFit="1" customWidth="1"/>
    <col min="337" max="337" width="10.81640625" bestFit="1" customWidth="1"/>
    <col min="338" max="338" width="8.90625" bestFit="1" customWidth="1"/>
    <col min="339" max="339" width="13.90625" bestFit="1" customWidth="1"/>
    <col min="340" max="340" width="8.90625" bestFit="1" customWidth="1"/>
    <col min="341" max="341" width="7.81640625" bestFit="1" customWidth="1"/>
    <col min="342" max="342" width="8.90625" bestFit="1" customWidth="1"/>
    <col min="343" max="343" width="11.6328125" bestFit="1" customWidth="1"/>
    <col min="344" max="344" width="8.90625" bestFit="1" customWidth="1"/>
    <col min="345" max="345" width="18.36328125" bestFit="1" customWidth="1"/>
    <col min="346" max="346" width="8.90625" bestFit="1" customWidth="1"/>
    <col min="347" max="347" width="6.90625" bestFit="1" customWidth="1"/>
    <col min="348" max="348" width="8.90625" bestFit="1" customWidth="1"/>
    <col min="349" max="349" width="9.26953125" bestFit="1" customWidth="1"/>
    <col min="350" max="350" width="8.90625" bestFit="1" customWidth="1"/>
    <col min="351" max="351" width="7.08984375" bestFit="1" customWidth="1"/>
    <col min="352" max="352" width="8.90625" bestFit="1" customWidth="1"/>
    <col min="353" max="353" width="13.36328125" bestFit="1" customWidth="1"/>
    <col min="354" max="354" width="8.90625" bestFit="1" customWidth="1"/>
    <col min="355" max="355" width="10.81640625" bestFit="1" customWidth="1"/>
    <col min="356" max="356" width="8.90625" bestFit="1" customWidth="1"/>
    <col min="357" max="357" width="12" bestFit="1" customWidth="1"/>
    <col min="358" max="358" width="8.90625" bestFit="1" customWidth="1"/>
    <col min="359" max="359" width="12" bestFit="1" customWidth="1"/>
    <col min="360" max="360" width="8.90625" bestFit="1" customWidth="1"/>
    <col min="361" max="361" width="15.54296875" bestFit="1" customWidth="1"/>
    <col min="362" max="362" width="8.90625" bestFit="1" customWidth="1"/>
    <col min="363" max="363" width="16.7265625" bestFit="1" customWidth="1"/>
    <col min="364" max="364" width="8.90625" bestFit="1" customWidth="1"/>
    <col min="365" max="365" width="7" bestFit="1" customWidth="1"/>
    <col min="366" max="366" width="8.90625" bestFit="1" customWidth="1"/>
    <col min="367" max="367" width="11.6328125" bestFit="1" customWidth="1"/>
    <col min="368" max="368" width="8.90625" bestFit="1" customWidth="1"/>
    <col min="369" max="369" width="13.90625" bestFit="1" customWidth="1"/>
    <col min="370" max="370" width="8.90625" bestFit="1" customWidth="1"/>
    <col min="371" max="371" width="7.81640625" bestFit="1" customWidth="1"/>
    <col min="372" max="372" width="8.90625" bestFit="1" customWidth="1"/>
    <col min="373" max="373" width="15.54296875" bestFit="1" customWidth="1"/>
    <col min="374" max="374" width="8.90625" bestFit="1" customWidth="1"/>
    <col min="375" max="375" width="6" bestFit="1" customWidth="1"/>
    <col min="376" max="376" width="8.90625" bestFit="1" customWidth="1"/>
    <col min="377" max="377" width="10.81640625" bestFit="1" customWidth="1"/>
    <col min="378" max="378" width="8.90625" bestFit="1" customWidth="1"/>
    <col min="379" max="379" width="10.81640625" bestFit="1" customWidth="1"/>
    <col min="380" max="380" width="8.90625" bestFit="1" customWidth="1"/>
    <col min="381" max="381" width="11.6328125" bestFit="1" customWidth="1"/>
    <col min="382" max="382" width="8.90625" bestFit="1" customWidth="1"/>
    <col min="383" max="383" width="13.90625" bestFit="1" customWidth="1"/>
    <col min="384" max="384" width="8.90625" bestFit="1" customWidth="1"/>
    <col min="385" max="385" width="7" bestFit="1" customWidth="1"/>
    <col min="386" max="386" width="8.90625" bestFit="1" customWidth="1"/>
    <col min="387" max="387" width="13.36328125" bestFit="1" customWidth="1"/>
    <col min="388" max="388" width="8.90625" bestFit="1" customWidth="1"/>
    <col min="389" max="389" width="9.26953125" bestFit="1" customWidth="1"/>
    <col min="390" max="390" width="8.90625" bestFit="1" customWidth="1"/>
    <col min="391" max="391" width="7.08984375" bestFit="1" customWidth="1"/>
    <col min="392" max="392" width="8.90625" bestFit="1" customWidth="1"/>
    <col min="393" max="393" width="13.90625" bestFit="1" customWidth="1"/>
    <col min="394" max="394" width="8.90625" bestFit="1" customWidth="1"/>
    <col min="395" max="395" width="6" bestFit="1" customWidth="1"/>
    <col min="396" max="396" width="8.90625" bestFit="1" customWidth="1"/>
    <col min="397" max="397" width="15.54296875" bestFit="1" customWidth="1"/>
    <col min="398" max="398" width="8.90625" bestFit="1" customWidth="1"/>
    <col min="399" max="399" width="13.90625" bestFit="1" customWidth="1"/>
    <col min="400" max="400" width="8.90625" bestFit="1" customWidth="1"/>
    <col min="401" max="401" width="13.36328125" bestFit="1" customWidth="1"/>
    <col min="402" max="402" width="8.90625" bestFit="1" customWidth="1"/>
    <col min="403" max="403" width="17.08984375" bestFit="1" customWidth="1"/>
    <col min="404" max="404" width="8.90625" bestFit="1" customWidth="1"/>
    <col min="405" max="405" width="12.90625" bestFit="1" customWidth="1"/>
    <col min="406" max="406" width="8.90625" bestFit="1" customWidth="1"/>
    <col min="407" max="407" width="13.36328125" bestFit="1" customWidth="1"/>
    <col min="408" max="408" width="8.90625" bestFit="1" customWidth="1"/>
    <col min="409" max="409" width="10.81640625" bestFit="1" customWidth="1"/>
    <col min="410" max="410" width="8.90625" bestFit="1" customWidth="1"/>
    <col min="411" max="411" width="13.36328125" bestFit="1" customWidth="1"/>
    <col min="412" max="412" width="8.90625" bestFit="1" customWidth="1"/>
    <col min="413" max="413" width="9.26953125" bestFit="1" customWidth="1"/>
    <col min="414" max="414" width="8.90625" bestFit="1" customWidth="1"/>
    <col min="415" max="415" width="19.453125" bestFit="1" customWidth="1"/>
    <col min="416" max="416" width="8.90625" bestFit="1" customWidth="1"/>
    <col min="417" max="417" width="7.81640625" bestFit="1" customWidth="1"/>
    <col min="418" max="418" width="8.90625" bestFit="1" customWidth="1"/>
    <col min="419" max="419" width="17.08984375" bestFit="1" customWidth="1"/>
    <col min="420" max="420" width="8.90625" bestFit="1" customWidth="1"/>
    <col min="421" max="421" width="12" bestFit="1" customWidth="1"/>
    <col min="422" max="422" width="8.90625" bestFit="1" customWidth="1"/>
    <col min="423" max="423" width="16.7265625" bestFit="1" customWidth="1"/>
    <col min="424" max="424" width="8.90625" bestFit="1" customWidth="1"/>
    <col min="425" max="425" width="13.36328125" bestFit="1" customWidth="1"/>
    <col min="426" max="426" width="8.90625" bestFit="1" customWidth="1"/>
    <col min="427" max="427" width="17" bestFit="1" customWidth="1"/>
    <col min="428" max="428" width="8.90625" bestFit="1" customWidth="1"/>
    <col min="429" max="429" width="7.08984375" bestFit="1" customWidth="1"/>
    <col min="430" max="430" width="8.90625" bestFit="1" customWidth="1"/>
    <col min="431" max="431" width="17.08984375" bestFit="1" customWidth="1"/>
    <col min="432" max="432" width="8.90625" bestFit="1" customWidth="1"/>
    <col min="433" max="433" width="16.7265625" bestFit="1" customWidth="1"/>
    <col min="434" max="434" width="8.90625" bestFit="1" customWidth="1"/>
    <col min="435" max="435" width="19.453125" bestFit="1" customWidth="1"/>
    <col min="436" max="436" width="8.90625" bestFit="1" customWidth="1"/>
    <col min="437" max="437" width="16.7265625" bestFit="1" customWidth="1"/>
    <col min="438" max="438" width="8.90625" bestFit="1" customWidth="1"/>
    <col min="439" max="439" width="17" bestFit="1" customWidth="1"/>
    <col min="440" max="440" width="8.90625" bestFit="1" customWidth="1"/>
    <col min="441" max="441" width="17" bestFit="1" customWidth="1"/>
    <col min="442" max="442" width="8.90625" bestFit="1" customWidth="1"/>
    <col min="443" max="443" width="15.54296875" bestFit="1" customWidth="1"/>
    <col min="444" max="444" width="8.90625" bestFit="1" customWidth="1"/>
    <col min="445" max="445" width="15.7265625" bestFit="1" customWidth="1"/>
    <col min="446" max="446" width="8.90625" bestFit="1" customWidth="1"/>
    <col min="447" max="447" width="15.7265625" bestFit="1" customWidth="1"/>
    <col min="448" max="448" width="8.90625" bestFit="1" customWidth="1"/>
    <col min="449" max="449" width="15.7265625" bestFit="1" customWidth="1"/>
    <col min="450" max="450" width="8.90625" bestFit="1" customWidth="1"/>
    <col min="451" max="451" width="10.81640625" bestFit="1" customWidth="1"/>
    <col min="452" max="452" width="8.90625" bestFit="1" customWidth="1"/>
    <col min="453" max="453" width="12.90625" bestFit="1" customWidth="1"/>
    <col min="454" max="454" width="8.90625" bestFit="1" customWidth="1"/>
    <col min="455" max="455" width="11.6328125" bestFit="1" customWidth="1"/>
    <col min="456" max="456" width="8.90625" bestFit="1" customWidth="1"/>
    <col min="457" max="457" width="7.81640625" bestFit="1" customWidth="1"/>
    <col min="458" max="458" width="8.90625" bestFit="1" customWidth="1"/>
    <col min="459" max="459" width="15.54296875" bestFit="1" customWidth="1"/>
    <col min="460" max="460" width="8.90625" bestFit="1" customWidth="1"/>
    <col min="461" max="461" width="7.81640625" bestFit="1" customWidth="1"/>
    <col min="462" max="462" width="8.90625" bestFit="1" customWidth="1"/>
    <col min="463" max="463" width="18.36328125" bestFit="1" customWidth="1"/>
    <col min="464" max="464" width="8.90625" bestFit="1" customWidth="1"/>
    <col min="465" max="465" width="19.453125" bestFit="1" customWidth="1"/>
    <col min="466" max="466" width="8.90625" bestFit="1" customWidth="1"/>
    <col min="467" max="467" width="12.90625" bestFit="1" customWidth="1"/>
    <col min="468" max="468" width="8.90625" bestFit="1" customWidth="1"/>
    <col min="469" max="469" width="15.7265625" bestFit="1" customWidth="1"/>
    <col min="470" max="470" width="8.90625" bestFit="1" customWidth="1"/>
    <col min="471" max="471" width="7.08984375" bestFit="1" customWidth="1"/>
    <col min="472" max="472" width="8.90625" bestFit="1" customWidth="1"/>
    <col min="473" max="473" width="17.08984375" bestFit="1" customWidth="1"/>
    <col min="474" max="474" width="8.90625" bestFit="1" customWidth="1"/>
    <col min="475" max="475" width="11.6328125" bestFit="1" customWidth="1"/>
    <col min="476" max="476" width="8.90625" bestFit="1" customWidth="1"/>
    <col min="477" max="477" width="19.453125" bestFit="1" customWidth="1"/>
    <col min="478" max="478" width="8.90625" bestFit="1" customWidth="1"/>
    <col min="479" max="479" width="7.08984375" bestFit="1" customWidth="1"/>
    <col min="480" max="480" width="8.90625" bestFit="1" customWidth="1"/>
    <col min="481" max="481" width="13" bestFit="1" customWidth="1"/>
    <col min="482" max="482" width="8.90625" bestFit="1" customWidth="1"/>
    <col min="483" max="483" width="6" bestFit="1" customWidth="1"/>
    <col min="484" max="484" width="8.90625" bestFit="1" customWidth="1"/>
    <col min="485" max="485" width="11.6328125" bestFit="1" customWidth="1"/>
    <col min="486" max="486" width="8.90625" bestFit="1" customWidth="1"/>
    <col min="487" max="487" width="18.36328125" bestFit="1" customWidth="1"/>
    <col min="488" max="488" width="8.90625" bestFit="1" customWidth="1"/>
    <col min="489" max="489" width="11.6328125" bestFit="1" customWidth="1"/>
    <col min="490" max="490" width="8.90625" bestFit="1" customWidth="1"/>
    <col min="491" max="491" width="13.90625" bestFit="1" customWidth="1"/>
    <col min="492" max="492" width="8.90625" bestFit="1" customWidth="1"/>
    <col min="493" max="493" width="17" bestFit="1" customWidth="1"/>
    <col min="494" max="494" width="8.90625" bestFit="1" customWidth="1"/>
    <col min="495" max="495" width="7.81640625" bestFit="1" customWidth="1"/>
    <col min="496" max="496" width="8.90625" bestFit="1" customWidth="1"/>
    <col min="497" max="497" width="17.08984375" bestFit="1" customWidth="1"/>
    <col min="498" max="498" width="8.90625" bestFit="1" customWidth="1"/>
    <col min="499" max="499" width="9.26953125" bestFit="1" customWidth="1"/>
    <col min="500" max="500" width="8.90625" bestFit="1" customWidth="1"/>
    <col min="501" max="501" width="13.36328125" bestFit="1" customWidth="1"/>
    <col min="502" max="502" width="8.90625" bestFit="1" customWidth="1"/>
    <col min="503" max="503" width="9.26953125" bestFit="1" customWidth="1"/>
    <col min="504" max="504" width="8.90625" bestFit="1" customWidth="1"/>
    <col min="505" max="505" width="6" bestFit="1" customWidth="1"/>
    <col min="506" max="506" width="8.90625" bestFit="1" customWidth="1"/>
    <col min="507" max="507" width="15.7265625" bestFit="1" customWidth="1"/>
    <col min="508" max="508" width="8.90625" bestFit="1" customWidth="1"/>
    <col min="509" max="509" width="16.7265625" bestFit="1" customWidth="1"/>
    <col min="510" max="510" width="8.90625" bestFit="1" customWidth="1"/>
    <col min="511" max="511" width="17" bestFit="1" customWidth="1"/>
    <col min="512" max="512" width="8.90625" bestFit="1" customWidth="1"/>
    <col min="513" max="513" width="19.453125" bestFit="1" customWidth="1"/>
    <col min="514" max="514" width="8.90625" bestFit="1" customWidth="1"/>
    <col min="515" max="515" width="12.90625" bestFit="1" customWidth="1"/>
    <col min="516" max="516" width="8.90625" bestFit="1" customWidth="1"/>
    <col min="517" max="517" width="9.26953125" bestFit="1" customWidth="1"/>
    <col min="518" max="518" width="8.90625" bestFit="1" customWidth="1"/>
    <col min="519" max="519" width="12" bestFit="1" customWidth="1"/>
    <col min="520" max="520" width="8.90625" bestFit="1" customWidth="1"/>
    <col min="521" max="521" width="16.7265625" bestFit="1" customWidth="1"/>
    <col min="522" max="522" width="8.90625" bestFit="1" customWidth="1"/>
    <col min="523" max="523" width="7" bestFit="1" customWidth="1"/>
    <col min="524" max="524" width="8.90625" bestFit="1" customWidth="1"/>
    <col min="525" max="525" width="13.90625" bestFit="1" customWidth="1"/>
    <col min="526" max="526" width="8.90625" bestFit="1" customWidth="1"/>
    <col min="527" max="527" width="10.81640625" bestFit="1" customWidth="1"/>
    <col min="528" max="528" width="8.90625" bestFit="1" customWidth="1"/>
    <col min="529" max="529" width="7.08984375" bestFit="1" customWidth="1"/>
    <col min="530" max="530" width="8.90625" bestFit="1" customWidth="1"/>
    <col min="531" max="531" width="13.36328125" bestFit="1" customWidth="1"/>
    <col min="532" max="532" width="8.90625" bestFit="1" customWidth="1"/>
    <col min="533" max="533" width="13.36328125" bestFit="1" customWidth="1"/>
    <col min="534" max="534" width="8.90625" bestFit="1" customWidth="1"/>
    <col min="535" max="535" width="12.90625" bestFit="1" customWidth="1"/>
    <col min="536" max="536" width="8.90625" bestFit="1" customWidth="1"/>
    <col min="537" max="537" width="13" bestFit="1" customWidth="1"/>
    <col min="538" max="538" width="8.90625" bestFit="1" customWidth="1"/>
    <col min="539" max="539" width="15.7265625" bestFit="1" customWidth="1"/>
    <col min="540" max="540" width="8.90625" bestFit="1" customWidth="1"/>
    <col min="541" max="541" width="13.36328125" bestFit="1" customWidth="1"/>
    <col min="542" max="542" width="8.90625" bestFit="1" customWidth="1"/>
    <col min="543" max="543" width="17.08984375" bestFit="1" customWidth="1"/>
    <col min="544" max="544" width="8.90625" bestFit="1" customWidth="1"/>
    <col min="545" max="545" width="12" bestFit="1" customWidth="1"/>
    <col min="546" max="546" width="8.90625" bestFit="1" customWidth="1"/>
    <col min="547" max="547" width="12.90625" bestFit="1" customWidth="1"/>
    <col min="548" max="548" width="8.90625" bestFit="1" customWidth="1"/>
    <col min="549" max="549" width="13" bestFit="1" customWidth="1"/>
    <col min="550" max="550" width="8.90625" bestFit="1" customWidth="1"/>
    <col min="551" max="551" width="16.7265625" bestFit="1" customWidth="1"/>
    <col min="552" max="552" width="8.90625" bestFit="1" customWidth="1"/>
    <col min="553" max="553" width="12.90625" bestFit="1" customWidth="1"/>
    <col min="554" max="554" width="8.90625" bestFit="1" customWidth="1"/>
    <col min="555" max="555" width="16.7265625" bestFit="1" customWidth="1"/>
    <col min="556" max="556" width="8.90625" bestFit="1" customWidth="1"/>
    <col min="557" max="557" width="10.81640625" bestFit="1" customWidth="1"/>
    <col min="558" max="558" width="8.90625" bestFit="1" customWidth="1"/>
    <col min="559" max="559" width="13.36328125" bestFit="1" customWidth="1"/>
    <col min="560" max="560" width="8.90625" bestFit="1" customWidth="1"/>
    <col min="561" max="561" width="7.81640625" bestFit="1" customWidth="1"/>
    <col min="562" max="562" width="8.90625" bestFit="1" customWidth="1"/>
    <col min="563" max="563" width="15.7265625" bestFit="1" customWidth="1"/>
    <col min="564" max="564" width="8.90625" bestFit="1" customWidth="1"/>
    <col min="565" max="565" width="6.90625" bestFit="1" customWidth="1"/>
    <col min="566" max="566" width="8.90625" bestFit="1" customWidth="1"/>
    <col min="567" max="567" width="18.36328125" bestFit="1" customWidth="1"/>
    <col min="568" max="568" width="8.90625" bestFit="1" customWidth="1"/>
    <col min="569" max="569" width="15.7265625" bestFit="1" customWidth="1"/>
    <col min="570" max="570" width="8.90625" bestFit="1" customWidth="1"/>
    <col min="571" max="571" width="15.54296875" bestFit="1" customWidth="1"/>
    <col min="572" max="572" width="8.90625" bestFit="1" customWidth="1"/>
    <col min="573" max="573" width="12.90625" bestFit="1" customWidth="1"/>
    <col min="574" max="574" width="8.90625" bestFit="1" customWidth="1"/>
    <col min="575" max="575" width="12.90625" bestFit="1" customWidth="1"/>
    <col min="576" max="576" width="8.90625" bestFit="1" customWidth="1"/>
    <col min="577" max="577" width="15.7265625" bestFit="1" customWidth="1"/>
    <col min="578" max="578" width="8.90625" bestFit="1" customWidth="1"/>
    <col min="579" max="579" width="9.26953125" bestFit="1" customWidth="1"/>
    <col min="580" max="580" width="8.90625" bestFit="1" customWidth="1"/>
    <col min="581" max="581" width="12" bestFit="1" customWidth="1"/>
    <col min="582" max="582" width="8.90625" bestFit="1" customWidth="1"/>
    <col min="583" max="583" width="9.26953125" bestFit="1" customWidth="1"/>
    <col min="584" max="584" width="8.90625" bestFit="1" customWidth="1"/>
    <col min="585" max="585" width="16.7265625" bestFit="1" customWidth="1"/>
    <col min="586" max="586" width="8.90625" bestFit="1" customWidth="1"/>
    <col min="587" max="587" width="12" bestFit="1" customWidth="1"/>
    <col min="588" max="588" width="8.90625" bestFit="1" customWidth="1"/>
    <col min="589" max="589" width="15.54296875" bestFit="1" customWidth="1"/>
    <col min="590" max="590" width="8.90625" bestFit="1" customWidth="1"/>
    <col min="591" max="591" width="15.7265625" bestFit="1" customWidth="1"/>
    <col min="592" max="592" width="8.90625" bestFit="1" customWidth="1"/>
    <col min="593" max="593" width="17.08984375" bestFit="1" customWidth="1"/>
    <col min="594" max="594" width="8.90625" bestFit="1" customWidth="1"/>
    <col min="595" max="595" width="6" bestFit="1" customWidth="1"/>
    <col min="596" max="596" width="8.90625" bestFit="1" customWidth="1"/>
    <col min="597" max="597" width="13.90625" bestFit="1" customWidth="1"/>
    <col min="598" max="598" width="8.90625" bestFit="1" customWidth="1"/>
    <col min="599" max="599" width="17.08984375" bestFit="1" customWidth="1"/>
    <col min="600" max="600" width="8.90625" bestFit="1" customWidth="1"/>
    <col min="601" max="601" width="17" bestFit="1" customWidth="1"/>
    <col min="602" max="602" width="8.90625" bestFit="1" customWidth="1"/>
    <col min="603" max="603" width="9.26953125" bestFit="1" customWidth="1"/>
    <col min="604" max="604" width="8.90625" bestFit="1" customWidth="1"/>
    <col min="605" max="605" width="19.453125" bestFit="1" customWidth="1"/>
    <col min="606" max="606" width="8.90625" bestFit="1" customWidth="1"/>
    <col min="607" max="607" width="6" bestFit="1" customWidth="1"/>
    <col min="608" max="608" width="8.90625" bestFit="1" customWidth="1"/>
    <col min="609" max="609" width="15.7265625" bestFit="1" customWidth="1"/>
    <col min="610" max="610" width="8.90625" bestFit="1" customWidth="1"/>
    <col min="611" max="611" width="10.81640625" bestFit="1" customWidth="1"/>
    <col min="612" max="612" width="8.90625" bestFit="1" customWidth="1"/>
    <col min="613" max="613" width="7.81640625" bestFit="1" customWidth="1"/>
    <col min="614" max="614" width="8.90625" bestFit="1" customWidth="1"/>
    <col min="615" max="615" width="19.453125" bestFit="1" customWidth="1"/>
    <col min="616" max="616" width="8.90625" bestFit="1" customWidth="1"/>
    <col min="617" max="617" width="7" bestFit="1" customWidth="1"/>
    <col min="618" max="618" width="8.90625" bestFit="1" customWidth="1"/>
    <col min="619" max="619" width="11.6328125" bestFit="1" customWidth="1"/>
    <col min="620" max="620" width="8.90625" bestFit="1" customWidth="1"/>
    <col min="621" max="621" width="17.08984375" bestFit="1" customWidth="1"/>
    <col min="622" max="622" width="8.90625" bestFit="1" customWidth="1"/>
    <col min="623" max="623" width="13.90625" bestFit="1" customWidth="1"/>
    <col min="624" max="624" width="8.90625" bestFit="1" customWidth="1"/>
    <col min="625" max="625" width="13.36328125" bestFit="1" customWidth="1"/>
    <col min="626" max="626" width="8.90625" bestFit="1" customWidth="1"/>
    <col min="627" max="627" width="17" bestFit="1" customWidth="1"/>
    <col min="628" max="628" width="8.90625" bestFit="1" customWidth="1"/>
    <col min="629" max="629" width="15.7265625" bestFit="1" customWidth="1"/>
    <col min="630" max="630" width="8.90625" bestFit="1" customWidth="1"/>
    <col min="631" max="631" width="9.26953125" bestFit="1" customWidth="1"/>
    <col min="632" max="632" width="8.90625" bestFit="1" customWidth="1"/>
    <col min="633" max="633" width="13" bestFit="1" customWidth="1"/>
    <col min="634" max="634" width="8.90625" bestFit="1" customWidth="1"/>
    <col min="635" max="635" width="18.36328125" bestFit="1" customWidth="1"/>
    <col min="636" max="636" width="8.90625" bestFit="1" customWidth="1"/>
    <col min="637" max="637" width="7" bestFit="1" customWidth="1"/>
    <col min="638" max="638" width="8.90625" bestFit="1" customWidth="1"/>
    <col min="639" max="639" width="17.08984375" bestFit="1" customWidth="1"/>
    <col min="640" max="640" width="8.90625" bestFit="1" customWidth="1"/>
    <col min="641" max="641" width="12" bestFit="1" customWidth="1"/>
    <col min="642" max="642" width="8.90625" bestFit="1" customWidth="1"/>
    <col min="643" max="643" width="15.54296875" bestFit="1" customWidth="1"/>
    <col min="644" max="644" width="8.90625" bestFit="1" customWidth="1"/>
    <col min="645" max="645" width="12" bestFit="1" customWidth="1"/>
    <col min="646" max="646" width="8.90625" bestFit="1" customWidth="1"/>
    <col min="647" max="647" width="7.81640625" bestFit="1" customWidth="1"/>
    <col min="648" max="648" width="8.90625" bestFit="1" customWidth="1"/>
    <col min="649" max="649" width="6" bestFit="1" customWidth="1"/>
    <col min="650" max="650" width="8.90625" bestFit="1" customWidth="1"/>
    <col min="651" max="651" width="10.81640625" bestFit="1" customWidth="1"/>
    <col min="652" max="652" width="8.90625" bestFit="1" customWidth="1"/>
    <col min="653" max="653" width="17" bestFit="1" customWidth="1"/>
    <col min="654" max="654" width="8.90625" bestFit="1" customWidth="1"/>
    <col min="655" max="655" width="16.7265625" bestFit="1" customWidth="1"/>
    <col min="656" max="656" width="8.90625" bestFit="1" customWidth="1"/>
    <col min="657" max="657" width="13.36328125" bestFit="1" customWidth="1"/>
    <col min="658" max="658" width="8.90625" bestFit="1" customWidth="1"/>
    <col min="659" max="659" width="19.453125" bestFit="1" customWidth="1"/>
    <col min="660" max="660" width="8.90625" bestFit="1" customWidth="1"/>
    <col min="661" max="661" width="11.6328125" bestFit="1" customWidth="1"/>
    <col min="662" max="662" width="8.90625" bestFit="1" customWidth="1"/>
    <col min="663" max="663" width="17" bestFit="1" customWidth="1"/>
    <col min="664" max="664" width="8.90625" bestFit="1" customWidth="1"/>
    <col min="665" max="665" width="17.08984375" bestFit="1" customWidth="1"/>
    <col min="666" max="666" width="8.90625" bestFit="1" customWidth="1"/>
    <col min="667" max="667" width="16.7265625" bestFit="1" customWidth="1"/>
    <col min="668" max="668" width="8.90625" bestFit="1" customWidth="1"/>
    <col min="669" max="669" width="6.90625" bestFit="1" customWidth="1"/>
    <col min="670" max="670" width="8.90625" bestFit="1" customWidth="1"/>
    <col min="671" max="671" width="15.7265625" bestFit="1" customWidth="1"/>
    <col min="672" max="672" width="8.90625" bestFit="1" customWidth="1"/>
    <col min="673" max="673" width="9.26953125" bestFit="1" customWidth="1"/>
    <col min="674" max="674" width="8.90625" bestFit="1" customWidth="1"/>
    <col min="675" max="675" width="16.7265625" bestFit="1" customWidth="1"/>
    <col min="676" max="676" width="8.90625" bestFit="1" customWidth="1"/>
    <col min="677" max="677" width="19.453125" bestFit="1" customWidth="1"/>
    <col min="678" max="678" width="8.90625" bestFit="1" customWidth="1"/>
    <col min="679" max="679" width="16.7265625" bestFit="1" customWidth="1"/>
    <col min="680" max="680" width="8.90625" bestFit="1" customWidth="1"/>
    <col min="681" max="681" width="9.26953125" bestFit="1" customWidth="1"/>
    <col min="682" max="682" width="8.90625" bestFit="1" customWidth="1"/>
    <col min="683" max="683" width="7.81640625" bestFit="1" customWidth="1"/>
    <col min="684" max="684" width="8.90625" bestFit="1" customWidth="1"/>
    <col min="685" max="685" width="12.90625" bestFit="1" customWidth="1"/>
    <col min="686" max="686" width="8.90625" bestFit="1" customWidth="1"/>
    <col min="687" max="687" width="13.90625" bestFit="1" customWidth="1"/>
    <col min="688" max="688" width="8.90625" bestFit="1" customWidth="1"/>
    <col min="689" max="689" width="16.7265625" bestFit="1" customWidth="1"/>
    <col min="690" max="690" width="8.90625" bestFit="1" customWidth="1"/>
    <col min="691" max="691" width="17" bestFit="1" customWidth="1"/>
    <col min="692" max="692" width="8.90625" bestFit="1" customWidth="1"/>
    <col min="693" max="693" width="7" bestFit="1" customWidth="1"/>
    <col min="694" max="694" width="8.90625" bestFit="1" customWidth="1"/>
    <col min="695" max="695" width="19.453125" bestFit="1" customWidth="1"/>
    <col min="696" max="696" width="8.90625" bestFit="1" customWidth="1"/>
    <col min="697" max="697" width="7.08984375" bestFit="1" customWidth="1"/>
    <col min="698" max="698" width="8.90625" bestFit="1" customWidth="1"/>
    <col min="699" max="699" width="7.08984375" bestFit="1" customWidth="1"/>
    <col min="700" max="700" width="8.90625" bestFit="1" customWidth="1"/>
    <col min="701" max="701" width="15.54296875" bestFit="1" customWidth="1"/>
    <col min="702" max="702" width="8.90625" bestFit="1" customWidth="1"/>
    <col min="703" max="703" width="10.81640625" bestFit="1" customWidth="1"/>
    <col min="704" max="704" width="8.90625" bestFit="1" customWidth="1"/>
    <col min="705" max="705" width="13" bestFit="1" customWidth="1"/>
    <col min="706" max="706" width="8.90625" bestFit="1" customWidth="1"/>
    <col min="707" max="707" width="13" bestFit="1" customWidth="1"/>
    <col min="708" max="708" width="8.90625" bestFit="1" customWidth="1"/>
    <col min="709" max="709" width="15.7265625" bestFit="1" customWidth="1"/>
    <col min="710" max="710" width="8.90625" bestFit="1" customWidth="1"/>
    <col min="711" max="711" width="11.6328125" bestFit="1" customWidth="1"/>
    <col min="712" max="712" width="8.90625" bestFit="1" customWidth="1"/>
    <col min="713" max="713" width="17" bestFit="1" customWidth="1"/>
    <col min="714" max="714" width="8.90625" bestFit="1" customWidth="1"/>
    <col min="715" max="715" width="13.36328125" bestFit="1" customWidth="1"/>
    <col min="716" max="716" width="8.90625" bestFit="1" customWidth="1"/>
    <col min="717" max="717" width="13.90625" bestFit="1" customWidth="1"/>
    <col min="718" max="718" width="8.90625" bestFit="1" customWidth="1"/>
    <col min="719" max="719" width="6.90625" bestFit="1" customWidth="1"/>
    <col min="720" max="720" width="8.90625" bestFit="1" customWidth="1"/>
    <col min="721" max="721" width="15.7265625" bestFit="1" customWidth="1"/>
    <col min="722" max="722" width="8.90625" bestFit="1" customWidth="1"/>
    <col min="723" max="723" width="15.7265625" bestFit="1" customWidth="1"/>
    <col min="724" max="724" width="8.90625" bestFit="1" customWidth="1"/>
    <col min="725" max="725" width="11.6328125" bestFit="1" customWidth="1"/>
    <col min="726" max="726" width="8.90625" bestFit="1" customWidth="1"/>
    <col min="727" max="727" width="19.453125" bestFit="1" customWidth="1"/>
    <col min="728" max="728" width="8.90625" bestFit="1" customWidth="1"/>
    <col min="729" max="729" width="6" bestFit="1" customWidth="1"/>
    <col min="730" max="730" width="8.90625" bestFit="1" customWidth="1"/>
    <col min="731" max="731" width="17.08984375" bestFit="1" customWidth="1"/>
    <col min="732" max="732" width="8.90625" bestFit="1" customWidth="1"/>
    <col min="733" max="733" width="18.36328125" bestFit="1" customWidth="1"/>
    <col min="734" max="734" width="8.90625" bestFit="1" customWidth="1"/>
    <col min="735" max="735" width="19.453125" bestFit="1" customWidth="1"/>
    <col min="736" max="736" width="8.90625" bestFit="1" customWidth="1"/>
    <col min="737" max="737" width="13.36328125" bestFit="1" customWidth="1"/>
    <col min="738" max="738" width="8.90625" bestFit="1" customWidth="1"/>
    <col min="739" max="739" width="7.08984375" bestFit="1" customWidth="1"/>
    <col min="740" max="740" width="8.90625" bestFit="1" customWidth="1"/>
    <col min="741" max="741" width="7.08984375" bestFit="1" customWidth="1"/>
    <col min="742" max="742" width="8.90625" bestFit="1" customWidth="1"/>
    <col min="743" max="743" width="12" bestFit="1" customWidth="1"/>
    <col min="744" max="744" width="8.90625" bestFit="1" customWidth="1"/>
    <col min="745" max="745" width="9.26953125" bestFit="1" customWidth="1"/>
    <col min="746" max="746" width="8.90625" bestFit="1" customWidth="1"/>
    <col min="747" max="747" width="13.90625" bestFit="1" customWidth="1"/>
    <col min="748" max="748" width="8.90625" bestFit="1" customWidth="1"/>
    <col min="749" max="749" width="15.7265625" bestFit="1" customWidth="1"/>
    <col min="750" max="750" width="8.90625" bestFit="1" customWidth="1"/>
    <col min="751" max="751" width="7.81640625" bestFit="1" customWidth="1"/>
    <col min="752" max="752" width="8.90625" bestFit="1" customWidth="1"/>
    <col min="753" max="753" width="16.7265625" bestFit="1" customWidth="1"/>
    <col min="754" max="754" width="8.90625" bestFit="1" customWidth="1"/>
    <col min="755" max="755" width="15.54296875" bestFit="1" customWidth="1"/>
    <col min="756" max="756" width="8.90625" bestFit="1" customWidth="1"/>
    <col min="757" max="757" width="10.81640625" bestFit="1" customWidth="1"/>
    <col min="758" max="758" width="8.90625" bestFit="1" customWidth="1"/>
    <col min="759" max="759" width="16.7265625" bestFit="1" customWidth="1"/>
    <col min="760" max="760" width="8.90625" bestFit="1" customWidth="1"/>
    <col min="761" max="761" width="9.26953125" bestFit="1" customWidth="1"/>
    <col min="762" max="762" width="8.90625" bestFit="1" customWidth="1"/>
    <col min="763" max="763" width="12" bestFit="1" customWidth="1"/>
    <col min="764" max="764" width="8.90625" bestFit="1" customWidth="1"/>
    <col min="765" max="765" width="16.7265625" bestFit="1" customWidth="1"/>
    <col min="766" max="766" width="8.90625" bestFit="1" customWidth="1"/>
    <col min="767" max="767" width="13" bestFit="1" customWidth="1"/>
    <col min="768" max="768" width="8.90625" bestFit="1" customWidth="1"/>
    <col min="769" max="769" width="15.54296875" bestFit="1" customWidth="1"/>
    <col min="770" max="770" width="8.90625" bestFit="1" customWidth="1"/>
    <col min="771" max="771" width="13.90625" bestFit="1" customWidth="1"/>
    <col min="772" max="772" width="8.90625" bestFit="1" customWidth="1"/>
    <col min="773" max="773" width="7.81640625" bestFit="1" customWidth="1"/>
    <col min="774" max="774" width="8.90625" bestFit="1" customWidth="1"/>
    <col min="775" max="775" width="15.7265625" bestFit="1" customWidth="1"/>
    <col min="776" max="776" width="8.90625" bestFit="1" customWidth="1"/>
    <col min="777" max="777" width="10.81640625" bestFit="1" customWidth="1"/>
    <col min="778" max="778" width="8.90625" bestFit="1" customWidth="1"/>
    <col min="779" max="779" width="10.81640625" bestFit="1" customWidth="1"/>
    <col min="780" max="780" width="8.90625" bestFit="1" customWidth="1"/>
    <col min="781" max="781" width="18.36328125" bestFit="1" customWidth="1"/>
    <col min="782" max="782" width="8.90625" bestFit="1" customWidth="1"/>
    <col min="783" max="783" width="15.54296875" bestFit="1" customWidth="1"/>
    <col min="784" max="784" width="8.90625" bestFit="1" customWidth="1"/>
    <col min="785" max="785" width="9.26953125" bestFit="1" customWidth="1"/>
    <col min="786" max="786" width="8.90625" bestFit="1" customWidth="1"/>
    <col min="787" max="787" width="9.26953125" bestFit="1" customWidth="1"/>
    <col min="788" max="788" width="8.90625" bestFit="1" customWidth="1"/>
    <col min="789" max="789" width="17.08984375" bestFit="1" customWidth="1"/>
    <col min="790" max="790" width="8.90625" bestFit="1" customWidth="1"/>
    <col min="791" max="791" width="7" bestFit="1" customWidth="1"/>
    <col min="792" max="792" width="8.90625" bestFit="1" customWidth="1"/>
    <col min="793" max="793" width="17" bestFit="1" customWidth="1"/>
    <col min="794" max="794" width="8.90625" bestFit="1" customWidth="1"/>
    <col min="795" max="795" width="12.90625" bestFit="1" customWidth="1"/>
    <col min="796" max="796" width="8.90625" bestFit="1" customWidth="1"/>
    <col min="797" max="797" width="17" bestFit="1" customWidth="1"/>
    <col min="798" max="798" width="8.90625" bestFit="1" customWidth="1"/>
    <col min="799" max="799" width="7" bestFit="1" customWidth="1"/>
    <col min="800" max="800" width="8.90625" bestFit="1" customWidth="1"/>
    <col min="801" max="801" width="6" bestFit="1" customWidth="1"/>
    <col min="802" max="802" width="8.90625" bestFit="1" customWidth="1"/>
    <col min="803" max="803" width="10.81640625" bestFit="1" customWidth="1"/>
    <col min="804" max="804" width="8.90625" bestFit="1" customWidth="1"/>
    <col min="805" max="805" width="7.81640625" bestFit="1" customWidth="1"/>
    <col min="806" max="806" width="8.90625" bestFit="1" customWidth="1"/>
    <col min="807" max="807" width="7.08984375" bestFit="1" customWidth="1"/>
    <col min="808" max="808" width="8.90625" bestFit="1" customWidth="1"/>
    <col min="809" max="809" width="12" bestFit="1" customWidth="1"/>
    <col min="810" max="810" width="8.90625" bestFit="1" customWidth="1"/>
    <col min="811" max="811" width="6" bestFit="1" customWidth="1"/>
    <col min="812" max="812" width="8.90625" bestFit="1" customWidth="1"/>
    <col min="813" max="813" width="6.90625" bestFit="1" customWidth="1"/>
    <col min="814" max="814" width="8.90625" bestFit="1" customWidth="1"/>
    <col min="815" max="815" width="12.90625" bestFit="1" customWidth="1"/>
    <col min="816" max="816" width="8.90625" bestFit="1" customWidth="1"/>
    <col min="817" max="817" width="12.90625" bestFit="1" customWidth="1"/>
    <col min="818" max="818" width="8.90625" bestFit="1" customWidth="1"/>
    <col min="819" max="819" width="12.90625" bestFit="1" customWidth="1"/>
    <col min="820" max="820" width="8.90625" bestFit="1" customWidth="1"/>
    <col min="821" max="821" width="6" bestFit="1" customWidth="1"/>
    <col min="822" max="822" width="8.90625" bestFit="1" customWidth="1"/>
    <col min="823" max="823" width="13" bestFit="1" customWidth="1"/>
    <col min="824" max="824" width="8.90625" bestFit="1" customWidth="1"/>
    <col min="825" max="825" width="15.54296875" bestFit="1" customWidth="1"/>
    <col min="826" max="826" width="8.90625" bestFit="1" customWidth="1"/>
    <col min="827" max="827" width="18.36328125" bestFit="1" customWidth="1"/>
    <col min="828" max="828" width="8.90625" bestFit="1" customWidth="1"/>
    <col min="829" max="829" width="15.7265625" bestFit="1" customWidth="1"/>
    <col min="830" max="830" width="8.90625" bestFit="1" customWidth="1"/>
    <col min="831" max="831" width="10.81640625" bestFit="1" customWidth="1"/>
    <col min="832" max="832" width="8.90625" bestFit="1" customWidth="1"/>
    <col min="833" max="833" width="13.90625" bestFit="1" customWidth="1"/>
    <col min="834" max="834" width="8.90625" bestFit="1" customWidth="1"/>
    <col min="835" max="835" width="7" bestFit="1" customWidth="1"/>
    <col min="836" max="836" width="8.90625" bestFit="1" customWidth="1"/>
    <col min="837" max="837" width="18.36328125" bestFit="1" customWidth="1"/>
    <col min="838" max="838" width="8.90625" bestFit="1" customWidth="1"/>
    <col min="839" max="839" width="12.90625" bestFit="1" customWidth="1"/>
    <col min="840" max="840" width="8.90625" bestFit="1" customWidth="1"/>
    <col min="841" max="841" width="6" bestFit="1" customWidth="1"/>
    <col min="842" max="842" width="8.90625" bestFit="1" customWidth="1"/>
    <col min="843" max="843" width="7" bestFit="1" customWidth="1"/>
    <col min="844" max="844" width="8.90625" bestFit="1" customWidth="1"/>
    <col min="845" max="845" width="16.7265625" bestFit="1" customWidth="1"/>
    <col min="846" max="846" width="8.90625" bestFit="1" customWidth="1"/>
    <col min="847" max="847" width="17.08984375" bestFit="1" customWidth="1"/>
    <col min="848" max="848" width="8.90625" bestFit="1" customWidth="1"/>
    <col min="849" max="849" width="11.6328125" bestFit="1" customWidth="1"/>
    <col min="850" max="850" width="8.90625" bestFit="1" customWidth="1"/>
    <col min="851" max="851" width="16.7265625" bestFit="1" customWidth="1"/>
    <col min="852" max="852" width="8.90625" bestFit="1" customWidth="1"/>
    <col min="853" max="853" width="13.36328125" bestFit="1" customWidth="1"/>
    <col min="854" max="854" width="8.90625" bestFit="1" customWidth="1"/>
    <col min="855" max="855" width="13.36328125" bestFit="1" customWidth="1"/>
    <col min="856" max="856" width="8.90625" bestFit="1" customWidth="1"/>
    <col min="857" max="857" width="18.36328125" bestFit="1" customWidth="1"/>
    <col min="858" max="858" width="8.90625" bestFit="1" customWidth="1"/>
    <col min="859" max="859" width="19.453125" bestFit="1" customWidth="1"/>
    <col min="860" max="860" width="8.90625" bestFit="1" customWidth="1"/>
    <col min="861" max="861" width="15.54296875" bestFit="1" customWidth="1"/>
    <col min="862" max="862" width="8.90625" bestFit="1" customWidth="1"/>
    <col min="863" max="863" width="13.36328125" bestFit="1" customWidth="1"/>
    <col min="864" max="864" width="8.90625" bestFit="1" customWidth="1"/>
    <col min="865" max="865" width="7.08984375" bestFit="1" customWidth="1"/>
    <col min="866" max="866" width="8.90625" bestFit="1" customWidth="1"/>
    <col min="867" max="867" width="12.90625" bestFit="1" customWidth="1"/>
    <col min="868" max="868" width="8.90625" bestFit="1" customWidth="1"/>
    <col min="869" max="869" width="10.81640625" bestFit="1" customWidth="1"/>
    <col min="870" max="870" width="8.90625" bestFit="1" customWidth="1"/>
    <col min="871" max="871" width="12.90625" bestFit="1" customWidth="1"/>
    <col min="872" max="872" width="8.90625" bestFit="1" customWidth="1"/>
    <col min="873" max="873" width="12.90625" bestFit="1" customWidth="1"/>
    <col min="874" max="874" width="8.90625" bestFit="1" customWidth="1"/>
    <col min="875" max="875" width="12.90625" bestFit="1" customWidth="1"/>
    <col min="876" max="876" width="8.90625" bestFit="1" customWidth="1"/>
    <col min="877" max="877" width="13.90625" bestFit="1" customWidth="1"/>
    <col min="878" max="878" width="8.90625" bestFit="1" customWidth="1"/>
    <col min="879" max="879" width="18.36328125" bestFit="1" customWidth="1"/>
    <col min="880" max="880" width="8.90625" bestFit="1" customWidth="1"/>
    <col min="881" max="881" width="15.7265625" bestFit="1" customWidth="1"/>
    <col min="882" max="882" width="8.90625" bestFit="1" customWidth="1"/>
    <col min="883" max="883" width="7.81640625" bestFit="1" customWidth="1"/>
    <col min="884" max="884" width="8.90625" bestFit="1" customWidth="1"/>
    <col min="885" max="885" width="6" bestFit="1" customWidth="1"/>
    <col min="886" max="886" width="8.90625" bestFit="1" customWidth="1"/>
    <col min="887" max="887" width="15.7265625" bestFit="1" customWidth="1"/>
    <col min="888" max="888" width="8.90625" bestFit="1" customWidth="1"/>
    <col min="889" max="889" width="16.7265625" bestFit="1" customWidth="1"/>
    <col min="890" max="890" width="8.90625" bestFit="1" customWidth="1"/>
    <col min="891" max="891" width="15.54296875" bestFit="1" customWidth="1"/>
    <col min="892" max="892" width="8.90625" bestFit="1" customWidth="1"/>
    <col min="893" max="893" width="7.81640625" bestFit="1" customWidth="1"/>
    <col min="894" max="894" width="8.90625" bestFit="1" customWidth="1"/>
    <col min="895" max="895" width="13.36328125" bestFit="1" customWidth="1"/>
    <col min="896" max="896" width="8.90625" bestFit="1" customWidth="1"/>
    <col min="897" max="897" width="7.81640625" bestFit="1" customWidth="1"/>
    <col min="898" max="898" width="8.90625" bestFit="1" customWidth="1"/>
    <col min="899" max="899" width="15.7265625" bestFit="1" customWidth="1"/>
    <col min="900" max="900" width="8.90625" bestFit="1" customWidth="1"/>
    <col min="901" max="901" width="13" bestFit="1" customWidth="1"/>
    <col min="902" max="902" width="8.90625" bestFit="1" customWidth="1"/>
    <col min="903" max="903" width="13.90625" bestFit="1" customWidth="1"/>
    <col min="904" max="904" width="8.90625" bestFit="1" customWidth="1"/>
    <col min="905" max="905" width="7.08984375" bestFit="1" customWidth="1"/>
    <col min="906" max="906" width="8.90625" bestFit="1" customWidth="1"/>
    <col min="907" max="907" width="6" bestFit="1" customWidth="1"/>
    <col min="908" max="908" width="8.90625" bestFit="1" customWidth="1"/>
    <col min="909" max="909" width="6" bestFit="1" customWidth="1"/>
    <col min="910" max="910" width="8.90625" bestFit="1" customWidth="1"/>
    <col min="911" max="911" width="9.26953125" bestFit="1" customWidth="1"/>
    <col min="912" max="912" width="8.90625" bestFit="1" customWidth="1"/>
    <col min="913" max="913" width="13.36328125" bestFit="1" customWidth="1"/>
    <col min="914" max="914" width="8.90625" bestFit="1" customWidth="1"/>
    <col min="915" max="915" width="16.7265625" bestFit="1" customWidth="1"/>
    <col min="916" max="916" width="8.90625" bestFit="1" customWidth="1"/>
    <col min="917" max="917" width="7" bestFit="1" customWidth="1"/>
    <col min="918" max="918" width="8.90625" bestFit="1" customWidth="1"/>
    <col min="919" max="919" width="16.7265625" bestFit="1" customWidth="1"/>
    <col min="920" max="920" width="8.90625" bestFit="1" customWidth="1"/>
    <col min="921" max="921" width="7" bestFit="1" customWidth="1"/>
    <col min="922" max="922" width="8.90625" bestFit="1" customWidth="1"/>
    <col min="923" max="923" width="6" bestFit="1" customWidth="1"/>
    <col min="924" max="924" width="8.90625" bestFit="1" customWidth="1"/>
    <col min="925" max="925" width="13.36328125" bestFit="1" customWidth="1"/>
    <col min="926" max="926" width="8.90625" bestFit="1" customWidth="1"/>
    <col min="927" max="927" width="10.81640625" bestFit="1" customWidth="1"/>
    <col min="928" max="928" width="8.90625" bestFit="1" customWidth="1"/>
    <col min="929" max="929" width="15.54296875" bestFit="1" customWidth="1"/>
    <col min="930" max="930" width="8.90625" bestFit="1" customWidth="1"/>
    <col min="931" max="931" width="12.90625" bestFit="1" customWidth="1"/>
    <col min="932" max="932" width="8.90625" bestFit="1" customWidth="1"/>
    <col min="933" max="933" width="7" bestFit="1" customWidth="1"/>
    <col min="934" max="934" width="8.90625" bestFit="1" customWidth="1"/>
    <col min="935" max="935" width="17.08984375" bestFit="1" customWidth="1"/>
    <col min="936" max="936" width="8.90625" bestFit="1" customWidth="1"/>
    <col min="937" max="937" width="9.26953125" bestFit="1" customWidth="1"/>
    <col min="938" max="938" width="8.90625" bestFit="1" customWidth="1"/>
    <col min="939" max="939" width="9.26953125" bestFit="1" customWidth="1"/>
    <col min="940" max="940" width="8.90625" bestFit="1" customWidth="1"/>
    <col min="941" max="941" width="12.90625" bestFit="1" customWidth="1"/>
    <col min="942" max="942" width="8.90625" bestFit="1" customWidth="1"/>
    <col min="943" max="943" width="7" bestFit="1" customWidth="1"/>
    <col min="944" max="944" width="8.90625" bestFit="1" customWidth="1"/>
    <col min="945" max="945" width="9.26953125" bestFit="1" customWidth="1"/>
    <col min="946" max="946" width="8.90625" bestFit="1" customWidth="1"/>
    <col min="947" max="947" width="11.6328125" bestFit="1" customWidth="1"/>
    <col min="948" max="948" width="8.90625" bestFit="1" customWidth="1"/>
    <col min="949" max="949" width="6.90625" bestFit="1" customWidth="1"/>
    <col min="950" max="950" width="8.90625" bestFit="1" customWidth="1"/>
    <col min="951" max="951" width="15.7265625" bestFit="1" customWidth="1"/>
    <col min="952" max="952" width="8.90625" bestFit="1" customWidth="1"/>
    <col min="953" max="953" width="7.08984375" bestFit="1" customWidth="1"/>
    <col min="954" max="954" width="8.90625" bestFit="1" customWidth="1"/>
    <col min="955" max="955" width="19.453125" bestFit="1" customWidth="1"/>
    <col min="956" max="956" width="8.90625" bestFit="1" customWidth="1"/>
    <col min="957" max="957" width="10.81640625" bestFit="1" customWidth="1"/>
    <col min="958" max="958" width="8.90625" bestFit="1" customWidth="1"/>
    <col min="959" max="959" width="15.54296875" bestFit="1" customWidth="1"/>
    <col min="960" max="960" width="8.90625" bestFit="1" customWidth="1"/>
    <col min="961" max="961" width="15.54296875" bestFit="1" customWidth="1"/>
    <col min="962" max="962" width="8.90625" bestFit="1" customWidth="1"/>
    <col min="963" max="963" width="13.36328125" bestFit="1" customWidth="1"/>
    <col min="964" max="964" width="8.90625" bestFit="1" customWidth="1"/>
    <col min="965" max="965" width="16.7265625" bestFit="1" customWidth="1"/>
    <col min="966" max="966" width="8.90625" bestFit="1" customWidth="1"/>
    <col min="967" max="967" width="17.08984375" bestFit="1" customWidth="1"/>
    <col min="968" max="968" width="8.90625" bestFit="1" customWidth="1"/>
    <col min="969" max="969" width="11.6328125" bestFit="1" customWidth="1"/>
    <col min="970" max="970" width="8.90625" bestFit="1" customWidth="1"/>
    <col min="971" max="971" width="12" bestFit="1" customWidth="1"/>
    <col min="972" max="972" width="8.90625" bestFit="1" customWidth="1"/>
    <col min="973" max="973" width="13" bestFit="1" customWidth="1"/>
    <col min="974" max="974" width="8.90625" bestFit="1" customWidth="1"/>
    <col min="975" max="975" width="16.7265625" bestFit="1" customWidth="1"/>
    <col min="976" max="976" width="8.90625" bestFit="1" customWidth="1"/>
    <col min="977" max="977" width="6" bestFit="1" customWidth="1"/>
    <col min="978" max="978" width="8.90625" bestFit="1" customWidth="1"/>
    <col min="979" max="979" width="19.453125" bestFit="1" customWidth="1"/>
    <col min="980" max="980" width="8.90625" bestFit="1" customWidth="1"/>
    <col min="981" max="981" width="13" bestFit="1" customWidth="1"/>
    <col min="982" max="982" width="8.90625" bestFit="1" customWidth="1"/>
    <col min="983" max="983" width="7.81640625" bestFit="1" customWidth="1"/>
    <col min="984" max="984" width="8.90625" bestFit="1" customWidth="1"/>
    <col min="985" max="985" width="15.54296875" bestFit="1" customWidth="1"/>
    <col min="986" max="986" width="8.90625" bestFit="1" customWidth="1"/>
    <col min="987" max="987" width="13.90625" bestFit="1" customWidth="1"/>
    <col min="988" max="988" width="8.90625" bestFit="1" customWidth="1"/>
    <col min="989" max="989" width="19.453125" bestFit="1" customWidth="1"/>
    <col min="990" max="990" width="8.90625" bestFit="1" customWidth="1"/>
    <col min="991" max="991" width="6" bestFit="1" customWidth="1"/>
    <col min="992" max="992" width="8.90625" bestFit="1" customWidth="1"/>
    <col min="993" max="993" width="6" bestFit="1" customWidth="1"/>
    <col min="994" max="994" width="8.90625" bestFit="1" customWidth="1"/>
    <col min="995" max="995" width="13.36328125" bestFit="1" customWidth="1"/>
    <col min="996" max="996" width="8.90625" bestFit="1" customWidth="1"/>
    <col min="997" max="997" width="19.453125" bestFit="1" customWidth="1"/>
    <col min="998" max="998" width="8.90625" bestFit="1" customWidth="1"/>
    <col min="999" max="999" width="17.08984375" bestFit="1" customWidth="1"/>
    <col min="1000" max="1000" width="8.90625" bestFit="1" customWidth="1"/>
    <col min="1001" max="1001" width="16.7265625" bestFit="1" customWidth="1"/>
    <col min="1002" max="1002" width="8.90625" bestFit="1" customWidth="1"/>
    <col min="1003" max="1003" width="6.90625" bestFit="1" customWidth="1"/>
    <col min="1004" max="1004" width="8.90625" bestFit="1" customWidth="1"/>
    <col min="1005" max="1005" width="7" bestFit="1" customWidth="1"/>
    <col min="1006" max="1006" width="8.90625" bestFit="1" customWidth="1"/>
    <col min="1007" max="1007" width="17.08984375" bestFit="1" customWidth="1"/>
    <col min="1008" max="1008" width="8.90625" bestFit="1" customWidth="1"/>
    <col min="1009" max="1009" width="12" bestFit="1" customWidth="1"/>
    <col min="1010" max="1010" width="8.90625" bestFit="1" customWidth="1"/>
    <col min="1011" max="1011" width="16.7265625" bestFit="1" customWidth="1"/>
    <col min="1012" max="1012" width="8.90625" bestFit="1" customWidth="1"/>
    <col min="1013" max="1013" width="12.90625" bestFit="1" customWidth="1"/>
    <col min="1014" max="1014" width="8.90625" bestFit="1" customWidth="1"/>
    <col min="1015" max="1015" width="18.36328125" bestFit="1" customWidth="1"/>
    <col min="1016" max="1016" width="8.90625" bestFit="1" customWidth="1"/>
    <col min="1017" max="1017" width="10.81640625" bestFit="1" customWidth="1"/>
    <col min="1018" max="1018" width="8.90625" bestFit="1" customWidth="1"/>
    <col min="1019" max="1019" width="7.08984375" bestFit="1" customWidth="1"/>
    <col min="1020" max="1020" width="8.90625" bestFit="1" customWidth="1"/>
    <col min="1021" max="1021" width="6.90625" bestFit="1" customWidth="1"/>
    <col min="1022" max="1022" width="8.90625" bestFit="1" customWidth="1"/>
    <col min="1023" max="1023" width="17" bestFit="1" customWidth="1"/>
    <col min="1024" max="1024" width="8.90625" bestFit="1" customWidth="1"/>
    <col min="1025" max="1025" width="16.7265625" bestFit="1" customWidth="1"/>
    <col min="1026" max="1026" width="8.90625" bestFit="1" customWidth="1"/>
    <col min="1027" max="1027" width="6" bestFit="1" customWidth="1"/>
    <col min="1028" max="1028" width="8.90625" bestFit="1" customWidth="1"/>
    <col min="1029" max="1029" width="12.90625" bestFit="1" customWidth="1"/>
    <col min="1030" max="1030" width="8.90625" bestFit="1" customWidth="1"/>
    <col min="1031" max="1031" width="16.7265625" bestFit="1" customWidth="1"/>
    <col min="1032" max="1032" width="8.90625" bestFit="1" customWidth="1"/>
    <col min="1033" max="1033" width="6" bestFit="1" customWidth="1"/>
    <col min="1034" max="1034" width="8.90625" bestFit="1" customWidth="1"/>
    <col min="1035" max="1035" width="16.7265625" bestFit="1" customWidth="1"/>
    <col min="1036" max="1036" width="8.90625" bestFit="1" customWidth="1"/>
    <col min="1037" max="1037" width="7" bestFit="1" customWidth="1"/>
    <col min="1038" max="1038" width="8.90625" bestFit="1" customWidth="1"/>
    <col min="1039" max="1039" width="6" bestFit="1" customWidth="1"/>
    <col min="1040" max="1040" width="8.90625" bestFit="1" customWidth="1"/>
    <col min="1041" max="1041" width="17" bestFit="1" customWidth="1"/>
    <col min="1042" max="1042" width="8.90625" bestFit="1" customWidth="1"/>
    <col min="1043" max="1043" width="6" bestFit="1" customWidth="1"/>
    <col min="1044" max="1044" width="8.90625" bestFit="1" customWidth="1"/>
    <col min="1045" max="1045" width="13.36328125" bestFit="1" customWidth="1"/>
    <col min="1046" max="1046" width="8.90625" bestFit="1" customWidth="1"/>
    <col min="1047" max="1047" width="6.90625" bestFit="1" customWidth="1"/>
    <col min="1048" max="1048" width="8.90625" bestFit="1" customWidth="1"/>
    <col min="1049" max="1049" width="7.81640625" bestFit="1" customWidth="1"/>
    <col min="1050" max="1050" width="8.90625" bestFit="1" customWidth="1"/>
    <col min="1051" max="1051" width="6.90625" bestFit="1" customWidth="1"/>
    <col min="1052" max="1052" width="8.90625" bestFit="1" customWidth="1"/>
    <col min="1053" max="1053" width="13.90625" bestFit="1" customWidth="1"/>
    <col min="1054" max="1054" width="8.90625" bestFit="1" customWidth="1"/>
    <col min="1055" max="1055" width="13.90625" bestFit="1" customWidth="1"/>
    <col min="1056" max="1056" width="8.90625" bestFit="1" customWidth="1"/>
    <col min="1057" max="1057" width="13.90625" bestFit="1" customWidth="1"/>
    <col min="1058" max="1058" width="8.90625" bestFit="1" customWidth="1"/>
    <col min="1059" max="1059" width="16.7265625" bestFit="1" customWidth="1"/>
    <col min="1060" max="1060" width="8.90625" bestFit="1" customWidth="1"/>
    <col min="1061" max="1061" width="17.08984375" bestFit="1" customWidth="1"/>
    <col min="1062" max="1062" width="8.90625" bestFit="1" customWidth="1"/>
    <col min="1063" max="1063" width="6" bestFit="1" customWidth="1"/>
    <col min="1064" max="1064" width="8.90625" bestFit="1" customWidth="1"/>
    <col min="1065" max="1065" width="9.26953125" bestFit="1" customWidth="1"/>
    <col min="1066" max="1066" width="8.90625" bestFit="1" customWidth="1"/>
    <col min="1067" max="1067" width="15.7265625" bestFit="1" customWidth="1"/>
    <col min="1068" max="1068" width="8.90625" bestFit="1" customWidth="1"/>
    <col min="1069" max="1069" width="13" bestFit="1" customWidth="1"/>
    <col min="1070" max="1070" width="8.90625" bestFit="1" customWidth="1"/>
    <col min="1071" max="1071" width="12" bestFit="1" customWidth="1"/>
    <col min="1072" max="1072" width="8.90625" bestFit="1" customWidth="1"/>
    <col min="1073" max="1073" width="6" bestFit="1" customWidth="1"/>
    <col min="1074" max="1074" width="8.90625" bestFit="1" customWidth="1"/>
    <col min="1075" max="1075" width="12" bestFit="1" customWidth="1"/>
    <col min="1076" max="1076" width="8.90625" bestFit="1" customWidth="1"/>
    <col min="1077" max="1077" width="19.453125" bestFit="1" customWidth="1"/>
    <col min="1078" max="1078" width="8.90625" bestFit="1" customWidth="1"/>
    <col min="1079" max="1079" width="10.81640625" bestFit="1" customWidth="1"/>
    <col min="1080" max="1080" width="8.90625" bestFit="1" customWidth="1"/>
    <col min="1081" max="1081" width="13" bestFit="1" customWidth="1"/>
    <col min="1082" max="1082" width="8.90625" bestFit="1" customWidth="1"/>
    <col min="1083" max="1083" width="12" bestFit="1" customWidth="1"/>
    <col min="1084" max="1084" width="8.90625" bestFit="1" customWidth="1"/>
    <col min="1085" max="1085" width="12" bestFit="1" customWidth="1"/>
    <col min="1086" max="1086" width="8.90625" bestFit="1" customWidth="1"/>
    <col min="1087" max="1087" width="15.54296875" bestFit="1" customWidth="1"/>
    <col min="1088" max="1088" width="8.90625" bestFit="1" customWidth="1"/>
    <col min="1089" max="1089" width="11.6328125" bestFit="1" customWidth="1"/>
    <col min="1090" max="1090" width="8.90625" bestFit="1" customWidth="1"/>
    <col min="1091" max="1091" width="18.36328125" bestFit="1" customWidth="1"/>
    <col min="1092" max="1092" width="8.90625" bestFit="1" customWidth="1"/>
    <col min="1093" max="1093" width="6" bestFit="1" customWidth="1"/>
    <col min="1094" max="1094" width="8.90625" bestFit="1" customWidth="1"/>
    <col min="1095" max="1095" width="6" bestFit="1" customWidth="1"/>
    <col min="1096" max="1096" width="8.90625" bestFit="1" customWidth="1"/>
    <col min="1097" max="1097" width="12.90625" bestFit="1" customWidth="1"/>
    <col min="1098" max="1098" width="8.90625" bestFit="1" customWidth="1"/>
    <col min="1099" max="1099" width="12.90625" bestFit="1" customWidth="1"/>
    <col min="1100" max="1100" width="8.90625" bestFit="1" customWidth="1"/>
    <col min="1101" max="1101" width="15.54296875" bestFit="1" customWidth="1"/>
    <col min="1102" max="1102" width="8.90625" bestFit="1" customWidth="1"/>
    <col min="1103" max="1103" width="19.453125" bestFit="1" customWidth="1"/>
    <col min="1104" max="1104" width="8.90625" bestFit="1" customWidth="1"/>
    <col min="1105" max="1105" width="13" bestFit="1" customWidth="1"/>
    <col min="1106" max="1106" width="8.90625" bestFit="1" customWidth="1"/>
    <col min="1107" max="1107" width="11.6328125" bestFit="1" customWidth="1"/>
    <col min="1108" max="1108" width="8.90625" bestFit="1" customWidth="1"/>
    <col min="1109" max="1109" width="13.36328125" bestFit="1" customWidth="1"/>
    <col min="1110" max="1110" width="8.90625" bestFit="1" customWidth="1"/>
    <col min="1111" max="1111" width="7" bestFit="1" customWidth="1"/>
    <col min="1112" max="1112" width="8.90625" bestFit="1" customWidth="1"/>
    <col min="1113" max="1113" width="6" bestFit="1" customWidth="1"/>
    <col min="1114" max="1114" width="8.90625" bestFit="1" customWidth="1"/>
    <col min="1115" max="1115" width="19.453125" bestFit="1" customWidth="1"/>
    <col min="1116" max="1116" width="8.90625" bestFit="1" customWidth="1"/>
    <col min="1117" max="1117" width="16.7265625" bestFit="1" customWidth="1"/>
    <col min="1118" max="1118" width="8.90625" bestFit="1" customWidth="1"/>
    <col min="1119" max="1119" width="7.81640625" bestFit="1" customWidth="1"/>
    <col min="1120" max="1120" width="8.90625" bestFit="1" customWidth="1"/>
    <col min="1121" max="1121" width="15.7265625" bestFit="1" customWidth="1"/>
    <col min="1122" max="1122" width="8.90625" bestFit="1" customWidth="1"/>
    <col min="1123" max="1123" width="9.26953125" bestFit="1" customWidth="1"/>
    <col min="1124" max="1124" width="8.90625" bestFit="1" customWidth="1"/>
    <col min="1125" max="1125" width="13.90625" bestFit="1" customWidth="1"/>
    <col min="1126" max="1126" width="8.90625" bestFit="1" customWidth="1"/>
    <col min="1127" max="1127" width="12.90625" bestFit="1" customWidth="1"/>
    <col min="1128" max="1128" width="8.90625" bestFit="1" customWidth="1"/>
    <col min="1129" max="1129" width="10.81640625" bestFit="1" customWidth="1"/>
    <col min="1130" max="1130" width="8.90625" bestFit="1" customWidth="1"/>
    <col min="1131" max="1131" width="9.26953125" bestFit="1" customWidth="1"/>
    <col min="1132" max="1132" width="8.90625" bestFit="1" customWidth="1"/>
    <col min="1133" max="1133" width="18.36328125" bestFit="1" customWidth="1"/>
    <col min="1134" max="1134" width="8.90625" bestFit="1" customWidth="1"/>
    <col min="1135" max="1135" width="18.36328125" bestFit="1" customWidth="1"/>
    <col min="1136" max="1136" width="8.90625" bestFit="1" customWidth="1"/>
    <col min="1137" max="1137" width="18.36328125" bestFit="1" customWidth="1"/>
    <col min="1138" max="1138" width="8.90625" bestFit="1" customWidth="1"/>
    <col min="1139" max="1139" width="17.08984375" bestFit="1" customWidth="1"/>
    <col min="1140" max="1140" width="8.90625" bestFit="1" customWidth="1"/>
    <col min="1141" max="1141" width="16.7265625" bestFit="1" customWidth="1"/>
    <col min="1142" max="1142" width="8.90625" bestFit="1" customWidth="1"/>
    <col min="1143" max="1143" width="16.7265625" bestFit="1" customWidth="1"/>
    <col min="1144" max="1144" width="8.90625" bestFit="1" customWidth="1"/>
    <col min="1145" max="1145" width="6.90625" bestFit="1" customWidth="1"/>
    <col min="1146" max="1146" width="8.90625" bestFit="1" customWidth="1"/>
    <col min="1147" max="1147" width="10.81640625" bestFit="1" customWidth="1"/>
    <col min="1148" max="1148" width="8.90625" bestFit="1" customWidth="1"/>
    <col min="1149" max="1149" width="15.7265625" bestFit="1" customWidth="1"/>
    <col min="1150" max="1150" width="8.90625" bestFit="1" customWidth="1"/>
    <col min="1151" max="1151" width="6" bestFit="1" customWidth="1"/>
    <col min="1152" max="1152" width="8.90625" bestFit="1" customWidth="1"/>
    <col min="1153" max="1153" width="7" bestFit="1" customWidth="1"/>
    <col min="1154" max="1154" width="8.90625" bestFit="1" customWidth="1"/>
    <col min="1155" max="1155" width="12.90625" bestFit="1" customWidth="1"/>
    <col min="1156" max="1156" width="8.90625" bestFit="1" customWidth="1"/>
    <col min="1157" max="1157" width="11.6328125" bestFit="1" customWidth="1"/>
    <col min="1158" max="1158" width="8.90625" bestFit="1" customWidth="1"/>
    <col min="1159" max="1159" width="7" bestFit="1" customWidth="1"/>
    <col min="1160" max="1160" width="8.90625" bestFit="1" customWidth="1"/>
    <col min="1161" max="1161" width="19.453125" bestFit="1" customWidth="1"/>
    <col min="1162" max="1162" width="8.90625" bestFit="1" customWidth="1"/>
    <col min="1163" max="1163" width="12.90625" bestFit="1" customWidth="1"/>
    <col min="1164" max="1164" width="8.90625" bestFit="1" customWidth="1"/>
    <col min="1165" max="1165" width="12" bestFit="1" customWidth="1"/>
    <col min="1166" max="1166" width="8.90625" bestFit="1" customWidth="1"/>
    <col min="1167" max="1167" width="12.90625" bestFit="1" customWidth="1"/>
    <col min="1168" max="1168" width="8.90625" bestFit="1" customWidth="1"/>
    <col min="1169" max="1169" width="19.453125" bestFit="1" customWidth="1"/>
    <col min="1170" max="1170" width="8.90625" bestFit="1" customWidth="1"/>
    <col min="1171" max="1171" width="9.26953125" bestFit="1" customWidth="1"/>
    <col min="1172" max="1172" width="8.90625" bestFit="1" customWidth="1"/>
    <col min="1173" max="1173" width="6.90625" bestFit="1" customWidth="1"/>
    <col min="1174" max="1174" width="8.90625" bestFit="1" customWidth="1"/>
    <col min="1175" max="1175" width="7.81640625" bestFit="1" customWidth="1"/>
    <col min="1176" max="1176" width="8.90625" bestFit="1" customWidth="1"/>
    <col min="1177" max="1177" width="13.36328125" bestFit="1" customWidth="1"/>
    <col min="1178" max="1178" width="8.90625" bestFit="1" customWidth="1"/>
    <col min="1179" max="1179" width="7" bestFit="1" customWidth="1"/>
    <col min="1180" max="1180" width="8.90625" bestFit="1" customWidth="1"/>
    <col min="1181" max="1181" width="7.81640625" bestFit="1" customWidth="1"/>
    <col min="1182" max="1182" width="8.90625" bestFit="1" customWidth="1"/>
    <col min="1183" max="1183" width="11.6328125" bestFit="1" customWidth="1"/>
    <col min="1184" max="1184" width="8.90625" bestFit="1" customWidth="1"/>
    <col min="1185" max="1185" width="19.453125" bestFit="1" customWidth="1"/>
    <col min="1186" max="1186" width="8.90625" bestFit="1" customWidth="1"/>
    <col min="1187" max="1187" width="6.90625" bestFit="1" customWidth="1"/>
    <col min="1188" max="1188" width="8.90625" bestFit="1" customWidth="1"/>
    <col min="1189" max="1189" width="13.90625" bestFit="1" customWidth="1"/>
    <col min="1190" max="1190" width="8.90625" bestFit="1" customWidth="1"/>
    <col min="1191" max="1191" width="17.08984375" bestFit="1" customWidth="1"/>
    <col min="1192" max="1192" width="8.90625" bestFit="1" customWidth="1"/>
    <col min="1193" max="1193" width="7" bestFit="1" customWidth="1"/>
    <col min="1194" max="1194" width="8.90625" bestFit="1" customWidth="1"/>
    <col min="1195" max="1195" width="12.90625" bestFit="1" customWidth="1"/>
    <col min="1196" max="1196" width="8.90625" bestFit="1" customWidth="1"/>
    <col min="1197" max="1197" width="11.6328125" bestFit="1" customWidth="1"/>
    <col min="1198" max="1198" width="8.90625" bestFit="1" customWidth="1"/>
    <col min="1199" max="1199" width="10.81640625" bestFit="1" customWidth="1"/>
    <col min="1200" max="1200" width="8.90625" bestFit="1" customWidth="1"/>
    <col min="1201" max="1201" width="17.08984375" bestFit="1" customWidth="1"/>
    <col min="1202" max="1202" width="8.90625" bestFit="1" customWidth="1"/>
    <col min="1203" max="1203" width="15.54296875" bestFit="1" customWidth="1"/>
    <col min="1204" max="1204" width="8.90625" bestFit="1" customWidth="1"/>
    <col min="1205" max="1205" width="13" bestFit="1" customWidth="1"/>
    <col min="1206" max="1206" width="8.90625" bestFit="1" customWidth="1"/>
    <col min="1207" max="1207" width="19.453125" bestFit="1" customWidth="1"/>
    <col min="1208" max="1208" width="8.90625" bestFit="1" customWidth="1"/>
    <col min="1209" max="1209" width="6" bestFit="1" customWidth="1"/>
    <col min="1210" max="1210" width="8.90625" bestFit="1" customWidth="1"/>
    <col min="1211" max="1211" width="11.6328125" bestFit="1" customWidth="1"/>
    <col min="1212" max="1212" width="8.90625" bestFit="1" customWidth="1"/>
    <col min="1213" max="1213" width="18.36328125" bestFit="1" customWidth="1"/>
    <col min="1214" max="1214" width="8.90625" bestFit="1" customWidth="1"/>
    <col min="1215" max="1215" width="6.90625" bestFit="1" customWidth="1"/>
    <col min="1216" max="1216" width="8.90625" bestFit="1" customWidth="1"/>
    <col min="1217" max="1217" width="7" bestFit="1" customWidth="1"/>
    <col min="1218" max="1218" width="8.90625" bestFit="1" customWidth="1"/>
    <col min="1219" max="1219" width="15.54296875" bestFit="1" customWidth="1"/>
    <col min="1220" max="1220" width="8.90625" bestFit="1" customWidth="1"/>
    <col min="1221" max="1221" width="15.7265625" bestFit="1" customWidth="1"/>
    <col min="1222" max="1222" width="8.90625" bestFit="1" customWidth="1"/>
    <col min="1223" max="1223" width="15.54296875" bestFit="1" customWidth="1"/>
    <col min="1224" max="1224" width="8.90625" bestFit="1" customWidth="1"/>
    <col min="1225" max="1225" width="7.81640625" bestFit="1" customWidth="1"/>
    <col min="1226" max="1226" width="8.90625" bestFit="1" customWidth="1"/>
    <col min="1227" max="1227" width="17" bestFit="1" customWidth="1"/>
    <col min="1228" max="1228" width="8.90625" bestFit="1" customWidth="1"/>
    <col min="1229" max="1229" width="17" bestFit="1" customWidth="1"/>
    <col min="1230" max="1230" width="8.90625" bestFit="1" customWidth="1"/>
    <col min="1231" max="1231" width="7" bestFit="1" customWidth="1"/>
    <col min="1232" max="1232" width="8.90625" bestFit="1" customWidth="1"/>
    <col min="1233" max="1233" width="7" bestFit="1" customWidth="1"/>
    <col min="1234" max="1234" width="8.90625" bestFit="1" customWidth="1"/>
    <col min="1235" max="1235" width="10.81640625" bestFit="1" customWidth="1"/>
    <col min="1236" max="1236" width="8.90625" bestFit="1" customWidth="1"/>
    <col min="1237" max="1237" width="17.08984375" bestFit="1" customWidth="1"/>
    <col min="1238" max="1238" width="8.90625" bestFit="1" customWidth="1"/>
    <col min="1239" max="1239" width="13.36328125" bestFit="1" customWidth="1"/>
    <col min="1240" max="1240" width="8.90625" bestFit="1" customWidth="1"/>
    <col min="1241" max="1241" width="12.90625" bestFit="1" customWidth="1"/>
    <col min="1242" max="1242" width="8.90625" bestFit="1" customWidth="1"/>
    <col min="1243" max="1243" width="17.08984375" bestFit="1" customWidth="1"/>
    <col min="1244" max="1244" width="8.90625" bestFit="1" customWidth="1"/>
    <col min="1245" max="1245" width="7.81640625" bestFit="1" customWidth="1"/>
    <col min="1246" max="1246" width="8.90625" bestFit="1" customWidth="1"/>
    <col min="1247" max="1247" width="9.26953125" bestFit="1" customWidth="1"/>
    <col min="1248" max="1248" width="8.90625" bestFit="1" customWidth="1"/>
    <col min="1249" max="1249" width="12" bestFit="1" customWidth="1"/>
    <col min="1250" max="1250" width="8.90625" bestFit="1" customWidth="1"/>
    <col min="1251" max="1251" width="15.7265625" bestFit="1" customWidth="1"/>
    <col min="1252" max="1252" width="8.90625" bestFit="1" customWidth="1"/>
    <col min="1253" max="1253" width="7" bestFit="1" customWidth="1"/>
    <col min="1254" max="1254" width="8.90625" bestFit="1" customWidth="1"/>
    <col min="1255" max="1255" width="13" bestFit="1" customWidth="1"/>
    <col min="1256" max="1256" width="8.90625" bestFit="1" customWidth="1"/>
    <col min="1257" max="1257" width="11.6328125" bestFit="1" customWidth="1"/>
    <col min="1258" max="1258" width="8.90625" bestFit="1" customWidth="1"/>
    <col min="1259" max="1259" width="6" bestFit="1" customWidth="1"/>
    <col min="1260" max="1260" width="8.90625" bestFit="1" customWidth="1"/>
    <col min="1261" max="1261" width="15.54296875" bestFit="1" customWidth="1"/>
    <col min="1262" max="1262" width="8.90625" bestFit="1" customWidth="1"/>
    <col min="1263" max="1263" width="19.453125" bestFit="1" customWidth="1"/>
    <col min="1264" max="1264" width="8.90625" bestFit="1" customWidth="1"/>
    <col min="1265" max="1265" width="15.7265625" bestFit="1" customWidth="1"/>
    <col min="1266" max="1266" width="8.90625" bestFit="1" customWidth="1"/>
    <col min="1267" max="1267" width="11.6328125" bestFit="1" customWidth="1"/>
    <col min="1268" max="1268" width="8.90625" bestFit="1" customWidth="1"/>
    <col min="1269" max="1269" width="18.36328125" bestFit="1" customWidth="1"/>
    <col min="1270" max="1270" width="8.90625" bestFit="1" customWidth="1"/>
    <col min="1271" max="1271" width="7.08984375" bestFit="1" customWidth="1"/>
    <col min="1272" max="1272" width="8.90625" bestFit="1" customWidth="1"/>
    <col min="1273" max="1273" width="6.90625" bestFit="1" customWidth="1"/>
    <col min="1274" max="1274" width="8.90625" bestFit="1" customWidth="1"/>
    <col min="1275" max="1275" width="7.08984375" bestFit="1" customWidth="1"/>
    <col min="1276" max="1276" width="8.90625" bestFit="1" customWidth="1"/>
    <col min="1277" max="1277" width="15.54296875" bestFit="1" customWidth="1"/>
    <col min="1278" max="1278" width="8.90625" bestFit="1" customWidth="1"/>
    <col min="1279" max="1279" width="17.08984375" bestFit="1" customWidth="1"/>
    <col min="1280" max="1280" width="8.90625" bestFit="1" customWidth="1"/>
    <col min="1281" max="1281" width="13.36328125" bestFit="1" customWidth="1"/>
    <col min="1282" max="1282" width="8.90625" bestFit="1" customWidth="1"/>
    <col min="1283" max="1283" width="16.7265625" bestFit="1" customWidth="1"/>
    <col min="1284" max="1284" width="8.90625" bestFit="1" customWidth="1"/>
    <col min="1285" max="1285" width="18.36328125" bestFit="1" customWidth="1"/>
    <col min="1286" max="1286" width="8.90625" bestFit="1" customWidth="1"/>
    <col min="1287" max="1287" width="15.7265625" bestFit="1" customWidth="1"/>
    <col min="1288" max="1288" width="8.90625" bestFit="1" customWidth="1"/>
    <col min="1289" max="1289" width="16.7265625" bestFit="1" customWidth="1"/>
    <col min="1290" max="1290" width="8.90625" bestFit="1" customWidth="1"/>
    <col min="1291" max="1291" width="11.6328125" bestFit="1" customWidth="1"/>
    <col min="1292" max="1292" width="8.90625" bestFit="1" customWidth="1"/>
    <col min="1293" max="1293" width="7.08984375" bestFit="1" customWidth="1"/>
    <col min="1294" max="1294" width="8.90625" bestFit="1" customWidth="1"/>
    <col min="1295" max="1295" width="11.6328125" bestFit="1" customWidth="1"/>
    <col min="1296" max="1296" width="8.90625" bestFit="1" customWidth="1"/>
    <col min="1297" max="1297" width="13.90625" bestFit="1" customWidth="1"/>
    <col min="1298" max="1298" width="8.90625" bestFit="1" customWidth="1"/>
    <col min="1299" max="1299" width="17" bestFit="1" customWidth="1"/>
    <col min="1300" max="1300" width="8.90625" bestFit="1" customWidth="1"/>
    <col min="1301" max="1301" width="17.08984375" bestFit="1" customWidth="1"/>
    <col min="1302" max="1302" width="8.90625" bestFit="1" customWidth="1"/>
    <col min="1303" max="1303" width="7.81640625" bestFit="1" customWidth="1"/>
    <col min="1304" max="1304" width="8.90625" bestFit="1" customWidth="1"/>
    <col min="1305" max="1305" width="13.90625" bestFit="1" customWidth="1"/>
    <col min="1306" max="1306" width="8.90625" bestFit="1" customWidth="1"/>
    <col min="1307" max="1307" width="7" bestFit="1" customWidth="1"/>
    <col min="1308" max="1308" width="8.90625" bestFit="1" customWidth="1"/>
    <col min="1309" max="1309" width="19.453125" bestFit="1" customWidth="1"/>
    <col min="1310" max="1310" width="8.90625" bestFit="1" customWidth="1"/>
    <col min="1311" max="1311" width="12.90625" bestFit="1" customWidth="1"/>
    <col min="1312" max="1312" width="8.90625" bestFit="1" customWidth="1"/>
    <col min="1313" max="1313" width="12.90625" bestFit="1" customWidth="1"/>
    <col min="1314" max="1314" width="8.90625" bestFit="1" customWidth="1"/>
    <col min="1315" max="1315" width="7.81640625" bestFit="1" customWidth="1"/>
    <col min="1316" max="1316" width="8.90625" bestFit="1" customWidth="1"/>
    <col min="1317" max="1317" width="13.36328125" bestFit="1" customWidth="1"/>
    <col min="1318" max="1318" width="8.90625" bestFit="1" customWidth="1"/>
    <col min="1319" max="1319" width="19.453125" bestFit="1" customWidth="1"/>
    <col min="1320" max="1320" width="8.90625" bestFit="1" customWidth="1"/>
    <col min="1321" max="1321" width="13.36328125" bestFit="1" customWidth="1"/>
    <col min="1322" max="1322" width="8.90625" bestFit="1" customWidth="1"/>
    <col min="1323" max="1323" width="9.26953125" bestFit="1" customWidth="1"/>
    <col min="1324" max="1324" width="8.90625" bestFit="1" customWidth="1"/>
    <col min="1325" max="1325" width="12" bestFit="1" customWidth="1"/>
    <col min="1326" max="1326" width="8.90625" bestFit="1" customWidth="1"/>
    <col min="1327" max="1327" width="7" bestFit="1" customWidth="1"/>
    <col min="1328" max="1328" width="8.90625" bestFit="1" customWidth="1"/>
    <col min="1329" max="1329" width="13.36328125" bestFit="1" customWidth="1"/>
    <col min="1330" max="1330" width="8.90625" bestFit="1" customWidth="1"/>
    <col min="1331" max="1331" width="6.90625" bestFit="1" customWidth="1"/>
    <col min="1332" max="1332" width="8.90625" bestFit="1" customWidth="1"/>
    <col min="1333" max="1333" width="12" bestFit="1" customWidth="1"/>
    <col min="1334" max="1334" width="8.90625" bestFit="1" customWidth="1"/>
    <col min="1335" max="1335" width="11.6328125" bestFit="1" customWidth="1"/>
    <col min="1336" max="1336" width="8.90625" bestFit="1" customWidth="1"/>
    <col min="1337" max="1337" width="17" bestFit="1" customWidth="1"/>
    <col min="1338" max="1338" width="8.90625" bestFit="1" customWidth="1"/>
    <col min="1339" max="1339" width="18.36328125" bestFit="1" customWidth="1"/>
    <col min="1340" max="1340" width="8.90625" bestFit="1" customWidth="1"/>
    <col min="1341" max="1341" width="9.26953125" bestFit="1" customWidth="1"/>
    <col min="1342" max="1342" width="8.90625" bestFit="1" customWidth="1"/>
    <col min="1343" max="1343" width="16.7265625" bestFit="1" customWidth="1"/>
    <col min="1344" max="1344" width="8.90625" bestFit="1" customWidth="1"/>
    <col min="1345" max="1345" width="15.54296875" bestFit="1" customWidth="1"/>
    <col min="1346" max="1346" width="8.90625" bestFit="1" customWidth="1"/>
    <col min="1347" max="1347" width="12" bestFit="1" customWidth="1"/>
    <col min="1348" max="1348" width="8.90625" bestFit="1" customWidth="1"/>
    <col min="1349" max="1349" width="12.90625" bestFit="1" customWidth="1"/>
    <col min="1350" max="1350" width="8.90625" bestFit="1" customWidth="1"/>
    <col min="1351" max="1351" width="12.90625" bestFit="1" customWidth="1"/>
    <col min="1352" max="1352" width="8.90625" bestFit="1" customWidth="1"/>
    <col min="1353" max="1353" width="17.08984375" bestFit="1" customWidth="1"/>
    <col min="1354" max="1354" width="8.90625" bestFit="1" customWidth="1"/>
    <col min="1355" max="1355" width="7" bestFit="1" customWidth="1"/>
    <col min="1356" max="1356" width="8.90625" bestFit="1" customWidth="1"/>
    <col min="1357" max="1357" width="11.6328125" bestFit="1" customWidth="1"/>
    <col min="1358" max="1358" width="8.90625" bestFit="1" customWidth="1"/>
    <col min="1359" max="1359" width="7.81640625" bestFit="1" customWidth="1"/>
    <col min="1360" max="1360" width="8.90625" bestFit="1" customWidth="1"/>
    <col min="1361" max="1361" width="12" bestFit="1" customWidth="1"/>
    <col min="1362" max="1362" width="8.90625" bestFit="1" customWidth="1"/>
    <col min="1363" max="1363" width="9.26953125" bestFit="1" customWidth="1"/>
    <col min="1364" max="1364" width="8.90625" bestFit="1" customWidth="1"/>
    <col min="1365" max="1365" width="6.90625" bestFit="1" customWidth="1"/>
    <col min="1366" max="1366" width="8.90625" bestFit="1" customWidth="1"/>
    <col min="1367" max="1367" width="13" bestFit="1" customWidth="1"/>
    <col min="1368" max="1368" width="8.90625" bestFit="1" customWidth="1"/>
    <col min="1369" max="1369" width="6" bestFit="1" customWidth="1"/>
    <col min="1370" max="1370" width="8.90625" bestFit="1" customWidth="1"/>
    <col min="1371" max="1371" width="12" bestFit="1" customWidth="1"/>
    <col min="1372" max="1372" width="8.90625" bestFit="1" customWidth="1"/>
    <col min="1373" max="1373" width="9.26953125" bestFit="1" customWidth="1"/>
    <col min="1374" max="1374" width="8.90625" bestFit="1" customWidth="1"/>
    <col min="1375" max="1375" width="13.90625" bestFit="1" customWidth="1"/>
    <col min="1376" max="1376" width="8.90625" bestFit="1" customWidth="1"/>
    <col min="1377" max="1377" width="13.36328125" bestFit="1" customWidth="1"/>
    <col min="1378" max="1378" width="8.90625" bestFit="1" customWidth="1"/>
    <col min="1379" max="1379" width="13.36328125" bestFit="1" customWidth="1"/>
    <col min="1380" max="1380" width="8.90625" bestFit="1" customWidth="1"/>
    <col min="1381" max="1381" width="7.81640625" bestFit="1" customWidth="1"/>
    <col min="1382" max="1382" width="8.90625" bestFit="1" customWidth="1"/>
    <col min="1383" max="1383" width="7.08984375" bestFit="1" customWidth="1"/>
    <col min="1384" max="1384" width="8.90625" bestFit="1" customWidth="1"/>
    <col min="1385" max="1385" width="15.54296875" bestFit="1" customWidth="1"/>
    <col min="1386" max="1386" width="8.90625" bestFit="1" customWidth="1"/>
    <col min="1387" max="1387" width="13.90625" bestFit="1" customWidth="1"/>
    <col min="1388" max="1388" width="8.90625" bestFit="1" customWidth="1"/>
    <col min="1389" max="1389" width="10.81640625" bestFit="1" customWidth="1"/>
    <col min="1390" max="1390" width="8.90625" bestFit="1" customWidth="1"/>
    <col min="1391" max="1391" width="18.36328125" bestFit="1" customWidth="1"/>
    <col min="1392" max="1392" width="8.90625" bestFit="1" customWidth="1"/>
    <col min="1393" max="1393" width="7.08984375" bestFit="1" customWidth="1"/>
    <col min="1394" max="1394" width="8.90625" bestFit="1" customWidth="1"/>
    <col min="1395" max="1395" width="13" bestFit="1" customWidth="1"/>
    <col min="1396" max="1396" width="8.90625" bestFit="1" customWidth="1"/>
    <col min="1397" max="1397" width="15.7265625" bestFit="1" customWidth="1"/>
    <col min="1398" max="1398" width="8.90625" bestFit="1" customWidth="1"/>
    <col min="1399" max="1399" width="17" bestFit="1" customWidth="1"/>
    <col min="1400" max="1400" width="8.90625" bestFit="1" customWidth="1"/>
    <col min="1401" max="1401" width="13" bestFit="1" customWidth="1"/>
    <col min="1402" max="1402" width="8.90625" bestFit="1" customWidth="1"/>
    <col min="1403" max="1403" width="13.90625" bestFit="1" customWidth="1"/>
    <col min="1404" max="1404" width="8.90625" bestFit="1" customWidth="1"/>
    <col min="1405" max="1405" width="17.08984375" bestFit="1" customWidth="1"/>
    <col min="1406" max="1406" width="8.90625" bestFit="1" customWidth="1"/>
    <col min="1407" max="1407" width="12.90625" bestFit="1" customWidth="1"/>
    <col min="1408" max="1408" width="8.90625" bestFit="1" customWidth="1"/>
    <col min="1409" max="1409" width="12" bestFit="1" customWidth="1"/>
    <col min="1410" max="1410" width="8.90625" bestFit="1" customWidth="1"/>
    <col min="1411" max="1411" width="17" bestFit="1" customWidth="1"/>
    <col min="1412" max="1412" width="8.90625" bestFit="1" customWidth="1"/>
    <col min="1413" max="1413" width="15.7265625" bestFit="1" customWidth="1"/>
    <col min="1414" max="1414" width="8.90625" bestFit="1" customWidth="1"/>
    <col min="1415" max="1415" width="13" bestFit="1" customWidth="1"/>
    <col min="1416" max="1416" width="8.90625" bestFit="1" customWidth="1"/>
    <col min="1417" max="1417" width="7.08984375" bestFit="1" customWidth="1"/>
    <col min="1418" max="1418" width="8.90625" bestFit="1" customWidth="1"/>
    <col min="1419" max="1419" width="18.36328125" bestFit="1" customWidth="1"/>
    <col min="1420" max="1420" width="8.90625" bestFit="1" customWidth="1"/>
    <col min="1421" max="1421" width="13.36328125" bestFit="1" customWidth="1"/>
    <col min="1422" max="1422" width="8.90625" bestFit="1" customWidth="1"/>
    <col min="1423" max="1423" width="12" bestFit="1" customWidth="1"/>
    <col min="1424" max="1424" width="8.90625" bestFit="1" customWidth="1"/>
    <col min="1425" max="1425" width="17.08984375" bestFit="1" customWidth="1"/>
    <col min="1426" max="1426" width="8.90625" bestFit="1" customWidth="1"/>
    <col min="1427" max="1427" width="11.6328125" bestFit="1" customWidth="1"/>
    <col min="1428" max="1428" width="8.90625" bestFit="1" customWidth="1"/>
    <col min="1429" max="1429" width="17" bestFit="1" customWidth="1"/>
    <col min="1430" max="1430" width="8.90625" bestFit="1" customWidth="1"/>
    <col min="1431" max="1431" width="13.36328125" bestFit="1" customWidth="1"/>
    <col min="1432" max="1432" width="8.90625" bestFit="1" customWidth="1"/>
    <col min="1433" max="1433" width="16.7265625" bestFit="1" customWidth="1"/>
    <col min="1434" max="1434" width="8.90625" bestFit="1" customWidth="1"/>
    <col min="1435" max="1435" width="17" bestFit="1" customWidth="1"/>
    <col min="1436" max="1436" width="8.90625" bestFit="1" customWidth="1"/>
    <col min="1437" max="1437" width="10.81640625" bestFit="1" customWidth="1"/>
    <col min="1438" max="1438" width="8.90625" bestFit="1" customWidth="1"/>
    <col min="1439" max="1439" width="13.36328125" bestFit="1" customWidth="1"/>
    <col min="1440" max="1440" width="8.90625" bestFit="1" customWidth="1"/>
    <col min="1441" max="1441" width="7.81640625" bestFit="1" customWidth="1"/>
    <col min="1442" max="1442" width="8.90625" bestFit="1" customWidth="1"/>
    <col min="1443" max="1443" width="10.81640625" bestFit="1" customWidth="1"/>
    <col min="1444" max="1444" width="8.90625" bestFit="1" customWidth="1"/>
    <col min="1445" max="1445" width="13.36328125" bestFit="1" customWidth="1"/>
    <col min="1446" max="1446" width="8.90625" bestFit="1" customWidth="1"/>
    <col min="1447" max="1447" width="17.08984375" bestFit="1" customWidth="1"/>
    <col min="1448" max="1448" width="8.90625" bestFit="1" customWidth="1"/>
    <col min="1449" max="1449" width="12.90625" bestFit="1" customWidth="1"/>
    <col min="1450" max="1450" width="8.90625" bestFit="1" customWidth="1"/>
    <col min="1451" max="1451" width="12" bestFit="1" customWidth="1"/>
    <col min="1452" max="1452" width="8.90625" bestFit="1" customWidth="1"/>
    <col min="1453" max="1453" width="7" bestFit="1" customWidth="1"/>
    <col min="1454" max="1454" width="8.90625" bestFit="1" customWidth="1"/>
    <col min="1455" max="1455" width="7.81640625" bestFit="1" customWidth="1"/>
    <col min="1456" max="1456" width="8.90625" bestFit="1" customWidth="1"/>
    <col min="1457" max="1457" width="16.7265625" bestFit="1" customWidth="1"/>
    <col min="1458" max="1458" width="8.90625" bestFit="1" customWidth="1"/>
    <col min="1459" max="1459" width="13.36328125" bestFit="1" customWidth="1"/>
    <col min="1460" max="1460" width="8.90625" bestFit="1" customWidth="1"/>
    <col min="1461" max="1461" width="15.54296875" bestFit="1" customWidth="1"/>
    <col min="1462" max="1462" width="8.90625" bestFit="1" customWidth="1"/>
    <col min="1463" max="1463" width="12" bestFit="1" customWidth="1"/>
    <col min="1464" max="1464" width="8.90625" bestFit="1" customWidth="1"/>
    <col min="1465" max="1465" width="6" bestFit="1" customWidth="1"/>
    <col min="1466" max="1466" width="8.90625" bestFit="1" customWidth="1"/>
    <col min="1467" max="1467" width="17" bestFit="1" customWidth="1"/>
    <col min="1468" max="1468" width="8.90625" bestFit="1" customWidth="1"/>
    <col min="1469" max="1469" width="15.54296875" bestFit="1" customWidth="1"/>
    <col min="1470" max="1470" width="8.90625" bestFit="1" customWidth="1"/>
    <col min="1471" max="1471" width="6" bestFit="1" customWidth="1"/>
    <col min="1472" max="1472" width="8.90625" bestFit="1" customWidth="1"/>
    <col min="1473" max="1473" width="12" bestFit="1" customWidth="1"/>
    <col min="1474" max="1474" width="8.90625" bestFit="1" customWidth="1"/>
    <col min="1475" max="1475" width="17" bestFit="1" customWidth="1"/>
    <col min="1476" max="1476" width="8.90625" bestFit="1" customWidth="1"/>
    <col min="1477" max="1477" width="16.7265625" bestFit="1" customWidth="1"/>
    <col min="1478" max="1478" width="8.90625" bestFit="1" customWidth="1"/>
    <col min="1479" max="1479" width="9.26953125" bestFit="1" customWidth="1"/>
    <col min="1480" max="1480" width="8.90625" bestFit="1" customWidth="1"/>
    <col min="1481" max="1481" width="11.6328125" bestFit="1" customWidth="1"/>
    <col min="1482" max="1482" width="8.90625" bestFit="1" customWidth="1"/>
    <col min="1483" max="1483" width="7" bestFit="1" customWidth="1"/>
    <col min="1484" max="1484" width="8.90625" bestFit="1" customWidth="1"/>
    <col min="1485" max="1485" width="12.90625" bestFit="1" customWidth="1"/>
    <col min="1486" max="1486" width="8.90625" bestFit="1" customWidth="1"/>
    <col min="1487" max="1487" width="13.90625" bestFit="1" customWidth="1"/>
    <col min="1488" max="1488" width="8.90625" bestFit="1" customWidth="1"/>
    <col min="1489" max="1489" width="10.81640625" bestFit="1" customWidth="1"/>
    <col min="1490" max="1490" width="8.90625" bestFit="1" customWidth="1"/>
    <col min="1491" max="1491" width="7" bestFit="1" customWidth="1"/>
    <col min="1492" max="1492" width="8.90625" bestFit="1" customWidth="1"/>
    <col min="1493" max="1493" width="15.54296875" bestFit="1" customWidth="1"/>
    <col min="1494" max="1494" width="8.90625" bestFit="1" customWidth="1"/>
    <col min="1495" max="1495" width="15.54296875" bestFit="1" customWidth="1"/>
    <col min="1496" max="1496" width="8.90625" bestFit="1" customWidth="1"/>
    <col min="1497" max="1497" width="7.81640625" bestFit="1" customWidth="1"/>
    <col min="1498" max="1498" width="8.90625" bestFit="1" customWidth="1"/>
    <col min="1499" max="1499" width="7" bestFit="1" customWidth="1"/>
    <col min="1500" max="1500" width="8.90625" bestFit="1" customWidth="1"/>
    <col min="1501" max="1501" width="12" bestFit="1" customWidth="1"/>
    <col min="1502" max="1502" width="8.90625" bestFit="1" customWidth="1"/>
    <col min="1503" max="1503" width="6" bestFit="1" customWidth="1"/>
    <col min="1504" max="1504" width="8.90625" bestFit="1" customWidth="1"/>
    <col min="1505" max="1505" width="7.08984375" bestFit="1" customWidth="1"/>
    <col min="1506" max="1506" width="8.90625" bestFit="1" customWidth="1"/>
    <col min="1507" max="1507" width="12.90625" bestFit="1" customWidth="1"/>
    <col min="1508" max="1508" width="8.90625" bestFit="1" customWidth="1"/>
    <col min="1509" max="1509" width="9.26953125" bestFit="1" customWidth="1"/>
    <col min="1510" max="1510" width="8.90625" bestFit="1" customWidth="1"/>
    <col min="1511" max="1511" width="10.81640625" bestFit="1" customWidth="1"/>
    <col min="1512" max="1512" width="8.90625" bestFit="1" customWidth="1"/>
    <col min="1513" max="1513" width="12" bestFit="1" customWidth="1"/>
    <col min="1514" max="1514" width="8.90625" bestFit="1" customWidth="1"/>
    <col min="1515" max="1515" width="16.7265625" bestFit="1" customWidth="1"/>
    <col min="1516" max="1516" width="8.90625" bestFit="1" customWidth="1"/>
    <col min="1517" max="1517" width="18.36328125" bestFit="1" customWidth="1"/>
    <col min="1518" max="1518" width="8.90625" bestFit="1" customWidth="1"/>
    <col min="1519" max="1519" width="7.81640625" bestFit="1" customWidth="1"/>
    <col min="1520" max="1520" width="8.90625" bestFit="1" customWidth="1"/>
    <col min="1521" max="1521" width="6" bestFit="1" customWidth="1"/>
    <col min="1522" max="1522" width="8.90625" bestFit="1" customWidth="1"/>
    <col min="1523" max="1523" width="13" bestFit="1" customWidth="1"/>
    <col min="1524" max="1524" width="8.90625" bestFit="1" customWidth="1"/>
    <col min="1525" max="1525" width="11.6328125" bestFit="1" customWidth="1"/>
    <col min="1526" max="1526" width="8.90625" bestFit="1" customWidth="1"/>
    <col min="1527" max="1527" width="12" bestFit="1" customWidth="1"/>
    <col min="1528" max="1528" width="8.90625" bestFit="1" customWidth="1"/>
    <col min="1529" max="1529" width="7.81640625" bestFit="1" customWidth="1"/>
    <col min="1530" max="1530" width="8.90625" bestFit="1" customWidth="1"/>
    <col min="1531" max="1531" width="7" bestFit="1" customWidth="1"/>
    <col min="1532" max="1532" width="8.90625" bestFit="1" customWidth="1"/>
    <col min="1533" max="1533" width="6" bestFit="1" customWidth="1"/>
    <col min="1534" max="1534" width="8.90625" bestFit="1" customWidth="1"/>
    <col min="1535" max="1535" width="13.90625" bestFit="1" customWidth="1"/>
    <col min="1536" max="1536" width="8.90625" bestFit="1" customWidth="1"/>
    <col min="1537" max="1537" width="15.54296875" bestFit="1" customWidth="1"/>
    <col min="1538" max="1538" width="8.90625" bestFit="1" customWidth="1"/>
    <col min="1539" max="1539" width="11.6328125" bestFit="1" customWidth="1"/>
    <col min="1540" max="1540" width="8.90625" bestFit="1" customWidth="1"/>
    <col min="1541" max="1541" width="17.08984375" bestFit="1" customWidth="1"/>
    <col min="1542" max="1542" width="8.90625" bestFit="1" customWidth="1"/>
    <col min="1543" max="1543" width="7" bestFit="1" customWidth="1"/>
    <col min="1544" max="1544" width="8.90625" bestFit="1" customWidth="1"/>
    <col min="1545" max="1545" width="19.453125" bestFit="1" customWidth="1"/>
    <col min="1546" max="1546" width="8.90625" bestFit="1" customWidth="1"/>
    <col min="1547" max="1547" width="16.7265625" bestFit="1" customWidth="1"/>
    <col min="1548" max="1548" width="8.90625" bestFit="1" customWidth="1"/>
    <col min="1549" max="1549" width="7.08984375" bestFit="1" customWidth="1"/>
    <col min="1550" max="1550" width="8.90625" bestFit="1" customWidth="1"/>
    <col min="1551" max="1551" width="7" bestFit="1" customWidth="1"/>
    <col min="1552" max="1552" width="8.90625" bestFit="1" customWidth="1"/>
    <col min="1553" max="1553" width="16.7265625" bestFit="1" customWidth="1"/>
    <col min="1554" max="1554" width="8.90625" bestFit="1" customWidth="1"/>
    <col min="1555" max="1555" width="11.6328125" bestFit="1" customWidth="1"/>
    <col min="1556" max="1556" width="8.90625" bestFit="1" customWidth="1"/>
    <col min="1557" max="1557" width="13.36328125" bestFit="1" customWidth="1"/>
    <col min="1558" max="1558" width="8.90625" bestFit="1" customWidth="1"/>
    <col min="1559" max="1559" width="11.6328125" bestFit="1" customWidth="1"/>
    <col min="1560" max="1560" width="8.90625" bestFit="1" customWidth="1"/>
    <col min="1561" max="1561" width="7.81640625" bestFit="1" customWidth="1"/>
    <col min="1562" max="1562" width="8.90625" bestFit="1" customWidth="1"/>
    <col min="1563" max="1563" width="17.08984375" bestFit="1" customWidth="1"/>
    <col min="1564" max="1564" width="8.90625" bestFit="1" customWidth="1"/>
    <col min="1565" max="1565" width="17.08984375" bestFit="1" customWidth="1"/>
    <col min="1566" max="1566" width="8.90625" bestFit="1" customWidth="1"/>
    <col min="1567" max="1567" width="12" bestFit="1" customWidth="1"/>
    <col min="1568" max="1568" width="8.90625" bestFit="1" customWidth="1"/>
    <col min="1569" max="1569" width="15.54296875" bestFit="1" customWidth="1"/>
    <col min="1570" max="1570" width="8.90625" bestFit="1" customWidth="1"/>
    <col min="1571" max="1571" width="18.36328125" bestFit="1" customWidth="1"/>
    <col min="1572" max="1572" width="8.90625" bestFit="1" customWidth="1"/>
    <col min="1573" max="1573" width="12.90625" bestFit="1" customWidth="1"/>
    <col min="1574" max="1574" width="8.90625" bestFit="1" customWidth="1"/>
    <col min="1575" max="1575" width="19.453125" bestFit="1" customWidth="1"/>
    <col min="1576" max="1576" width="8.90625" bestFit="1" customWidth="1"/>
    <col min="1577" max="1577" width="18.36328125" bestFit="1" customWidth="1"/>
    <col min="1578" max="1578" width="8.90625" bestFit="1" customWidth="1"/>
    <col min="1579" max="1579" width="16.7265625" bestFit="1" customWidth="1"/>
    <col min="1580" max="1580" width="8.90625" bestFit="1" customWidth="1"/>
    <col min="1581" max="1581" width="13" bestFit="1" customWidth="1"/>
    <col min="1582" max="1582" width="8.90625" bestFit="1" customWidth="1"/>
    <col min="1583" max="1583" width="10.81640625" bestFit="1" customWidth="1"/>
    <col min="1584" max="1584" width="8.90625" bestFit="1" customWidth="1"/>
    <col min="1585" max="1585" width="16.7265625" bestFit="1" customWidth="1"/>
    <col min="1586" max="1586" width="8.90625" bestFit="1" customWidth="1"/>
    <col min="1587" max="1587" width="11.6328125" bestFit="1" customWidth="1"/>
    <col min="1588" max="1588" width="8.90625" bestFit="1" customWidth="1"/>
    <col min="1589" max="1589" width="13" bestFit="1" customWidth="1"/>
    <col min="1590" max="1590" width="8.90625" bestFit="1" customWidth="1"/>
    <col min="1591" max="1591" width="17.08984375" bestFit="1" customWidth="1"/>
    <col min="1592" max="1592" width="8.90625" bestFit="1" customWidth="1"/>
    <col min="1593" max="1593" width="9.26953125" bestFit="1" customWidth="1"/>
    <col min="1594" max="1594" width="8.90625" bestFit="1" customWidth="1"/>
    <col min="1595" max="1595" width="10.81640625" bestFit="1" customWidth="1"/>
    <col min="1596" max="1596" width="8.90625" bestFit="1" customWidth="1"/>
    <col min="1597" max="1597" width="18.36328125" bestFit="1" customWidth="1"/>
    <col min="1598" max="1598" width="8.90625" bestFit="1" customWidth="1"/>
    <col min="1599" max="1599" width="9.26953125" bestFit="1" customWidth="1"/>
    <col min="1600" max="1600" width="8.90625" bestFit="1" customWidth="1"/>
    <col min="1601" max="1601" width="13" bestFit="1" customWidth="1"/>
    <col min="1602" max="1602" width="8.90625" bestFit="1" customWidth="1"/>
    <col min="1603" max="1603" width="11.6328125" bestFit="1" customWidth="1"/>
    <col min="1604" max="1604" width="8.90625" bestFit="1" customWidth="1"/>
    <col min="1605" max="1605" width="15.7265625" bestFit="1" customWidth="1"/>
    <col min="1606" max="1606" width="8.90625" bestFit="1" customWidth="1"/>
    <col min="1607" max="1607" width="16.7265625" bestFit="1" customWidth="1"/>
    <col min="1608" max="1608" width="8.90625" bestFit="1" customWidth="1"/>
    <col min="1609" max="1609" width="13.36328125" bestFit="1" customWidth="1"/>
    <col min="1610" max="1610" width="8.90625" bestFit="1" customWidth="1"/>
    <col min="1611" max="1611" width="17.08984375" bestFit="1" customWidth="1"/>
    <col min="1612" max="1612" width="8.90625" bestFit="1" customWidth="1"/>
    <col min="1613" max="1613" width="6" bestFit="1" customWidth="1"/>
    <col min="1614" max="1614" width="8.90625" bestFit="1" customWidth="1"/>
    <col min="1615" max="1615" width="17.08984375" bestFit="1" customWidth="1"/>
    <col min="1616" max="1616" width="8.90625" bestFit="1" customWidth="1"/>
    <col min="1617" max="1617" width="9.26953125" bestFit="1" customWidth="1"/>
    <col min="1618" max="1618" width="8.90625" bestFit="1" customWidth="1"/>
    <col min="1619" max="1619" width="7.08984375" bestFit="1" customWidth="1"/>
    <col min="1620" max="1620" width="8.90625" bestFit="1" customWidth="1"/>
    <col min="1621" max="1621" width="6" bestFit="1" customWidth="1"/>
    <col min="1622" max="1622" width="8.90625" bestFit="1" customWidth="1"/>
    <col min="1623" max="1623" width="19.453125" bestFit="1" customWidth="1"/>
    <col min="1624" max="1624" width="8.90625" bestFit="1" customWidth="1"/>
    <col min="1625" max="1625" width="13.36328125" bestFit="1" customWidth="1"/>
    <col min="1626" max="1626" width="8.90625" bestFit="1" customWidth="1"/>
    <col min="1627" max="1627" width="15.54296875" bestFit="1" customWidth="1"/>
    <col min="1628" max="1628" width="8.90625" bestFit="1" customWidth="1"/>
    <col min="1629" max="1629" width="13" bestFit="1" customWidth="1"/>
    <col min="1630" max="1630" width="8.90625" bestFit="1" customWidth="1"/>
    <col min="1631" max="1631" width="6" bestFit="1" customWidth="1"/>
    <col min="1632" max="1632" width="8.90625" bestFit="1" customWidth="1"/>
    <col min="1633" max="1633" width="13" bestFit="1" customWidth="1"/>
    <col min="1634" max="1634" width="8.90625" bestFit="1" customWidth="1"/>
    <col min="1635" max="1635" width="13" bestFit="1" customWidth="1"/>
    <col min="1636" max="1636" width="8.90625" bestFit="1" customWidth="1"/>
    <col min="1637" max="1637" width="18.36328125" bestFit="1" customWidth="1"/>
    <col min="1638" max="1638" width="8.90625" bestFit="1" customWidth="1"/>
    <col min="1639" max="1639" width="16.7265625" bestFit="1" customWidth="1"/>
    <col min="1640" max="1640" width="8.90625" bestFit="1" customWidth="1"/>
    <col min="1641" max="1641" width="17" bestFit="1" customWidth="1"/>
    <col min="1642" max="1642" width="8.90625" bestFit="1" customWidth="1"/>
    <col min="1643" max="1643" width="6" bestFit="1" customWidth="1"/>
    <col min="1644" max="1644" width="8.90625" bestFit="1" customWidth="1"/>
    <col min="1645" max="1645" width="13.90625" bestFit="1" customWidth="1"/>
    <col min="1646" max="1646" width="8.90625" bestFit="1" customWidth="1"/>
    <col min="1647" max="1647" width="15.7265625" bestFit="1" customWidth="1"/>
    <col min="1648" max="1648" width="8.90625" bestFit="1" customWidth="1"/>
    <col min="1649" max="1649" width="7" bestFit="1" customWidth="1"/>
    <col min="1650" max="1650" width="8.90625" bestFit="1" customWidth="1"/>
    <col min="1651" max="1651" width="12.90625" bestFit="1" customWidth="1"/>
    <col min="1652" max="1652" width="8.90625" bestFit="1" customWidth="1"/>
    <col min="1653" max="1653" width="11.6328125" bestFit="1" customWidth="1"/>
    <col min="1654" max="1654" width="8.90625" bestFit="1" customWidth="1"/>
    <col min="1655" max="1655" width="7.81640625" bestFit="1" customWidth="1"/>
    <col min="1656" max="1656" width="8.90625" bestFit="1" customWidth="1"/>
    <col min="1657" max="1657" width="19.453125" bestFit="1" customWidth="1"/>
    <col min="1658" max="1658" width="8.90625" bestFit="1" customWidth="1"/>
    <col min="1659" max="1659" width="13.90625" bestFit="1" customWidth="1"/>
    <col min="1660" max="1660" width="8.90625" bestFit="1" customWidth="1"/>
    <col min="1661" max="1661" width="10.81640625" bestFit="1" customWidth="1"/>
    <col min="1662" max="1662" width="8.90625" bestFit="1" customWidth="1"/>
    <col min="1663" max="1663" width="12" bestFit="1" customWidth="1"/>
    <col min="1664" max="1664" width="8.90625" bestFit="1" customWidth="1"/>
    <col min="1665" max="1665" width="15.54296875" bestFit="1" customWidth="1"/>
    <col min="1666" max="1666" width="8.90625" bestFit="1" customWidth="1"/>
    <col min="1667" max="1667" width="15.7265625" bestFit="1" customWidth="1"/>
    <col min="1668" max="1668" width="8.90625" bestFit="1" customWidth="1"/>
    <col min="1669" max="1669" width="9.26953125" bestFit="1" customWidth="1"/>
    <col min="1670" max="1670" width="8.90625" bestFit="1" customWidth="1"/>
    <col min="1671" max="1671" width="10.81640625" bestFit="1" customWidth="1"/>
    <col min="1672" max="1672" width="8.90625" bestFit="1" customWidth="1"/>
    <col min="1673" max="1673" width="13" bestFit="1" customWidth="1"/>
    <col min="1674" max="1674" width="8.90625" bestFit="1" customWidth="1"/>
    <col min="1675" max="1675" width="16.7265625" bestFit="1" customWidth="1"/>
    <col min="1676" max="1676" width="8.90625" bestFit="1" customWidth="1"/>
    <col min="1677" max="1677" width="7.08984375" bestFit="1" customWidth="1"/>
    <col min="1678" max="1678" width="8.90625" bestFit="1" customWidth="1"/>
    <col min="1679" max="1679" width="7.08984375" bestFit="1" customWidth="1"/>
    <col min="1680" max="1680" width="8.90625" bestFit="1" customWidth="1"/>
    <col min="1681" max="1681" width="12.90625" bestFit="1" customWidth="1"/>
    <col min="1682" max="1682" width="8.90625" bestFit="1" customWidth="1"/>
    <col min="1683" max="1683" width="13.90625" bestFit="1" customWidth="1"/>
    <col min="1684" max="1684" width="8.90625" bestFit="1" customWidth="1"/>
    <col min="1685" max="1685" width="17.08984375" bestFit="1" customWidth="1"/>
    <col min="1686" max="1686" width="8.90625" bestFit="1" customWidth="1"/>
    <col min="1687" max="1687" width="15.7265625" bestFit="1" customWidth="1"/>
    <col min="1688" max="1688" width="8.90625" bestFit="1" customWidth="1"/>
    <col min="1689" max="1689" width="16.7265625" bestFit="1" customWidth="1"/>
    <col min="1690" max="1690" width="8.90625" bestFit="1" customWidth="1"/>
    <col min="1691" max="1691" width="12.90625" bestFit="1" customWidth="1"/>
    <col min="1692" max="1692" width="8.90625" bestFit="1" customWidth="1"/>
    <col min="1693" max="1693" width="15.7265625" bestFit="1" customWidth="1"/>
    <col min="1694" max="1694" width="8.90625" bestFit="1" customWidth="1"/>
    <col min="1695" max="1695" width="13.36328125" bestFit="1" customWidth="1"/>
    <col min="1696" max="1696" width="8.90625" bestFit="1" customWidth="1"/>
    <col min="1697" max="1697" width="12" bestFit="1" customWidth="1"/>
    <col min="1698" max="1698" width="8.90625" bestFit="1" customWidth="1"/>
    <col min="1699" max="1699" width="15.54296875" bestFit="1" customWidth="1"/>
    <col min="1700" max="1700" width="8.90625" bestFit="1" customWidth="1"/>
    <col min="1701" max="1701" width="7" bestFit="1" customWidth="1"/>
    <col min="1702" max="1702" width="8.90625" bestFit="1" customWidth="1"/>
    <col min="1703" max="1703" width="12.90625" bestFit="1" customWidth="1"/>
    <col min="1704" max="1704" width="8.90625" bestFit="1" customWidth="1"/>
    <col min="1705" max="1705" width="7.81640625" bestFit="1" customWidth="1"/>
    <col min="1706" max="1706" width="8.90625" bestFit="1" customWidth="1"/>
    <col min="1707" max="1707" width="17.08984375" bestFit="1" customWidth="1"/>
    <col min="1708" max="1708" width="8.90625" bestFit="1" customWidth="1"/>
    <col min="1709" max="1709" width="17.08984375" bestFit="1" customWidth="1"/>
    <col min="1710" max="1710" width="8.90625" bestFit="1" customWidth="1"/>
    <col min="1711" max="1711" width="6" bestFit="1" customWidth="1"/>
    <col min="1712" max="1712" width="8.90625" bestFit="1" customWidth="1"/>
    <col min="1713" max="1713" width="18.36328125" bestFit="1" customWidth="1"/>
    <col min="1714" max="1714" width="8.90625" bestFit="1" customWidth="1"/>
    <col min="1715" max="1715" width="17.08984375" bestFit="1" customWidth="1"/>
    <col min="1716" max="1716" width="8.90625" bestFit="1" customWidth="1"/>
    <col min="1717" max="1717" width="10.81640625" bestFit="1" customWidth="1"/>
    <col min="1718" max="1718" width="8.90625" bestFit="1" customWidth="1"/>
    <col min="1719" max="1719" width="13.36328125" bestFit="1" customWidth="1"/>
    <col min="1720" max="1720" width="8.90625" bestFit="1" customWidth="1"/>
    <col min="1721" max="1721" width="10.81640625" bestFit="1" customWidth="1"/>
    <col min="1722" max="1722" width="8.90625" bestFit="1" customWidth="1"/>
    <col min="1723" max="1723" width="17" bestFit="1" customWidth="1"/>
    <col min="1724" max="1724" width="8.90625" bestFit="1" customWidth="1"/>
    <col min="1725" max="1725" width="7" bestFit="1" customWidth="1"/>
    <col min="1726" max="1726" width="8.90625" bestFit="1" customWidth="1"/>
    <col min="1727" max="1727" width="18.36328125" bestFit="1" customWidth="1"/>
    <col min="1728" max="1728" width="8.90625" bestFit="1" customWidth="1"/>
    <col min="1729" max="1729" width="11.6328125" bestFit="1" customWidth="1"/>
    <col min="1730" max="1730" width="8.90625" bestFit="1" customWidth="1"/>
    <col min="1731" max="1731" width="15.7265625" bestFit="1" customWidth="1"/>
    <col min="1732" max="1732" width="8.90625" bestFit="1" customWidth="1"/>
    <col min="1733" max="1733" width="19.453125" bestFit="1" customWidth="1"/>
    <col min="1734" max="1734" width="8.90625" bestFit="1" customWidth="1"/>
    <col min="1735" max="1735" width="16.7265625" bestFit="1" customWidth="1"/>
    <col min="1736" max="1736" width="8.90625" bestFit="1" customWidth="1"/>
    <col min="1737" max="1737" width="10.81640625" bestFit="1" customWidth="1"/>
    <col min="1738" max="1738" width="8.90625" bestFit="1" customWidth="1"/>
    <col min="1739" max="1739" width="17.08984375" bestFit="1" customWidth="1"/>
    <col min="1740" max="1740" width="8.90625" bestFit="1" customWidth="1"/>
    <col min="1741" max="1741" width="10.81640625" bestFit="1" customWidth="1"/>
    <col min="1742" max="1742" width="8.90625" bestFit="1" customWidth="1"/>
    <col min="1743" max="1743" width="11.6328125" bestFit="1" customWidth="1"/>
    <col min="1744" max="1744" width="8.90625" bestFit="1" customWidth="1"/>
    <col min="1745" max="1745" width="7.81640625" bestFit="1" customWidth="1"/>
    <col min="1746" max="1746" width="8.90625" bestFit="1" customWidth="1"/>
    <col min="1747" max="1747" width="7.08984375" bestFit="1" customWidth="1"/>
    <col min="1748" max="1748" width="8.90625" bestFit="1" customWidth="1"/>
    <col min="1749" max="1749" width="13.90625" bestFit="1" customWidth="1"/>
    <col min="1750" max="1750" width="8.90625" bestFit="1" customWidth="1"/>
    <col min="1751" max="1751" width="6" bestFit="1" customWidth="1"/>
    <col min="1752" max="1752" width="8.90625" bestFit="1" customWidth="1"/>
    <col min="1753" max="1753" width="10.81640625" bestFit="1" customWidth="1"/>
    <col min="1754" max="1754" width="8.90625" bestFit="1" customWidth="1"/>
    <col min="1755" max="1755" width="7" bestFit="1" customWidth="1"/>
    <col min="1756" max="1756" width="8.90625" bestFit="1" customWidth="1"/>
    <col min="1757" max="1757" width="19.453125" bestFit="1" customWidth="1"/>
    <col min="1758" max="1758" width="8.90625" bestFit="1" customWidth="1"/>
    <col min="1759" max="1759" width="17.08984375" bestFit="1" customWidth="1"/>
    <col min="1760" max="1760" width="8.90625" bestFit="1" customWidth="1"/>
    <col min="1761" max="1761" width="13" bestFit="1" customWidth="1"/>
    <col min="1762" max="1762" width="8.90625" bestFit="1" customWidth="1"/>
    <col min="1763" max="1763" width="17" bestFit="1" customWidth="1"/>
    <col min="1764" max="1764" width="8.90625" bestFit="1" customWidth="1"/>
    <col min="1765" max="1765" width="19.453125" bestFit="1" customWidth="1"/>
    <col min="1766" max="1766" width="8.90625" bestFit="1" customWidth="1"/>
    <col min="1767" max="1767" width="13.90625" bestFit="1" customWidth="1"/>
    <col min="1768" max="1768" width="8.90625" bestFit="1" customWidth="1"/>
    <col min="1769" max="1769" width="19.453125" bestFit="1" customWidth="1"/>
    <col min="1770" max="1770" width="8.90625" bestFit="1" customWidth="1"/>
    <col min="1771" max="1771" width="6.90625" bestFit="1" customWidth="1"/>
    <col min="1772" max="1772" width="8.90625" bestFit="1" customWidth="1"/>
    <col min="1773" max="1773" width="7.08984375" bestFit="1" customWidth="1"/>
    <col min="1774" max="1774" width="8.90625" bestFit="1" customWidth="1"/>
    <col min="1775" max="1775" width="7.08984375" bestFit="1" customWidth="1"/>
    <col min="1776" max="1776" width="8.90625" bestFit="1" customWidth="1"/>
    <col min="1777" max="1777" width="10.81640625" bestFit="1" customWidth="1"/>
    <col min="1778" max="1778" width="8.90625" bestFit="1" customWidth="1"/>
    <col min="1779" max="1779" width="12" bestFit="1" customWidth="1"/>
    <col min="1780" max="1780" width="8.90625" bestFit="1" customWidth="1"/>
    <col min="1781" max="1781" width="12" bestFit="1" customWidth="1"/>
    <col min="1782" max="1782" width="8.90625" bestFit="1" customWidth="1"/>
    <col min="1783" max="1783" width="12.90625" bestFit="1" customWidth="1"/>
    <col min="1784" max="1784" width="8.90625" bestFit="1" customWidth="1"/>
    <col min="1785" max="1785" width="7" bestFit="1" customWidth="1"/>
    <col min="1786" max="1786" width="8.90625" bestFit="1" customWidth="1"/>
    <col min="1787" max="1787" width="10.81640625" bestFit="1" customWidth="1"/>
    <col min="1788" max="1788" width="8.90625" bestFit="1" customWidth="1"/>
    <col min="1789" max="1789" width="6" bestFit="1" customWidth="1"/>
    <col min="1790" max="1790" width="8.90625" bestFit="1" customWidth="1"/>
    <col min="1791" max="1791" width="12.90625" bestFit="1" customWidth="1"/>
    <col min="1792" max="1792" width="8.90625" bestFit="1" customWidth="1"/>
    <col min="1793" max="1793" width="10.81640625" bestFit="1" customWidth="1"/>
    <col min="1794" max="1794" width="8.90625" bestFit="1" customWidth="1"/>
    <col min="1795" max="1795" width="7.08984375" bestFit="1" customWidth="1"/>
    <col min="1796" max="1796" width="8.90625" bestFit="1" customWidth="1"/>
    <col min="1797" max="1797" width="10.81640625" bestFit="1" customWidth="1"/>
    <col min="1798" max="1798" width="8.90625" bestFit="1" customWidth="1"/>
    <col min="1799" max="1799" width="10.81640625" bestFit="1" customWidth="1"/>
    <col min="1800" max="1800" width="8.90625" bestFit="1" customWidth="1"/>
    <col min="1801" max="1801" width="13.90625" bestFit="1" customWidth="1"/>
    <col min="1802" max="1802" width="8.90625" bestFit="1" customWidth="1"/>
    <col min="1803" max="1803" width="12" bestFit="1" customWidth="1"/>
    <col min="1804" max="1804" width="8.90625" bestFit="1" customWidth="1"/>
    <col min="1805" max="1805" width="13" bestFit="1" customWidth="1"/>
    <col min="1806" max="1806" width="8.90625" bestFit="1" customWidth="1"/>
    <col min="1807" max="1807" width="10.81640625" bestFit="1" customWidth="1"/>
    <col min="1808" max="1808" width="8.90625" bestFit="1" customWidth="1"/>
    <col min="1809" max="1809" width="7.81640625" bestFit="1" customWidth="1"/>
    <col min="1810" max="1810" width="8.90625" bestFit="1" customWidth="1"/>
    <col min="1811" max="1811" width="15.7265625" bestFit="1" customWidth="1"/>
    <col min="1812" max="1812" width="8.90625" bestFit="1" customWidth="1"/>
    <col min="1813" max="1813" width="12.90625" bestFit="1" customWidth="1"/>
    <col min="1814" max="1814" width="8.90625" bestFit="1" customWidth="1"/>
    <col min="1815" max="1815" width="13" bestFit="1" customWidth="1"/>
    <col min="1816" max="1816" width="8.90625" bestFit="1" customWidth="1"/>
    <col min="1817" max="1817" width="13.90625" bestFit="1" customWidth="1"/>
    <col min="1818" max="1818" width="8.90625" bestFit="1" customWidth="1"/>
    <col min="1819" max="1819" width="12.90625" bestFit="1" customWidth="1"/>
    <col min="1820" max="1820" width="8.90625" bestFit="1" customWidth="1"/>
    <col min="1821" max="1821" width="9.26953125" bestFit="1" customWidth="1"/>
    <col min="1822" max="1822" width="8.90625" bestFit="1" customWidth="1"/>
    <col min="1823" max="1823" width="7" bestFit="1" customWidth="1"/>
    <col min="1824" max="1824" width="8.90625" bestFit="1" customWidth="1"/>
    <col min="1825" max="1825" width="7.08984375" bestFit="1" customWidth="1"/>
    <col min="1826" max="1826" width="8.90625" bestFit="1" customWidth="1"/>
    <col min="1827" max="1827" width="6" bestFit="1" customWidth="1"/>
    <col min="1828" max="1828" width="8.90625" bestFit="1" customWidth="1"/>
    <col min="1829" max="1829" width="12" bestFit="1" customWidth="1"/>
    <col min="1830" max="1830" width="8.90625" bestFit="1" customWidth="1"/>
    <col min="1831" max="1831" width="7" bestFit="1" customWidth="1"/>
    <col min="1832" max="1832" width="8.90625" bestFit="1" customWidth="1"/>
    <col min="1833" max="1833" width="10.81640625" bestFit="1" customWidth="1"/>
    <col min="1834" max="1834" width="8.90625" bestFit="1" customWidth="1"/>
    <col min="1835" max="1835" width="9.26953125" bestFit="1" customWidth="1"/>
    <col min="1836" max="1836" width="8.90625" bestFit="1" customWidth="1"/>
    <col min="1837" max="1837" width="13" bestFit="1" customWidth="1"/>
    <col min="1838" max="1838" width="8.90625" bestFit="1" customWidth="1"/>
    <col min="1839" max="1839" width="17.08984375" bestFit="1" customWidth="1"/>
    <col min="1840" max="1840" width="8.90625" bestFit="1" customWidth="1"/>
    <col min="1841" max="1841" width="12" bestFit="1" customWidth="1"/>
    <col min="1842" max="1842" width="8.90625" bestFit="1" customWidth="1"/>
    <col min="1843" max="1843" width="7.81640625" bestFit="1" customWidth="1"/>
    <col min="1844" max="1844" width="8.90625" bestFit="1" customWidth="1"/>
    <col min="1845" max="1845" width="6.90625" bestFit="1" customWidth="1"/>
    <col min="1846" max="1846" width="8.90625" bestFit="1" customWidth="1"/>
    <col min="1847" max="1847" width="16.7265625" bestFit="1" customWidth="1"/>
    <col min="1848" max="1848" width="8.90625" bestFit="1" customWidth="1"/>
    <col min="1849" max="1849" width="15.54296875" bestFit="1" customWidth="1"/>
    <col min="1850" max="1850" width="8.90625" bestFit="1" customWidth="1"/>
    <col min="1851" max="1851" width="17.08984375" bestFit="1" customWidth="1"/>
    <col min="1852" max="1852" width="8.90625" bestFit="1" customWidth="1"/>
    <col min="1853" max="1853" width="19.453125" bestFit="1" customWidth="1"/>
    <col min="1854" max="1854" width="8.90625" bestFit="1" customWidth="1"/>
    <col min="1855" max="1855" width="7.81640625" bestFit="1" customWidth="1"/>
    <col min="1856" max="1856" width="8.90625" bestFit="1" customWidth="1"/>
    <col min="1857" max="1857" width="7.08984375" bestFit="1" customWidth="1"/>
    <col min="1858" max="1858" width="8.90625" bestFit="1" customWidth="1"/>
    <col min="1859" max="1859" width="13.90625" bestFit="1" customWidth="1"/>
    <col min="1860" max="1860" width="8.90625" bestFit="1" customWidth="1"/>
    <col min="1861" max="1861" width="7.81640625" bestFit="1" customWidth="1"/>
    <col min="1862" max="1862" width="8.90625" bestFit="1" customWidth="1"/>
    <col min="1863" max="1863" width="7.81640625" bestFit="1" customWidth="1"/>
    <col min="1864" max="1864" width="8.90625" bestFit="1" customWidth="1"/>
    <col min="1865" max="1865" width="12.90625" bestFit="1" customWidth="1"/>
    <col min="1866" max="1866" width="8.90625" bestFit="1" customWidth="1"/>
    <col min="1867" max="1867" width="16.7265625" bestFit="1" customWidth="1"/>
    <col min="1868" max="1868" width="8.90625" bestFit="1" customWidth="1"/>
    <col min="1869" max="1869" width="13" bestFit="1" customWidth="1"/>
    <col min="1870" max="1870" width="8.90625" bestFit="1" customWidth="1"/>
    <col min="1871" max="1871" width="19.453125" bestFit="1" customWidth="1"/>
    <col min="1872" max="1872" width="8.90625" bestFit="1" customWidth="1"/>
    <col min="1873" max="1873" width="12" bestFit="1" customWidth="1"/>
    <col min="1874" max="1874" width="8.90625" bestFit="1" customWidth="1"/>
    <col min="1875" max="1875" width="19.453125" bestFit="1" customWidth="1"/>
    <col min="1876" max="1876" width="8.90625" bestFit="1" customWidth="1"/>
    <col min="1877" max="1877" width="9.26953125" bestFit="1" customWidth="1"/>
    <col min="1878" max="1878" width="8.90625" bestFit="1" customWidth="1"/>
    <col min="1879" max="1879" width="13.90625" bestFit="1" customWidth="1"/>
    <col min="1880" max="1880" width="8.90625" bestFit="1" customWidth="1"/>
    <col min="1881" max="1881" width="7.08984375" bestFit="1" customWidth="1"/>
    <col min="1882" max="1882" width="8.90625" bestFit="1" customWidth="1"/>
    <col min="1883" max="1883" width="9.26953125" bestFit="1" customWidth="1"/>
    <col min="1884" max="1884" width="8.90625" bestFit="1" customWidth="1"/>
    <col min="1885" max="1885" width="7.81640625" bestFit="1" customWidth="1"/>
    <col min="1886" max="1886" width="8.90625" bestFit="1" customWidth="1"/>
    <col min="1887" max="1887" width="17" bestFit="1" customWidth="1"/>
    <col min="1888" max="1888" width="8.90625" bestFit="1" customWidth="1"/>
    <col min="1889" max="1889" width="13.90625" bestFit="1" customWidth="1"/>
    <col min="1890" max="1890" width="8.90625" bestFit="1" customWidth="1"/>
    <col min="1891" max="1891" width="7" bestFit="1" customWidth="1"/>
    <col min="1892" max="1892" width="8.90625" bestFit="1" customWidth="1"/>
    <col min="1893" max="1893" width="13.90625" bestFit="1" customWidth="1"/>
    <col min="1894" max="1894" width="8.90625" bestFit="1" customWidth="1"/>
    <col min="1895" max="1895" width="13" bestFit="1" customWidth="1"/>
    <col min="1896" max="1896" width="8.90625" bestFit="1" customWidth="1"/>
    <col min="1897" max="1897" width="17.08984375" bestFit="1" customWidth="1"/>
    <col min="1898" max="1898" width="8.90625" bestFit="1" customWidth="1"/>
    <col min="1899" max="1899" width="7" bestFit="1" customWidth="1"/>
    <col min="1900" max="1900" width="8.90625" bestFit="1" customWidth="1"/>
    <col min="1901" max="1901" width="15.7265625" bestFit="1" customWidth="1"/>
    <col min="1902" max="1902" width="8.90625" bestFit="1" customWidth="1"/>
    <col min="1903" max="1903" width="17" bestFit="1" customWidth="1"/>
    <col min="1904" max="1904" width="8.90625" bestFit="1" customWidth="1"/>
    <col min="1905" max="1905" width="15.7265625" bestFit="1" customWidth="1"/>
    <col min="1906" max="1906" width="8.90625" bestFit="1" customWidth="1"/>
    <col min="1907" max="1907" width="17" bestFit="1" customWidth="1"/>
    <col min="1908" max="1908" width="8.90625" bestFit="1" customWidth="1"/>
    <col min="1909" max="1909" width="17" bestFit="1" customWidth="1"/>
    <col min="1910" max="1910" width="8.90625" bestFit="1" customWidth="1"/>
    <col min="1911" max="1911" width="16.7265625" bestFit="1" customWidth="1"/>
    <col min="1912" max="1912" width="8.90625" bestFit="1" customWidth="1"/>
    <col min="1913" max="1913" width="10.81640625" bestFit="1" customWidth="1"/>
    <col min="1914" max="1914" width="8.90625" bestFit="1" customWidth="1"/>
    <col min="1915" max="1915" width="15.7265625" bestFit="1" customWidth="1"/>
    <col min="1916" max="1916" width="8.90625" bestFit="1" customWidth="1"/>
    <col min="1917" max="1917" width="13.36328125" bestFit="1" customWidth="1"/>
    <col min="1918" max="1918" width="8.90625" bestFit="1" customWidth="1"/>
    <col min="1919" max="1919" width="17.08984375" bestFit="1" customWidth="1"/>
    <col min="1920" max="1920" width="8.90625" bestFit="1" customWidth="1"/>
    <col min="1921" max="1921" width="13.90625" bestFit="1" customWidth="1"/>
    <col min="1922" max="1922" width="8.90625" bestFit="1" customWidth="1"/>
    <col min="1923" max="1923" width="17" bestFit="1" customWidth="1"/>
    <col min="1924" max="1924" width="8.90625" bestFit="1" customWidth="1"/>
    <col min="1925" max="1925" width="13.90625" bestFit="1" customWidth="1"/>
    <col min="1926" max="1926" width="8.90625" bestFit="1" customWidth="1"/>
    <col min="1927" max="1927" width="12" bestFit="1" customWidth="1"/>
    <col min="1928" max="1928" width="8.90625" bestFit="1" customWidth="1"/>
    <col min="1929" max="1929" width="6" bestFit="1" customWidth="1"/>
    <col min="1930" max="1930" width="8.90625" bestFit="1" customWidth="1"/>
    <col min="1931" max="1931" width="9.26953125" bestFit="1" customWidth="1"/>
    <col min="1932" max="1932" width="8.90625" bestFit="1" customWidth="1"/>
    <col min="1933" max="1933" width="9.26953125" bestFit="1" customWidth="1"/>
    <col min="1934" max="1934" width="8.90625" bestFit="1" customWidth="1"/>
    <col min="1935" max="1935" width="12" bestFit="1" customWidth="1"/>
    <col min="1936" max="1936" width="8.90625" bestFit="1" customWidth="1"/>
    <col min="1937" max="1937" width="7" bestFit="1" customWidth="1"/>
    <col min="1938" max="1938" width="8.90625" bestFit="1" customWidth="1"/>
    <col min="1939" max="1939" width="19.453125" bestFit="1" customWidth="1"/>
    <col min="1940" max="1940" width="8.90625" bestFit="1" customWidth="1"/>
    <col min="1941" max="1941" width="18.36328125" bestFit="1" customWidth="1"/>
    <col min="1942" max="1942" width="8.90625" bestFit="1" customWidth="1"/>
    <col min="1943" max="1943" width="13" bestFit="1" customWidth="1"/>
    <col min="1944" max="1944" width="8.90625" bestFit="1" customWidth="1"/>
    <col min="1945" max="1945" width="12.90625" bestFit="1" customWidth="1"/>
    <col min="1946" max="1946" width="8.90625" bestFit="1" customWidth="1"/>
    <col min="1947" max="1947" width="15.54296875" bestFit="1" customWidth="1"/>
    <col min="1948" max="1948" width="8.90625" bestFit="1" customWidth="1"/>
    <col min="1949" max="1949" width="6" bestFit="1" customWidth="1"/>
    <col min="1950" max="1950" width="8.90625" bestFit="1" customWidth="1"/>
    <col min="1951" max="1951" width="6" bestFit="1" customWidth="1"/>
    <col min="1952" max="1952" width="8.90625" bestFit="1" customWidth="1"/>
    <col min="1953" max="1953" width="13" bestFit="1" customWidth="1"/>
    <col min="1954" max="1954" width="8.90625" bestFit="1" customWidth="1"/>
    <col min="1955" max="1955" width="12" bestFit="1" customWidth="1"/>
    <col min="1956" max="1956" width="8.90625" bestFit="1" customWidth="1"/>
    <col min="1957" max="1957" width="7.08984375" bestFit="1" customWidth="1"/>
    <col min="1958" max="1958" width="8.90625" bestFit="1" customWidth="1"/>
    <col min="1959" max="1959" width="7" bestFit="1" customWidth="1"/>
    <col min="1960" max="1960" width="8.90625" bestFit="1" customWidth="1"/>
    <col min="1961" max="1961" width="13.90625" bestFit="1" customWidth="1"/>
    <col min="1962" max="1962" width="8.90625" bestFit="1" customWidth="1"/>
    <col min="1963" max="1963" width="12.90625" bestFit="1" customWidth="1"/>
    <col min="1964" max="1964" width="8.90625" bestFit="1" customWidth="1"/>
    <col min="1965" max="1965" width="15.7265625" bestFit="1" customWidth="1"/>
    <col min="1966" max="1966" width="8.90625" bestFit="1" customWidth="1"/>
    <col min="1967" max="1967" width="17.08984375" bestFit="1" customWidth="1"/>
    <col min="1968" max="1968" width="8.90625" bestFit="1" customWidth="1"/>
    <col min="1969" max="1969" width="18.36328125" bestFit="1" customWidth="1"/>
    <col min="1970" max="1970" width="8.90625" bestFit="1" customWidth="1"/>
    <col min="1971" max="1971" width="15.7265625" bestFit="1" customWidth="1"/>
    <col min="1972" max="1972" width="8.90625" bestFit="1" customWidth="1"/>
    <col min="1973" max="1973" width="7.81640625" bestFit="1" customWidth="1"/>
    <col min="1974" max="1974" width="8.90625" bestFit="1" customWidth="1"/>
    <col min="1975" max="1975" width="12.90625" bestFit="1" customWidth="1"/>
    <col min="1976" max="1976" width="8.90625" bestFit="1" customWidth="1"/>
    <col min="1977" max="1977" width="13.36328125" bestFit="1" customWidth="1"/>
    <col min="1978" max="1978" width="8.90625" bestFit="1" customWidth="1"/>
    <col min="1979" max="1979" width="7" bestFit="1" customWidth="1"/>
    <col min="1980" max="1980" width="8.90625" bestFit="1" customWidth="1"/>
    <col min="1981" max="1981" width="12" bestFit="1" customWidth="1"/>
    <col min="1982" max="1982" width="8.90625" bestFit="1" customWidth="1"/>
    <col min="1983" max="1983" width="19.453125" bestFit="1" customWidth="1"/>
    <col min="1984" max="1984" width="8.90625" bestFit="1" customWidth="1"/>
    <col min="1985" max="1985" width="19.453125" bestFit="1" customWidth="1"/>
    <col min="1986" max="1986" width="8.90625" bestFit="1" customWidth="1"/>
    <col min="1987" max="1987" width="12.90625" bestFit="1" customWidth="1"/>
    <col min="1988" max="1988" width="8.90625" bestFit="1" customWidth="1"/>
    <col min="1989" max="1989" width="9.26953125" bestFit="1" customWidth="1"/>
    <col min="1990" max="1990" width="8.90625" bestFit="1" customWidth="1"/>
    <col min="1991" max="1991" width="11.6328125" bestFit="1" customWidth="1"/>
    <col min="1992" max="1992" width="8.90625" bestFit="1" customWidth="1"/>
    <col min="1993" max="1993" width="6" bestFit="1" customWidth="1"/>
    <col min="1994" max="1994" width="8.90625" bestFit="1" customWidth="1"/>
    <col min="1995" max="1995" width="18.36328125" bestFit="1" customWidth="1"/>
    <col min="1996" max="1996" width="8.90625" bestFit="1" customWidth="1"/>
    <col min="1997" max="1997" width="15.7265625" bestFit="1" customWidth="1"/>
    <col min="1998" max="1998" width="8.90625" bestFit="1" customWidth="1"/>
    <col min="1999" max="1999" width="12" bestFit="1" customWidth="1"/>
    <col min="2000" max="2000" width="8.90625" bestFit="1" customWidth="1"/>
    <col min="2001" max="2001" width="13.90625" bestFit="1" customWidth="1"/>
    <col min="2002" max="2002" width="8.90625" bestFit="1" customWidth="1"/>
    <col min="2003" max="2003" width="6.90625" bestFit="1" customWidth="1"/>
    <col min="2004" max="2004" width="8.90625" bestFit="1" customWidth="1"/>
    <col min="2005" max="2005" width="6" bestFit="1" customWidth="1"/>
    <col min="2006" max="2006" width="8.90625" bestFit="1" customWidth="1"/>
    <col min="2007" max="2007" width="11.6328125" bestFit="1" customWidth="1"/>
    <col min="2008" max="2008" width="8.90625" bestFit="1" customWidth="1"/>
    <col min="2009" max="2009" width="15.54296875" bestFit="1" customWidth="1"/>
    <col min="2010" max="2010" width="8.90625" bestFit="1" customWidth="1"/>
    <col min="2011" max="2011" width="16.7265625" bestFit="1" customWidth="1"/>
    <col min="2012" max="2012" width="8.90625" bestFit="1" customWidth="1"/>
    <col min="2013" max="2013" width="13.90625" bestFit="1" customWidth="1"/>
    <col min="2014" max="2014" width="9.90625" bestFit="1" customWidth="1"/>
    <col min="2015" max="2015" width="17" bestFit="1" customWidth="1"/>
    <col min="2016" max="2016" width="9.90625" bestFit="1" customWidth="1"/>
    <col min="2017" max="2017" width="13" bestFit="1" customWidth="1"/>
    <col min="2018" max="2018" width="9.90625" bestFit="1" customWidth="1"/>
    <col min="2019" max="2019" width="12" bestFit="1" customWidth="1"/>
    <col min="2020" max="2020" width="9.90625" bestFit="1" customWidth="1"/>
    <col min="2021" max="2021" width="15.54296875" bestFit="1" customWidth="1"/>
    <col min="2022" max="2022" width="9.90625" bestFit="1" customWidth="1"/>
    <col min="2023" max="2023" width="18.36328125" bestFit="1" customWidth="1"/>
    <col min="2024" max="2024" width="9.90625" bestFit="1" customWidth="1"/>
    <col min="2025" max="2025" width="13.90625" bestFit="1" customWidth="1"/>
    <col min="2026" max="2026" width="9.90625" bestFit="1" customWidth="1"/>
    <col min="2027" max="2027" width="10.81640625" bestFit="1" customWidth="1"/>
    <col min="2028" max="2028" width="9.90625" bestFit="1" customWidth="1"/>
    <col min="2029" max="2029" width="19.453125" bestFit="1" customWidth="1"/>
    <col min="2030" max="2030" width="9.90625" bestFit="1" customWidth="1"/>
    <col min="2031" max="2031" width="13" bestFit="1" customWidth="1"/>
    <col min="2032" max="2032" width="9.90625" bestFit="1" customWidth="1"/>
    <col min="2033" max="2033" width="12.90625" bestFit="1" customWidth="1"/>
    <col min="2034" max="2034" width="9.90625" bestFit="1" customWidth="1"/>
    <col min="2035" max="2035" width="6.6328125" bestFit="1" customWidth="1"/>
    <col min="2036" max="2036" width="9.90625" bestFit="1" customWidth="1"/>
    <col min="2037" max="2037" width="18.36328125" bestFit="1" customWidth="1"/>
    <col min="2038" max="2038" width="9.90625" bestFit="1" customWidth="1"/>
    <col min="2039" max="2039" width="15.7265625" bestFit="1" customWidth="1"/>
    <col min="2040" max="2040" width="9.90625" bestFit="1" customWidth="1"/>
    <col min="2041" max="2041" width="11.6328125" bestFit="1" customWidth="1"/>
    <col min="2042" max="2042" width="9.90625" bestFit="1" customWidth="1"/>
    <col min="2043" max="2043" width="10.81640625" bestFit="1" customWidth="1"/>
    <col min="2044" max="2044" width="9.90625" bestFit="1" customWidth="1"/>
    <col min="2045" max="2045" width="6.6328125" bestFit="1" customWidth="1"/>
    <col min="2046" max="2046" width="9.90625" bestFit="1" customWidth="1"/>
    <col min="2047" max="2047" width="13.90625" bestFit="1" customWidth="1"/>
    <col min="2048" max="2048" width="9.90625" bestFit="1" customWidth="1"/>
    <col min="2049" max="2049" width="16.7265625" bestFit="1" customWidth="1"/>
    <col min="2050" max="2050" width="9.90625" bestFit="1" customWidth="1"/>
    <col min="2051" max="2051" width="17.08984375" bestFit="1" customWidth="1"/>
    <col min="2052" max="2052" width="9.90625" bestFit="1" customWidth="1"/>
    <col min="2053" max="2053" width="13.36328125" bestFit="1" customWidth="1"/>
    <col min="2054" max="2054" width="9.90625" bestFit="1" customWidth="1"/>
    <col min="2055" max="2055" width="13.90625" bestFit="1" customWidth="1"/>
    <col min="2056" max="2056" width="9.90625" bestFit="1" customWidth="1"/>
    <col min="2057" max="2057" width="13.90625" bestFit="1" customWidth="1"/>
    <col min="2058" max="2058" width="9.90625" bestFit="1" customWidth="1"/>
    <col min="2059" max="2059" width="15.7265625" bestFit="1" customWidth="1"/>
    <col min="2060" max="2060" width="9.90625" bestFit="1" customWidth="1"/>
    <col min="2061" max="2061" width="19.453125" bestFit="1" customWidth="1"/>
    <col min="2062" max="2062" width="9.90625" bestFit="1" customWidth="1"/>
    <col min="2063" max="2063" width="15.7265625" bestFit="1" customWidth="1"/>
    <col min="2064" max="2064" width="9.90625" bestFit="1" customWidth="1"/>
    <col min="2065" max="2065" width="17" bestFit="1" customWidth="1"/>
    <col min="2066" max="2066" width="9.90625" bestFit="1" customWidth="1"/>
    <col min="2067" max="2067" width="15.7265625" bestFit="1" customWidth="1"/>
    <col min="2068" max="2068" width="9.90625" bestFit="1" customWidth="1"/>
    <col min="2069" max="2069" width="6.90625" bestFit="1" customWidth="1"/>
    <col min="2070" max="2070" width="9.90625" bestFit="1" customWidth="1"/>
    <col min="2071" max="2071" width="15.7265625" bestFit="1" customWidth="1"/>
    <col min="2072" max="2072" width="9.90625" bestFit="1" customWidth="1"/>
    <col min="2073" max="2073" width="18.36328125" bestFit="1" customWidth="1"/>
    <col min="2074" max="2074" width="9.90625" bestFit="1" customWidth="1"/>
    <col min="2075" max="2075" width="17.08984375" bestFit="1" customWidth="1"/>
    <col min="2076" max="2076" width="9.90625" bestFit="1" customWidth="1"/>
    <col min="2077" max="2077" width="17.08984375" bestFit="1" customWidth="1"/>
    <col min="2078" max="2078" width="9.90625" bestFit="1" customWidth="1"/>
    <col min="2079" max="2079" width="17" bestFit="1" customWidth="1"/>
    <col min="2080" max="2080" width="9.90625" bestFit="1" customWidth="1"/>
    <col min="2081" max="2081" width="18.36328125" bestFit="1" customWidth="1"/>
    <col min="2082" max="2082" width="9.90625" bestFit="1" customWidth="1"/>
    <col min="2083" max="2083" width="11.6328125" bestFit="1" customWidth="1"/>
    <col min="2084" max="2084" width="9.90625" bestFit="1" customWidth="1"/>
    <col min="2085" max="2085" width="15.54296875" bestFit="1" customWidth="1"/>
    <col min="2086" max="2086" width="9.90625" bestFit="1" customWidth="1"/>
    <col min="2087" max="2087" width="7" bestFit="1" customWidth="1"/>
    <col min="2088" max="2088" width="9.90625" bestFit="1" customWidth="1"/>
    <col min="2089" max="2089" width="7.08984375" bestFit="1" customWidth="1"/>
    <col min="2090" max="2090" width="9.90625" bestFit="1" customWidth="1"/>
    <col min="2091" max="2091" width="13" bestFit="1" customWidth="1"/>
    <col min="2092" max="2092" width="9.90625" bestFit="1" customWidth="1"/>
    <col min="2093" max="2093" width="13.36328125" bestFit="1" customWidth="1"/>
    <col min="2094" max="2094" width="9.90625" bestFit="1" customWidth="1"/>
    <col min="2095" max="2095" width="13.90625" bestFit="1" customWidth="1"/>
    <col min="2096" max="2096" width="9.90625" bestFit="1" customWidth="1"/>
    <col min="2097" max="2097" width="6.6328125" bestFit="1" customWidth="1"/>
    <col min="2098" max="2098" width="9.90625" bestFit="1" customWidth="1"/>
    <col min="2099" max="2099" width="7.08984375" bestFit="1" customWidth="1"/>
    <col min="2100" max="2100" width="9.90625" bestFit="1" customWidth="1"/>
    <col min="2101" max="2101" width="7.81640625" bestFit="1" customWidth="1"/>
    <col min="2102" max="2102" width="9.90625" bestFit="1" customWidth="1"/>
    <col min="2103" max="2103" width="7" bestFit="1" customWidth="1"/>
    <col min="2104" max="2104" width="9.90625" bestFit="1" customWidth="1"/>
    <col min="2105" max="2105" width="15.54296875" bestFit="1" customWidth="1"/>
    <col min="2106" max="2106" width="9.90625" bestFit="1" customWidth="1"/>
    <col min="2107" max="2107" width="7" bestFit="1" customWidth="1"/>
    <col min="2108" max="2108" width="9.90625" bestFit="1" customWidth="1"/>
    <col min="2109" max="2109" width="17.08984375" bestFit="1" customWidth="1"/>
    <col min="2110" max="2110" width="9.90625" bestFit="1" customWidth="1"/>
    <col min="2111" max="2111" width="19.453125" bestFit="1" customWidth="1"/>
    <col min="2112" max="2112" width="9.90625" bestFit="1" customWidth="1"/>
    <col min="2113" max="2113" width="16.7265625" bestFit="1" customWidth="1"/>
    <col min="2114" max="2114" width="9.90625" bestFit="1" customWidth="1"/>
    <col min="2115" max="2115" width="11.6328125" bestFit="1" customWidth="1"/>
    <col min="2116" max="2116" width="9.90625" bestFit="1" customWidth="1"/>
    <col min="2117" max="2117" width="18.36328125" bestFit="1" customWidth="1"/>
    <col min="2118" max="2118" width="9.90625" bestFit="1" customWidth="1"/>
    <col min="2119" max="2119" width="13.90625" bestFit="1" customWidth="1"/>
    <col min="2120" max="2120" width="9.90625" bestFit="1" customWidth="1"/>
    <col min="2121" max="2121" width="6.90625" bestFit="1" customWidth="1"/>
    <col min="2122" max="2122" width="9.90625" bestFit="1" customWidth="1"/>
    <col min="2123" max="2123" width="12.90625" bestFit="1" customWidth="1"/>
    <col min="2124" max="2124" width="9.90625" bestFit="1" customWidth="1"/>
    <col min="2125" max="2125" width="16.7265625" bestFit="1" customWidth="1"/>
    <col min="2126" max="2126" width="9.90625" bestFit="1" customWidth="1"/>
    <col min="2127" max="2127" width="13.36328125" bestFit="1" customWidth="1"/>
    <col min="2128" max="2128" width="9.90625" bestFit="1" customWidth="1"/>
    <col min="2129" max="2129" width="12.90625" bestFit="1" customWidth="1"/>
    <col min="2130" max="2130" width="9.90625" bestFit="1" customWidth="1"/>
    <col min="2131" max="2131" width="7" bestFit="1" customWidth="1"/>
    <col min="2132" max="2132" width="9.90625" bestFit="1" customWidth="1"/>
    <col min="2133" max="2133" width="6.90625" bestFit="1" customWidth="1"/>
    <col min="2134" max="2134" width="9.90625" bestFit="1" customWidth="1"/>
    <col min="2135" max="2135" width="7" bestFit="1" customWidth="1"/>
    <col min="2136" max="2136" width="9.90625" bestFit="1" customWidth="1"/>
    <col min="2137" max="2137" width="12" bestFit="1" customWidth="1"/>
    <col min="2138" max="2138" width="9.90625" bestFit="1" customWidth="1"/>
    <col min="2139" max="2139" width="13" bestFit="1" customWidth="1"/>
    <col min="2140" max="2140" width="9.90625" bestFit="1" customWidth="1"/>
    <col min="2141" max="2141" width="13" bestFit="1" customWidth="1"/>
    <col min="2142" max="2142" width="9.90625" bestFit="1" customWidth="1"/>
    <col min="2143" max="2143" width="13.36328125" bestFit="1" customWidth="1"/>
    <col min="2144" max="2144" width="9.90625" bestFit="1" customWidth="1"/>
    <col min="2145" max="2145" width="15.54296875" bestFit="1" customWidth="1"/>
    <col min="2146" max="2146" width="9.90625" bestFit="1" customWidth="1"/>
    <col min="2147" max="2147" width="15.54296875" bestFit="1" customWidth="1"/>
    <col min="2148" max="2148" width="9.90625" bestFit="1" customWidth="1"/>
    <col min="2149" max="2149" width="7.81640625" bestFit="1" customWidth="1"/>
    <col min="2150" max="2150" width="9.90625" bestFit="1" customWidth="1"/>
    <col min="2151" max="2151" width="15.54296875" bestFit="1" customWidth="1"/>
    <col min="2152" max="2152" width="9.90625" bestFit="1" customWidth="1"/>
    <col min="2153" max="2153" width="15.7265625" bestFit="1" customWidth="1"/>
    <col min="2154" max="2154" width="9.90625" bestFit="1" customWidth="1"/>
    <col min="2155" max="2155" width="15.7265625" bestFit="1" customWidth="1"/>
    <col min="2156" max="2156" width="9.90625" bestFit="1" customWidth="1"/>
    <col min="2157" max="2157" width="13" bestFit="1" customWidth="1"/>
    <col min="2158" max="2158" width="9.90625" bestFit="1" customWidth="1"/>
    <col min="2159" max="2159" width="6.90625" bestFit="1" customWidth="1"/>
    <col min="2160" max="2160" width="9.90625" bestFit="1" customWidth="1"/>
    <col min="2161" max="2161" width="7.08984375" bestFit="1" customWidth="1"/>
    <col min="2162" max="2162" width="9.90625" bestFit="1" customWidth="1"/>
    <col min="2163" max="2163" width="17.08984375" bestFit="1" customWidth="1"/>
    <col min="2164" max="2164" width="9.90625" bestFit="1" customWidth="1"/>
    <col min="2165" max="2165" width="13.36328125" bestFit="1" customWidth="1"/>
    <col min="2166" max="2166" width="9.90625" bestFit="1" customWidth="1"/>
    <col min="2167" max="2167" width="16.7265625" bestFit="1" customWidth="1"/>
    <col min="2168" max="2168" width="9.90625" bestFit="1" customWidth="1"/>
    <col min="2169" max="2169" width="19.453125" bestFit="1" customWidth="1"/>
    <col min="2170" max="2170" width="9.90625" bestFit="1" customWidth="1"/>
    <col min="2171" max="2171" width="7" bestFit="1" customWidth="1"/>
    <col min="2172" max="2172" width="9.90625" bestFit="1" customWidth="1"/>
    <col min="2173" max="2173" width="15.54296875" bestFit="1" customWidth="1"/>
    <col min="2174" max="2174" width="9.90625" bestFit="1" customWidth="1"/>
    <col min="2175" max="2175" width="17" bestFit="1" customWidth="1"/>
    <col min="2176" max="2176" width="9.90625" bestFit="1" customWidth="1"/>
    <col min="2177" max="2177" width="18.36328125" bestFit="1" customWidth="1"/>
    <col min="2178" max="2178" width="9.90625" bestFit="1" customWidth="1"/>
    <col min="2179" max="2179" width="10.81640625" bestFit="1" customWidth="1"/>
    <col min="2180" max="2180" width="9.90625" bestFit="1" customWidth="1"/>
    <col min="2181" max="2181" width="9.26953125" bestFit="1" customWidth="1"/>
    <col min="2182" max="2182" width="9.90625" bestFit="1" customWidth="1"/>
    <col min="2183" max="2183" width="13.90625" bestFit="1" customWidth="1"/>
    <col min="2184" max="2184" width="9.90625" bestFit="1" customWidth="1"/>
    <col min="2185" max="2185" width="6.6328125" bestFit="1" customWidth="1"/>
    <col min="2186" max="2186" width="9.90625" bestFit="1" customWidth="1"/>
    <col min="2187" max="2187" width="19.453125" bestFit="1" customWidth="1"/>
    <col min="2188" max="2188" width="9.90625" bestFit="1" customWidth="1"/>
    <col min="2189" max="2189" width="9.26953125" bestFit="1" customWidth="1"/>
    <col min="2190" max="2190" width="9.90625" bestFit="1" customWidth="1"/>
    <col min="2191" max="2191" width="7.81640625" bestFit="1" customWidth="1"/>
    <col min="2192" max="2192" width="9.90625" bestFit="1" customWidth="1"/>
    <col min="2193" max="2193" width="17" bestFit="1" customWidth="1"/>
    <col min="2194" max="2194" width="9.90625" bestFit="1" customWidth="1"/>
    <col min="2195" max="2195" width="11.6328125" bestFit="1" customWidth="1"/>
    <col min="2196" max="2196" width="9.90625" bestFit="1" customWidth="1"/>
    <col min="2197" max="2197" width="17" bestFit="1" customWidth="1"/>
    <col min="2198" max="2198" width="9.90625" bestFit="1" customWidth="1"/>
    <col min="2199" max="2199" width="7.81640625" bestFit="1" customWidth="1"/>
    <col min="2200" max="2200" width="9.90625" bestFit="1" customWidth="1"/>
    <col min="2201" max="2201" width="12" bestFit="1" customWidth="1"/>
    <col min="2202" max="2202" width="9.90625" bestFit="1" customWidth="1"/>
    <col min="2203" max="2203" width="9.26953125" bestFit="1" customWidth="1"/>
    <col min="2204" max="2204" width="9.90625" bestFit="1" customWidth="1"/>
    <col min="2205" max="2205" width="13.36328125" bestFit="1" customWidth="1"/>
    <col min="2206" max="2206" width="9.90625" bestFit="1" customWidth="1"/>
    <col min="2207" max="2207" width="7" bestFit="1" customWidth="1"/>
    <col min="2208" max="2208" width="9.90625" bestFit="1" customWidth="1"/>
    <col min="2209" max="2209" width="13.90625" bestFit="1" customWidth="1"/>
    <col min="2210" max="2210" width="9.90625" bestFit="1" customWidth="1"/>
    <col min="2211" max="2211" width="16.7265625" bestFit="1" customWidth="1"/>
    <col min="2212" max="2212" width="9.90625" bestFit="1" customWidth="1"/>
    <col min="2213" max="2213" width="19.453125" bestFit="1" customWidth="1"/>
    <col min="2214" max="2214" width="9.90625" bestFit="1" customWidth="1"/>
    <col min="2215" max="2215" width="18.36328125" bestFit="1" customWidth="1"/>
    <col min="2216" max="2216" width="9.90625" bestFit="1" customWidth="1"/>
    <col min="2217" max="2217" width="13.36328125" bestFit="1" customWidth="1"/>
    <col min="2218" max="2218" width="9.90625" bestFit="1" customWidth="1"/>
    <col min="2219" max="2219" width="19.453125" bestFit="1" customWidth="1"/>
    <col min="2220" max="2220" width="9.90625" bestFit="1" customWidth="1"/>
    <col min="2221" max="2221" width="15.7265625" bestFit="1" customWidth="1"/>
    <col min="2222" max="2222" width="9.90625" bestFit="1" customWidth="1"/>
    <col min="2223" max="2223" width="7.81640625" bestFit="1" customWidth="1"/>
    <col min="2224" max="2224" width="9.90625" bestFit="1" customWidth="1"/>
    <col min="2225" max="2225" width="7.81640625" bestFit="1" customWidth="1"/>
    <col min="2226" max="2226" width="9.90625" bestFit="1" customWidth="1"/>
    <col min="2227" max="2227" width="16.7265625" bestFit="1" customWidth="1"/>
    <col min="2228" max="2228" width="9.90625" bestFit="1" customWidth="1"/>
    <col min="2229" max="2229" width="6.90625" bestFit="1" customWidth="1"/>
    <col min="2230" max="2230" width="9.90625" bestFit="1" customWidth="1"/>
    <col min="2231" max="2231" width="13" bestFit="1" customWidth="1"/>
    <col min="2232" max="2232" width="9.90625" bestFit="1" customWidth="1"/>
    <col min="2233" max="2233" width="10.81640625" bestFit="1" customWidth="1"/>
    <col min="2234" max="2234" width="9.90625" bestFit="1" customWidth="1"/>
    <col min="2235" max="2235" width="18.36328125" bestFit="1" customWidth="1"/>
    <col min="2236" max="2236" width="9.90625" bestFit="1" customWidth="1"/>
    <col min="2237" max="2237" width="9.26953125" bestFit="1" customWidth="1"/>
    <col min="2238" max="2238" width="9.90625" bestFit="1" customWidth="1"/>
    <col min="2239" max="2239" width="16.7265625" bestFit="1" customWidth="1"/>
    <col min="2240" max="2240" width="9.90625" bestFit="1" customWidth="1"/>
    <col min="2241" max="2241" width="19.453125" bestFit="1" customWidth="1"/>
    <col min="2242" max="2242" width="9.90625" bestFit="1" customWidth="1"/>
    <col min="2243" max="2243" width="15.7265625" bestFit="1" customWidth="1"/>
    <col min="2244" max="2244" width="9.90625" bestFit="1" customWidth="1"/>
    <col min="2245" max="2245" width="9.26953125" bestFit="1" customWidth="1"/>
    <col min="2246" max="2246" width="9.90625" bestFit="1" customWidth="1"/>
    <col min="2247" max="2247" width="13.36328125" bestFit="1" customWidth="1"/>
    <col min="2248" max="2248" width="9.90625" bestFit="1" customWidth="1"/>
    <col min="2249" max="2249" width="13.36328125" bestFit="1" customWidth="1"/>
    <col min="2250" max="2250" width="9.90625" bestFit="1" customWidth="1"/>
    <col min="2251" max="2251" width="13" bestFit="1" customWidth="1"/>
    <col min="2252" max="2252" width="9.90625" bestFit="1" customWidth="1"/>
    <col min="2253" max="2253" width="11.6328125" bestFit="1" customWidth="1"/>
    <col min="2254" max="2254" width="9.90625" bestFit="1" customWidth="1"/>
    <col min="2255" max="2255" width="15.54296875" bestFit="1" customWidth="1"/>
    <col min="2256" max="2256" width="9.90625" bestFit="1" customWidth="1"/>
    <col min="2257" max="2257" width="17" bestFit="1" customWidth="1"/>
    <col min="2258" max="2258" width="9.90625" bestFit="1" customWidth="1"/>
    <col min="2259" max="2259" width="19.453125" bestFit="1" customWidth="1"/>
    <col min="2260" max="2260" width="9.90625" bestFit="1" customWidth="1"/>
    <col min="2261" max="2261" width="7.81640625" bestFit="1" customWidth="1"/>
    <col min="2262" max="2262" width="9.90625" bestFit="1" customWidth="1"/>
    <col min="2263" max="2263" width="7.81640625" bestFit="1" customWidth="1"/>
    <col min="2264" max="2264" width="9.90625" bestFit="1" customWidth="1"/>
    <col min="2265" max="2265" width="7.08984375" bestFit="1" customWidth="1"/>
    <col min="2266" max="2266" width="9.90625" bestFit="1" customWidth="1"/>
    <col min="2267" max="2267" width="10.81640625" bestFit="1" customWidth="1"/>
    <col min="2268" max="2268" width="9.90625" bestFit="1" customWidth="1"/>
    <col min="2269" max="2269" width="7" bestFit="1" customWidth="1"/>
    <col min="2270" max="2270" width="9.90625" bestFit="1" customWidth="1"/>
    <col min="2271" max="2271" width="7" bestFit="1" customWidth="1"/>
    <col min="2272" max="2272" width="9.90625" bestFit="1" customWidth="1"/>
    <col min="2273" max="2273" width="7.81640625" bestFit="1" customWidth="1"/>
    <col min="2274" max="2274" width="9.90625" bestFit="1" customWidth="1"/>
    <col min="2275" max="2275" width="15.54296875" bestFit="1" customWidth="1"/>
    <col min="2276" max="2276" width="9.90625" bestFit="1" customWidth="1"/>
    <col min="2277" max="2277" width="13.90625" bestFit="1" customWidth="1"/>
    <col min="2278" max="2278" width="9.90625" bestFit="1" customWidth="1"/>
    <col min="2279" max="2279" width="15.54296875" bestFit="1" customWidth="1"/>
    <col min="2280" max="2280" width="9.90625" bestFit="1" customWidth="1"/>
    <col min="2281" max="2281" width="17" bestFit="1" customWidth="1"/>
    <col min="2282" max="2282" width="9.90625" bestFit="1" customWidth="1"/>
    <col min="2283" max="2283" width="7.08984375" bestFit="1" customWidth="1"/>
    <col min="2284" max="2284" width="9.90625" bestFit="1" customWidth="1"/>
    <col min="2285" max="2285" width="19.453125" bestFit="1" customWidth="1"/>
    <col min="2286" max="2286" width="9.90625" bestFit="1" customWidth="1"/>
    <col min="2287" max="2287" width="13.36328125" bestFit="1" customWidth="1"/>
    <col min="2288" max="2288" width="9.90625" bestFit="1" customWidth="1"/>
    <col min="2289" max="2289" width="7.81640625" bestFit="1" customWidth="1"/>
    <col min="2290" max="2290" width="9.90625" bestFit="1" customWidth="1"/>
    <col min="2291" max="2291" width="6.90625" bestFit="1" customWidth="1"/>
    <col min="2292" max="2292" width="9.90625" bestFit="1" customWidth="1"/>
    <col min="2293" max="2293" width="12" bestFit="1" customWidth="1"/>
    <col min="2294" max="2294" width="9.90625" bestFit="1" customWidth="1"/>
    <col min="2295" max="2295" width="9.26953125" bestFit="1" customWidth="1"/>
    <col min="2296" max="2296" width="9.90625" bestFit="1" customWidth="1"/>
    <col min="2297" max="2297" width="19.453125" bestFit="1" customWidth="1"/>
    <col min="2298" max="2298" width="9.90625" bestFit="1" customWidth="1"/>
    <col min="2299" max="2299" width="19.453125" bestFit="1" customWidth="1"/>
    <col min="2300" max="2300" width="9.90625" bestFit="1" customWidth="1"/>
    <col min="2301" max="2301" width="19.453125" bestFit="1" customWidth="1"/>
    <col min="2302" max="2302" width="9.90625" bestFit="1" customWidth="1"/>
    <col min="2303" max="2303" width="13.90625" bestFit="1" customWidth="1"/>
    <col min="2304" max="2304" width="9.90625" bestFit="1" customWidth="1"/>
    <col min="2305" max="2305" width="15.54296875" bestFit="1" customWidth="1"/>
    <col min="2306" max="2306" width="9.90625" bestFit="1" customWidth="1"/>
    <col min="2307" max="2307" width="9.26953125" bestFit="1" customWidth="1"/>
    <col min="2308" max="2308" width="9.90625" bestFit="1" customWidth="1"/>
    <col min="2309" max="2309" width="12.90625" bestFit="1" customWidth="1"/>
    <col min="2310" max="2310" width="9.90625" bestFit="1" customWidth="1"/>
    <col min="2311" max="2311" width="17" bestFit="1" customWidth="1"/>
    <col min="2312" max="2312" width="9.90625" bestFit="1" customWidth="1"/>
    <col min="2313" max="2313" width="7" bestFit="1" customWidth="1"/>
    <col min="2314" max="2314" width="9.90625" bestFit="1" customWidth="1"/>
    <col min="2315" max="2315" width="17.08984375" bestFit="1" customWidth="1"/>
    <col min="2316" max="2316" width="9.90625" bestFit="1" customWidth="1"/>
    <col min="2317" max="2317" width="13" bestFit="1" customWidth="1"/>
    <col min="2318" max="2318" width="9.90625" bestFit="1" customWidth="1"/>
    <col min="2319" max="2319" width="12.90625" bestFit="1" customWidth="1"/>
    <col min="2320" max="2320" width="9.90625" bestFit="1" customWidth="1"/>
    <col min="2321" max="2321" width="19.453125" bestFit="1" customWidth="1"/>
    <col min="2322" max="2322" width="9.90625" bestFit="1" customWidth="1"/>
    <col min="2323" max="2323" width="12.90625" bestFit="1" customWidth="1"/>
    <col min="2324" max="2324" width="9.90625" bestFit="1" customWidth="1"/>
    <col min="2325" max="2325" width="12.90625" bestFit="1" customWidth="1"/>
    <col min="2326" max="2326" width="9.90625" bestFit="1" customWidth="1"/>
    <col min="2327" max="2327" width="13.36328125" bestFit="1" customWidth="1"/>
    <col min="2328" max="2328" width="9.90625" bestFit="1" customWidth="1"/>
    <col min="2329" max="2329" width="9.26953125" bestFit="1" customWidth="1"/>
    <col min="2330" max="2330" width="9.90625" bestFit="1" customWidth="1"/>
    <col min="2331" max="2331" width="7.81640625" bestFit="1" customWidth="1"/>
    <col min="2332" max="2332" width="9.90625" bestFit="1" customWidth="1"/>
    <col min="2333" max="2333" width="7.81640625" bestFit="1" customWidth="1"/>
    <col min="2334" max="2334" width="9.90625" bestFit="1" customWidth="1"/>
    <col min="2335" max="2335" width="11.6328125" bestFit="1" customWidth="1"/>
    <col min="2336" max="2336" width="9.90625" bestFit="1" customWidth="1"/>
    <col min="2337" max="2337" width="7" bestFit="1" customWidth="1"/>
    <col min="2338" max="2338" width="9.90625" bestFit="1" customWidth="1"/>
    <col min="2339" max="2339" width="19.453125" bestFit="1" customWidth="1"/>
    <col min="2340" max="2340" width="9.90625" bestFit="1" customWidth="1"/>
    <col min="2341" max="2341" width="17.08984375" bestFit="1" customWidth="1"/>
    <col min="2342" max="2342" width="9.90625" bestFit="1" customWidth="1"/>
    <col min="2343" max="2343" width="13" bestFit="1" customWidth="1"/>
    <col min="2344" max="2344" width="9.90625" bestFit="1" customWidth="1"/>
    <col min="2345" max="2345" width="6.6328125" bestFit="1" customWidth="1"/>
    <col min="2346" max="2346" width="9.90625" bestFit="1" customWidth="1"/>
    <col min="2347" max="2347" width="13.90625" bestFit="1" customWidth="1"/>
    <col min="2348" max="2348" width="9.90625" bestFit="1" customWidth="1"/>
    <col min="2349" max="2349" width="7.81640625" bestFit="1" customWidth="1"/>
    <col min="2350" max="2350" width="9.90625" bestFit="1" customWidth="1"/>
    <col min="2351" max="2351" width="15.7265625" bestFit="1" customWidth="1"/>
    <col min="2352" max="2352" width="9.90625" bestFit="1" customWidth="1"/>
    <col min="2353" max="2353" width="12.90625" bestFit="1" customWidth="1"/>
    <col min="2354" max="2354" width="9.90625" bestFit="1" customWidth="1"/>
    <col min="2355" max="2355" width="12" bestFit="1" customWidth="1"/>
    <col min="2356" max="2356" width="9.90625" bestFit="1" customWidth="1"/>
    <col min="2357" max="2357" width="13" bestFit="1" customWidth="1"/>
    <col min="2358" max="2358" width="9.90625" bestFit="1" customWidth="1"/>
    <col min="2359" max="2359" width="11.6328125" bestFit="1" customWidth="1"/>
    <col min="2360" max="2360" width="9.90625" bestFit="1" customWidth="1"/>
    <col min="2361" max="2361" width="11.6328125" bestFit="1" customWidth="1"/>
    <col min="2362" max="2362" width="9.90625" bestFit="1" customWidth="1"/>
    <col min="2363" max="2363" width="7" bestFit="1" customWidth="1"/>
    <col min="2364" max="2364" width="9.90625" bestFit="1" customWidth="1"/>
    <col min="2365" max="2365" width="19.453125" bestFit="1" customWidth="1"/>
    <col min="2366" max="2366" width="9.90625" bestFit="1" customWidth="1"/>
    <col min="2367" max="2367" width="10.81640625" bestFit="1" customWidth="1"/>
    <col min="2368" max="2368" width="9.90625" bestFit="1" customWidth="1"/>
    <col min="2369" max="2369" width="10.81640625" bestFit="1" customWidth="1"/>
    <col min="2370" max="2370" width="9.90625" bestFit="1" customWidth="1"/>
    <col min="2371" max="2371" width="15.54296875" bestFit="1" customWidth="1"/>
    <col min="2372" max="2372" width="9.90625" bestFit="1" customWidth="1"/>
    <col min="2373" max="2373" width="18.36328125" bestFit="1" customWidth="1"/>
    <col min="2374" max="2374" width="9.90625" bestFit="1" customWidth="1"/>
    <col min="2375" max="2375" width="6.90625" bestFit="1" customWidth="1"/>
    <col min="2376" max="2376" width="9.90625" bestFit="1" customWidth="1"/>
    <col min="2377" max="2377" width="15.54296875" bestFit="1" customWidth="1"/>
    <col min="2378" max="2378" width="9.90625" bestFit="1" customWidth="1"/>
    <col min="2379" max="2379" width="12" bestFit="1" customWidth="1"/>
    <col min="2380" max="2380" width="9.90625" bestFit="1" customWidth="1"/>
    <col min="2381" max="2381" width="6.6328125" bestFit="1" customWidth="1"/>
    <col min="2382" max="2382" width="9.90625" bestFit="1" customWidth="1"/>
    <col min="2383" max="2383" width="13.36328125" bestFit="1" customWidth="1"/>
    <col min="2384" max="2384" width="9.90625" bestFit="1" customWidth="1"/>
    <col min="2385" max="2385" width="15.7265625" bestFit="1" customWidth="1"/>
    <col min="2386" max="2386" width="9.90625" bestFit="1" customWidth="1"/>
    <col min="2387" max="2387" width="9.26953125" bestFit="1" customWidth="1"/>
    <col min="2388" max="2388" width="9.90625" bestFit="1" customWidth="1"/>
    <col min="2389" max="2389" width="13.36328125" bestFit="1" customWidth="1"/>
    <col min="2390" max="2390" width="9.90625" bestFit="1" customWidth="1"/>
    <col min="2391" max="2391" width="6.90625" bestFit="1" customWidth="1"/>
    <col min="2392" max="2392" width="9.90625" bestFit="1" customWidth="1"/>
    <col min="2393" max="2393" width="11.6328125" bestFit="1" customWidth="1"/>
    <col min="2394" max="2394" width="9.90625" bestFit="1" customWidth="1"/>
    <col min="2395" max="2395" width="19.453125" bestFit="1" customWidth="1"/>
    <col min="2396" max="2396" width="9.90625" bestFit="1" customWidth="1"/>
    <col min="2397" max="2397" width="17.08984375" bestFit="1" customWidth="1"/>
    <col min="2398" max="2398" width="9.90625" bestFit="1" customWidth="1"/>
    <col min="2399" max="2399" width="10.81640625" bestFit="1" customWidth="1"/>
    <col min="2400" max="2400" width="9.90625" bestFit="1" customWidth="1"/>
    <col min="2401" max="2401" width="18.36328125" bestFit="1" customWidth="1"/>
    <col min="2402" max="2402" width="9.90625" bestFit="1" customWidth="1"/>
    <col min="2403" max="2403" width="12.90625" bestFit="1" customWidth="1"/>
    <col min="2404" max="2404" width="9.90625" bestFit="1" customWidth="1"/>
    <col min="2405" max="2405" width="12" bestFit="1" customWidth="1"/>
    <col min="2406" max="2406" width="9.90625" bestFit="1" customWidth="1"/>
    <col min="2407" max="2407" width="7" bestFit="1" customWidth="1"/>
    <col min="2408" max="2408" width="9.90625" bestFit="1" customWidth="1"/>
    <col min="2409" max="2409" width="13.36328125" bestFit="1" customWidth="1"/>
    <col min="2410" max="2410" width="9.90625" bestFit="1" customWidth="1"/>
    <col min="2411" max="2411" width="15.54296875" bestFit="1" customWidth="1"/>
    <col min="2412" max="2412" width="9.90625" bestFit="1" customWidth="1"/>
    <col min="2413" max="2413" width="7.08984375" bestFit="1" customWidth="1"/>
    <col min="2414" max="2414" width="9.90625" bestFit="1" customWidth="1"/>
    <col min="2415" max="2415" width="11.6328125" bestFit="1" customWidth="1"/>
    <col min="2416" max="2416" width="9.90625" bestFit="1" customWidth="1"/>
    <col min="2417" max="2417" width="13.36328125" bestFit="1" customWidth="1"/>
    <col min="2418" max="2418" width="9.90625" bestFit="1" customWidth="1"/>
    <col min="2419" max="2419" width="15.54296875" bestFit="1" customWidth="1"/>
    <col min="2420" max="2420" width="9.90625" bestFit="1" customWidth="1"/>
    <col min="2421" max="2421" width="7.08984375" bestFit="1" customWidth="1"/>
    <col min="2422" max="2422" width="9.90625" bestFit="1" customWidth="1"/>
    <col min="2423" max="2423" width="12" bestFit="1" customWidth="1"/>
    <col min="2424" max="2424" width="9.90625" bestFit="1" customWidth="1"/>
    <col min="2425" max="2425" width="7.81640625" bestFit="1" customWidth="1"/>
    <col min="2426" max="2426" width="9.90625" bestFit="1" customWidth="1"/>
    <col min="2427" max="2427" width="7.08984375" bestFit="1" customWidth="1"/>
    <col min="2428" max="2428" width="9.90625" bestFit="1" customWidth="1"/>
    <col min="2429" max="2429" width="17.08984375" bestFit="1" customWidth="1"/>
    <col min="2430" max="2430" width="9.90625" bestFit="1" customWidth="1"/>
    <col min="2431" max="2431" width="18.36328125" bestFit="1" customWidth="1"/>
    <col min="2432" max="2432" width="9.90625" bestFit="1" customWidth="1"/>
    <col min="2433" max="2433" width="15.54296875" bestFit="1" customWidth="1"/>
    <col min="2434" max="2434" width="9.90625" bestFit="1" customWidth="1"/>
    <col min="2435" max="2435" width="9.26953125" bestFit="1" customWidth="1"/>
    <col min="2436" max="2436" width="9.90625" bestFit="1" customWidth="1"/>
    <col min="2437" max="2437" width="13.90625" bestFit="1" customWidth="1"/>
    <col min="2438" max="2438" width="9.90625" bestFit="1" customWidth="1"/>
    <col min="2439" max="2439" width="11.6328125" bestFit="1" customWidth="1"/>
    <col min="2440" max="2440" width="9.90625" bestFit="1" customWidth="1"/>
    <col min="2441" max="2441" width="6.6328125" bestFit="1" customWidth="1"/>
    <col min="2442" max="2442" width="9.90625" bestFit="1" customWidth="1"/>
    <col min="2443" max="2443" width="12.90625" bestFit="1" customWidth="1"/>
    <col min="2444" max="2444" width="9.90625" bestFit="1" customWidth="1"/>
    <col min="2445" max="2445" width="12.90625" bestFit="1" customWidth="1"/>
    <col min="2446" max="2446" width="9.90625" bestFit="1" customWidth="1"/>
    <col min="2447" max="2447" width="12" bestFit="1" customWidth="1"/>
    <col min="2448" max="2448" width="9.90625" bestFit="1" customWidth="1"/>
    <col min="2449" max="2449" width="15.54296875" bestFit="1" customWidth="1"/>
    <col min="2450" max="2450" width="9.90625" bestFit="1" customWidth="1"/>
    <col min="2451" max="2451" width="12" bestFit="1" customWidth="1"/>
    <col min="2452" max="2452" width="9.90625" bestFit="1" customWidth="1"/>
    <col min="2453" max="2453" width="15.7265625" bestFit="1" customWidth="1"/>
    <col min="2454" max="2454" width="9.90625" bestFit="1" customWidth="1"/>
    <col min="2455" max="2455" width="6.90625" bestFit="1" customWidth="1"/>
    <col min="2456" max="2456" width="9.90625" bestFit="1" customWidth="1"/>
    <col min="2457" max="2457" width="7.81640625" bestFit="1" customWidth="1"/>
    <col min="2458" max="2458" width="9.90625" bestFit="1" customWidth="1"/>
    <col min="2459" max="2459" width="15.54296875" bestFit="1" customWidth="1"/>
    <col min="2460" max="2460" width="9.90625" bestFit="1" customWidth="1"/>
    <col min="2461" max="2461" width="10.81640625" bestFit="1" customWidth="1"/>
    <col min="2462" max="2462" width="9.90625" bestFit="1" customWidth="1"/>
    <col min="2463" max="2463" width="13" bestFit="1" customWidth="1"/>
    <col min="2464" max="2464" width="9.90625" bestFit="1" customWidth="1"/>
    <col min="2465" max="2465" width="10.81640625" bestFit="1" customWidth="1"/>
    <col min="2466" max="2466" width="9.90625" bestFit="1" customWidth="1"/>
    <col min="2467" max="2467" width="7" bestFit="1" customWidth="1"/>
    <col min="2468" max="2468" width="9.90625" bestFit="1" customWidth="1"/>
    <col min="2469" max="2469" width="17.08984375" bestFit="1" customWidth="1"/>
    <col min="2470" max="2470" width="9.90625" bestFit="1" customWidth="1"/>
    <col min="2471" max="2471" width="7.81640625" bestFit="1" customWidth="1"/>
    <col min="2472" max="2472" width="9.90625" bestFit="1" customWidth="1"/>
    <col min="2473" max="2473" width="17.08984375" bestFit="1" customWidth="1"/>
    <col min="2474" max="2474" width="9.90625" bestFit="1" customWidth="1"/>
    <col min="2475" max="2475" width="19.453125" bestFit="1" customWidth="1"/>
    <col min="2476" max="2476" width="9.90625" bestFit="1" customWidth="1"/>
    <col min="2477" max="2477" width="15.54296875" bestFit="1" customWidth="1"/>
    <col min="2478" max="2478" width="9.90625" bestFit="1" customWidth="1"/>
    <col min="2479" max="2479" width="12.90625" bestFit="1" customWidth="1"/>
    <col min="2480" max="2480" width="9.90625" bestFit="1" customWidth="1"/>
    <col min="2481" max="2481" width="13" bestFit="1" customWidth="1"/>
    <col min="2482" max="2482" width="9.90625" bestFit="1" customWidth="1"/>
    <col min="2483" max="2483" width="9.26953125" bestFit="1" customWidth="1"/>
    <col min="2484" max="2484" width="9.90625" bestFit="1" customWidth="1"/>
    <col min="2485" max="2485" width="12.90625" bestFit="1" customWidth="1"/>
    <col min="2486" max="2486" width="9.90625" bestFit="1" customWidth="1"/>
    <col min="2487" max="2487" width="13" bestFit="1" customWidth="1"/>
    <col min="2488" max="2488" width="9.90625" bestFit="1" customWidth="1"/>
    <col min="2489" max="2489" width="6.6328125" bestFit="1" customWidth="1"/>
    <col min="2490" max="2490" width="9.90625" bestFit="1" customWidth="1"/>
    <col min="2491" max="2491" width="13.90625" bestFit="1" customWidth="1"/>
    <col min="2492" max="2492" width="9.90625" bestFit="1" customWidth="1"/>
    <col min="2493" max="2493" width="13.90625" bestFit="1" customWidth="1"/>
    <col min="2494" max="2494" width="9.90625" bestFit="1" customWidth="1"/>
    <col min="2495" max="2495" width="7.08984375" bestFit="1" customWidth="1"/>
    <col min="2496" max="2496" width="9.90625" bestFit="1" customWidth="1"/>
    <col min="2497" max="2497" width="6.6328125" bestFit="1" customWidth="1"/>
    <col min="2498" max="2498" width="9.90625" bestFit="1" customWidth="1"/>
    <col min="2499" max="2499" width="12.90625" bestFit="1" customWidth="1"/>
    <col min="2500" max="2500" width="9.90625" bestFit="1" customWidth="1"/>
    <col min="2501" max="2501" width="7.08984375" bestFit="1" customWidth="1"/>
    <col min="2502" max="2502" width="9.90625" bestFit="1" customWidth="1"/>
    <col min="2503" max="2503" width="11.6328125" bestFit="1" customWidth="1"/>
    <col min="2504" max="2504" width="9.90625" bestFit="1" customWidth="1"/>
    <col min="2505" max="2505" width="7.08984375" bestFit="1" customWidth="1"/>
    <col min="2506" max="2506" width="9.90625" bestFit="1" customWidth="1"/>
    <col min="2507" max="2507" width="11.6328125" bestFit="1" customWidth="1"/>
    <col min="2508" max="2508" width="9.90625" bestFit="1" customWidth="1"/>
    <col min="2509" max="2509" width="6.6328125" bestFit="1" customWidth="1"/>
    <col min="2510" max="2510" width="9.90625" bestFit="1" customWidth="1"/>
    <col min="2511" max="2511" width="17.08984375" bestFit="1" customWidth="1"/>
    <col min="2512" max="2512" width="9.90625" bestFit="1" customWidth="1"/>
    <col min="2513" max="2513" width="16.7265625" bestFit="1" customWidth="1"/>
    <col min="2514" max="2514" width="9.90625" bestFit="1" customWidth="1"/>
    <col min="2515" max="2515" width="12.90625" bestFit="1" customWidth="1"/>
    <col min="2516" max="2516" width="9.90625" bestFit="1" customWidth="1"/>
    <col min="2517" max="2517" width="7" bestFit="1" customWidth="1"/>
    <col min="2518" max="2518" width="9.90625" bestFit="1" customWidth="1"/>
    <col min="2519" max="2519" width="15.54296875" bestFit="1" customWidth="1"/>
    <col min="2520" max="2520" width="9.90625" bestFit="1" customWidth="1"/>
    <col min="2521" max="2521" width="17.08984375" bestFit="1" customWidth="1"/>
    <col min="2522" max="2522" width="9.90625" bestFit="1" customWidth="1"/>
    <col min="2523" max="2523" width="7" bestFit="1" customWidth="1"/>
    <col min="2524" max="2524" width="9.90625" bestFit="1" customWidth="1"/>
    <col min="2525" max="2525" width="16.7265625" bestFit="1" customWidth="1"/>
    <col min="2526" max="2526" width="9.90625" bestFit="1" customWidth="1"/>
    <col min="2527" max="2527" width="17.08984375" bestFit="1" customWidth="1"/>
    <col min="2528" max="2528" width="9.90625" bestFit="1" customWidth="1"/>
    <col min="2529" max="2529" width="19.453125" bestFit="1" customWidth="1"/>
    <col min="2530" max="2530" width="9.90625" bestFit="1" customWidth="1"/>
    <col min="2531" max="2531" width="13" bestFit="1" customWidth="1"/>
    <col min="2532" max="2532" width="9.90625" bestFit="1" customWidth="1"/>
    <col min="2533" max="2533" width="13.36328125" bestFit="1" customWidth="1"/>
    <col min="2534" max="2534" width="9.90625" bestFit="1" customWidth="1"/>
    <col min="2535" max="2535" width="17" bestFit="1" customWidth="1"/>
    <col min="2536" max="2536" width="9.90625" bestFit="1" customWidth="1"/>
    <col min="2537" max="2537" width="7.08984375" bestFit="1" customWidth="1"/>
    <col min="2538" max="2538" width="9.90625" bestFit="1" customWidth="1"/>
    <col min="2539" max="2539" width="7.81640625" bestFit="1" customWidth="1"/>
    <col min="2540" max="2540" width="9.90625" bestFit="1" customWidth="1"/>
    <col min="2541" max="2541" width="15.7265625" bestFit="1" customWidth="1"/>
    <col min="2542" max="2542" width="9.90625" bestFit="1" customWidth="1"/>
    <col min="2543" max="2543" width="16.7265625" bestFit="1" customWidth="1"/>
    <col min="2544" max="2544" width="9.90625" bestFit="1" customWidth="1"/>
    <col min="2545" max="2545" width="9.26953125" bestFit="1" customWidth="1"/>
    <col min="2546" max="2546" width="9.90625" bestFit="1" customWidth="1"/>
    <col min="2547" max="2547" width="12.90625" bestFit="1" customWidth="1"/>
    <col min="2548" max="2548" width="9.90625" bestFit="1" customWidth="1"/>
    <col min="2549" max="2549" width="6.6328125" bestFit="1" customWidth="1"/>
    <col min="2550" max="2550" width="9.90625" bestFit="1" customWidth="1"/>
    <col min="2551" max="2551" width="12" bestFit="1" customWidth="1"/>
    <col min="2552" max="2552" width="9.90625" bestFit="1" customWidth="1"/>
    <col min="2553" max="2553" width="13.90625" bestFit="1" customWidth="1"/>
    <col min="2554" max="2554" width="9.90625" bestFit="1" customWidth="1"/>
    <col min="2555" max="2555" width="9.26953125" bestFit="1" customWidth="1"/>
    <col min="2556" max="2556" width="9.90625" bestFit="1" customWidth="1"/>
    <col min="2557" max="2557" width="10.81640625" bestFit="1" customWidth="1"/>
    <col min="2558" max="2558" width="9.90625" bestFit="1" customWidth="1"/>
    <col min="2559" max="2559" width="17" bestFit="1" customWidth="1"/>
    <col min="2560" max="2560" width="9.90625" bestFit="1" customWidth="1"/>
    <col min="2561" max="2561" width="15.7265625" bestFit="1" customWidth="1"/>
    <col min="2562" max="2562" width="9.90625" bestFit="1" customWidth="1"/>
    <col min="2563" max="2563" width="13.36328125" bestFit="1" customWidth="1"/>
    <col min="2564" max="2564" width="9.90625" bestFit="1" customWidth="1"/>
    <col min="2565" max="2565" width="15.54296875" bestFit="1" customWidth="1"/>
    <col min="2566" max="2566" width="9.90625" bestFit="1" customWidth="1"/>
    <col min="2567" max="2567" width="9.26953125" bestFit="1" customWidth="1"/>
    <col min="2568" max="2568" width="9.90625" bestFit="1" customWidth="1"/>
    <col min="2569" max="2569" width="6.90625" bestFit="1" customWidth="1"/>
    <col min="2570" max="2570" width="9.90625" bestFit="1" customWidth="1"/>
    <col min="2571" max="2571" width="13.36328125" bestFit="1" customWidth="1"/>
    <col min="2572" max="2572" width="9.90625" bestFit="1" customWidth="1"/>
    <col min="2573" max="2573" width="19.453125" bestFit="1" customWidth="1"/>
    <col min="2574" max="2574" width="9.90625" bestFit="1" customWidth="1"/>
    <col min="2575" max="2575" width="9.26953125" bestFit="1" customWidth="1"/>
    <col min="2576" max="2576" width="9.90625" bestFit="1" customWidth="1"/>
    <col min="2577" max="2577" width="15.54296875" bestFit="1" customWidth="1"/>
    <col min="2578" max="2578" width="9.90625" bestFit="1" customWidth="1"/>
    <col min="2579" max="2579" width="7" bestFit="1" customWidth="1"/>
    <col min="2580" max="2580" width="9.90625" bestFit="1" customWidth="1"/>
    <col min="2581" max="2581" width="15.7265625" bestFit="1" customWidth="1"/>
    <col min="2582" max="2582" width="9.90625" bestFit="1" customWidth="1"/>
    <col min="2583" max="2583" width="15.54296875" bestFit="1" customWidth="1"/>
    <col min="2584" max="2584" width="9.90625" bestFit="1" customWidth="1"/>
    <col min="2585" max="2585" width="10.81640625" bestFit="1" customWidth="1"/>
    <col min="2586" max="2586" width="9.90625" bestFit="1" customWidth="1"/>
    <col min="2587" max="2587" width="15.54296875" bestFit="1" customWidth="1"/>
    <col min="2588" max="2588" width="9.90625" bestFit="1" customWidth="1"/>
    <col min="2589" max="2589" width="7.08984375" bestFit="1" customWidth="1"/>
    <col min="2590" max="2590" width="9.90625" bestFit="1" customWidth="1"/>
    <col min="2591" max="2591" width="13" bestFit="1" customWidth="1"/>
    <col min="2592" max="2592" width="9.90625" bestFit="1" customWidth="1"/>
    <col min="2593" max="2593" width="12" bestFit="1" customWidth="1"/>
    <col min="2594" max="2594" width="9.90625" bestFit="1" customWidth="1"/>
    <col min="2595" max="2595" width="16.7265625" bestFit="1" customWidth="1"/>
    <col min="2596" max="2596" width="9.90625" bestFit="1" customWidth="1"/>
    <col min="2597" max="2597" width="13" bestFit="1" customWidth="1"/>
    <col min="2598" max="2598" width="9.90625" bestFit="1" customWidth="1"/>
    <col min="2599" max="2599" width="15.7265625" bestFit="1" customWidth="1"/>
    <col min="2600" max="2600" width="9.90625" bestFit="1" customWidth="1"/>
    <col min="2601" max="2601" width="6.6328125" bestFit="1" customWidth="1"/>
    <col min="2602" max="2602" width="9.90625" bestFit="1" customWidth="1"/>
    <col min="2603" max="2603" width="11.6328125" bestFit="1" customWidth="1"/>
    <col min="2604" max="2604" width="9.90625" bestFit="1" customWidth="1"/>
    <col min="2605" max="2605" width="11.6328125" bestFit="1" customWidth="1"/>
    <col min="2606" max="2606" width="9.90625" bestFit="1" customWidth="1"/>
    <col min="2607" max="2607" width="16.7265625" bestFit="1" customWidth="1"/>
    <col min="2608" max="2608" width="9.90625" bestFit="1" customWidth="1"/>
    <col min="2609" max="2609" width="12.90625" bestFit="1" customWidth="1"/>
    <col min="2610" max="2610" width="9.90625" bestFit="1" customWidth="1"/>
    <col min="2611" max="2611" width="6.6328125" bestFit="1" customWidth="1"/>
    <col min="2612" max="2612" width="9.90625" bestFit="1" customWidth="1"/>
    <col min="2613" max="2613" width="11.6328125" bestFit="1" customWidth="1"/>
    <col min="2614" max="2614" width="9.90625" bestFit="1" customWidth="1"/>
    <col min="2615" max="2615" width="13.90625" bestFit="1" customWidth="1"/>
    <col min="2616" max="2616" width="9.90625" bestFit="1" customWidth="1"/>
    <col min="2617" max="2617" width="15.54296875" bestFit="1" customWidth="1"/>
    <col min="2618" max="2618" width="9.90625" bestFit="1" customWidth="1"/>
    <col min="2619" max="2619" width="13.90625" bestFit="1" customWidth="1"/>
    <col min="2620" max="2620" width="9.90625" bestFit="1" customWidth="1"/>
    <col min="2621" max="2621" width="6.6328125" bestFit="1" customWidth="1"/>
    <col min="2622" max="2622" width="9.90625" bestFit="1" customWidth="1"/>
    <col min="2623" max="2623" width="7.08984375" bestFit="1" customWidth="1"/>
    <col min="2624" max="2624" width="9.90625" bestFit="1" customWidth="1"/>
    <col min="2625" max="2625" width="12" bestFit="1" customWidth="1"/>
    <col min="2626" max="2626" width="9.90625" bestFit="1" customWidth="1"/>
    <col min="2627" max="2627" width="7" bestFit="1" customWidth="1"/>
    <col min="2628" max="2628" width="9.90625" bestFit="1" customWidth="1"/>
    <col min="2629" max="2629" width="12.90625" bestFit="1" customWidth="1"/>
    <col min="2630" max="2630" width="9.90625" bestFit="1" customWidth="1"/>
    <col min="2631" max="2631" width="11.6328125" bestFit="1" customWidth="1"/>
    <col min="2632" max="2632" width="9.90625" bestFit="1" customWidth="1"/>
    <col min="2633" max="2633" width="13" bestFit="1" customWidth="1"/>
    <col min="2634" max="2634" width="9.90625" bestFit="1" customWidth="1"/>
    <col min="2635" max="2635" width="6.6328125" bestFit="1" customWidth="1"/>
    <col min="2636" max="2636" width="9.90625" bestFit="1" customWidth="1"/>
    <col min="2637" max="2637" width="18.36328125" bestFit="1" customWidth="1"/>
    <col min="2638" max="2638" width="9.90625" bestFit="1" customWidth="1"/>
    <col min="2639" max="2639" width="19.453125" bestFit="1" customWidth="1"/>
    <col min="2640" max="2640" width="9.90625" bestFit="1" customWidth="1"/>
    <col min="2641" max="2641" width="12" bestFit="1" customWidth="1"/>
    <col min="2642" max="2642" width="9.90625" bestFit="1" customWidth="1"/>
    <col min="2643" max="2643" width="18.36328125" bestFit="1" customWidth="1"/>
    <col min="2644" max="2644" width="9.90625" bestFit="1" customWidth="1"/>
    <col min="2645" max="2645" width="13.36328125" bestFit="1" customWidth="1"/>
    <col min="2646" max="2646" width="9.90625" bestFit="1" customWidth="1"/>
    <col min="2647" max="2647" width="6.6328125" bestFit="1" customWidth="1"/>
    <col min="2648" max="2648" width="9.90625" bestFit="1" customWidth="1"/>
    <col min="2649" max="2649" width="12" bestFit="1" customWidth="1"/>
    <col min="2650" max="2650" width="9.90625" bestFit="1" customWidth="1"/>
    <col min="2651" max="2651" width="12" bestFit="1" customWidth="1"/>
    <col min="2652" max="2652" width="9.90625" bestFit="1" customWidth="1"/>
    <col min="2653" max="2653" width="9.26953125" bestFit="1" customWidth="1"/>
    <col min="2654" max="2654" width="9.90625" bestFit="1" customWidth="1"/>
    <col min="2655" max="2655" width="19.453125" bestFit="1" customWidth="1"/>
    <col min="2656" max="2656" width="9.90625" bestFit="1" customWidth="1"/>
    <col min="2657" max="2657" width="7.08984375" bestFit="1" customWidth="1"/>
    <col min="2658" max="2658" width="9.90625" bestFit="1" customWidth="1"/>
    <col min="2659" max="2659" width="17" bestFit="1" customWidth="1"/>
    <col min="2660" max="2660" width="9.90625" bestFit="1" customWidth="1"/>
    <col min="2661" max="2661" width="13" bestFit="1" customWidth="1"/>
    <col min="2662" max="2662" width="9.90625" bestFit="1" customWidth="1"/>
    <col min="2663" max="2663" width="13.90625" bestFit="1" customWidth="1"/>
    <col min="2664" max="2664" width="9.90625" bestFit="1" customWidth="1"/>
    <col min="2665" max="2665" width="13.90625" bestFit="1" customWidth="1"/>
    <col min="2666" max="2666" width="9.90625" bestFit="1" customWidth="1"/>
    <col min="2667" max="2667" width="17.08984375" bestFit="1" customWidth="1"/>
    <col min="2668" max="2668" width="9.90625" bestFit="1" customWidth="1"/>
    <col min="2669" max="2669" width="18.36328125" bestFit="1" customWidth="1"/>
    <col min="2670" max="2670" width="9.90625" bestFit="1" customWidth="1"/>
    <col min="2671" max="2671" width="9.26953125" bestFit="1" customWidth="1"/>
    <col min="2672" max="2672" width="9.90625" bestFit="1" customWidth="1"/>
    <col min="2673" max="2673" width="16.7265625" bestFit="1" customWidth="1"/>
    <col min="2674" max="2674" width="9.90625" bestFit="1" customWidth="1"/>
    <col min="2675" max="2675" width="7" bestFit="1" customWidth="1"/>
    <col min="2676" max="2676" width="9.90625" bestFit="1" customWidth="1"/>
    <col min="2677" max="2677" width="6.6328125" bestFit="1" customWidth="1"/>
    <col min="2678" max="2678" width="9.90625" bestFit="1" customWidth="1"/>
    <col min="2679" max="2679" width="16.7265625" bestFit="1" customWidth="1"/>
    <col min="2680" max="2680" width="9.90625" bestFit="1" customWidth="1"/>
    <col min="2681" max="2681" width="13" bestFit="1" customWidth="1"/>
    <col min="2682" max="2682" width="9.90625" bestFit="1" customWidth="1"/>
    <col min="2683" max="2683" width="13.36328125" bestFit="1" customWidth="1"/>
    <col min="2684" max="2684" width="9.90625" bestFit="1" customWidth="1"/>
    <col min="2685" max="2685" width="12" bestFit="1" customWidth="1"/>
    <col min="2686" max="2686" width="9.90625" bestFit="1" customWidth="1"/>
    <col min="2687" max="2687" width="12.90625" bestFit="1" customWidth="1"/>
    <col min="2688" max="2688" width="9.90625" bestFit="1" customWidth="1"/>
    <col min="2689" max="2689" width="13.90625" bestFit="1" customWidth="1"/>
    <col min="2690" max="2690" width="9.90625" bestFit="1" customWidth="1"/>
    <col min="2691" max="2691" width="13" bestFit="1" customWidth="1"/>
    <col min="2692" max="2692" width="9.90625" bestFit="1" customWidth="1"/>
    <col min="2693" max="2693" width="13" bestFit="1" customWidth="1"/>
    <col min="2694" max="2694" width="9.90625" bestFit="1" customWidth="1"/>
    <col min="2695" max="2695" width="17.08984375" bestFit="1" customWidth="1"/>
    <col min="2696" max="2696" width="9.90625" bestFit="1" customWidth="1"/>
    <col min="2697" max="2697" width="7.81640625" bestFit="1" customWidth="1"/>
    <col min="2698" max="2698" width="9.90625" bestFit="1" customWidth="1"/>
    <col min="2699" max="2699" width="16.7265625" bestFit="1" customWidth="1"/>
    <col min="2700" max="2700" width="9.90625" bestFit="1" customWidth="1"/>
    <col min="2701" max="2701" width="6.6328125" bestFit="1" customWidth="1"/>
    <col min="2702" max="2702" width="9.90625" bestFit="1" customWidth="1"/>
    <col min="2703" max="2703" width="12" bestFit="1" customWidth="1"/>
    <col min="2704" max="2704" width="9.90625" bestFit="1" customWidth="1"/>
    <col min="2705" max="2705" width="17" bestFit="1" customWidth="1"/>
    <col min="2706" max="2706" width="9.90625" bestFit="1" customWidth="1"/>
    <col min="2707" max="2707" width="7" bestFit="1" customWidth="1"/>
    <col min="2708" max="2708" width="9.90625" bestFit="1" customWidth="1"/>
    <col min="2709" max="2709" width="6.90625" bestFit="1" customWidth="1"/>
    <col min="2710" max="2710" width="9.90625" bestFit="1" customWidth="1"/>
    <col min="2711" max="2711" width="7" bestFit="1" customWidth="1"/>
    <col min="2712" max="2712" width="9.90625" bestFit="1" customWidth="1"/>
    <col min="2713" max="2713" width="7.81640625" bestFit="1" customWidth="1"/>
    <col min="2714" max="2714" width="9.90625" bestFit="1" customWidth="1"/>
    <col min="2715" max="2715" width="19.453125" bestFit="1" customWidth="1"/>
    <col min="2716" max="2716" width="9.90625" bestFit="1" customWidth="1"/>
    <col min="2717" max="2717" width="12" bestFit="1" customWidth="1"/>
    <col min="2718" max="2718" width="9.90625" bestFit="1" customWidth="1"/>
    <col min="2719" max="2719" width="15.54296875" bestFit="1" customWidth="1"/>
    <col min="2720" max="2720" width="9.90625" bestFit="1" customWidth="1"/>
    <col min="2721" max="2721" width="7.81640625" bestFit="1" customWidth="1"/>
    <col min="2722" max="2722" width="9.90625" bestFit="1" customWidth="1"/>
    <col min="2723" max="2723" width="11.6328125" bestFit="1" customWidth="1"/>
    <col min="2724" max="2724" width="9.90625" bestFit="1" customWidth="1"/>
    <col min="2725" max="2725" width="17.08984375" bestFit="1" customWidth="1"/>
    <col min="2726" max="2726" width="9.90625" bestFit="1" customWidth="1"/>
    <col min="2727" max="2727" width="12.90625" bestFit="1" customWidth="1"/>
    <col min="2728" max="2728" width="9.90625" bestFit="1" customWidth="1"/>
    <col min="2729" max="2729" width="7" bestFit="1" customWidth="1"/>
    <col min="2730" max="2730" width="9.90625" bestFit="1" customWidth="1"/>
    <col min="2731" max="2731" width="17" bestFit="1" customWidth="1"/>
    <col min="2732" max="2732" width="9.90625" bestFit="1" customWidth="1"/>
    <col min="2733" max="2733" width="15.7265625" bestFit="1" customWidth="1"/>
    <col min="2734" max="2734" width="9.90625" bestFit="1" customWidth="1"/>
    <col min="2735" max="2735" width="7.08984375" bestFit="1" customWidth="1"/>
    <col min="2736" max="2736" width="9.90625" bestFit="1" customWidth="1"/>
    <col min="2737" max="2737" width="13.90625" bestFit="1" customWidth="1"/>
    <col min="2738" max="2738" width="9.90625" bestFit="1" customWidth="1"/>
    <col min="2739" max="2739" width="10.81640625" bestFit="1" customWidth="1"/>
    <col min="2740" max="2740" width="9.90625" bestFit="1" customWidth="1"/>
    <col min="2741" max="2741" width="7.81640625" bestFit="1" customWidth="1"/>
    <col min="2742" max="2742" width="9.90625" bestFit="1" customWidth="1"/>
    <col min="2743" max="2743" width="12" bestFit="1" customWidth="1"/>
    <col min="2744" max="2744" width="9.90625" bestFit="1" customWidth="1"/>
    <col min="2745" max="2745" width="6.6328125" bestFit="1" customWidth="1"/>
    <col min="2746" max="2746" width="9.90625" bestFit="1" customWidth="1"/>
    <col min="2747" max="2747" width="17.08984375" bestFit="1" customWidth="1"/>
    <col min="2748" max="2748" width="9.90625" bestFit="1" customWidth="1"/>
    <col min="2749" max="2749" width="6.6328125" bestFit="1" customWidth="1"/>
    <col min="2750" max="2750" width="9.90625" bestFit="1" customWidth="1"/>
    <col min="2751" max="2751" width="7.08984375" bestFit="1" customWidth="1"/>
    <col min="2752" max="2752" width="9.90625" bestFit="1" customWidth="1"/>
    <col min="2753" max="2753" width="12.90625" bestFit="1" customWidth="1"/>
    <col min="2754" max="2754" width="9.90625" bestFit="1" customWidth="1"/>
    <col min="2755" max="2755" width="6.90625" bestFit="1" customWidth="1"/>
    <col min="2756" max="2756" width="9.90625" bestFit="1" customWidth="1"/>
    <col min="2757" max="2757" width="12" bestFit="1" customWidth="1"/>
    <col min="2758" max="2758" width="9.90625" bestFit="1" customWidth="1"/>
    <col min="2759" max="2759" width="12.90625" bestFit="1" customWidth="1"/>
    <col min="2760" max="2760" width="9.90625" bestFit="1" customWidth="1"/>
    <col min="2761" max="2761" width="17.08984375" bestFit="1" customWidth="1"/>
    <col min="2762" max="2762" width="9.90625" bestFit="1" customWidth="1"/>
    <col min="2763" max="2763" width="13.36328125" bestFit="1" customWidth="1"/>
    <col min="2764" max="2764" width="9.90625" bestFit="1" customWidth="1"/>
    <col min="2765" max="2765" width="13.90625" bestFit="1" customWidth="1"/>
    <col min="2766" max="2766" width="9.90625" bestFit="1" customWidth="1"/>
    <col min="2767" max="2767" width="17" bestFit="1" customWidth="1"/>
    <col min="2768" max="2768" width="9.90625" bestFit="1" customWidth="1"/>
    <col min="2769" max="2769" width="6.6328125" bestFit="1" customWidth="1"/>
    <col min="2770" max="2770" width="9.90625" bestFit="1" customWidth="1"/>
    <col min="2771" max="2771" width="7.08984375" bestFit="1" customWidth="1"/>
    <col min="2772" max="2772" width="9.90625" bestFit="1" customWidth="1"/>
    <col min="2773" max="2773" width="19.453125" bestFit="1" customWidth="1"/>
    <col min="2774" max="2774" width="9.90625" bestFit="1" customWidth="1"/>
    <col min="2775" max="2775" width="13.36328125" bestFit="1" customWidth="1"/>
    <col min="2776" max="2776" width="9.90625" bestFit="1" customWidth="1"/>
    <col min="2777" max="2777" width="13.36328125" bestFit="1" customWidth="1"/>
    <col min="2778" max="2778" width="9.90625" bestFit="1" customWidth="1"/>
    <col min="2779" max="2779" width="15.54296875" bestFit="1" customWidth="1"/>
    <col min="2780" max="2780" width="9.90625" bestFit="1" customWidth="1"/>
    <col min="2781" max="2781" width="13.36328125" bestFit="1" customWidth="1"/>
    <col min="2782" max="2782" width="9.90625" bestFit="1" customWidth="1"/>
    <col min="2783" max="2783" width="9.26953125" bestFit="1" customWidth="1"/>
    <col min="2784" max="2784" width="9.90625" bestFit="1" customWidth="1"/>
    <col min="2785" max="2785" width="7.08984375" bestFit="1" customWidth="1"/>
    <col min="2786" max="2786" width="9.90625" bestFit="1" customWidth="1"/>
    <col min="2787" max="2787" width="15.54296875" bestFit="1" customWidth="1"/>
    <col min="2788" max="2788" width="9.90625" bestFit="1" customWidth="1"/>
    <col min="2789" max="2789" width="15.54296875" bestFit="1" customWidth="1"/>
    <col min="2790" max="2790" width="9.90625" bestFit="1" customWidth="1"/>
    <col min="2791" max="2791" width="17" bestFit="1" customWidth="1"/>
    <col min="2792" max="2792" width="9.90625" bestFit="1" customWidth="1"/>
    <col min="2793" max="2793" width="16.7265625" bestFit="1" customWidth="1"/>
    <col min="2794" max="2794" width="9.90625" bestFit="1" customWidth="1"/>
    <col min="2795" max="2795" width="16.7265625" bestFit="1" customWidth="1"/>
    <col min="2796" max="2796" width="9.90625" bestFit="1" customWidth="1"/>
    <col min="2797" max="2797" width="13" bestFit="1" customWidth="1"/>
    <col min="2798" max="2798" width="9.90625" bestFit="1" customWidth="1"/>
    <col min="2799" max="2799" width="18.36328125" bestFit="1" customWidth="1"/>
    <col min="2800" max="2800" width="9.90625" bestFit="1" customWidth="1"/>
    <col min="2801" max="2801" width="12" bestFit="1" customWidth="1"/>
    <col min="2802" max="2802" width="9.90625" bestFit="1" customWidth="1"/>
    <col min="2803" max="2803" width="13" bestFit="1" customWidth="1"/>
    <col min="2804" max="2804" width="9.90625" bestFit="1" customWidth="1"/>
    <col min="2805" max="2805" width="7.81640625" bestFit="1" customWidth="1"/>
    <col min="2806" max="2806" width="9.90625" bestFit="1" customWidth="1"/>
    <col min="2807" max="2807" width="16.7265625" bestFit="1" customWidth="1"/>
    <col min="2808" max="2808" width="9.90625" bestFit="1" customWidth="1"/>
    <col min="2809" max="2809" width="11.6328125" bestFit="1" customWidth="1"/>
    <col min="2810" max="2810" width="9.90625" bestFit="1" customWidth="1"/>
    <col min="2811" max="2811" width="13" bestFit="1" customWidth="1"/>
    <col min="2812" max="2812" width="9.90625" bestFit="1" customWidth="1"/>
    <col min="2813" max="2813" width="13.90625" bestFit="1" customWidth="1"/>
    <col min="2814" max="2814" width="9.90625" bestFit="1" customWidth="1"/>
    <col min="2815" max="2815" width="12.90625" bestFit="1" customWidth="1"/>
    <col min="2816" max="2816" width="9.90625" bestFit="1" customWidth="1"/>
    <col min="2817" max="2817" width="7.08984375" bestFit="1" customWidth="1"/>
    <col min="2818" max="2818" width="9.90625" bestFit="1" customWidth="1"/>
    <col min="2819" max="2819" width="15.54296875" bestFit="1" customWidth="1"/>
    <col min="2820" max="2820" width="9.90625" bestFit="1" customWidth="1"/>
    <col min="2821" max="2821" width="13.90625" bestFit="1" customWidth="1"/>
    <col min="2822" max="2822" width="9.90625" bestFit="1" customWidth="1"/>
    <col min="2823" max="2823" width="12.90625" bestFit="1" customWidth="1"/>
    <col min="2824" max="2824" width="9.90625" bestFit="1" customWidth="1"/>
    <col min="2825" max="2825" width="12.90625" bestFit="1" customWidth="1"/>
    <col min="2826" max="2826" width="9.90625" bestFit="1" customWidth="1"/>
    <col min="2827" max="2827" width="13.90625" bestFit="1" customWidth="1"/>
    <col min="2828" max="2828" width="9.90625" bestFit="1" customWidth="1"/>
    <col min="2829" max="2829" width="10.81640625" bestFit="1" customWidth="1"/>
    <col min="2830" max="2830" width="9.90625" bestFit="1" customWidth="1"/>
    <col min="2831" max="2831" width="12" bestFit="1" customWidth="1"/>
    <col min="2832" max="2832" width="9.90625" bestFit="1" customWidth="1"/>
    <col min="2833" max="2833" width="15.54296875" bestFit="1" customWidth="1"/>
    <col min="2834" max="2834" width="9.90625" bestFit="1" customWidth="1"/>
    <col min="2835" max="2835" width="17" bestFit="1" customWidth="1"/>
    <col min="2836" max="2836" width="9.90625" bestFit="1" customWidth="1"/>
    <col min="2837" max="2837" width="17.08984375" bestFit="1" customWidth="1"/>
    <col min="2838" max="2838" width="9.90625" bestFit="1" customWidth="1"/>
    <col min="2839" max="2839" width="19.453125" bestFit="1" customWidth="1"/>
    <col min="2840" max="2840" width="9.90625" bestFit="1" customWidth="1"/>
    <col min="2841" max="2841" width="17.08984375" bestFit="1" customWidth="1"/>
    <col min="2842" max="2842" width="9.90625" bestFit="1" customWidth="1"/>
    <col min="2843" max="2843" width="15.54296875" bestFit="1" customWidth="1"/>
    <col min="2844" max="2844" width="9.90625" bestFit="1" customWidth="1"/>
    <col min="2845" max="2845" width="7" bestFit="1" customWidth="1"/>
    <col min="2846" max="2846" width="9.90625" bestFit="1" customWidth="1"/>
    <col min="2847" max="2847" width="13" bestFit="1" customWidth="1"/>
    <col min="2848" max="2848" width="9.90625" bestFit="1" customWidth="1"/>
    <col min="2849" max="2849" width="7" bestFit="1" customWidth="1"/>
    <col min="2850" max="2850" width="9.90625" bestFit="1" customWidth="1"/>
    <col min="2851" max="2851" width="18.36328125" bestFit="1" customWidth="1"/>
    <col min="2852" max="2852" width="9.90625" bestFit="1" customWidth="1"/>
    <col min="2853" max="2853" width="11.6328125" bestFit="1" customWidth="1"/>
    <col min="2854" max="2854" width="9.90625" bestFit="1" customWidth="1"/>
    <col min="2855" max="2855" width="19.453125" bestFit="1" customWidth="1"/>
    <col min="2856" max="2856" width="9.90625" bestFit="1" customWidth="1"/>
    <col min="2857" max="2857" width="15.54296875" bestFit="1" customWidth="1"/>
    <col min="2858" max="2858" width="9.90625" bestFit="1" customWidth="1"/>
    <col min="2859" max="2859" width="13" bestFit="1" customWidth="1"/>
    <col min="2860" max="2860" width="9.90625" bestFit="1" customWidth="1"/>
    <col min="2861" max="2861" width="17.08984375" bestFit="1" customWidth="1"/>
    <col min="2862" max="2862" width="9.90625" bestFit="1" customWidth="1"/>
    <col min="2863" max="2863" width="10.81640625" bestFit="1" customWidth="1"/>
    <col min="2864" max="2864" width="9.90625" bestFit="1" customWidth="1"/>
    <col min="2865" max="2865" width="6.6328125" bestFit="1" customWidth="1"/>
    <col min="2866" max="2866" width="9.90625" bestFit="1" customWidth="1"/>
    <col min="2867" max="2867" width="7.08984375" bestFit="1" customWidth="1"/>
    <col min="2868" max="2868" width="9.90625" bestFit="1" customWidth="1"/>
    <col min="2869" max="2869" width="10.81640625" bestFit="1" customWidth="1"/>
    <col min="2870" max="2870" width="9.90625" bestFit="1" customWidth="1"/>
    <col min="2871" max="2871" width="15.7265625" bestFit="1" customWidth="1"/>
    <col min="2872" max="2872" width="9.90625" bestFit="1" customWidth="1"/>
    <col min="2873" max="2873" width="17.08984375" bestFit="1" customWidth="1"/>
    <col min="2874" max="2874" width="9.90625" bestFit="1" customWidth="1"/>
    <col min="2875" max="2875" width="18.36328125" bestFit="1" customWidth="1"/>
    <col min="2876" max="2876" width="9.90625" bestFit="1" customWidth="1"/>
    <col min="2877" max="2877" width="19.453125" bestFit="1" customWidth="1"/>
    <col min="2878" max="2878" width="9.90625" bestFit="1" customWidth="1"/>
    <col min="2879" max="2879" width="12.90625" bestFit="1" customWidth="1"/>
    <col min="2880" max="2880" width="9.90625" bestFit="1" customWidth="1"/>
    <col min="2881" max="2881" width="13" bestFit="1" customWidth="1"/>
    <col min="2882" max="2882" width="9.90625" bestFit="1" customWidth="1"/>
    <col min="2883" max="2883" width="15.7265625" bestFit="1" customWidth="1"/>
    <col min="2884" max="2884" width="9.90625" bestFit="1" customWidth="1"/>
    <col min="2885" max="2885" width="13.36328125" bestFit="1" customWidth="1"/>
    <col min="2886" max="2886" width="9.90625" bestFit="1" customWidth="1"/>
    <col min="2887" max="2887" width="17.08984375" bestFit="1" customWidth="1"/>
    <col min="2888" max="2888" width="9.90625" bestFit="1" customWidth="1"/>
    <col min="2889" max="2889" width="15.7265625" bestFit="1" customWidth="1"/>
    <col min="2890" max="2890" width="9.90625" bestFit="1" customWidth="1"/>
    <col min="2891" max="2891" width="7" bestFit="1" customWidth="1"/>
    <col min="2892" max="2892" width="9.90625" bestFit="1" customWidth="1"/>
    <col min="2893" max="2893" width="12" bestFit="1" customWidth="1"/>
    <col min="2894" max="2894" width="9.90625" bestFit="1" customWidth="1"/>
    <col min="2895" max="2895" width="6.6328125" bestFit="1" customWidth="1"/>
    <col min="2896" max="2896" width="9.90625" bestFit="1" customWidth="1"/>
    <col min="2897" max="2897" width="10.81640625" bestFit="1" customWidth="1"/>
    <col min="2898" max="2898" width="9.90625" bestFit="1" customWidth="1"/>
    <col min="2899" max="2899" width="17.08984375" bestFit="1" customWidth="1"/>
    <col min="2900" max="2900" width="9.90625" bestFit="1" customWidth="1"/>
    <col min="2901" max="2901" width="15.7265625" bestFit="1" customWidth="1"/>
    <col min="2902" max="2902" width="9.90625" bestFit="1" customWidth="1"/>
    <col min="2903" max="2903" width="19.453125" bestFit="1" customWidth="1"/>
    <col min="2904" max="2904" width="9.90625" bestFit="1" customWidth="1"/>
    <col min="2905" max="2905" width="15.7265625" bestFit="1" customWidth="1"/>
    <col min="2906" max="2906" width="9.90625" bestFit="1" customWidth="1"/>
    <col min="2907" max="2907" width="7.08984375" bestFit="1" customWidth="1"/>
    <col min="2908" max="2908" width="9.90625" bestFit="1" customWidth="1"/>
    <col min="2909" max="2909" width="17" bestFit="1" customWidth="1"/>
    <col min="2910" max="2910" width="9.90625" bestFit="1" customWidth="1"/>
    <col min="2911" max="2911" width="7" bestFit="1" customWidth="1"/>
    <col min="2912" max="2912" width="9.90625" bestFit="1" customWidth="1"/>
    <col min="2913" max="2913" width="19.453125" bestFit="1" customWidth="1"/>
    <col min="2914" max="2914" width="9.90625" bestFit="1" customWidth="1"/>
    <col min="2915" max="2915" width="11.6328125" bestFit="1" customWidth="1"/>
    <col min="2916" max="2916" width="9.90625" bestFit="1" customWidth="1"/>
    <col min="2917" max="2917" width="18.36328125" bestFit="1" customWidth="1"/>
    <col min="2918" max="2918" width="9.90625" bestFit="1" customWidth="1"/>
    <col min="2919" max="2919" width="18.36328125" bestFit="1" customWidth="1"/>
    <col min="2920" max="2920" width="9.90625" bestFit="1" customWidth="1"/>
    <col min="2921" max="2921" width="7" bestFit="1" customWidth="1"/>
    <col min="2922" max="2922" width="9.90625" bestFit="1" customWidth="1"/>
    <col min="2923" max="2923" width="7" bestFit="1" customWidth="1"/>
    <col min="2924" max="2924" width="9.90625" bestFit="1" customWidth="1"/>
    <col min="2925" max="2925" width="19.453125" bestFit="1" customWidth="1"/>
    <col min="2926" max="2926" width="9.90625" bestFit="1" customWidth="1"/>
    <col min="2927" max="2927" width="7.81640625" bestFit="1" customWidth="1"/>
    <col min="2928" max="2928" width="9.90625" bestFit="1" customWidth="1"/>
    <col min="2929" max="2929" width="16.7265625" bestFit="1" customWidth="1"/>
    <col min="2930" max="2930" width="9.90625" bestFit="1" customWidth="1"/>
    <col min="2931" max="2931" width="10.81640625" bestFit="1" customWidth="1"/>
    <col min="2932" max="2932" width="9.90625" bestFit="1" customWidth="1"/>
    <col min="2933" max="2933" width="13.36328125" bestFit="1" customWidth="1"/>
    <col min="2934" max="2934" width="9.90625" bestFit="1" customWidth="1"/>
    <col min="2935" max="2935" width="6.6328125" bestFit="1" customWidth="1"/>
    <col min="2936" max="2936" width="9.90625" bestFit="1" customWidth="1"/>
    <col min="2937" max="2937" width="10.81640625" bestFit="1" customWidth="1"/>
    <col min="2938" max="2938" width="9.90625" bestFit="1" customWidth="1"/>
    <col min="2939" max="2939" width="16.7265625" bestFit="1" customWidth="1"/>
    <col min="2940" max="2940" width="9.90625" bestFit="1" customWidth="1"/>
    <col min="2941" max="2941" width="16.7265625" bestFit="1" customWidth="1"/>
    <col min="2942" max="2942" width="9.90625" bestFit="1" customWidth="1"/>
    <col min="2943" max="2943" width="15.7265625" bestFit="1" customWidth="1"/>
    <col min="2944" max="2944" width="9.90625" bestFit="1" customWidth="1"/>
    <col min="2945" max="2945" width="11.6328125" bestFit="1" customWidth="1"/>
    <col min="2946" max="2946" width="9.90625" bestFit="1" customWidth="1"/>
    <col min="2947" max="2947" width="7.81640625" bestFit="1" customWidth="1"/>
    <col min="2948" max="2948" width="9.90625" bestFit="1" customWidth="1"/>
    <col min="2949" max="2949" width="18.36328125" bestFit="1" customWidth="1"/>
    <col min="2950" max="2950" width="9.90625" bestFit="1" customWidth="1"/>
    <col min="2951" max="2951" width="6.90625" bestFit="1" customWidth="1"/>
    <col min="2952" max="2952" width="9.90625" bestFit="1" customWidth="1"/>
    <col min="2953" max="2953" width="13.90625" bestFit="1" customWidth="1"/>
    <col min="2954" max="2954" width="9.90625" bestFit="1" customWidth="1"/>
    <col min="2955" max="2955" width="15.7265625" bestFit="1" customWidth="1"/>
    <col min="2956" max="2956" width="9.90625" bestFit="1" customWidth="1"/>
    <col min="2957" max="2957" width="19.453125" bestFit="1" customWidth="1"/>
    <col min="2958" max="2958" width="9.90625" bestFit="1" customWidth="1"/>
    <col min="2959" max="2959" width="7" bestFit="1" customWidth="1"/>
    <col min="2960" max="2960" width="9.90625" bestFit="1" customWidth="1"/>
    <col min="2961" max="2961" width="15.7265625" bestFit="1" customWidth="1"/>
    <col min="2962" max="2962" width="9.90625" bestFit="1" customWidth="1"/>
    <col min="2963" max="2963" width="13" bestFit="1" customWidth="1"/>
    <col min="2964" max="2964" width="9.90625" bestFit="1" customWidth="1"/>
    <col min="2965" max="2965" width="12" bestFit="1" customWidth="1"/>
    <col min="2966" max="2966" width="9.90625" bestFit="1" customWidth="1"/>
    <col min="2967" max="2967" width="6.90625" bestFit="1" customWidth="1"/>
    <col min="2968" max="2968" width="9.90625" bestFit="1" customWidth="1"/>
    <col min="2969" max="2969" width="15.54296875" bestFit="1" customWidth="1"/>
    <col min="2970" max="2970" width="9.90625" bestFit="1" customWidth="1"/>
    <col min="2971" max="2971" width="13.36328125" bestFit="1" customWidth="1"/>
    <col min="2972" max="2972" width="9.90625" bestFit="1" customWidth="1"/>
    <col min="2973" max="2973" width="7.08984375" bestFit="1" customWidth="1"/>
    <col min="2974" max="2974" width="9.90625" bestFit="1" customWidth="1"/>
    <col min="2975" max="2975" width="15.7265625" bestFit="1" customWidth="1"/>
    <col min="2976" max="2976" width="9.90625" bestFit="1" customWidth="1"/>
    <col min="2977" max="2977" width="10.81640625" bestFit="1" customWidth="1"/>
    <col min="2978" max="2978" width="9.90625" bestFit="1" customWidth="1"/>
    <col min="2979" max="2979" width="13.90625" bestFit="1" customWidth="1"/>
    <col min="2980" max="2980" width="9.90625" bestFit="1" customWidth="1"/>
    <col min="2981" max="2981" width="17" bestFit="1" customWidth="1"/>
    <col min="2982" max="2982" width="9.90625" bestFit="1" customWidth="1"/>
    <col min="2983" max="2983" width="12" bestFit="1" customWidth="1"/>
    <col min="2984" max="2984" width="9.90625" bestFit="1" customWidth="1"/>
    <col min="2985" max="2985" width="17.08984375" bestFit="1" customWidth="1"/>
    <col min="2986" max="2986" width="9.90625" bestFit="1" customWidth="1"/>
    <col min="2987" max="2987" width="10.81640625" bestFit="1" customWidth="1"/>
    <col min="2988" max="2988" width="9.90625" bestFit="1" customWidth="1"/>
    <col min="2989" max="2989" width="10.81640625" bestFit="1" customWidth="1"/>
    <col min="2990" max="2990" width="9.90625" bestFit="1" customWidth="1"/>
    <col min="2991" max="2991" width="13.36328125" bestFit="1" customWidth="1"/>
    <col min="2992" max="2992" width="9.90625" bestFit="1" customWidth="1"/>
    <col min="2993" max="2993" width="17.08984375" bestFit="1" customWidth="1"/>
    <col min="2994" max="2994" width="9.90625" bestFit="1" customWidth="1"/>
    <col min="2995" max="2995" width="6.6328125" bestFit="1" customWidth="1"/>
    <col min="2996" max="2996" width="9.90625" bestFit="1" customWidth="1"/>
    <col min="2997" max="2997" width="17" bestFit="1" customWidth="1"/>
    <col min="2998" max="2998" width="9.90625" bestFit="1" customWidth="1"/>
    <col min="2999" max="2999" width="17" bestFit="1" customWidth="1"/>
    <col min="3000" max="3000" width="9.90625" bestFit="1" customWidth="1"/>
    <col min="3001" max="3001" width="17" bestFit="1" customWidth="1"/>
    <col min="3002" max="3002" width="9.90625" bestFit="1" customWidth="1"/>
    <col min="3003" max="3003" width="13" bestFit="1" customWidth="1"/>
    <col min="3004" max="3004" width="9.90625" bestFit="1" customWidth="1"/>
    <col min="3005" max="3005" width="13" bestFit="1" customWidth="1"/>
    <col min="3006" max="3006" width="9.90625" bestFit="1" customWidth="1"/>
    <col min="3007" max="3007" width="17" bestFit="1" customWidth="1"/>
    <col min="3008" max="3008" width="9.90625" bestFit="1" customWidth="1"/>
    <col min="3009" max="3009" width="13" bestFit="1" customWidth="1"/>
    <col min="3010" max="3010" width="9.90625" bestFit="1" customWidth="1"/>
    <col min="3011" max="3011" width="15.7265625" bestFit="1" customWidth="1"/>
    <col min="3012" max="3012" width="9.90625" bestFit="1" customWidth="1"/>
    <col min="3013" max="3013" width="11.6328125" bestFit="1" customWidth="1"/>
    <col min="3014" max="3014" width="9.90625" bestFit="1" customWidth="1"/>
    <col min="3015" max="3015" width="7.08984375" bestFit="1" customWidth="1"/>
    <col min="3016" max="3016" width="9.90625" bestFit="1" customWidth="1"/>
    <col min="3017" max="3017" width="18.36328125" bestFit="1" customWidth="1"/>
    <col min="3018" max="3018" width="9.90625" bestFit="1" customWidth="1"/>
    <col min="3019" max="3019" width="18.36328125" bestFit="1" customWidth="1"/>
    <col min="3020" max="3020" width="9.90625" bestFit="1" customWidth="1"/>
    <col min="3021" max="3021" width="11.6328125" bestFit="1" customWidth="1"/>
    <col min="3022" max="3022" width="9.90625" bestFit="1" customWidth="1"/>
    <col min="3023" max="3023" width="7" bestFit="1" customWidth="1"/>
    <col min="3024" max="3024" width="9.90625" bestFit="1" customWidth="1"/>
    <col min="3025" max="3025" width="18.36328125" bestFit="1" customWidth="1"/>
    <col min="3026" max="3026" width="9.90625" bestFit="1" customWidth="1"/>
    <col min="3027" max="3027" width="15.54296875" bestFit="1" customWidth="1"/>
    <col min="3028" max="3028" width="9.90625" bestFit="1" customWidth="1"/>
    <col min="3029" max="3029" width="16.7265625" bestFit="1" customWidth="1"/>
    <col min="3030" max="3030" width="9.90625" bestFit="1" customWidth="1"/>
    <col min="3031" max="3031" width="9.26953125" bestFit="1" customWidth="1"/>
    <col min="3032" max="3032" width="9.90625" bestFit="1" customWidth="1"/>
    <col min="3033" max="3033" width="15.7265625" bestFit="1" customWidth="1"/>
    <col min="3034" max="3034" width="9.90625" bestFit="1" customWidth="1"/>
    <col min="3035" max="3035" width="6.6328125" bestFit="1" customWidth="1"/>
    <col min="3036" max="3036" width="9.90625" bestFit="1" customWidth="1"/>
    <col min="3037" max="3037" width="12" bestFit="1" customWidth="1"/>
    <col min="3038" max="3038" width="9.90625" bestFit="1" customWidth="1"/>
    <col min="3039" max="3039" width="19.453125" bestFit="1" customWidth="1"/>
    <col min="3040" max="3040" width="9.90625" bestFit="1" customWidth="1"/>
    <col min="3041" max="3041" width="12.90625" bestFit="1" customWidth="1"/>
    <col min="3042" max="3042" width="9.90625" bestFit="1" customWidth="1"/>
    <col min="3043" max="3043" width="15.7265625" bestFit="1" customWidth="1"/>
    <col min="3044" max="3044" width="9.90625" bestFit="1" customWidth="1"/>
    <col min="3045" max="3045" width="12" bestFit="1" customWidth="1"/>
    <col min="3046" max="3046" width="9.90625" bestFit="1" customWidth="1"/>
    <col min="3047" max="3047" width="18.36328125" bestFit="1" customWidth="1"/>
    <col min="3048" max="3048" width="9.90625" bestFit="1" customWidth="1"/>
    <col min="3049" max="3049" width="15.54296875" bestFit="1" customWidth="1"/>
    <col min="3050" max="3050" width="9.90625" bestFit="1" customWidth="1"/>
    <col min="3051" max="3051" width="11.6328125" bestFit="1" customWidth="1"/>
    <col min="3052" max="3052" width="9.90625" bestFit="1" customWidth="1"/>
    <col min="3053" max="3053" width="12.90625" bestFit="1" customWidth="1"/>
    <col min="3054" max="3054" width="9.90625" bestFit="1" customWidth="1"/>
    <col min="3055" max="3055" width="13.90625" bestFit="1" customWidth="1"/>
    <col min="3056" max="3056" width="9.90625" bestFit="1" customWidth="1"/>
    <col min="3057" max="3057" width="6.90625" bestFit="1" customWidth="1"/>
    <col min="3058" max="3058" width="9.90625" bestFit="1" customWidth="1"/>
    <col min="3059" max="3059" width="17" bestFit="1" customWidth="1"/>
    <col min="3060" max="3060" width="9.90625" bestFit="1" customWidth="1"/>
    <col min="3061" max="3061" width="11.6328125" bestFit="1" customWidth="1"/>
    <col min="3062" max="3062" width="9.90625" bestFit="1" customWidth="1"/>
    <col min="3063" max="3063" width="7" bestFit="1" customWidth="1"/>
    <col min="3064" max="3064" width="9.90625" bestFit="1" customWidth="1"/>
    <col min="3065" max="3065" width="15.54296875" bestFit="1" customWidth="1"/>
    <col min="3066" max="3066" width="9.90625" bestFit="1" customWidth="1"/>
    <col min="3067" max="3067" width="15.7265625" bestFit="1" customWidth="1"/>
    <col min="3068" max="3068" width="9.90625" bestFit="1" customWidth="1"/>
    <col min="3069" max="3069" width="19.453125" bestFit="1" customWidth="1"/>
    <col min="3070" max="3070" width="9.90625" bestFit="1" customWidth="1"/>
    <col min="3071" max="3071" width="7" bestFit="1" customWidth="1"/>
    <col min="3072" max="3072" width="9.90625" bestFit="1" customWidth="1"/>
    <col min="3073" max="3073" width="12" bestFit="1" customWidth="1"/>
    <col min="3074" max="3074" width="9.90625" bestFit="1" customWidth="1"/>
    <col min="3075" max="3075" width="6.90625" bestFit="1" customWidth="1"/>
    <col min="3076" max="3076" width="9.90625" bestFit="1" customWidth="1"/>
    <col min="3077" max="3077" width="15.54296875" bestFit="1" customWidth="1"/>
    <col min="3078" max="3078" width="9.90625" bestFit="1" customWidth="1"/>
    <col min="3079" max="3079" width="10.81640625" bestFit="1" customWidth="1"/>
    <col min="3080" max="3080" width="9.90625" bestFit="1" customWidth="1"/>
    <col min="3081" max="3081" width="12.90625" bestFit="1" customWidth="1"/>
    <col min="3082" max="3082" width="9.90625" bestFit="1" customWidth="1"/>
    <col min="3083" max="3083" width="16.7265625" bestFit="1" customWidth="1"/>
    <col min="3084" max="3084" width="9.90625" bestFit="1" customWidth="1"/>
    <col min="3085" max="3085" width="6.6328125" bestFit="1" customWidth="1"/>
    <col min="3086" max="3086" width="9.90625" bestFit="1" customWidth="1"/>
    <col min="3087" max="3087" width="12" bestFit="1" customWidth="1"/>
    <col min="3088" max="3088" width="9.90625" bestFit="1" customWidth="1"/>
    <col min="3089" max="3089" width="7" bestFit="1" customWidth="1"/>
    <col min="3090" max="3090" width="9.90625" bestFit="1" customWidth="1"/>
    <col min="3091" max="3091" width="7" bestFit="1" customWidth="1"/>
    <col min="3092" max="3092" width="9.90625" bestFit="1" customWidth="1"/>
    <col min="3093" max="3093" width="12" bestFit="1" customWidth="1"/>
    <col min="3094" max="3094" width="9.90625" bestFit="1" customWidth="1"/>
    <col min="3095" max="3095" width="16.7265625" bestFit="1" customWidth="1"/>
    <col min="3096" max="3096" width="9.90625" bestFit="1" customWidth="1"/>
    <col min="3097" max="3097" width="7.08984375" bestFit="1" customWidth="1"/>
    <col min="3098" max="3098" width="9.90625" bestFit="1" customWidth="1"/>
    <col min="3099" max="3099" width="18.36328125" bestFit="1" customWidth="1"/>
    <col min="3100" max="3100" width="9.90625" bestFit="1" customWidth="1"/>
    <col min="3101" max="3101" width="13.36328125" bestFit="1" customWidth="1"/>
    <col min="3102" max="3102" width="9.90625" bestFit="1" customWidth="1"/>
    <col min="3103" max="3103" width="12.90625" bestFit="1" customWidth="1"/>
    <col min="3104" max="3104" width="9.90625" bestFit="1" customWidth="1"/>
    <col min="3105" max="3105" width="17.08984375" bestFit="1" customWidth="1"/>
    <col min="3106" max="3106" width="9.90625" bestFit="1" customWidth="1"/>
    <col min="3107" max="3107" width="12.90625" bestFit="1" customWidth="1"/>
    <col min="3108" max="3108" width="9.90625" bestFit="1" customWidth="1"/>
    <col min="3109" max="3109" width="13.36328125" bestFit="1" customWidth="1"/>
    <col min="3110" max="3110" width="9.90625" bestFit="1" customWidth="1"/>
    <col min="3111" max="3111" width="7" bestFit="1" customWidth="1"/>
    <col min="3112" max="3112" width="9.90625" bestFit="1" customWidth="1"/>
    <col min="3113" max="3113" width="12.90625" bestFit="1" customWidth="1"/>
    <col min="3114" max="3114" width="9.90625" bestFit="1" customWidth="1"/>
    <col min="3115" max="3115" width="7" bestFit="1" customWidth="1"/>
    <col min="3116" max="3116" width="9.90625" bestFit="1" customWidth="1"/>
    <col min="3117" max="3117" width="7" bestFit="1" customWidth="1"/>
    <col min="3118" max="3118" width="9.90625" bestFit="1" customWidth="1"/>
    <col min="3119" max="3119" width="10.81640625" bestFit="1" customWidth="1"/>
    <col min="3120" max="3120" width="9.90625" bestFit="1" customWidth="1"/>
    <col min="3121" max="3121" width="7.81640625" bestFit="1" customWidth="1"/>
    <col min="3122" max="3122" width="9.90625" bestFit="1" customWidth="1"/>
    <col min="3123" max="3123" width="7.81640625" bestFit="1" customWidth="1"/>
    <col min="3124" max="3124" width="9.90625" bestFit="1" customWidth="1"/>
    <col min="3125" max="3125" width="16.7265625" bestFit="1" customWidth="1"/>
    <col min="3126" max="3126" width="9.90625" bestFit="1" customWidth="1"/>
    <col min="3127" max="3127" width="13.36328125" bestFit="1" customWidth="1"/>
    <col min="3128" max="3128" width="9.90625" bestFit="1" customWidth="1"/>
    <col min="3129" max="3129" width="13.36328125" bestFit="1" customWidth="1"/>
    <col min="3130" max="3130" width="9.90625" bestFit="1" customWidth="1"/>
    <col min="3131" max="3131" width="13.90625" bestFit="1" customWidth="1"/>
    <col min="3132" max="3132" width="9.90625" bestFit="1" customWidth="1"/>
    <col min="3133" max="3133" width="19.453125" bestFit="1" customWidth="1"/>
    <col min="3134" max="3134" width="9.90625" bestFit="1" customWidth="1"/>
    <col min="3135" max="3135" width="7" bestFit="1" customWidth="1"/>
    <col min="3136" max="3136" width="9.90625" bestFit="1" customWidth="1"/>
    <col min="3137" max="3137" width="7.81640625" bestFit="1" customWidth="1"/>
    <col min="3138" max="3138" width="9.90625" bestFit="1" customWidth="1"/>
    <col min="3139" max="3139" width="13" bestFit="1" customWidth="1"/>
    <col min="3140" max="3140" width="9.90625" bestFit="1" customWidth="1"/>
    <col min="3141" max="3141" width="16.7265625" bestFit="1" customWidth="1"/>
    <col min="3142" max="3142" width="9.90625" bestFit="1" customWidth="1"/>
    <col min="3143" max="3143" width="13.90625" bestFit="1" customWidth="1"/>
    <col min="3144" max="3144" width="9.90625" bestFit="1" customWidth="1"/>
    <col min="3145" max="3145" width="15.7265625" bestFit="1" customWidth="1"/>
    <col min="3146" max="3146" width="9.90625" bestFit="1" customWidth="1"/>
    <col min="3147" max="3147" width="12" bestFit="1" customWidth="1"/>
    <col min="3148" max="3148" width="9.90625" bestFit="1" customWidth="1"/>
    <col min="3149" max="3149" width="18.36328125" bestFit="1" customWidth="1"/>
    <col min="3150" max="3150" width="9.90625" bestFit="1" customWidth="1"/>
    <col min="3151" max="3151" width="15.54296875" bestFit="1" customWidth="1"/>
    <col min="3152" max="3152" width="9.90625" bestFit="1" customWidth="1"/>
    <col min="3153" max="3153" width="17.08984375" bestFit="1" customWidth="1"/>
    <col min="3154" max="3154" width="9.90625" bestFit="1" customWidth="1"/>
    <col min="3155" max="3155" width="17" bestFit="1" customWidth="1"/>
    <col min="3156" max="3156" width="9.90625" bestFit="1" customWidth="1"/>
    <col min="3157" max="3157" width="15.54296875" bestFit="1" customWidth="1"/>
    <col min="3158" max="3158" width="9.90625" bestFit="1" customWidth="1"/>
    <col min="3159" max="3159" width="11.6328125" bestFit="1" customWidth="1"/>
    <col min="3160" max="3160" width="9.90625" bestFit="1" customWidth="1"/>
    <col min="3161" max="3161" width="17.08984375" bestFit="1" customWidth="1"/>
    <col min="3162" max="3162" width="9.90625" bestFit="1" customWidth="1"/>
    <col min="3163" max="3163" width="15.54296875" bestFit="1" customWidth="1"/>
    <col min="3164" max="3164" width="9.90625" bestFit="1" customWidth="1"/>
    <col min="3165" max="3165" width="7" bestFit="1" customWidth="1"/>
    <col min="3166" max="3166" width="9.90625" bestFit="1" customWidth="1"/>
    <col min="3167" max="3167" width="12" bestFit="1" customWidth="1"/>
    <col min="3168" max="3168" width="9.90625" bestFit="1" customWidth="1"/>
    <col min="3169" max="3169" width="9.26953125" bestFit="1" customWidth="1"/>
    <col min="3170" max="3170" width="9.90625" bestFit="1" customWidth="1"/>
    <col min="3171" max="3171" width="7.08984375" bestFit="1" customWidth="1"/>
    <col min="3172" max="3172" width="9.90625" bestFit="1" customWidth="1"/>
    <col min="3173" max="3173" width="19.453125" bestFit="1" customWidth="1"/>
    <col min="3174" max="3174" width="9.90625" bestFit="1" customWidth="1"/>
    <col min="3175" max="3175" width="7.81640625" bestFit="1" customWidth="1"/>
    <col min="3176" max="3176" width="9.90625" bestFit="1" customWidth="1"/>
    <col min="3177" max="3177" width="17" bestFit="1" customWidth="1"/>
    <col min="3178" max="3178" width="9.90625" bestFit="1" customWidth="1"/>
    <col min="3179" max="3179" width="16.7265625" bestFit="1" customWidth="1"/>
    <col min="3180" max="3180" width="9.90625" bestFit="1" customWidth="1"/>
    <col min="3181" max="3181" width="13.36328125" bestFit="1" customWidth="1"/>
    <col min="3182" max="3182" width="9.90625" bestFit="1" customWidth="1"/>
    <col min="3183" max="3183" width="7.81640625" bestFit="1" customWidth="1"/>
    <col min="3184" max="3184" width="9.90625" bestFit="1" customWidth="1"/>
    <col min="3185" max="3185" width="17.08984375" bestFit="1" customWidth="1"/>
    <col min="3186" max="3186" width="9.90625" bestFit="1" customWidth="1"/>
    <col min="3187" max="3187" width="17" bestFit="1" customWidth="1"/>
    <col min="3188" max="3188" width="9.90625" bestFit="1" customWidth="1"/>
    <col min="3189" max="3189" width="9.26953125" bestFit="1" customWidth="1"/>
    <col min="3190" max="3190" width="9.90625" bestFit="1" customWidth="1"/>
    <col min="3191" max="3191" width="15.7265625" bestFit="1" customWidth="1"/>
    <col min="3192" max="3192" width="9.90625" bestFit="1" customWidth="1"/>
    <col min="3193" max="3193" width="16.7265625" bestFit="1" customWidth="1"/>
    <col min="3194" max="3194" width="9.90625" bestFit="1" customWidth="1"/>
    <col min="3195" max="3195" width="17.08984375" bestFit="1" customWidth="1"/>
    <col min="3196" max="3196" width="9.90625" bestFit="1" customWidth="1"/>
    <col min="3197" max="3197" width="13.90625" bestFit="1" customWidth="1"/>
    <col min="3198" max="3198" width="9.90625" bestFit="1" customWidth="1"/>
    <col min="3199" max="3199" width="15.7265625" bestFit="1" customWidth="1"/>
    <col min="3200" max="3200" width="9.90625" bestFit="1" customWidth="1"/>
    <col min="3201" max="3201" width="13" bestFit="1" customWidth="1"/>
    <col min="3202" max="3202" width="9.90625" bestFit="1" customWidth="1"/>
    <col min="3203" max="3203" width="12.90625" bestFit="1" customWidth="1"/>
    <col min="3204" max="3204" width="9.90625" bestFit="1" customWidth="1"/>
    <col min="3205" max="3205" width="6.6328125" bestFit="1" customWidth="1"/>
    <col min="3206" max="3206" width="9.90625" bestFit="1" customWidth="1"/>
    <col min="3207" max="3207" width="11.6328125" bestFit="1" customWidth="1"/>
    <col min="3208" max="3208" width="9.90625" bestFit="1" customWidth="1"/>
    <col min="3209" max="3209" width="17.08984375" bestFit="1" customWidth="1"/>
    <col min="3210" max="3210" width="9.90625" bestFit="1" customWidth="1"/>
    <col min="3211" max="3211" width="15.54296875" bestFit="1" customWidth="1"/>
    <col min="3212" max="3212" width="9.90625" bestFit="1" customWidth="1"/>
    <col min="3213" max="3213" width="15.7265625" bestFit="1" customWidth="1"/>
    <col min="3214" max="3214" width="9.90625" bestFit="1" customWidth="1"/>
    <col min="3215" max="3215" width="13.36328125" bestFit="1" customWidth="1"/>
    <col min="3216" max="3216" width="9.90625" bestFit="1" customWidth="1"/>
    <col min="3217" max="3217" width="6.90625" bestFit="1" customWidth="1"/>
    <col min="3218" max="3218" width="9.90625" bestFit="1" customWidth="1"/>
    <col min="3219" max="3219" width="11.6328125" bestFit="1" customWidth="1"/>
    <col min="3220" max="3220" width="9.90625" bestFit="1" customWidth="1"/>
    <col min="3221" max="3221" width="18.36328125" bestFit="1" customWidth="1"/>
    <col min="3222" max="3222" width="9.90625" bestFit="1" customWidth="1"/>
    <col min="3223" max="3223" width="16.7265625" bestFit="1" customWidth="1"/>
    <col min="3224" max="3224" width="9.90625" bestFit="1" customWidth="1"/>
    <col min="3225" max="3225" width="18.36328125" bestFit="1" customWidth="1"/>
    <col min="3226" max="3226" width="9.90625" bestFit="1" customWidth="1"/>
    <col min="3227" max="3227" width="19.453125" bestFit="1" customWidth="1"/>
    <col min="3228" max="3228" width="9.90625" bestFit="1" customWidth="1"/>
    <col min="3229" max="3229" width="13.36328125" bestFit="1" customWidth="1"/>
    <col min="3230" max="3230" width="9.90625" bestFit="1" customWidth="1"/>
    <col min="3231" max="3231" width="6.90625" bestFit="1" customWidth="1"/>
    <col min="3232" max="3232" width="9.90625" bestFit="1" customWidth="1"/>
    <col min="3233" max="3233" width="7.81640625" bestFit="1" customWidth="1"/>
    <col min="3234" max="3234" width="9.90625" bestFit="1" customWidth="1"/>
    <col min="3235" max="3235" width="12.90625" bestFit="1" customWidth="1"/>
    <col min="3236" max="3236" width="9.90625" bestFit="1" customWidth="1"/>
    <col min="3237" max="3237" width="9.26953125" bestFit="1" customWidth="1"/>
    <col min="3238" max="3238" width="9.90625" bestFit="1" customWidth="1"/>
    <col min="3239" max="3239" width="17.08984375" bestFit="1" customWidth="1"/>
    <col min="3240" max="3240" width="9.90625" bestFit="1" customWidth="1"/>
    <col min="3241" max="3241" width="10.81640625" bestFit="1" customWidth="1"/>
    <col min="3242" max="3242" width="9.90625" bestFit="1" customWidth="1"/>
    <col min="3243" max="3243" width="7.08984375" bestFit="1" customWidth="1"/>
    <col min="3244" max="3244" width="9.90625" bestFit="1" customWidth="1"/>
    <col min="3245" max="3245" width="7.81640625" bestFit="1" customWidth="1"/>
    <col min="3246" max="3246" width="9.90625" bestFit="1" customWidth="1"/>
    <col min="3247" max="3247" width="13.90625" bestFit="1" customWidth="1"/>
    <col min="3248" max="3248" width="9.90625" bestFit="1" customWidth="1"/>
    <col min="3249" max="3249" width="12.90625" bestFit="1" customWidth="1"/>
    <col min="3250" max="3250" width="9.90625" bestFit="1" customWidth="1"/>
    <col min="3251" max="3251" width="12.90625" bestFit="1" customWidth="1"/>
    <col min="3252" max="3252" width="9.90625" bestFit="1" customWidth="1"/>
    <col min="3253" max="3253" width="17.08984375" bestFit="1" customWidth="1"/>
    <col min="3254" max="3254" width="9.90625" bestFit="1" customWidth="1"/>
    <col min="3255" max="3255" width="17.08984375" bestFit="1" customWidth="1"/>
    <col min="3256" max="3256" width="9.90625" bestFit="1" customWidth="1"/>
    <col min="3257" max="3257" width="17.08984375" bestFit="1" customWidth="1"/>
    <col min="3258" max="3258" width="9.90625" bestFit="1" customWidth="1"/>
    <col min="3259" max="3259" width="17.08984375" bestFit="1" customWidth="1"/>
    <col min="3260" max="3260" width="9.90625" bestFit="1" customWidth="1"/>
    <col min="3261" max="3261" width="6.6328125" bestFit="1" customWidth="1"/>
    <col min="3262" max="3262" width="9.90625" bestFit="1" customWidth="1"/>
    <col min="3263" max="3263" width="6.6328125" bestFit="1" customWidth="1"/>
    <col min="3264" max="3264" width="9.90625" bestFit="1" customWidth="1"/>
    <col min="3265" max="3265" width="11.6328125" bestFit="1" customWidth="1"/>
    <col min="3266" max="3266" width="9.90625" bestFit="1" customWidth="1"/>
    <col min="3267" max="3267" width="19.453125" bestFit="1" customWidth="1"/>
    <col min="3268" max="3268" width="9.90625" bestFit="1" customWidth="1"/>
    <col min="3269" max="3269" width="13.90625" bestFit="1" customWidth="1"/>
    <col min="3270" max="3270" width="9.90625" bestFit="1" customWidth="1"/>
    <col min="3271" max="3271" width="10.81640625" bestFit="1" customWidth="1"/>
    <col min="3272" max="3272" width="9.90625" bestFit="1" customWidth="1"/>
    <col min="3273" max="3273" width="12" bestFit="1" customWidth="1"/>
    <col min="3274" max="3274" width="9.90625" bestFit="1" customWidth="1"/>
    <col min="3275" max="3275" width="18.36328125" bestFit="1" customWidth="1"/>
    <col min="3276" max="3276" width="9.90625" bestFit="1" customWidth="1"/>
    <col min="3277" max="3277" width="13.36328125" bestFit="1" customWidth="1"/>
    <col min="3278" max="3278" width="9.90625" bestFit="1" customWidth="1"/>
    <col min="3279" max="3279" width="17" bestFit="1" customWidth="1"/>
    <col min="3280" max="3280" width="9.90625" bestFit="1" customWidth="1"/>
    <col min="3281" max="3281" width="15.7265625" bestFit="1" customWidth="1"/>
    <col min="3282" max="3282" width="9.90625" bestFit="1" customWidth="1"/>
    <col min="3283" max="3283" width="7.08984375" bestFit="1" customWidth="1"/>
    <col min="3284" max="3284" width="9.90625" bestFit="1" customWidth="1"/>
    <col min="3285" max="3285" width="13.36328125" bestFit="1" customWidth="1"/>
    <col min="3286" max="3286" width="9.90625" bestFit="1" customWidth="1"/>
    <col min="3287" max="3287" width="7.81640625" bestFit="1" customWidth="1"/>
    <col min="3288" max="3288" width="9.90625" bestFit="1" customWidth="1"/>
    <col min="3289" max="3289" width="17.08984375" bestFit="1" customWidth="1"/>
    <col min="3290" max="3290" width="9.90625" bestFit="1" customWidth="1"/>
    <col min="3291" max="3291" width="17.08984375" bestFit="1" customWidth="1"/>
    <col min="3292" max="3292" width="9.90625" bestFit="1" customWidth="1"/>
    <col min="3293" max="3293" width="13.90625" bestFit="1" customWidth="1"/>
    <col min="3294" max="3294" width="9.90625" bestFit="1" customWidth="1"/>
    <col min="3295" max="3295" width="13.36328125" bestFit="1" customWidth="1"/>
    <col min="3296" max="3296" width="9.90625" bestFit="1" customWidth="1"/>
    <col min="3297" max="3297" width="19.453125" bestFit="1" customWidth="1"/>
    <col min="3298" max="3298" width="9.90625" bestFit="1" customWidth="1"/>
    <col min="3299" max="3299" width="13.90625" bestFit="1" customWidth="1"/>
    <col min="3300" max="3300" width="9.90625" bestFit="1" customWidth="1"/>
    <col min="3301" max="3301" width="6.6328125" bestFit="1" customWidth="1"/>
    <col min="3302" max="3302" width="9.90625" bestFit="1" customWidth="1"/>
    <col min="3303" max="3303" width="12" bestFit="1" customWidth="1"/>
    <col min="3304" max="3304" width="9.90625" bestFit="1" customWidth="1"/>
    <col min="3305" max="3305" width="11.6328125" bestFit="1" customWidth="1"/>
    <col min="3306" max="3306" width="9.90625" bestFit="1" customWidth="1"/>
    <col min="3307" max="3307" width="7.81640625" bestFit="1" customWidth="1"/>
    <col min="3308" max="3308" width="9.90625" bestFit="1" customWidth="1"/>
    <col min="3309" max="3309" width="13.36328125" bestFit="1" customWidth="1"/>
    <col min="3310" max="3310" width="9.90625" bestFit="1" customWidth="1"/>
    <col min="3311" max="3311" width="19.453125" bestFit="1" customWidth="1"/>
    <col min="3312" max="3312" width="9.90625" bestFit="1" customWidth="1"/>
    <col min="3313" max="3313" width="12" bestFit="1" customWidth="1"/>
    <col min="3314" max="3314" width="9.90625" bestFit="1" customWidth="1"/>
    <col min="3315" max="3315" width="13" bestFit="1" customWidth="1"/>
    <col min="3316" max="3316" width="9.90625" bestFit="1" customWidth="1"/>
    <col min="3317" max="3317" width="17.08984375" bestFit="1" customWidth="1"/>
    <col min="3318" max="3318" width="9.90625" bestFit="1" customWidth="1"/>
    <col min="3319" max="3319" width="18.36328125" bestFit="1" customWidth="1"/>
    <col min="3320" max="3320" width="9.90625" bestFit="1" customWidth="1"/>
    <col min="3321" max="3321" width="7" bestFit="1" customWidth="1"/>
    <col min="3322" max="3322" width="9.90625" bestFit="1" customWidth="1"/>
    <col min="3323" max="3323" width="19.453125" bestFit="1" customWidth="1"/>
    <col min="3324" max="3324" width="9.90625" bestFit="1" customWidth="1"/>
    <col min="3325" max="3325" width="13.90625" bestFit="1" customWidth="1"/>
    <col min="3326" max="3326" width="9.90625" bestFit="1" customWidth="1"/>
    <col min="3327" max="3327" width="12.90625" bestFit="1" customWidth="1"/>
    <col min="3328" max="3328" width="9.90625" bestFit="1" customWidth="1"/>
    <col min="3329" max="3329" width="16.7265625" bestFit="1" customWidth="1"/>
    <col min="3330" max="3330" width="9.90625" bestFit="1" customWidth="1"/>
    <col min="3331" max="3331" width="13" bestFit="1" customWidth="1"/>
    <col min="3332" max="3332" width="9.90625" bestFit="1" customWidth="1"/>
    <col min="3333" max="3333" width="12.90625" bestFit="1" customWidth="1"/>
    <col min="3334" max="3334" width="9.90625" bestFit="1" customWidth="1"/>
    <col min="3335" max="3335" width="17" bestFit="1" customWidth="1"/>
    <col min="3336" max="3336" width="9.90625" bestFit="1" customWidth="1"/>
    <col min="3337" max="3337" width="7.81640625" bestFit="1" customWidth="1"/>
    <col min="3338" max="3338" width="9.90625" bestFit="1" customWidth="1"/>
    <col min="3339" max="3339" width="12" bestFit="1" customWidth="1"/>
    <col min="3340" max="3340" width="9.90625" bestFit="1" customWidth="1"/>
    <col min="3341" max="3341" width="17" bestFit="1" customWidth="1"/>
    <col min="3342" max="3342" width="9.90625" bestFit="1" customWidth="1"/>
    <col min="3343" max="3343" width="18.36328125" bestFit="1" customWidth="1"/>
    <col min="3344" max="3344" width="9.90625" bestFit="1" customWidth="1"/>
    <col min="3345" max="3345" width="7.08984375" bestFit="1" customWidth="1"/>
    <col min="3346" max="3346" width="9.90625" bestFit="1" customWidth="1"/>
    <col min="3347" max="3347" width="17.08984375" bestFit="1" customWidth="1"/>
    <col min="3348" max="3348" width="9.90625" bestFit="1" customWidth="1"/>
    <col min="3349" max="3349" width="7.81640625" bestFit="1" customWidth="1"/>
    <col min="3350" max="3350" width="9.90625" bestFit="1" customWidth="1"/>
    <col min="3351" max="3351" width="12.90625" bestFit="1" customWidth="1"/>
    <col min="3352" max="3352" width="9.90625" bestFit="1" customWidth="1"/>
    <col min="3353" max="3353" width="17" bestFit="1" customWidth="1"/>
    <col min="3354" max="3354" width="9.90625" bestFit="1" customWidth="1"/>
    <col min="3355" max="3355" width="19.453125" bestFit="1" customWidth="1"/>
    <col min="3356" max="3356" width="9.90625" bestFit="1" customWidth="1"/>
    <col min="3357" max="3357" width="16.7265625" bestFit="1" customWidth="1"/>
    <col min="3358" max="3358" width="9.90625" bestFit="1" customWidth="1"/>
    <col min="3359" max="3359" width="6.6328125" bestFit="1" customWidth="1"/>
    <col min="3360" max="3360" width="9.90625" bestFit="1" customWidth="1"/>
    <col min="3361" max="3361" width="17.08984375" bestFit="1" customWidth="1"/>
    <col min="3362" max="3362" width="9.90625" bestFit="1" customWidth="1"/>
    <col min="3363" max="3363" width="7" bestFit="1" customWidth="1"/>
    <col min="3364" max="3364" width="9.90625" bestFit="1" customWidth="1"/>
    <col min="3365" max="3365" width="7.81640625" bestFit="1" customWidth="1"/>
    <col min="3366" max="3366" width="9.90625" bestFit="1" customWidth="1"/>
    <col min="3367" max="3367" width="16.7265625" bestFit="1" customWidth="1"/>
    <col min="3368" max="3368" width="9.90625" bestFit="1" customWidth="1"/>
    <col min="3369" max="3369" width="6.90625" bestFit="1" customWidth="1"/>
    <col min="3370" max="3370" width="9.90625" bestFit="1" customWidth="1"/>
    <col min="3371" max="3371" width="18.36328125" bestFit="1" customWidth="1"/>
    <col min="3372" max="3372" width="9.90625" bestFit="1" customWidth="1"/>
    <col min="3373" max="3373" width="18.36328125" bestFit="1" customWidth="1"/>
    <col min="3374" max="3374" width="9.90625" bestFit="1" customWidth="1"/>
    <col min="3375" max="3375" width="17" bestFit="1" customWidth="1"/>
    <col min="3376" max="3376" width="9.90625" bestFit="1" customWidth="1"/>
    <col min="3377" max="3377" width="7" bestFit="1" customWidth="1"/>
    <col min="3378" max="3378" width="9.90625" bestFit="1" customWidth="1"/>
    <col min="3379" max="3379" width="7" bestFit="1" customWidth="1"/>
    <col min="3380" max="3380" width="9.90625" bestFit="1" customWidth="1"/>
    <col min="3381" max="3381" width="17.08984375" bestFit="1" customWidth="1"/>
    <col min="3382" max="3382" width="9.90625" bestFit="1" customWidth="1"/>
    <col min="3383" max="3383" width="12.90625" bestFit="1" customWidth="1"/>
    <col min="3384" max="3384" width="9.90625" bestFit="1" customWidth="1"/>
    <col min="3385" max="3385" width="6.90625" bestFit="1" customWidth="1"/>
    <col min="3386" max="3386" width="9.90625" bestFit="1" customWidth="1"/>
    <col min="3387" max="3387" width="7.81640625" bestFit="1" customWidth="1"/>
    <col min="3388" max="3388" width="9.90625" bestFit="1" customWidth="1"/>
    <col min="3389" max="3389" width="19.453125" bestFit="1" customWidth="1"/>
    <col min="3390" max="3390" width="9.90625" bestFit="1" customWidth="1"/>
    <col min="3391" max="3391" width="13" bestFit="1" customWidth="1"/>
    <col min="3392" max="3392" width="9.90625" bestFit="1" customWidth="1"/>
    <col min="3393" max="3393" width="7.08984375" bestFit="1" customWidth="1"/>
    <col min="3394" max="3394" width="9.90625" bestFit="1" customWidth="1"/>
    <col min="3395" max="3395" width="7" bestFit="1" customWidth="1"/>
    <col min="3396" max="3396" width="9.90625" bestFit="1" customWidth="1"/>
    <col min="3397" max="3397" width="16.7265625" bestFit="1" customWidth="1"/>
    <col min="3398" max="3398" width="9.90625" bestFit="1" customWidth="1"/>
    <col min="3399" max="3399" width="6.6328125" bestFit="1" customWidth="1"/>
    <col min="3400" max="3400" width="9.90625" bestFit="1" customWidth="1"/>
    <col min="3401" max="3401" width="7" bestFit="1" customWidth="1"/>
    <col min="3402" max="3402" width="9.90625" bestFit="1" customWidth="1"/>
    <col min="3403" max="3403" width="9.26953125" bestFit="1" customWidth="1"/>
    <col min="3404" max="3404" width="9.90625" bestFit="1" customWidth="1"/>
    <col min="3405" max="3405" width="13" bestFit="1" customWidth="1"/>
    <col min="3406" max="3406" width="9.90625" bestFit="1" customWidth="1"/>
    <col min="3407" max="3407" width="15.54296875" bestFit="1" customWidth="1"/>
    <col min="3408" max="3408" width="9.90625" bestFit="1" customWidth="1"/>
    <col min="3409" max="3409" width="17" bestFit="1" customWidth="1"/>
    <col min="3410" max="3410" width="9.90625" bestFit="1" customWidth="1"/>
    <col min="3411" max="3411" width="15.7265625" bestFit="1" customWidth="1"/>
    <col min="3412" max="3412" width="9.90625" bestFit="1" customWidth="1"/>
    <col min="3413" max="3413" width="7.08984375" bestFit="1" customWidth="1"/>
    <col min="3414" max="3414" width="9.90625" bestFit="1" customWidth="1"/>
    <col min="3415" max="3415" width="13.90625" bestFit="1" customWidth="1"/>
    <col min="3416" max="3416" width="9.90625" bestFit="1" customWidth="1"/>
    <col min="3417" max="3417" width="6.90625" bestFit="1" customWidth="1"/>
    <col min="3418" max="3418" width="9.90625" bestFit="1" customWidth="1"/>
    <col min="3419" max="3419" width="13.36328125" bestFit="1" customWidth="1"/>
    <col min="3420" max="3420" width="9.90625" bestFit="1" customWidth="1"/>
    <col min="3421" max="3421" width="7" bestFit="1" customWidth="1"/>
    <col min="3422" max="3422" width="9.90625" bestFit="1" customWidth="1"/>
    <col min="3423" max="3423" width="7.08984375" bestFit="1" customWidth="1"/>
    <col min="3424" max="3424" width="9.90625" bestFit="1" customWidth="1"/>
    <col min="3425" max="3425" width="13.36328125" bestFit="1" customWidth="1"/>
    <col min="3426" max="3426" width="9.90625" bestFit="1" customWidth="1"/>
    <col min="3427" max="3427" width="7.81640625" bestFit="1" customWidth="1"/>
    <col min="3428" max="3428" width="9.90625" bestFit="1" customWidth="1"/>
    <col min="3429" max="3429" width="6.6328125" bestFit="1" customWidth="1"/>
    <col min="3430" max="3430" width="9.90625" bestFit="1" customWidth="1"/>
    <col min="3431" max="3431" width="7.81640625" bestFit="1" customWidth="1"/>
    <col min="3432" max="3432" width="9.90625" bestFit="1" customWidth="1"/>
    <col min="3433" max="3433" width="18.36328125" bestFit="1" customWidth="1"/>
    <col min="3434" max="3434" width="9.90625" bestFit="1" customWidth="1"/>
    <col min="3435" max="3435" width="17.08984375" bestFit="1" customWidth="1"/>
    <col min="3436" max="3436" width="9.90625" bestFit="1" customWidth="1"/>
    <col min="3437" max="3437" width="15.54296875" bestFit="1" customWidth="1"/>
    <col min="3438" max="3438" width="9.90625" bestFit="1" customWidth="1"/>
    <col min="3439" max="3439" width="7" bestFit="1" customWidth="1"/>
    <col min="3440" max="3440" width="9.90625" bestFit="1" customWidth="1"/>
    <col min="3441" max="3441" width="12.90625" bestFit="1" customWidth="1"/>
    <col min="3442" max="3442" width="9.90625" bestFit="1" customWidth="1"/>
    <col min="3443" max="3443" width="7" bestFit="1" customWidth="1"/>
    <col min="3444" max="3444" width="9.90625" bestFit="1" customWidth="1"/>
    <col min="3445" max="3445" width="17.08984375" bestFit="1" customWidth="1"/>
    <col min="3446" max="3446" width="9.90625" bestFit="1" customWidth="1"/>
    <col min="3447" max="3447" width="12.90625" bestFit="1" customWidth="1"/>
    <col min="3448" max="3448" width="9.90625" bestFit="1" customWidth="1"/>
    <col min="3449" max="3449" width="13.90625" bestFit="1" customWidth="1"/>
    <col min="3450" max="3450" width="9.90625" bestFit="1" customWidth="1"/>
    <col min="3451" max="3451" width="17" bestFit="1" customWidth="1"/>
    <col min="3452" max="3452" width="9.90625" bestFit="1" customWidth="1"/>
    <col min="3453" max="3453" width="17.08984375" bestFit="1" customWidth="1"/>
    <col min="3454" max="3454" width="9.90625" bestFit="1" customWidth="1"/>
    <col min="3455" max="3455" width="17.08984375" bestFit="1" customWidth="1"/>
    <col min="3456" max="3456" width="9.90625" bestFit="1" customWidth="1"/>
    <col min="3457" max="3457" width="13" bestFit="1" customWidth="1"/>
    <col min="3458" max="3458" width="9.90625" bestFit="1" customWidth="1"/>
    <col min="3459" max="3459" width="12.90625" bestFit="1" customWidth="1"/>
    <col min="3460" max="3460" width="9.90625" bestFit="1" customWidth="1"/>
    <col min="3461" max="3461" width="12" bestFit="1" customWidth="1"/>
    <col min="3462" max="3462" width="9.90625" bestFit="1" customWidth="1"/>
    <col min="3463" max="3463" width="10.81640625" bestFit="1" customWidth="1"/>
    <col min="3464" max="3464" width="9.90625" bestFit="1" customWidth="1"/>
    <col min="3465" max="3465" width="6.6328125" bestFit="1" customWidth="1"/>
    <col min="3466" max="3466" width="9.90625" bestFit="1" customWidth="1"/>
    <col min="3467" max="3467" width="13.90625" bestFit="1" customWidth="1"/>
    <col min="3468" max="3468" width="9.90625" bestFit="1" customWidth="1"/>
    <col min="3469" max="3469" width="10.81640625" bestFit="1" customWidth="1"/>
    <col min="3470" max="3470" width="9.90625" bestFit="1" customWidth="1"/>
    <col min="3471" max="3471" width="12" bestFit="1" customWidth="1"/>
    <col min="3472" max="3472" width="9.90625" bestFit="1" customWidth="1"/>
    <col min="3473" max="3473" width="7.81640625" bestFit="1" customWidth="1"/>
    <col min="3474" max="3474" width="9.90625" bestFit="1" customWidth="1"/>
    <col min="3475" max="3475" width="15.7265625" bestFit="1" customWidth="1"/>
    <col min="3476" max="3476" width="9.90625" bestFit="1" customWidth="1"/>
    <col min="3477" max="3477" width="6.90625" bestFit="1" customWidth="1"/>
    <col min="3478" max="3478" width="9.90625" bestFit="1" customWidth="1"/>
    <col min="3479" max="3479" width="16.7265625" bestFit="1" customWidth="1"/>
    <col min="3480" max="3480" width="9.90625" bestFit="1" customWidth="1"/>
    <col min="3481" max="3481" width="15.54296875" bestFit="1" customWidth="1"/>
    <col min="3482" max="3482" width="9.90625" bestFit="1" customWidth="1"/>
    <col min="3483" max="3483" width="18.36328125" bestFit="1" customWidth="1"/>
    <col min="3484" max="3484" width="9.90625" bestFit="1" customWidth="1"/>
    <col min="3485" max="3485" width="7" bestFit="1" customWidth="1"/>
    <col min="3486" max="3486" width="9.90625" bestFit="1" customWidth="1"/>
    <col min="3487" max="3487" width="11.6328125" bestFit="1" customWidth="1"/>
    <col min="3488" max="3488" width="9.90625" bestFit="1" customWidth="1"/>
    <col min="3489" max="3489" width="7" bestFit="1" customWidth="1"/>
    <col min="3490" max="3490" width="9.90625" bestFit="1" customWidth="1"/>
    <col min="3491" max="3491" width="17.08984375" bestFit="1" customWidth="1"/>
    <col min="3492" max="3492" width="9.90625" bestFit="1" customWidth="1"/>
    <col min="3493" max="3493" width="13.36328125" bestFit="1" customWidth="1"/>
    <col min="3494" max="3494" width="9.90625" bestFit="1" customWidth="1"/>
    <col min="3495" max="3495" width="11.6328125" bestFit="1" customWidth="1"/>
    <col min="3496" max="3496" width="9.90625" bestFit="1" customWidth="1"/>
    <col min="3497" max="3497" width="13.90625" bestFit="1" customWidth="1"/>
    <col min="3498" max="3498" width="9.90625" bestFit="1" customWidth="1"/>
    <col min="3499" max="3499" width="17.08984375" bestFit="1" customWidth="1"/>
    <col min="3500" max="3500" width="9.90625" bestFit="1" customWidth="1"/>
    <col min="3501" max="3501" width="19.453125" bestFit="1" customWidth="1"/>
    <col min="3502" max="3502" width="9.90625" bestFit="1" customWidth="1"/>
    <col min="3503" max="3503" width="6.90625" bestFit="1" customWidth="1"/>
    <col min="3504" max="3504" width="9.90625" bestFit="1" customWidth="1"/>
    <col min="3505" max="3505" width="15.54296875" bestFit="1" customWidth="1"/>
    <col min="3506" max="3506" width="9.90625" bestFit="1" customWidth="1"/>
    <col min="3507" max="3507" width="16.7265625" bestFit="1" customWidth="1"/>
    <col min="3508" max="3508" width="9.90625" bestFit="1" customWidth="1"/>
    <col min="3509" max="3509" width="15.7265625" bestFit="1" customWidth="1"/>
    <col min="3510" max="3510" width="9.90625" bestFit="1" customWidth="1"/>
    <col min="3511" max="3511" width="11.6328125" bestFit="1" customWidth="1"/>
    <col min="3512" max="3512" width="9.90625" bestFit="1" customWidth="1"/>
    <col min="3513" max="3513" width="12.90625" bestFit="1" customWidth="1"/>
    <col min="3514" max="3514" width="9.90625" bestFit="1" customWidth="1"/>
    <col min="3515" max="3515" width="7" bestFit="1" customWidth="1"/>
    <col min="3516" max="3516" width="9.90625" bestFit="1" customWidth="1"/>
    <col min="3517" max="3517" width="19.453125" bestFit="1" customWidth="1"/>
    <col min="3518" max="3518" width="9.90625" bestFit="1" customWidth="1"/>
    <col min="3519" max="3519" width="16.7265625" bestFit="1" customWidth="1"/>
    <col min="3520" max="3520" width="9.90625" bestFit="1" customWidth="1"/>
    <col min="3521" max="3521" width="13" bestFit="1" customWidth="1"/>
    <col min="3522" max="3522" width="9.90625" bestFit="1" customWidth="1"/>
    <col min="3523" max="3523" width="15.54296875" bestFit="1" customWidth="1"/>
    <col min="3524" max="3524" width="9.90625" bestFit="1" customWidth="1"/>
    <col min="3525" max="3525" width="17.08984375" bestFit="1" customWidth="1"/>
    <col min="3526" max="3526" width="9.90625" bestFit="1" customWidth="1"/>
    <col min="3527" max="3527" width="15.54296875" bestFit="1" customWidth="1"/>
    <col min="3528" max="3528" width="9.90625" bestFit="1" customWidth="1"/>
    <col min="3529" max="3529" width="9.26953125" bestFit="1" customWidth="1"/>
    <col min="3530" max="3530" width="9.90625" bestFit="1" customWidth="1"/>
    <col min="3531" max="3531" width="16.7265625" bestFit="1" customWidth="1"/>
    <col min="3532" max="3532" width="9.90625" bestFit="1" customWidth="1"/>
    <col min="3533" max="3533" width="6.90625" bestFit="1" customWidth="1"/>
    <col min="3534" max="3534" width="9.90625" bestFit="1" customWidth="1"/>
    <col min="3535" max="3535" width="13.90625" bestFit="1" customWidth="1"/>
    <col min="3536" max="3536" width="9.90625" bestFit="1" customWidth="1"/>
    <col min="3537" max="3537" width="13" bestFit="1" customWidth="1"/>
    <col min="3538" max="3538" width="9.90625" bestFit="1" customWidth="1"/>
    <col min="3539" max="3539" width="11.6328125" bestFit="1" customWidth="1"/>
    <col min="3540" max="3540" width="9.90625" bestFit="1" customWidth="1"/>
    <col min="3541" max="3541" width="13" bestFit="1" customWidth="1"/>
    <col min="3542" max="3542" width="9.90625" bestFit="1" customWidth="1"/>
    <col min="3543" max="3543" width="17.08984375" bestFit="1" customWidth="1"/>
    <col min="3544" max="3544" width="9.90625" bestFit="1" customWidth="1"/>
    <col min="3545" max="3545" width="13.36328125" bestFit="1" customWidth="1"/>
    <col min="3546" max="3546" width="9.90625" bestFit="1" customWidth="1"/>
    <col min="3547" max="3547" width="19.453125" bestFit="1" customWidth="1"/>
    <col min="3548" max="3548" width="9.90625" bestFit="1" customWidth="1"/>
    <col min="3549" max="3549" width="16.7265625" bestFit="1" customWidth="1"/>
    <col min="3550" max="3550" width="9.90625" bestFit="1" customWidth="1"/>
    <col min="3551" max="3551" width="10.81640625" bestFit="1" customWidth="1"/>
    <col min="3552" max="3552" width="9.90625" bestFit="1" customWidth="1"/>
    <col min="3553" max="3553" width="7.08984375" bestFit="1" customWidth="1"/>
    <col min="3554" max="3554" width="9.90625" bestFit="1" customWidth="1"/>
    <col min="3555" max="3555" width="13" bestFit="1" customWidth="1"/>
    <col min="3556" max="3556" width="9.90625" bestFit="1" customWidth="1"/>
    <col min="3557" max="3557" width="12.90625" bestFit="1" customWidth="1"/>
    <col min="3558" max="3558" width="9.90625" bestFit="1" customWidth="1"/>
    <col min="3559" max="3559" width="10.81640625" bestFit="1" customWidth="1"/>
    <col min="3560" max="3560" width="9.90625" bestFit="1" customWidth="1"/>
    <col min="3561" max="3561" width="7.81640625" bestFit="1" customWidth="1"/>
    <col min="3562" max="3562" width="9.90625" bestFit="1" customWidth="1"/>
    <col min="3563" max="3563" width="15.54296875" bestFit="1" customWidth="1"/>
    <col min="3564" max="3564" width="9.90625" bestFit="1" customWidth="1"/>
    <col min="3565" max="3565" width="13.36328125" bestFit="1" customWidth="1"/>
    <col min="3566" max="3566" width="9.90625" bestFit="1" customWidth="1"/>
    <col min="3567" max="3567" width="17" bestFit="1" customWidth="1"/>
    <col min="3568" max="3568" width="9.90625" bestFit="1" customWidth="1"/>
    <col min="3569" max="3569" width="13" bestFit="1" customWidth="1"/>
    <col min="3570" max="3570" width="9.90625" bestFit="1" customWidth="1"/>
    <col min="3571" max="3571" width="17" bestFit="1" customWidth="1"/>
    <col min="3572" max="3572" width="9.90625" bestFit="1" customWidth="1"/>
    <col min="3573" max="3573" width="13.90625" bestFit="1" customWidth="1"/>
    <col min="3574" max="3574" width="9.90625" bestFit="1" customWidth="1"/>
    <col min="3575" max="3575" width="15.7265625" bestFit="1" customWidth="1"/>
    <col min="3576" max="3576" width="9.90625" bestFit="1" customWidth="1"/>
    <col min="3577" max="3577" width="7.08984375" bestFit="1" customWidth="1"/>
    <col min="3578" max="3578" width="9.90625" bestFit="1" customWidth="1"/>
    <col min="3579" max="3579" width="13.36328125" bestFit="1" customWidth="1"/>
    <col min="3580" max="3580" width="9.90625" bestFit="1" customWidth="1"/>
    <col min="3581" max="3581" width="7.81640625" bestFit="1" customWidth="1"/>
    <col min="3582" max="3582" width="9.90625" bestFit="1" customWidth="1"/>
    <col min="3583" max="3583" width="7.08984375" bestFit="1" customWidth="1"/>
    <col min="3584" max="3584" width="9.90625" bestFit="1" customWidth="1"/>
    <col min="3585" max="3585" width="12" bestFit="1" customWidth="1"/>
    <col min="3586" max="3586" width="9.90625" bestFit="1" customWidth="1"/>
    <col min="3587" max="3587" width="15.7265625" bestFit="1" customWidth="1"/>
    <col min="3588" max="3588" width="9.90625" bestFit="1" customWidth="1"/>
    <col min="3589" max="3589" width="12" bestFit="1" customWidth="1"/>
    <col min="3590" max="3590" width="9.90625" bestFit="1" customWidth="1"/>
    <col min="3591" max="3591" width="12" bestFit="1" customWidth="1"/>
    <col min="3592" max="3592" width="9.90625" bestFit="1" customWidth="1"/>
    <col min="3593" max="3593" width="15.54296875" bestFit="1" customWidth="1"/>
    <col min="3594" max="3594" width="9.90625" bestFit="1" customWidth="1"/>
    <col min="3595" max="3595" width="15.7265625" bestFit="1" customWidth="1"/>
    <col min="3596" max="3596" width="9.90625" bestFit="1" customWidth="1"/>
    <col min="3597" max="3597" width="7" bestFit="1" customWidth="1"/>
    <col min="3598" max="3598" width="9.90625" bestFit="1" customWidth="1"/>
    <col min="3599" max="3599" width="13.90625" bestFit="1" customWidth="1"/>
    <col min="3600" max="3600" width="9.90625" bestFit="1" customWidth="1"/>
    <col min="3601" max="3601" width="17.08984375" bestFit="1" customWidth="1"/>
    <col min="3602" max="3602" width="9.90625" bestFit="1" customWidth="1"/>
    <col min="3603" max="3603" width="9.26953125" bestFit="1" customWidth="1"/>
    <col min="3604" max="3604" width="9.90625" bestFit="1" customWidth="1"/>
    <col min="3605" max="3605" width="11.6328125" bestFit="1" customWidth="1"/>
    <col min="3606" max="3606" width="9.90625" bestFit="1" customWidth="1"/>
    <col min="3607" max="3607" width="18.36328125" bestFit="1" customWidth="1"/>
    <col min="3608" max="3608" width="9.90625" bestFit="1" customWidth="1"/>
    <col min="3609" max="3609" width="13.36328125" bestFit="1" customWidth="1"/>
    <col min="3610" max="3610" width="9.90625" bestFit="1" customWidth="1"/>
    <col min="3611" max="3611" width="6.90625" bestFit="1" customWidth="1"/>
    <col min="3612" max="3612" width="9.90625" bestFit="1" customWidth="1"/>
    <col min="3613" max="3613" width="18.36328125" bestFit="1" customWidth="1"/>
    <col min="3614" max="3614" width="9.90625" bestFit="1" customWidth="1"/>
    <col min="3615" max="3615" width="7.08984375" bestFit="1" customWidth="1"/>
    <col min="3616" max="3616" width="9.90625" bestFit="1" customWidth="1"/>
    <col min="3617" max="3617" width="13.36328125" bestFit="1" customWidth="1"/>
    <col min="3618" max="3618" width="9.90625" bestFit="1" customWidth="1"/>
    <col min="3619" max="3619" width="7" bestFit="1" customWidth="1"/>
    <col min="3620" max="3620" width="9.90625" bestFit="1" customWidth="1"/>
    <col min="3621" max="3621" width="17.08984375" bestFit="1" customWidth="1"/>
    <col min="3622" max="3622" width="9.90625" bestFit="1" customWidth="1"/>
    <col min="3623" max="3623" width="17.08984375" bestFit="1" customWidth="1"/>
    <col min="3624" max="3624" width="9.90625" bestFit="1" customWidth="1"/>
    <col min="3625" max="3625" width="10.81640625" bestFit="1" customWidth="1"/>
    <col min="3626" max="3626" width="9.90625" bestFit="1" customWidth="1"/>
    <col min="3627" max="3627" width="7" bestFit="1" customWidth="1"/>
    <col min="3628" max="3628" width="9.90625" bestFit="1" customWidth="1"/>
    <col min="3629" max="3629" width="6.90625" bestFit="1" customWidth="1"/>
    <col min="3630" max="3630" width="9.90625" bestFit="1" customWidth="1"/>
    <col min="3631" max="3631" width="12.90625" bestFit="1" customWidth="1"/>
    <col min="3632" max="3632" width="9.90625" bestFit="1" customWidth="1"/>
    <col min="3633" max="3633" width="15.7265625" bestFit="1" customWidth="1"/>
    <col min="3634" max="3634" width="9.90625" bestFit="1" customWidth="1"/>
    <col min="3635" max="3635" width="9.26953125" bestFit="1" customWidth="1"/>
    <col min="3636" max="3636" width="9.90625" bestFit="1" customWidth="1"/>
    <col min="3637" max="3637" width="12" bestFit="1" customWidth="1"/>
    <col min="3638" max="3638" width="9.90625" bestFit="1" customWidth="1"/>
    <col min="3639" max="3639" width="9.26953125" bestFit="1" customWidth="1"/>
    <col min="3640" max="3640" width="9.90625" bestFit="1" customWidth="1"/>
    <col min="3641" max="3641" width="15.54296875" bestFit="1" customWidth="1"/>
    <col min="3642" max="3642" width="9.90625" bestFit="1" customWidth="1"/>
    <col min="3643" max="3643" width="13" bestFit="1" customWidth="1"/>
    <col min="3644" max="3644" width="9.90625" bestFit="1" customWidth="1"/>
    <col min="3645" max="3645" width="13.36328125" bestFit="1" customWidth="1"/>
    <col min="3646" max="3646" width="9.90625" bestFit="1" customWidth="1"/>
    <col min="3647" max="3647" width="11.6328125" bestFit="1" customWidth="1"/>
    <col min="3648" max="3648" width="9.90625" bestFit="1" customWidth="1"/>
    <col min="3649" max="3649" width="15.54296875" bestFit="1" customWidth="1"/>
    <col min="3650" max="3650" width="9.90625" bestFit="1" customWidth="1"/>
    <col min="3651" max="3651" width="15.7265625" bestFit="1" customWidth="1"/>
    <col min="3652" max="3652" width="9.90625" bestFit="1" customWidth="1"/>
    <col min="3653" max="3653" width="17" bestFit="1" customWidth="1"/>
    <col min="3654" max="3654" width="9.90625" bestFit="1" customWidth="1"/>
    <col min="3655" max="3655" width="15.54296875" bestFit="1" customWidth="1"/>
    <col min="3656" max="3656" width="9.90625" bestFit="1" customWidth="1"/>
    <col min="3657" max="3657" width="11.6328125" bestFit="1" customWidth="1"/>
    <col min="3658" max="3658" width="9.90625" bestFit="1" customWidth="1"/>
    <col min="3659" max="3659" width="15.54296875" bestFit="1" customWidth="1"/>
    <col min="3660" max="3660" width="9.90625" bestFit="1" customWidth="1"/>
    <col min="3661" max="3661" width="13.90625" bestFit="1" customWidth="1"/>
    <col min="3662" max="3662" width="9.90625" bestFit="1" customWidth="1"/>
    <col min="3663" max="3663" width="7" bestFit="1" customWidth="1"/>
    <col min="3664" max="3664" width="9.90625" bestFit="1" customWidth="1"/>
    <col min="3665" max="3665" width="9.26953125" bestFit="1" customWidth="1"/>
    <col min="3666" max="3666" width="9.90625" bestFit="1" customWidth="1"/>
    <col min="3667" max="3667" width="7" bestFit="1" customWidth="1"/>
    <col min="3668" max="3668" width="9.90625" bestFit="1" customWidth="1"/>
    <col min="3669" max="3669" width="7" bestFit="1" customWidth="1"/>
    <col min="3670" max="3670" width="9.90625" bestFit="1" customWidth="1"/>
    <col min="3671" max="3671" width="7.08984375" bestFit="1" customWidth="1"/>
    <col min="3672" max="3672" width="9.90625" bestFit="1" customWidth="1"/>
    <col min="3673" max="3673" width="6.6328125" bestFit="1" customWidth="1"/>
    <col min="3674" max="3674" width="9.90625" bestFit="1" customWidth="1"/>
    <col min="3675" max="3675" width="6.6328125" bestFit="1" customWidth="1"/>
    <col min="3676" max="3676" width="9.90625" bestFit="1" customWidth="1"/>
    <col min="3677" max="3677" width="7" bestFit="1" customWidth="1"/>
    <col min="3678" max="3678" width="9.90625" bestFit="1" customWidth="1"/>
    <col min="3679" max="3679" width="6.6328125" bestFit="1" customWidth="1"/>
    <col min="3680" max="3680" width="9.90625" bestFit="1" customWidth="1"/>
    <col min="3681" max="3681" width="7" bestFit="1" customWidth="1"/>
    <col min="3682" max="3682" width="9.90625" bestFit="1" customWidth="1"/>
    <col min="3683" max="3683" width="7.08984375" bestFit="1" customWidth="1"/>
    <col min="3684" max="3684" width="9.90625" bestFit="1" customWidth="1"/>
    <col min="3685" max="3685" width="18.36328125" bestFit="1" customWidth="1"/>
    <col min="3686" max="3686" width="9.90625" bestFit="1" customWidth="1"/>
    <col min="3687" max="3687" width="16.7265625" bestFit="1" customWidth="1"/>
    <col min="3688" max="3688" width="9.90625" bestFit="1" customWidth="1"/>
    <col min="3689" max="3689" width="6.6328125" bestFit="1" customWidth="1"/>
    <col min="3690" max="3690" width="9.90625" bestFit="1" customWidth="1"/>
    <col min="3691" max="3691" width="7" bestFit="1" customWidth="1"/>
    <col min="3692" max="3692" width="9.90625" bestFit="1" customWidth="1"/>
    <col min="3693" max="3693" width="7" bestFit="1" customWidth="1"/>
    <col min="3694" max="3694" width="9.90625" bestFit="1" customWidth="1"/>
    <col min="3695" max="3695" width="6.6328125" bestFit="1" customWidth="1"/>
    <col min="3696" max="3696" width="9.90625" bestFit="1" customWidth="1"/>
    <col min="3697" max="3697" width="6.6328125" bestFit="1" customWidth="1"/>
    <col min="3698" max="3698" width="9.90625" bestFit="1" customWidth="1"/>
    <col min="3699" max="3699" width="15.7265625" bestFit="1" customWidth="1"/>
    <col min="3700" max="3700" width="9.90625" bestFit="1" customWidth="1"/>
    <col min="3701" max="3701" width="13" bestFit="1" customWidth="1"/>
    <col min="3702" max="3702" width="9.90625" bestFit="1" customWidth="1"/>
    <col min="3703" max="3703" width="15.7265625" bestFit="1" customWidth="1"/>
    <col min="3704" max="3704" width="9.90625" bestFit="1" customWidth="1"/>
    <col min="3705" max="3705" width="6.90625" bestFit="1" customWidth="1"/>
    <col min="3706" max="3706" width="9.90625" bestFit="1" customWidth="1"/>
    <col min="3707" max="3707" width="16.7265625" bestFit="1" customWidth="1"/>
    <col min="3708" max="3708" width="9.90625" bestFit="1" customWidth="1"/>
    <col min="3709" max="3709" width="7" bestFit="1" customWidth="1"/>
    <col min="3710" max="3710" width="9.90625" bestFit="1" customWidth="1"/>
    <col min="3711" max="3711" width="13.90625" bestFit="1" customWidth="1"/>
    <col min="3712" max="3712" width="9.90625" bestFit="1" customWidth="1"/>
    <col min="3713" max="3713" width="15.54296875" bestFit="1" customWidth="1"/>
    <col min="3714" max="3714" width="9.90625" bestFit="1" customWidth="1"/>
    <col min="3715" max="3715" width="13.36328125" bestFit="1" customWidth="1"/>
    <col min="3716" max="3716" width="9.90625" bestFit="1" customWidth="1"/>
    <col min="3717" max="3717" width="13" bestFit="1" customWidth="1"/>
    <col min="3718" max="3718" width="9.90625" bestFit="1" customWidth="1"/>
    <col min="3719" max="3719" width="13.90625" bestFit="1" customWidth="1"/>
    <col min="3720" max="3720" width="9.90625" bestFit="1" customWidth="1"/>
    <col min="3721" max="3721" width="15.54296875" bestFit="1" customWidth="1"/>
    <col min="3722" max="3722" width="9.90625" bestFit="1" customWidth="1"/>
    <col min="3723" max="3723" width="10.81640625" bestFit="1" customWidth="1"/>
    <col min="3724" max="3724" width="9.90625" bestFit="1" customWidth="1"/>
    <col min="3725" max="3725" width="6.90625" bestFit="1" customWidth="1"/>
    <col min="3726" max="3726" width="9.90625" bestFit="1" customWidth="1"/>
    <col min="3727" max="3727" width="7.08984375" bestFit="1" customWidth="1"/>
    <col min="3728" max="3728" width="9.90625" bestFit="1" customWidth="1"/>
    <col min="3729" max="3729" width="13.36328125" bestFit="1" customWidth="1"/>
    <col min="3730" max="3730" width="9.90625" bestFit="1" customWidth="1"/>
    <col min="3731" max="3731" width="7.81640625" bestFit="1" customWidth="1"/>
    <col min="3732" max="3732" width="9.90625" bestFit="1" customWidth="1"/>
    <col min="3733" max="3733" width="7.08984375" bestFit="1" customWidth="1"/>
    <col min="3734" max="3734" width="9.90625" bestFit="1" customWidth="1"/>
    <col min="3735" max="3735" width="7.81640625" bestFit="1" customWidth="1"/>
    <col min="3736" max="3736" width="9.90625" bestFit="1" customWidth="1"/>
    <col min="3737" max="3737" width="16.7265625" bestFit="1" customWidth="1"/>
    <col min="3738" max="3738" width="9.90625" bestFit="1" customWidth="1"/>
    <col min="3739" max="3739" width="15.54296875" bestFit="1" customWidth="1"/>
    <col min="3740" max="3740" width="9.90625" bestFit="1" customWidth="1"/>
    <col min="3741" max="3741" width="15.7265625" bestFit="1" customWidth="1"/>
    <col min="3742" max="3742" width="9.90625" bestFit="1" customWidth="1"/>
    <col min="3743" max="3743" width="7" bestFit="1" customWidth="1"/>
    <col min="3744" max="3744" width="9.90625" bestFit="1" customWidth="1"/>
    <col min="3745" max="3745" width="13.36328125" bestFit="1" customWidth="1"/>
    <col min="3746" max="3746" width="9.90625" bestFit="1" customWidth="1"/>
    <col min="3747" max="3747" width="12" bestFit="1" customWidth="1"/>
    <col min="3748" max="3748" width="9.90625" bestFit="1" customWidth="1"/>
    <col min="3749" max="3749" width="17.08984375" bestFit="1" customWidth="1"/>
    <col min="3750" max="3750" width="9.90625" bestFit="1" customWidth="1"/>
    <col min="3751" max="3751" width="7.81640625" bestFit="1" customWidth="1"/>
    <col min="3752" max="3752" width="9.90625" bestFit="1" customWidth="1"/>
    <col min="3753" max="3753" width="10.81640625" bestFit="1" customWidth="1"/>
    <col min="3754" max="3754" width="9.90625" bestFit="1" customWidth="1"/>
    <col min="3755" max="3755" width="13.90625" bestFit="1" customWidth="1"/>
    <col min="3756" max="3756" width="9.90625" bestFit="1" customWidth="1"/>
    <col min="3757" max="3757" width="18.36328125" bestFit="1" customWidth="1"/>
    <col min="3758" max="3758" width="9.90625" bestFit="1" customWidth="1"/>
    <col min="3759" max="3759" width="13" bestFit="1" customWidth="1"/>
    <col min="3760" max="3760" width="9.90625" bestFit="1" customWidth="1"/>
    <col min="3761" max="3761" width="17.08984375" bestFit="1" customWidth="1"/>
    <col min="3762" max="3762" width="9.90625" bestFit="1" customWidth="1"/>
    <col min="3763" max="3763" width="11.6328125" bestFit="1" customWidth="1"/>
    <col min="3764" max="3764" width="9.90625" bestFit="1" customWidth="1"/>
    <col min="3765" max="3765" width="12.90625" bestFit="1" customWidth="1"/>
    <col min="3766" max="3766" width="9.90625" bestFit="1" customWidth="1"/>
    <col min="3767" max="3767" width="7" bestFit="1" customWidth="1"/>
    <col min="3768" max="3768" width="9.90625" bestFit="1" customWidth="1"/>
    <col min="3769" max="3769" width="19.453125" bestFit="1" customWidth="1"/>
    <col min="3770" max="3770" width="9.90625" bestFit="1" customWidth="1"/>
    <col min="3771" max="3771" width="19.453125" bestFit="1" customWidth="1"/>
    <col min="3772" max="3772" width="9.90625" bestFit="1" customWidth="1"/>
    <col min="3773" max="3773" width="19.453125" bestFit="1" customWidth="1"/>
    <col min="3774" max="3774" width="9.90625" bestFit="1" customWidth="1"/>
    <col min="3775" max="3775" width="12.90625" bestFit="1" customWidth="1"/>
    <col min="3776" max="3776" width="9.90625" bestFit="1" customWidth="1"/>
    <col min="3777" max="3777" width="15.7265625" bestFit="1" customWidth="1"/>
    <col min="3778" max="3778" width="9.90625" bestFit="1" customWidth="1"/>
    <col min="3779" max="3779" width="18.36328125" bestFit="1" customWidth="1"/>
    <col min="3780" max="3780" width="9.90625" bestFit="1" customWidth="1"/>
    <col min="3781" max="3781" width="6.90625" bestFit="1" customWidth="1"/>
    <col min="3782" max="3782" width="9.90625" bestFit="1" customWidth="1"/>
    <col min="3783" max="3783" width="7.81640625" bestFit="1" customWidth="1"/>
    <col min="3784" max="3784" width="9.90625" bestFit="1" customWidth="1"/>
    <col min="3785" max="3785" width="7" bestFit="1" customWidth="1"/>
    <col min="3786" max="3786" width="9.90625" bestFit="1" customWidth="1"/>
    <col min="3787" max="3787" width="16.7265625" bestFit="1" customWidth="1"/>
    <col min="3788" max="3788" width="9.90625" bestFit="1" customWidth="1"/>
    <col min="3789" max="3789" width="19.453125" bestFit="1" customWidth="1"/>
    <col min="3790" max="3790" width="9.90625" bestFit="1" customWidth="1"/>
    <col min="3791" max="3791" width="12.90625" bestFit="1" customWidth="1"/>
    <col min="3792" max="3792" width="9.90625" bestFit="1" customWidth="1"/>
    <col min="3793" max="3793" width="18.36328125" bestFit="1" customWidth="1"/>
    <col min="3794" max="3794" width="9.90625" bestFit="1" customWidth="1"/>
    <col min="3795" max="3795" width="11.6328125" bestFit="1" customWidth="1"/>
    <col min="3796" max="3796" width="9.90625" bestFit="1" customWidth="1"/>
    <col min="3797" max="3797" width="15.54296875" bestFit="1" customWidth="1"/>
    <col min="3798" max="3798" width="9.90625" bestFit="1" customWidth="1"/>
    <col min="3799" max="3799" width="12.90625" bestFit="1" customWidth="1"/>
    <col min="3800" max="3800" width="9.90625" bestFit="1" customWidth="1"/>
    <col min="3801" max="3801" width="6.90625" bestFit="1" customWidth="1"/>
    <col min="3802" max="3802" width="9.90625" bestFit="1" customWidth="1"/>
    <col min="3803" max="3803" width="6.6328125" bestFit="1" customWidth="1"/>
    <col min="3804" max="3804" width="9.90625" bestFit="1" customWidth="1"/>
    <col min="3805" max="3805" width="19.453125" bestFit="1" customWidth="1"/>
    <col min="3806" max="3806" width="9.90625" bestFit="1" customWidth="1"/>
    <col min="3807" max="3807" width="7.08984375" bestFit="1" customWidth="1"/>
    <col min="3808" max="3808" width="9.90625" bestFit="1" customWidth="1"/>
    <col min="3809" max="3809" width="7.08984375" bestFit="1" customWidth="1"/>
    <col min="3810" max="3810" width="9.90625" bestFit="1" customWidth="1"/>
    <col min="3811" max="3811" width="7" bestFit="1" customWidth="1"/>
    <col min="3812" max="3812" width="9.90625" bestFit="1" customWidth="1"/>
    <col min="3813" max="3813" width="7.81640625" bestFit="1" customWidth="1"/>
    <col min="3814" max="3814" width="9.90625" bestFit="1" customWidth="1"/>
    <col min="3815" max="3815" width="6.6328125" bestFit="1" customWidth="1"/>
    <col min="3816" max="3816" width="9.90625" bestFit="1" customWidth="1"/>
    <col min="3817" max="3817" width="13" bestFit="1" customWidth="1"/>
    <col min="3818" max="3818" width="9.90625" bestFit="1" customWidth="1"/>
    <col min="3819" max="3819" width="17" bestFit="1" customWidth="1"/>
    <col min="3820" max="3820" width="9.90625" bestFit="1" customWidth="1"/>
    <col min="3821" max="3821" width="17" bestFit="1" customWidth="1"/>
    <col min="3822" max="3822" width="9.90625" bestFit="1" customWidth="1"/>
    <col min="3823" max="3823" width="13" bestFit="1" customWidth="1"/>
    <col min="3824" max="3824" width="9.90625" bestFit="1" customWidth="1"/>
    <col min="3825" max="3825" width="13" bestFit="1" customWidth="1"/>
    <col min="3826" max="3826" width="9.90625" bestFit="1" customWidth="1"/>
    <col min="3827" max="3827" width="15.54296875" bestFit="1" customWidth="1"/>
    <col min="3828" max="3828" width="9.90625" bestFit="1" customWidth="1"/>
    <col min="3829" max="3829" width="6.6328125" bestFit="1" customWidth="1"/>
    <col min="3830" max="3830" width="9.90625" bestFit="1" customWidth="1"/>
    <col min="3831" max="3831" width="17" bestFit="1" customWidth="1"/>
    <col min="3832" max="3832" width="9.90625" bestFit="1" customWidth="1"/>
    <col min="3833" max="3833" width="12" bestFit="1" customWidth="1"/>
    <col min="3834" max="3834" width="9.90625" bestFit="1" customWidth="1"/>
    <col min="3835" max="3835" width="17.08984375" bestFit="1" customWidth="1"/>
    <col min="3836" max="3836" width="9.90625" bestFit="1" customWidth="1"/>
    <col min="3837" max="3837" width="11.6328125" bestFit="1" customWidth="1"/>
    <col min="3838" max="3838" width="9.90625" bestFit="1" customWidth="1"/>
    <col min="3839" max="3839" width="16.7265625" bestFit="1" customWidth="1"/>
    <col min="3840" max="3840" width="9.90625" bestFit="1" customWidth="1"/>
    <col min="3841" max="3841" width="19.453125" bestFit="1" customWidth="1"/>
    <col min="3842" max="3842" width="9.90625" bestFit="1" customWidth="1"/>
    <col min="3843" max="3843" width="12" bestFit="1" customWidth="1"/>
    <col min="3844" max="3844" width="9.90625" bestFit="1" customWidth="1"/>
    <col min="3845" max="3845" width="12.90625" bestFit="1" customWidth="1"/>
    <col min="3846" max="3846" width="9.90625" bestFit="1" customWidth="1"/>
    <col min="3847" max="3847" width="7.81640625" bestFit="1" customWidth="1"/>
    <col min="3848" max="3848" width="9.90625" bestFit="1" customWidth="1"/>
    <col min="3849" max="3849" width="9.26953125" bestFit="1" customWidth="1"/>
    <col min="3850" max="3850" width="9.90625" bestFit="1" customWidth="1"/>
    <col min="3851" max="3851" width="17.08984375" bestFit="1" customWidth="1"/>
    <col min="3852" max="3852" width="9.90625" bestFit="1" customWidth="1"/>
    <col min="3853" max="3853" width="11.6328125" bestFit="1" customWidth="1"/>
    <col min="3854" max="3854" width="9.90625" bestFit="1" customWidth="1"/>
    <col min="3855" max="3855" width="7.08984375" bestFit="1" customWidth="1"/>
    <col min="3856" max="3856" width="9.90625" bestFit="1" customWidth="1"/>
    <col min="3857" max="3857" width="9.26953125" bestFit="1" customWidth="1"/>
    <col min="3858" max="3858" width="9.90625" bestFit="1" customWidth="1"/>
    <col min="3859" max="3859" width="17.08984375" bestFit="1" customWidth="1"/>
    <col min="3860" max="3860" width="9.90625" bestFit="1" customWidth="1"/>
    <col min="3861" max="3861" width="10.81640625" bestFit="1" customWidth="1"/>
    <col min="3862" max="3862" width="9.90625" bestFit="1" customWidth="1"/>
    <col min="3863" max="3863" width="6.6328125" bestFit="1" customWidth="1"/>
    <col min="3864" max="3864" width="9.90625" bestFit="1" customWidth="1"/>
    <col min="3865" max="3865" width="6.6328125" bestFit="1" customWidth="1"/>
    <col min="3866" max="3866" width="9.90625" bestFit="1" customWidth="1"/>
    <col min="3867" max="3867" width="18.36328125" bestFit="1" customWidth="1"/>
    <col min="3868" max="3868" width="9.90625" bestFit="1" customWidth="1"/>
    <col min="3869" max="3869" width="11.6328125" bestFit="1" customWidth="1"/>
    <col min="3870" max="3870" width="9.90625" bestFit="1" customWidth="1"/>
    <col min="3871" max="3871" width="15.7265625" bestFit="1" customWidth="1"/>
    <col min="3872" max="3872" width="9.90625" bestFit="1" customWidth="1"/>
    <col min="3873" max="3873" width="18.36328125" bestFit="1" customWidth="1"/>
    <col min="3874" max="3874" width="9.90625" bestFit="1" customWidth="1"/>
    <col min="3875" max="3875" width="13.36328125" bestFit="1" customWidth="1"/>
    <col min="3876" max="3876" width="9.90625" bestFit="1" customWidth="1"/>
    <col min="3877" max="3877" width="10.81640625" bestFit="1" customWidth="1"/>
    <col min="3878" max="3878" width="9.90625" bestFit="1" customWidth="1"/>
    <col min="3879" max="3879" width="13.90625" bestFit="1" customWidth="1"/>
    <col min="3880" max="3880" width="9.90625" bestFit="1" customWidth="1"/>
    <col min="3881" max="3881" width="11.6328125" bestFit="1" customWidth="1"/>
    <col min="3882" max="3882" width="9.90625" bestFit="1" customWidth="1"/>
    <col min="3883" max="3883" width="13.90625" bestFit="1" customWidth="1"/>
    <col min="3884" max="3884" width="9.90625" bestFit="1" customWidth="1"/>
    <col min="3885" max="3885" width="13.90625" bestFit="1" customWidth="1"/>
    <col min="3886" max="3886" width="9.90625" bestFit="1" customWidth="1"/>
    <col min="3887" max="3887" width="6.6328125" bestFit="1" customWidth="1"/>
    <col min="3888" max="3888" width="9.90625" bestFit="1" customWidth="1"/>
    <col min="3889" max="3889" width="15.7265625" bestFit="1" customWidth="1"/>
    <col min="3890" max="3890" width="9.90625" bestFit="1" customWidth="1"/>
    <col min="3891" max="3891" width="13" bestFit="1" customWidth="1"/>
    <col min="3892" max="3892" width="9.90625" bestFit="1" customWidth="1"/>
    <col min="3893" max="3893" width="19.453125" bestFit="1" customWidth="1"/>
    <col min="3894" max="3894" width="9.90625" bestFit="1" customWidth="1"/>
    <col min="3895" max="3895" width="7.08984375" bestFit="1" customWidth="1"/>
    <col min="3896" max="3896" width="9.90625" bestFit="1" customWidth="1"/>
    <col min="3897" max="3897" width="12.90625" bestFit="1" customWidth="1"/>
    <col min="3898" max="3898" width="9.90625" bestFit="1" customWidth="1"/>
    <col min="3899" max="3899" width="19.453125" bestFit="1" customWidth="1"/>
    <col min="3900" max="3900" width="9.90625" bestFit="1" customWidth="1"/>
    <col min="3901" max="3901" width="13" bestFit="1" customWidth="1"/>
    <col min="3902" max="3902" width="9.90625" bestFit="1" customWidth="1"/>
    <col min="3903" max="3903" width="17" bestFit="1" customWidth="1"/>
    <col min="3904" max="3904" width="9.90625" bestFit="1" customWidth="1"/>
    <col min="3905" max="3905" width="16.7265625" bestFit="1" customWidth="1"/>
    <col min="3906" max="3906" width="9.90625" bestFit="1" customWidth="1"/>
    <col min="3907" max="3907" width="6.6328125" bestFit="1" customWidth="1"/>
    <col min="3908" max="3908" width="9.90625" bestFit="1" customWidth="1"/>
    <col min="3909" max="3909" width="7" bestFit="1" customWidth="1"/>
    <col min="3910" max="3910" width="9.90625" bestFit="1" customWidth="1"/>
    <col min="3911" max="3911" width="6.6328125" bestFit="1" customWidth="1"/>
    <col min="3912" max="3912" width="9.90625" bestFit="1" customWidth="1"/>
    <col min="3913" max="3913" width="7" bestFit="1" customWidth="1"/>
    <col min="3914" max="3914" width="9.90625" bestFit="1" customWidth="1"/>
    <col min="3915" max="3915" width="7.81640625" bestFit="1" customWidth="1"/>
    <col min="3916" max="3916" width="9.90625" bestFit="1" customWidth="1"/>
    <col min="3917" max="3917" width="15.54296875" bestFit="1" customWidth="1"/>
    <col min="3918" max="3918" width="9.90625" bestFit="1" customWidth="1"/>
    <col min="3919" max="3919" width="19.453125" bestFit="1" customWidth="1"/>
    <col min="3920" max="3920" width="9.90625" bestFit="1" customWidth="1"/>
    <col min="3921" max="3921" width="13.36328125" bestFit="1" customWidth="1"/>
    <col min="3922" max="3922" width="9.90625" bestFit="1" customWidth="1"/>
    <col min="3923" max="3923" width="9.26953125" bestFit="1" customWidth="1"/>
    <col min="3924" max="3924" width="9.90625" bestFit="1" customWidth="1"/>
    <col min="3925" max="3925" width="7.81640625" bestFit="1" customWidth="1"/>
    <col min="3926" max="3926" width="9.90625" bestFit="1" customWidth="1"/>
    <col min="3927" max="3927" width="13.90625" bestFit="1" customWidth="1"/>
    <col min="3928" max="3928" width="9.90625" bestFit="1" customWidth="1"/>
    <col min="3929" max="3929" width="12" bestFit="1" customWidth="1"/>
    <col min="3930" max="3930" width="9.90625" bestFit="1" customWidth="1"/>
    <col min="3931" max="3931" width="12.90625" bestFit="1" customWidth="1"/>
    <col min="3932" max="3932" width="9.90625" bestFit="1" customWidth="1"/>
    <col min="3933" max="3933" width="18.36328125" bestFit="1" customWidth="1"/>
    <col min="3934" max="3934" width="9.90625" bestFit="1" customWidth="1"/>
    <col min="3935" max="3935" width="6.6328125" bestFit="1" customWidth="1"/>
    <col min="3936" max="3936" width="9.90625" bestFit="1" customWidth="1"/>
    <col min="3937" max="3937" width="15.7265625" bestFit="1" customWidth="1"/>
    <col min="3938" max="3938" width="9.90625" bestFit="1" customWidth="1"/>
    <col min="3939" max="3939" width="19.453125" bestFit="1" customWidth="1"/>
    <col min="3940" max="3940" width="9.90625" bestFit="1" customWidth="1"/>
    <col min="3941" max="3941" width="17.08984375" bestFit="1" customWidth="1"/>
    <col min="3942" max="3942" width="9.90625" bestFit="1" customWidth="1"/>
    <col min="3943" max="3943" width="9.26953125" bestFit="1" customWidth="1"/>
    <col min="3944" max="3944" width="9.90625" bestFit="1" customWidth="1"/>
    <col min="3945" max="3945" width="17.08984375" bestFit="1" customWidth="1"/>
    <col min="3946" max="3946" width="9.90625" bestFit="1" customWidth="1"/>
    <col min="3947" max="3947" width="10.81640625" bestFit="1" customWidth="1"/>
    <col min="3948" max="3948" width="9.90625" bestFit="1" customWidth="1"/>
    <col min="3949" max="3949" width="18.36328125" bestFit="1" customWidth="1"/>
    <col min="3950" max="3950" width="9.90625" bestFit="1" customWidth="1"/>
    <col min="3951" max="3951" width="7.81640625" bestFit="1" customWidth="1"/>
    <col min="3952" max="3952" width="9.90625" bestFit="1" customWidth="1"/>
    <col min="3953" max="3953" width="13.36328125" bestFit="1" customWidth="1"/>
    <col min="3954" max="3954" width="9.90625" bestFit="1" customWidth="1"/>
    <col min="3955" max="3955" width="13" bestFit="1" customWidth="1"/>
    <col min="3956" max="3956" width="9.90625" bestFit="1" customWidth="1"/>
    <col min="3957" max="3957" width="6.6328125" bestFit="1" customWidth="1"/>
    <col min="3958" max="3958" width="9.90625" bestFit="1" customWidth="1"/>
    <col min="3959" max="3959" width="7.81640625" bestFit="1" customWidth="1"/>
    <col min="3960" max="3960" width="9.90625" bestFit="1" customWidth="1"/>
    <col min="3961" max="3961" width="16.7265625" bestFit="1" customWidth="1"/>
    <col min="3962" max="3962" width="9.90625" bestFit="1" customWidth="1"/>
    <col min="3963" max="3963" width="7.81640625" bestFit="1" customWidth="1"/>
    <col min="3964" max="3964" width="9.90625" bestFit="1" customWidth="1"/>
    <col min="3965" max="3965" width="6.6328125" bestFit="1" customWidth="1"/>
    <col min="3966" max="3966" width="9.90625" bestFit="1" customWidth="1"/>
    <col min="3967" max="3967" width="12.90625" bestFit="1" customWidth="1"/>
    <col min="3968" max="3968" width="9.90625" bestFit="1" customWidth="1"/>
    <col min="3969" max="3969" width="7.81640625" bestFit="1" customWidth="1"/>
    <col min="3970" max="3970" width="9.90625" bestFit="1" customWidth="1"/>
    <col min="3971" max="3971" width="16.7265625" bestFit="1" customWidth="1"/>
    <col min="3972" max="3972" width="9.90625" bestFit="1" customWidth="1"/>
    <col min="3973" max="3973" width="12" bestFit="1" customWidth="1"/>
    <col min="3974" max="3974" width="9.90625" bestFit="1" customWidth="1"/>
    <col min="3975" max="3975" width="13.90625" bestFit="1" customWidth="1"/>
    <col min="3976" max="3976" width="9.90625" bestFit="1" customWidth="1"/>
    <col min="3977" max="3977" width="7" bestFit="1" customWidth="1"/>
    <col min="3978" max="3978" width="9.90625" bestFit="1" customWidth="1"/>
    <col min="3979" max="3979" width="13.36328125" bestFit="1" customWidth="1"/>
    <col min="3980" max="3980" width="9.90625" bestFit="1" customWidth="1"/>
    <col min="3981" max="3981" width="13.90625" bestFit="1" customWidth="1"/>
    <col min="3982" max="3982" width="9.90625" bestFit="1" customWidth="1"/>
    <col min="3983" max="3983" width="13.90625" bestFit="1" customWidth="1"/>
    <col min="3984" max="3984" width="9.90625" bestFit="1" customWidth="1"/>
    <col min="3985" max="3985" width="6.6328125" bestFit="1" customWidth="1"/>
    <col min="3986" max="3986" width="9.90625" bestFit="1" customWidth="1"/>
    <col min="3987" max="3987" width="7.81640625" bestFit="1" customWidth="1"/>
    <col min="3988" max="3988" width="9.90625" bestFit="1" customWidth="1"/>
    <col min="3989" max="3989" width="12.90625" bestFit="1" customWidth="1"/>
    <col min="3990" max="3990" width="9.90625" bestFit="1" customWidth="1"/>
    <col min="3991" max="3991" width="15.54296875" bestFit="1" customWidth="1"/>
    <col min="3992" max="3992" width="9.90625" bestFit="1" customWidth="1"/>
    <col min="3993" max="3993" width="12.90625" bestFit="1" customWidth="1"/>
    <col min="3994" max="3994" width="9.90625" bestFit="1" customWidth="1"/>
    <col min="3995" max="3995" width="18.36328125" bestFit="1" customWidth="1"/>
    <col min="3996" max="3996" width="9.90625" bestFit="1" customWidth="1"/>
    <col min="3997" max="3997" width="7.81640625" bestFit="1" customWidth="1"/>
    <col min="3998" max="3998" width="9.90625" bestFit="1" customWidth="1"/>
    <col min="3999" max="3999" width="7.81640625" bestFit="1" customWidth="1"/>
    <col min="4000" max="4000" width="9.90625" bestFit="1" customWidth="1"/>
    <col min="4001" max="4001" width="7.81640625" bestFit="1" customWidth="1"/>
    <col min="4002" max="4002" width="9.90625" bestFit="1" customWidth="1"/>
    <col min="4003" max="4003" width="13" bestFit="1" customWidth="1"/>
    <col min="4004" max="4004" width="9.90625" bestFit="1" customWidth="1"/>
    <col min="4005" max="4005" width="7.81640625" bestFit="1" customWidth="1"/>
    <col min="4006" max="4006" width="9.90625" bestFit="1" customWidth="1"/>
    <col min="4007" max="4007" width="9.26953125" bestFit="1" customWidth="1"/>
    <col min="4008" max="4008" width="9.90625" bestFit="1" customWidth="1"/>
    <col min="4009" max="4009" width="13.36328125" bestFit="1" customWidth="1"/>
    <col min="4010" max="4010" width="9.90625" bestFit="1" customWidth="1"/>
    <col min="4011" max="4011" width="11.6328125" bestFit="1" customWidth="1"/>
    <col min="4012" max="4012" width="9.90625" bestFit="1" customWidth="1"/>
    <col min="4013" max="4013" width="7.08984375" bestFit="1" customWidth="1"/>
    <col min="4014" max="4014" width="9.90625" bestFit="1" customWidth="1"/>
    <col min="4015" max="4015" width="12" bestFit="1" customWidth="1"/>
    <col min="4016" max="4016" width="9.90625" bestFit="1" customWidth="1"/>
    <col min="4017" max="4017" width="13.36328125" bestFit="1" customWidth="1"/>
    <col min="4018" max="4018" width="9.90625" bestFit="1" customWidth="1"/>
    <col min="4019" max="4019" width="7.08984375" bestFit="1" customWidth="1"/>
    <col min="4020" max="4020" width="9.90625" bestFit="1" customWidth="1"/>
    <col min="4021" max="4021" width="7.08984375" bestFit="1" customWidth="1"/>
    <col min="4022" max="4022" width="9.90625" bestFit="1" customWidth="1"/>
    <col min="4023" max="4023" width="19.453125" bestFit="1" customWidth="1"/>
    <col min="4024" max="4024" width="9.90625" bestFit="1" customWidth="1"/>
    <col min="4025" max="4025" width="13" bestFit="1" customWidth="1"/>
    <col min="4026" max="4026" width="9.90625" bestFit="1" customWidth="1"/>
    <col min="4027" max="4027" width="19.453125" bestFit="1" customWidth="1"/>
    <col min="4028" max="4028" width="9.90625" bestFit="1" customWidth="1"/>
    <col min="4029" max="4029" width="10.81640625" bestFit="1" customWidth="1"/>
    <col min="4030" max="4030" width="9.90625" bestFit="1" customWidth="1"/>
    <col min="4031" max="4031" width="7.81640625" bestFit="1" customWidth="1"/>
    <col min="4032" max="4032" width="9.90625" bestFit="1" customWidth="1"/>
    <col min="4033" max="4033" width="19.453125" bestFit="1" customWidth="1"/>
    <col min="4034" max="4034" width="9.90625" bestFit="1" customWidth="1"/>
    <col min="4035" max="4035" width="19.453125" bestFit="1" customWidth="1"/>
    <col min="4036" max="4036" width="9.90625" bestFit="1" customWidth="1"/>
    <col min="4037" max="4037" width="13" bestFit="1" customWidth="1"/>
    <col min="4038" max="4038" width="9.90625" bestFit="1" customWidth="1"/>
    <col min="4039" max="4039" width="19.453125" bestFit="1" customWidth="1"/>
    <col min="4040" max="4040" width="9.90625" bestFit="1" customWidth="1"/>
    <col min="4041" max="4041" width="17.08984375" bestFit="1" customWidth="1"/>
    <col min="4042" max="4042" width="9.90625" bestFit="1" customWidth="1"/>
    <col min="4043" max="4043" width="15.7265625" bestFit="1" customWidth="1"/>
    <col min="4044" max="4044" width="9.90625" bestFit="1" customWidth="1"/>
    <col min="4045" max="4045" width="10.81640625" bestFit="1" customWidth="1"/>
    <col min="4046" max="4046" width="9.90625" bestFit="1" customWidth="1"/>
    <col min="4047" max="4047" width="7.81640625" bestFit="1" customWidth="1"/>
    <col min="4048" max="4048" width="9.90625" bestFit="1" customWidth="1"/>
    <col min="4049" max="4049" width="17.08984375" bestFit="1" customWidth="1"/>
    <col min="4050" max="4050" width="9.90625" bestFit="1" customWidth="1"/>
    <col min="4051" max="4051" width="11.6328125" bestFit="1" customWidth="1"/>
    <col min="4052" max="4052" width="9.90625" bestFit="1" customWidth="1"/>
    <col min="4053" max="4053" width="19.453125" bestFit="1" customWidth="1"/>
    <col min="4054" max="4054" width="9.90625" bestFit="1" customWidth="1"/>
    <col min="4055" max="4055" width="7.08984375" bestFit="1" customWidth="1"/>
    <col min="4056" max="4056" width="9.90625" bestFit="1" customWidth="1"/>
    <col min="4057" max="4057" width="18.36328125" bestFit="1" customWidth="1"/>
    <col min="4058" max="4058" width="9.90625" bestFit="1" customWidth="1"/>
    <col min="4059" max="4059" width="13.36328125" bestFit="1" customWidth="1"/>
    <col min="4060" max="4060" width="9.90625" bestFit="1" customWidth="1"/>
    <col min="4061" max="4061" width="12.90625" bestFit="1" customWidth="1"/>
    <col min="4062" max="4062" width="9.90625" bestFit="1" customWidth="1"/>
    <col min="4063" max="4063" width="6.6328125" bestFit="1" customWidth="1"/>
    <col min="4064" max="4064" width="9.90625" bestFit="1" customWidth="1"/>
    <col min="4065" max="4065" width="12" bestFit="1" customWidth="1"/>
    <col min="4066" max="4066" width="9.90625" bestFit="1" customWidth="1"/>
    <col min="4067" max="4067" width="12.90625" bestFit="1" customWidth="1"/>
    <col min="4068" max="4068" width="9.90625" bestFit="1" customWidth="1"/>
    <col min="4069" max="4069" width="6.6328125" bestFit="1" customWidth="1"/>
    <col min="4070" max="4070" width="9.90625" bestFit="1" customWidth="1"/>
    <col min="4071" max="4071" width="19.453125" bestFit="1" customWidth="1"/>
    <col min="4072" max="4072" width="9.90625" bestFit="1" customWidth="1"/>
    <col min="4073" max="4073" width="10.81640625" bestFit="1" customWidth="1"/>
    <col min="4074" max="4074" width="9.90625" bestFit="1" customWidth="1"/>
    <col min="4075" max="4075" width="17" bestFit="1" customWidth="1"/>
    <col min="4076" max="4076" width="9.90625" bestFit="1" customWidth="1"/>
    <col min="4077" max="4077" width="7" bestFit="1" customWidth="1"/>
    <col min="4078" max="4078" width="9.90625" bestFit="1" customWidth="1"/>
    <col min="4079" max="4079" width="15.7265625" bestFit="1" customWidth="1"/>
    <col min="4080" max="4080" width="9.90625" bestFit="1" customWidth="1"/>
    <col min="4081" max="4081" width="13" bestFit="1" customWidth="1"/>
    <col min="4082" max="4082" width="9.90625" bestFit="1" customWidth="1"/>
    <col min="4083" max="4083" width="13.36328125" bestFit="1" customWidth="1"/>
    <col min="4084" max="4084" width="9.90625" bestFit="1" customWidth="1"/>
    <col min="4085" max="4085" width="11.6328125" bestFit="1" customWidth="1"/>
    <col min="4086" max="4086" width="9.90625" bestFit="1" customWidth="1"/>
    <col min="4087" max="4087" width="7" bestFit="1" customWidth="1"/>
    <col min="4088" max="4088" width="9.90625" bestFit="1" customWidth="1"/>
    <col min="4089" max="4089" width="7" bestFit="1" customWidth="1"/>
    <col min="4090" max="4090" width="9.90625" bestFit="1" customWidth="1"/>
    <col min="4091" max="4091" width="15.54296875" bestFit="1" customWidth="1"/>
    <col min="4092" max="4092" width="9.90625" bestFit="1" customWidth="1"/>
    <col min="4093" max="4093" width="19.453125" bestFit="1" customWidth="1"/>
    <col min="4094" max="4094" width="9.90625" bestFit="1" customWidth="1"/>
    <col min="4095" max="4095" width="7.08984375" bestFit="1" customWidth="1"/>
    <col min="4096" max="4096" width="9.90625" bestFit="1" customWidth="1"/>
    <col min="4097" max="4097" width="7.08984375" bestFit="1" customWidth="1"/>
    <col min="4098" max="4098" width="9.90625" bestFit="1" customWidth="1"/>
    <col min="4099" max="4099" width="7.08984375" bestFit="1" customWidth="1"/>
    <col min="4100" max="4100" width="9.90625" bestFit="1" customWidth="1"/>
    <col min="4101" max="4101" width="12.90625" bestFit="1" customWidth="1"/>
    <col min="4102" max="4102" width="9.90625" bestFit="1" customWidth="1"/>
    <col min="4103" max="4103" width="19.453125" bestFit="1" customWidth="1"/>
    <col min="4104" max="4104" width="9.90625" bestFit="1" customWidth="1"/>
    <col min="4105" max="4105" width="10.81640625" bestFit="1" customWidth="1"/>
    <col min="4106" max="4106" width="9.90625" bestFit="1" customWidth="1"/>
    <col min="4107" max="4107" width="12" bestFit="1" customWidth="1"/>
    <col min="4108" max="4108" width="9.90625" bestFit="1" customWidth="1"/>
    <col min="4109" max="4109" width="12.90625" bestFit="1" customWidth="1"/>
    <col min="4110" max="4110" width="9.90625" bestFit="1" customWidth="1"/>
    <col min="4111" max="4111" width="15.54296875" bestFit="1" customWidth="1"/>
    <col min="4112" max="4112" width="9.90625" bestFit="1" customWidth="1"/>
    <col min="4113" max="4113" width="16.7265625" bestFit="1" customWidth="1"/>
    <col min="4114" max="4114" width="9.90625" bestFit="1" customWidth="1"/>
    <col min="4115" max="4115" width="12" bestFit="1" customWidth="1"/>
    <col min="4116" max="4116" width="9.90625" bestFit="1" customWidth="1"/>
    <col min="4117" max="4117" width="16.7265625" bestFit="1" customWidth="1"/>
    <col min="4118" max="4118" width="9.90625" bestFit="1" customWidth="1"/>
    <col min="4119" max="4119" width="13" bestFit="1" customWidth="1"/>
    <col min="4120" max="4120" width="9.90625" bestFit="1" customWidth="1"/>
    <col min="4121" max="4121" width="9.26953125" bestFit="1" customWidth="1"/>
    <col min="4122" max="4122" width="9.90625" bestFit="1" customWidth="1"/>
    <col min="4123" max="4123" width="13.90625" bestFit="1" customWidth="1"/>
    <col min="4124" max="4124" width="9.90625" bestFit="1" customWidth="1"/>
    <col min="4125" max="4125" width="19.453125" bestFit="1" customWidth="1"/>
    <col min="4126" max="4126" width="9.90625" bestFit="1" customWidth="1"/>
    <col min="4127" max="4127" width="15.54296875" bestFit="1" customWidth="1"/>
    <col min="4128" max="4128" width="9.90625" bestFit="1" customWidth="1"/>
    <col min="4129" max="4129" width="15.7265625" bestFit="1" customWidth="1"/>
    <col min="4130" max="4130" width="9.90625" bestFit="1" customWidth="1"/>
    <col min="4131" max="4131" width="6.6328125" bestFit="1" customWidth="1"/>
    <col min="4132" max="4132" width="9.90625" bestFit="1" customWidth="1"/>
    <col min="4133" max="4133" width="19.453125" bestFit="1" customWidth="1"/>
    <col min="4134" max="4134" width="9.90625" bestFit="1" customWidth="1"/>
    <col min="4135" max="4135" width="15.7265625" bestFit="1" customWidth="1"/>
    <col min="4136" max="4136" width="9.90625" bestFit="1" customWidth="1"/>
    <col min="4137" max="4137" width="6.90625" bestFit="1" customWidth="1"/>
    <col min="4138" max="4138" width="9.90625" bestFit="1" customWidth="1"/>
    <col min="4139" max="4139" width="13.90625" bestFit="1" customWidth="1"/>
    <col min="4140" max="4140" width="9.90625" bestFit="1" customWidth="1"/>
    <col min="4141" max="4141" width="6.6328125" bestFit="1" customWidth="1"/>
    <col min="4142" max="4142" width="9.90625" bestFit="1" customWidth="1"/>
    <col min="4143" max="4143" width="7" bestFit="1" customWidth="1"/>
    <col min="4144" max="4144" width="9.90625" bestFit="1" customWidth="1"/>
    <col min="4145" max="4145" width="17.08984375" bestFit="1" customWidth="1"/>
    <col min="4146" max="4146" width="9.90625" bestFit="1" customWidth="1"/>
    <col min="4147" max="4147" width="13.90625" bestFit="1" customWidth="1"/>
    <col min="4148" max="4148" width="9.90625" bestFit="1" customWidth="1"/>
    <col min="4149" max="4149" width="16.7265625" bestFit="1" customWidth="1"/>
    <col min="4150" max="4150" width="9.90625" bestFit="1" customWidth="1"/>
    <col min="4151" max="4151" width="13.36328125" bestFit="1" customWidth="1"/>
    <col min="4152" max="4152" width="9.90625" bestFit="1" customWidth="1"/>
    <col min="4153" max="4153" width="12" bestFit="1" customWidth="1"/>
    <col min="4154" max="4154" width="9.90625" bestFit="1" customWidth="1"/>
    <col min="4155" max="4155" width="17.08984375" bestFit="1" customWidth="1"/>
    <col min="4156" max="4156" width="9.90625" bestFit="1" customWidth="1"/>
    <col min="4157" max="4157" width="7" bestFit="1" customWidth="1"/>
    <col min="4158" max="4158" width="9.90625" bestFit="1" customWidth="1"/>
    <col min="4159" max="4159" width="15.7265625" bestFit="1" customWidth="1"/>
    <col min="4160" max="4160" width="9.90625" bestFit="1" customWidth="1"/>
    <col min="4161" max="4161" width="6.90625" bestFit="1" customWidth="1"/>
    <col min="4162" max="4162" width="9.90625" bestFit="1" customWidth="1"/>
    <col min="4163" max="4163" width="12.90625" bestFit="1" customWidth="1"/>
    <col min="4164" max="4164" width="9.90625" bestFit="1" customWidth="1"/>
    <col min="4165" max="4165" width="13" bestFit="1" customWidth="1"/>
    <col min="4166" max="4166" width="9.90625" bestFit="1" customWidth="1"/>
    <col min="4167" max="4167" width="13" bestFit="1" customWidth="1"/>
    <col min="4168" max="4168" width="9.90625" bestFit="1" customWidth="1"/>
    <col min="4169" max="4169" width="11.6328125" bestFit="1" customWidth="1"/>
    <col min="4170" max="4170" width="9.90625" bestFit="1" customWidth="1"/>
    <col min="4171" max="4171" width="12.90625" bestFit="1" customWidth="1"/>
    <col min="4172" max="4172" width="9.90625" bestFit="1" customWidth="1"/>
    <col min="4173" max="4173" width="17" bestFit="1" customWidth="1"/>
    <col min="4174" max="4174" width="9.90625" bestFit="1" customWidth="1"/>
    <col min="4175" max="4175" width="12" bestFit="1" customWidth="1"/>
    <col min="4176" max="4176" width="9.90625" bestFit="1" customWidth="1"/>
    <col min="4177" max="4177" width="11.6328125" bestFit="1" customWidth="1"/>
    <col min="4178" max="4178" width="9.90625" bestFit="1" customWidth="1"/>
    <col min="4179" max="4179" width="7.81640625" bestFit="1" customWidth="1"/>
    <col min="4180" max="4180" width="9.90625" bestFit="1" customWidth="1"/>
    <col min="4181" max="4181" width="17" bestFit="1" customWidth="1"/>
    <col min="4182" max="4182" width="9.90625" bestFit="1" customWidth="1"/>
    <col min="4183" max="4183" width="7.81640625" bestFit="1" customWidth="1"/>
    <col min="4184" max="4184" width="9.90625" bestFit="1" customWidth="1"/>
    <col min="4185" max="4185" width="13" bestFit="1" customWidth="1"/>
    <col min="4186" max="4186" width="9.90625" bestFit="1" customWidth="1"/>
    <col min="4187" max="4187" width="7.81640625" bestFit="1" customWidth="1"/>
    <col min="4188" max="4188" width="9.90625" bestFit="1" customWidth="1"/>
    <col min="4189" max="4189" width="7" bestFit="1" customWidth="1"/>
    <col min="4190" max="4190" width="9.90625" bestFit="1" customWidth="1"/>
    <col min="4191" max="4191" width="7.81640625" bestFit="1" customWidth="1"/>
    <col min="4192" max="4192" width="9.90625" bestFit="1" customWidth="1"/>
    <col min="4193" max="4193" width="17" bestFit="1" customWidth="1"/>
    <col min="4194" max="4194" width="9.90625" bestFit="1" customWidth="1"/>
    <col min="4195" max="4195" width="15.7265625" bestFit="1" customWidth="1"/>
    <col min="4196" max="4196" width="9.90625" bestFit="1" customWidth="1"/>
    <col min="4197" max="4197" width="6.6328125" bestFit="1" customWidth="1"/>
    <col min="4198" max="4198" width="9.90625" bestFit="1" customWidth="1"/>
    <col min="4199" max="4199" width="6.90625" bestFit="1" customWidth="1"/>
    <col min="4200" max="4200" width="9.90625" bestFit="1" customWidth="1"/>
    <col min="4201" max="4201" width="7.81640625" bestFit="1" customWidth="1"/>
    <col min="4202" max="4202" width="9.90625" bestFit="1" customWidth="1"/>
    <col min="4203" max="4203" width="7.08984375" bestFit="1" customWidth="1"/>
    <col min="4204" max="4204" width="9.90625" bestFit="1" customWidth="1"/>
    <col min="4205" max="4205" width="10.81640625" bestFit="1" customWidth="1"/>
    <col min="4206" max="4206" width="9.90625" bestFit="1" customWidth="1"/>
    <col min="4207" max="4207" width="7" bestFit="1" customWidth="1"/>
    <col min="4208" max="4208" width="9.90625" bestFit="1" customWidth="1"/>
    <col min="4209" max="4209" width="12.90625" bestFit="1" customWidth="1"/>
    <col min="4210" max="4210" width="9.90625" bestFit="1" customWidth="1"/>
    <col min="4211" max="4211" width="7.81640625" bestFit="1" customWidth="1"/>
    <col min="4212" max="4212" width="9.90625" bestFit="1" customWidth="1"/>
    <col min="4213" max="4213" width="7.81640625" bestFit="1" customWidth="1"/>
    <col min="4214" max="4214" width="9.90625" bestFit="1" customWidth="1"/>
    <col min="4215" max="4215" width="13" bestFit="1" customWidth="1"/>
    <col min="4216" max="4216" width="9.90625" bestFit="1" customWidth="1"/>
    <col min="4217" max="4217" width="10.81640625" bestFit="1" customWidth="1"/>
    <col min="4218" max="4218" width="9.90625" bestFit="1" customWidth="1"/>
    <col min="4219" max="4219" width="17.08984375" bestFit="1" customWidth="1"/>
    <col min="4220" max="4220" width="9.90625" bestFit="1" customWidth="1"/>
    <col min="4221" max="4221" width="7" bestFit="1" customWidth="1"/>
    <col min="4222" max="4222" width="9.90625" bestFit="1" customWidth="1"/>
    <col min="4223" max="4223" width="9.26953125" bestFit="1" customWidth="1"/>
    <col min="4224" max="4224" width="9.90625" bestFit="1" customWidth="1"/>
    <col min="4225" max="4225" width="13.36328125" bestFit="1" customWidth="1"/>
    <col min="4226" max="4226" width="9.90625" bestFit="1" customWidth="1"/>
    <col min="4227" max="4227" width="11.6328125" bestFit="1" customWidth="1"/>
    <col min="4228" max="4228" width="9.90625" bestFit="1" customWidth="1"/>
    <col min="4229" max="4229" width="6.90625" bestFit="1" customWidth="1"/>
    <col min="4230" max="4230" width="9.90625" bestFit="1" customWidth="1"/>
    <col min="4231" max="4231" width="17.08984375" bestFit="1" customWidth="1"/>
    <col min="4232" max="4232" width="9.90625" bestFit="1" customWidth="1"/>
    <col min="4233" max="4233" width="10.81640625" bestFit="1" customWidth="1"/>
    <col min="4234" max="4234" width="9.90625" bestFit="1" customWidth="1"/>
    <col min="4235" max="4235" width="12" bestFit="1" customWidth="1"/>
    <col min="4236" max="4236" width="9.90625" bestFit="1" customWidth="1"/>
    <col min="4237" max="4237" width="13.90625" bestFit="1" customWidth="1"/>
    <col min="4238" max="4238" width="9.90625" bestFit="1" customWidth="1"/>
    <col min="4239" max="4239" width="6.6328125" bestFit="1" customWidth="1"/>
    <col min="4240" max="4240" width="9.90625" bestFit="1" customWidth="1"/>
    <col min="4241" max="4241" width="15.7265625" bestFit="1" customWidth="1"/>
    <col min="4242" max="4242" width="9.90625" bestFit="1" customWidth="1"/>
    <col min="4243" max="4243" width="12.90625" bestFit="1" customWidth="1"/>
    <col min="4244" max="4244" width="9.90625" bestFit="1" customWidth="1"/>
    <col min="4245" max="4245" width="6.90625" bestFit="1" customWidth="1"/>
    <col min="4246" max="4246" width="9.90625" bestFit="1" customWidth="1"/>
    <col min="4247" max="4247" width="7" bestFit="1" customWidth="1"/>
    <col min="4248" max="4248" width="9.90625" bestFit="1" customWidth="1"/>
    <col min="4249" max="4249" width="16.7265625" bestFit="1" customWidth="1"/>
    <col min="4250" max="4250" width="9.90625" bestFit="1" customWidth="1"/>
    <col min="4251" max="4251" width="12" bestFit="1" customWidth="1"/>
    <col min="4252" max="4252" width="9.90625" bestFit="1" customWidth="1"/>
    <col min="4253" max="4253" width="7" bestFit="1" customWidth="1"/>
    <col min="4254" max="4254" width="9.90625" bestFit="1" customWidth="1"/>
    <col min="4255" max="4255" width="13.36328125" bestFit="1" customWidth="1"/>
    <col min="4256" max="4256" width="9.90625" bestFit="1" customWidth="1"/>
    <col min="4257" max="4257" width="19.453125" bestFit="1" customWidth="1"/>
    <col min="4258" max="4258" width="9.90625" bestFit="1" customWidth="1"/>
    <col min="4259" max="4259" width="15.54296875" bestFit="1" customWidth="1"/>
    <col min="4260" max="4260" width="9.90625" bestFit="1" customWidth="1"/>
    <col min="4261" max="4261" width="9.26953125" bestFit="1" customWidth="1"/>
    <col min="4262" max="4262" width="9.90625" bestFit="1" customWidth="1"/>
    <col min="4263" max="4263" width="17" bestFit="1" customWidth="1"/>
    <col min="4264" max="4264" width="9.90625" bestFit="1" customWidth="1"/>
    <col min="4265" max="4265" width="17.08984375" bestFit="1" customWidth="1"/>
    <col min="4266" max="4266" width="9.90625" bestFit="1" customWidth="1"/>
    <col min="4267" max="4267" width="7.08984375" bestFit="1" customWidth="1"/>
    <col min="4268" max="4268" width="9.90625" bestFit="1" customWidth="1"/>
    <col min="4269" max="4269" width="16.7265625" bestFit="1" customWidth="1"/>
    <col min="4270" max="4270" width="9.90625" bestFit="1" customWidth="1"/>
    <col min="4271" max="4271" width="7.81640625" bestFit="1" customWidth="1"/>
    <col min="4272" max="4272" width="9.90625" bestFit="1" customWidth="1"/>
    <col min="4273" max="4273" width="7" bestFit="1" customWidth="1"/>
    <col min="4274" max="4274" width="9.90625" bestFit="1" customWidth="1"/>
    <col min="4275" max="4275" width="13.36328125" bestFit="1" customWidth="1"/>
    <col min="4276" max="4276" width="9.90625" bestFit="1" customWidth="1"/>
    <col min="4277" max="4277" width="10.81640625" bestFit="1" customWidth="1"/>
    <col min="4278" max="4278" width="9.90625" bestFit="1" customWidth="1"/>
    <col min="4279" max="4279" width="13" bestFit="1" customWidth="1"/>
    <col min="4280" max="4280" width="9.90625" bestFit="1" customWidth="1"/>
    <col min="4281" max="4281" width="15.54296875" bestFit="1" customWidth="1"/>
    <col min="4282" max="4282" width="9.90625" bestFit="1" customWidth="1"/>
    <col min="4283" max="4283" width="10.81640625" bestFit="1" customWidth="1"/>
    <col min="4284" max="4284" width="9.90625" bestFit="1" customWidth="1"/>
    <col min="4285" max="4285" width="13.36328125" bestFit="1" customWidth="1"/>
    <col min="4286" max="4286" width="9.90625" bestFit="1" customWidth="1"/>
    <col min="4287" max="4287" width="17.08984375" bestFit="1" customWidth="1"/>
    <col min="4288" max="4288" width="9.90625" bestFit="1" customWidth="1"/>
    <col min="4289" max="4289" width="17" bestFit="1" customWidth="1"/>
    <col min="4290" max="4290" width="9.90625" bestFit="1" customWidth="1"/>
    <col min="4291" max="4291" width="11.6328125" bestFit="1" customWidth="1"/>
    <col min="4292" max="4292" width="9.90625" bestFit="1" customWidth="1"/>
    <col min="4293" max="4293" width="7" bestFit="1" customWidth="1"/>
    <col min="4294" max="4294" width="9.90625" bestFit="1" customWidth="1"/>
    <col min="4295" max="4295" width="17" bestFit="1" customWidth="1"/>
    <col min="4296" max="4296" width="9.90625" bestFit="1" customWidth="1"/>
    <col min="4297" max="4297" width="18.36328125" bestFit="1" customWidth="1"/>
    <col min="4298" max="4298" width="9.90625" bestFit="1" customWidth="1"/>
    <col min="4299" max="4299" width="15.54296875" bestFit="1" customWidth="1"/>
    <col min="4300" max="4300" width="9.90625" bestFit="1" customWidth="1"/>
    <col min="4301" max="4301" width="12" bestFit="1" customWidth="1"/>
    <col min="4302" max="4302" width="9.90625" bestFit="1" customWidth="1"/>
    <col min="4303" max="4303" width="7.08984375" bestFit="1" customWidth="1"/>
    <col min="4304" max="4304" width="9.90625" bestFit="1" customWidth="1"/>
    <col min="4305" max="4305" width="18.36328125" bestFit="1" customWidth="1"/>
    <col min="4306" max="4306" width="9.90625" bestFit="1" customWidth="1"/>
    <col min="4307" max="4307" width="11.6328125" bestFit="1" customWidth="1"/>
    <col min="4308" max="4308" width="9.90625" bestFit="1" customWidth="1"/>
    <col min="4309" max="4309" width="17" bestFit="1" customWidth="1"/>
    <col min="4310" max="4310" width="9.90625" bestFit="1" customWidth="1"/>
    <col min="4311" max="4311" width="15.7265625" bestFit="1" customWidth="1"/>
    <col min="4312" max="4312" width="9.90625" bestFit="1" customWidth="1"/>
    <col min="4313" max="4313" width="18.36328125" bestFit="1" customWidth="1"/>
    <col min="4314" max="4314" width="9.90625" bestFit="1" customWidth="1"/>
    <col min="4315" max="4315" width="7" bestFit="1" customWidth="1"/>
    <col min="4316" max="4316" width="9.90625" bestFit="1" customWidth="1"/>
    <col min="4317" max="4317" width="19.453125" bestFit="1" customWidth="1"/>
    <col min="4318" max="4318" width="9.90625" bestFit="1" customWidth="1"/>
    <col min="4319" max="4319" width="11.6328125" bestFit="1" customWidth="1"/>
    <col min="4320" max="4320" width="9.90625" bestFit="1" customWidth="1"/>
    <col min="4321" max="4321" width="7" bestFit="1" customWidth="1"/>
    <col min="4322" max="4322" width="9.90625" bestFit="1" customWidth="1"/>
    <col min="4323" max="4323" width="12" bestFit="1" customWidth="1"/>
    <col min="4324" max="4324" width="9.90625" bestFit="1" customWidth="1"/>
    <col min="4325" max="4325" width="9.26953125" bestFit="1" customWidth="1"/>
    <col min="4326" max="4326" width="9.90625" bestFit="1" customWidth="1"/>
    <col min="4327" max="4327" width="13.36328125" bestFit="1" customWidth="1"/>
    <col min="4328" max="4328" width="9.90625" bestFit="1" customWidth="1"/>
    <col min="4329" max="4329" width="6.90625" bestFit="1" customWidth="1"/>
    <col min="4330" max="4330" width="9.90625" bestFit="1" customWidth="1"/>
    <col min="4331" max="4331" width="10.81640625" bestFit="1" customWidth="1"/>
    <col min="4332" max="4332" width="9.90625" bestFit="1" customWidth="1"/>
    <col min="4333" max="4333" width="17" bestFit="1" customWidth="1"/>
    <col min="4334" max="4334" width="9.90625" bestFit="1" customWidth="1"/>
    <col min="4335" max="4335" width="11.6328125" bestFit="1" customWidth="1"/>
    <col min="4336" max="4336" width="9.90625" bestFit="1" customWidth="1"/>
    <col min="4337" max="4337" width="17.08984375" bestFit="1" customWidth="1"/>
    <col min="4338" max="4338" width="9.90625" bestFit="1" customWidth="1"/>
    <col min="4339" max="4339" width="12" bestFit="1" customWidth="1"/>
    <col min="4340" max="4340" width="9.90625" bestFit="1" customWidth="1"/>
    <col min="4341" max="4341" width="7" bestFit="1" customWidth="1"/>
    <col min="4342" max="4342" width="9.90625" bestFit="1" customWidth="1"/>
    <col min="4343" max="4343" width="7.81640625" bestFit="1" customWidth="1"/>
    <col min="4344" max="4344" width="9.90625" bestFit="1" customWidth="1"/>
    <col min="4345" max="4345" width="18.36328125" bestFit="1" customWidth="1"/>
    <col min="4346" max="4346" width="9.90625" bestFit="1" customWidth="1"/>
    <col min="4347" max="4347" width="7" bestFit="1" customWidth="1"/>
    <col min="4348" max="4348" width="9.90625" bestFit="1" customWidth="1"/>
    <col min="4349" max="4349" width="17.08984375" bestFit="1" customWidth="1"/>
    <col min="4350" max="4350" width="9.90625" bestFit="1" customWidth="1"/>
    <col min="4351" max="4351" width="18.36328125" bestFit="1" customWidth="1"/>
    <col min="4352" max="4352" width="9.90625" bestFit="1" customWidth="1"/>
    <col min="4353" max="4353" width="12" bestFit="1" customWidth="1"/>
    <col min="4354" max="4354" width="9.90625" bestFit="1" customWidth="1"/>
    <col min="4355" max="4355" width="15.7265625" bestFit="1" customWidth="1"/>
    <col min="4356" max="4356" width="9.90625" bestFit="1" customWidth="1"/>
    <col min="4357" max="4357" width="13" bestFit="1" customWidth="1"/>
    <col min="4358" max="4358" width="9.90625" bestFit="1" customWidth="1"/>
    <col min="4359" max="4359" width="7" bestFit="1" customWidth="1"/>
    <col min="4360" max="4360" width="9.90625" bestFit="1" customWidth="1"/>
    <col min="4361" max="4361" width="7" bestFit="1" customWidth="1"/>
    <col min="4362" max="4362" width="9.90625" bestFit="1" customWidth="1"/>
    <col min="4363" max="4363" width="16.7265625" bestFit="1" customWidth="1"/>
    <col min="4364" max="4364" width="9.90625" bestFit="1" customWidth="1"/>
    <col min="4365" max="4365" width="16.7265625" bestFit="1" customWidth="1"/>
    <col min="4366" max="4366" width="9.90625" bestFit="1" customWidth="1"/>
    <col min="4367" max="4367" width="11.6328125" bestFit="1" customWidth="1"/>
    <col min="4368" max="4368" width="9.90625" bestFit="1" customWidth="1"/>
    <col min="4369" max="4369" width="13.36328125" bestFit="1" customWidth="1"/>
    <col min="4370" max="4370" width="9.90625" bestFit="1" customWidth="1"/>
    <col min="4371" max="4371" width="9.26953125" bestFit="1" customWidth="1"/>
    <col min="4372" max="4372" width="9.90625" bestFit="1" customWidth="1"/>
    <col min="4373" max="4373" width="9.26953125" bestFit="1" customWidth="1"/>
    <col min="4374" max="4374" width="9.90625" bestFit="1" customWidth="1"/>
    <col min="4375" max="4375" width="19.453125" bestFit="1" customWidth="1"/>
    <col min="4376" max="4376" width="9.90625" bestFit="1" customWidth="1"/>
    <col min="4377" max="4377" width="17.08984375" bestFit="1" customWidth="1"/>
    <col min="4378" max="4378" width="9.90625" bestFit="1" customWidth="1"/>
    <col min="4379" max="4379" width="13.36328125" bestFit="1" customWidth="1"/>
    <col min="4380" max="4380" width="9.90625" bestFit="1" customWidth="1"/>
    <col min="4381" max="4381" width="11.6328125" bestFit="1" customWidth="1"/>
    <col min="4382" max="4382" width="9.90625" bestFit="1" customWidth="1"/>
    <col min="4383" max="4383" width="13.90625" bestFit="1" customWidth="1"/>
    <col min="4384" max="4384" width="9.90625" bestFit="1" customWidth="1"/>
    <col min="4385" max="4385" width="6.6328125" bestFit="1" customWidth="1"/>
    <col min="4386" max="4386" width="9.90625" bestFit="1" customWidth="1"/>
    <col min="4387" max="4387" width="6.90625" bestFit="1" customWidth="1"/>
    <col min="4388" max="4388" width="9.90625" bestFit="1" customWidth="1"/>
    <col min="4389" max="4389" width="13.90625" bestFit="1" customWidth="1"/>
    <col min="4390" max="4390" width="9.90625" bestFit="1" customWidth="1"/>
    <col min="4391" max="4391" width="13.90625" bestFit="1" customWidth="1"/>
    <col min="4392" max="4392" width="9.90625" bestFit="1" customWidth="1"/>
    <col min="4393" max="4393" width="12" bestFit="1" customWidth="1"/>
    <col min="4394" max="4394" width="9.90625" bestFit="1" customWidth="1"/>
    <col min="4395" max="4395" width="13.90625" bestFit="1" customWidth="1"/>
    <col min="4396" max="4396" width="9.90625" bestFit="1" customWidth="1"/>
    <col min="4397" max="4397" width="7.08984375" bestFit="1" customWidth="1"/>
    <col min="4398" max="4398" width="9.90625" bestFit="1" customWidth="1"/>
    <col min="4399" max="4399" width="17.08984375" bestFit="1" customWidth="1"/>
    <col min="4400" max="4400" width="9.90625" bestFit="1" customWidth="1"/>
    <col min="4401" max="4401" width="7.81640625" bestFit="1" customWidth="1"/>
    <col min="4402" max="4402" width="9.90625" bestFit="1" customWidth="1"/>
    <col min="4403" max="4403" width="13" bestFit="1" customWidth="1"/>
    <col min="4404" max="4404" width="9.90625" bestFit="1" customWidth="1"/>
    <col min="4405" max="4405" width="9.26953125" bestFit="1" customWidth="1"/>
    <col min="4406" max="4406" width="9.90625" bestFit="1" customWidth="1"/>
    <col min="4407" max="4407" width="7.81640625" bestFit="1" customWidth="1"/>
    <col min="4408" max="4408" width="9.90625" bestFit="1" customWidth="1"/>
    <col min="4409" max="4409" width="17.08984375" bestFit="1" customWidth="1"/>
    <col min="4410" max="4410" width="9.90625" bestFit="1" customWidth="1"/>
    <col min="4411" max="4411" width="12.90625" bestFit="1" customWidth="1"/>
    <col min="4412" max="4412" width="9.90625" bestFit="1" customWidth="1"/>
    <col min="4413" max="4413" width="7.81640625" bestFit="1" customWidth="1"/>
    <col min="4414" max="4414" width="9.90625" bestFit="1" customWidth="1"/>
    <col min="4415" max="4415" width="7.08984375" bestFit="1" customWidth="1"/>
    <col min="4416" max="4416" width="9.90625" bestFit="1" customWidth="1"/>
    <col min="4417" max="4417" width="17.08984375" bestFit="1" customWidth="1"/>
    <col min="4418" max="4418" width="9.90625" bestFit="1" customWidth="1"/>
    <col min="4419" max="4419" width="6.6328125" bestFit="1" customWidth="1"/>
    <col min="4420" max="4420" width="9.90625" bestFit="1" customWidth="1"/>
    <col min="4421" max="4421" width="6.6328125" bestFit="1" customWidth="1"/>
    <col min="4422" max="4422" width="9.90625" bestFit="1" customWidth="1"/>
    <col min="4423" max="4423" width="13" bestFit="1" customWidth="1"/>
    <col min="4424" max="4424" width="9.90625" bestFit="1" customWidth="1"/>
    <col min="4425" max="4425" width="13.36328125" bestFit="1" customWidth="1"/>
    <col min="4426" max="4426" width="9.90625" bestFit="1" customWidth="1"/>
    <col min="4427" max="4427" width="7" bestFit="1" customWidth="1"/>
    <col min="4428" max="4428" width="9.90625" bestFit="1" customWidth="1"/>
    <col min="4429" max="4429" width="6.6328125" bestFit="1" customWidth="1"/>
    <col min="4430" max="4430" width="9.90625" bestFit="1" customWidth="1"/>
    <col min="4431" max="4431" width="12" bestFit="1" customWidth="1"/>
    <col min="4432" max="4432" width="9.90625" bestFit="1" customWidth="1"/>
    <col min="4433" max="4433" width="12.90625" bestFit="1" customWidth="1"/>
    <col min="4434" max="4434" width="9.90625" bestFit="1" customWidth="1"/>
    <col min="4435" max="4435" width="17.08984375" bestFit="1" customWidth="1"/>
    <col min="4436" max="4436" width="9.90625" bestFit="1" customWidth="1"/>
    <col min="4437" max="4437" width="17.08984375" bestFit="1" customWidth="1"/>
    <col min="4438" max="4438" width="9.90625" bestFit="1" customWidth="1"/>
    <col min="4439" max="4439" width="9.26953125" bestFit="1" customWidth="1"/>
    <col min="4440" max="4440" width="9.90625" bestFit="1" customWidth="1"/>
    <col min="4441" max="4441" width="16.7265625" bestFit="1" customWidth="1"/>
    <col min="4442" max="4442" width="9.90625" bestFit="1" customWidth="1"/>
    <col min="4443" max="4443" width="12.90625" bestFit="1" customWidth="1"/>
    <col min="4444" max="4444" width="9.90625" bestFit="1" customWidth="1"/>
    <col min="4445" max="4445" width="18.36328125" bestFit="1" customWidth="1"/>
    <col min="4446" max="4446" width="9.90625" bestFit="1" customWidth="1"/>
    <col min="4447" max="4447" width="16.7265625" bestFit="1" customWidth="1"/>
    <col min="4448" max="4448" width="9.90625" bestFit="1" customWidth="1"/>
    <col min="4449" max="4449" width="15.7265625" bestFit="1" customWidth="1"/>
    <col min="4450" max="4450" width="9.90625" bestFit="1" customWidth="1"/>
    <col min="4451" max="4451" width="6.90625" bestFit="1" customWidth="1"/>
    <col min="4452" max="4452" width="9.90625" bestFit="1" customWidth="1"/>
    <col min="4453" max="4453" width="11.6328125" bestFit="1" customWidth="1"/>
    <col min="4454" max="4454" width="9.90625" bestFit="1" customWidth="1"/>
    <col min="4455" max="4455" width="6.90625" bestFit="1" customWidth="1"/>
    <col min="4456" max="4456" width="9.90625" bestFit="1" customWidth="1"/>
    <col min="4457" max="4457" width="12.90625" bestFit="1" customWidth="1"/>
    <col min="4458" max="4458" width="9.90625" bestFit="1" customWidth="1"/>
    <col min="4459" max="4459" width="17" bestFit="1" customWidth="1"/>
    <col min="4460" max="4460" width="9.90625" bestFit="1" customWidth="1"/>
    <col min="4461" max="4461" width="7.81640625" bestFit="1" customWidth="1"/>
    <col min="4462" max="4462" width="9.90625" bestFit="1" customWidth="1"/>
    <col min="4463" max="4463" width="7" bestFit="1" customWidth="1"/>
    <col min="4464" max="4464" width="9.90625" bestFit="1" customWidth="1"/>
    <col min="4465" max="4465" width="9.26953125" bestFit="1" customWidth="1"/>
    <col min="4466" max="4466" width="9.90625" bestFit="1" customWidth="1"/>
    <col min="4467" max="4467" width="13.36328125" bestFit="1" customWidth="1"/>
    <col min="4468" max="4468" width="9.90625" bestFit="1" customWidth="1"/>
    <col min="4469" max="4469" width="7.08984375" bestFit="1" customWidth="1"/>
    <col min="4470" max="4470" width="9.90625" bestFit="1" customWidth="1"/>
    <col min="4471" max="4471" width="18.36328125" bestFit="1" customWidth="1"/>
    <col min="4472" max="4472" width="9.90625" bestFit="1" customWidth="1"/>
    <col min="4473" max="4473" width="12" bestFit="1" customWidth="1"/>
    <col min="4474" max="4474" width="9.90625" bestFit="1" customWidth="1"/>
    <col min="4475" max="4475" width="11.6328125" bestFit="1" customWidth="1"/>
    <col min="4476" max="4476" width="9.90625" bestFit="1" customWidth="1"/>
    <col min="4477" max="4477" width="6.6328125" bestFit="1" customWidth="1"/>
    <col min="4478" max="4478" width="9.90625" bestFit="1" customWidth="1"/>
    <col min="4479" max="4479" width="13.90625" bestFit="1" customWidth="1"/>
    <col min="4480" max="4480" width="9.90625" bestFit="1" customWidth="1"/>
    <col min="4481" max="4481" width="11.6328125" bestFit="1" customWidth="1"/>
    <col min="4482" max="4482" width="9.90625" bestFit="1" customWidth="1"/>
    <col min="4483" max="4483" width="13.90625" bestFit="1" customWidth="1"/>
    <col min="4484" max="4484" width="9.90625" bestFit="1" customWidth="1"/>
    <col min="4485" max="4485" width="7" bestFit="1" customWidth="1"/>
    <col min="4486" max="4486" width="9.90625" bestFit="1" customWidth="1"/>
    <col min="4487" max="4487" width="6.6328125" bestFit="1" customWidth="1"/>
    <col min="4488" max="4488" width="9.90625" bestFit="1" customWidth="1"/>
    <col min="4489" max="4489" width="7.81640625" bestFit="1" customWidth="1"/>
    <col min="4490" max="4490" width="9.90625" bestFit="1" customWidth="1"/>
    <col min="4491" max="4491" width="12.90625" bestFit="1" customWidth="1"/>
    <col min="4492" max="4492" width="9.90625" bestFit="1" customWidth="1"/>
    <col min="4493" max="4493" width="7.81640625" bestFit="1" customWidth="1"/>
    <col min="4494" max="4494" width="9.90625" bestFit="1" customWidth="1"/>
    <col min="4495" max="4495" width="11.6328125" bestFit="1" customWidth="1"/>
    <col min="4496" max="4496" width="9.90625" bestFit="1" customWidth="1"/>
    <col min="4497" max="4497" width="7.08984375" bestFit="1" customWidth="1"/>
    <col min="4498" max="4498" width="9.90625" bestFit="1" customWidth="1"/>
    <col min="4499" max="4499" width="12.90625" bestFit="1" customWidth="1"/>
    <col min="4500" max="4500" width="9.90625" bestFit="1" customWidth="1"/>
    <col min="4501" max="4501" width="11.6328125" bestFit="1" customWidth="1"/>
    <col min="4502" max="4502" width="9.90625" bestFit="1" customWidth="1"/>
    <col min="4503" max="4503" width="12" bestFit="1" customWidth="1"/>
    <col min="4504" max="4504" width="9.90625" bestFit="1" customWidth="1"/>
    <col min="4505" max="4505" width="7" bestFit="1" customWidth="1"/>
    <col min="4506" max="4506" width="9.90625" bestFit="1" customWidth="1"/>
    <col min="4507" max="4507" width="13" bestFit="1" customWidth="1"/>
    <col min="4508" max="4508" width="9.90625" bestFit="1" customWidth="1"/>
    <col min="4509" max="4509" width="13.36328125" bestFit="1" customWidth="1"/>
    <col min="4510" max="4510" width="9.90625" bestFit="1" customWidth="1"/>
    <col min="4511" max="4511" width="19.453125" bestFit="1" customWidth="1"/>
    <col min="4512" max="4512" width="9.90625" bestFit="1" customWidth="1"/>
    <col min="4513" max="4513" width="6.6328125" bestFit="1" customWidth="1"/>
    <col min="4514" max="4514" width="9.90625" bestFit="1" customWidth="1"/>
    <col min="4515" max="4515" width="12.90625" bestFit="1" customWidth="1"/>
    <col min="4516" max="4516" width="9.90625" bestFit="1" customWidth="1"/>
    <col min="4517" max="4517" width="7.81640625" bestFit="1" customWidth="1"/>
    <col min="4518" max="4518" width="9.90625" bestFit="1" customWidth="1"/>
    <col min="4519" max="4519" width="7.81640625" bestFit="1" customWidth="1"/>
    <col min="4520" max="4520" width="9.90625" bestFit="1" customWidth="1"/>
    <col min="4521" max="4521" width="7.08984375" bestFit="1" customWidth="1"/>
    <col min="4522" max="4522" width="9.90625" bestFit="1" customWidth="1"/>
    <col min="4523" max="4523" width="6.6328125" bestFit="1" customWidth="1"/>
    <col min="4524" max="4524" width="9.90625" bestFit="1" customWidth="1"/>
    <col min="4525" max="4525" width="16.7265625" bestFit="1" customWidth="1"/>
    <col min="4526" max="4526" width="9.90625" bestFit="1" customWidth="1"/>
    <col min="4527" max="4527" width="17" bestFit="1" customWidth="1"/>
    <col min="4528" max="4528" width="9.90625" bestFit="1" customWidth="1"/>
    <col min="4529" max="4529" width="7.08984375" bestFit="1" customWidth="1"/>
    <col min="4530" max="4530" width="9.90625" bestFit="1" customWidth="1"/>
    <col min="4531" max="4531" width="16.7265625" bestFit="1" customWidth="1"/>
    <col min="4532" max="4532" width="9.90625" bestFit="1" customWidth="1"/>
    <col min="4533" max="4533" width="19.453125" bestFit="1" customWidth="1"/>
    <col min="4534" max="4534" width="9.90625" bestFit="1" customWidth="1"/>
    <col min="4535" max="4535" width="10.81640625" bestFit="1" customWidth="1"/>
    <col min="4536" max="4536" width="9.90625" bestFit="1" customWidth="1"/>
    <col min="4537" max="4537" width="13" bestFit="1" customWidth="1"/>
    <col min="4538" max="4538" width="9.90625" bestFit="1" customWidth="1"/>
    <col min="4539" max="4539" width="12" bestFit="1" customWidth="1"/>
    <col min="4540" max="4540" width="9.90625" bestFit="1" customWidth="1"/>
    <col min="4541" max="4541" width="7.81640625" bestFit="1" customWidth="1"/>
    <col min="4542" max="4542" width="9.90625" bestFit="1" customWidth="1"/>
    <col min="4543" max="4543" width="7.81640625" bestFit="1" customWidth="1"/>
    <col min="4544" max="4544" width="9.90625" bestFit="1" customWidth="1"/>
    <col min="4545" max="4545" width="9.26953125" bestFit="1" customWidth="1"/>
    <col min="4546" max="4546" width="9.90625" bestFit="1" customWidth="1"/>
    <col min="4547" max="4547" width="15.7265625" bestFit="1" customWidth="1"/>
    <col min="4548" max="4548" width="9.90625" bestFit="1" customWidth="1"/>
    <col min="4549" max="4549" width="7" bestFit="1" customWidth="1"/>
    <col min="4550" max="4550" width="9.90625" bestFit="1" customWidth="1"/>
    <col min="4551" max="4551" width="9.26953125" bestFit="1" customWidth="1"/>
    <col min="4552" max="4552" width="9.90625" bestFit="1" customWidth="1"/>
    <col min="4553" max="4553" width="15.7265625" bestFit="1" customWidth="1"/>
    <col min="4554" max="4554" width="9.90625" bestFit="1" customWidth="1"/>
    <col min="4555" max="4555" width="13.36328125" bestFit="1" customWidth="1"/>
    <col min="4556" max="4556" width="9.90625" bestFit="1" customWidth="1"/>
    <col min="4557" max="4557" width="10.81640625" bestFit="1" customWidth="1"/>
    <col min="4558" max="4558" width="9.90625" bestFit="1" customWidth="1"/>
    <col min="4559" max="4559" width="10.81640625" bestFit="1" customWidth="1"/>
    <col min="4560" max="4560" width="9.90625" bestFit="1" customWidth="1"/>
    <col min="4561" max="4561" width="7.08984375" bestFit="1" customWidth="1"/>
    <col min="4562" max="4562" width="9.90625" bestFit="1" customWidth="1"/>
    <col min="4563" max="4563" width="15.54296875" bestFit="1" customWidth="1"/>
    <col min="4564" max="4564" width="9.90625" bestFit="1" customWidth="1"/>
    <col min="4565" max="4565" width="7.08984375" bestFit="1" customWidth="1"/>
    <col min="4566" max="4566" width="9.90625" bestFit="1" customWidth="1"/>
    <col min="4567" max="4567" width="12.90625" bestFit="1" customWidth="1"/>
    <col min="4568" max="4568" width="9.90625" bestFit="1" customWidth="1"/>
    <col min="4569" max="4569" width="15.7265625" bestFit="1" customWidth="1"/>
    <col min="4570" max="4570" width="9.90625" bestFit="1" customWidth="1"/>
    <col min="4571" max="4571" width="13.36328125" bestFit="1" customWidth="1"/>
    <col min="4572" max="4572" width="9.90625" bestFit="1" customWidth="1"/>
    <col min="4573" max="4573" width="7.08984375" bestFit="1" customWidth="1"/>
    <col min="4574" max="4574" width="9.90625" bestFit="1" customWidth="1"/>
    <col min="4575" max="4575" width="7" bestFit="1" customWidth="1"/>
    <col min="4576" max="4576" width="9.90625" bestFit="1" customWidth="1"/>
    <col min="4577" max="4577" width="12.90625" bestFit="1" customWidth="1"/>
    <col min="4578" max="4578" width="9.90625" bestFit="1" customWidth="1"/>
    <col min="4579" max="4579" width="18.36328125" bestFit="1" customWidth="1"/>
    <col min="4580" max="4580" width="9.90625" bestFit="1" customWidth="1"/>
    <col min="4581" max="4581" width="13.90625" bestFit="1" customWidth="1"/>
    <col min="4582" max="4582" width="9.90625" bestFit="1" customWidth="1"/>
    <col min="4583" max="4583" width="12" bestFit="1" customWidth="1"/>
    <col min="4584" max="4584" width="9.90625" bestFit="1" customWidth="1"/>
    <col min="4585" max="4585" width="11.6328125" bestFit="1" customWidth="1"/>
    <col min="4586" max="4586" width="9.90625" bestFit="1" customWidth="1"/>
    <col min="4587" max="4587" width="12" bestFit="1" customWidth="1"/>
    <col min="4588" max="4588" width="9.90625" bestFit="1" customWidth="1"/>
    <col min="4589" max="4589" width="18.36328125" bestFit="1" customWidth="1"/>
    <col min="4590" max="4590" width="9.90625" bestFit="1" customWidth="1"/>
    <col min="4591" max="4591" width="13" bestFit="1" customWidth="1"/>
    <col min="4592" max="4592" width="9.90625" bestFit="1" customWidth="1"/>
    <col min="4593" max="4593" width="7" bestFit="1" customWidth="1"/>
    <col min="4594" max="4594" width="9.90625" bestFit="1" customWidth="1"/>
    <col min="4595" max="4595" width="13.36328125" bestFit="1" customWidth="1"/>
    <col min="4596" max="4596" width="9.90625" bestFit="1" customWidth="1"/>
    <col min="4597" max="4597" width="13" bestFit="1" customWidth="1"/>
    <col min="4598" max="4598" width="9.90625" bestFit="1" customWidth="1"/>
    <col min="4599" max="4599" width="13" bestFit="1" customWidth="1"/>
    <col min="4600" max="4600" width="9.90625" bestFit="1" customWidth="1"/>
    <col min="4601" max="4601" width="16.7265625" bestFit="1" customWidth="1"/>
    <col min="4602" max="4602" width="9.90625" bestFit="1" customWidth="1"/>
    <col min="4603" max="4603" width="9.26953125" bestFit="1" customWidth="1"/>
    <col min="4604" max="4604" width="9.90625" bestFit="1" customWidth="1"/>
    <col min="4605" max="4605" width="13" bestFit="1" customWidth="1"/>
    <col min="4606" max="4606" width="9.90625" bestFit="1" customWidth="1"/>
    <col min="4607" max="4607" width="13.90625" bestFit="1" customWidth="1"/>
    <col min="4608" max="4608" width="9.90625" bestFit="1" customWidth="1"/>
    <col min="4609" max="4609" width="7.81640625" bestFit="1" customWidth="1"/>
    <col min="4610" max="4610" width="9.90625" bestFit="1" customWidth="1"/>
    <col min="4611" max="4611" width="16.7265625" bestFit="1" customWidth="1"/>
    <col min="4612" max="4612" width="9.90625" bestFit="1" customWidth="1"/>
    <col min="4613" max="4613" width="6.90625" bestFit="1" customWidth="1"/>
    <col min="4614" max="4614" width="9.90625" bestFit="1" customWidth="1"/>
    <col min="4615" max="4615" width="6.6328125" bestFit="1" customWidth="1"/>
    <col min="4616" max="4616" width="9.90625" bestFit="1" customWidth="1"/>
    <col min="4617" max="4617" width="19.453125" bestFit="1" customWidth="1"/>
    <col min="4618" max="4618" width="9.90625" bestFit="1" customWidth="1"/>
    <col min="4619" max="4619" width="13.36328125" bestFit="1" customWidth="1"/>
    <col min="4620" max="4620" width="9.90625" bestFit="1" customWidth="1"/>
    <col min="4621" max="4621" width="13" bestFit="1" customWidth="1"/>
    <col min="4622" max="4622" width="9.90625" bestFit="1" customWidth="1"/>
    <col min="4623" max="4623" width="13.90625" bestFit="1" customWidth="1"/>
    <col min="4624" max="4624" width="9.90625" bestFit="1" customWidth="1"/>
    <col min="4625" max="4625" width="17.08984375" bestFit="1" customWidth="1"/>
    <col min="4626" max="4626" width="9.90625" bestFit="1" customWidth="1"/>
    <col min="4627" max="4627" width="15.54296875" bestFit="1" customWidth="1"/>
    <col min="4628" max="4628" width="9.90625" bestFit="1" customWidth="1"/>
    <col min="4629" max="4629" width="10.81640625" bestFit="1" customWidth="1"/>
    <col min="4630" max="4630" width="9.90625" bestFit="1" customWidth="1"/>
    <col min="4631" max="4631" width="17.08984375" bestFit="1" customWidth="1"/>
    <col min="4632" max="4632" width="9.90625" bestFit="1" customWidth="1"/>
    <col min="4633" max="4633" width="7.81640625" bestFit="1" customWidth="1"/>
    <col min="4634" max="4634" width="9.90625" bestFit="1" customWidth="1"/>
    <col min="4635" max="4635" width="6.6328125" bestFit="1" customWidth="1"/>
    <col min="4636" max="4636" width="9.90625" bestFit="1" customWidth="1"/>
    <col min="4637" max="4637" width="15.7265625" bestFit="1" customWidth="1"/>
    <col min="4638" max="4638" width="9.90625" bestFit="1" customWidth="1"/>
    <col min="4639" max="4639" width="15.7265625" bestFit="1" customWidth="1"/>
    <col min="4640" max="4640" width="9.90625" bestFit="1" customWidth="1"/>
    <col min="4641" max="4641" width="16.7265625" bestFit="1" customWidth="1"/>
    <col min="4642" max="4642" width="9.90625" bestFit="1" customWidth="1"/>
    <col min="4643" max="4643" width="17.08984375" bestFit="1" customWidth="1"/>
    <col min="4644" max="4644" width="9.90625" bestFit="1" customWidth="1"/>
    <col min="4645" max="4645" width="13.36328125" bestFit="1" customWidth="1"/>
    <col min="4646" max="4646" width="9.90625" bestFit="1" customWidth="1"/>
    <col min="4647" max="4647" width="10.81640625" bestFit="1" customWidth="1"/>
    <col min="4648" max="4648" width="9.90625" bestFit="1" customWidth="1"/>
    <col min="4649" max="4649" width="11.6328125" bestFit="1" customWidth="1"/>
    <col min="4650" max="4650" width="9.90625" bestFit="1" customWidth="1"/>
    <col min="4651" max="4651" width="17" bestFit="1" customWidth="1"/>
    <col min="4652" max="4652" width="9.90625" bestFit="1" customWidth="1"/>
    <col min="4653" max="4653" width="9.26953125" bestFit="1" customWidth="1"/>
    <col min="4654" max="4654" width="9.90625" bestFit="1" customWidth="1"/>
    <col min="4655" max="4655" width="11.6328125" bestFit="1" customWidth="1"/>
    <col min="4656" max="4656" width="9.90625" bestFit="1" customWidth="1"/>
    <col min="4657" max="4657" width="10.81640625" bestFit="1" customWidth="1"/>
    <col min="4658" max="4658" width="9.90625" bestFit="1" customWidth="1"/>
    <col min="4659" max="4659" width="11.6328125" bestFit="1" customWidth="1"/>
    <col min="4660" max="4660" width="9.90625" bestFit="1" customWidth="1"/>
    <col min="4661" max="4661" width="18.36328125" bestFit="1" customWidth="1"/>
    <col min="4662" max="4662" width="9.90625" bestFit="1" customWidth="1"/>
    <col min="4663" max="4663" width="13.36328125" bestFit="1" customWidth="1"/>
    <col min="4664" max="4664" width="9.90625" bestFit="1" customWidth="1"/>
    <col min="4665" max="4665" width="9.26953125" bestFit="1" customWidth="1"/>
    <col min="4666" max="4666" width="9.90625" bestFit="1" customWidth="1"/>
    <col min="4667" max="4667" width="13.36328125" bestFit="1" customWidth="1"/>
    <col min="4668" max="4668" width="9.90625" bestFit="1" customWidth="1"/>
    <col min="4669" max="4669" width="7" bestFit="1" customWidth="1"/>
    <col min="4670" max="4670" width="9.90625" bestFit="1" customWidth="1"/>
    <col min="4671" max="4671" width="7.08984375" bestFit="1" customWidth="1"/>
    <col min="4672" max="4672" width="9.90625" bestFit="1" customWidth="1"/>
    <col min="4673" max="4673" width="13.90625" bestFit="1" customWidth="1"/>
    <col min="4674" max="4674" width="9.90625" bestFit="1" customWidth="1"/>
    <col min="4675" max="4675" width="13.36328125" bestFit="1" customWidth="1"/>
    <col min="4676" max="4676" width="9.90625" bestFit="1" customWidth="1"/>
    <col min="4677" max="4677" width="9.26953125" bestFit="1" customWidth="1"/>
    <col min="4678" max="4678" width="9.90625" bestFit="1" customWidth="1"/>
    <col min="4679" max="4679" width="18.36328125" bestFit="1" customWidth="1"/>
    <col min="4680" max="4680" width="9.90625" bestFit="1" customWidth="1"/>
    <col min="4681" max="4681" width="13" bestFit="1" customWidth="1"/>
    <col min="4682" max="4682" width="9.90625" bestFit="1" customWidth="1"/>
    <col min="4683" max="4683" width="13.90625" bestFit="1" customWidth="1"/>
    <col min="4684" max="4684" width="9.90625" bestFit="1" customWidth="1"/>
    <col min="4685" max="4685" width="16.7265625" bestFit="1" customWidth="1"/>
    <col min="4686" max="4686" width="9.90625" bestFit="1" customWidth="1"/>
    <col min="4687" max="4687" width="15.7265625" bestFit="1" customWidth="1"/>
    <col min="4688" max="4688" width="9.90625" bestFit="1" customWidth="1"/>
    <col min="4689" max="4689" width="7.81640625" bestFit="1" customWidth="1"/>
    <col min="4690" max="4690" width="9.90625" bestFit="1" customWidth="1"/>
    <col min="4691" max="4691" width="11.6328125" bestFit="1" customWidth="1"/>
    <col min="4692" max="4692" width="9.90625" bestFit="1" customWidth="1"/>
    <col min="4693" max="4693" width="6.6328125" bestFit="1" customWidth="1"/>
    <col min="4694" max="4694" width="9.90625" bestFit="1" customWidth="1"/>
    <col min="4695" max="4695" width="12" bestFit="1" customWidth="1"/>
    <col min="4696" max="4696" width="9.90625" bestFit="1" customWidth="1"/>
    <col min="4697" max="4697" width="11.6328125" bestFit="1" customWidth="1"/>
    <col min="4698" max="4698" width="9.90625" bestFit="1" customWidth="1"/>
    <col min="4699" max="4699" width="17" bestFit="1" customWidth="1"/>
    <col min="4700" max="4700" width="9.90625" bestFit="1" customWidth="1"/>
    <col min="4701" max="4701" width="16.7265625" bestFit="1" customWidth="1"/>
    <col min="4702" max="4702" width="9.90625" bestFit="1" customWidth="1"/>
    <col min="4703" max="4703" width="7" bestFit="1" customWidth="1"/>
    <col min="4704" max="4704" width="9.90625" bestFit="1" customWidth="1"/>
    <col min="4705" max="4705" width="19.453125" bestFit="1" customWidth="1"/>
    <col min="4706" max="4706" width="9.90625" bestFit="1" customWidth="1"/>
    <col min="4707" max="4707" width="11.6328125" bestFit="1" customWidth="1"/>
    <col min="4708" max="4708" width="9.90625" bestFit="1" customWidth="1"/>
    <col min="4709" max="4709" width="17" bestFit="1" customWidth="1"/>
    <col min="4710" max="4710" width="9.90625" bestFit="1" customWidth="1"/>
    <col min="4711" max="4711" width="17" bestFit="1" customWidth="1"/>
    <col min="4712" max="4712" width="9.90625" bestFit="1" customWidth="1"/>
    <col min="4713" max="4713" width="16.7265625" bestFit="1" customWidth="1"/>
    <col min="4714" max="4714" width="9.90625" bestFit="1" customWidth="1"/>
    <col min="4715" max="4715" width="15.7265625" bestFit="1" customWidth="1"/>
    <col min="4716" max="4716" width="9.90625" bestFit="1" customWidth="1"/>
    <col min="4717" max="4717" width="18.36328125" bestFit="1" customWidth="1"/>
    <col min="4718" max="4718" width="9.90625" bestFit="1" customWidth="1"/>
    <col min="4719" max="4719" width="13.36328125" bestFit="1" customWidth="1"/>
    <col min="4720" max="4720" width="9.90625" bestFit="1" customWidth="1"/>
    <col min="4721" max="4721" width="6.6328125" bestFit="1" customWidth="1"/>
    <col min="4722" max="4722" width="9.90625" bestFit="1" customWidth="1"/>
    <col min="4723" max="4723" width="12.90625" bestFit="1" customWidth="1"/>
    <col min="4724" max="4724" width="9.90625" bestFit="1" customWidth="1"/>
    <col min="4725" max="4725" width="7.81640625" bestFit="1" customWidth="1"/>
    <col min="4726" max="4726" width="9.90625" bestFit="1" customWidth="1"/>
    <col min="4727" max="4727" width="10.81640625" bestFit="1" customWidth="1"/>
    <col min="4728" max="4728" width="9.90625" bestFit="1" customWidth="1"/>
    <col min="4729" max="4729" width="12" bestFit="1" customWidth="1"/>
    <col min="4730" max="4730" width="9.90625" bestFit="1" customWidth="1"/>
    <col min="4731" max="4731" width="15.54296875" bestFit="1" customWidth="1"/>
    <col min="4732" max="4732" width="9.90625" bestFit="1" customWidth="1"/>
    <col min="4733" max="4733" width="9.26953125" bestFit="1" customWidth="1"/>
    <col min="4734" max="4734" width="9.90625" bestFit="1" customWidth="1"/>
    <col min="4735" max="4735" width="13.36328125" bestFit="1" customWidth="1"/>
    <col min="4736" max="4736" width="9.90625" bestFit="1" customWidth="1"/>
    <col min="4737" max="4737" width="17.08984375" bestFit="1" customWidth="1"/>
    <col min="4738" max="4738" width="9.90625" bestFit="1" customWidth="1"/>
    <col min="4739" max="4739" width="7" bestFit="1" customWidth="1"/>
    <col min="4740" max="4740" width="9.90625" bestFit="1" customWidth="1"/>
    <col min="4741" max="4741" width="15.7265625" bestFit="1" customWidth="1"/>
    <col min="4742" max="4742" width="9.90625" bestFit="1" customWidth="1"/>
    <col min="4743" max="4743" width="7.81640625" bestFit="1" customWidth="1"/>
    <col min="4744" max="4744" width="9.90625" bestFit="1" customWidth="1"/>
    <col min="4745" max="4745" width="11.6328125" bestFit="1" customWidth="1"/>
    <col min="4746" max="4746" width="9.90625" bestFit="1" customWidth="1"/>
    <col min="4747" max="4747" width="9.26953125" bestFit="1" customWidth="1"/>
    <col min="4748" max="4748" width="9.90625" bestFit="1" customWidth="1"/>
    <col min="4749" max="4749" width="19.453125" bestFit="1" customWidth="1"/>
    <col min="4750" max="4750" width="9.90625" bestFit="1" customWidth="1"/>
    <col min="4751" max="4751" width="12" bestFit="1" customWidth="1"/>
    <col min="4752" max="4752" width="9.90625" bestFit="1" customWidth="1"/>
    <col min="4753" max="4753" width="17.08984375" bestFit="1" customWidth="1"/>
    <col min="4754" max="4754" width="9.90625" bestFit="1" customWidth="1"/>
    <col min="4755" max="4755" width="13.90625" bestFit="1" customWidth="1"/>
    <col min="4756" max="4756" width="9.90625" bestFit="1" customWidth="1"/>
    <col min="4757" max="4757" width="10.81640625" bestFit="1" customWidth="1"/>
    <col min="4758" max="4758" width="9.90625" bestFit="1" customWidth="1"/>
    <col min="4759" max="4759" width="6.6328125" bestFit="1" customWidth="1"/>
    <col min="4760" max="4760" width="9.90625" bestFit="1" customWidth="1"/>
    <col min="4761" max="4761" width="12.90625" bestFit="1" customWidth="1"/>
    <col min="4762" max="4762" width="9.90625" bestFit="1" customWidth="1"/>
    <col min="4763" max="4763" width="9.26953125" bestFit="1" customWidth="1"/>
    <col min="4764" max="4764" width="9.90625" bestFit="1" customWidth="1"/>
    <col min="4765" max="4765" width="6.90625" bestFit="1" customWidth="1"/>
    <col min="4766" max="4766" width="9.90625" bestFit="1" customWidth="1"/>
    <col min="4767" max="4767" width="13" bestFit="1" customWidth="1"/>
    <col min="4768" max="4768" width="9.90625" bestFit="1" customWidth="1"/>
    <col min="4769" max="4769" width="7.81640625" bestFit="1" customWidth="1"/>
    <col min="4770" max="4770" width="9.90625" bestFit="1" customWidth="1"/>
    <col min="4771" max="4771" width="13.36328125" bestFit="1" customWidth="1"/>
    <col min="4772" max="4772" width="9.90625" bestFit="1" customWidth="1"/>
    <col min="4773" max="4773" width="15.7265625" bestFit="1" customWidth="1"/>
    <col min="4774" max="4774" width="9.90625" bestFit="1" customWidth="1"/>
    <col min="4775" max="4775" width="19.453125" bestFit="1" customWidth="1"/>
    <col min="4776" max="4776" width="9.90625" bestFit="1" customWidth="1"/>
    <col min="4777" max="4777" width="18.36328125" bestFit="1" customWidth="1"/>
    <col min="4778" max="4778" width="9.90625" bestFit="1" customWidth="1"/>
    <col min="4779" max="4779" width="7.81640625" bestFit="1" customWidth="1"/>
    <col min="4780" max="4780" width="9.90625" bestFit="1" customWidth="1"/>
    <col min="4781" max="4781" width="17" bestFit="1" customWidth="1"/>
    <col min="4782" max="4782" width="9.90625" bestFit="1" customWidth="1"/>
    <col min="4783" max="4783" width="13.36328125" bestFit="1" customWidth="1"/>
    <col min="4784" max="4784" width="9.90625" bestFit="1" customWidth="1"/>
    <col min="4785" max="4785" width="18.36328125" bestFit="1" customWidth="1"/>
    <col min="4786" max="4786" width="9.90625" bestFit="1" customWidth="1"/>
    <col min="4787" max="4787" width="9.26953125" bestFit="1" customWidth="1"/>
    <col min="4788" max="4788" width="9.90625" bestFit="1" customWidth="1"/>
    <col min="4789" max="4789" width="7" bestFit="1" customWidth="1"/>
    <col min="4790" max="4790" width="9.90625" bestFit="1" customWidth="1"/>
    <col min="4791" max="4791" width="17.08984375" bestFit="1" customWidth="1"/>
    <col min="4792" max="4792" width="9.90625" bestFit="1" customWidth="1"/>
    <col min="4793" max="4793" width="19.453125" bestFit="1" customWidth="1"/>
    <col min="4794" max="4794" width="9.90625" bestFit="1" customWidth="1"/>
    <col min="4795" max="4795" width="13.90625" bestFit="1" customWidth="1"/>
    <col min="4796" max="4796" width="9.90625" bestFit="1" customWidth="1"/>
    <col min="4797" max="4797" width="19.453125" bestFit="1" customWidth="1"/>
    <col min="4798" max="4798" width="9.90625" bestFit="1" customWidth="1"/>
    <col min="4799" max="4799" width="7.81640625" bestFit="1" customWidth="1"/>
    <col min="4800" max="4800" width="9.90625" bestFit="1" customWidth="1"/>
    <col min="4801" max="4801" width="10.81640625" bestFit="1" customWidth="1"/>
    <col min="4802" max="4802" width="9.90625" bestFit="1" customWidth="1"/>
    <col min="4803" max="4803" width="11.6328125" bestFit="1" customWidth="1"/>
    <col min="4804" max="4804" width="9.90625" bestFit="1" customWidth="1"/>
    <col min="4805" max="4805" width="17.08984375" bestFit="1" customWidth="1"/>
    <col min="4806" max="4806" width="9.90625" bestFit="1" customWidth="1"/>
    <col min="4807" max="4807" width="17" bestFit="1" customWidth="1"/>
    <col min="4808" max="4808" width="9.90625" bestFit="1" customWidth="1"/>
    <col min="4809" max="4809" width="13" bestFit="1" customWidth="1"/>
    <col min="4810" max="4810" width="9.90625" bestFit="1" customWidth="1"/>
    <col min="4811" max="4811" width="11.6328125" bestFit="1" customWidth="1"/>
    <col min="4812" max="4812" width="9.90625" bestFit="1" customWidth="1"/>
    <col min="4813" max="4813" width="18.36328125" bestFit="1" customWidth="1"/>
    <col min="4814" max="4814" width="9.90625" bestFit="1" customWidth="1"/>
    <col min="4815" max="4815" width="18.36328125" bestFit="1" customWidth="1"/>
    <col min="4816" max="4816" width="9.90625" bestFit="1" customWidth="1"/>
    <col min="4817" max="4817" width="13.36328125" bestFit="1" customWidth="1"/>
    <col min="4818" max="4818" width="9.90625" bestFit="1" customWidth="1"/>
    <col min="4819" max="4819" width="11.6328125" bestFit="1" customWidth="1"/>
    <col min="4820" max="4820" width="9.90625" bestFit="1" customWidth="1"/>
    <col min="4821" max="4821" width="15.54296875" bestFit="1" customWidth="1"/>
    <col min="4822" max="4822" width="9.90625" bestFit="1" customWidth="1"/>
    <col min="4823" max="4823" width="15.7265625" bestFit="1" customWidth="1"/>
    <col min="4824" max="4824" width="9.90625" bestFit="1" customWidth="1"/>
    <col min="4825" max="4825" width="18.36328125" bestFit="1" customWidth="1"/>
    <col min="4826" max="4826" width="9.90625" bestFit="1" customWidth="1"/>
    <col min="4827" max="4827" width="17.08984375" bestFit="1" customWidth="1"/>
    <col min="4828" max="4828" width="9.90625" bestFit="1" customWidth="1"/>
    <col min="4829" max="4829" width="15.54296875" bestFit="1" customWidth="1"/>
    <col min="4830" max="4830" width="9.90625" bestFit="1" customWidth="1"/>
    <col min="4831" max="4831" width="7.81640625" bestFit="1" customWidth="1"/>
    <col min="4832" max="4832" width="9.90625" bestFit="1" customWidth="1"/>
    <col min="4833" max="4833" width="7.81640625" bestFit="1" customWidth="1"/>
    <col min="4834" max="4834" width="9.90625" bestFit="1" customWidth="1"/>
    <col min="4835" max="4835" width="7.08984375" bestFit="1" customWidth="1"/>
    <col min="4836" max="4836" width="9.90625" bestFit="1" customWidth="1"/>
    <col min="4837" max="4837" width="15.54296875" bestFit="1" customWidth="1"/>
    <col min="4838" max="4838" width="9.90625" bestFit="1" customWidth="1"/>
    <col min="4839" max="4839" width="7.08984375" bestFit="1" customWidth="1"/>
    <col min="4840" max="4840" width="9.90625" bestFit="1" customWidth="1"/>
    <col min="4841" max="4841" width="12" bestFit="1" customWidth="1"/>
    <col min="4842" max="4842" width="9.90625" bestFit="1" customWidth="1"/>
    <col min="4843" max="4843" width="15.54296875" bestFit="1" customWidth="1"/>
    <col min="4844" max="4844" width="9.90625" bestFit="1" customWidth="1"/>
    <col min="4845" max="4845" width="19.453125" bestFit="1" customWidth="1"/>
    <col min="4846" max="4846" width="9.90625" bestFit="1" customWidth="1"/>
    <col min="4847" max="4847" width="13.36328125" bestFit="1" customWidth="1"/>
    <col min="4848" max="4848" width="9.90625" bestFit="1" customWidth="1"/>
    <col min="4849" max="4849" width="19.453125" bestFit="1" customWidth="1"/>
    <col min="4850" max="4850" width="9.90625" bestFit="1" customWidth="1"/>
    <col min="4851" max="4851" width="9.26953125" bestFit="1" customWidth="1"/>
    <col min="4852" max="4852" width="9.90625" bestFit="1" customWidth="1"/>
    <col min="4853" max="4853" width="13" bestFit="1" customWidth="1"/>
    <col min="4854" max="4854" width="9.90625" bestFit="1" customWidth="1"/>
    <col min="4855" max="4855" width="7" bestFit="1" customWidth="1"/>
    <col min="4856" max="4856" width="9.90625" bestFit="1" customWidth="1"/>
    <col min="4857" max="4857" width="6.6328125" bestFit="1" customWidth="1"/>
    <col min="4858" max="4858" width="9.90625" bestFit="1" customWidth="1"/>
    <col min="4859" max="4859" width="12.90625" bestFit="1" customWidth="1"/>
    <col min="4860" max="4860" width="9.90625" bestFit="1" customWidth="1"/>
    <col min="4861" max="4861" width="16.7265625" bestFit="1" customWidth="1"/>
    <col min="4862" max="4862" width="9.90625" bestFit="1" customWidth="1"/>
    <col min="4863" max="4863" width="9.26953125" bestFit="1" customWidth="1"/>
    <col min="4864" max="4864" width="9.90625" bestFit="1" customWidth="1"/>
    <col min="4865" max="4865" width="13.36328125" bestFit="1" customWidth="1"/>
    <col min="4866" max="4866" width="9.90625" bestFit="1" customWidth="1"/>
    <col min="4867" max="4867" width="7" bestFit="1" customWidth="1"/>
    <col min="4868" max="4868" width="9.90625" bestFit="1" customWidth="1"/>
    <col min="4869" max="4869" width="11.6328125" bestFit="1" customWidth="1"/>
    <col min="4870" max="4870" width="9.90625" bestFit="1" customWidth="1"/>
    <col min="4871" max="4871" width="6.6328125" bestFit="1" customWidth="1"/>
    <col min="4872" max="4872" width="9.90625" bestFit="1" customWidth="1"/>
    <col min="4873" max="4873" width="18.36328125" bestFit="1" customWidth="1"/>
    <col min="4874" max="4874" width="9.90625" bestFit="1" customWidth="1"/>
    <col min="4875" max="4875" width="19.453125" bestFit="1" customWidth="1"/>
    <col min="4876" max="4876" width="9.90625" bestFit="1" customWidth="1"/>
    <col min="4877" max="4877" width="15.54296875" bestFit="1" customWidth="1"/>
    <col min="4878" max="4878" width="9.90625" bestFit="1" customWidth="1"/>
    <col min="4879" max="4879" width="13.36328125" bestFit="1" customWidth="1"/>
    <col min="4880" max="4880" width="9.90625" bestFit="1" customWidth="1"/>
    <col min="4881" max="4881" width="13.90625" bestFit="1" customWidth="1"/>
    <col min="4882" max="4882" width="9.90625" bestFit="1" customWidth="1"/>
    <col min="4883" max="4883" width="17" bestFit="1" customWidth="1"/>
    <col min="4884" max="4884" width="9.90625" bestFit="1" customWidth="1"/>
    <col min="4885" max="4885" width="9.26953125" bestFit="1" customWidth="1"/>
    <col min="4886" max="4886" width="9.90625" bestFit="1" customWidth="1"/>
    <col min="4887" max="4887" width="11.6328125" bestFit="1" customWidth="1"/>
    <col min="4888" max="4888" width="9.90625" bestFit="1" customWidth="1"/>
    <col min="4889" max="4889" width="12.90625" bestFit="1" customWidth="1"/>
    <col min="4890" max="4890" width="9.90625" bestFit="1" customWidth="1"/>
    <col min="4891" max="4891" width="12.90625" bestFit="1" customWidth="1"/>
    <col min="4892" max="4892" width="9.90625" bestFit="1" customWidth="1"/>
    <col min="4893" max="4893" width="7" bestFit="1" customWidth="1"/>
    <col min="4894" max="4894" width="9.90625" bestFit="1" customWidth="1"/>
    <col min="4895" max="4895" width="15.54296875" bestFit="1" customWidth="1"/>
    <col min="4896" max="4896" width="9.90625" bestFit="1" customWidth="1"/>
    <col min="4897" max="4897" width="17.08984375" bestFit="1" customWidth="1"/>
    <col min="4898" max="4898" width="9.90625" bestFit="1" customWidth="1"/>
    <col min="4899" max="4899" width="19.453125" bestFit="1" customWidth="1"/>
    <col min="4900" max="4900" width="9.90625" bestFit="1" customWidth="1"/>
    <col min="4901" max="4901" width="10.81640625" bestFit="1" customWidth="1"/>
    <col min="4902" max="4902" width="9.90625" bestFit="1" customWidth="1"/>
    <col min="4903" max="4903" width="10.81640625" bestFit="1" customWidth="1"/>
    <col min="4904" max="4904" width="9.90625" bestFit="1" customWidth="1"/>
    <col min="4905" max="4905" width="15.54296875" bestFit="1" customWidth="1"/>
    <col min="4906" max="4906" width="9.90625" bestFit="1" customWidth="1"/>
    <col min="4907" max="4907" width="12.90625" bestFit="1" customWidth="1"/>
    <col min="4908" max="4908" width="9.90625" bestFit="1" customWidth="1"/>
    <col min="4909" max="4909" width="15.7265625" bestFit="1" customWidth="1"/>
    <col min="4910" max="4910" width="9.90625" bestFit="1" customWidth="1"/>
    <col min="4911" max="4911" width="15.54296875" bestFit="1" customWidth="1"/>
    <col min="4912" max="4912" width="9.90625" bestFit="1" customWidth="1"/>
    <col min="4913" max="4913" width="7.08984375" bestFit="1" customWidth="1"/>
    <col min="4914" max="4914" width="9.90625" bestFit="1" customWidth="1"/>
    <col min="4915" max="4915" width="12" bestFit="1" customWidth="1"/>
    <col min="4916" max="4916" width="9.90625" bestFit="1" customWidth="1"/>
    <col min="4917" max="4917" width="19.453125" bestFit="1" customWidth="1"/>
    <col min="4918" max="4918" width="9.90625" bestFit="1" customWidth="1"/>
    <col min="4919" max="4919" width="10.81640625" bestFit="1" customWidth="1"/>
    <col min="4920" max="4920" width="9.90625" bestFit="1" customWidth="1"/>
    <col min="4921" max="4921" width="13.90625" bestFit="1" customWidth="1"/>
    <col min="4922" max="4922" width="9.90625" bestFit="1" customWidth="1"/>
    <col min="4923" max="4923" width="7.81640625" bestFit="1" customWidth="1"/>
    <col min="4924" max="4924" width="9.90625" bestFit="1" customWidth="1"/>
    <col min="4925" max="4925" width="7.81640625" bestFit="1" customWidth="1"/>
    <col min="4926" max="4926" width="9.90625" bestFit="1" customWidth="1"/>
    <col min="4927" max="4927" width="15.54296875" bestFit="1" customWidth="1"/>
    <col min="4928" max="4928" width="9.90625" bestFit="1" customWidth="1"/>
    <col min="4929" max="4929" width="15.54296875" bestFit="1" customWidth="1"/>
    <col min="4930" max="4930" width="9.90625" bestFit="1" customWidth="1"/>
    <col min="4931" max="4931" width="13.36328125" bestFit="1" customWidth="1"/>
    <col min="4932" max="4932" width="9.90625" bestFit="1" customWidth="1"/>
    <col min="4933" max="4933" width="7.81640625" bestFit="1" customWidth="1"/>
    <col min="4934" max="4934" width="9.90625" bestFit="1" customWidth="1"/>
    <col min="4935" max="4935" width="6.6328125" bestFit="1" customWidth="1"/>
    <col min="4936" max="4936" width="9.90625" bestFit="1" customWidth="1"/>
    <col min="4937" max="4937" width="13.36328125" bestFit="1" customWidth="1"/>
    <col min="4938" max="4938" width="9.90625" bestFit="1" customWidth="1"/>
    <col min="4939" max="4939" width="12" bestFit="1" customWidth="1"/>
    <col min="4940" max="4940" width="9.90625" bestFit="1" customWidth="1"/>
    <col min="4941" max="4941" width="7" bestFit="1" customWidth="1"/>
    <col min="4942" max="4942" width="9.90625" bestFit="1" customWidth="1"/>
    <col min="4943" max="4943" width="7.81640625" bestFit="1" customWidth="1"/>
    <col min="4944" max="4944" width="9.90625" bestFit="1" customWidth="1"/>
    <col min="4945" max="4945" width="12" bestFit="1" customWidth="1"/>
    <col min="4946" max="4946" width="9.90625" bestFit="1" customWidth="1"/>
    <col min="4947" max="4947" width="12.90625" bestFit="1" customWidth="1"/>
    <col min="4948" max="4948" width="9.90625" bestFit="1" customWidth="1"/>
    <col min="4949" max="4949" width="13.90625" bestFit="1" customWidth="1"/>
    <col min="4950" max="4950" width="9.90625" bestFit="1" customWidth="1"/>
    <col min="4951" max="4951" width="6.6328125" bestFit="1" customWidth="1"/>
    <col min="4952" max="4952" width="9.90625" bestFit="1" customWidth="1"/>
    <col min="4953" max="4953" width="13.36328125" bestFit="1" customWidth="1"/>
    <col min="4954" max="4954" width="9.90625" bestFit="1" customWidth="1"/>
    <col min="4955" max="4955" width="7.81640625" bestFit="1" customWidth="1"/>
    <col min="4956" max="4956" width="9.90625" bestFit="1" customWidth="1"/>
    <col min="4957" max="4957" width="9.26953125" bestFit="1" customWidth="1"/>
    <col min="4958" max="4958" width="9.90625" bestFit="1" customWidth="1"/>
    <col min="4959" max="4959" width="13.90625" bestFit="1" customWidth="1"/>
    <col min="4960" max="4960" width="9.90625" bestFit="1" customWidth="1"/>
    <col min="4961" max="4961" width="15.54296875" bestFit="1" customWidth="1"/>
    <col min="4962" max="4962" width="9.90625" bestFit="1" customWidth="1"/>
    <col min="4963" max="4963" width="7.81640625" bestFit="1" customWidth="1"/>
    <col min="4964" max="4964" width="9.90625" bestFit="1" customWidth="1"/>
    <col min="4965" max="4965" width="17.08984375" bestFit="1" customWidth="1"/>
    <col min="4966" max="4966" width="9.90625" bestFit="1" customWidth="1"/>
    <col min="4967" max="4967" width="11.6328125" bestFit="1" customWidth="1"/>
    <col min="4968" max="4968" width="9.90625" bestFit="1" customWidth="1"/>
    <col min="4969" max="4969" width="16.7265625" bestFit="1" customWidth="1"/>
    <col min="4970" max="4970" width="9.90625" bestFit="1" customWidth="1"/>
    <col min="4971" max="4971" width="16.7265625" bestFit="1" customWidth="1"/>
    <col min="4972" max="4972" width="9.90625" bestFit="1" customWidth="1"/>
    <col min="4973" max="4973" width="11.6328125" bestFit="1" customWidth="1"/>
    <col min="4974" max="4974" width="9.90625" bestFit="1" customWidth="1"/>
    <col min="4975" max="4975" width="13.36328125" bestFit="1" customWidth="1"/>
    <col min="4976" max="4976" width="9.90625" bestFit="1" customWidth="1"/>
    <col min="4977" max="4977" width="15.7265625" bestFit="1" customWidth="1"/>
    <col min="4978" max="4978" width="9.90625" bestFit="1" customWidth="1"/>
    <col min="4979" max="4979" width="17" bestFit="1" customWidth="1"/>
    <col min="4980" max="4980" width="9.90625" bestFit="1" customWidth="1"/>
    <col min="4981" max="4981" width="7.81640625" bestFit="1" customWidth="1"/>
    <col min="4982" max="4982" width="9.90625" bestFit="1" customWidth="1"/>
    <col min="4983" max="4983" width="17.08984375" bestFit="1" customWidth="1"/>
    <col min="4984" max="4984" width="9.90625" bestFit="1" customWidth="1"/>
    <col min="4985" max="4985" width="12" bestFit="1" customWidth="1"/>
    <col min="4986" max="4986" width="9.90625" bestFit="1" customWidth="1"/>
    <col min="4987" max="4987" width="18.36328125" bestFit="1" customWidth="1"/>
    <col min="4988" max="4988" width="9.90625" bestFit="1" customWidth="1"/>
    <col min="4989" max="4989" width="7.81640625" bestFit="1" customWidth="1"/>
    <col min="4990" max="4990" width="9.90625" bestFit="1" customWidth="1"/>
    <col min="4991" max="4991" width="6.6328125" bestFit="1" customWidth="1"/>
    <col min="4992" max="4992" width="9.90625" bestFit="1" customWidth="1"/>
    <col min="4993" max="4993" width="13" bestFit="1" customWidth="1"/>
    <col min="4994" max="4994" width="9.90625" bestFit="1" customWidth="1"/>
    <col min="4995" max="4995" width="15.7265625" bestFit="1" customWidth="1"/>
    <col min="4996" max="4996" width="9.90625" bestFit="1" customWidth="1"/>
    <col min="4997" max="4997" width="7.08984375" bestFit="1" customWidth="1"/>
    <col min="4998" max="4998" width="9.90625" bestFit="1" customWidth="1"/>
    <col min="4999" max="4999" width="7.08984375" bestFit="1" customWidth="1"/>
    <col min="5000" max="5000" width="9.90625" bestFit="1" customWidth="1"/>
    <col min="5001" max="5001" width="7.08984375" bestFit="1" customWidth="1"/>
    <col min="5002" max="5002" width="9.90625" bestFit="1" customWidth="1"/>
    <col min="5003" max="5003" width="7.08984375" bestFit="1" customWidth="1"/>
    <col min="5004" max="5004" width="9.90625" bestFit="1" customWidth="1"/>
    <col min="5005" max="5005" width="17" bestFit="1" customWidth="1"/>
    <col min="5006" max="5006" width="9.90625" bestFit="1" customWidth="1"/>
    <col min="5007" max="5007" width="7.08984375" bestFit="1" customWidth="1"/>
    <col min="5008" max="5008" width="9.90625" bestFit="1" customWidth="1"/>
    <col min="5009" max="5009" width="13.90625" bestFit="1" customWidth="1"/>
    <col min="5010" max="5010" width="9.90625" bestFit="1" customWidth="1"/>
    <col min="5011" max="5011" width="10.81640625" bestFit="1" customWidth="1"/>
    <col min="5012" max="5012" width="9.90625" bestFit="1" customWidth="1"/>
    <col min="5013" max="5013" width="18.36328125" bestFit="1" customWidth="1"/>
    <col min="5014" max="5014" width="9.90625" bestFit="1" customWidth="1"/>
    <col min="5015" max="5015" width="15.54296875" bestFit="1" customWidth="1"/>
    <col min="5016" max="5016" width="9.90625" bestFit="1" customWidth="1"/>
    <col min="5017" max="5017" width="9.26953125" bestFit="1" customWidth="1"/>
    <col min="5018" max="5018" width="9.90625" bestFit="1" customWidth="1"/>
    <col min="5019" max="5019" width="18.36328125" bestFit="1" customWidth="1"/>
    <col min="5020" max="5020" width="9.90625" bestFit="1" customWidth="1"/>
    <col min="5021" max="5021" width="17.08984375" bestFit="1" customWidth="1"/>
    <col min="5022" max="5022" width="9.90625" bestFit="1" customWidth="1"/>
    <col min="5023" max="5023" width="7.08984375" bestFit="1" customWidth="1"/>
    <col min="5024" max="5024" width="9.90625" bestFit="1" customWidth="1"/>
    <col min="5025" max="5025" width="12.90625" bestFit="1" customWidth="1"/>
    <col min="5026" max="5026" width="9.90625" bestFit="1" customWidth="1"/>
    <col min="5027" max="5027" width="13" bestFit="1" customWidth="1"/>
    <col min="5028" max="5028" width="9.90625" bestFit="1" customWidth="1"/>
    <col min="5029" max="5029" width="10.81640625" bestFit="1" customWidth="1"/>
    <col min="5030" max="5030" width="9.90625" bestFit="1" customWidth="1"/>
    <col min="5031" max="5031" width="13.90625" bestFit="1" customWidth="1"/>
    <col min="5032" max="5032" width="9.90625" bestFit="1" customWidth="1"/>
    <col min="5033" max="5033" width="9.26953125" bestFit="1" customWidth="1"/>
    <col min="5034" max="5034" width="9.90625" bestFit="1" customWidth="1"/>
    <col min="5035" max="5035" width="11.6328125" bestFit="1" customWidth="1"/>
    <col min="5036" max="5036" width="9.90625" bestFit="1" customWidth="1"/>
    <col min="5037" max="5037" width="16.7265625" bestFit="1" customWidth="1"/>
    <col min="5038" max="5038" width="9.90625" bestFit="1" customWidth="1"/>
    <col min="5039" max="5039" width="17" bestFit="1" customWidth="1"/>
    <col min="5040" max="5040" width="9.90625" bestFit="1" customWidth="1"/>
    <col min="5041" max="5041" width="15.54296875" bestFit="1" customWidth="1"/>
    <col min="5042" max="5042" width="9.90625" bestFit="1" customWidth="1"/>
    <col min="5043" max="5043" width="9.26953125" bestFit="1" customWidth="1"/>
    <col min="5044" max="5044" width="9.90625" bestFit="1" customWidth="1"/>
    <col min="5045" max="5045" width="10.81640625" bestFit="1" customWidth="1"/>
    <col min="5046" max="5046" width="9.90625" bestFit="1" customWidth="1"/>
    <col min="5047" max="5047" width="15.7265625" bestFit="1" customWidth="1"/>
    <col min="5048" max="5048" width="9.90625" bestFit="1" customWidth="1"/>
    <col min="5049" max="5049" width="17" bestFit="1" customWidth="1"/>
    <col min="5050" max="5050" width="9.90625" bestFit="1" customWidth="1"/>
    <col min="5051" max="5051" width="11.6328125" bestFit="1" customWidth="1"/>
    <col min="5052" max="5052" width="9.90625" bestFit="1" customWidth="1"/>
    <col min="5053" max="5053" width="12" bestFit="1" customWidth="1"/>
    <col min="5054" max="5054" width="9.90625" bestFit="1" customWidth="1"/>
    <col min="5055" max="5055" width="19.453125" bestFit="1" customWidth="1"/>
    <col min="5056" max="5056" width="9.90625" bestFit="1" customWidth="1"/>
    <col min="5057" max="5057" width="19.453125" bestFit="1" customWidth="1"/>
    <col min="5058" max="5058" width="9.90625" bestFit="1" customWidth="1"/>
    <col min="5059" max="5059" width="13.36328125" bestFit="1" customWidth="1"/>
    <col min="5060" max="5060" width="9.90625" bestFit="1" customWidth="1"/>
    <col min="5061" max="5061" width="13" bestFit="1" customWidth="1"/>
    <col min="5062" max="5062" width="9.90625" bestFit="1" customWidth="1"/>
    <col min="5063" max="5063" width="13" bestFit="1" customWidth="1"/>
    <col min="5064" max="5064" width="9.90625" bestFit="1" customWidth="1"/>
    <col min="5065" max="5065" width="13.36328125" bestFit="1" customWidth="1"/>
    <col min="5066" max="5066" width="9.90625" bestFit="1" customWidth="1"/>
    <col min="5067" max="5067" width="17" bestFit="1" customWidth="1"/>
    <col min="5068" max="5068" width="9.90625" bestFit="1" customWidth="1"/>
    <col min="5069" max="5069" width="16.7265625" bestFit="1" customWidth="1"/>
    <col min="5070" max="5070" width="9.90625" bestFit="1" customWidth="1"/>
    <col min="5071" max="5071" width="19.453125" bestFit="1" customWidth="1"/>
    <col min="5072" max="5072" width="9.90625" bestFit="1" customWidth="1"/>
    <col min="5073" max="5073" width="7.81640625" bestFit="1" customWidth="1"/>
    <col min="5074" max="5074" width="9.90625" bestFit="1" customWidth="1"/>
    <col min="5075" max="5075" width="13.36328125" bestFit="1" customWidth="1"/>
    <col min="5076" max="5076" width="9.90625" bestFit="1" customWidth="1"/>
    <col min="5077" max="5077" width="12.90625" bestFit="1" customWidth="1"/>
    <col min="5078" max="5078" width="9.90625" bestFit="1" customWidth="1"/>
    <col min="5079" max="5079" width="13" bestFit="1" customWidth="1"/>
    <col min="5080" max="5080" width="9.90625" bestFit="1" customWidth="1"/>
    <col min="5081" max="5081" width="10.81640625" bestFit="1" customWidth="1"/>
    <col min="5082" max="5082" width="9.90625" bestFit="1" customWidth="1"/>
    <col min="5083" max="5083" width="7" bestFit="1" customWidth="1"/>
    <col min="5084" max="5084" width="9.90625" bestFit="1" customWidth="1"/>
    <col min="5085" max="5085" width="12" bestFit="1" customWidth="1"/>
    <col min="5086" max="5086" width="9.90625" bestFit="1" customWidth="1"/>
    <col min="5087" max="5087" width="13.90625" bestFit="1" customWidth="1"/>
    <col min="5088" max="5088" width="9.90625" bestFit="1" customWidth="1"/>
    <col min="5089" max="5089" width="11.6328125" bestFit="1" customWidth="1"/>
    <col min="5090" max="5090" width="9.90625" bestFit="1" customWidth="1"/>
    <col min="5091" max="5091" width="17" bestFit="1" customWidth="1"/>
    <col min="5092" max="5092" width="9.90625" bestFit="1" customWidth="1"/>
    <col min="5093" max="5093" width="17.08984375" bestFit="1" customWidth="1"/>
    <col min="5094" max="5094" width="9.90625" bestFit="1" customWidth="1"/>
    <col min="5095" max="5095" width="17.08984375" bestFit="1" customWidth="1"/>
    <col min="5096" max="5096" width="9.90625" bestFit="1" customWidth="1"/>
    <col min="5097" max="5097" width="11.6328125" bestFit="1" customWidth="1"/>
    <col min="5098" max="5098" width="9.90625" bestFit="1" customWidth="1"/>
    <col min="5099" max="5099" width="6.90625" bestFit="1" customWidth="1"/>
    <col min="5100" max="5100" width="9.90625" bestFit="1" customWidth="1"/>
    <col min="5101" max="5101" width="10.81640625" bestFit="1" customWidth="1"/>
    <col min="5102" max="5102" width="9.90625" bestFit="1" customWidth="1"/>
    <col min="5103" max="5103" width="16.7265625" bestFit="1" customWidth="1"/>
    <col min="5104" max="5104" width="9.90625" bestFit="1" customWidth="1"/>
    <col min="5105" max="5105" width="7.08984375" bestFit="1" customWidth="1"/>
    <col min="5106" max="5106" width="9.90625" bestFit="1" customWidth="1"/>
    <col min="5107" max="5107" width="11.6328125" bestFit="1" customWidth="1"/>
    <col min="5108" max="5108" width="9.90625" bestFit="1" customWidth="1"/>
    <col min="5109" max="5109" width="6.90625" bestFit="1" customWidth="1"/>
    <col min="5110" max="5110" width="9.90625" bestFit="1" customWidth="1"/>
    <col min="5111" max="5111" width="18.36328125" bestFit="1" customWidth="1"/>
    <col min="5112" max="5112" width="9.90625" bestFit="1" customWidth="1"/>
    <col min="5113" max="5113" width="12" bestFit="1" customWidth="1"/>
    <col min="5114" max="5114" width="9.90625" bestFit="1" customWidth="1"/>
    <col min="5115" max="5115" width="6.6328125" bestFit="1" customWidth="1"/>
    <col min="5116" max="5116" width="9.90625" bestFit="1" customWidth="1"/>
    <col min="5117" max="5117" width="13.36328125" bestFit="1" customWidth="1"/>
    <col min="5118" max="5118" width="9.90625" bestFit="1" customWidth="1"/>
    <col min="5119" max="5119" width="17" bestFit="1" customWidth="1"/>
    <col min="5120" max="5120" width="9.90625" bestFit="1" customWidth="1"/>
    <col min="5121" max="5121" width="15.7265625" bestFit="1" customWidth="1"/>
    <col min="5122" max="5122" width="9.90625" bestFit="1" customWidth="1"/>
    <col min="5123" max="5123" width="13" bestFit="1" customWidth="1"/>
    <col min="5124" max="5124" width="9.90625" bestFit="1" customWidth="1"/>
    <col min="5125" max="5125" width="19.453125" bestFit="1" customWidth="1"/>
    <col min="5126" max="5126" width="9.90625" bestFit="1" customWidth="1"/>
    <col min="5127" max="5127" width="7.08984375" bestFit="1" customWidth="1"/>
    <col min="5128" max="5128" width="9.90625" bestFit="1" customWidth="1"/>
    <col min="5129" max="5129" width="12" bestFit="1" customWidth="1"/>
    <col min="5130" max="5130" width="9.90625" bestFit="1" customWidth="1"/>
    <col min="5131" max="5131" width="9.26953125" bestFit="1" customWidth="1"/>
    <col min="5132" max="5132" width="9.90625" bestFit="1" customWidth="1"/>
    <col min="5133" max="5133" width="11.6328125" bestFit="1" customWidth="1"/>
    <col min="5134" max="5134" width="9.90625" bestFit="1" customWidth="1"/>
    <col min="5135" max="5135" width="15.54296875" bestFit="1" customWidth="1"/>
    <col min="5136" max="5136" width="9.90625" bestFit="1" customWidth="1"/>
    <col min="5137" max="5137" width="15.7265625" bestFit="1" customWidth="1"/>
    <col min="5138" max="5138" width="9.90625" bestFit="1" customWidth="1"/>
    <col min="5139" max="5139" width="9.26953125" bestFit="1" customWidth="1"/>
    <col min="5140" max="5140" width="9.90625" bestFit="1" customWidth="1"/>
    <col min="5141" max="5141" width="17.08984375" bestFit="1" customWidth="1"/>
    <col min="5142" max="5142" width="9.90625" bestFit="1" customWidth="1"/>
    <col min="5143" max="5143" width="6.90625" bestFit="1" customWidth="1"/>
    <col min="5144" max="5144" width="9.90625" bestFit="1" customWidth="1"/>
    <col min="5145" max="5145" width="7" bestFit="1" customWidth="1"/>
    <col min="5146" max="5146" width="9.90625" bestFit="1" customWidth="1"/>
    <col min="5147" max="5147" width="10.81640625" bestFit="1" customWidth="1"/>
    <col min="5148" max="5148" width="9.90625" bestFit="1" customWidth="1"/>
    <col min="5149" max="5149" width="7" bestFit="1" customWidth="1"/>
    <col min="5150" max="5150" width="9.90625" bestFit="1" customWidth="1"/>
    <col min="5151" max="5151" width="13.90625" bestFit="1" customWidth="1"/>
    <col min="5152" max="5152" width="9.90625" bestFit="1" customWidth="1"/>
    <col min="5153" max="5153" width="17.08984375" bestFit="1" customWidth="1"/>
    <col min="5154" max="5154" width="9.90625" bestFit="1" customWidth="1"/>
    <col min="5155" max="5155" width="9.26953125" bestFit="1" customWidth="1"/>
    <col min="5156" max="5156" width="9.90625" bestFit="1" customWidth="1"/>
    <col min="5157" max="5157" width="11.6328125" bestFit="1" customWidth="1"/>
    <col min="5158" max="5158" width="9.90625" bestFit="1" customWidth="1"/>
    <col min="5159" max="5159" width="6.90625" bestFit="1" customWidth="1"/>
    <col min="5160" max="5160" width="9.90625" bestFit="1" customWidth="1"/>
    <col min="5161" max="5161" width="10.81640625" bestFit="1" customWidth="1"/>
    <col min="5162" max="5162" width="9.90625" bestFit="1" customWidth="1"/>
    <col min="5163" max="5163" width="9.26953125" bestFit="1" customWidth="1"/>
    <col min="5164" max="5164" width="9.90625" bestFit="1" customWidth="1"/>
    <col min="5165" max="5165" width="13" bestFit="1" customWidth="1"/>
    <col min="5166" max="5166" width="9.90625" bestFit="1" customWidth="1"/>
    <col min="5167" max="5167" width="17" bestFit="1" customWidth="1"/>
    <col min="5168" max="5168" width="9.90625" bestFit="1" customWidth="1"/>
    <col min="5169" max="5169" width="9.26953125" bestFit="1" customWidth="1"/>
    <col min="5170" max="5170" width="9.90625" bestFit="1" customWidth="1"/>
    <col min="5171" max="5171" width="15.7265625" bestFit="1" customWidth="1"/>
    <col min="5172" max="5172" width="9.90625" bestFit="1" customWidth="1"/>
    <col min="5173" max="5173" width="15.54296875" bestFit="1" customWidth="1"/>
    <col min="5174" max="5174" width="9.90625" bestFit="1" customWidth="1"/>
    <col min="5175" max="5175" width="13.90625" bestFit="1" customWidth="1"/>
    <col min="5176" max="5176" width="9.90625" bestFit="1" customWidth="1"/>
    <col min="5177" max="5177" width="10.81640625" bestFit="1" customWidth="1"/>
    <col min="5178" max="5178" width="9.90625" bestFit="1" customWidth="1"/>
    <col min="5179" max="5179" width="17.08984375" bestFit="1" customWidth="1"/>
    <col min="5180" max="5180" width="9.90625" bestFit="1" customWidth="1"/>
    <col min="5181" max="5181" width="15.7265625" bestFit="1" customWidth="1"/>
    <col min="5182" max="5182" width="9.90625" bestFit="1" customWidth="1"/>
    <col min="5183" max="5183" width="16.7265625" bestFit="1" customWidth="1"/>
    <col min="5184" max="5184" width="9.90625" bestFit="1" customWidth="1"/>
    <col min="5185" max="5185" width="17" bestFit="1" customWidth="1"/>
    <col min="5186" max="5186" width="9.90625" bestFit="1" customWidth="1"/>
    <col min="5187" max="5187" width="13" bestFit="1" customWidth="1"/>
    <col min="5188" max="5188" width="9.90625" bestFit="1" customWidth="1"/>
    <col min="5189" max="5189" width="12.90625" bestFit="1" customWidth="1"/>
    <col min="5190" max="5190" width="9.90625" bestFit="1" customWidth="1"/>
    <col min="5191" max="5191" width="13.90625" bestFit="1" customWidth="1"/>
    <col min="5192" max="5192" width="9.90625" bestFit="1" customWidth="1"/>
    <col min="5193" max="5193" width="9.26953125" bestFit="1" customWidth="1"/>
    <col min="5194" max="5194" width="9.90625" bestFit="1" customWidth="1"/>
    <col min="5195" max="5195" width="13" bestFit="1" customWidth="1"/>
    <col min="5196" max="5196" width="9.90625" bestFit="1" customWidth="1"/>
    <col min="5197" max="5197" width="15.54296875" bestFit="1" customWidth="1"/>
    <col min="5198" max="5198" width="9.90625" bestFit="1" customWidth="1"/>
    <col min="5199" max="5199" width="13" bestFit="1" customWidth="1"/>
    <col min="5200" max="5200" width="9.90625" bestFit="1" customWidth="1"/>
    <col min="5201" max="5201" width="6.6328125" bestFit="1" customWidth="1"/>
    <col min="5202" max="5202" width="9.90625" bestFit="1" customWidth="1"/>
    <col min="5203" max="5203" width="19.453125" bestFit="1" customWidth="1"/>
    <col min="5204" max="5204" width="9.90625" bestFit="1" customWidth="1"/>
    <col min="5205" max="5205" width="12" bestFit="1" customWidth="1"/>
    <col min="5206" max="5206" width="9.90625" bestFit="1" customWidth="1"/>
    <col min="5207" max="5207" width="15.7265625" bestFit="1" customWidth="1"/>
    <col min="5208" max="5208" width="9.90625" bestFit="1" customWidth="1"/>
    <col min="5209" max="5209" width="12.90625" bestFit="1" customWidth="1"/>
    <col min="5210" max="5210" width="9.90625" bestFit="1" customWidth="1"/>
    <col min="5211" max="5211" width="7" bestFit="1" customWidth="1"/>
    <col min="5212" max="5212" width="9.90625" bestFit="1" customWidth="1"/>
    <col min="5213" max="5213" width="17" bestFit="1" customWidth="1"/>
    <col min="5214" max="5214" width="9.90625" bestFit="1" customWidth="1"/>
    <col min="5215" max="5215" width="19.453125" bestFit="1" customWidth="1"/>
    <col min="5216" max="5216" width="9.90625" bestFit="1" customWidth="1"/>
    <col min="5217" max="5217" width="16.7265625" bestFit="1" customWidth="1"/>
    <col min="5218" max="5218" width="9.90625" bestFit="1" customWidth="1"/>
    <col min="5219" max="5219" width="6.6328125" bestFit="1" customWidth="1"/>
    <col min="5220" max="5220" width="9.90625" bestFit="1" customWidth="1"/>
    <col min="5221" max="5221" width="18.36328125" bestFit="1" customWidth="1"/>
    <col min="5222" max="5222" width="9.90625" bestFit="1" customWidth="1"/>
    <col min="5223" max="5223" width="7" bestFit="1" customWidth="1"/>
    <col min="5224" max="5224" width="9.90625" bestFit="1" customWidth="1"/>
    <col min="5225" max="5225" width="15.7265625" bestFit="1" customWidth="1"/>
    <col min="5226" max="5226" width="9.90625" bestFit="1" customWidth="1"/>
    <col min="5227" max="5227" width="7.81640625" bestFit="1" customWidth="1"/>
    <col min="5228" max="5228" width="9.90625" bestFit="1" customWidth="1"/>
    <col min="5229" max="5229" width="17" bestFit="1" customWidth="1"/>
    <col min="5230" max="5230" width="9.90625" bestFit="1" customWidth="1"/>
    <col min="5231" max="5231" width="6.6328125" bestFit="1" customWidth="1"/>
    <col min="5232" max="5232" width="9.90625" bestFit="1" customWidth="1"/>
    <col min="5233" max="5233" width="16.7265625" bestFit="1" customWidth="1"/>
    <col min="5234" max="5234" width="9.90625" bestFit="1" customWidth="1"/>
    <col min="5235" max="5235" width="13.90625" bestFit="1" customWidth="1"/>
    <col min="5236" max="5236" width="9.90625" bestFit="1" customWidth="1"/>
    <col min="5237" max="5237" width="18.36328125" bestFit="1" customWidth="1"/>
    <col min="5238" max="5238" width="9.90625" bestFit="1" customWidth="1"/>
    <col min="5239" max="5239" width="15.7265625" bestFit="1" customWidth="1"/>
    <col min="5240" max="5240" width="9.90625" bestFit="1" customWidth="1"/>
    <col min="5241" max="5241" width="6.6328125" bestFit="1" customWidth="1"/>
    <col min="5242" max="5242" width="9.90625" bestFit="1" customWidth="1"/>
    <col min="5243" max="5243" width="12.90625" bestFit="1" customWidth="1"/>
    <col min="5244" max="5244" width="9.90625" bestFit="1" customWidth="1"/>
    <col min="5245" max="5245" width="15.7265625" bestFit="1" customWidth="1"/>
    <col min="5246" max="5246" width="9.90625" bestFit="1" customWidth="1"/>
    <col min="5247" max="5247" width="9.26953125" bestFit="1" customWidth="1"/>
    <col min="5248" max="5248" width="9.90625" bestFit="1" customWidth="1"/>
    <col min="5249" max="5249" width="6.6328125" bestFit="1" customWidth="1"/>
    <col min="5250" max="5250" width="9.90625" bestFit="1" customWidth="1"/>
    <col min="5251" max="5251" width="12" bestFit="1" customWidth="1"/>
    <col min="5252" max="5252" width="9.90625" bestFit="1" customWidth="1"/>
    <col min="5253" max="5253" width="15.7265625" bestFit="1" customWidth="1"/>
    <col min="5254" max="5254" width="9.90625" bestFit="1" customWidth="1"/>
    <col min="5255" max="5255" width="7" bestFit="1" customWidth="1"/>
    <col min="5256" max="5256" width="9.90625" bestFit="1" customWidth="1"/>
    <col min="5257" max="5257" width="12.90625" bestFit="1" customWidth="1"/>
    <col min="5258" max="5258" width="9.90625" bestFit="1" customWidth="1"/>
    <col min="5259" max="5259" width="7.81640625" bestFit="1" customWidth="1"/>
    <col min="5260" max="5260" width="9.90625" bestFit="1" customWidth="1"/>
    <col min="5261" max="5261" width="16.7265625" bestFit="1" customWidth="1"/>
    <col min="5262" max="5262" width="9.90625" bestFit="1" customWidth="1"/>
    <col min="5263" max="5263" width="15.7265625" bestFit="1" customWidth="1"/>
    <col min="5264" max="5264" width="9.90625" bestFit="1" customWidth="1"/>
    <col min="5265" max="5265" width="18.36328125" bestFit="1" customWidth="1"/>
    <col min="5266" max="5266" width="9.90625" bestFit="1" customWidth="1"/>
    <col min="5267" max="5267" width="10.81640625" bestFit="1" customWidth="1"/>
    <col min="5268" max="5268" width="9.90625" bestFit="1" customWidth="1"/>
    <col min="5269" max="5269" width="7" bestFit="1" customWidth="1"/>
    <col min="5270" max="5270" width="9.90625" bestFit="1" customWidth="1"/>
    <col min="5271" max="5271" width="9.26953125" bestFit="1" customWidth="1"/>
    <col min="5272" max="5272" width="9.90625" bestFit="1" customWidth="1"/>
    <col min="5273" max="5273" width="18.36328125" bestFit="1" customWidth="1"/>
    <col min="5274" max="5274" width="9.90625" bestFit="1" customWidth="1"/>
    <col min="5275" max="5275" width="12" bestFit="1" customWidth="1"/>
    <col min="5276" max="5276" width="9.90625" bestFit="1" customWidth="1"/>
    <col min="5277" max="5277" width="17" bestFit="1" customWidth="1"/>
    <col min="5278" max="5278" width="9.90625" bestFit="1" customWidth="1"/>
    <col min="5279" max="5279" width="7" bestFit="1" customWidth="1"/>
    <col min="5280" max="5280" width="9.90625" bestFit="1" customWidth="1"/>
    <col min="5281" max="5281" width="11.6328125" bestFit="1" customWidth="1"/>
    <col min="5282" max="5282" width="9.90625" bestFit="1" customWidth="1"/>
    <col min="5283" max="5283" width="12.90625" bestFit="1" customWidth="1"/>
    <col min="5284" max="5284" width="9.90625" bestFit="1" customWidth="1"/>
    <col min="5285" max="5285" width="17.08984375" bestFit="1" customWidth="1"/>
    <col min="5286" max="5286" width="9.90625" bestFit="1" customWidth="1"/>
    <col min="5287" max="5287" width="13" bestFit="1" customWidth="1"/>
    <col min="5288" max="5288" width="9.90625" bestFit="1" customWidth="1"/>
    <col min="5289" max="5289" width="15.7265625" bestFit="1" customWidth="1"/>
    <col min="5290" max="5290" width="9.90625" bestFit="1" customWidth="1"/>
    <col min="5291" max="5291" width="17.08984375" bestFit="1" customWidth="1"/>
    <col min="5292" max="5292" width="9.90625" bestFit="1" customWidth="1"/>
    <col min="5293" max="5293" width="7.08984375" bestFit="1" customWidth="1"/>
    <col min="5294" max="5294" width="9.90625" bestFit="1" customWidth="1"/>
    <col min="5295" max="5295" width="13.90625" bestFit="1" customWidth="1"/>
    <col min="5296" max="5296" width="9.90625" bestFit="1" customWidth="1"/>
    <col min="5297" max="5297" width="15.7265625" bestFit="1" customWidth="1"/>
    <col min="5298" max="5298" width="9.90625" bestFit="1" customWidth="1"/>
    <col min="5299" max="5299" width="13.90625" bestFit="1" customWidth="1"/>
    <col min="5300" max="5300" width="9.90625" bestFit="1" customWidth="1"/>
    <col min="5301" max="5301" width="15.7265625" bestFit="1" customWidth="1"/>
    <col min="5302" max="5302" width="9.90625" bestFit="1" customWidth="1"/>
    <col min="5303" max="5303" width="13" bestFit="1" customWidth="1"/>
    <col min="5304" max="5304" width="9.90625" bestFit="1" customWidth="1"/>
    <col min="5305" max="5305" width="9.26953125" bestFit="1" customWidth="1"/>
    <col min="5306" max="5306" width="9.90625" bestFit="1" customWidth="1"/>
    <col min="5307" max="5307" width="19.453125" bestFit="1" customWidth="1"/>
    <col min="5308" max="5308" width="9.90625" bestFit="1" customWidth="1"/>
    <col min="5309" max="5309" width="11.6328125" bestFit="1" customWidth="1"/>
    <col min="5310" max="5310" width="9.90625" bestFit="1" customWidth="1"/>
    <col min="5311" max="5311" width="10.81640625" bestFit="1" customWidth="1"/>
    <col min="5312" max="5312" width="9.90625" bestFit="1" customWidth="1"/>
    <col min="5313" max="5313" width="16.7265625" bestFit="1" customWidth="1"/>
    <col min="5314" max="5314" width="9.90625" bestFit="1" customWidth="1"/>
    <col min="5315" max="5315" width="7.81640625" bestFit="1" customWidth="1"/>
    <col min="5316" max="5316" width="9.90625" bestFit="1" customWidth="1"/>
    <col min="5317" max="5317" width="11.6328125" bestFit="1" customWidth="1"/>
    <col min="5318" max="5318" width="9.90625" bestFit="1" customWidth="1"/>
    <col min="5319" max="5319" width="9.26953125" bestFit="1" customWidth="1"/>
    <col min="5320" max="5320" width="9.90625" bestFit="1" customWidth="1"/>
    <col min="5321" max="5321" width="13.36328125" bestFit="1" customWidth="1"/>
    <col min="5322" max="5322" width="9.90625" bestFit="1" customWidth="1"/>
    <col min="5323" max="5323" width="7" bestFit="1" customWidth="1"/>
    <col min="5324" max="5324" width="9.90625" bestFit="1" customWidth="1"/>
    <col min="5325" max="5325" width="17" bestFit="1" customWidth="1"/>
    <col min="5326" max="5326" width="9.90625" bestFit="1" customWidth="1"/>
    <col min="5327" max="5327" width="17.08984375" bestFit="1" customWidth="1"/>
    <col min="5328" max="5328" width="9.90625" bestFit="1" customWidth="1"/>
    <col min="5329" max="5329" width="13.90625" bestFit="1" customWidth="1"/>
    <col min="5330" max="5330" width="9.90625" bestFit="1" customWidth="1"/>
    <col min="5331" max="5331" width="13.36328125" bestFit="1" customWidth="1"/>
    <col min="5332" max="5332" width="9.90625" bestFit="1" customWidth="1"/>
    <col min="5333" max="5333" width="15.54296875" bestFit="1" customWidth="1"/>
    <col min="5334" max="5334" width="9.90625" bestFit="1" customWidth="1"/>
    <col min="5335" max="5335" width="19.453125" bestFit="1" customWidth="1"/>
    <col min="5336" max="5336" width="9.90625" bestFit="1" customWidth="1"/>
    <col min="5337" max="5337" width="15.7265625" bestFit="1" customWidth="1"/>
    <col min="5338" max="5338" width="9.90625" bestFit="1" customWidth="1"/>
    <col min="5339" max="5339" width="6.6328125" bestFit="1" customWidth="1"/>
    <col min="5340" max="5340" width="9.90625" bestFit="1" customWidth="1"/>
    <col min="5341" max="5341" width="7.81640625" bestFit="1" customWidth="1"/>
    <col min="5342" max="5342" width="9.90625" bestFit="1" customWidth="1"/>
    <col min="5343" max="5343" width="7.08984375" bestFit="1" customWidth="1"/>
    <col min="5344" max="5344" width="9.90625" bestFit="1" customWidth="1"/>
    <col min="5345" max="5345" width="13" bestFit="1" customWidth="1"/>
    <col min="5346" max="5346" width="9.90625" bestFit="1" customWidth="1"/>
    <col min="5347" max="5347" width="10.81640625" bestFit="1" customWidth="1"/>
    <col min="5348" max="5348" width="9.90625" bestFit="1" customWidth="1"/>
    <col min="5349" max="5349" width="11.6328125" bestFit="1" customWidth="1"/>
    <col min="5350" max="5350" width="9.90625" bestFit="1" customWidth="1"/>
    <col min="5351" max="5351" width="13.36328125" bestFit="1" customWidth="1"/>
    <col min="5352" max="5352" width="9.90625" bestFit="1" customWidth="1"/>
    <col min="5353" max="5353" width="11.6328125" bestFit="1" customWidth="1"/>
    <col min="5354" max="5354" width="9.90625" bestFit="1" customWidth="1"/>
    <col min="5355" max="5355" width="15.54296875" bestFit="1" customWidth="1"/>
    <col min="5356" max="5356" width="9.90625" bestFit="1" customWidth="1"/>
    <col min="5357" max="5357" width="6.90625" bestFit="1" customWidth="1"/>
    <col min="5358" max="5358" width="9.90625" bestFit="1" customWidth="1"/>
    <col min="5359" max="5359" width="19.453125" bestFit="1" customWidth="1"/>
    <col min="5360" max="5360" width="9.90625" bestFit="1" customWidth="1"/>
    <col min="5361" max="5361" width="13" bestFit="1" customWidth="1"/>
    <col min="5362" max="5362" width="9.90625" bestFit="1" customWidth="1"/>
    <col min="5363" max="5363" width="13" bestFit="1" customWidth="1"/>
    <col min="5364" max="5364" width="9.90625" bestFit="1" customWidth="1"/>
    <col min="5365" max="5365" width="18.36328125" bestFit="1" customWidth="1"/>
    <col min="5366" max="5366" width="9.90625" bestFit="1" customWidth="1"/>
    <col min="5367" max="5367" width="7.08984375" bestFit="1" customWidth="1"/>
    <col min="5368" max="5368" width="9.90625" bestFit="1" customWidth="1"/>
    <col min="5369" max="5369" width="11.6328125" bestFit="1" customWidth="1"/>
    <col min="5370" max="5370" width="9.90625" bestFit="1" customWidth="1"/>
    <col min="5371" max="5371" width="17.08984375" bestFit="1" customWidth="1"/>
    <col min="5372" max="5372" width="9.90625" bestFit="1" customWidth="1"/>
    <col min="5373" max="5373" width="7" bestFit="1" customWidth="1"/>
    <col min="5374" max="5374" width="9.90625" bestFit="1" customWidth="1"/>
    <col min="5375" max="5375" width="9.26953125" bestFit="1" customWidth="1"/>
    <col min="5376" max="5376" width="9.90625" bestFit="1" customWidth="1"/>
    <col min="5377" max="5377" width="19.453125" bestFit="1" customWidth="1"/>
    <col min="5378" max="5378" width="9.90625" bestFit="1" customWidth="1"/>
    <col min="5379" max="5379" width="10.81640625" bestFit="1" customWidth="1"/>
    <col min="5380" max="5380" width="9.90625" bestFit="1" customWidth="1"/>
    <col min="5381" max="5381" width="9.26953125" bestFit="1" customWidth="1"/>
    <col min="5382" max="5382" width="9.90625" bestFit="1" customWidth="1"/>
    <col min="5383" max="5383" width="18.36328125" bestFit="1" customWidth="1"/>
    <col min="5384" max="5384" width="9.90625" bestFit="1" customWidth="1"/>
    <col min="5385" max="5385" width="17.08984375" bestFit="1" customWidth="1"/>
    <col min="5386" max="5386" width="9.90625" bestFit="1" customWidth="1"/>
    <col min="5387" max="5387" width="6.90625" bestFit="1" customWidth="1"/>
    <col min="5388" max="5388" width="9.90625" bestFit="1" customWidth="1"/>
    <col min="5389" max="5389" width="13" bestFit="1" customWidth="1"/>
    <col min="5390" max="5390" width="9.90625" bestFit="1" customWidth="1"/>
    <col min="5391" max="5391" width="13.90625" bestFit="1" customWidth="1"/>
    <col min="5392" max="5392" width="9.90625" bestFit="1" customWidth="1"/>
    <col min="5393" max="5393" width="7.81640625" bestFit="1" customWidth="1"/>
    <col min="5394" max="5394" width="9.90625" bestFit="1" customWidth="1"/>
    <col min="5395" max="5395" width="18.36328125" bestFit="1" customWidth="1"/>
    <col min="5396" max="5396" width="9.90625" bestFit="1" customWidth="1"/>
    <col min="5397" max="5397" width="10.81640625" bestFit="1" customWidth="1"/>
    <col min="5398" max="5398" width="9.90625" bestFit="1" customWidth="1"/>
    <col min="5399" max="5399" width="13.90625" bestFit="1" customWidth="1"/>
    <col min="5400" max="5400" width="9.90625" bestFit="1" customWidth="1"/>
    <col min="5401" max="5401" width="17" bestFit="1" customWidth="1"/>
    <col min="5402" max="5402" width="9.90625" bestFit="1" customWidth="1"/>
    <col min="5403" max="5403" width="7" bestFit="1" customWidth="1"/>
    <col min="5404" max="5404" width="9.90625" bestFit="1" customWidth="1"/>
    <col min="5405" max="5405" width="6.6328125" bestFit="1" customWidth="1"/>
    <col min="5406" max="5406" width="9.90625" bestFit="1" customWidth="1"/>
    <col min="5407" max="5407" width="7.08984375" bestFit="1" customWidth="1"/>
    <col min="5408" max="5408" width="9.90625" bestFit="1" customWidth="1"/>
    <col min="5409" max="5409" width="13.36328125" bestFit="1" customWidth="1"/>
    <col min="5410" max="5410" width="9.90625" bestFit="1" customWidth="1"/>
    <col min="5411" max="5411" width="12" bestFit="1" customWidth="1"/>
    <col min="5412" max="5412" width="9.90625" bestFit="1" customWidth="1"/>
    <col min="5413" max="5413" width="17" bestFit="1" customWidth="1"/>
    <col min="5414" max="5414" width="9.90625" bestFit="1" customWidth="1"/>
    <col min="5415" max="5415" width="17" bestFit="1" customWidth="1"/>
    <col min="5416" max="5416" width="9.90625" bestFit="1" customWidth="1"/>
    <col min="5417" max="5417" width="11.6328125" bestFit="1" customWidth="1"/>
    <col min="5418" max="5418" width="9.90625" bestFit="1" customWidth="1"/>
    <col min="5419" max="5419" width="13" bestFit="1" customWidth="1"/>
    <col min="5420" max="5420" width="9.90625" bestFit="1" customWidth="1"/>
    <col min="5421" max="5421" width="7.08984375" bestFit="1" customWidth="1"/>
    <col min="5422" max="5422" width="9.90625" bestFit="1" customWidth="1"/>
    <col min="5423" max="5423" width="18.36328125" bestFit="1" customWidth="1"/>
    <col min="5424" max="5424" width="9.90625" bestFit="1" customWidth="1"/>
    <col min="5425" max="5425" width="11.6328125" bestFit="1" customWidth="1"/>
    <col min="5426" max="5426" width="9.90625" bestFit="1" customWidth="1"/>
    <col min="5427" max="5427" width="10.81640625" bestFit="1" customWidth="1"/>
    <col min="5428" max="5428" width="9.90625" bestFit="1" customWidth="1"/>
    <col min="5429" max="5429" width="7" bestFit="1" customWidth="1"/>
    <col min="5430" max="5430" width="9.90625" bestFit="1" customWidth="1"/>
    <col min="5431" max="5431" width="17" bestFit="1" customWidth="1"/>
    <col min="5432" max="5432" width="9.90625" bestFit="1" customWidth="1"/>
    <col min="5433" max="5433" width="7" bestFit="1" customWidth="1"/>
    <col min="5434" max="5434" width="9.90625" bestFit="1" customWidth="1"/>
    <col min="5435" max="5435" width="12" bestFit="1" customWidth="1"/>
    <col min="5436" max="5436" width="9.90625" bestFit="1" customWidth="1"/>
    <col min="5437" max="5437" width="13.90625" bestFit="1" customWidth="1"/>
    <col min="5438" max="5438" width="9.90625" bestFit="1" customWidth="1"/>
    <col min="5439" max="5439" width="15.54296875" bestFit="1" customWidth="1"/>
    <col min="5440" max="5440" width="9.90625" bestFit="1" customWidth="1"/>
    <col min="5441" max="5441" width="18.36328125" bestFit="1" customWidth="1"/>
    <col min="5442" max="5442" width="9.90625" bestFit="1" customWidth="1"/>
    <col min="5443" max="5443" width="17.08984375" bestFit="1" customWidth="1"/>
    <col min="5444" max="5444" width="9.90625" bestFit="1" customWidth="1"/>
    <col min="5445" max="5445" width="6.90625" bestFit="1" customWidth="1"/>
    <col min="5446" max="5446" width="9.90625" bestFit="1" customWidth="1"/>
    <col min="5447" max="5447" width="13.36328125" bestFit="1" customWidth="1"/>
    <col min="5448" max="5448" width="9.90625" bestFit="1" customWidth="1"/>
    <col min="5449" max="5449" width="15.7265625" bestFit="1" customWidth="1"/>
    <col min="5450" max="5450" width="9.90625" bestFit="1" customWidth="1"/>
    <col min="5451" max="5451" width="15.54296875" bestFit="1" customWidth="1"/>
    <col min="5452" max="5452" width="9.90625" bestFit="1" customWidth="1"/>
    <col min="5453" max="5453" width="12.90625" bestFit="1" customWidth="1"/>
    <col min="5454" max="5454" width="9.90625" bestFit="1" customWidth="1"/>
    <col min="5455" max="5455" width="7.08984375" bestFit="1" customWidth="1"/>
    <col min="5456" max="5456" width="9.90625" bestFit="1" customWidth="1"/>
    <col min="5457" max="5457" width="15.7265625" bestFit="1" customWidth="1"/>
    <col min="5458" max="5458" width="9.90625" bestFit="1" customWidth="1"/>
    <col min="5459" max="5459" width="13.90625" bestFit="1" customWidth="1"/>
    <col min="5460" max="5460" width="9.90625" bestFit="1" customWidth="1"/>
    <col min="5461" max="5461" width="12.90625" bestFit="1" customWidth="1"/>
    <col min="5462" max="5462" width="9.90625" bestFit="1" customWidth="1"/>
    <col min="5463" max="5463" width="13" bestFit="1" customWidth="1"/>
    <col min="5464" max="5464" width="9.90625" bestFit="1" customWidth="1"/>
    <col min="5465" max="5465" width="10.81640625" bestFit="1" customWidth="1"/>
    <col min="5466" max="5466" width="9.90625" bestFit="1" customWidth="1"/>
    <col min="5467" max="5467" width="15.7265625" bestFit="1" customWidth="1"/>
    <col min="5468" max="5468" width="9.90625" bestFit="1" customWidth="1"/>
    <col min="5469" max="5469" width="16.7265625" bestFit="1" customWidth="1"/>
    <col min="5470" max="5470" width="9.90625" bestFit="1" customWidth="1"/>
    <col min="5471" max="5471" width="17.08984375" bestFit="1" customWidth="1"/>
    <col min="5472" max="5472" width="9.90625" bestFit="1" customWidth="1"/>
    <col min="5473" max="5473" width="6.6328125" bestFit="1" customWidth="1"/>
    <col min="5474" max="5474" width="9.90625" bestFit="1" customWidth="1"/>
    <col min="5475" max="5475" width="17.08984375" bestFit="1" customWidth="1"/>
    <col min="5476" max="5476" width="9.90625" bestFit="1" customWidth="1"/>
    <col min="5477" max="5477" width="6.90625" bestFit="1" customWidth="1"/>
    <col min="5478" max="5478" width="9.90625" bestFit="1" customWidth="1"/>
    <col min="5479" max="5479" width="17" bestFit="1" customWidth="1"/>
    <col min="5480" max="5480" width="9.90625" bestFit="1" customWidth="1"/>
    <col min="5481" max="5481" width="15.7265625" bestFit="1" customWidth="1"/>
    <col min="5482" max="5482" width="9.90625" bestFit="1" customWidth="1"/>
    <col min="5483" max="5483" width="17" bestFit="1" customWidth="1"/>
    <col min="5484" max="5484" width="9.90625" bestFit="1" customWidth="1"/>
    <col min="5485" max="5485" width="13.36328125" bestFit="1" customWidth="1"/>
    <col min="5486" max="5486" width="9.90625" bestFit="1" customWidth="1"/>
    <col min="5487" max="5487" width="7.08984375" bestFit="1" customWidth="1"/>
    <col min="5488" max="5488" width="9.90625" bestFit="1" customWidth="1"/>
    <col min="5489" max="5489" width="13.90625" bestFit="1" customWidth="1"/>
    <col min="5490" max="5490" width="9.90625" bestFit="1" customWidth="1"/>
    <col min="5491" max="5491" width="13" bestFit="1" customWidth="1"/>
    <col min="5492" max="5492" width="9.90625" bestFit="1" customWidth="1"/>
    <col min="5493" max="5493" width="15.54296875" bestFit="1" customWidth="1"/>
    <col min="5494" max="5494" width="9.90625" bestFit="1" customWidth="1"/>
    <col min="5495" max="5495" width="11.6328125" bestFit="1" customWidth="1"/>
    <col min="5496" max="5496" width="9.90625" bestFit="1" customWidth="1"/>
    <col min="5497" max="5497" width="15.54296875" bestFit="1" customWidth="1"/>
    <col min="5498" max="5498" width="9.90625" bestFit="1" customWidth="1"/>
    <col min="5499" max="5499" width="12.90625" bestFit="1" customWidth="1"/>
    <col min="5500" max="5500" width="9.90625" bestFit="1" customWidth="1"/>
    <col min="5501" max="5501" width="18.36328125" bestFit="1" customWidth="1"/>
    <col min="5502" max="5502" width="9.90625" bestFit="1" customWidth="1"/>
    <col min="5503" max="5503" width="7" bestFit="1" customWidth="1"/>
    <col min="5504" max="5504" width="9.90625" bestFit="1" customWidth="1"/>
    <col min="5505" max="5505" width="11.6328125" bestFit="1" customWidth="1"/>
    <col min="5506" max="5506" width="9.90625" bestFit="1" customWidth="1"/>
    <col min="5507" max="5507" width="15.7265625" bestFit="1" customWidth="1"/>
    <col min="5508" max="5508" width="9.90625" bestFit="1" customWidth="1"/>
    <col min="5509" max="5509" width="17.08984375" bestFit="1" customWidth="1"/>
    <col min="5510" max="5510" width="9.90625" bestFit="1" customWidth="1"/>
    <col min="5511" max="5511" width="12" bestFit="1" customWidth="1"/>
    <col min="5512" max="5512" width="9.90625" bestFit="1" customWidth="1"/>
    <col min="5513" max="5513" width="19.453125" bestFit="1" customWidth="1"/>
    <col min="5514" max="5514" width="9.90625" bestFit="1" customWidth="1"/>
    <col min="5515" max="5515" width="12.90625" bestFit="1" customWidth="1"/>
    <col min="5516" max="5516" width="9.90625" bestFit="1" customWidth="1"/>
    <col min="5517" max="5517" width="13.90625" bestFit="1" customWidth="1"/>
    <col min="5518" max="5518" width="9.90625" bestFit="1" customWidth="1"/>
    <col min="5519" max="5519" width="19.453125" bestFit="1" customWidth="1"/>
    <col min="5520" max="5520" width="9.90625" bestFit="1" customWidth="1"/>
    <col min="5521" max="5521" width="17.08984375" bestFit="1" customWidth="1"/>
    <col min="5522" max="5522" width="9.90625" bestFit="1" customWidth="1"/>
    <col min="5523" max="5523" width="18.36328125" bestFit="1" customWidth="1"/>
    <col min="5524" max="5524" width="9.90625" bestFit="1" customWidth="1"/>
    <col min="5525" max="5525" width="9.26953125" bestFit="1" customWidth="1"/>
    <col min="5526" max="5526" width="9.90625" bestFit="1" customWidth="1"/>
    <col min="5527" max="5527" width="15.7265625" bestFit="1" customWidth="1"/>
    <col min="5528" max="5528" width="9.90625" bestFit="1" customWidth="1"/>
    <col min="5529" max="5529" width="7" bestFit="1" customWidth="1"/>
    <col min="5530" max="5530" width="9.90625" bestFit="1" customWidth="1"/>
    <col min="5531" max="5531" width="15.54296875" bestFit="1" customWidth="1"/>
    <col min="5532" max="5532" width="9.90625" bestFit="1" customWidth="1"/>
    <col min="5533" max="5533" width="12.90625" bestFit="1" customWidth="1"/>
    <col min="5534" max="5534" width="9.90625" bestFit="1" customWidth="1"/>
    <col min="5535" max="5535" width="7.81640625" bestFit="1" customWidth="1"/>
    <col min="5536" max="5536" width="9.90625" bestFit="1" customWidth="1"/>
    <col min="5537" max="5537" width="6.6328125" bestFit="1" customWidth="1"/>
    <col min="5538" max="5538" width="9.90625" bestFit="1" customWidth="1"/>
    <col min="5539" max="5539" width="19.453125" bestFit="1" customWidth="1"/>
    <col min="5540" max="5540" width="9.90625" bestFit="1" customWidth="1"/>
    <col min="5541" max="5541" width="18.36328125" bestFit="1" customWidth="1"/>
    <col min="5542" max="5542" width="9.90625" bestFit="1" customWidth="1"/>
    <col min="5543" max="5543" width="12.90625" bestFit="1" customWidth="1"/>
    <col min="5544" max="5544" width="9.90625" bestFit="1" customWidth="1"/>
    <col min="5545" max="5545" width="17.08984375" bestFit="1" customWidth="1"/>
    <col min="5546" max="5546" width="9.90625" bestFit="1" customWidth="1"/>
    <col min="5547" max="5547" width="19.453125" bestFit="1" customWidth="1"/>
    <col min="5548" max="5548" width="9.90625" bestFit="1" customWidth="1"/>
    <col min="5549" max="5549" width="12.90625" bestFit="1" customWidth="1"/>
    <col min="5550" max="5550" width="9.90625" bestFit="1" customWidth="1"/>
    <col min="5551" max="5551" width="6.6328125" bestFit="1" customWidth="1"/>
    <col min="5552" max="5552" width="9.90625" bestFit="1" customWidth="1"/>
    <col min="5553" max="5553" width="15.7265625" bestFit="1" customWidth="1"/>
    <col min="5554" max="5554" width="9.90625" bestFit="1" customWidth="1"/>
    <col min="5555" max="5555" width="12" bestFit="1" customWidth="1"/>
    <col min="5556" max="5556" width="9.90625" bestFit="1" customWidth="1"/>
    <col min="5557" max="5557" width="18.36328125" bestFit="1" customWidth="1"/>
    <col min="5558" max="5558" width="9.90625" bestFit="1" customWidth="1"/>
    <col min="5559" max="5559" width="19.453125" bestFit="1" customWidth="1"/>
    <col min="5560" max="5560" width="9.90625" bestFit="1" customWidth="1"/>
    <col min="5561" max="5561" width="13.36328125" bestFit="1" customWidth="1"/>
    <col min="5562" max="5562" width="9.90625" bestFit="1" customWidth="1"/>
    <col min="5563" max="5563" width="9.26953125" bestFit="1" customWidth="1"/>
    <col min="5564" max="5564" width="9.90625" bestFit="1" customWidth="1"/>
    <col min="5565" max="5565" width="10.81640625" bestFit="1" customWidth="1"/>
    <col min="5566" max="5566" width="9.90625" bestFit="1" customWidth="1"/>
    <col min="5567" max="5567" width="12" bestFit="1" customWidth="1"/>
    <col min="5568" max="5568" width="9.90625" bestFit="1" customWidth="1"/>
    <col min="5569" max="5569" width="12.90625" bestFit="1" customWidth="1"/>
    <col min="5570" max="5570" width="9.90625" bestFit="1" customWidth="1"/>
    <col min="5571" max="5571" width="7" bestFit="1" customWidth="1"/>
    <col min="5572" max="5572" width="9.90625" bestFit="1" customWidth="1"/>
    <col min="5573" max="5573" width="12" bestFit="1" customWidth="1"/>
    <col min="5574" max="5574" width="9.90625" bestFit="1" customWidth="1"/>
    <col min="5575" max="5575" width="19.453125" bestFit="1" customWidth="1"/>
    <col min="5576" max="5576" width="9.90625" bestFit="1" customWidth="1"/>
    <col min="5577" max="5577" width="7.08984375" bestFit="1" customWidth="1"/>
    <col min="5578" max="5578" width="9.90625" bestFit="1" customWidth="1"/>
    <col min="5579" max="5579" width="10.81640625" bestFit="1" customWidth="1"/>
    <col min="5580" max="5580" width="9.90625" bestFit="1" customWidth="1"/>
    <col min="5581" max="5581" width="13.90625" bestFit="1" customWidth="1"/>
    <col min="5582" max="5582" width="9.90625" bestFit="1" customWidth="1"/>
    <col min="5583" max="5583" width="17.08984375" bestFit="1" customWidth="1"/>
    <col min="5584" max="5584" width="9.90625" bestFit="1" customWidth="1"/>
    <col min="5585" max="5585" width="15.54296875" bestFit="1" customWidth="1"/>
    <col min="5586" max="5586" width="9.90625" bestFit="1" customWidth="1"/>
    <col min="5587" max="5587" width="11.6328125" bestFit="1" customWidth="1"/>
    <col min="5588" max="5588" width="9.90625" bestFit="1" customWidth="1"/>
    <col min="5589" max="5589" width="18.36328125" bestFit="1" customWidth="1"/>
    <col min="5590" max="5590" width="9.90625" bestFit="1" customWidth="1"/>
    <col min="5591" max="5591" width="9.26953125" bestFit="1" customWidth="1"/>
    <col min="5592" max="5592" width="9.90625" bestFit="1" customWidth="1"/>
    <col min="5593" max="5593" width="12" bestFit="1" customWidth="1"/>
    <col min="5594" max="5594" width="9.90625" bestFit="1" customWidth="1"/>
    <col min="5595" max="5595" width="15.7265625" bestFit="1" customWidth="1"/>
    <col min="5596" max="5596" width="9.90625" bestFit="1" customWidth="1"/>
    <col min="5597" max="5597" width="17.08984375" bestFit="1" customWidth="1"/>
    <col min="5598" max="5598" width="9.90625" bestFit="1" customWidth="1"/>
    <col min="5599" max="5599" width="17.08984375" bestFit="1" customWidth="1"/>
    <col min="5600" max="5600" width="9.90625" bestFit="1" customWidth="1"/>
    <col min="5601" max="5601" width="18.36328125" bestFit="1" customWidth="1"/>
    <col min="5602" max="5602" width="9.90625" bestFit="1" customWidth="1"/>
    <col min="5603" max="5603" width="17.08984375" bestFit="1" customWidth="1"/>
    <col min="5604" max="5604" width="9.90625" bestFit="1" customWidth="1"/>
    <col min="5605" max="5605" width="9.26953125" bestFit="1" customWidth="1"/>
    <col min="5606" max="5606" width="9.90625" bestFit="1" customWidth="1"/>
    <col min="5607" max="5607" width="13.90625" bestFit="1" customWidth="1"/>
    <col min="5608" max="5608" width="9.90625" bestFit="1" customWidth="1"/>
    <col min="5609" max="5609" width="7.08984375" bestFit="1" customWidth="1"/>
    <col min="5610" max="5610" width="9.90625" bestFit="1" customWidth="1"/>
    <col min="5611" max="5611" width="13" bestFit="1" customWidth="1"/>
    <col min="5612" max="5612" width="9.90625" bestFit="1" customWidth="1"/>
    <col min="5613" max="5613" width="16.7265625" bestFit="1" customWidth="1"/>
    <col min="5614" max="5614" width="9.90625" bestFit="1" customWidth="1"/>
    <col min="5615" max="5615" width="9.26953125" bestFit="1" customWidth="1"/>
    <col min="5616" max="5616" width="9.90625" bestFit="1" customWidth="1"/>
    <col min="5617" max="5617" width="7" bestFit="1" customWidth="1"/>
    <col min="5618" max="5618" width="9.90625" bestFit="1" customWidth="1"/>
    <col min="5619" max="5619" width="7.08984375" bestFit="1" customWidth="1"/>
    <col min="5620" max="5620" width="9.90625" bestFit="1" customWidth="1"/>
    <col min="5621" max="5621" width="15.7265625" bestFit="1" customWidth="1"/>
    <col min="5622" max="5622" width="9.90625" bestFit="1" customWidth="1"/>
    <col min="5623" max="5623" width="7.08984375" bestFit="1" customWidth="1"/>
    <col min="5624" max="5624" width="9.90625" bestFit="1" customWidth="1"/>
    <col min="5625" max="5625" width="15.54296875" bestFit="1" customWidth="1"/>
    <col min="5626" max="5626" width="9.90625" bestFit="1" customWidth="1"/>
    <col min="5627" max="5627" width="15.7265625" bestFit="1" customWidth="1"/>
    <col min="5628" max="5628" width="9.90625" bestFit="1" customWidth="1"/>
    <col min="5629" max="5629" width="6.90625" bestFit="1" customWidth="1"/>
    <col min="5630" max="5630" width="9.90625" bestFit="1" customWidth="1"/>
    <col min="5631" max="5631" width="15.7265625" bestFit="1" customWidth="1"/>
    <col min="5632" max="5632" width="9.90625" bestFit="1" customWidth="1"/>
    <col min="5633" max="5633" width="17.08984375" bestFit="1" customWidth="1"/>
    <col min="5634" max="5634" width="9.90625" bestFit="1" customWidth="1"/>
    <col min="5635" max="5635" width="11.6328125" bestFit="1" customWidth="1"/>
    <col min="5636" max="5636" width="9.90625" bestFit="1" customWidth="1"/>
    <col min="5637" max="5637" width="7" bestFit="1" customWidth="1"/>
    <col min="5638" max="5638" width="9.90625" bestFit="1" customWidth="1"/>
    <col min="5639" max="5639" width="13.90625" bestFit="1" customWidth="1"/>
    <col min="5640" max="5640" width="9.90625" bestFit="1" customWidth="1"/>
    <col min="5641" max="5641" width="7.08984375" bestFit="1" customWidth="1"/>
    <col min="5642" max="5642" width="9.90625" bestFit="1" customWidth="1"/>
    <col min="5643" max="5643" width="15.7265625" bestFit="1" customWidth="1"/>
    <col min="5644" max="5644" width="9.90625" bestFit="1" customWidth="1"/>
    <col min="5645" max="5645" width="13.90625" bestFit="1" customWidth="1"/>
    <col min="5646" max="5646" width="9.90625" bestFit="1" customWidth="1"/>
    <col min="5647" max="5647" width="15.54296875" bestFit="1" customWidth="1"/>
    <col min="5648" max="5648" width="9.90625" bestFit="1" customWidth="1"/>
    <col min="5649" max="5649" width="6.6328125" bestFit="1" customWidth="1"/>
    <col min="5650" max="5650" width="9.90625" bestFit="1" customWidth="1"/>
    <col min="5651" max="5651" width="10.81640625" bestFit="1" customWidth="1"/>
    <col min="5652" max="5652" width="9.90625" bestFit="1" customWidth="1"/>
    <col min="5653" max="5653" width="7" bestFit="1" customWidth="1"/>
    <col min="5654" max="5654" width="9.90625" bestFit="1" customWidth="1"/>
    <col min="5655" max="5655" width="13.36328125" bestFit="1" customWidth="1"/>
    <col min="5656" max="5656" width="9.90625" bestFit="1" customWidth="1"/>
    <col min="5657" max="5657" width="7.08984375" bestFit="1" customWidth="1"/>
    <col min="5658" max="5658" width="9.90625" bestFit="1" customWidth="1"/>
    <col min="5659" max="5659" width="7.81640625" bestFit="1" customWidth="1"/>
    <col min="5660" max="5660" width="9.90625" bestFit="1" customWidth="1"/>
    <col min="5661" max="5661" width="7.81640625" bestFit="1" customWidth="1"/>
    <col min="5662" max="5662" width="9.90625" bestFit="1" customWidth="1"/>
    <col min="5663" max="5663" width="11.6328125" bestFit="1" customWidth="1"/>
    <col min="5664" max="5664" width="9.90625" bestFit="1" customWidth="1"/>
    <col min="5665" max="5665" width="7.81640625" bestFit="1" customWidth="1"/>
    <col min="5666" max="5666" width="9.90625" bestFit="1" customWidth="1"/>
    <col min="5667" max="5667" width="10.81640625" bestFit="1" customWidth="1"/>
    <col min="5668" max="5668" width="9.90625" bestFit="1" customWidth="1"/>
    <col min="5669" max="5669" width="12.90625" bestFit="1" customWidth="1"/>
    <col min="5670" max="5670" width="9.90625" bestFit="1" customWidth="1"/>
    <col min="5671" max="5671" width="6.6328125" bestFit="1" customWidth="1"/>
    <col min="5672" max="5672" width="9.90625" bestFit="1" customWidth="1"/>
    <col min="5673" max="5673" width="15.7265625" bestFit="1" customWidth="1"/>
    <col min="5674" max="5674" width="9.90625" bestFit="1" customWidth="1"/>
    <col min="5675" max="5675" width="17" bestFit="1" customWidth="1"/>
    <col min="5676" max="5676" width="9.90625" bestFit="1" customWidth="1"/>
    <col min="5677" max="5677" width="17" bestFit="1" customWidth="1"/>
    <col min="5678" max="5678" width="9.90625" bestFit="1" customWidth="1"/>
    <col min="5679" max="5679" width="19.453125" bestFit="1" customWidth="1"/>
    <col min="5680" max="5680" width="9.90625" bestFit="1" customWidth="1"/>
    <col min="5681" max="5681" width="17.08984375" bestFit="1" customWidth="1"/>
    <col min="5682" max="5682" width="9.90625" bestFit="1" customWidth="1"/>
    <col min="5683" max="5683" width="17.08984375" bestFit="1" customWidth="1"/>
    <col min="5684" max="5684" width="9.90625" bestFit="1" customWidth="1"/>
    <col min="5685" max="5685" width="9.26953125" bestFit="1" customWidth="1"/>
    <col min="5686" max="5686" width="9.90625" bestFit="1" customWidth="1"/>
    <col min="5687" max="5687" width="10.81640625" bestFit="1" customWidth="1"/>
    <col min="5688" max="5688" width="9.90625" bestFit="1" customWidth="1"/>
    <col min="5689" max="5689" width="13" bestFit="1" customWidth="1"/>
    <col min="5690" max="5690" width="9.90625" bestFit="1" customWidth="1"/>
    <col min="5691" max="5691" width="11.6328125" bestFit="1" customWidth="1"/>
    <col min="5692" max="5692" width="9.90625" bestFit="1" customWidth="1"/>
    <col min="5693" max="5693" width="17.08984375" bestFit="1" customWidth="1"/>
    <col min="5694" max="5694" width="9.90625" bestFit="1" customWidth="1"/>
    <col min="5695" max="5695" width="6.6328125" bestFit="1" customWidth="1"/>
    <col min="5696" max="5696" width="9.90625" bestFit="1" customWidth="1"/>
    <col min="5697" max="5697" width="6.90625" bestFit="1" customWidth="1"/>
    <col min="5698" max="5698" width="9.90625" bestFit="1" customWidth="1"/>
    <col min="5699" max="5699" width="7.08984375" bestFit="1" customWidth="1"/>
    <col min="5700" max="5700" width="9.90625" bestFit="1" customWidth="1"/>
    <col min="5701" max="5701" width="17" bestFit="1" customWidth="1"/>
    <col min="5702" max="5702" width="9.90625" bestFit="1" customWidth="1"/>
    <col min="5703" max="5703" width="13.90625" bestFit="1" customWidth="1"/>
    <col min="5704" max="5704" width="9.90625" bestFit="1" customWidth="1"/>
    <col min="5705" max="5705" width="18.36328125" bestFit="1" customWidth="1"/>
    <col min="5706" max="5706" width="9.90625" bestFit="1" customWidth="1"/>
    <col min="5707" max="5707" width="12" bestFit="1" customWidth="1"/>
    <col min="5708" max="5708" width="9.90625" bestFit="1" customWidth="1"/>
    <col min="5709" max="5709" width="7.08984375" bestFit="1" customWidth="1"/>
    <col min="5710" max="5710" width="9.90625" bestFit="1" customWidth="1"/>
    <col min="5711" max="5711" width="6.6328125" bestFit="1" customWidth="1"/>
    <col min="5712" max="5712" width="9.90625" bestFit="1" customWidth="1"/>
    <col min="5713" max="5713" width="11.6328125" bestFit="1" customWidth="1"/>
    <col min="5714" max="5714" width="9.90625" bestFit="1" customWidth="1"/>
    <col min="5715" max="5715" width="6.6328125" bestFit="1" customWidth="1"/>
    <col min="5716" max="5716" width="9.90625" bestFit="1" customWidth="1"/>
    <col min="5717" max="5717" width="18.36328125" bestFit="1" customWidth="1"/>
    <col min="5718" max="5718" width="9.90625" bestFit="1" customWidth="1"/>
    <col min="5719" max="5719" width="17.08984375" bestFit="1" customWidth="1"/>
    <col min="5720" max="5720" width="9.90625" bestFit="1" customWidth="1"/>
    <col min="5721" max="5721" width="13.90625" bestFit="1" customWidth="1"/>
    <col min="5722" max="5722" width="9.90625" bestFit="1" customWidth="1"/>
    <col min="5723" max="5723" width="17" bestFit="1" customWidth="1"/>
    <col min="5724" max="5724" width="9.90625" bestFit="1" customWidth="1"/>
    <col min="5725" max="5725" width="13.36328125" bestFit="1" customWidth="1"/>
    <col min="5726" max="5726" width="9.90625" bestFit="1" customWidth="1"/>
    <col min="5727" max="5727" width="13.90625" bestFit="1" customWidth="1"/>
    <col min="5728" max="5728" width="9.90625" bestFit="1" customWidth="1"/>
    <col min="5729" max="5729" width="7.08984375" bestFit="1" customWidth="1"/>
    <col min="5730" max="5730" width="9.90625" bestFit="1" customWidth="1"/>
    <col min="5731" max="5731" width="7" bestFit="1" customWidth="1"/>
    <col min="5732" max="5732" width="9.90625" bestFit="1" customWidth="1"/>
    <col min="5733" max="5733" width="11.6328125" bestFit="1" customWidth="1"/>
    <col min="5734" max="5734" width="9.90625" bestFit="1" customWidth="1"/>
    <col min="5735" max="5735" width="15.54296875" bestFit="1" customWidth="1"/>
    <col min="5736" max="5736" width="9.90625" bestFit="1" customWidth="1"/>
    <col min="5737" max="5737" width="6.90625" bestFit="1" customWidth="1"/>
    <col min="5738" max="5738" width="9.90625" bestFit="1" customWidth="1"/>
    <col min="5739" max="5739" width="18.36328125" bestFit="1" customWidth="1"/>
    <col min="5740" max="5740" width="9.90625" bestFit="1" customWidth="1"/>
    <col min="5741" max="5741" width="19.453125" bestFit="1" customWidth="1"/>
    <col min="5742" max="5742" width="9.90625" bestFit="1" customWidth="1"/>
    <col min="5743" max="5743" width="13" bestFit="1" customWidth="1"/>
    <col min="5744" max="5744" width="9.90625" bestFit="1" customWidth="1"/>
    <col min="5745" max="5745" width="12.90625" bestFit="1" customWidth="1"/>
    <col min="5746" max="5746" width="9.90625" bestFit="1" customWidth="1"/>
    <col min="5747" max="5747" width="15.54296875" bestFit="1" customWidth="1"/>
    <col min="5748" max="5748" width="9.90625" bestFit="1" customWidth="1"/>
    <col min="5749" max="5749" width="16.7265625" bestFit="1" customWidth="1"/>
    <col min="5750" max="5750" width="9.90625" bestFit="1" customWidth="1"/>
    <col min="5751" max="5751" width="12" bestFit="1" customWidth="1"/>
    <col min="5752" max="5752" width="9.90625" bestFit="1" customWidth="1"/>
    <col min="5753" max="5753" width="12" bestFit="1" customWidth="1"/>
    <col min="5754" max="5754" width="9.90625" bestFit="1" customWidth="1"/>
    <col min="5755" max="5755" width="19.453125" bestFit="1" customWidth="1"/>
    <col min="5756" max="5756" width="9.90625" bestFit="1" customWidth="1"/>
    <col min="5757" max="5757" width="12.90625" bestFit="1" customWidth="1"/>
    <col min="5758" max="5758" width="9.90625" bestFit="1" customWidth="1"/>
    <col min="5759" max="5759" width="18.36328125" bestFit="1" customWidth="1"/>
    <col min="5760" max="5760" width="9.90625" bestFit="1" customWidth="1"/>
    <col min="5761" max="5761" width="11.6328125" bestFit="1" customWidth="1"/>
    <col min="5762" max="5762" width="9.90625" bestFit="1" customWidth="1"/>
    <col min="5763" max="5763" width="17.08984375" bestFit="1" customWidth="1"/>
    <col min="5764" max="5764" width="9.90625" bestFit="1" customWidth="1"/>
    <col min="5765" max="5765" width="9.26953125" bestFit="1" customWidth="1"/>
    <col min="5766" max="5766" width="9.90625" bestFit="1" customWidth="1"/>
    <col min="5767" max="5767" width="17.08984375" bestFit="1" customWidth="1"/>
    <col min="5768" max="5768" width="9.90625" bestFit="1" customWidth="1"/>
    <col min="5769" max="5769" width="11.6328125" bestFit="1" customWidth="1"/>
    <col min="5770" max="5770" width="9.90625" bestFit="1" customWidth="1"/>
    <col min="5771" max="5771" width="17.08984375" bestFit="1" customWidth="1"/>
    <col min="5772" max="5772" width="9.90625" bestFit="1" customWidth="1"/>
    <col min="5773" max="5773" width="17" bestFit="1" customWidth="1"/>
    <col min="5774" max="5774" width="9.90625" bestFit="1" customWidth="1"/>
    <col min="5775" max="5775" width="11.6328125" bestFit="1" customWidth="1"/>
    <col min="5776" max="5776" width="9.90625" bestFit="1" customWidth="1"/>
    <col min="5777" max="5777" width="13.36328125" bestFit="1" customWidth="1"/>
    <col min="5778" max="5778" width="9.90625" bestFit="1" customWidth="1"/>
    <col min="5779" max="5779" width="18.36328125" bestFit="1" customWidth="1"/>
    <col min="5780" max="5780" width="9.90625" bestFit="1" customWidth="1"/>
    <col min="5781" max="5781" width="13" bestFit="1" customWidth="1"/>
    <col min="5782" max="5782" width="9.90625" bestFit="1" customWidth="1"/>
    <col min="5783" max="5783" width="12" bestFit="1" customWidth="1"/>
    <col min="5784" max="5784" width="9.90625" bestFit="1" customWidth="1"/>
    <col min="5785" max="5785" width="13.36328125" bestFit="1" customWidth="1"/>
    <col min="5786" max="5786" width="9.90625" bestFit="1" customWidth="1"/>
    <col min="5787" max="5787" width="10.81640625" bestFit="1" customWidth="1"/>
    <col min="5788" max="5788" width="9.90625" bestFit="1" customWidth="1"/>
    <col min="5789" max="5789" width="19.453125" bestFit="1" customWidth="1"/>
    <col min="5790" max="5790" width="9.90625" bestFit="1" customWidth="1"/>
    <col min="5791" max="5791" width="13.36328125" bestFit="1" customWidth="1"/>
    <col min="5792" max="5792" width="9.90625" bestFit="1" customWidth="1"/>
    <col min="5793" max="5793" width="7.81640625" bestFit="1" customWidth="1"/>
    <col min="5794" max="5794" width="9.90625" bestFit="1" customWidth="1"/>
    <col min="5795" max="5795" width="16.7265625" bestFit="1" customWidth="1"/>
    <col min="5796" max="5796" width="9.90625" bestFit="1" customWidth="1"/>
    <col min="5797" max="5797" width="18.36328125" bestFit="1" customWidth="1"/>
    <col min="5798" max="5798" width="9.90625" bestFit="1" customWidth="1"/>
    <col min="5799" max="5799" width="13.90625" bestFit="1" customWidth="1"/>
    <col min="5800" max="5800" width="9.90625" bestFit="1" customWidth="1"/>
    <col min="5801" max="5801" width="13.90625" bestFit="1" customWidth="1"/>
    <col min="5802" max="5802" width="9.90625" bestFit="1" customWidth="1"/>
    <col min="5803" max="5803" width="13" bestFit="1" customWidth="1"/>
    <col min="5804" max="5804" width="9.90625" bestFit="1" customWidth="1"/>
    <col min="5805" max="5805" width="17" bestFit="1" customWidth="1"/>
    <col min="5806" max="5806" width="9.90625" bestFit="1" customWidth="1"/>
    <col min="5807" max="5807" width="13" bestFit="1" customWidth="1"/>
    <col min="5808" max="5808" width="9.90625" bestFit="1" customWidth="1"/>
    <col min="5809" max="5809" width="13" bestFit="1" customWidth="1"/>
    <col min="5810" max="5810" width="9.90625" bestFit="1" customWidth="1"/>
    <col min="5811" max="5811" width="12.90625" bestFit="1" customWidth="1"/>
    <col min="5812" max="5812" width="9.90625" bestFit="1" customWidth="1"/>
    <col min="5813" max="5813" width="19.453125" bestFit="1" customWidth="1"/>
    <col min="5814" max="5814" width="9.90625" bestFit="1" customWidth="1"/>
    <col min="5815" max="5815" width="17.08984375" bestFit="1" customWidth="1"/>
    <col min="5816" max="5816" width="9.90625" bestFit="1" customWidth="1"/>
    <col min="5817" max="5817" width="10.81640625" bestFit="1" customWidth="1"/>
    <col min="5818" max="5818" width="9.90625" bestFit="1" customWidth="1"/>
    <col min="5819" max="5819" width="6.6328125" bestFit="1" customWidth="1"/>
    <col min="5820" max="5820" width="9.90625" bestFit="1" customWidth="1"/>
    <col min="5821" max="5821" width="13.36328125" bestFit="1" customWidth="1"/>
    <col min="5822" max="5822" width="9.90625" bestFit="1" customWidth="1"/>
    <col min="5823" max="5823" width="6.6328125" bestFit="1" customWidth="1"/>
    <col min="5824" max="5824" width="9.90625" bestFit="1" customWidth="1"/>
    <col min="5825" max="5825" width="10.81640625" bestFit="1" customWidth="1"/>
    <col min="5826" max="5826" width="9.90625" bestFit="1" customWidth="1"/>
    <col min="5827" max="5827" width="18.36328125" bestFit="1" customWidth="1"/>
    <col min="5828" max="5828" width="9.90625" bestFit="1" customWidth="1"/>
    <col min="5829" max="5829" width="7.81640625" bestFit="1" customWidth="1"/>
    <col min="5830" max="5830" width="9.90625" bestFit="1" customWidth="1"/>
    <col min="5831" max="5831" width="11.6328125" bestFit="1" customWidth="1"/>
    <col min="5832" max="5832" width="9.90625" bestFit="1" customWidth="1"/>
    <col min="5833" max="5833" width="18.36328125" bestFit="1" customWidth="1"/>
    <col min="5834" max="5834" width="9.90625" bestFit="1" customWidth="1"/>
    <col min="5835" max="5835" width="19.453125" bestFit="1" customWidth="1"/>
    <col min="5836" max="5836" width="9.90625" bestFit="1" customWidth="1"/>
    <col min="5837" max="5837" width="15.7265625" bestFit="1" customWidth="1"/>
    <col min="5838" max="5838" width="9.90625" bestFit="1" customWidth="1"/>
    <col min="5839" max="5839" width="16.7265625" bestFit="1" customWidth="1"/>
    <col min="5840" max="5840" width="9.90625" bestFit="1" customWidth="1"/>
    <col min="5841" max="5841" width="10.81640625" bestFit="1" customWidth="1"/>
    <col min="5842" max="5842" width="9.90625" bestFit="1" customWidth="1"/>
    <col min="5843" max="5843" width="6.90625" bestFit="1" customWidth="1"/>
    <col min="5844" max="5844" width="9.90625" bestFit="1" customWidth="1"/>
    <col min="5845" max="5845" width="17" bestFit="1" customWidth="1"/>
    <col min="5846" max="5846" width="9.90625" bestFit="1" customWidth="1"/>
    <col min="5847" max="5847" width="17" bestFit="1" customWidth="1"/>
    <col min="5848" max="5848" width="9.90625" bestFit="1" customWidth="1"/>
    <col min="5849" max="5849" width="13.36328125" bestFit="1" customWidth="1"/>
    <col min="5850" max="5850" width="9.90625" bestFit="1" customWidth="1"/>
    <col min="5851" max="5851" width="13" bestFit="1" customWidth="1"/>
    <col min="5852" max="5852" width="9.90625" bestFit="1" customWidth="1"/>
    <col min="5853" max="5853" width="16.7265625" bestFit="1" customWidth="1"/>
    <col min="5854" max="5854" width="9.90625" bestFit="1" customWidth="1"/>
    <col min="5855" max="5855" width="13.90625" bestFit="1" customWidth="1"/>
    <col min="5856" max="5856" width="9.90625" bestFit="1" customWidth="1"/>
    <col min="5857" max="5857" width="17.08984375" bestFit="1" customWidth="1"/>
    <col min="5858" max="5858" width="9.90625" bestFit="1" customWidth="1"/>
    <col min="5859" max="5859" width="9.26953125" bestFit="1" customWidth="1"/>
    <col min="5860" max="5860" width="9.90625" bestFit="1" customWidth="1"/>
    <col min="5861" max="5861" width="6.6328125" bestFit="1" customWidth="1"/>
    <col min="5862" max="5862" width="9.90625" bestFit="1" customWidth="1"/>
    <col min="5863" max="5863" width="7" bestFit="1" customWidth="1"/>
    <col min="5864" max="5864" width="9.90625" bestFit="1" customWidth="1"/>
    <col min="5865" max="5865" width="17.08984375" bestFit="1" customWidth="1"/>
    <col min="5866" max="5866" width="9.90625" bestFit="1" customWidth="1"/>
    <col min="5867" max="5867" width="10.81640625" bestFit="1" customWidth="1"/>
    <col min="5868" max="5868" width="9.90625" bestFit="1" customWidth="1"/>
    <col min="5869" max="5869" width="17.08984375" bestFit="1" customWidth="1"/>
    <col min="5870" max="5870" width="9.90625" bestFit="1" customWidth="1"/>
    <col min="5871" max="5871" width="9.26953125" bestFit="1" customWidth="1"/>
    <col min="5872" max="5872" width="9.90625" bestFit="1" customWidth="1"/>
    <col min="5873" max="5873" width="12" bestFit="1" customWidth="1"/>
    <col min="5874" max="5874" width="9.90625" bestFit="1" customWidth="1"/>
    <col min="5875" max="5875" width="15.54296875" bestFit="1" customWidth="1"/>
    <col min="5876" max="5876" width="9.90625" bestFit="1" customWidth="1"/>
    <col min="5877" max="5877" width="11.6328125" bestFit="1" customWidth="1"/>
    <col min="5878" max="5878" width="9.90625" bestFit="1" customWidth="1"/>
    <col min="5879" max="5879" width="13.36328125" bestFit="1" customWidth="1"/>
    <col min="5880" max="5880" width="9.90625" bestFit="1" customWidth="1"/>
    <col min="5881" max="5881" width="17" bestFit="1" customWidth="1"/>
    <col min="5882" max="5882" width="9.90625" bestFit="1" customWidth="1"/>
    <col min="5883" max="5883" width="9.26953125" bestFit="1" customWidth="1"/>
    <col min="5884" max="5884" width="9.90625" bestFit="1" customWidth="1"/>
    <col min="5885" max="5885" width="6.6328125" bestFit="1" customWidth="1"/>
    <col min="5886" max="5886" width="9.90625" bestFit="1" customWidth="1"/>
    <col min="5887" max="5887" width="17.08984375" bestFit="1" customWidth="1"/>
    <col min="5888" max="5888" width="9.90625" bestFit="1" customWidth="1"/>
    <col min="5889" max="5889" width="18.36328125" bestFit="1" customWidth="1"/>
    <col min="5890" max="5890" width="9.90625" bestFit="1" customWidth="1"/>
    <col min="5891" max="5891" width="11.6328125" bestFit="1" customWidth="1"/>
    <col min="5892" max="5892" width="9.90625" bestFit="1" customWidth="1"/>
    <col min="5893" max="5893" width="17" bestFit="1" customWidth="1"/>
    <col min="5894" max="5894" width="9.90625" bestFit="1" customWidth="1"/>
    <col min="5895" max="5895" width="19.453125" bestFit="1" customWidth="1"/>
    <col min="5896" max="5896" width="9.90625" bestFit="1" customWidth="1"/>
    <col min="5897" max="5897" width="6.6328125" bestFit="1" customWidth="1"/>
    <col min="5898" max="5898" width="9.90625" bestFit="1" customWidth="1"/>
    <col min="5899" max="5899" width="19.453125" bestFit="1" customWidth="1"/>
    <col min="5900" max="5900" width="9.90625" bestFit="1" customWidth="1"/>
    <col min="5901" max="5901" width="11.6328125" bestFit="1" customWidth="1"/>
    <col min="5902" max="5902" width="9.90625" bestFit="1" customWidth="1"/>
    <col min="5903" max="5903" width="16.7265625" bestFit="1" customWidth="1"/>
    <col min="5904" max="5904" width="9.90625" bestFit="1" customWidth="1"/>
    <col min="5905" max="5905" width="13" bestFit="1" customWidth="1"/>
    <col min="5906" max="5906" width="9.90625" bestFit="1" customWidth="1"/>
    <col min="5907" max="5907" width="9.26953125" bestFit="1" customWidth="1"/>
    <col min="5908" max="5908" width="9.90625" bestFit="1" customWidth="1"/>
    <col min="5909" max="5909" width="13" bestFit="1" customWidth="1"/>
    <col min="5910" max="5910" width="9.90625" bestFit="1" customWidth="1"/>
    <col min="5911" max="5911" width="11.6328125" bestFit="1" customWidth="1"/>
    <col min="5912" max="5912" width="9.90625" bestFit="1" customWidth="1"/>
    <col min="5913" max="5913" width="13.36328125" bestFit="1" customWidth="1"/>
    <col min="5914" max="5914" width="9.90625" bestFit="1" customWidth="1"/>
    <col min="5915" max="5915" width="13.36328125" bestFit="1" customWidth="1"/>
    <col min="5916" max="5916" width="9.90625" bestFit="1" customWidth="1"/>
    <col min="5917" max="5917" width="16.7265625" bestFit="1" customWidth="1"/>
    <col min="5918" max="5918" width="9.90625" bestFit="1" customWidth="1"/>
    <col min="5919" max="5919" width="19.453125" bestFit="1" customWidth="1"/>
    <col min="5920" max="5920" width="9.90625" bestFit="1" customWidth="1"/>
    <col min="5921" max="5921" width="17" bestFit="1" customWidth="1"/>
    <col min="5922" max="5922" width="9.90625" bestFit="1" customWidth="1"/>
    <col min="5923" max="5923" width="13.36328125" bestFit="1" customWidth="1"/>
    <col min="5924" max="5924" width="9.90625" bestFit="1" customWidth="1"/>
    <col min="5925" max="5925" width="6.6328125" bestFit="1" customWidth="1"/>
    <col min="5926" max="5926" width="9.90625" bestFit="1" customWidth="1"/>
    <col min="5927" max="5927" width="15.7265625" bestFit="1" customWidth="1"/>
    <col min="5928" max="5928" width="9.90625" bestFit="1" customWidth="1"/>
    <col min="5929" max="5929" width="15.7265625" bestFit="1" customWidth="1"/>
    <col min="5930" max="5930" width="9.90625" bestFit="1" customWidth="1"/>
    <col min="5931" max="5931" width="7.81640625" bestFit="1" customWidth="1"/>
    <col min="5932" max="5932" width="9.90625" bestFit="1" customWidth="1"/>
    <col min="5933" max="5933" width="12" bestFit="1" customWidth="1"/>
    <col min="5934" max="5934" width="9.90625" bestFit="1" customWidth="1"/>
    <col min="5935" max="5935" width="9.26953125" bestFit="1" customWidth="1"/>
    <col min="5936" max="5936" width="9.90625" bestFit="1" customWidth="1"/>
    <col min="5937" max="5937" width="9.26953125" bestFit="1" customWidth="1"/>
    <col min="5938" max="5938" width="9.90625" bestFit="1" customWidth="1"/>
    <col min="5939" max="5939" width="17" bestFit="1" customWidth="1"/>
    <col min="5940" max="5940" width="9.90625" bestFit="1" customWidth="1"/>
    <col min="5941" max="5941" width="12.90625" bestFit="1" customWidth="1"/>
    <col min="5942" max="5942" width="9.90625" bestFit="1" customWidth="1"/>
    <col min="5943" max="5943" width="12.90625" bestFit="1" customWidth="1"/>
    <col min="5944" max="5944" width="9.90625" bestFit="1" customWidth="1"/>
    <col min="5945" max="5945" width="13.36328125" bestFit="1" customWidth="1"/>
    <col min="5946" max="5946" width="9.90625" bestFit="1" customWidth="1"/>
    <col min="5947" max="5947" width="7" bestFit="1" customWidth="1"/>
    <col min="5948" max="5948" width="9.90625" bestFit="1" customWidth="1"/>
    <col min="5949" max="5949" width="15.7265625" bestFit="1" customWidth="1"/>
    <col min="5950" max="5950" width="9.90625" bestFit="1" customWidth="1"/>
    <col min="5951" max="5951" width="19.453125" bestFit="1" customWidth="1"/>
    <col min="5952" max="5952" width="9.90625" bestFit="1" customWidth="1"/>
    <col min="5953" max="5953" width="16.7265625" bestFit="1" customWidth="1"/>
    <col min="5954" max="5954" width="9.90625" bestFit="1" customWidth="1"/>
    <col min="5955" max="5955" width="17.08984375" bestFit="1" customWidth="1"/>
    <col min="5956" max="5956" width="9.90625" bestFit="1" customWidth="1"/>
    <col min="5957" max="5957" width="12.90625" bestFit="1" customWidth="1"/>
    <col min="5958" max="5958" width="9.90625" bestFit="1" customWidth="1"/>
    <col min="5959" max="5959" width="13" bestFit="1" customWidth="1"/>
    <col min="5960" max="5960" width="9.90625" bestFit="1" customWidth="1"/>
    <col min="5961" max="5961" width="7" bestFit="1" customWidth="1"/>
    <col min="5962" max="5962" width="9.90625" bestFit="1" customWidth="1"/>
    <col min="5963" max="5963" width="15.54296875" bestFit="1" customWidth="1"/>
    <col min="5964" max="5964" width="9.90625" bestFit="1" customWidth="1"/>
    <col min="5965" max="5965" width="13.36328125" bestFit="1" customWidth="1"/>
    <col min="5966" max="5966" width="9.90625" bestFit="1" customWidth="1"/>
    <col min="5967" max="5967" width="7.81640625" bestFit="1" customWidth="1"/>
    <col min="5968" max="5968" width="9.90625" bestFit="1" customWidth="1"/>
    <col min="5969" max="5969" width="7" bestFit="1" customWidth="1"/>
    <col min="5970" max="5970" width="9.90625" bestFit="1" customWidth="1"/>
    <col min="5971" max="5971" width="7.81640625" bestFit="1" customWidth="1"/>
    <col min="5972" max="5972" width="9.90625" bestFit="1" customWidth="1"/>
    <col min="5973" max="5973" width="17" bestFit="1" customWidth="1"/>
    <col min="5974" max="5974" width="9.90625" bestFit="1" customWidth="1"/>
    <col min="5975" max="5975" width="6.90625" bestFit="1" customWidth="1"/>
    <col min="5976" max="5976" width="9.90625" bestFit="1" customWidth="1"/>
    <col min="5977" max="5977" width="10.81640625" bestFit="1" customWidth="1"/>
    <col min="5978" max="5978" width="9.90625" bestFit="1" customWidth="1"/>
    <col min="5979" max="5979" width="11.6328125" bestFit="1" customWidth="1"/>
    <col min="5980" max="5980" width="9.90625" bestFit="1" customWidth="1"/>
    <col min="5981" max="5981" width="12" bestFit="1" customWidth="1"/>
    <col min="5982" max="5982" width="9.90625" bestFit="1" customWidth="1"/>
    <col min="5983" max="5983" width="16.7265625" bestFit="1" customWidth="1"/>
    <col min="5984" max="5984" width="9.90625" bestFit="1" customWidth="1"/>
    <col min="5985" max="5985" width="13" bestFit="1" customWidth="1"/>
    <col min="5986" max="5986" width="9.90625" bestFit="1" customWidth="1"/>
    <col min="5987" max="5987" width="13" bestFit="1" customWidth="1"/>
    <col min="5988" max="5988" width="9.90625" bestFit="1" customWidth="1"/>
    <col min="5989" max="5989" width="12.90625" bestFit="1" customWidth="1"/>
    <col min="5990" max="5990" width="9.90625" bestFit="1" customWidth="1"/>
    <col min="5991" max="5991" width="13.90625" bestFit="1" customWidth="1"/>
    <col min="5992" max="5992" width="9.90625" bestFit="1" customWidth="1"/>
    <col min="5993" max="5993" width="12" bestFit="1" customWidth="1"/>
    <col min="5994" max="5994" width="9.90625" bestFit="1" customWidth="1"/>
    <col min="5995" max="5995" width="12.90625" bestFit="1" customWidth="1"/>
    <col min="5996" max="5996" width="9.90625" bestFit="1" customWidth="1"/>
    <col min="5997" max="5997" width="15.54296875" bestFit="1" customWidth="1"/>
    <col min="5998" max="5998" width="9.90625" bestFit="1" customWidth="1"/>
    <col min="5999" max="5999" width="11.6328125" bestFit="1" customWidth="1"/>
    <col min="6000" max="6000" width="9.90625" bestFit="1" customWidth="1"/>
    <col min="6001" max="6001" width="10.81640625" bestFit="1" customWidth="1"/>
    <col min="6002" max="6002" width="9.90625" bestFit="1" customWidth="1"/>
    <col min="6003" max="6003" width="9.26953125" bestFit="1" customWidth="1"/>
    <col min="6004" max="6004" width="9.90625" bestFit="1" customWidth="1"/>
    <col min="6005" max="6005" width="7" bestFit="1" customWidth="1"/>
    <col min="6006" max="6006" width="9.90625" bestFit="1" customWidth="1"/>
    <col min="6007" max="6007" width="13.36328125" bestFit="1" customWidth="1"/>
    <col min="6008" max="6008" width="9.90625" bestFit="1" customWidth="1"/>
    <col min="6009" max="6009" width="12.90625" bestFit="1" customWidth="1"/>
    <col min="6010" max="6010" width="9.90625" bestFit="1" customWidth="1"/>
    <col min="6011" max="6011" width="15.7265625" bestFit="1" customWidth="1"/>
    <col min="6012" max="6012" width="9.90625" bestFit="1" customWidth="1"/>
    <col min="6013" max="6013" width="15.7265625" bestFit="1" customWidth="1"/>
    <col min="6014" max="6014" width="9.90625" bestFit="1" customWidth="1"/>
    <col min="6015" max="6015" width="12" bestFit="1" customWidth="1"/>
    <col min="6016" max="6016" width="15.7265625" bestFit="1" customWidth="1"/>
    <col min="6017" max="6017" width="12.36328125" bestFit="1" customWidth="1"/>
  </cols>
  <sheetData>
    <row r="1" spans="1:46" ht="26" x14ac:dyDescent="0.6">
      <c r="A1" s="7" t="s">
        <v>92</v>
      </c>
      <c r="AO1" t="s">
        <v>0</v>
      </c>
      <c r="AP1" t="s">
        <v>6</v>
      </c>
      <c r="AQ1" t="s">
        <v>7</v>
      </c>
      <c r="AR1" t="s">
        <v>74</v>
      </c>
      <c r="AS1" t="s">
        <v>75</v>
      </c>
      <c r="AT1" t="s">
        <v>76</v>
      </c>
    </row>
    <row r="2" spans="1:46" ht="26" x14ac:dyDescent="0.6">
      <c r="Q2" s="9" t="s">
        <v>81</v>
      </c>
      <c r="AO2" t="s">
        <v>39</v>
      </c>
      <c r="AP2">
        <v>95</v>
      </c>
      <c r="AQ2" t="s">
        <v>20</v>
      </c>
      <c r="AR2" t="e">
        <v>#NAME?</v>
      </c>
      <c r="AS2" t="e">
        <v>#NAME?</v>
      </c>
      <c r="AT2">
        <v>95</v>
      </c>
    </row>
    <row r="3" spans="1:46" x14ac:dyDescent="0.35">
      <c r="A3" s="1" t="s">
        <v>50</v>
      </c>
      <c r="B3" t="s">
        <v>49</v>
      </c>
      <c r="K3" s="1" t="s">
        <v>54</v>
      </c>
      <c r="L3" t="s">
        <v>52</v>
      </c>
      <c r="O3" s="1" t="s">
        <v>48</v>
      </c>
      <c r="P3" s="1" t="s">
        <v>53</v>
      </c>
      <c r="AO3" t="s">
        <v>18</v>
      </c>
      <c r="AP3">
        <v>95</v>
      </c>
      <c r="AQ3" t="s">
        <v>20</v>
      </c>
      <c r="AR3" t="e">
        <v>#NAME?</v>
      </c>
      <c r="AS3" t="e">
        <v>#NAME?</v>
      </c>
      <c r="AT3">
        <v>95</v>
      </c>
    </row>
    <row r="4" spans="1:46" x14ac:dyDescent="0.35">
      <c r="A4" s="2" t="s">
        <v>29</v>
      </c>
      <c r="B4">
        <v>140</v>
      </c>
      <c r="K4" s="2" t="s">
        <v>38</v>
      </c>
      <c r="L4">
        <v>765</v>
      </c>
      <c r="O4" s="1" t="s">
        <v>46</v>
      </c>
      <c r="P4" t="s">
        <v>20</v>
      </c>
      <c r="Q4" t="s">
        <v>27</v>
      </c>
      <c r="R4" t="s">
        <v>23</v>
      </c>
      <c r="S4" t="s">
        <v>47</v>
      </c>
      <c r="AO4" t="s">
        <v>18</v>
      </c>
      <c r="AP4">
        <v>95</v>
      </c>
      <c r="AQ4" t="s">
        <v>20</v>
      </c>
      <c r="AR4" t="e">
        <v>#NAME?</v>
      </c>
      <c r="AS4" t="e">
        <v>#NAME?</v>
      </c>
      <c r="AT4">
        <v>95</v>
      </c>
    </row>
    <row r="5" spans="1:46" x14ac:dyDescent="0.35">
      <c r="A5" s="2" t="s">
        <v>42</v>
      </c>
      <c r="B5">
        <v>141</v>
      </c>
      <c r="K5" s="2" t="s">
        <v>25</v>
      </c>
      <c r="L5">
        <v>784</v>
      </c>
      <c r="O5" s="2" t="s">
        <v>29</v>
      </c>
      <c r="R5">
        <v>140</v>
      </c>
      <c r="S5">
        <v>140</v>
      </c>
      <c r="AO5" t="s">
        <v>24</v>
      </c>
      <c r="AP5">
        <v>95</v>
      </c>
      <c r="AQ5" t="s">
        <v>20</v>
      </c>
      <c r="AR5" t="e">
        <v>#NAME?</v>
      </c>
      <c r="AS5" t="e">
        <v>#NAME?</v>
      </c>
      <c r="AT5">
        <v>95</v>
      </c>
    </row>
    <row r="6" spans="1:46" x14ac:dyDescent="0.35">
      <c r="A6" s="2" t="s">
        <v>24</v>
      </c>
      <c r="B6">
        <v>156</v>
      </c>
      <c r="K6" s="2" t="s">
        <v>19</v>
      </c>
      <c r="L6">
        <v>735</v>
      </c>
      <c r="O6" s="2" t="s">
        <v>42</v>
      </c>
      <c r="Q6">
        <v>141</v>
      </c>
      <c r="S6">
        <v>141</v>
      </c>
      <c r="AO6" t="s">
        <v>33</v>
      </c>
      <c r="AP6">
        <v>95</v>
      </c>
      <c r="AQ6" t="s">
        <v>20</v>
      </c>
      <c r="AR6" t="e">
        <v>#NAME?</v>
      </c>
      <c r="AS6" t="e">
        <v>#NAME?</v>
      </c>
      <c r="AT6">
        <v>95</v>
      </c>
    </row>
    <row r="7" spans="1:46" x14ac:dyDescent="0.35">
      <c r="A7" s="2" t="s">
        <v>33</v>
      </c>
      <c r="B7">
        <v>133</v>
      </c>
      <c r="K7" s="2" t="s">
        <v>22</v>
      </c>
      <c r="L7">
        <v>716</v>
      </c>
      <c r="O7" s="2" t="s">
        <v>24</v>
      </c>
      <c r="P7">
        <v>153</v>
      </c>
      <c r="Q7">
        <v>3</v>
      </c>
      <c r="S7">
        <v>156</v>
      </c>
      <c r="AO7" t="s">
        <v>41</v>
      </c>
      <c r="AP7">
        <v>95</v>
      </c>
      <c r="AQ7" t="s">
        <v>20</v>
      </c>
      <c r="AR7" t="e">
        <v>#NAME?</v>
      </c>
      <c r="AS7" t="e">
        <v>#NAME?</v>
      </c>
      <c r="AT7">
        <v>95</v>
      </c>
    </row>
    <row r="8" spans="1:46" x14ac:dyDescent="0.35">
      <c r="A8" s="2" t="s">
        <v>36</v>
      </c>
      <c r="B8">
        <v>167</v>
      </c>
      <c r="K8" s="2" t="s">
        <v>47</v>
      </c>
      <c r="L8">
        <v>3000</v>
      </c>
      <c r="O8" s="2" t="s">
        <v>33</v>
      </c>
      <c r="P8">
        <v>133</v>
      </c>
      <c r="S8">
        <v>133</v>
      </c>
      <c r="AO8" t="s">
        <v>24</v>
      </c>
      <c r="AP8">
        <v>95</v>
      </c>
      <c r="AQ8" t="s">
        <v>20</v>
      </c>
      <c r="AR8" t="e">
        <v>#NAME?</v>
      </c>
      <c r="AS8" t="e">
        <v>#NAME?</v>
      </c>
      <c r="AT8">
        <v>95</v>
      </c>
    </row>
    <row r="9" spans="1:46" x14ac:dyDescent="0.35">
      <c r="A9" s="2" t="s">
        <v>40</v>
      </c>
      <c r="B9">
        <v>132</v>
      </c>
      <c r="O9" s="2" t="s">
        <v>36</v>
      </c>
      <c r="Q9">
        <v>166</v>
      </c>
      <c r="R9">
        <v>1</v>
      </c>
      <c r="S9">
        <v>167</v>
      </c>
      <c r="AO9" t="s">
        <v>41</v>
      </c>
      <c r="AP9">
        <v>95</v>
      </c>
      <c r="AQ9" t="s">
        <v>20</v>
      </c>
      <c r="AR9" t="e">
        <v>#NAME?</v>
      </c>
      <c r="AS9" t="e">
        <v>#NAME?</v>
      </c>
      <c r="AT9">
        <v>95</v>
      </c>
    </row>
    <row r="10" spans="1:46" x14ac:dyDescent="0.35">
      <c r="A10" s="2" t="s">
        <v>28</v>
      </c>
      <c r="B10">
        <v>151</v>
      </c>
      <c r="O10" s="2" t="s">
        <v>40</v>
      </c>
      <c r="R10">
        <v>132</v>
      </c>
      <c r="S10">
        <v>132</v>
      </c>
      <c r="AO10" t="s">
        <v>39</v>
      </c>
      <c r="AP10">
        <v>95</v>
      </c>
      <c r="AQ10" t="s">
        <v>20</v>
      </c>
      <c r="AR10" t="e">
        <v>#NAME?</v>
      </c>
      <c r="AS10" t="e">
        <v>#NAME?</v>
      </c>
      <c r="AT10">
        <v>95</v>
      </c>
    </row>
    <row r="11" spans="1:46" x14ac:dyDescent="0.35">
      <c r="A11" s="2" t="s">
        <v>37</v>
      </c>
      <c r="B11">
        <v>160</v>
      </c>
      <c r="O11" s="2" t="s">
        <v>28</v>
      </c>
      <c r="Q11">
        <v>150</v>
      </c>
      <c r="R11">
        <v>1</v>
      </c>
      <c r="S11">
        <v>151</v>
      </c>
      <c r="AO11" t="s">
        <v>39</v>
      </c>
      <c r="AP11">
        <v>95</v>
      </c>
      <c r="AQ11" t="s">
        <v>20</v>
      </c>
      <c r="AR11" t="e">
        <v>#NAME?</v>
      </c>
      <c r="AS11" t="e">
        <v>#NAME?</v>
      </c>
      <c r="AT11">
        <v>95</v>
      </c>
    </row>
    <row r="12" spans="1:46" x14ac:dyDescent="0.35">
      <c r="A12" s="2" t="s">
        <v>32</v>
      </c>
      <c r="B12">
        <v>157</v>
      </c>
      <c r="O12" s="2" t="s">
        <v>37</v>
      </c>
      <c r="Q12">
        <v>159</v>
      </c>
      <c r="R12">
        <v>1</v>
      </c>
      <c r="S12">
        <v>160</v>
      </c>
      <c r="AO12" t="s">
        <v>39</v>
      </c>
      <c r="AP12">
        <v>95</v>
      </c>
      <c r="AQ12" t="s">
        <v>20</v>
      </c>
      <c r="AR12" t="e">
        <v>#NAME?</v>
      </c>
      <c r="AS12" t="e">
        <v>#NAME?</v>
      </c>
      <c r="AT12">
        <v>95</v>
      </c>
    </row>
    <row r="13" spans="1:46" x14ac:dyDescent="0.35">
      <c r="A13" s="2" t="s">
        <v>35</v>
      </c>
      <c r="B13">
        <v>132</v>
      </c>
      <c r="O13" s="2" t="s">
        <v>32</v>
      </c>
      <c r="Q13">
        <v>155</v>
      </c>
      <c r="R13">
        <v>2</v>
      </c>
      <c r="S13">
        <v>157</v>
      </c>
      <c r="AO13" t="s">
        <v>18</v>
      </c>
      <c r="AP13">
        <v>95</v>
      </c>
      <c r="AQ13" t="s">
        <v>20</v>
      </c>
      <c r="AR13" t="e">
        <v>#NAME?</v>
      </c>
      <c r="AS13" t="e">
        <v>#NAME?</v>
      </c>
      <c r="AT13">
        <v>95</v>
      </c>
    </row>
    <row r="14" spans="1:46" x14ac:dyDescent="0.35">
      <c r="A14" s="2" t="s">
        <v>44</v>
      </c>
      <c r="B14">
        <v>134</v>
      </c>
      <c r="O14" s="2" t="s">
        <v>35</v>
      </c>
      <c r="Q14">
        <v>131</v>
      </c>
      <c r="R14">
        <v>1</v>
      </c>
      <c r="S14">
        <v>132</v>
      </c>
      <c r="AO14" t="s">
        <v>18</v>
      </c>
      <c r="AP14">
        <v>95</v>
      </c>
      <c r="AQ14" t="s">
        <v>20</v>
      </c>
      <c r="AR14" t="e">
        <v>#NAME?</v>
      </c>
      <c r="AS14" t="e">
        <v>#NAME?</v>
      </c>
      <c r="AT14">
        <v>95</v>
      </c>
    </row>
    <row r="15" spans="1:46" x14ac:dyDescent="0.35">
      <c r="A15" s="2" t="s">
        <v>30</v>
      </c>
      <c r="B15">
        <v>136</v>
      </c>
      <c r="O15" s="2" t="s">
        <v>44</v>
      </c>
      <c r="Q15">
        <v>133</v>
      </c>
      <c r="R15">
        <v>1</v>
      </c>
      <c r="S15">
        <v>134</v>
      </c>
      <c r="AO15" t="s">
        <v>33</v>
      </c>
      <c r="AP15">
        <v>95</v>
      </c>
      <c r="AQ15" t="s">
        <v>20</v>
      </c>
      <c r="AR15" t="e">
        <v>#NAME?</v>
      </c>
      <c r="AS15" t="e">
        <v>#NAME?</v>
      </c>
      <c r="AT15">
        <v>95</v>
      </c>
    </row>
    <row r="16" spans="1:46" x14ac:dyDescent="0.35">
      <c r="A16" s="2" t="s">
        <v>43</v>
      </c>
      <c r="B16">
        <v>142</v>
      </c>
      <c r="O16" s="2" t="s">
        <v>30</v>
      </c>
      <c r="Q16">
        <v>136</v>
      </c>
      <c r="S16">
        <v>136</v>
      </c>
      <c r="AO16" t="s">
        <v>24</v>
      </c>
      <c r="AP16">
        <v>94</v>
      </c>
      <c r="AQ16" t="s">
        <v>20</v>
      </c>
      <c r="AR16" t="e">
        <v>#NAME?</v>
      </c>
      <c r="AS16" t="e">
        <v>#NAME?</v>
      </c>
      <c r="AT16">
        <v>94</v>
      </c>
    </row>
    <row r="17" spans="1:46" x14ac:dyDescent="0.35">
      <c r="A17" s="2" t="s">
        <v>21</v>
      </c>
      <c r="B17">
        <v>149</v>
      </c>
      <c r="O17" s="2" t="s">
        <v>43</v>
      </c>
      <c r="R17">
        <v>142</v>
      </c>
      <c r="S17">
        <v>142</v>
      </c>
      <c r="AO17" t="s">
        <v>24</v>
      </c>
      <c r="AP17">
        <v>94</v>
      </c>
      <c r="AQ17" t="s">
        <v>20</v>
      </c>
      <c r="AR17" t="e">
        <v>#NAME?</v>
      </c>
      <c r="AS17" t="e">
        <v>#NAME?</v>
      </c>
      <c r="AT17">
        <v>94</v>
      </c>
    </row>
    <row r="18" spans="1:46" x14ac:dyDescent="0.35">
      <c r="A18" s="2" t="s">
        <v>39</v>
      </c>
      <c r="B18">
        <v>155</v>
      </c>
      <c r="O18" s="2" t="s">
        <v>21</v>
      </c>
      <c r="R18">
        <v>149</v>
      </c>
      <c r="S18">
        <v>149</v>
      </c>
      <c r="AO18" t="s">
        <v>33</v>
      </c>
      <c r="AP18">
        <v>94</v>
      </c>
      <c r="AQ18" t="s">
        <v>20</v>
      </c>
      <c r="AR18" t="e">
        <v>#NAME?</v>
      </c>
      <c r="AS18" t="e">
        <v>#NAME?</v>
      </c>
      <c r="AT18">
        <v>94</v>
      </c>
    </row>
    <row r="19" spans="1:46" x14ac:dyDescent="0.35">
      <c r="A19" s="2" t="s">
        <v>18</v>
      </c>
      <c r="B19">
        <v>154</v>
      </c>
      <c r="O19" s="2" t="s">
        <v>39</v>
      </c>
      <c r="P19">
        <v>152</v>
      </c>
      <c r="Q19">
        <v>3</v>
      </c>
      <c r="S19">
        <v>155</v>
      </c>
      <c r="AO19" t="s">
        <v>41</v>
      </c>
      <c r="AP19">
        <v>94</v>
      </c>
      <c r="AQ19" t="s">
        <v>20</v>
      </c>
      <c r="AR19" t="e">
        <v>#NAME?</v>
      </c>
      <c r="AS19" t="e">
        <v>#NAME?</v>
      </c>
      <c r="AT19">
        <v>94</v>
      </c>
    </row>
    <row r="20" spans="1:46" x14ac:dyDescent="0.35">
      <c r="A20" s="2" t="s">
        <v>26</v>
      </c>
      <c r="B20">
        <v>175</v>
      </c>
      <c r="O20" s="2" t="s">
        <v>18</v>
      </c>
      <c r="P20">
        <v>152</v>
      </c>
      <c r="Q20">
        <v>2</v>
      </c>
      <c r="S20">
        <v>154</v>
      </c>
      <c r="AO20" t="s">
        <v>33</v>
      </c>
      <c r="AP20">
        <v>94</v>
      </c>
      <c r="AQ20" t="s">
        <v>20</v>
      </c>
      <c r="AR20" t="e">
        <v>#NAME?</v>
      </c>
      <c r="AS20" t="e">
        <v>#NAME?</v>
      </c>
      <c r="AT20">
        <v>94</v>
      </c>
    </row>
    <row r="21" spans="1:46" x14ac:dyDescent="0.35">
      <c r="A21" s="2" t="s">
        <v>31</v>
      </c>
      <c r="B21">
        <v>166</v>
      </c>
      <c r="O21" s="2" t="s">
        <v>26</v>
      </c>
      <c r="Q21">
        <v>172</v>
      </c>
      <c r="R21">
        <v>3</v>
      </c>
      <c r="S21">
        <v>175</v>
      </c>
      <c r="AO21" t="s">
        <v>33</v>
      </c>
      <c r="AP21">
        <v>94</v>
      </c>
      <c r="AQ21" t="s">
        <v>20</v>
      </c>
      <c r="AR21" t="e">
        <v>#NAME?</v>
      </c>
      <c r="AS21" t="e">
        <v>#NAME?</v>
      </c>
      <c r="AT21">
        <v>94</v>
      </c>
    </row>
    <row r="22" spans="1:46" x14ac:dyDescent="0.35">
      <c r="A22" s="2" t="s">
        <v>41</v>
      </c>
      <c r="B22">
        <v>153</v>
      </c>
      <c r="O22" s="2" t="s">
        <v>31</v>
      </c>
      <c r="R22">
        <v>166</v>
      </c>
      <c r="S22">
        <v>166</v>
      </c>
      <c r="AO22" t="s">
        <v>24</v>
      </c>
      <c r="AP22">
        <v>94</v>
      </c>
      <c r="AQ22" t="s">
        <v>20</v>
      </c>
      <c r="AR22" t="e">
        <v>#NAME?</v>
      </c>
      <c r="AS22" t="e">
        <v>#NAME?</v>
      </c>
      <c r="AT22">
        <v>94</v>
      </c>
    </row>
    <row r="23" spans="1:46" x14ac:dyDescent="0.35">
      <c r="A23" s="2" t="s">
        <v>34</v>
      </c>
      <c r="B23">
        <v>167</v>
      </c>
      <c r="O23" s="2" t="s">
        <v>41</v>
      </c>
      <c r="P23">
        <v>150</v>
      </c>
      <c r="Q23">
        <v>3</v>
      </c>
      <c r="S23">
        <v>153</v>
      </c>
      <c r="AO23" t="s">
        <v>24</v>
      </c>
      <c r="AP23">
        <v>94</v>
      </c>
      <c r="AQ23" t="s">
        <v>20</v>
      </c>
      <c r="AR23" t="e">
        <v>#NAME?</v>
      </c>
      <c r="AS23" t="e">
        <v>#NAME?</v>
      </c>
      <c r="AT23">
        <v>94</v>
      </c>
    </row>
    <row r="24" spans="1:46" x14ac:dyDescent="0.35">
      <c r="A24" s="2" t="s">
        <v>47</v>
      </c>
      <c r="B24">
        <v>3000</v>
      </c>
      <c r="O24" s="2" t="s">
        <v>34</v>
      </c>
      <c r="Q24">
        <v>167</v>
      </c>
      <c r="S24">
        <v>167</v>
      </c>
      <c r="AO24" t="s">
        <v>18</v>
      </c>
      <c r="AP24">
        <v>94</v>
      </c>
      <c r="AQ24" t="s">
        <v>20</v>
      </c>
      <c r="AR24" t="e">
        <v>#NAME?</v>
      </c>
      <c r="AS24" t="e">
        <v>#NAME?</v>
      </c>
      <c r="AT24">
        <v>94</v>
      </c>
    </row>
    <row r="25" spans="1:46" x14ac:dyDescent="0.35">
      <c r="O25" s="2" t="s">
        <v>47</v>
      </c>
      <c r="P25">
        <v>740</v>
      </c>
      <c r="Q25">
        <v>1521</v>
      </c>
      <c r="R25">
        <v>739</v>
      </c>
      <c r="S25">
        <v>3000</v>
      </c>
      <c r="AO25" t="s">
        <v>41</v>
      </c>
      <c r="AP25">
        <v>94</v>
      </c>
      <c r="AQ25" t="s">
        <v>20</v>
      </c>
      <c r="AR25" t="e">
        <v>#NAME?</v>
      </c>
      <c r="AS25" t="e">
        <v>#NAME?</v>
      </c>
      <c r="AT25">
        <v>94</v>
      </c>
    </row>
    <row r="26" spans="1:46" x14ac:dyDescent="0.35">
      <c r="A26" s="8"/>
      <c r="B26" s="8"/>
      <c r="C26" s="8"/>
      <c r="K26" s="1" t="s">
        <v>46</v>
      </c>
      <c r="L26" t="s">
        <v>89</v>
      </c>
      <c r="AO26" t="s">
        <v>24</v>
      </c>
      <c r="AP26">
        <v>94</v>
      </c>
      <c r="AQ26" t="s">
        <v>20</v>
      </c>
      <c r="AR26" t="e">
        <v>#NAME?</v>
      </c>
      <c r="AS26" t="e">
        <v>#NAME?</v>
      </c>
      <c r="AT26">
        <v>94</v>
      </c>
    </row>
    <row r="27" spans="1:46" ht="26" x14ac:dyDescent="0.6">
      <c r="A27" s="7" t="s">
        <v>93</v>
      </c>
      <c r="B27" s="8"/>
      <c r="C27" s="8"/>
      <c r="K27" s="2" t="s">
        <v>85</v>
      </c>
      <c r="L27">
        <v>722</v>
      </c>
      <c r="AO27" t="s">
        <v>33</v>
      </c>
      <c r="AP27">
        <v>94</v>
      </c>
      <c r="AQ27" t="s">
        <v>20</v>
      </c>
      <c r="AR27" t="e">
        <v>#NAME?</v>
      </c>
      <c r="AS27" t="e">
        <v>#NAME?</v>
      </c>
      <c r="AT27">
        <v>94</v>
      </c>
    </row>
    <row r="28" spans="1:46" x14ac:dyDescent="0.35">
      <c r="A28" s="8" t="s">
        <v>0</v>
      </c>
      <c r="B28" s="8" t="s">
        <v>28</v>
      </c>
      <c r="C28" s="8"/>
      <c r="K28" s="2" t="s">
        <v>86</v>
      </c>
      <c r="L28">
        <v>787</v>
      </c>
      <c r="AO28" t="s">
        <v>39</v>
      </c>
      <c r="AP28">
        <v>94</v>
      </c>
      <c r="AQ28" t="s">
        <v>20</v>
      </c>
      <c r="AR28" t="e">
        <v>#NAME?</v>
      </c>
      <c r="AS28" t="e">
        <v>#NAME?</v>
      </c>
      <c r="AT28">
        <v>94</v>
      </c>
    </row>
    <row r="29" spans="1:46" x14ac:dyDescent="0.35">
      <c r="A29" s="8"/>
      <c r="B29" s="8"/>
      <c r="C29" s="8"/>
      <c r="K29" s="2" t="s">
        <v>87</v>
      </c>
      <c r="L29">
        <v>791</v>
      </c>
      <c r="AO29" t="s">
        <v>18</v>
      </c>
      <c r="AP29">
        <v>94</v>
      </c>
      <c r="AQ29" t="s">
        <v>20</v>
      </c>
      <c r="AR29" t="e">
        <v>#NAME?</v>
      </c>
      <c r="AS29" t="e">
        <v>#NAME?</v>
      </c>
      <c r="AT29">
        <v>94</v>
      </c>
    </row>
    <row r="30" spans="1:46" ht="26" x14ac:dyDescent="0.6">
      <c r="A30" s="8" t="s">
        <v>56</v>
      </c>
      <c r="B30" s="8" t="s">
        <v>57</v>
      </c>
      <c r="C30" s="8" t="s">
        <v>58</v>
      </c>
      <c r="E30" s="9" t="s">
        <v>70</v>
      </c>
      <c r="F30" s="3"/>
      <c r="K30" s="2" t="s">
        <v>88</v>
      </c>
      <c r="L30">
        <v>700</v>
      </c>
      <c r="AO30" t="s">
        <v>18</v>
      </c>
      <c r="AP30">
        <v>94</v>
      </c>
      <c r="AQ30" t="s">
        <v>20</v>
      </c>
      <c r="AR30" t="e">
        <v>#NAME?</v>
      </c>
      <c r="AS30" t="e">
        <v>#NAME?</v>
      </c>
      <c r="AT30">
        <v>94</v>
      </c>
    </row>
    <row r="31" spans="1:46" x14ac:dyDescent="0.35">
      <c r="A31" s="8">
        <v>43.34437086092715</v>
      </c>
      <c r="B31" s="8">
        <v>44.039735099337747</v>
      </c>
      <c r="C31" s="8">
        <v>93.125827814569533</v>
      </c>
      <c r="K31" s="2" t="s">
        <v>82</v>
      </c>
      <c r="M31" t="s">
        <v>55</v>
      </c>
      <c r="AO31" t="s">
        <v>24</v>
      </c>
      <c r="AP31">
        <v>94</v>
      </c>
      <c r="AQ31" t="s">
        <v>20</v>
      </c>
      <c r="AR31" t="e">
        <v>#NAME?</v>
      </c>
      <c r="AS31" t="e">
        <v>#NAME?</v>
      </c>
      <c r="AT31">
        <v>94</v>
      </c>
    </row>
    <row r="32" spans="1:46" x14ac:dyDescent="0.35">
      <c r="A32" s="8"/>
      <c r="B32" s="8"/>
      <c r="C32" s="8"/>
      <c r="K32" s="2" t="s">
        <v>47</v>
      </c>
      <c r="L32">
        <v>3000</v>
      </c>
      <c r="AO32" t="s">
        <v>39</v>
      </c>
      <c r="AP32">
        <v>94</v>
      </c>
      <c r="AQ32" t="s">
        <v>20</v>
      </c>
      <c r="AR32" t="e">
        <v>#NAME?</v>
      </c>
      <c r="AS32" t="e">
        <v>#NAME?</v>
      </c>
      <c r="AT32">
        <v>94</v>
      </c>
    </row>
    <row r="33" spans="1:46" x14ac:dyDescent="0.35">
      <c r="A33" s="8"/>
      <c r="B33" s="8"/>
      <c r="C33" s="8"/>
      <c r="E33" t="s">
        <v>59</v>
      </c>
      <c r="F33">
        <f>AVERAGE(AI_Impact_on_Jobs_20303[Salary])</f>
        <v>89372.278999999995</v>
      </c>
      <c r="AO33" t="s">
        <v>24</v>
      </c>
      <c r="AP33">
        <v>94</v>
      </c>
      <c r="AQ33" t="s">
        <v>20</v>
      </c>
      <c r="AR33" t="e">
        <v>#NAME?</v>
      </c>
      <c r="AS33" t="e">
        <v>#NAME?</v>
      </c>
      <c r="AT33">
        <v>94</v>
      </c>
    </row>
    <row r="34" spans="1:46" x14ac:dyDescent="0.35">
      <c r="A34" s="8"/>
      <c r="B34" s="8"/>
      <c r="C34" s="8"/>
      <c r="E34" t="s">
        <v>60</v>
      </c>
      <c r="F34">
        <f>_xlfn.STDEV.S(AI_Impact_on_Jobs_20303[Salary])</f>
        <v>34608.088766932204</v>
      </c>
      <c r="AO34" t="s">
        <v>41</v>
      </c>
      <c r="AP34">
        <v>94</v>
      </c>
      <c r="AQ34" t="s">
        <v>20</v>
      </c>
      <c r="AR34" t="e">
        <v>#NAME?</v>
      </c>
      <c r="AS34" t="e">
        <v>#NAME?</v>
      </c>
      <c r="AT34">
        <v>94</v>
      </c>
    </row>
    <row r="35" spans="1:46" x14ac:dyDescent="0.35">
      <c r="A35" s="8"/>
      <c r="B35" s="8"/>
      <c r="C35" s="8"/>
      <c r="E35" t="s">
        <v>61</v>
      </c>
      <c r="F35">
        <f>_xlfn.VAR.S(AI_Impact_on_Jobs_20303[Salary])</f>
        <v>1197719808.0998588</v>
      </c>
      <c r="AO35" t="s">
        <v>33</v>
      </c>
      <c r="AP35">
        <v>94</v>
      </c>
      <c r="AQ35" t="s">
        <v>20</v>
      </c>
      <c r="AR35" t="e">
        <v>#NAME?</v>
      </c>
      <c r="AS35" t="e">
        <v>#NAME?</v>
      </c>
      <c r="AT35">
        <v>94</v>
      </c>
    </row>
    <row r="36" spans="1:46" x14ac:dyDescent="0.35">
      <c r="A36" s="8"/>
      <c r="B36" s="8"/>
      <c r="C36" s="8"/>
      <c r="E36" t="s">
        <v>62</v>
      </c>
      <c r="F36">
        <f>MIN(AI_Impact_on_Jobs_20303[Salary])</f>
        <v>30030</v>
      </c>
      <c r="AO36" t="s">
        <v>39</v>
      </c>
      <c r="AP36">
        <v>94</v>
      </c>
      <c r="AQ36" t="s">
        <v>20</v>
      </c>
      <c r="AR36" t="e">
        <v>#NAME?</v>
      </c>
      <c r="AS36" t="e">
        <v>#NAME?</v>
      </c>
      <c r="AT36">
        <v>94</v>
      </c>
    </row>
    <row r="37" spans="1:46" x14ac:dyDescent="0.35">
      <c r="A37" s="8"/>
      <c r="B37" s="8"/>
      <c r="C37" s="8"/>
      <c r="E37" t="s">
        <v>63</v>
      </c>
      <c r="F37">
        <f>MAX(AI_Impact_on_Jobs_20303[Salary])</f>
        <v>149798</v>
      </c>
      <c r="AO37" t="s">
        <v>24</v>
      </c>
      <c r="AP37">
        <v>94</v>
      </c>
      <c r="AQ37" t="s">
        <v>20</v>
      </c>
      <c r="AR37" t="e">
        <v>#NAME?</v>
      </c>
      <c r="AS37" t="e">
        <v>#NAME?</v>
      </c>
      <c r="AT37">
        <v>94</v>
      </c>
    </row>
    <row r="38" spans="1:46" x14ac:dyDescent="0.35">
      <c r="A38" s="8"/>
      <c r="B38" s="8"/>
      <c r="C38" s="8"/>
      <c r="E38" t="s">
        <v>65</v>
      </c>
      <c r="F38">
        <f>SKEW(AI_Impact_on_Jobs_20303[Salary])</f>
        <v>1.1551701314269035E-2</v>
      </c>
      <c r="AO38" t="s">
        <v>18</v>
      </c>
      <c r="AP38">
        <v>94</v>
      </c>
      <c r="AQ38" t="s">
        <v>20</v>
      </c>
      <c r="AR38" t="e">
        <v>#NAME?</v>
      </c>
      <c r="AS38" t="e">
        <v>#NAME?</v>
      </c>
      <c r="AT38">
        <v>94</v>
      </c>
    </row>
    <row r="39" spans="1:46" x14ac:dyDescent="0.35">
      <c r="A39" s="8"/>
      <c r="B39" s="8"/>
      <c r="C39" s="8"/>
      <c r="E39" t="s">
        <v>64</v>
      </c>
      <c r="F39">
        <f>KURT(AI_Impact_on_Jobs_20303[Salary])</f>
        <v>-1.2185134258789951</v>
      </c>
      <c r="AO39" t="s">
        <v>18</v>
      </c>
      <c r="AP39">
        <v>94</v>
      </c>
      <c r="AQ39" t="s">
        <v>20</v>
      </c>
      <c r="AR39" t="e">
        <v>#NAME?</v>
      </c>
      <c r="AS39" t="e">
        <v>#NAME?</v>
      </c>
      <c r="AT39">
        <v>94</v>
      </c>
    </row>
    <row r="40" spans="1:46" x14ac:dyDescent="0.35">
      <c r="A40" s="8"/>
      <c r="B40" s="8"/>
      <c r="C40" s="8"/>
      <c r="AO40" t="s">
        <v>39</v>
      </c>
      <c r="AP40">
        <v>94</v>
      </c>
      <c r="AQ40" t="s">
        <v>20</v>
      </c>
      <c r="AR40" t="e">
        <v>#NAME?</v>
      </c>
      <c r="AS40" t="e">
        <v>#NAME?</v>
      </c>
      <c r="AT40">
        <v>94</v>
      </c>
    </row>
    <row r="41" spans="1:46" x14ac:dyDescent="0.35">
      <c r="A41" s="8"/>
      <c r="B41" s="8"/>
      <c r="C41" s="8"/>
      <c r="AO41" t="s">
        <v>39</v>
      </c>
      <c r="AP41">
        <v>93</v>
      </c>
      <c r="AQ41" t="s">
        <v>20</v>
      </c>
      <c r="AR41" t="e">
        <v>#NAME?</v>
      </c>
      <c r="AS41" t="e">
        <v>#NAME?</v>
      </c>
      <c r="AT41">
        <v>93</v>
      </c>
    </row>
    <row r="42" spans="1:46" x14ac:dyDescent="0.35">
      <c r="A42" s="8"/>
      <c r="B42" s="8"/>
      <c r="C42" s="8"/>
      <c r="AO42" t="s">
        <v>39</v>
      </c>
      <c r="AP42">
        <v>93</v>
      </c>
      <c r="AQ42" t="s">
        <v>20</v>
      </c>
      <c r="AR42" t="e">
        <v>#NAME?</v>
      </c>
      <c r="AS42" t="e">
        <v>#NAME?</v>
      </c>
      <c r="AT42">
        <v>93</v>
      </c>
    </row>
    <row r="43" spans="1:46" x14ac:dyDescent="0.35">
      <c r="A43" s="8"/>
      <c r="B43" s="8"/>
      <c r="C43" s="8"/>
      <c r="AO43" t="s">
        <v>33</v>
      </c>
      <c r="AP43">
        <v>93</v>
      </c>
      <c r="AQ43" t="s">
        <v>20</v>
      </c>
      <c r="AR43" t="e">
        <v>#NAME?</v>
      </c>
      <c r="AS43" t="e">
        <v>#NAME?</v>
      </c>
      <c r="AT43">
        <v>93</v>
      </c>
    </row>
    <row r="44" spans="1:46" x14ac:dyDescent="0.35">
      <c r="A44" s="8"/>
      <c r="B44" s="8"/>
      <c r="C44" s="8"/>
      <c r="AO44" t="s">
        <v>18</v>
      </c>
      <c r="AP44">
        <v>93</v>
      </c>
      <c r="AQ44" t="s">
        <v>20</v>
      </c>
      <c r="AR44" t="e">
        <v>#NAME?</v>
      </c>
      <c r="AS44" t="e">
        <v>#NAME?</v>
      </c>
      <c r="AT44">
        <v>93</v>
      </c>
    </row>
    <row r="45" spans="1:46" x14ac:dyDescent="0.35">
      <c r="A45" s="8"/>
      <c r="B45" s="8"/>
      <c r="C45" s="8"/>
      <c r="AO45" t="s">
        <v>18</v>
      </c>
      <c r="AP45">
        <v>93</v>
      </c>
      <c r="AQ45" t="s">
        <v>20</v>
      </c>
      <c r="AR45" t="e">
        <v>#NAME?</v>
      </c>
      <c r="AS45" t="e">
        <v>#NAME?</v>
      </c>
      <c r="AT45">
        <v>93</v>
      </c>
    </row>
    <row r="46" spans="1:46" x14ac:dyDescent="0.35">
      <c r="A46" s="8"/>
      <c r="B46" s="8"/>
      <c r="C46" s="8"/>
      <c r="AO46" t="s">
        <v>39</v>
      </c>
      <c r="AP46">
        <v>93</v>
      </c>
      <c r="AQ46" t="s">
        <v>20</v>
      </c>
      <c r="AR46" t="e">
        <v>#NAME?</v>
      </c>
      <c r="AS46" t="e">
        <v>#NAME?</v>
      </c>
      <c r="AT46">
        <v>93</v>
      </c>
    </row>
    <row r="47" spans="1:46" x14ac:dyDescent="0.35">
      <c r="A47" s="8"/>
      <c r="B47" s="8"/>
      <c r="C47" s="8"/>
      <c r="AO47" t="s">
        <v>39</v>
      </c>
      <c r="AP47">
        <v>93</v>
      </c>
      <c r="AQ47" t="s">
        <v>20</v>
      </c>
      <c r="AR47" t="e">
        <v>#NAME?</v>
      </c>
      <c r="AS47" t="e">
        <v>#NAME?</v>
      </c>
      <c r="AT47">
        <v>93</v>
      </c>
    </row>
    <row r="48" spans="1:46" x14ac:dyDescent="0.35">
      <c r="A48" s="8"/>
      <c r="B48" s="8"/>
      <c r="C48" s="8"/>
      <c r="AO48" t="s">
        <v>39</v>
      </c>
      <c r="AP48">
        <v>93</v>
      </c>
      <c r="AQ48" t="s">
        <v>20</v>
      </c>
      <c r="AR48" t="e">
        <v>#NAME?</v>
      </c>
      <c r="AS48" t="e">
        <v>#NAME?</v>
      </c>
      <c r="AT48">
        <v>93</v>
      </c>
    </row>
    <row r="49" spans="1:46" x14ac:dyDescent="0.35">
      <c r="AO49" t="s">
        <v>41</v>
      </c>
      <c r="AP49">
        <v>93</v>
      </c>
      <c r="AQ49" t="s">
        <v>20</v>
      </c>
      <c r="AR49" t="e">
        <v>#NAME?</v>
      </c>
      <c r="AS49" t="e">
        <v>#NAME?</v>
      </c>
      <c r="AT49">
        <v>93</v>
      </c>
    </row>
    <row r="50" spans="1:46" x14ac:dyDescent="0.35">
      <c r="AO50" t="s">
        <v>24</v>
      </c>
      <c r="AP50">
        <v>93</v>
      </c>
      <c r="AQ50" t="s">
        <v>20</v>
      </c>
      <c r="AR50" t="e">
        <v>#NAME?</v>
      </c>
      <c r="AS50" t="e">
        <v>#NAME?</v>
      </c>
      <c r="AT50">
        <v>93</v>
      </c>
    </row>
    <row r="51" spans="1:46" x14ac:dyDescent="0.35">
      <c r="A51" s="6" t="s">
        <v>67</v>
      </c>
      <c r="AO51" t="s">
        <v>41</v>
      </c>
      <c r="AP51">
        <v>93</v>
      </c>
      <c r="AQ51" t="s">
        <v>20</v>
      </c>
      <c r="AR51" t="e">
        <v>#NAME?</v>
      </c>
      <c r="AS51" t="e">
        <v>#NAME?</v>
      </c>
      <c r="AT51">
        <v>93</v>
      </c>
    </row>
    <row r="52" spans="1:46" x14ac:dyDescent="0.35">
      <c r="A52" s="6">
        <f>_xlfn.QUARTILE.INC(AI_Impact_on_Jobs_20303[Years_Experience],1)</f>
        <v>7</v>
      </c>
      <c r="AO52" t="s">
        <v>18</v>
      </c>
      <c r="AP52">
        <v>93</v>
      </c>
      <c r="AQ52" t="s">
        <v>20</v>
      </c>
      <c r="AR52" t="e">
        <v>#NAME?</v>
      </c>
      <c r="AS52" t="e">
        <v>#NAME?</v>
      </c>
      <c r="AT52">
        <v>93</v>
      </c>
    </row>
    <row r="53" spans="1:46" x14ac:dyDescent="0.35">
      <c r="A53" s="6">
        <f>_xlfn.QUARTILE.INC(AI_Impact_on_Jobs_20303[Years_Experience],2)</f>
        <v>15</v>
      </c>
      <c r="AO53" t="s">
        <v>18</v>
      </c>
      <c r="AP53">
        <v>93</v>
      </c>
      <c r="AQ53" t="s">
        <v>20</v>
      </c>
      <c r="AR53" t="e">
        <v>#NAME?</v>
      </c>
      <c r="AS53" t="e">
        <v>#NAME?</v>
      </c>
      <c r="AT53">
        <v>93</v>
      </c>
    </row>
    <row r="54" spans="1:46" x14ac:dyDescent="0.35">
      <c r="A54" s="6">
        <f>_xlfn.QUARTILE.INC(AI_Impact_on_Jobs_20303[Years_Experience],3)</f>
        <v>22</v>
      </c>
      <c r="AO54" t="s">
        <v>24</v>
      </c>
      <c r="AP54">
        <v>93</v>
      </c>
      <c r="AQ54" t="s">
        <v>20</v>
      </c>
      <c r="AR54" t="e">
        <v>#NAME?</v>
      </c>
      <c r="AS54" t="e">
        <v>#NAME?</v>
      </c>
      <c r="AT54">
        <v>93</v>
      </c>
    </row>
    <row r="55" spans="1:46" x14ac:dyDescent="0.35">
      <c r="AO55" t="s">
        <v>39</v>
      </c>
      <c r="AP55">
        <v>93</v>
      </c>
      <c r="AQ55" t="s">
        <v>20</v>
      </c>
      <c r="AR55" t="e">
        <v>#NAME?</v>
      </c>
      <c r="AS55" t="e">
        <v>#NAME?</v>
      </c>
      <c r="AT55">
        <v>93</v>
      </c>
    </row>
    <row r="56" spans="1:46" x14ac:dyDescent="0.35">
      <c r="AO56" t="s">
        <v>33</v>
      </c>
      <c r="AP56">
        <v>93</v>
      </c>
      <c r="AQ56" t="s">
        <v>20</v>
      </c>
      <c r="AR56" t="e">
        <v>#NAME?</v>
      </c>
      <c r="AS56" t="e">
        <v>#NAME?</v>
      </c>
      <c r="AT56">
        <v>93</v>
      </c>
    </row>
    <row r="57" spans="1:46" x14ac:dyDescent="0.35">
      <c r="AO57" t="s">
        <v>39</v>
      </c>
      <c r="AP57">
        <v>93</v>
      </c>
      <c r="AQ57" t="s">
        <v>20</v>
      </c>
      <c r="AR57" t="e">
        <v>#NAME?</v>
      </c>
      <c r="AS57" t="e">
        <v>#NAME?</v>
      </c>
      <c r="AT57">
        <v>93</v>
      </c>
    </row>
    <row r="58" spans="1:46" x14ac:dyDescent="0.35">
      <c r="AO58" t="s">
        <v>39</v>
      </c>
      <c r="AP58">
        <v>93</v>
      </c>
      <c r="AQ58" t="s">
        <v>20</v>
      </c>
      <c r="AR58" t="e">
        <v>#NAME?</v>
      </c>
      <c r="AS58" t="e">
        <v>#NAME?</v>
      </c>
      <c r="AT58">
        <v>93</v>
      </c>
    </row>
    <row r="59" spans="1:46" x14ac:dyDescent="0.35">
      <c r="B59" s="1" t="s">
        <v>46</v>
      </c>
      <c r="C59" t="s">
        <v>57</v>
      </c>
      <c r="AO59" t="s">
        <v>41</v>
      </c>
      <c r="AP59">
        <v>93</v>
      </c>
      <c r="AQ59" t="s">
        <v>20</v>
      </c>
      <c r="AR59" t="e">
        <v>#NAME?</v>
      </c>
      <c r="AS59" t="e">
        <v>#NAME?</v>
      </c>
      <c r="AT59">
        <v>93</v>
      </c>
    </row>
    <row r="60" spans="1:46" x14ac:dyDescent="0.35">
      <c r="B60" s="2" t="s">
        <v>39</v>
      </c>
      <c r="C60">
        <v>76.909677419354836</v>
      </c>
      <c r="V60" t="s">
        <v>77</v>
      </c>
      <c r="W60" t="s">
        <v>57</v>
      </c>
      <c r="X60" t="s">
        <v>81</v>
      </c>
      <c r="Y60" t="s">
        <v>78</v>
      </c>
      <c r="Z60" t="s">
        <v>79</v>
      </c>
      <c r="AA60" t="s">
        <v>80</v>
      </c>
      <c r="AO60" t="s">
        <v>24</v>
      </c>
      <c r="AP60">
        <v>93</v>
      </c>
      <c r="AQ60" t="s">
        <v>20</v>
      </c>
      <c r="AR60" t="e">
        <v>#NAME?</v>
      </c>
      <c r="AS60" t="e">
        <v>#NAME?</v>
      </c>
      <c r="AT60">
        <v>93</v>
      </c>
    </row>
    <row r="61" spans="1:46" x14ac:dyDescent="0.35">
      <c r="B61" s="2" t="s">
        <v>33</v>
      </c>
      <c r="C61">
        <v>76.84210526315789</v>
      </c>
      <c r="V61" t="s">
        <v>39</v>
      </c>
      <c r="W61">
        <v>76.909677419354793</v>
      </c>
      <c r="X61" t="s">
        <v>20</v>
      </c>
      <c r="Y61" t="s">
        <v>84</v>
      </c>
      <c r="Z61" t="s">
        <v>84</v>
      </c>
      <c r="AA61">
        <v>76.909677419354793</v>
      </c>
      <c r="AO61" t="s">
        <v>33</v>
      </c>
      <c r="AP61">
        <v>93</v>
      </c>
      <c r="AQ61" t="s">
        <v>20</v>
      </c>
      <c r="AR61" t="e">
        <v>#NAME?</v>
      </c>
      <c r="AS61" t="e">
        <v>#NAME?</v>
      </c>
      <c r="AT61">
        <v>93</v>
      </c>
    </row>
    <row r="62" spans="1:46" x14ac:dyDescent="0.35">
      <c r="B62" s="2" t="s">
        <v>24</v>
      </c>
      <c r="C62">
        <v>76.019230769230774</v>
      </c>
      <c r="V62" t="s">
        <v>33</v>
      </c>
      <c r="W62">
        <v>76.84210526315789</v>
      </c>
      <c r="X62" t="s">
        <v>20</v>
      </c>
      <c r="Y62" t="s">
        <v>84</v>
      </c>
      <c r="Z62" t="s">
        <v>84</v>
      </c>
      <c r="AA62">
        <v>76.84210526315789</v>
      </c>
      <c r="AO62" t="s">
        <v>41</v>
      </c>
      <c r="AP62">
        <v>93</v>
      </c>
      <c r="AQ62" t="s">
        <v>20</v>
      </c>
      <c r="AR62" t="e">
        <v>#NAME?</v>
      </c>
      <c r="AS62" t="e">
        <v>#NAME?</v>
      </c>
      <c r="AT62">
        <v>93</v>
      </c>
    </row>
    <row r="63" spans="1:46" x14ac:dyDescent="0.35">
      <c r="B63" s="2" t="s">
        <v>41</v>
      </c>
      <c r="C63">
        <v>72.098039215686271</v>
      </c>
      <c r="V63" t="s">
        <v>24</v>
      </c>
      <c r="W63">
        <v>76.019230769230774</v>
      </c>
      <c r="X63" t="s">
        <v>20</v>
      </c>
      <c r="Y63" t="s">
        <v>84</v>
      </c>
      <c r="Z63" t="s">
        <v>84</v>
      </c>
      <c r="AA63">
        <v>76.019230769230774</v>
      </c>
      <c r="AO63" t="s">
        <v>18</v>
      </c>
      <c r="AP63">
        <v>93</v>
      </c>
      <c r="AQ63" t="s">
        <v>20</v>
      </c>
      <c r="AR63" t="e">
        <v>#NAME?</v>
      </c>
      <c r="AS63" t="e">
        <v>#NAME?</v>
      </c>
      <c r="AT63">
        <v>93</v>
      </c>
    </row>
    <row r="64" spans="1:46" x14ac:dyDescent="0.35">
      <c r="B64" s="2" t="s">
        <v>18</v>
      </c>
      <c r="C64">
        <v>72.084415584415581</v>
      </c>
      <c r="V64" t="s">
        <v>41</v>
      </c>
      <c r="W64">
        <v>72.098039215686271</v>
      </c>
      <c r="X64" t="s">
        <v>20</v>
      </c>
      <c r="Y64" t="s">
        <v>84</v>
      </c>
      <c r="Z64" t="s">
        <v>84</v>
      </c>
      <c r="AA64">
        <v>72.098039215686271</v>
      </c>
      <c r="AO64" t="s">
        <v>39</v>
      </c>
      <c r="AP64">
        <v>93</v>
      </c>
      <c r="AQ64" t="s">
        <v>20</v>
      </c>
      <c r="AR64" t="e">
        <v>#NAME?</v>
      </c>
      <c r="AS64" t="e">
        <v>#NAME?</v>
      </c>
      <c r="AT64">
        <v>93</v>
      </c>
    </row>
    <row r="65" spans="2:46" x14ac:dyDescent="0.35">
      <c r="B65" s="2" t="s">
        <v>37</v>
      </c>
      <c r="C65">
        <v>47.556249999999999</v>
      </c>
      <c r="V65" t="s">
        <v>18</v>
      </c>
      <c r="W65">
        <v>72.084415584415581</v>
      </c>
      <c r="X65" t="s">
        <v>20</v>
      </c>
      <c r="Y65" t="s">
        <v>84</v>
      </c>
      <c r="Z65" t="s">
        <v>84</v>
      </c>
      <c r="AA65">
        <v>72.084415584415581</v>
      </c>
      <c r="AO65" t="s">
        <v>39</v>
      </c>
      <c r="AP65">
        <v>93</v>
      </c>
      <c r="AQ65" t="s">
        <v>20</v>
      </c>
      <c r="AR65" t="e">
        <v>#NAME?</v>
      </c>
      <c r="AS65" t="e">
        <v>#NAME?</v>
      </c>
      <c r="AT65">
        <v>93</v>
      </c>
    </row>
    <row r="66" spans="2:46" x14ac:dyDescent="0.35">
      <c r="B66" s="2" t="s">
        <v>36</v>
      </c>
      <c r="C66">
        <v>46.287425149700596</v>
      </c>
      <c r="V66" t="s">
        <v>37</v>
      </c>
      <c r="W66">
        <v>47.556249999999999</v>
      </c>
      <c r="X66" t="s">
        <v>27</v>
      </c>
      <c r="Y66" t="s">
        <v>84</v>
      </c>
      <c r="Z66">
        <v>47.556249999999999</v>
      </c>
      <c r="AA66" t="s">
        <v>84</v>
      </c>
      <c r="AO66" t="s">
        <v>24</v>
      </c>
      <c r="AP66">
        <v>93</v>
      </c>
      <c r="AQ66" t="s">
        <v>20</v>
      </c>
      <c r="AR66" t="e">
        <v>#NAME?</v>
      </c>
      <c r="AS66" t="e">
        <v>#NAME?</v>
      </c>
      <c r="AT66">
        <v>93</v>
      </c>
    </row>
    <row r="67" spans="2:46" x14ac:dyDescent="0.35">
      <c r="B67" s="2" t="s">
        <v>26</v>
      </c>
      <c r="C67">
        <v>46.24</v>
      </c>
      <c r="V67" t="s">
        <v>36</v>
      </c>
      <c r="W67">
        <v>46.287425149700596</v>
      </c>
      <c r="X67" t="s">
        <v>27</v>
      </c>
      <c r="Y67" t="s">
        <v>84</v>
      </c>
      <c r="Z67">
        <v>46.287425149700596</v>
      </c>
      <c r="AA67" t="s">
        <v>84</v>
      </c>
      <c r="AO67" t="s">
        <v>41</v>
      </c>
      <c r="AP67">
        <v>93</v>
      </c>
      <c r="AQ67" t="s">
        <v>20</v>
      </c>
      <c r="AR67" t="e">
        <v>#NAME?</v>
      </c>
      <c r="AS67" t="e">
        <v>#NAME?</v>
      </c>
      <c r="AT67">
        <v>93</v>
      </c>
    </row>
    <row r="68" spans="2:46" x14ac:dyDescent="0.35">
      <c r="B68" s="2" t="s">
        <v>30</v>
      </c>
      <c r="C68">
        <v>45.816176470588232</v>
      </c>
      <c r="V68" t="s">
        <v>26</v>
      </c>
      <c r="W68">
        <v>46.24</v>
      </c>
      <c r="X68" t="s">
        <v>27</v>
      </c>
      <c r="Y68" t="s">
        <v>84</v>
      </c>
      <c r="Z68">
        <v>46.24</v>
      </c>
      <c r="AA68" t="s">
        <v>84</v>
      </c>
      <c r="AO68" t="s">
        <v>24</v>
      </c>
      <c r="AP68">
        <v>93</v>
      </c>
      <c r="AQ68" t="s">
        <v>20</v>
      </c>
      <c r="AR68" t="e">
        <v>#NAME?</v>
      </c>
      <c r="AS68" t="e">
        <v>#NAME?</v>
      </c>
      <c r="AT68">
        <v>93</v>
      </c>
    </row>
    <row r="69" spans="2:46" x14ac:dyDescent="0.35">
      <c r="B69" s="2" t="s">
        <v>34</v>
      </c>
      <c r="C69">
        <v>45.41317365269461</v>
      </c>
      <c r="V69" t="s">
        <v>30</v>
      </c>
      <c r="W69">
        <v>45.816176470588232</v>
      </c>
      <c r="X69" t="s">
        <v>27</v>
      </c>
      <c r="Y69" t="s">
        <v>84</v>
      </c>
      <c r="Z69">
        <v>45.816176470588232</v>
      </c>
      <c r="AA69" t="s">
        <v>84</v>
      </c>
      <c r="AO69" t="s">
        <v>24</v>
      </c>
      <c r="AP69">
        <v>93</v>
      </c>
      <c r="AQ69" t="s">
        <v>20</v>
      </c>
      <c r="AR69" t="e">
        <v>#NAME?</v>
      </c>
      <c r="AS69" t="e">
        <v>#NAME?</v>
      </c>
      <c r="AT69">
        <v>93</v>
      </c>
    </row>
    <row r="70" spans="2:46" x14ac:dyDescent="0.35">
      <c r="B70" s="2" t="s">
        <v>44</v>
      </c>
      <c r="C70">
        <v>44.305970149253731</v>
      </c>
      <c r="V70" t="s">
        <v>34</v>
      </c>
      <c r="W70">
        <v>45.41317365269461</v>
      </c>
      <c r="X70" t="s">
        <v>27</v>
      </c>
      <c r="Y70" t="s">
        <v>84</v>
      </c>
      <c r="Z70">
        <v>45.41317365269461</v>
      </c>
      <c r="AA70" t="s">
        <v>84</v>
      </c>
      <c r="AO70" t="s">
        <v>18</v>
      </c>
      <c r="AP70">
        <v>93</v>
      </c>
      <c r="AQ70" t="s">
        <v>20</v>
      </c>
      <c r="AR70" t="e">
        <v>#NAME?</v>
      </c>
      <c r="AS70" t="e">
        <v>#NAME?</v>
      </c>
      <c r="AT70">
        <v>93</v>
      </c>
    </row>
    <row r="71" spans="2:46" x14ac:dyDescent="0.35">
      <c r="B71" s="2" t="s">
        <v>28</v>
      </c>
      <c r="C71">
        <v>44.039735099337747</v>
      </c>
      <c r="V71" t="s">
        <v>44</v>
      </c>
      <c r="W71">
        <v>44.305970149253731</v>
      </c>
      <c r="X71" t="s">
        <v>27</v>
      </c>
      <c r="Y71" t="s">
        <v>84</v>
      </c>
      <c r="Z71">
        <v>44.305970149253731</v>
      </c>
      <c r="AA71" t="s">
        <v>84</v>
      </c>
      <c r="AO71" t="s">
        <v>33</v>
      </c>
      <c r="AP71">
        <v>93</v>
      </c>
      <c r="AQ71" t="s">
        <v>20</v>
      </c>
      <c r="AR71" t="e">
        <v>#NAME?</v>
      </c>
      <c r="AS71" t="e">
        <v>#NAME?</v>
      </c>
      <c r="AT71">
        <v>93</v>
      </c>
    </row>
    <row r="72" spans="2:46" x14ac:dyDescent="0.35">
      <c r="B72" s="2" t="s">
        <v>32</v>
      </c>
      <c r="C72">
        <v>44.031847133757964</v>
      </c>
      <c r="V72" t="s">
        <v>28</v>
      </c>
      <c r="W72">
        <v>44.039735099337747</v>
      </c>
      <c r="X72" t="s">
        <v>27</v>
      </c>
      <c r="Y72" t="s">
        <v>84</v>
      </c>
      <c r="Z72">
        <v>44.039735099337747</v>
      </c>
      <c r="AA72" t="s">
        <v>84</v>
      </c>
      <c r="AO72" t="s">
        <v>39</v>
      </c>
      <c r="AP72">
        <v>93</v>
      </c>
      <c r="AQ72" t="s">
        <v>20</v>
      </c>
      <c r="AR72" t="e">
        <v>#NAME?</v>
      </c>
      <c r="AS72" t="e">
        <v>#NAME?</v>
      </c>
      <c r="AT72">
        <v>93</v>
      </c>
    </row>
    <row r="73" spans="2:46" x14ac:dyDescent="0.35">
      <c r="B73" s="2" t="s">
        <v>42</v>
      </c>
      <c r="C73">
        <v>44.01418439716312</v>
      </c>
      <c r="V73" t="s">
        <v>32</v>
      </c>
      <c r="W73">
        <v>44.031847133757964</v>
      </c>
      <c r="X73" t="s">
        <v>27</v>
      </c>
      <c r="Y73" t="s">
        <v>84</v>
      </c>
      <c r="Z73">
        <v>44.031847133757964</v>
      </c>
      <c r="AA73" t="s">
        <v>84</v>
      </c>
      <c r="AO73" t="s">
        <v>33</v>
      </c>
      <c r="AP73">
        <v>93</v>
      </c>
      <c r="AQ73" t="s">
        <v>20</v>
      </c>
      <c r="AR73" t="e">
        <v>#NAME?</v>
      </c>
      <c r="AS73" t="e">
        <v>#NAME?</v>
      </c>
      <c r="AT73">
        <v>93</v>
      </c>
    </row>
    <row r="74" spans="2:46" x14ac:dyDescent="0.35">
      <c r="B74" s="2" t="s">
        <v>35</v>
      </c>
      <c r="C74">
        <v>43.598484848484851</v>
      </c>
      <c r="V74" t="s">
        <v>42</v>
      </c>
      <c r="W74">
        <v>44.01418439716312</v>
      </c>
      <c r="X74" t="s">
        <v>27</v>
      </c>
      <c r="Y74" t="s">
        <v>84</v>
      </c>
      <c r="Z74">
        <v>44.01418439716312</v>
      </c>
      <c r="AA74" t="s">
        <v>84</v>
      </c>
      <c r="AO74" t="s">
        <v>24</v>
      </c>
      <c r="AP74">
        <v>93</v>
      </c>
      <c r="AQ74" t="s">
        <v>20</v>
      </c>
      <c r="AR74" t="e">
        <v>#NAME?</v>
      </c>
      <c r="AS74" t="e">
        <v>#NAME?</v>
      </c>
      <c r="AT74">
        <v>93</v>
      </c>
    </row>
    <row r="75" spans="2:46" x14ac:dyDescent="0.35">
      <c r="B75" s="2" t="s">
        <v>40</v>
      </c>
      <c r="C75">
        <v>16.583333333333332</v>
      </c>
      <c r="V75" t="s">
        <v>35</v>
      </c>
      <c r="W75">
        <v>43.598484848484851</v>
      </c>
      <c r="X75" t="s">
        <v>27</v>
      </c>
      <c r="Y75" t="s">
        <v>84</v>
      </c>
      <c r="Z75">
        <v>43.598484848484851</v>
      </c>
      <c r="AA75" t="s">
        <v>84</v>
      </c>
      <c r="AO75" t="s">
        <v>18</v>
      </c>
      <c r="AP75">
        <v>93</v>
      </c>
      <c r="AQ75" t="s">
        <v>20</v>
      </c>
      <c r="AR75" t="e">
        <v>#NAME?</v>
      </c>
      <c r="AS75" t="e">
        <v>#NAME?</v>
      </c>
      <c r="AT75">
        <v>93</v>
      </c>
    </row>
    <row r="76" spans="2:46" x14ac:dyDescent="0.35">
      <c r="B76" s="2" t="s">
        <v>31</v>
      </c>
      <c r="C76">
        <v>15.897590361445783</v>
      </c>
      <c r="V76" t="s">
        <v>40</v>
      </c>
      <c r="W76">
        <v>16.583333333333332</v>
      </c>
      <c r="X76" t="s">
        <v>23</v>
      </c>
      <c r="Y76">
        <v>16.583333333333332</v>
      </c>
      <c r="Z76" t="s">
        <v>84</v>
      </c>
      <c r="AA76" t="s">
        <v>84</v>
      </c>
      <c r="AO76" t="s">
        <v>24</v>
      </c>
      <c r="AP76">
        <v>93</v>
      </c>
      <c r="AQ76" t="s">
        <v>20</v>
      </c>
      <c r="AR76" t="e">
        <v>#NAME?</v>
      </c>
      <c r="AS76" t="e">
        <v>#NAME?</v>
      </c>
      <c r="AT76">
        <v>93</v>
      </c>
    </row>
    <row r="77" spans="2:46" x14ac:dyDescent="0.35">
      <c r="B77" s="2" t="s">
        <v>29</v>
      </c>
      <c r="C77">
        <v>15.807142857142857</v>
      </c>
      <c r="V77" t="s">
        <v>31</v>
      </c>
      <c r="W77">
        <v>15.897590361445783</v>
      </c>
      <c r="X77" t="s">
        <v>23</v>
      </c>
      <c r="Y77">
        <v>15.897590361445783</v>
      </c>
      <c r="Z77" t="s">
        <v>84</v>
      </c>
      <c r="AA77" t="s">
        <v>84</v>
      </c>
      <c r="AO77" t="s">
        <v>18</v>
      </c>
      <c r="AP77">
        <v>93</v>
      </c>
      <c r="AQ77" t="s">
        <v>20</v>
      </c>
      <c r="AR77" t="e">
        <v>#NAME?</v>
      </c>
      <c r="AS77" t="e">
        <v>#NAME?</v>
      </c>
      <c r="AT77">
        <v>93</v>
      </c>
    </row>
    <row r="78" spans="2:46" x14ac:dyDescent="0.35">
      <c r="B78" s="2" t="s">
        <v>21</v>
      </c>
      <c r="C78">
        <v>15.543624161073826</v>
      </c>
      <c r="V78" t="s">
        <v>29</v>
      </c>
      <c r="W78">
        <v>15.807142857142857</v>
      </c>
      <c r="X78" t="s">
        <v>23</v>
      </c>
      <c r="Y78">
        <v>15.807142857142857</v>
      </c>
      <c r="Z78" t="s">
        <v>84</v>
      </c>
      <c r="AA78" t="s">
        <v>84</v>
      </c>
      <c r="AO78" t="s">
        <v>24</v>
      </c>
      <c r="AP78">
        <v>93</v>
      </c>
      <c r="AQ78" t="s">
        <v>20</v>
      </c>
      <c r="AR78" t="e">
        <v>#NAME?</v>
      </c>
      <c r="AS78" t="e">
        <v>#NAME?</v>
      </c>
      <c r="AT78">
        <v>93</v>
      </c>
    </row>
    <row r="79" spans="2:46" x14ac:dyDescent="0.35">
      <c r="B79" s="2" t="s">
        <v>43</v>
      </c>
      <c r="C79">
        <v>15.471830985915492</v>
      </c>
      <c r="V79" t="s">
        <v>21</v>
      </c>
      <c r="W79">
        <v>15.543624161073826</v>
      </c>
      <c r="X79" t="s">
        <v>23</v>
      </c>
      <c r="Y79">
        <v>15.543624161073826</v>
      </c>
      <c r="Z79" t="s">
        <v>84</v>
      </c>
      <c r="AA79" t="s">
        <v>84</v>
      </c>
      <c r="AO79" t="s">
        <v>41</v>
      </c>
      <c r="AP79">
        <v>93</v>
      </c>
      <c r="AQ79" t="s">
        <v>20</v>
      </c>
      <c r="AR79" t="e">
        <v>#NAME?</v>
      </c>
      <c r="AS79" t="e">
        <v>#NAME?</v>
      </c>
      <c r="AT79">
        <v>93</v>
      </c>
    </row>
    <row r="80" spans="2:46" x14ac:dyDescent="0.35">
      <c r="B80" s="2" t="s">
        <v>47</v>
      </c>
      <c r="C80">
        <v>45.464333333333336</v>
      </c>
      <c r="V80" t="s">
        <v>43</v>
      </c>
      <c r="W80">
        <v>15.471830985915492</v>
      </c>
      <c r="X80" t="s">
        <v>23</v>
      </c>
      <c r="Y80">
        <v>15.471830985915492</v>
      </c>
      <c r="Z80" t="s">
        <v>84</v>
      </c>
      <c r="AA80" t="s">
        <v>84</v>
      </c>
      <c r="AO80" t="s">
        <v>39</v>
      </c>
      <c r="AP80">
        <v>93</v>
      </c>
      <c r="AQ80" t="s">
        <v>20</v>
      </c>
      <c r="AR80" t="e">
        <v>#NAME?</v>
      </c>
      <c r="AS80" t="e">
        <v>#NAME?</v>
      </c>
      <c r="AT80">
        <v>93</v>
      </c>
    </row>
    <row r="81" spans="9:46" x14ac:dyDescent="0.35">
      <c r="I81" s="6" t="s">
        <v>90</v>
      </c>
      <c r="J81" s="6" t="s">
        <v>50</v>
      </c>
      <c r="K81" s="6" t="s">
        <v>91</v>
      </c>
      <c r="AO81" t="s">
        <v>33</v>
      </c>
      <c r="AP81">
        <v>93</v>
      </c>
      <c r="AQ81" t="s">
        <v>20</v>
      </c>
      <c r="AR81" t="e">
        <v>#NAME?</v>
      </c>
      <c r="AS81" t="e">
        <v>#NAME?</v>
      </c>
      <c r="AT81">
        <v>93</v>
      </c>
    </row>
    <row r="82" spans="9:46" x14ac:dyDescent="0.35">
      <c r="I82" s="6">
        <v>1</v>
      </c>
      <c r="J82" s="6"/>
      <c r="K82" s="6"/>
      <c r="AO82" t="s">
        <v>33</v>
      </c>
      <c r="AP82">
        <v>92</v>
      </c>
      <c r="AQ82" t="s">
        <v>20</v>
      </c>
      <c r="AR82" t="e">
        <v>#NAME?</v>
      </c>
      <c r="AS82" t="e">
        <v>#NAME?</v>
      </c>
      <c r="AT82">
        <v>92</v>
      </c>
    </row>
    <row r="83" spans="9:46" x14ac:dyDescent="0.35">
      <c r="I83" s="6">
        <v>2</v>
      </c>
      <c r="J83" s="6"/>
      <c r="K83" s="6"/>
      <c r="AO83" t="s">
        <v>41</v>
      </c>
      <c r="AP83">
        <v>92</v>
      </c>
      <c r="AQ83" t="s">
        <v>20</v>
      </c>
      <c r="AR83" t="e">
        <v>#NAME?</v>
      </c>
      <c r="AS83" t="e">
        <v>#NAME?</v>
      </c>
      <c r="AT83">
        <v>92</v>
      </c>
    </row>
    <row r="84" spans="9:46" x14ac:dyDescent="0.35">
      <c r="I84" s="6">
        <v>3</v>
      </c>
      <c r="J84" s="6"/>
      <c r="K84" s="6"/>
      <c r="AO84" t="s">
        <v>24</v>
      </c>
      <c r="AP84">
        <v>92</v>
      </c>
      <c r="AQ84" t="s">
        <v>20</v>
      </c>
      <c r="AR84" t="e">
        <v>#NAME?</v>
      </c>
      <c r="AS84" t="e">
        <v>#NAME?</v>
      </c>
      <c r="AT84">
        <v>92</v>
      </c>
    </row>
    <row r="85" spans="9:46" x14ac:dyDescent="0.35">
      <c r="AO85" t="s">
        <v>18</v>
      </c>
      <c r="AP85">
        <v>92</v>
      </c>
      <c r="AQ85" t="s">
        <v>20</v>
      </c>
      <c r="AR85" t="e">
        <v>#NAME?</v>
      </c>
      <c r="AS85" t="e">
        <v>#NAME?</v>
      </c>
      <c r="AT85">
        <v>92</v>
      </c>
    </row>
    <row r="86" spans="9:46" x14ac:dyDescent="0.35">
      <c r="AO86" t="s">
        <v>39</v>
      </c>
      <c r="AP86">
        <v>92</v>
      </c>
      <c r="AQ86" t="s">
        <v>20</v>
      </c>
      <c r="AR86" t="e">
        <v>#NAME?</v>
      </c>
      <c r="AS86" t="e">
        <v>#NAME?</v>
      </c>
      <c r="AT86">
        <v>92</v>
      </c>
    </row>
    <row r="87" spans="9:46" x14ac:dyDescent="0.35">
      <c r="AO87" t="s">
        <v>41</v>
      </c>
      <c r="AP87">
        <v>92</v>
      </c>
      <c r="AQ87" t="s">
        <v>20</v>
      </c>
      <c r="AR87" t="e">
        <v>#NAME?</v>
      </c>
      <c r="AS87" t="e">
        <v>#NAME?</v>
      </c>
      <c r="AT87">
        <v>92</v>
      </c>
    </row>
    <row r="88" spans="9:46" x14ac:dyDescent="0.35">
      <c r="AO88" t="s">
        <v>18</v>
      </c>
      <c r="AP88">
        <v>92</v>
      </c>
      <c r="AQ88" t="s">
        <v>20</v>
      </c>
      <c r="AR88" t="e">
        <v>#NAME?</v>
      </c>
      <c r="AS88" t="e">
        <v>#NAME?</v>
      </c>
      <c r="AT88">
        <v>92</v>
      </c>
    </row>
    <row r="89" spans="9:46" x14ac:dyDescent="0.35">
      <c r="AO89" t="s">
        <v>33</v>
      </c>
      <c r="AP89">
        <v>92</v>
      </c>
      <c r="AQ89" t="s">
        <v>20</v>
      </c>
      <c r="AR89" t="e">
        <v>#NAME?</v>
      </c>
      <c r="AS89" t="e">
        <v>#NAME?</v>
      </c>
      <c r="AT89">
        <v>92</v>
      </c>
    </row>
    <row r="90" spans="9:46" x14ac:dyDescent="0.35">
      <c r="AO90" t="s">
        <v>39</v>
      </c>
      <c r="AP90">
        <v>92</v>
      </c>
      <c r="AQ90" t="s">
        <v>20</v>
      </c>
      <c r="AR90" t="e">
        <v>#NAME?</v>
      </c>
      <c r="AS90" t="e">
        <v>#NAME?</v>
      </c>
      <c r="AT90">
        <v>92</v>
      </c>
    </row>
    <row r="91" spans="9:46" x14ac:dyDescent="0.35">
      <c r="AO91" t="s">
        <v>41</v>
      </c>
      <c r="AP91">
        <v>92</v>
      </c>
      <c r="AQ91" t="s">
        <v>20</v>
      </c>
      <c r="AR91" t="e">
        <v>#NAME?</v>
      </c>
      <c r="AS91" t="e">
        <v>#NAME?</v>
      </c>
      <c r="AT91">
        <v>92</v>
      </c>
    </row>
    <row r="92" spans="9:46" x14ac:dyDescent="0.35">
      <c r="AO92" t="s">
        <v>18</v>
      </c>
      <c r="AP92">
        <v>92</v>
      </c>
      <c r="AQ92" t="s">
        <v>20</v>
      </c>
      <c r="AR92" t="e">
        <v>#NAME?</v>
      </c>
      <c r="AS92" t="e">
        <v>#NAME?</v>
      </c>
      <c r="AT92">
        <v>92</v>
      </c>
    </row>
    <row r="93" spans="9:46" x14ac:dyDescent="0.35">
      <c r="AO93" t="s">
        <v>18</v>
      </c>
      <c r="AP93">
        <v>92</v>
      </c>
      <c r="AQ93" t="s">
        <v>20</v>
      </c>
      <c r="AR93" t="e">
        <v>#NAME?</v>
      </c>
      <c r="AS93" t="e">
        <v>#NAME?</v>
      </c>
      <c r="AT93">
        <v>92</v>
      </c>
    </row>
    <row r="94" spans="9:46" x14ac:dyDescent="0.35">
      <c r="AO94" t="s">
        <v>33</v>
      </c>
      <c r="AP94">
        <v>92</v>
      </c>
      <c r="AQ94" t="s">
        <v>20</v>
      </c>
      <c r="AR94" t="e">
        <v>#NAME?</v>
      </c>
      <c r="AS94" t="e">
        <v>#NAME?</v>
      </c>
      <c r="AT94">
        <v>92</v>
      </c>
    </row>
    <row r="95" spans="9:46" x14ac:dyDescent="0.35">
      <c r="AO95" t="s">
        <v>33</v>
      </c>
      <c r="AP95">
        <v>92</v>
      </c>
      <c r="AQ95" t="s">
        <v>20</v>
      </c>
      <c r="AR95" t="e">
        <v>#NAME?</v>
      </c>
      <c r="AS95" t="e">
        <v>#NAME?</v>
      </c>
      <c r="AT95">
        <v>92</v>
      </c>
    </row>
    <row r="96" spans="9:46" x14ac:dyDescent="0.35">
      <c r="AO96" t="s">
        <v>39</v>
      </c>
      <c r="AP96">
        <v>92</v>
      </c>
      <c r="AQ96" t="s">
        <v>20</v>
      </c>
      <c r="AR96" t="e">
        <v>#NAME?</v>
      </c>
      <c r="AS96" t="e">
        <v>#NAME?</v>
      </c>
      <c r="AT96">
        <v>92</v>
      </c>
    </row>
    <row r="97" spans="2:46" x14ac:dyDescent="0.35">
      <c r="AO97" t="s">
        <v>39</v>
      </c>
      <c r="AP97">
        <v>92</v>
      </c>
      <c r="AQ97" t="s">
        <v>20</v>
      </c>
      <c r="AR97" t="e">
        <v>#NAME?</v>
      </c>
      <c r="AS97" t="e">
        <v>#NAME?</v>
      </c>
      <c r="AT97">
        <v>92</v>
      </c>
    </row>
    <row r="98" spans="2:46" x14ac:dyDescent="0.35">
      <c r="AO98" t="s">
        <v>41</v>
      </c>
      <c r="AP98">
        <v>92</v>
      </c>
      <c r="AQ98" t="s">
        <v>20</v>
      </c>
      <c r="AR98" t="e">
        <v>#NAME?</v>
      </c>
      <c r="AS98" t="e">
        <v>#NAME?</v>
      </c>
      <c r="AT98">
        <v>92</v>
      </c>
    </row>
    <row r="99" spans="2:46" x14ac:dyDescent="0.35">
      <c r="AO99" t="s">
        <v>33</v>
      </c>
      <c r="AP99">
        <v>92</v>
      </c>
      <c r="AQ99" t="s">
        <v>20</v>
      </c>
      <c r="AR99" t="e">
        <v>#NAME?</v>
      </c>
      <c r="AS99" t="e">
        <v>#NAME?</v>
      </c>
      <c r="AT99">
        <v>92</v>
      </c>
    </row>
    <row r="100" spans="2:46" x14ac:dyDescent="0.35">
      <c r="AO100" t="s">
        <v>18</v>
      </c>
      <c r="AP100">
        <v>92</v>
      </c>
      <c r="AQ100" t="s">
        <v>20</v>
      </c>
      <c r="AR100" t="e">
        <v>#NAME?</v>
      </c>
      <c r="AS100" t="e">
        <v>#NAME?</v>
      </c>
      <c r="AT100">
        <v>92</v>
      </c>
    </row>
    <row r="101" spans="2:46" x14ac:dyDescent="0.35">
      <c r="AO101" t="s">
        <v>24</v>
      </c>
      <c r="AP101">
        <v>92</v>
      </c>
      <c r="AQ101" t="s">
        <v>20</v>
      </c>
      <c r="AR101" t="e">
        <v>#NAME?</v>
      </c>
      <c r="AS101" t="e">
        <v>#NAME?</v>
      </c>
      <c r="AT101">
        <v>92</v>
      </c>
    </row>
    <row r="102" spans="2:46" x14ac:dyDescent="0.35">
      <c r="AO102" t="s">
        <v>24</v>
      </c>
      <c r="AP102">
        <v>92</v>
      </c>
      <c r="AQ102" t="s">
        <v>20</v>
      </c>
      <c r="AR102" t="e">
        <v>#NAME?</v>
      </c>
      <c r="AS102" t="e">
        <v>#NAME?</v>
      </c>
      <c r="AT102">
        <v>92</v>
      </c>
    </row>
    <row r="103" spans="2:46" x14ac:dyDescent="0.35">
      <c r="AO103" t="s">
        <v>41</v>
      </c>
      <c r="AP103">
        <v>92</v>
      </c>
      <c r="AQ103" t="s">
        <v>20</v>
      </c>
      <c r="AR103" t="e">
        <v>#NAME?</v>
      </c>
      <c r="AS103" t="e">
        <v>#NAME?</v>
      </c>
      <c r="AT103">
        <v>92</v>
      </c>
    </row>
    <row r="104" spans="2:46" x14ac:dyDescent="0.35">
      <c r="AO104" t="s">
        <v>18</v>
      </c>
      <c r="AP104">
        <v>92</v>
      </c>
      <c r="AQ104" t="s">
        <v>20</v>
      </c>
      <c r="AR104" t="e">
        <v>#NAME?</v>
      </c>
      <c r="AS104" t="e">
        <v>#NAME?</v>
      </c>
      <c r="AT104">
        <v>92</v>
      </c>
    </row>
    <row r="105" spans="2:46" x14ac:dyDescent="0.35">
      <c r="AO105" t="s">
        <v>41</v>
      </c>
      <c r="AP105">
        <v>92</v>
      </c>
      <c r="AQ105" t="s">
        <v>20</v>
      </c>
      <c r="AR105" t="e">
        <v>#NAME?</v>
      </c>
      <c r="AS105" t="e">
        <v>#NAME?</v>
      </c>
      <c r="AT105">
        <v>92</v>
      </c>
    </row>
    <row r="106" spans="2:46" x14ac:dyDescent="0.35">
      <c r="AO106" t="s">
        <v>39</v>
      </c>
      <c r="AP106">
        <v>92</v>
      </c>
      <c r="AQ106" t="s">
        <v>20</v>
      </c>
      <c r="AR106" t="e">
        <v>#NAME?</v>
      </c>
      <c r="AS106" t="e">
        <v>#NAME?</v>
      </c>
      <c r="AT106">
        <v>92</v>
      </c>
    </row>
    <row r="107" spans="2:46" x14ac:dyDescent="0.35">
      <c r="AO107" t="s">
        <v>39</v>
      </c>
      <c r="AP107">
        <v>92</v>
      </c>
      <c r="AQ107" t="s">
        <v>20</v>
      </c>
      <c r="AR107" t="e">
        <v>#NAME?</v>
      </c>
      <c r="AS107" t="e">
        <v>#NAME?</v>
      </c>
      <c r="AT107">
        <v>92</v>
      </c>
    </row>
    <row r="108" spans="2:46" x14ac:dyDescent="0.35">
      <c r="AO108" t="s">
        <v>41</v>
      </c>
      <c r="AP108">
        <v>92</v>
      </c>
      <c r="AQ108" t="s">
        <v>20</v>
      </c>
      <c r="AR108" t="e">
        <v>#NAME?</v>
      </c>
      <c r="AS108" t="e">
        <v>#NAME?</v>
      </c>
      <c r="AT108">
        <v>92</v>
      </c>
    </row>
    <row r="109" spans="2:46" x14ac:dyDescent="0.35">
      <c r="AO109" t="s">
        <v>33</v>
      </c>
      <c r="AP109">
        <v>92</v>
      </c>
      <c r="AQ109" t="s">
        <v>20</v>
      </c>
      <c r="AR109" t="e">
        <v>#NAME?</v>
      </c>
      <c r="AS109" t="e">
        <v>#NAME?</v>
      </c>
      <c r="AT109">
        <v>92</v>
      </c>
    </row>
    <row r="110" spans="2:46" x14ac:dyDescent="0.35">
      <c r="AO110" t="s">
        <v>41</v>
      </c>
      <c r="AP110">
        <v>92</v>
      </c>
      <c r="AQ110" t="s">
        <v>20</v>
      </c>
      <c r="AR110" t="e">
        <v>#NAME?</v>
      </c>
      <c r="AS110" t="e">
        <v>#NAME?</v>
      </c>
      <c r="AT110">
        <v>92</v>
      </c>
    </row>
    <row r="111" spans="2:46" x14ac:dyDescent="0.35">
      <c r="AO111" t="s">
        <v>33</v>
      </c>
      <c r="AP111">
        <v>91</v>
      </c>
      <c r="AQ111" t="s">
        <v>20</v>
      </c>
      <c r="AR111" t="e">
        <v>#NAME?</v>
      </c>
      <c r="AS111" t="e">
        <v>#NAME?</v>
      </c>
      <c r="AT111">
        <v>91</v>
      </c>
    </row>
    <row r="112" spans="2:46" x14ac:dyDescent="0.35">
      <c r="B112" s="1" t="s">
        <v>46</v>
      </c>
      <c r="C112" t="s">
        <v>57</v>
      </c>
      <c r="D112" t="s">
        <v>56</v>
      </c>
      <c r="F112" s="4" t="s">
        <v>46</v>
      </c>
      <c r="G112" s="4" t="s">
        <v>57</v>
      </c>
      <c r="H112" s="4" t="s">
        <v>56</v>
      </c>
      <c r="AO112" t="s">
        <v>39</v>
      </c>
      <c r="AP112">
        <v>91</v>
      </c>
      <c r="AQ112" t="s">
        <v>20</v>
      </c>
      <c r="AR112" t="e">
        <v>#NAME?</v>
      </c>
      <c r="AS112" t="e">
        <v>#NAME?</v>
      </c>
      <c r="AT112">
        <v>91</v>
      </c>
    </row>
    <row r="113" spans="2:46" x14ac:dyDescent="0.35">
      <c r="B113" s="2" t="s">
        <v>29</v>
      </c>
      <c r="C113">
        <v>15.807142857142857</v>
      </c>
      <c r="D113">
        <v>44.985714285714288</v>
      </c>
      <c r="F113" s="2" t="s">
        <v>39</v>
      </c>
      <c r="G113">
        <v>76.909677419354836</v>
      </c>
      <c r="H113">
        <v>47.12903225806452</v>
      </c>
      <c r="AO113" t="s">
        <v>24</v>
      </c>
      <c r="AP113">
        <v>91</v>
      </c>
      <c r="AQ113" t="s">
        <v>20</v>
      </c>
      <c r="AR113" t="e">
        <v>#NAME?</v>
      </c>
      <c r="AS113" t="e">
        <v>#NAME?</v>
      </c>
      <c r="AT113">
        <v>91</v>
      </c>
    </row>
    <row r="114" spans="2:46" x14ac:dyDescent="0.35">
      <c r="B114" s="2" t="s">
        <v>42</v>
      </c>
      <c r="C114">
        <v>44.01418439716312</v>
      </c>
      <c r="D114">
        <v>45.411347517730498</v>
      </c>
      <c r="F114" s="2" t="s">
        <v>33</v>
      </c>
      <c r="G114">
        <v>76.84210526315789</v>
      </c>
      <c r="H114">
        <v>45.548872180451127</v>
      </c>
      <c r="AO114" t="s">
        <v>33</v>
      </c>
      <c r="AP114">
        <v>91</v>
      </c>
      <c r="AQ114" t="s">
        <v>20</v>
      </c>
      <c r="AR114" t="e">
        <v>#NAME?</v>
      </c>
      <c r="AS114" t="e">
        <v>#NAME?</v>
      </c>
      <c r="AT114">
        <v>91</v>
      </c>
    </row>
    <row r="115" spans="2:46" x14ac:dyDescent="0.35">
      <c r="B115" s="2" t="s">
        <v>24</v>
      </c>
      <c r="C115">
        <v>76.019230769230774</v>
      </c>
      <c r="D115">
        <v>45.980769230769234</v>
      </c>
      <c r="F115" s="2" t="s">
        <v>24</v>
      </c>
      <c r="G115">
        <v>76.019230769230774</v>
      </c>
      <c r="H115">
        <v>45.980769230769234</v>
      </c>
      <c r="AO115" t="s">
        <v>18</v>
      </c>
      <c r="AP115">
        <v>91</v>
      </c>
      <c r="AQ115" t="s">
        <v>20</v>
      </c>
      <c r="AR115" t="e">
        <v>#NAME?</v>
      </c>
      <c r="AS115" t="e">
        <v>#NAME?</v>
      </c>
      <c r="AT115">
        <v>91</v>
      </c>
    </row>
    <row r="116" spans="2:46" x14ac:dyDescent="0.35">
      <c r="B116" s="2" t="s">
        <v>33</v>
      </c>
      <c r="C116">
        <v>76.84210526315789</v>
      </c>
      <c r="D116">
        <v>45.548872180451127</v>
      </c>
      <c r="F116" s="2" t="s">
        <v>41</v>
      </c>
      <c r="G116">
        <v>72.098039215686271</v>
      </c>
      <c r="H116">
        <v>46.189542483660134</v>
      </c>
      <c r="AO116" t="s">
        <v>39</v>
      </c>
      <c r="AP116">
        <v>91</v>
      </c>
      <c r="AQ116" t="s">
        <v>20</v>
      </c>
      <c r="AR116" t="e">
        <v>#NAME?</v>
      </c>
      <c r="AS116" t="e">
        <v>#NAME?</v>
      </c>
      <c r="AT116">
        <v>91</v>
      </c>
    </row>
    <row r="117" spans="2:46" x14ac:dyDescent="0.35">
      <c r="B117" s="2" t="s">
        <v>36</v>
      </c>
      <c r="C117">
        <v>46.287425149700596</v>
      </c>
      <c r="D117">
        <v>47.461077844311376</v>
      </c>
      <c r="F117" s="2" t="s">
        <v>18</v>
      </c>
      <c r="G117">
        <v>72.084415584415581</v>
      </c>
      <c r="H117">
        <v>47</v>
      </c>
      <c r="AO117" t="s">
        <v>39</v>
      </c>
      <c r="AP117">
        <v>91</v>
      </c>
      <c r="AQ117" t="s">
        <v>20</v>
      </c>
      <c r="AR117" t="e">
        <v>#NAME?</v>
      </c>
      <c r="AS117" t="e">
        <v>#NAME?</v>
      </c>
      <c r="AT117">
        <v>91</v>
      </c>
    </row>
    <row r="118" spans="2:46" x14ac:dyDescent="0.35">
      <c r="B118" s="2" t="s">
        <v>40</v>
      </c>
      <c r="C118">
        <v>16.583333333333332</v>
      </c>
      <c r="D118">
        <v>44.037878787878789</v>
      </c>
      <c r="F118" s="2" t="s">
        <v>37</v>
      </c>
      <c r="G118">
        <v>47.556249999999999</v>
      </c>
      <c r="H118">
        <v>48.6</v>
      </c>
      <c r="AO118" t="s">
        <v>18</v>
      </c>
      <c r="AP118">
        <v>91</v>
      </c>
      <c r="AQ118" t="s">
        <v>20</v>
      </c>
      <c r="AR118" t="e">
        <v>#NAME?</v>
      </c>
      <c r="AS118" t="e">
        <v>#NAME?</v>
      </c>
      <c r="AT118">
        <v>91</v>
      </c>
    </row>
    <row r="119" spans="2:46" x14ac:dyDescent="0.35">
      <c r="B119" s="2" t="s">
        <v>28</v>
      </c>
      <c r="C119">
        <v>44.039735099337747</v>
      </c>
      <c r="D119">
        <v>43.34437086092715</v>
      </c>
      <c r="F119" s="2" t="s">
        <v>36</v>
      </c>
      <c r="G119">
        <v>46.287425149700596</v>
      </c>
      <c r="H119">
        <v>47.461077844311376</v>
      </c>
      <c r="AO119" t="s">
        <v>18</v>
      </c>
      <c r="AP119">
        <v>91</v>
      </c>
      <c r="AQ119" t="s">
        <v>20</v>
      </c>
      <c r="AR119" t="e">
        <v>#NAME?</v>
      </c>
      <c r="AS119" t="e">
        <v>#NAME?</v>
      </c>
      <c r="AT119">
        <v>91</v>
      </c>
    </row>
    <row r="120" spans="2:46" x14ac:dyDescent="0.35">
      <c r="B120" s="2" t="s">
        <v>37</v>
      </c>
      <c r="C120">
        <v>47.556249999999999</v>
      </c>
      <c r="D120">
        <v>48.6</v>
      </c>
      <c r="F120" s="2" t="s">
        <v>26</v>
      </c>
      <c r="G120">
        <v>46.24</v>
      </c>
      <c r="H120">
        <v>45.017142857142858</v>
      </c>
      <c r="AO120" t="s">
        <v>41</v>
      </c>
      <c r="AP120">
        <v>91</v>
      </c>
      <c r="AQ120" t="s">
        <v>20</v>
      </c>
      <c r="AR120" t="e">
        <v>#NAME?</v>
      </c>
      <c r="AS120" t="e">
        <v>#NAME?</v>
      </c>
      <c r="AT120">
        <v>91</v>
      </c>
    </row>
    <row r="121" spans="2:46" x14ac:dyDescent="0.35">
      <c r="B121" s="2" t="s">
        <v>32</v>
      </c>
      <c r="C121">
        <v>44.031847133757964</v>
      </c>
      <c r="D121">
        <v>45.254777070063696</v>
      </c>
      <c r="F121" s="2" t="s">
        <v>30</v>
      </c>
      <c r="G121">
        <v>45.816176470588232</v>
      </c>
      <c r="H121">
        <v>41.352941176470587</v>
      </c>
      <c r="AO121" t="s">
        <v>24</v>
      </c>
      <c r="AP121">
        <v>91</v>
      </c>
      <c r="AQ121" t="s">
        <v>20</v>
      </c>
      <c r="AR121" t="e">
        <v>#NAME?</v>
      </c>
      <c r="AS121" t="e">
        <v>#NAME?</v>
      </c>
      <c r="AT121">
        <v>91</v>
      </c>
    </row>
    <row r="122" spans="2:46" x14ac:dyDescent="0.35">
      <c r="B122" s="2" t="s">
        <v>35</v>
      </c>
      <c r="C122">
        <v>43.598484848484851</v>
      </c>
      <c r="D122">
        <v>45.856060606060609</v>
      </c>
      <c r="F122" s="2" t="s">
        <v>34</v>
      </c>
      <c r="G122">
        <v>45.41317365269461</v>
      </c>
      <c r="H122">
        <v>43.125748502994014</v>
      </c>
      <c r="AO122" t="s">
        <v>24</v>
      </c>
      <c r="AP122">
        <v>91</v>
      </c>
      <c r="AQ122" t="s">
        <v>20</v>
      </c>
      <c r="AR122" t="e">
        <v>#NAME?</v>
      </c>
      <c r="AS122" t="e">
        <v>#NAME?</v>
      </c>
      <c r="AT122">
        <v>91</v>
      </c>
    </row>
    <row r="123" spans="2:46" x14ac:dyDescent="0.35">
      <c r="B123" s="2" t="s">
        <v>44</v>
      </c>
      <c r="C123">
        <v>44.305970149253731</v>
      </c>
      <c r="D123">
        <v>47.208955223880594</v>
      </c>
      <c r="F123" s="2" t="s">
        <v>44</v>
      </c>
      <c r="G123">
        <v>44.305970149253731</v>
      </c>
      <c r="H123">
        <v>47.208955223880594</v>
      </c>
      <c r="AO123" t="s">
        <v>39</v>
      </c>
      <c r="AP123">
        <v>91</v>
      </c>
      <c r="AQ123" t="s">
        <v>20</v>
      </c>
      <c r="AR123" t="e">
        <v>#NAME?</v>
      </c>
      <c r="AS123" t="e">
        <v>#NAME?</v>
      </c>
      <c r="AT123">
        <v>91</v>
      </c>
    </row>
    <row r="124" spans="2:46" x14ac:dyDescent="0.35">
      <c r="B124" s="2" t="s">
        <v>30</v>
      </c>
      <c r="C124">
        <v>45.816176470588232</v>
      </c>
      <c r="D124">
        <v>41.352941176470587</v>
      </c>
      <c r="F124" s="2" t="s">
        <v>28</v>
      </c>
      <c r="G124">
        <v>44.039735099337747</v>
      </c>
      <c r="H124">
        <v>43.34437086092715</v>
      </c>
      <c r="AO124" t="s">
        <v>39</v>
      </c>
      <c r="AP124">
        <v>91</v>
      </c>
      <c r="AQ124" t="s">
        <v>20</v>
      </c>
      <c r="AR124" t="e">
        <v>#NAME?</v>
      </c>
      <c r="AS124" t="e">
        <v>#NAME?</v>
      </c>
      <c r="AT124">
        <v>91</v>
      </c>
    </row>
    <row r="125" spans="2:46" x14ac:dyDescent="0.35">
      <c r="B125" s="2" t="s">
        <v>43</v>
      </c>
      <c r="C125">
        <v>15.471830985915492</v>
      </c>
      <c r="D125">
        <v>49.901408450704224</v>
      </c>
      <c r="F125" s="2" t="s">
        <v>32</v>
      </c>
      <c r="G125">
        <v>44.031847133757964</v>
      </c>
      <c r="H125">
        <v>45.254777070063696</v>
      </c>
      <c r="AO125" t="s">
        <v>24</v>
      </c>
      <c r="AP125">
        <v>91</v>
      </c>
      <c r="AQ125" t="s">
        <v>20</v>
      </c>
      <c r="AR125" t="e">
        <v>#NAME?</v>
      </c>
      <c r="AS125" t="e">
        <v>#NAME?</v>
      </c>
      <c r="AT125">
        <v>91</v>
      </c>
    </row>
    <row r="126" spans="2:46" x14ac:dyDescent="0.35">
      <c r="B126" s="2" t="s">
        <v>21</v>
      </c>
      <c r="C126">
        <v>15.543624161073826</v>
      </c>
      <c r="D126">
        <v>44.053691275167786</v>
      </c>
      <c r="F126" s="2" t="s">
        <v>42</v>
      </c>
      <c r="G126">
        <v>44.01418439716312</v>
      </c>
      <c r="H126">
        <v>45.411347517730498</v>
      </c>
      <c r="AO126" t="s">
        <v>24</v>
      </c>
      <c r="AP126">
        <v>91</v>
      </c>
      <c r="AQ126" t="s">
        <v>20</v>
      </c>
      <c r="AR126" t="e">
        <v>#NAME?</v>
      </c>
      <c r="AS126" t="e">
        <v>#NAME?</v>
      </c>
      <c r="AT126">
        <v>91</v>
      </c>
    </row>
    <row r="127" spans="2:46" x14ac:dyDescent="0.35">
      <c r="B127" s="2" t="s">
        <v>39</v>
      </c>
      <c r="C127">
        <v>76.909677419354836</v>
      </c>
      <c r="D127">
        <v>47.12903225806452</v>
      </c>
      <c r="F127" s="2" t="s">
        <v>35</v>
      </c>
      <c r="G127">
        <v>43.598484848484851</v>
      </c>
      <c r="H127">
        <v>45.856060606060609</v>
      </c>
      <c r="AO127" t="s">
        <v>39</v>
      </c>
      <c r="AP127">
        <v>91</v>
      </c>
      <c r="AQ127" t="s">
        <v>20</v>
      </c>
      <c r="AR127" t="e">
        <v>#NAME?</v>
      </c>
      <c r="AS127" t="e">
        <v>#NAME?</v>
      </c>
      <c r="AT127">
        <v>91</v>
      </c>
    </row>
    <row r="128" spans="2:46" x14ac:dyDescent="0.35">
      <c r="B128" s="2" t="s">
        <v>18</v>
      </c>
      <c r="C128">
        <v>72.084415584415581</v>
      </c>
      <c r="D128">
        <v>47</v>
      </c>
      <c r="F128" s="2" t="s">
        <v>40</v>
      </c>
      <c r="G128">
        <v>16.583333333333332</v>
      </c>
      <c r="H128">
        <v>44.037878787878789</v>
      </c>
      <c r="AO128" t="s">
        <v>24</v>
      </c>
      <c r="AP128">
        <v>91</v>
      </c>
      <c r="AQ128" t="s">
        <v>20</v>
      </c>
      <c r="AR128" t="e">
        <v>#NAME?</v>
      </c>
      <c r="AS128" t="e">
        <v>#NAME?</v>
      </c>
      <c r="AT128">
        <v>91</v>
      </c>
    </row>
    <row r="129" spans="2:46" x14ac:dyDescent="0.35">
      <c r="B129" s="2" t="s">
        <v>26</v>
      </c>
      <c r="C129">
        <v>46.24</v>
      </c>
      <c r="D129">
        <v>45.017142857142858</v>
      </c>
      <c r="F129" s="2" t="s">
        <v>31</v>
      </c>
      <c r="G129">
        <v>15.897590361445783</v>
      </c>
      <c r="H129">
        <v>45.825301204819276</v>
      </c>
      <c r="AO129" t="s">
        <v>18</v>
      </c>
      <c r="AP129">
        <v>91</v>
      </c>
      <c r="AQ129" t="s">
        <v>20</v>
      </c>
      <c r="AR129" t="e">
        <v>#NAME?</v>
      </c>
      <c r="AS129" t="e">
        <v>#NAME?</v>
      </c>
      <c r="AT129">
        <v>91</v>
      </c>
    </row>
    <row r="130" spans="2:46" x14ac:dyDescent="0.35">
      <c r="B130" s="2" t="s">
        <v>31</v>
      </c>
      <c r="C130">
        <v>15.897590361445783</v>
      </c>
      <c r="D130">
        <v>45.825301204819276</v>
      </c>
      <c r="F130" s="2" t="s">
        <v>29</v>
      </c>
      <c r="G130">
        <v>15.807142857142857</v>
      </c>
      <c r="H130">
        <v>44.985714285714288</v>
      </c>
      <c r="AO130" t="s">
        <v>33</v>
      </c>
      <c r="AP130">
        <v>91</v>
      </c>
      <c r="AQ130" t="s">
        <v>20</v>
      </c>
      <c r="AR130" t="e">
        <v>#NAME?</v>
      </c>
      <c r="AS130" t="e">
        <v>#NAME?</v>
      </c>
      <c r="AT130">
        <v>91</v>
      </c>
    </row>
    <row r="131" spans="2:46" x14ac:dyDescent="0.35">
      <c r="B131" s="2" t="s">
        <v>41</v>
      </c>
      <c r="C131">
        <v>72.098039215686271</v>
      </c>
      <c r="D131">
        <v>46.189542483660134</v>
      </c>
      <c r="F131" s="2" t="s">
        <v>21</v>
      </c>
      <c r="G131">
        <v>15.543624161073826</v>
      </c>
      <c r="H131">
        <v>44.053691275167786</v>
      </c>
      <c r="AO131" t="s">
        <v>24</v>
      </c>
      <c r="AP131">
        <v>91</v>
      </c>
      <c r="AQ131" t="s">
        <v>20</v>
      </c>
      <c r="AR131" t="e">
        <v>#NAME?</v>
      </c>
      <c r="AS131" t="e">
        <v>#NAME?</v>
      </c>
      <c r="AT131">
        <v>91</v>
      </c>
    </row>
    <row r="132" spans="2:46" x14ac:dyDescent="0.35">
      <c r="B132" s="2" t="s">
        <v>34</v>
      </c>
      <c r="C132">
        <v>45.41317365269461</v>
      </c>
      <c r="D132">
        <v>43.125748502994014</v>
      </c>
      <c r="F132" s="2" t="s">
        <v>43</v>
      </c>
      <c r="G132">
        <v>15.471830985915492</v>
      </c>
      <c r="H132">
        <v>49.901408450704224</v>
      </c>
      <c r="AO132" t="s">
        <v>18</v>
      </c>
      <c r="AP132">
        <v>91</v>
      </c>
      <c r="AQ132" t="s">
        <v>20</v>
      </c>
      <c r="AR132" t="e">
        <v>#NAME?</v>
      </c>
      <c r="AS132" t="e">
        <v>#NAME?</v>
      </c>
      <c r="AT132">
        <v>91</v>
      </c>
    </row>
    <row r="133" spans="2:46" x14ac:dyDescent="0.35">
      <c r="B133" s="2" t="s">
        <v>47</v>
      </c>
      <c r="C133">
        <v>45.464333333333336</v>
      </c>
      <c r="D133">
        <v>45.682333333333332</v>
      </c>
      <c r="AO133" t="s">
        <v>39</v>
      </c>
      <c r="AP133">
        <v>91</v>
      </c>
      <c r="AQ133" t="s">
        <v>20</v>
      </c>
      <c r="AR133" t="e">
        <v>#NAME?</v>
      </c>
      <c r="AS133" t="e">
        <v>#NAME?</v>
      </c>
      <c r="AT133">
        <v>91</v>
      </c>
    </row>
    <row r="134" spans="2:46" x14ac:dyDescent="0.35">
      <c r="AO134" t="s">
        <v>41</v>
      </c>
      <c r="AP134">
        <v>91</v>
      </c>
      <c r="AQ134" t="s">
        <v>20</v>
      </c>
      <c r="AR134" t="e">
        <v>#NAME?</v>
      </c>
      <c r="AS134" t="e">
        <v>#NAME?</v>
      </c>
      <c r="AT134">
        <v>91</v>
      </c>
    </row>
    <row r="135" spans="2:46" x14ac:dyDescent="0.35">
      <c r="AO135" t="s">
        <v>33</v>
      </c>
      <c r="AP135">
        <v>91</v>
      </c>
      <c r="AQ135" t="s">
        <v>20</v>
      </c>
      <c r="AR135" t="e">
        <v>#NAME?</v>
      </c>
      <c r="AS135" t="e">
        <v>#NAME?</v>
      </c>
      <c r="AT135">
        <v>91</v>
      </c>
    </row>
    <row r="136" spans="2:46" x14ac:dyDescent="0.35">
      <c r="AO136" t="s">
        <v>24</v>
      </c>
      <c r="AP136">
        <v>91</v>
      </c>
      <c r="AQ136" t="s">
        <v>20</v>
      </c>
      <c r="AR136" t="e">
        <v>#NAME?</v>
      </c>
      <c r="AS136" t="e">
        <v>#NAME?</v>
      </c>
      <c r="AT136">
        <v>91</v>
      </c>
    </row>
    <row r="137" spans="2:46" x14ac:dyDescent="0.35">
      <c r="AO137" t="s">
        <v>39</v>
      </c>
      <c r="AP137">
        <v>91</v>
      </c>
      <c r="AQ137" t="s">
        <v>20</v>
      </c>
      <c r="AR137" t="e">
        <v>#NAME?</v>
      </c>
      <c r="AS137" t="e">
        <v>#NAME?</v>
      </c>
      <c r="AT137">
        <v>91</v>
      </c>
    </row>
    <row r="138" spans="2:46" x14ac:dyDescent="0.35">
      <c r="B138" s="1" t="s">
        <v>46</v>
      </c>
      <c r="C138" t="s">
        <v>57</v>
      </c>
      <c r="D138" t="s">
        <v>58</v>
      </c>
      <c r="F138" s="4" t="s">
        <v>68</v>
      </c>
      <c r="G138" s="4" t="s">
        <v>58</v>
      </c>
      <c r="H138" s="4" t="s">
        <v>71</v>
      </c>
      <c r="AO138" t="s">
        <v>18</v>
      </c>
      <c r="AP138">
        <v>91</v>
      </c>
      <c r="AQ138" t="s">
        <v>20</v>
      </c>
      <c r="AR138" t="e">
        <v>#NAME?</v>
      </c>
      <c r="AS138" t="e">
        <v>#NAME?</v>
      </c>
      <c r="AT138">
        <v>91</v>
      </c>
    </row>
    <row r="139" spans="2:46" x14ac:dyDescent="0.35">
      <c r="B139" s="2" t="s">
        <v>29</v>
      </c>
      <c r="C139">
        <v>15.807142857142857</v>
      </c>
      <c r="D139">
        <v>91.48571428571428</v>
      </c>
      <c r="F139" s="2" t="s">
        <v>29</v>
      </c>
      <c r="G139">
        <v>91.48571428571428</v>
      </c>
      <c r="H139">
        <v>15.807142857142857</v>
      </c>
      <c r="AO139" t="s">
        <v>41</v>
      </c>
      <c r="AP139">
        <v>91</v>
      </c>
      <c r="AQ139" t="s">
        <v>20</v>
      </c>
      <c r="AR139" t="e">
        <v>#NAME?</v>
      </c>
      <c r="AS139" t="e">
        <v>#NAME?</v>
      </c>
      <c r="AT139">
        <v>91</v>
      </c>
    </row>
    <row r="140" spans="2:46" x14ac:dyDescent="0.35">
      <c r="B140" s="2" t="s">
        <v>42</v>
      </c>
      <c r="C140">
        <v>44.01418439716312</v>
      </c>
      <c r="D140">
        <v>97.411347517730491</v>
      </c>
      <c r="F140" s="2" t="s">
        <v>42</v>
      </c>
      <c r="G140">
        <v>97.411347517730491</v>
      </c>
      <c r="H140">
        <v>44.01418439716312</v>
      </c>
      <c r="AO140" t="s">
        <v>39</v>
      </c>
      <c r="AP140">
        <v>91</v>
      </c>
      <c r="AQ140" t="s">
        <v>20</v>
      </c>
      <c r="AR140" t="e">
        <v>#NAME?</v>
      </c>
      <c r="AS140" t="e">
        <v>#NAME?</v>
      </c>
      <c r="AT140">
        <v>91</v>
      </c>
    </row>
    <row r="141" spans="2:46" x14ac:dyDescent="0.35">
      <c r="B141" s="2" t="s">
        <v>24</v>
      </c>
      <c r="C141">
        <v>76.019230769230774</v>
      </c>
      <c r="D141">
        <v>93.435897435897431</v>
      </c>
      <c r="F141" s="2" t="s">
        <v>24</v>
      </c>
      <c r="G141">
        <v>93.435897435897431</v>
      </c>
      <c r="H141">
        <v>76.019230769230774</v>
      </c>
      <c r="AO141" t="s">
        <v>24</v>
      </c>
      <c r="AP141">
        <v>89</v>
      </c>
      <c r="AQ141" t="s">
        <v>20</v>
      </c>
      <c r="AR141" t="e">
        <v>#NAME?</v>
      </c>
      <c r="AS141" t="e">
        <v>#NAME?</v>
      </c>
      <c r="AT141">
        <v>89</v>
      </c>
    </row>
    <row r="142" spans="2:46" x14ac:dyDescent="0.35">
      <c r="B142" s="2" t="s">
        <v>33</v>
      </c>
      <c r="C142">
        <v>76.84210526315789</v>
      </c>
      <c r="D142">
        <v>92.233082706766922</v>
      </c>
      <c r="F142" s="2" t="s">
        <v>33</v>
      </c>
      <c r="G142">
        <v>92.233082706766922</v>
      </c>
      <c r="H142">
        <v>76.84210526315789</v>
      </c>
      <c r="AO142" t="s">
        <v>33</v>
      </c>
      <c r="AP142">
        <v>89</v>
      </c>
      <c r="AQ142" t="s">
        <v>20</v>
      </c>
      <c r="AR142" t="e">
        <v>#NAME?</v>
      </c>
      <c r="AS142" t="e">
        <v>#NAME?</v>
      </c>
      <c r="AT142">
        <v>89</v>
      </c>
    </row>
    <row r="143" spans="2:46" x14ac:dyDescent="0.35">
      <c r="B143" s="2" t="s">
        <v>36</v>
      </c>
      <c r="C143">
        <v>46.287425149700596</v>
      </c>
      <c r="D143">
        <v>87.209580838323348</v>
      </c>
      <c r="F143" s="2" t="s">
        <v>36</v>
      </c>
      <c r="G143">
        <v>87.209580838323348</v>
      </c>
      <c r="H143">
        <v>46.287425149700596</v>
      </c>
      <c r="AO143" t="s">
        <v>33</v>
      </c>
      <c r="AP143">
        <v>89</v>
      </c>
      <c r="AQ143" t="s">
        <v>20</v>
      </c>
      <c r="AR143" t="e">
        <v>#NAME?</v>
      </c>
      <c r="AS143" t="e">
        <v>#NAME?</v>
      </c>
      <c r="AT143">
        <v>89</v>
      </c>
    </row>
    <row r="144" spans="2:46" x14ac:dyDescent="0.35">
      <c r="B144" s="2" t="s">
        <v>40</v>
      </c>
      <c r="C144">
        <v>16.583333333333332</v>
      </c>
      <c r="D144">
        <v>88.946969696969703</v>
      </c>
      <c r="F144" s="2" t="s">
        <v>40</v>
      </c>
      <c r="G144">
        <v>88.946969696969703</v>
      </c>
      <c r="H144">
        <v>16.583333333333332</v>
      </c>
      <c r="AO144" t="s">
        <v>24</v>
      </c>
      <c r="AP144">
        <v>89</v>
      </c>
      <c r="AQ144" t="s">
        <v>20</v>
      </c>
      <c r="AR144" t="e">
        <v>#NAME?</v>
      </c>
      <c r="AS144" t="e">
        <v>#NAME?</v>
      </c>
      <c r="AT144">
        <v>89</v>
      </c>
    </row>
    <row r="145" spans="2:46" x14ac:dyDescent="0.35">
      <c r="B145" s="2" t="s">
        <v>28</v>
      </c>
      <c r="C145">
        <v>44.039735099337747</v>
      </c>
      <c r="D145">
        <v>93.125827814569533</v>
      </c>
      <c r="F145" s="2" t="s">
        <v>28</v>
      </c>
      <c r="G145">
        <v>93.125827814569533</v>
      </c>
      <c r="H145">
        <v>44.039735099337747</v>
      </c>
      <c r="AO145" t="s">
        <v>39</v>
      </c>
      <c r="AP145">
        <v>89</v>
      </c>
      <c r="AQ145" t="s">
        <v>20</v>
      </c>
      <c r="AR145" t="e">
        <v>#NAME?</v>
      </c>
      <c r="AS145" t="e">
        <v>#NAME?</v>
      </c>
      <c r="AT145">
        <v>89</v>
      </c>
    </row>
    <row r="146" spans="2:46" x14ac:dyDescent="0.35">
      <c r="B146" s="2" t="s">
        <v>37</v>
      </c>
      <c r="C146">
        <v>47.556249999999999</v>
      </c>
      <c r="D146">
        <v>91.6</v>
      </c>
      <c r="F146" s="2" t="s">
        <v>37</v>
      </c>
      <c r="G146">
        <v>91.6</v>
      </c>
      <c r="H146">
        <v>47.556249999999999</v>
      </c>
      <c r="AO146" t="s">
        <v>24</v>
      </c>
      <c r="AP146">
        <v>89</v>
      </c>
      <c r="AQ146" t="s">
        <v>20</v>
      </c>
      <c r="AR146" t="e">
        <v>#NAME?</v>
      </c>
      <c r="AS146" t="e">
        <v>#NAME?</v>
      </c>
      <c r="AT146">
        <v>89</v>
      </c>
    </row>
    <row r="147" spans="2:46" x14ac:dyDescent="0.35">
      <c r="B147" s="2" t="s">
        <v>32</v>
      </c>
      <c r="C147">
        <v>44.031847133757964</v>
      </c>
      <c r="D147">
        <v>89.566878980891715</v>
      </c>
      <c r="F147" s="2" t="s">
        <v>32</v>
      </c>
      <c r="G147">
        <v>89.566878980891715</v>
      </c>
      <c r="H147">
        <v>44.031847133757964</v>
      </c>
      <c r="AO147" t="s">
        <v>33</v>
      </c>
      <c r="AP147">
        <v>89</v>
      </c>
      <c r="AQ147" t="s">
        <v>20</v>
      </c>
      <c r="AR147" t="e">
        <v>#NAME?</v>
      </c>
      <c r="AS147" t="e">
        <v>#NAME?</v>
      </c>
      <c r="AT147">
        <v>89</v>
      </c>
    </row>
    <row r="148" spans="2:46" x14ac:dyDescent="0.35">
      <c r="B148" s="2" t="s">
        <v>35</v>
      </c>
      <c r="C148">
        <v>43.598484848484851</v>
      </c>
      <c r="D148">
        <v>95.848484848484844</v>
      </c>
      <c r="F148" s="2" t="s">
        <v>35</v>
      </c>
      <c r="G148">
        <v>95.848484848484844</v>
      </c>
      <c r="H148">
        <v>43.598484848484851</v>
      </c>
      <c r="AO148" t="s">
        <v>39</v>
      </c>
      <c r="AP148">
        <v>89</v>
      </c>
      <c r="AQ148" t="s">
        <v>20</v>
      </c>
      <c r="AR148" t="e">
        <v>#NAME?</v>
      </c>
      <c r="AS148" t="e">
        <v>#NAME?</v>
      </c>
      <c r="AT148">
        <v>89</v>
      </c>
    </row>
    <row r="149" spans="2:46" x14ac:dyDescent="0.35">
      <c r="B149" s="2" t="s">
        <v>44</v>
      </c>
      <c r="C149">
        <v>44.305970149253731</v>
      </c>
      <c r="D149">
        <v>93.022388059701498</v>
      </c>
      <c r="F149" s="2" t="s">
        <v>44</v>
      </c>
      <c r="G149">
        <v>93.022388059701498</v>
      </c>
      <c r="H149">
        <v>44.305970149253731</v>
      </c>
      <c r="AO149" t="s">
        <v>24</v>
      </c>
      <c r="AP149">
        <v>89</v>
      </c>
      <c r="AQ149" t="s">
        <v>20</v>
      </c>
      <c r="AR149" t="e">
        <v>#NAME?</v>
      </c>
      <c r="AS149" t="e">
        <v>#NAME?</v>
      </c>
      <c r="AT149">
        <v>89</v>
      </c>
    </row>
    <row r="150" spans="2:46" x14ac:dyDescent="0.35">
      <c r="B150" s="2" t="s">
        <v>30</v>
      </c>
      <c r="C150">
        <v>45.816176470588232</v>
      </c>
      <c r="D150">
        <v>88.713235294117652</v>
      </c>
      <c r="F150" s="2" t="s">
        <v>30</v>
      </c>
      <c r="G150">
        <v>88.713235294117652</v>
      </c>
      <c r="H150">
        <v>45.816176470588232</v>
      </c>
      <c r="AO150" t="s">
        <v>39</v>
      </c>
      <c r="AP150">
        <v>89</v>
      </c>
      <c r="AQ150" t="s">
        <v>20</v>
      </c>
      <c r="AR150" t="e">
        <v>#NAME?</v>
      </c>
      <c r="AS150" t="e">
        <v>#NAME?</v>
      </c>
      <c r="AT150">
        <v>89</v>
      </c>
    </row>
    <row r="151" spans="2:46" x14ac:dyDescent="0.35">
      <c r="B151" s="2" t="s">
        <v>43</v>
      </c>
      <c r="C151">
        <v>15.471830985915492</v>
      </c>
      <c r="D151">
        <v>90.718309859154928</v>
      </c>
      <c r="F151" s="2" t="s">
        <v>43</v>
      </c>
      <c r="G151">
        <v>90.718309859154928</v>
      </c>
      <c r="H151">
        <v>15.471830985915492</v>
      </c>
      <c r="AO151" t="s">
        <v>24</v>
      </c>
      <c r="AP151">
        <v>89</v>
      </c>
      <c r="AQ151" t="s">
        <v>20</v>
      </c>
      <c r="AR151" t="e">
        <v>#NAME?</v>
      </c>
      <c r="AS151" t="e">
        <v>#NAME?</v>
      </c>
      <c r="AT151">
        <v>89</v>
      </c>
    </row>
    <row r="152" spans="2:46" x14ac:dyDescent="0.35">
      <c r="B152" s="2" t="s">
        <v>21</v>
      </c>
      <c r="C152">
        <v>15.543624161073826</v>
      </c>
      <c r="D152">
        <v>88.053691275167779</v>
      </c>
      <c r="F152" s="2" t="s">
        <v>21</v>
      </c>
      <c r="G152">
        <v>88.053691275167779</v>
      </c>
      <c r="H152">
        <v>15.543624161073826</v>
      </c>
      <c r="AO152" t="s">
        <v>18</v>
      </c>
      <c r="AP152">
        <v>89</v>
      </c>
      <c r="AQ152" t="s">
        <v>20</v>
      </c>
      <c r="AR152" t="e">
        <v>#NAME?</v>
      </c>
      <c r="AS152" t="e">
        <v>#NAME?</v>
      </c>
      <c r="AT152">
        <v>89</v>
      </c>
    </row>
    <row r="153" spans="2:46" x14ac:dyDescent="0.35">
      <c r="B153" s="2" t="s">
        <v>39</v>
      </c>
      <c r="C153">
        <v>76.909677419354836</v>
      </c>
      <c r="D153">
        <v>92.341935483870969</v>
      </c>
      <c r="F153" s="2" t="s">
        <v>39</v>
      </c>
      <c r="G153">
        <v>92.341935483870969</v>
      </c>
      <c r="H153">
        <v>76.909677419354836</v>
      </c>
      <c r="AO153" t="s">
        <v>24</v>
      </c>
      <c r="AP153">
        <v>89</v>
      </c>
      <c r="AQ153" t="s">
        <v>20</v>
      </c>
      <c r="AR153" t="e">
        <v>#NAME?</v>
      </c>
      <c r="AS153" t="e">
        <v>#NAME?</v>
      </c>
      <c r="AT153">
        <v>89</v>
      </c>
    </row>
    <row r="154" spans="2:46" x14ac:dyDescent="0.35">
      <c r="B154" s="2" t="s">
        <v>18</v>
      </c>
      <c r="C154">
        <v>72.084415584415581</v>
      </c>
      <c r="D154">
        <v>84.86363636363636</v>
      </c>
      <c r="F154" s="2" t="s">
        <v>18</v>
      </c>
      <c r="G154">
        <v>84.86363636363636</v>
      </c>
      <c r="H154">
        <v>72.084415584415581</v>
      </c>
      <c r="AO154" t="s">
        <v>39</v>
      </c>
      <c r="AP154">
        <v>89</v>
      </c>
      <c r="AQ154" t="s">
        <v>20</v>
      </c>
      <c r="AR154" t="e">
        <v>#NAME?</v>
      </c>
      <c r="AS154" t="e">
        <v>#NAME?</v>
      </c>
      <c r="AT154">
        <v>89</v>
      </c>
    </row>
    <row r="155" spans="2:46" x14ac:dyDescent="0.35">
      <c r="B155" s="2" t="s">
        <v>26</v>
      </c>
      <c r="C155">
        <v>46.24</v>
      </c>
      <c r="D155">
        <v>90.868571428571428</v>
      </c>
      <c r="F155" s="2" t="s">
        <v>26</v>
      </c>
      <c r="G155">
        <v>90.868571428571428</v>
      </c>
      <c r="H155">
        <v>46.24</v>
      </c>
      <c r="AO155" t="s">
        <v>39</v>
      </c>
      <c r="AP155">
        <v>89</v>
      </c>
      <c r="AQ155" t="s">
        <v>20</v>
      </c>
      <c r="AR155" t="e">
        <v>#NAME?</v>
      </c>
      <c r="AS155" t="e">
        <v>#NAME?</v>
      </c>
      <c r="AT155">
        <v>89</v>
      </c>
    </row>
    <row r="156" spans="2:46" x14ac:dyDescent="0.35">
      <c r="B156" s="2" t="s">
        <v>31</v>
      </c>
      <c r="C156">
        <v>15.897590361445783</v>
      </c>
      <c r="D156">
        <v>93.506024096385545</v>
      </c>
      <c r="F156" s="2" t="s">
        <v>31</v>
      </c>
      <c r="G156">
        <v>93.506024096385545</v>
      </c>
      <c r="H156">
        <v>15.897590361445783</v>
      </c>
      <c r="AO156" t="s">
        <v>18</v>
      </c>
      <c r="AP156">
        <v>89</v>
      </c>
      <c r="AQ156" t="s">
        <v>20</v>
      </c>
      <c r="AR156" t="e">
        <v>#NAME?</v>
      </c>
      <c r="AS156" t="e">
        <v>#NAME?</v>
      </c>
      <c r="AT156">
        <v>89</v>
      </c>
    </row>
    <row r="157" spans="2:46" x14ac:dyDescent="0.35">
      <c r="B157" s="2" t="s">
        <v>41</v>
      </c>
      <c r="C157">
        <v>72.098039215686271</v>
      </c>
      <c r="D157">
        <v>91.679738562091501</v>
      </c>
      <c r="F157" s="2" t="s">
        <v>41</v>
      </c>
      <c r="G157">
        <v>91.679738562091501</v>
      </c>
      <c r="H157">
        <v>72.098039215686271</v>
      </c>
      <c r="AO157" t="s">
        <v>24</v>
      </c>
      <c r="AP157">
        <v>89</v>
      </c>
      <c r="AQ157" t="s">
        <v>20</v>
      </c>
      <c r="AR157" t="e">
        <v>#NAME?</v>
      </c>
      <c r="AS157" t="e">
        <v>#NAME?</v>
      </c>
      <c r="AT157">
        <v>89</v>
      </c>
    </row>
    <row r="158" spans="2:46" x14ac:dyDescent="0.35">
      <c r="B158" s="2" t="s">
        <v>34</v>
      </c>
      <c r="C158">
        <v>45.41317365269461</v>
      </c>
      <c r="D158">
        <v>87.047904191616766</v>
      </c>
      <c r="F158" s="2" t="s">
        <v>34</v>
      </c>
      <c r="G158">
        <v>87.047904191616766</v>
      </c>
      <c r="H158">
        <v>45.41317365269461</v>
      </c>
      <c r="AO158" t="s">
        <v>24</v>
      </c>
      <c r="AP158">
        <v>89</v>
      </c>
      <c r="AQ158" t="s">
        <v>20</v>
      </c>
      <c r="AR158" t="e">
        <v>#NAME?</v>
      </c>
      <c r="AS158" t="e">
        <v>#NAME?</v>
      </c>
      <c r="AT158">
        <v>89</v>
      </c>
    </row>
    <row r="159" spans="2:46" x14ac:dyDescent="0.35">
      <c r="B159" s="2" t="s">
        <v>47</v>
      </c>
      <c r="C159">
        <v>45.464333333333336</v>
      </c>
      <c r="D159">
        <v>91.00833333333334</v>
      </c>
      <c r="AO159" t="s">
        <v>39</v>
      </c>
      <c r="AP159">
        <v>89</v>
      </c>
      <c r="AQ159" t="s">
        <v>20</v>
      </c>
      <c r="AR159" t="e">
        <v>#NAME?</v>
      </c>
      <c r="AS159" t="e">
        <v>#NAME?</v>
      </c>
      <c r="AT159">
        <v>89</v>
      </c>
    </row>
    <row r="160" spans="2:46" x14ac:dyDescent="0.35">
      <c r="AO160" t="s">
        <v>39</v>
      </c>
      <c r="AP160">
        <v>89</v>
      </c>
      <c r="AQ160" t="s">
        <v>20</v>
      </c>
      <c r="AR160" t="e">
        <v>#NAME?</v>
      </c>
      <c r="AS160" t="e">
        <v>#NAME?</v>
      </c>
      <c r="AT160">
        <v>89</v>
      </c>
    </row>
    <row r="161" spans="41:46" x14ac:dyDescent="0.35">
      <c r="AO161" t="s">
        <v>18</v>
      </c>
      <c r="AP161">
        <v>89</v>
      </c>
      <c r="AQ161" t="s">
        <v>20</v>
      </c>
      <c r="AR161" t="e">
        <v>#NAME?</v>
      </c>
      <c r="AS161" t="e">
        <v>#NAME?</v>
      </c>
      <c r="AT161">
        <v>89</v>
      </c>
    </row>
    <row r="162" spans="41:46" x14ac:dyDescent="0.35">
      <c r="AO162" t="s">
        <v>41</v>
      </c>
      <c r="AP162">
        <v>89</v>
      </c>
      <c r="AQ162" t="s">
        <v>20</v>
      </c>
      <c r="AR162" t="e">
        <v>#NAME?</v>
      </c>
      <c r="AS162" t="e">
        <v>#NAME?</v>
      </c>
      <c r="AT162">
        <v>89</v>
      </c>
    </row>
    <row r="163" spans="41:46" x14ac:dyDescent="0.35">
      <c r="AO163" t="s">
        <v>41</v>
      </c>
      <c r="AP163">
        <v>89</v>
      </c>
      <c r="AQ163" t="s">
        <v>20</v>
      </c>
      <c r="AR163" t="e">
        <v>#NAME?</v>
      </c>
      <c r="AS163" t="e">
        <v>#NAME?</v>
      </c>
      <c r="AT163">
        <v>89</v>
      </c>
    </row>
    <row r="164" spans="41:46" x14ac:dyDescent="0.35">
      <c r="AO164" t="s">
        <v>41</v>
      </c>
      <c r="AP164">
        <v>89</v>
      </c>
      <c r="AQ164" t="s">
        <v>20</v>
      </c>
      <c r="AR164" t="e">
        <v>#NAME?</v>
      </c>
      <c r="AS164" t="e">
        <v>#NAME?</v>
      </c>
      <c r="AT164">
        <v>89</v>
      </c>
    </row>
    <row r="165" spans="41:46" x14ac:dyDescent="0.35">
      <c r="AO165" t="s">
        <v>41</v>
      </c>
      <c r="AP165">
        <v>89</v>
      </c>
      <c r="AQ165" t="s">
        <v>20</v>
      </c>
      <c r="AR165" t="e">
        <v>#NAME?</v>
      </c>
      <c r="AS165" t="e">
        <v>#NAME?</v>
      </c>
      <c r="AT165">
        <v>89</v>
      </c>
    </row>
    <row r="166" spans="41:46" x14ac:dyDescent="0.35">
      <c r="AO166" t="s">
        <v>41</v>
      </c>
      <c r="AP166">
        <v>89</v>
      </c>
      <c r="AQ166" t="s">
        <v>20</v>
      </c>
      <c r="AR166" t="e">
        <v>#NAME?</v>
      </c>
      <c r="AS166" t="e">
        <v>#NAME?</v>
      </c>
      <c r="AT166">
        <v>89</v>
      </c>
    </row>
    <row r="167" spans="41:46" x14ac:dyDescent="0.35">
      <c r="AO167" t="s">
        <v>33</v>
      </c>
      <c r="AP167">
        <v>89</v>
      </c>
      <c r="AQ167" t="s">
        <v>20</v>
      </c>
      <c r="AR167" t="e">
        <v>#NAME?</v>
      </c>
      <c r="AS167" t="e">
        <v>#NAME?</v>
      </c>
      <c r="AT167">
        <v>89</v>
      </c>
    </row>
    <row r="168" spans="41:46" x14ac:dyDescent="0.35">
      <c r="AO168" t="s">
        <v>41</v>
      </c>
      <c r="AP168">
        <v>89</v>
      </c>
      <c r="AQ168" t="s">
        <v>20</v>
      </c>
      <c r="AR168" t="e">
        <v>#NAME?</v>
      </c>
      <c r="AS168" t="e">
        <v>#NAME?</v>
      </c>
      <c r="AT168">
        <v>89</v>
      </c>
    </row>
    <row r="169" spans="41:46" x14ac:dyDescent="0.35">
      <c r="AO169" t="s">
        <v>18</v>
      </c>
      <c r="AP169">
        <v>89</v>
      </c>
      <c r="AQ169" t="s">
        <v>20</v>
      </c>
      <c r="AR169" t="e">
        <v>#NAME?</v>
      </c>
      <c r="AS169" t="e">
        <v>#NAME?</v>
      </c>
      <c r="AT169">
        <v>89</v>
      </c>
    </row>
    <row r="170" spans="41:46" x14ac:dyDescent="0.35">
      <c r="AO170" t="s">
        <v>39</v>
      </c>
      <c r="AP170">
        <v>89</v>
      </c>
      <c r="AQ170" t="s">
        <v>20</v>
      </c>
      <c r="AR170" t="e">
        <v>#NAME?</v>
      </c>
      <c r="AS170" t="e">
        <v>#NAME?</v>
      </c>
      <c r="AT170">
        <v>89</v>
      </c>
    </row>
    <row r="171" spans="41:46" x14ac:dyDescent="0.35">
      <c r="AO171" t="s">
        <v>41</v>
      </c>
      <c r="AP171">
        <v>89</v>
      </c>
      <c r="AQ171" t="s">
        <v>20</v>
      </c>
      <c r="AR171" t="e">
        <v>#NAME?</v>
      </c>
      <c r="AS171" t="e">
        <v>#NAME?</v>
      </c>
      <c r="AT171">
        <v>89</v>
      </c>
    </row>
    <row r="172" spans="41:46" x14ac:dyDescent="0.35">
      <c r="AO172" t="s">
        <v>24</v>
      </c>
      <c r="AP172">
        <v>89</v>
      </c>
      <c r="AQ172" t="s">
        <v>20</v>
      </c>
      <c r="AR172" t="e">
        <v>#NAME?</v>
      </c>
      <c r="AS172" t="e">
        <v>#NAME?</v>
      </c>
      <c r="AT172">
        <v>89</v>
      </c>
    </row>
    <row r="173" spans="41:46" x14ac:dyDescent="0.35">
      <c r="AO173" t="s">
        <v>18</v>
      </c>
      <c r="AP173">
        <v>88</v>
      </c>
      <c r="AQ173" t="s">
        <v>20</v>
      </c>
      <c r="AR173" t="e">
        <v>#NAME?</v>
      </c>
      <c r="AS173" t="e">
        <v>#NAME?</v>
      </c>
      <c r="AT173">
        <v>88</v>
      </c>
    </row>
    <row r="174" spans="41:46" x14ac:dyDescent="0.35">
      <c r="AO174" t="s">
        <v>24</v>
      </c>
      <c r="AP174">
        <v>88</v>
      </c>
      <c r="AQ174" t="s">
        <v>20</v>
      </c>
      <c r="AR174" t="e">
        <v>#NAME?</v>
      </c>
      <c r="AS174" t="e">
        <v>#NAME?</v>
      </c>
      <c r="AT174">
        <v>88</v>
      </c>
    </row>
    <row r="175" spans="41:46" x14ac:dyDescent="0.35">
      <c r="AO175" t="s">
        <v>24</v>
      </c>
      <c r="AP175">
        <v>88</v>
      </c>
      <c r="AQ175" t="s">
        <v>20</v>
      </c>
      <c r="AR175" t="e">
        <v>#NAME?</v>
      </c>
      <c r="AS175" t="e">
        <v>#NAME?</v>
      </c>
      <c r="AT175">
        <v>88</v>
      </c>
    </row>
    <row r="176" spans="41:46" x14ac:dyDescent="0.35">
      <c r="AO176" t="s">
        <v>18</v>
      </c>
      <c r="AP176">
        <v>88</v>
      </c>
      <c r="AQ176" t="s">
        <v>20</v>
      </c>
      <c r="AR176" t="e">
        <v>#NAME?</v>
      </c>
      <c r="AS176" t="e">
        <v>#NAME?</v>
      </c>
      <c r="AT176">
        <v>88</v>
      </c>
    </row>
    <row r="177" spans="2:46" x14ac:dyDescent="0.35">
      <c r="AO177" t="s">
        <v>18</v>
      </c>
      <c r="AP177">
        <v>88</v>
      </c>
      <c r="AQ177" t="s">
        <v>20</v>
      </c>
      <c r="AR177" t="e">
        <v>#NAME?</v>
      </c>
      <c r="AS177" t="e">
        <v>#NAME?</v>
      </c>
      <c r="AT177">
        <v>88</v>
      </c>
    </row>
    <row r="178" spans="2:46" x14ac:dyDescent="0.35">
      <c r="AO178" t="s">
        <v>18</v>
      </c>
      <c r="AP178">
        <v>88</v>
      </c>
      <c r="AQ178" t="s">
        <v>20</v>
      </c>
      <c r="AR178" t="e">
        <v>#NAME?</v>
      </c>
      <c r="AS178" t="e">
        <v>#NAME?</v>
      </c>
      <c r="AT178">
        <v>88</v>
      </c>
    </row>
    <row r="179" spans="2:46" x14ac:dyDescent="0.35">
      <c r="AO179" t="s">
        <v>39</v>
      </c>
      <c r="AP179">
        <v>88</v>
      </c>
      <c r="AQ179" t="s">
        <v>20</v>
      </c>
      <c r="AR179" t="e">
        <v>#NAME?</v>
      </c>
      <c r="AS179" t="e">
        <v>#NAME?</v>
      </c>
      <c r="AT179">
        <v>88</v>
      </c>
    </row>
    <row r="180" spans="2:46" x14ac:dyDescent="0.35">
      <c r="AO180" t="s">
        <v>33</v>
      </c>
      <c r="AP180">
        <v>88</v>
      </c>
      <c r="AQ180" t="s">
        <v>20</v>
      </c>
      <c r="AR180" t="e">
        <v>#NAME?</v>
      </c>
      <c r="AS180" t="e">
        <v>#NAME?</v>
      </c>
      <c r="AT180">
        <v>88</v>
      </c>
    </row>
    <row r="181" spans="2:46" x14ac:dyDescent="0.35">
      <c r="AO181" t="s">
        <v>41</v>
      </c>
      <c r="AP181">
        <v>88</v>
      </c>
      <c r="AQ181" t="s">
        <v>20</v>
      </c>
      <c r="AR181" t="e">
        <v>#NAME?</v>
      </c>
      <c r="AS181" t="e">
        <v>#NAME?</v>
      </c>
      <c r="AT181">
        <v>88</v>
      </c>
    </row>
    <row r="182" spans="2:46" x14ac:dyDescent="0.35">
      <c r="AO182" t="s">
        <v>39</v>
      </c>
      <c r="AP182">
        <v>88</v>
      </c>
      <c r="AQ182" t="s">
        <v>20</v>
      </c>
      <c r="AR182" t="e">
        <v>#NAME?</v>
      </c>
      <c r="AS182" t="e">
        <v>#NAME?</v>
      </c>
      <c r="AT182">
        <v>88</v>
      </c>
    </row>
    <row r="183" spans="2:46" x14ac:dyDescent="0.35">
      <c r="AO183" t="s">
        <v>33</v>
      </c>
      <c r="AP183">
        <v>88</v>
      </c>
      <c r="AQ183" t="s">
        <v>20</v>
      </c>
      <c r="AR183" t="e">
        <v>#NAME?</v>
      </c>
      <c r="AS183" t="e">
        <v>#NAME?</v>
      </c>
      <c r="AT183">
        <v>88</v>
      </c>
    </row>
    <row r="184" spans="2:46" x14ac:dyDescent="0.35">
      <c r="AO184" t="s">
        <v>39</v>
      </c>
      <c r="AP184">
        <v>88</v>
      </c>
      <c r="AQ184" t="s">
        <v>20</v>
      </c>
      <c r="AR184" t="e">
        <v>#NAME?</v>
      </c>
      <c r="AS184" t="e">
        <v>#NAME?</v>
      </c>
      <c r="AT184">
        <v>88</v>
      </c>
    </row>
    <row r="185" spans="2:46" x14ac:dyDescent="0.35">
      <c r="AO185" t="s">
        <v>18</v>
      </c>
      <c r="AP185">
        <v>88</v>
      </c>
      <c r="AQ185" t="s">
        <v>20</v>
      </c>
      <c r="AR185" t="e">
        <v>#NAME?</v>
      </c>
      <c r="AS185" t="e">
        <v>#NAME?</v>
      </c>
      <c r="AT185">
        <v>88</v>
      </c>
    </row>
    <row r="186" spans="2:46" x14ac:dyDescent="0.35">
      <c r="AO186" t="s">
        <v>24</v>
      </c>
      <c r="AP186">
        <v>88</v>
      </c>
      <c r="AQ186" t="s">
        <v>20</v>
      </c>
      <c r="AR186" t="e">
        <v>#NAME?</v>
      </c>
      <c r="AS186" t="e">
        <v>#NAME?</v>
      </c>
      <c r="AT186">
        <v>88</v>
      </c>
    </row>
    <row r="187" spans="2:46" x14ac:dyDescent="0.35">
      <c r="AO187" t="s">
        <v>39</v>
      </c>
      <c r="AP187">
        <v>88</v>
      </c>
      <c r="AQ187" t="s">
        <v>20</v>
      </c>
      <c r="AR187" t="e">
        <v>#NAME?</v>
      </c>
      <c r="AS187" t="e">
        <v>#NAME?</v>
      </c>
      <c r="AT187">
        <v>88</v>
      </c>
    </row>
    <row r="188" spans="2:46" x14ac:dyDescent="0.35">
      <c r="AO188" t="s">
        <v>33</v>
      </c>
      <c r="AP188">
        <v>88</v>
      </c>
      <c r="AQ188" t="s">
        <v>20</v>
      </c>
      <c r="AR188" t="e">
        <v>#NAME?</v>
      </c>
      <c r="AS188" t="e">
        <v>#NAME?</v>
      </c>
      <c r="AT188">
        <v>88</v>
      </c>
    </row>
    <row r="189" spans="2:46" x14ac:dyDescent="0.35">
      <c r="AO189" t="s">
        <v>24</v>
      </c>
      <c r="AP189">
        <v>88</v>
      </c>
      <c r="AQ189" t="s">
        <v>20</v>
      </c>
      <c r="AR189" t="e">
        <v>#NAME?</v>
      </c>
      <c r="AS189" t="e">
        <v>#NAME?</v>
      </c>
      <c r="AT189">
        <v>88</v>
      </c>
    </row>
    <row r="190" spans="2:46" x14ac:dyDescent="0.35">
      <c r="B190" s="4" t="s">
        <v>46</v>
      </c>
      <c r="C190" s="4" t="s">
        <v>57</v>
      </c>
      <c r="D190" s="4" t="s">
        <v>58</v>
      </c>
      <c r="AO190" t="s">
        <v>18</v>
      </c>
      <c r="AP190">
        <v>88</v>
      </c>
      <c r="AQ190" t="s">
        <v>20</v>
      </c>
      <c r="AR190" t="e">
        <v>#NAME?</v>
      </c>
      <c r="AS190" t="e">
        <v>#NAME?</v>
      </c>
      <c r="AT190">
        <v>88</v>
      </c>
    </row>
    <row r="191" spans="2:46" x14ac:dyDescent="0.35">
      <c r="B191" s="2" t="s">
        <v>39</v>
      </c>
      <c r="C191">
        <v>76.909677419354836</v>
      </c>
      <c r="D191">
        <v>92.341935483870969</v>
      </c>
      <c r="AO191" t="s">
        <v>18</v>
      </c>
      <c r="AP191">
        <v>88</v>
      </c>
      <c r="AQ191" t="s">
        <v>20</v>
      </c>
      <c r="AR191" t="e">
        <v>#NAME?</v>
      </c>
      <c r="AS191" t="e">
        <v>#NAME?</v>
      </c>
      <c r="AT191">
        <v>88</v>
      </c>
    </row>
    <row r="192" spans="2:46" x14ac:dyDescent="0.35">
      <c r="B192" s="2" t="s">
        <v>33</v>
      </c>
      <c r="C192">
        <v>76.84210526315789</v>
      </c>
      <c r="D192">
        <v>92.233082706766922</v>
      </c>
      <c r="AO192" t="s">
        <v>39</v>
      </c>
      <c r="AP192">
        <v>88</v>
      </c>
      <c r="AQ192" t="s">
        <v>20</v>
      </c>
      <c r="AR192" t="e">
        <v>#NAME?</v>
      </c>
      <c r="AS192" t="e">
        <v>#NAME?</v>
      </c>
      <c r="AT192">
        <v>88</v>
      </c>
    </row>
    <row r="193" spans="2:46" x14ac:dyDescent="0.35">
      <c r="B193" s="2" t="s">
        <v>24</v>
      </c>
      <c r="C193">
        <v>76.019230769230774</v>
      </c>
      <c r="D193">
        <v>93.435897435897431</v>
      </c>
      <c r="AO193" t="s">
        <v>24</v>
      </c>
      <c r="AP193">
        <v>88</v>
      </c>
      <c r="AQ193" t="s">
        <v>20</v>
      </c>
      <c r="AR193" t="e">
        <v>#NAME?</v>
      </c>
      <c r="AS193" t="e">
        <v>#NAME?</v>
      </c>
      <c r="AT193">
        <v>88</v>
      </c>
    </row>
    <row r="194" spans="2:46" x14ac:dyDescent="0.35">
      <c r="B194" s="2" t="s">
        <v>41</v>
      </c>
      <c r="C194">
        <v>72.098039215686271</v>
      </c>
      <c r="D194">
        <v>91.679738562091501</v>
      </c>
      <c r="AO194" t="s">
        <v>39</v>
      </c>
      <c r="AP194">
        <v>88</v>
      </c>
      <c r="AQ194" t="s">
        <v>20</v>
      </c>
      <c r="AR194" t="e">
        <v>#NAME?</v>
      </c>
      <c r="AS194" t="e">
        <v>#NAME?</v>
      </c>
      <c r="AT194">
        <v>88</v>
      </c>
    </row>
    <row r="195" spans="2:46" x14ac:dyDescent="0.35">
      <c r="B195" s="2" t="s">
        <v>18</v>
      </c>
      <c r="C195">
        <v>72.084415584415581</v>
      </c>
      <c r="D195">
        <v>84.86363636363636</v>
      </c>
      <c r="AO195" t="s">
        <v>33</v>
      </c>
      <c r="AP195">
        <v>88</v>
      </c>
      <c r="AQ195" t="s">
        <v>20</v>
      </c>
      <c r="AR195" t="e">
        <v>#NAME?</v>
      </c>
      <c r="AS195" t="e">
        <v>#NAME?</v>
      </c>
      <c r="AT195">
        <v>88</v>
      </c>
    </row>
    <row r="196" spans="2:46" x14ac:dyDescent="0.35">
      <c r="B196" s="2" t="s">
        <v>37</v>
      </c>
      <c r="C196">
        <v>47.556249999999999</v>
      </c>
      <c r="D196">
        <v>91.6</v>
      </c>
      <c r="AO196" t="s">
        <v>39</v>
      </c>
      <c r="AP196">
        <v>88</v>
      </c>
      <c r="AQ196" t="s">
        <v>20</v>
      </c>
      <c r="AR196" t="e">
        <v>#NAME?</v>
      </c>
      <c r="AS196" t="e">
        <v>#NAME?</v>
      </c>
      <c r="AT196">
        <v>88</v>
      </c>
    </row>
    <row r="197" spans="2:46" x14ac:dyDescent="0.35">
      <c r="B197" s="2" t="s">
        <v>36</v>
      </c>
      <c r="C197">
        <v>46.287425149700596</v>
      </c>
      <c r="D197">
        <v>87.209580838323348</v>
      </c>
      <c r="AO197" t="s">
        <v>41</v>
      </c>
      <c r="AP197">
        <v>88</v>
      </c>
      <c r="AQ197" t="s">
        <v>20</v>
      </c>
      <c r="AR197" t="e">
        <v>#NAME?</v>
      </c>
      <c r="AS197" t="e">
        <v>#NAME?</v>
      </c>
      <c r="AT197">
        <v>88</v>
      </c>
    </row>
    <row r="198" spans="2:46" x14ac:dyDescent="0.35">
      <c r="B198" s="2" t="s">
        <v>26</v>
      </c>
      <c r="C198">
        <v>46.24</v>
      </c>
      <c r="D198">
        <v>90.868571428571428</v>
      </c>
      <c r="AO198" t="s">
        <v>39</v>
      </c>
      <c r="AP198">
        <v>88</v>
      </c>
      <c r="AQ198" t="s">
        <v>20</v>
      </c>
      <c r="AR198" t="e">
        <v>#NAME?</v>
      </c>
      <c r="AS198" t="e">
        <v>#NAME?</v>
      </c>
      <c r="AT198">
        <v>88</v>
      </c>
    </row>
    <row r="199" spans="2:46" x14ac:dyDescent="0.35">
      <c r="B199" s="2" t="s">
        <v>30</v>
      </c>
      <c r="C199">
        <v>45.816176470588232</v>
      </c>
      <c r="D199">
        <v>88.713235294117652</v>
      </c>
      <c r="AO199" t="s">
        <v>39</v>
      </c>
      <c r="AP199">
        <v>88</v>
      </c>
      <c r="AQ199" t="s">
        <v>20</v>
      </c>
      <c r="AR199" t="e">
        <v>#NAME?</v>
      </c>
      <c r="AS199" t="e">
        <v>#NAME?</v>
      </c>
      <c r="AT199">
        <v>88</v>
      </c>
    </row>
    <row r="200" spans="2:46" x14ac:dyDescent="0.35">
      <c r="B200" s="2" t="s">
        <v>34</v>
      </c>
      <c r="C200">
        <v>45.41317365269461</v>
      </c>
      <c r="D200">
        <v>87.047904191616766</v>
      </c>
      <c r="AO200" t="s">
        <v>24</v>
      </c>
      <c r="AP200">
        <v>88</v>
      </c>
      <c r="AQ200" t="s">
        <v>20</v>
      </c>
      <c r="AR200" t="e">
        <v>#NAME?</v>
      </c>
      <c r="AS200" t="e">
        <v>#NAME?</v>
      </c>
      <c r="AT200">
        <v>88</v>
      </c>
    </row>
    <row r="201" spans="2:46" x14ac:dyDescent="0.35">
      <c r="B201" s="2" t="s">
        <v>44</v>
      </c>
      <c r="C201">
        <v>44.305970149253731</v>
      </c>
      <c r="D201">
        <v>93.022388059701498</v>
      </c>
      <c r="AO201" t="s">
        <v>18</v>
      </c>
      <c r="AP201">
        <v>88</v>
      </c>
      <c r="AQ201" t="s">
        <v>20</v>
      </c>
      <c r="AR201" t="e">
        <v>#NAME?</v>
      </c>
      <c r="AS201" t="e">
        <v>#NAME?</v>
      </c>
      <c r="AT201">
        <v>88</v>
      </c>
    </row>
    <row r="202" spans="2:46" x14ac:dyDescent="0.35">
      <c r="B202" s="2" t="s">
        <v>28</v>
      </c>
      <c r="C202">
        <v>44.039735099337747</v>
      </c>
      <c r="D202">
        <v>93.125827814569533</v>
      </c>
      <c r="AO202" t="s">
        <v>39</v>
      </c>
      <c r="AP202">
        <v>88</v>
      </c>
      <c r="AQ202" t="s">
        <v>20</v>
      </c>
      <c r="AR202" t="e">
        <v>#NAME?</v>
      </c>
      <c r="AS202" t="e">
        <v>#NAME?</v>
      </c>
      <c r="AT202">
        <v>88</v>
      </c>
    </row>
    <row r="203" spans="2:46" x14ac:dyDescent="0.35">
      <c r="B203" s="2" t="s">
        <v>32</v>
      </c>
      <c r="C203">
        <v>44.031847133757964</v>
      </c>
      <c r="D203">
        <v>89.566878980891715</v>
      </c>
      <c r="AO203" t="s">
        <v>41</v>
      </c>
      <c r="AP203">
        <v>88</v>
      </c>
      <c r="AQ203" t="s">
        <v>20</v>
      </c>
      <c r="AR203" t="e">
        <v>#NAME?</v>
      </c>
      <c r="AS203" t="e">
        <v>#NAME?</v>
      </c>
      <c r="AT203">
        <v>88</v>
      </c>
    </row>
    <row r="204" spans="2:46" x14ac:dyDescent="0.35">
      <c r="B204" s="2" t="s">
        <v>42</v>
      </c>
      <c r="C204">
        <v>44.01418439716312</v>
      </c>
      <c r="D204">
        <v>97.411347517730491</v>
      </c>
      <c r="AO204" t="s">
        <v>18</v>
      </c>
      <c r="AP204">
        <v>88</v>
      </c>
      <c r="AQ204" t="s">
        <v>20</v>
      </c>
      <c r="AR204" t="e">
        <v>#NAME?</v>
      </c>
      <c r="AS204" t="e">
        <v>#NAME?</v>
      </c>
      <c r="AT204">
        <v>88</v>
      </c>
    </row>
    <row r="205" spans="2:46" x14ac:dyDescent="0.35">
      <c r="B205" s="2" t="s">
        <v>35</v>
      </c>
      <c r="C205">
        <v>43.598484848484851</v>
      </c>
      <c r="D205">
        <v>95.848484848484844</v>
      </c>
      <c r="AO205" t="s">
        <v>39</v>
      </c>
      <c r="AP205">
        <v>88</v>
      </c>
      <c r="AQ205" t="s">
        <v>20</v>
      </c>
      <c r="AR205" t="e">
        <v>#NAME?</v>
      </c>
      <c r="AS205" t="e">
        <v>#NAME?</v>
      </c>
      <c r="AT205">
        <v>88</v>
      </c>
    </row>
    <row r="206" spans="2:46" x14ac:dyDescent="0.35">
      <c r="B206" s="2" t="s">
        <v>40</v>
      </c>
      <c r="C206">
        <v>16.583333333333332</v>
      </c>
      <c r="D206">
        <v>88.946969696969703</v>
      </c>
      <c r="AO206" t="s">
        <v>39</v>
      </c>
      <c r="AP206">
        <v>87</v>
      </c>
      <c r="AQ206" t="s">
        <v>20</v>
      </c>
      <c r="AR206" t="e">
        <v>#NAME?</v>
      </c>
      <c r="AS206" t="e">
        <v>#NAME?</v>
      </c>
      <c r="AT206">
        <v>87</v>
      </c>
    </row>
    <row r="207" spans="2:46" x14ac:dyDescent="0.35">
      <c r="B207" s="2" t="s">
        <v>31</v>
      </c>
      <c r="C207">
        <v>15.897590361445783</v>
      </c>
      <c r="D207">
        <v>93.506024096385545</v>
      </c>
      <c r="AO207" t="s">
        <v>39</v>
      </c>
      <c r="AP207">
        <v>87</v>
      </c>
      <c r="AQ207" t="s">
        <v>20</v>
      </c>
      <c r="AR207" t="e">
        <v>#NAME?</v>
      </c>
      <c r="AS207" t="e">
        <v>#NAME?</v>
      </c>
      <c r="AT207">
        <v>87</v>
      </c>
    </row>
    <row r="208" spans="2:46" x14ac:dyDescent="0.35">
      <c r="B208" s="2" t="s">
        <v>29</v>
      </c>
      <c r="C208">
        <v>15.807142857142857</v>
      </c>
      <c r="D208">
        <v>91.48571428571428</v>
      </c>
      <c r="AO208" t="s">
        <v>41</v>
      </c>
      <c r="AP208">
        <v>87</v>
      </c>
      <c r="AQ208" t="s">
        <v>20</v>
      </c>
      <c r="AR208" t="e">
        <v>#NAME?</v>
      </c>
      <c r="AS208" t="e">
        <v>#NAME?</v>
      </c>
      <c r="AT208">
        <v>87</v>
      </c>
    </row>
    <row r="209" spans="2:46" x14ac:dyDescent="0.35">
      <c r="B209" s="2" t="s">
        <v>21</v>
      </c>
      <c r="C209">
        <v>15.543624161073826</v>
      </c>
      <c r="D209">
        <v>88.053691275167779</v>
      </c>
      <c r="AO209" t="s">
        <v>24</v>
      </c>
      <c r="AP209">
        <v>87</v>
      </c>
      <c r="AQ209" t="s">
        <v>20</v>
      </c>
      <c r="AR209" t="e">
        <v>#NAME?</v>
      </c>
      <c r="AS209" t="e">
        <v>#NAME?</v>
      </c>
      <c r="AT209">
        <v>87</v>
      </c>
    </row>
    <row r="210" spans="2:46" x14ac:dyDescent="0.35">
      <c r="B210" s="2" t="s">
        <v>43</v>
      </c>
      <c r="C210">
        <v>15.471830985915492</v>
      </c>
      <c r="D210">
        <v>90.718309859154928</v>
      </c>
      <c r="AO210" t="s">
        <v>39</v>
      </c>
      <c r="AP210">
        <v>87</v>
      </c>
      <c r="AQ210" t="s">
        <v>20</v>
      </c>
      <c r="AR210" t="e">
        <v>#NAME?</v>
      </c>
      <c r="AS210" t="e">
        <v>#NAME?</v>
      </c>
      <c r="AT210">
        <v>87</v>
      </c>
    </row>
    <row r="211" spans="2:46" x14ac:dyDescent="0.35">
      <c r="AO211" t="s">
        <v>33</v>
      </c>
      <c r="AP211">
        <v>87</v>
      </c>
      <c r="AQ211" t="s">
        <v>20</v>
      </c>
      <c r="AR211" t="e">
        <v>#NAME?</v>
      </c>
      <c r="AS211" t="e">
        <v>#NAME?</v>
      </c>
      <c r="AT211">
        <v>87</v>
      </c>
    </row>
    <row r="212" spans="2:46" x14ac:dyDescent="0.35">
      <c r="AO212" t="s">
        <v>18</v>
      </c>
      <c r="AP212">
        <v>87</v>
      </c>
      <c r="AQ212" t="s">
        <v>20</v>
      </c>
      <c r="AR212" t="e">
        <v>#NAME?</v>
      </c>
      <c r="AS212" t="e">
        <v>#NAME?</v>
      </c>
      <c r="AT212">
        <v>87</v>
      </c>
    </row>
    <row r="213" spans="2:46" x14ac:dyDescent="0.35">
      <c r="AO213" t="s">
        <v>33</v>
      </c>
      <c r="AP213">
        <v>87</v>
      </c>
      <c r="AQ213" t="s">
        <v>20</v>
      </c>
      <c r="AR213" t="e">
        <v>#NAME?</v>
      </c>
      <c r="AS213" t="e">
        <v>#NAME?</v>
      </c>
      <c r="AT213">
        <v>87</v>
      </c>
    </row>
    <row r="214" spans="2:46" x14ac:dyDescent="0.35">
      <c r="B214" s="1" t="s">
        <v>46</v>
      </c>
      <c r="C214" t="s">
        <v>57</v>
      </c>
      <c r="D214" t="s">
        <v>72</v>
      </c>
      <c r="F214" s="4" t="s">
        <v>46</v>
      </c>
      <c r="G214" s="4" t="s">
        <v>57</v>
      </c>
      <c r="H214" s="4" t="s">
        <v>72</v>
      </c>
      <c r="AO214" t="s">
        <v>24</v>
      </c>
      <c r="AP214">
        <v>87</v>
      </c>
      <c r="AQ214" t="s">
        <v>20</v>
      </c>
      <c r="AR214" t="e">
        <v>#NAME?</v>
      </c>
      <c r="AS214" t="e">
        <v>#NAME?</v>
      </c>
      <c r="AT214">
        <v>87</v>
      </c>
    </row>
    <row r="215" spans="2:46" x14ac:dyDescent="0.35">
      <c r="B215" s="2" t="s">
        <v>29</v>
      </c>
      <c r="C215">
        <v>15.807142857142857</v>
      </c>
      <c r="D215">
        <v>90.756428571428614</v>
      </c>
      <c r="F215" s="2" t="s">
        <v>39</v>
      </c>
      <c r="G215">
        <v>76.909677419354836</v>
      </c>
      <c r="H215">
        <v>87.209032258064497</v>
      </c>
      <c r="AO215" t="s">
        <v>39</v>
      </c>
      <c r="AP215">
        <v>87</v>
      </c>
      <c r="AQ215" t="s">
        <v>20</v>
      </c>
      <c r="AR215" t="e">
        <v>#NAME?</v>
      </c>
      <c r="AS215" t="e">
        <v>#NAME?</v>
      </c>
      <c r="AT215">
        <v>87</v>
      </c>
    </row>
    <row r="216" spans="2:46" x14ac:dyDescent="0.35">
      <c r="B216" s="2" t="s">
        <v>42</v>
      </c>
      <c r="C216">
        <v>44.01418439716312</v>
      </c>
      <c r="D216">
        <v>91.407801418439661</v>
      </c>
      <c r="F216" s="2" t="s">
        <v>33</v>
      </c>
      <c r="G216">
        <v>76.84210526315789</v>
      </c>
      <c r="H216">
        <v>87.490977443609012</v>
      </c>
      <c r="AO216" t="s">
        <v>39</v>
      </c>
      <c r="AP216">
        <v>87</v>
      </c>
      <c r="AQ216" t="s">
        <v>20</v>
      </c>
      <c r="AR216" t="e">
        <v>#NAME?</v>
      </c>
      <c r="AS216" t="e">
        <v>#NAME?</v>
      </c>
      <c r="AT216">
        <v>87</v>
      </c>
    </row>
    <row r="217" spans="2:46" x14ac:dyDescent="0.35">
      <c r="B217" s="2" t="s">
        <v>24</v>
      </c>
      <c r="C217">
        <v>76.019230769230774</v>
      </c>
      <c r="D217">
        <v>90.799358974359009</v>
      </c>
      <c r="F217" s="2" t="s">
        <v>24</v>
      </c>
      <c r="G217">
        <v>76.019230769230774</v>
      </c>
      <c r="H217">
        <v>90.799358974358981</v>
      </c>
      <c r="AO217" t="s">
        <v>18</v>
      </c>
      <c r="AP217">
        <v>87</v>
      </c>
      <c r="AQ217" t="s">
        <v>20</v>
      </c>
      <c r="AR217" t="e">
        <v>#NAME?</v>
      </c>
      <c r="AS217" t="e">
        <v>#NAME?</v>
      </c>
      <c r="AT217">
        <v>87</v>
      </c>
    </row>
    <row r="218" spans="2:46" x14ac:dyDescent="0.35">
      <c r="B218" s="2" t="s">
        <v>33</v>
      </c>
      <c r="C218">
        <v>76.84210526315789</v>
      </c>
      <c r="D218">
        <v>87.490977443608969</v>
      </c>
      <c r="F218" s="2" t="s">
        <v>41</v>
      </c>
      <c r="G218">
        <v>72.098039215686271</v>
      </c>
      <c r="H218">
        <v>84.519607843137237</v>
      </c>
      <c r="AO218" t="s">
        <v>33</v>
      </c>
      <c r="AP218">
        <v>87</v>
      </c>
      <c r="AQ218" t="s">
        <v>20</v>
      </c>
      <c r="AR218" t="e">
        <v>#NAME?</v>
      </c>
      <c r="AS218" t="e">
        <v>#NAME?</v>
      </c>
      <c r="AT218">
        <v>87</v>
      </c>
    </row>
    <row r="219" spans="2:46" x14ac:dyDescent="0.35">
      <c r="B219" s="2" t="s">
        <v>36</v>
      </c>
      <c r="C219">
        <v>46.287425149700596</v>
      </c>
      <c r="D219">
        <v>90.632934131736548</v>
      </c>
      <c r="F219" s="2" t="s">
        <v>18</v>
      </c>
      <c r="G219">
        <v>72.084415584415581</v>
      </c>
      <c r="H219">
        <v>87.293506493506513</v>
      </c>
      <c r="AO219" t="s">
        <v>39</v>
      </c>
      <c r="AP219">
        <v>87</v>
      </c>
      <c r="AQ219" t="s">
        <v>20</v>
      </c>
      <c r="AR219" t="e">
        <v>#NAME?</v>
      </c>
      <c r="AS219" t="e">
        <v>#NAME?</v>
      </c>
      <c r="AT219">
        <v>87</v>
      </c>
    </row>
    <row r="220" spans="2:46" x14ac:dyDescent="0.35">
      <c r="B220" s="2" t="s">
        <v>40</v>
      </c>
      <c r="C220">
        <v>16.583333333333332</v>
      </c>
      <c r="D220">
        <v>89.093939393939337</v>
      </c>
      <c r="F220" s="2" t="s">
        <v>37</v>
      </c>
      <c r="G220">
        <v>47.556249999999999</v>
      </c>
      <c r="H220">
        <v>96.425624999999968</v>
      </c>
      <c r="AO220" t="s">
        <v>39</v>
      </c>
      <c r="AP220">
        <v>87</v>
      </c>
      <c r="AQ220" t="s">
        <v>20</v>
      </c>
      <c r="AR220" t="e">
        <v>#NAME?</v>
      </c>
      <c r="AS220" t="e">
        <v>#NAME?</v>
      </c>
      <c r="AT220">
        <v>87</v>
      </c>
    </row>
    <row r="221" spans="2:46" x14ac:dyDescent="0.35">
      <c r="B221" s="2" t="s">
        <v>28</v>
      </c>
      <c r="C221">
        <v>44.039735099337747</v>
      </c>
      <c r="D221">
        <v>88.031125827814591</v>
      </c>
      <c r="F221" s="2" t="s">
        <v>36</v>
      </c>
      <c r="G221">
        <v>46.287425149700596</v>
      </c>
      <c r="H221">
        <v>90.632934131736533</v>
      </c>
      <c r="AO221" t="s">
        <v>33</v>
      </c>
      <c r="AP221">
        <v>87</v>
      </c>
      <c r="AQ221" t="s">
        <v>20</v>
      </c>
      <c r="AR221" t="e">
        <v>#NAME?</v>
      </c>
      <c r="AS221" t="e">
        <v>#NAME?</v>
      </c>
      <c r="AT221">
        <v>87</v>
      </c>
    </row>
    <row r="222" spans="2:46" x14ac:dyDescent="0.35">
      <c r="B222" s="2" t="s">
        <v>37</v>
      </c>
      <c r="C222">
        <v>47.556249999999999</v>
      </c>
      <c r="D222">
        <v>96.425624999999926</v>
      </c>
      <c r="F222" s="2" t="s">
        <v>26</v>
      </c>
      <c r="G222">
        <v>46.24</v>
      </c>
      <c r="H222">
        <v>90.268000000000001</v>
      </c>
      <c r="AO222" t="s">
        <v>18</v>
      </c>
      <c r="AP222">
        <v>87</v>
      </c>
      <c r="AQ222" t="s">
        <v>20</v>
      </c>
      <c r="AR222" t="e">
        <v>#NAME?</v>
      </c>
      <c r="AS222" t="e">
        <v>#NAME?</v>
      </c>
      <c r="AT222">
        <v>87</v>
      </c>
    </row>
    <row r="223" spans="2:46" x14ac:dyDescent="0.35">
      <c r="B223" s="2" t="s">
        <v>32</v>
      </c>
      <c r="C223">
        <v>44.031847133757964</v>
      </c>
      <c r="D223">
        <v>89.243312101910874</v>
      </c>
      <c r="F223" s="2" t="s">
        <v>30</v>
      </c>
      <c r="G223">
        <v>45.816176470588232</v>
      </c>
      <c r="H223">
        <v>89.811029411764693</v>
      </c>
      <c r="AO223" t="s">
        <v>18</v>
      </c>
      <c r="AP223">
        <v>87</v>
      </c>
      <c r="AQ223" t="s">
        <v>20</v>
      </c>
      <c r="AR223" t="e">
        <v>#NAME?</v>
      </c>
      <c r="AS223" t="e">
        <v>#NAME?</v>
      </c>
      <c r="AT223">
        <v>87</v>
      </c>
    </row>
    <row r="224" spans="2:46" x14ac:dyDescent="0.35">
      <c r="B224" s="2" t="s">
        <v>35</v>
      </c>
      <c r="C224">
        <v>43.598484848484851</v>
      </c>
      <c r="D224">
        <v>92.443181818181799</v>
      </c>
      <c r="F224" s="2" t="s">
        <v>34</v>
      </c>
      <c r="G224">
        <v>45.41317365269461</v>
      </c>
      <c r="H224">
        <v>87.985029940119745</v>
      </c>
      <c r="AO224" t="s">
        <v>39</v>
      </c>
      <c r="AP224">
        <v>87</v>
      </c>
      <c r="AQ224" t="s">
        <v>20</v>
      </c>
      <c r="AR224" t="e">
        <v>#NAME?</v>
      </c>
      <c r="AS224" t="e">
        <v>#NAME?</v>
      </c>
      <c r="AT224">
        <v>87</v>
      </c>
    </row>
    <row r="225" spans="2:46" x14ac:dyDescent="0.35">
      <c r="B225" s="2" t="s">
        <v>44</v>
      </c>
      <c r="C225">
        <v>44.305970149253731</v>
      </c>
      <c r="D225">
        <v>86.457462686567197</v>
      </c>
      <c r="F225" s="2" t="s">
        <v>44</v>
      </c>
      <c r="G225">
        <v>44.305970149253731</v>
      </c>
      <c r="H225">
        <v>86.457462686567226</v>
      </c>
      <c r="AO225" t="s">
        <v>18</v>
      </c>
      <c r="AP225">
        <v>87</v>
      </c>
      <c r="AQ225" t="s">
        <v>20</v>
      </c>
      <c r="AR225" t="e">
        <v>#NAME?</v>
      </c>
      <c r="AS225" t="e">
        <v>#NAME?</v>
      </c>
      <c r="AT225">
        <v>87</v>
      </c>
    </row>
    <row r="226" spans="2:46" x14ac:dyDescent="0.35">
      <c r="B226" s="2" t="s">
        <v>30</v>
      </c>
      <c r="C226">
        <v>45.816176470588232</v>
      </c>
      <c r="D226">
        <v>89.81102941176465</v>
      </c>
      <c r="F226" s="2" t="s">
        <v>28</v>
      </c>
      <c r="G226">
        <v>44.039735099337747</v>
      </c>
      <c r="H226">
        <v>88.031125827814591</v>
      </c>
      <c r="AO226" t="s">
        <v>41</v>
      </c>
      <c r="AP226">
        <v>87</v>
      </c>
      <c r="AQ226" t="s">
        <v>20</v>
      </c>
      <c r="AR226" t="e">
        <v>#NAME?</v>
      </c>
      <c r="AS226" t="e">
        <v>#NAME?</v>
      </c>
      <c r="AT226">
        <v>87</v>
      </c>
    </row>
    <row r="227" spans="2:46" x14ac:dyDescent="0.35">
      <c r="B227" s="2" t="s">
        <v>43</v>
      </c>
      <c r="C227">
        <v>15.471830985915492</v>
      </c>
      <c r="D227">
        <v>88.953521126760506</v>
      </c>
      <c r="F227" s="2" t="s">
        <v>32</v>
      </c>
      <c r="G227">
        <v>44.031847133757964</v>
      </c>
      <c r="H227">
        <v>89.243312101910831</v>
      </c>
      <c r="AO227" t="s">
        <v>41</v>
      </c>
      <c r="AP227">
        <v>87</v>
      </c>
      <c r="AQ227" t="s">
        <v>20</v>
      </c>
      <c r="AR227" t="e">
        <v>#NAME?</v>
      </c>
      <c r="AS227" t="e">
        <v>#NAME?</v>
      </c>
      <c r="AT227">
        <v>87</v>
      </c>
    </row>
    <row r="228" spans="2:46" x14ac:dyDescent="0.35">
      <c r="B228" s="2" t="s">
        <v>21</v>
      </c>
      <c r="C228">
        <v>15.543624161073826</v>
      </c>
      <c r="D228">
        <v>87.208724832214727</v>
      </c>
      <c r="F228" s="2" t="s">
        <v>42</v>
      </c>
      <c r="G228">
        <v>44.014184399999998</v>
      </c>
      <c r="H228">
        <v>91.407801418439732</v>
      </c>
      <c r="AO228" t="s">
        <v>24</v>
      </c>
      <c r="AP228">
        <v>87</v>
      </c>
      <c r="AQ228" t="s">
        <v>20</v>
      </c>
      <c r="AR228" t="e">
        <v>#NAME?</v>
      </c>
      <c r="AS228" t="e">
        <v>#NAME?</v>
      </c>
      <c r="AT228">
        <v>87</v>
      </c>
    </row>
    <row r="229" spans="2:46" x14ac:dyDescent="0.35">
      <c r="B229" s="2" t="s">
        <v>39</v>
      </c>
      <c r="C229">
        <v>76.909677419354836</v>
      </c>
      <c r="D229">
        <v>87.209032258064511</v>
      </c>
      <c r="F229" s="2" t="s">
        <v>35</v>
      </c>
      <c r="G229">
        <v>43.598484848484851</v>
      </c>
      <c r="H229">
        <v>92.443181818181841</v>
      </c>
      <c r="AO229" t="s">
        <v>24</v>
      </c>
      <c r="AP229">
        <v>86</v>
      </c>
      <c r="AQ229" t="s">
        <v>20</v>
      </c>
      <c r="AR229" t="e">
        <v>#NAME?</v>
      </c>
      <c r="AS229" t="e">
        <v>#NAME?</v>
      </c>
      <c r="AT229">
        <v>86</v>
      </c>
    </row>
    <row r="230" spans="2:46" x14ac:dyDescent="0.35">
      <c r="B230" s="2" t="s">
        <v>18</v>
      </c>
      <c r="C230">
        <v>72.084415584415581</v>
      </c>
      <c r="D230">
        <v>87.293506493506499</v>
      </c>
      <c r="F230" s="2" t="s">
        <v>40</v>
      </c>
      <c r="G230">
        <v>16.583333333333332</v>
      </c>
      <c r="H230">
        <v>89.093939393939351</v>
      </c>
      <c r="AO230" t="s">
        <v>33</v>
      </c>
      <c r="AP230">
        <v>86</v>
      </c>
      <c r="AQ230" t="s">
        <v>20</v>
      </c>
      <c r="AR230" t="e">
        <v>#NAME?</v>
      </c>
      <c r="AS230" t="e">
        <v>#NAME?</v>
      </c>
      <c r="AT230">
        <v>86</v>
      </c>
    </row>
    <row r="231" spans="2:46" x14ac:dyDescent="0.35">
      <c r="B231" s="2" t="s">
        <v>26</v>
      </c>
      <c r="C231">
        <v>46.24</v>
      </c>
      <c r="D231">
        <v>90.267999999999972</v>
      </c>
      <c r="F231" s="2" t="s">
        <v>31</v>
      </c>
      <c r="G231">
        <v>15.897590361445783</v>
      </c>
      <c r="H231">
        <v>90.886746987951824</v>
      </c>
      <c r="AO231" t="s">
        <v>39</v>
      </c>
      <c r="AP231">
        <v>86</v>
      </c>
      <c r="AQ231" t="s">
        <v>20</v>
      </c>
      <c r="AR231" t="e">
        <v>#NAME?</v>
      </c>
      <c r="AS231" t="e">
        <v>#NAME?</v>
      </c>
      <c r="AT231">
        <v>86</v>
      </c>
    </row>
    <row r="232" spans="2:46" x14ac:dyDescent="0.35">
      <c r="B232" s="2" t="s">
        <v>31</v>
      </c>
      <c r="C232">
        <v>15.897590361445783</v>
      </c>
      <c r="D232">
        <v>90.886746987951796</v>
      </c>
      <c r="F232" s="2" t="s">
        <v>29</v>
      </c>
      <c r="G232">
        <v>15.807142857142857</v>
      </c>
      <c r="H232">
        <v>90.756428571428629</v>
      </c>
      <c r="AO232" t="s">
        <v>18</v>
      </c>
      <c r="AP232">
        <v>86</v>
      </c>
      <c r="AQ232" t="s">
        <v>20</v>
      </c>
      <c r="AR232" t="e">
        <v>#NAME?</v>
      </c>
      <c r="AS232" t="e">
        <v>#NAME?</v>
      </c>
      <c r="AT232">
        <v>86</v>
      </c>
    </row>
    <row r="233" spans="2:46" x14ac:dyDescent="0.35">
      <c r="B233" s="2" t="s">
        <v>41</v>
      </c>
      <c r="C233">
        <v>72.098039215686271</v>
      </c>
      <c r="D233">
        <v>84.519607843137308</v>
      </c>
      <c r="F233" s="2" t="s">
        <v>21</v>
      </c>
      <c r="G233">
        <v>15.543624161073826</v>
      </c>
      <c r="H233">
        <v>87.208724832214727</v>
      </c>
      <c r="AO233" t="s">
        <v>41</v>
      </c>
      <c r="AP233">
        <v>86</v>
      </c>
      <c r="AQ233" t="s">
        <v>20</v>
      </c>
      <c r="AR233" t="e">
        <v>#NAME?</v>
      </c>
      <c r="AS233" t="e">
        <v>#NAME?</v>
      </c>
      <c r="AT233">
        <v>86</v>
      </c>
    </row>
    <row r="234" spans="2:46" x14ac:dyDescent="0.35">
      <c r="B234" s="2" t="s">
        <v>34</v>
      </c>
      <c r="C234">
        <v>45.41317365269461</v>
      </c>
      <c r="D234">
        <v>87.98502994011983</v>
      </c>
      <c r="F234" s="2" t="s">
        <v>43</v>
      </c>
      <c r="G234">
        <v>15.471830985915492</v>
      </c>
      <c r="H234">
        <v>88.953521126760549</v>
      </c>
      <c r="AO234" t="s">
        <v>41</v>
      </c>
      <c r="AP234">
        <v>86</v>
      </c>
      <c r="AQ234" t="s">
        <v>20</v>
      </c>
      <c r="AR234" t="e">
        <v>#NAME?</v>
      </c>
      <c r="AS234" t="e">
        <v>#NAME?</v>
      </c>
      <c r="AT234">
        <v>86</v>
      </c>
    </row>
    <row r="235" spans="2:46" x14ac:dyDescent="0.35">
      <c r="B235" s="2" t="s">
        <v>47</v>
      </c>
      <c r="C235">
        <v>45.464333333333336</v>
      </c>
      <c r="D235">
        <v>89.373599999999769</v>
      </c>
      <c r="AO235" t="s">
        <v>33</v>
      </c>
      <c r="AP235">
        <v>86</v>
      </c>
      <c r="AQ235" t="s">
        <v>20</v>
      </c>
      <c r="AR235" t="e">
        <v>#NAME?</v>
      </c>
      <c r="AS235" t="e">
        <v>#NAME?</v>
      </c>
      <c r="AT235">
        <v>86</v>
      </c>
    </row>
    <row r="236" spans="2:46" x14ac:dyDescent="0.35">
      <c r="AO236" t="s">
        <v>33</v>
      </c>
      <c r="AP236">
        <v>86</v>
      </c>
      <c r="AQ236" t="s">
        <v>20</v>
      </c>
      <c r="AR236" t="e">
        <v>#NAME?</v>
      </c>
      <c r="AS236" t="e">
        <v>#NAME?</v>
      </c>
      <c r="AT236">
        <v>86</v>
      </c>
    </row>
    <row r="237" spans="2:46" x14ac:dyDescent="0.35">
      <c r="AO237" t="s">
        <v>41</v>
      </c>
      <c r="AP237">
        <v>86</v>
      </c>
      <c r="AQ237" t="s">
        <v>20</v>
      </c>
      <c r="AR237" t="e">
        <v>#NAME?</v>
      </c>
      <c r="AS237" t="e">
        <v>#NAME?</v>
      </c>
      <c r="AT237">
        <v>86</v>
      </c>
    </row>
    <row r="238" spans="2:46" x14ac:dyDescent="0.35">
      <c r="AO238" t="s">
        <v>18</v>
      </c>
      <c r="AP238">
        <v>86</v>
      </c>
      <c r="AQ238" t="s">
        <v>20</v>
      </c>
      <c r="AR238" t="e">
        <v>#NAME?</v>
      </c>
      <c r="AS238" t="e">
        <v>#NAME?</v>
      </c>
      <c r="AT238">
        <v>86</v>
      </c>
    </row>
    <row r="239" spans="2:46" x14ac:dyDescent="0.35">
      <c r="AO239" t="s">
        <v>18</v>
      </c>
      <c r="AP239">
        <v>86</v>
      </c>
      <c r="AQ239" t="s">
        <v>20</v>
      </c>
      <c r="AR239" t="e">
        <v>#NAME?</v>
      </c>
      <c r="AS239" t="e">
        <v>#NAME?</v>
      </c>
      <c r="AT239">
        <v>86</v>
      </c>
    </row>
    <row r="240" spans="2:46" x14ac:dyDescent="0.35">
      <c r="B240" s="1" t="s">
        <v>46</v>
      </c>
      <c r="C240" t="s">
        <v>57</v>
      </c>
      <c r="D240" t="s">
        <v>73</v>
      </c>
      <c r="F240" t="s">
        <v>46</v>
      </c>
      <c r="G240" t="s">
        <v>57</v>
      </c>
      <c r="H240" t="s">
        <v>73</v>
      </c>
      <c r="AO240" t="s">
        <v>39</v>
      </c>
      <c r="AP240">
        <v>86</v>
      </c>
      <c r="AQ240" t="s">
        <v>20</v>
      </c>
      <c r="AR240" t="e">
        <v>#NAME?</v>
      </c>
      <c r="AS240" t="e">
        <v>#NAME?</v>
      </c>
      <c r="AT240">
        <v>86</v>
      </c>
    </row>
    <row r="241" spans="2:46" x14ac:dyDescent="0.35">
      <c r="B241" s="2" t="s">
        <v>39</v>
      </c>
      <c r="C241">
        <v>76.909677419354836</v>
      </c>
      <c r="D241">
        <v>44.726451612903233</v>
      </c>
      <c r="F241" t="s">
        <v>39</v>
      </c>
      <c r="G241">
        <v>76.909677419354836</v>
      </c>
      <c r="H241">
        <v>44.726451612903254</v>
      </c>
      <c r="AO241" t="s">
        <v>24</v>
      </c>
      <c r="AP241">
        <v>86</v>
      </c>
      <c r="AQ241" t="s">
        <v>20</v>
      </c>
      <c r="AR241" t="e">
        <v>#NAME?</v>
      </c>
      <c r="AS241" t="e">
        <v>#NAME?</v>
      </c>
      <c r="AT241">
        <v>86</v>
      </c>
    </row>
    <row r="242" spans="2:46" x14ac:dyDescent="0.35">
      <c r="B242" s="2" t="s">
        <v>33</v>
      </c>
      <c r="C242">
        <v>76.84210526315789</v>
      </c>
      <c r="D242">
        <v>46.303007518796981</v>
      </c>
      <c r="F242" t="s">
        <v>33</v>
      </c>
      <c r="G242">
        <v>76.84210526315789</v>
      </c>
      <c r="H242">
        <v>46.303007518796989</v>
      </c>
      <c r="AO242" t="s">
        <v>18</v>
      </c>
      <c r="AP242">
        <v>86</v>
      </c>
      <c r="AQ242" t="s">
        <v>20</v>
      </c>
      <c r="AR242" t="e">
        <v>#NAME?</v>
      </c>
      <c r="AS242" t="e">
        <v>#NAME?</v>
      </c>
      <c r="AT242">
        <v>86</v>
      </c>
    </row>
    <row r="243" spans="2:46" x14ac:dyDescent="0.35">
      <c r="B243" s="2" t="s">
        <v>24</v>
      </c>
      <c r="C243">
        <v>76.019230769230774</v>
      </c>
      <c r="D243">
        <v>45.303846153846152</v>
      </c>
      <c r="F243" t="s">
        <v>24</v>
      </c>
      <c r="G243">
        <v>76.019230769230774</v>
      </c>
      <c r="H243">
        <v>45.303846153846145</v>
      </c>
      <c r="AO243" t="s">
        <v>18</v>
      </c>
      <c r="AP243">
        <v>86</v>
      </c>
      <c r="AQ243" t="s">
        <v>20</v>
      </c>
      <c r="AR243" t="e">
        <v>#NAME?</v>
      </c>
      <c r="AS243" t="e">
        <v>#NAME?</v>
      </c>
      <c r="AT243">
        <v>86</v>
      </c>
    </row>
    <row r="244" spans="2:46" x14ac:dyDescent="0.35">
      <c r="B244" s="2" t="s">
        <v>41</v>
      </c>
      <c r="C244">
        <v>72.098039215686271</v>
      </c>
      <c r="D244">
        <v>46.290849673202636</v>
      </c>
      <c r="F244" t="s">
        <v>41</v>
      </c>
      <c r="G244">
        <v>72.098039215686271</v>
      </c>
      <c r="H244">
        <v>46.290849673202594</v>
      </c>
      <c r="AO244" t="s">
        <v>39</v>
      </c>
      <c r="AP244">
        <v>86</v>
      </c>
      <c r="AQ244" t="s">
        <v>20</v>
      </c>
      <c r="AR244" t="e">
        <v>#NAME?</v>
      </c>
      <c r="AS244" t="e">
        <v>#NAME?</v>
      </c>
      <c r="AT244">
        <v>86</v>
      </c>
    </row>
    <row r="245" spans="2:46" x14ac:dyDescent="0.35">
      <c r="B245" s="2" t="s">
        <v>18</v>
      </c>
      <c r="C245">
        <v>72.084415584415581</v>
      </c>
      <c r="D245">
        <v>44.93701298701297</v>
      </c>
      <c r="F245" t="s">
        <v>18</v>
      </c>
      <c r="G245">
        <v>72.084415584415581</v>
      </c>
      <c r="H245">
        <v>44.937012987012977</v>
      </c>
      <c r="AO245" t="s">
        <v>18</v>
      </c>
      <c r="AP245">
        <v>86</v>
      </c>
      <c r="AQ245" t="s">
        <v>20</v>
      </c>
      <c r="AR245" t="e">
        <v>#NAME?</v>
      </c>
      <c r="AS245" t="e">
        <v>#NAME?</v>
      </c>
      <c r="AT245">
        <v>86</v>
      </c>
    </row>
    <row r="246" spans="2:46" x14ac:dyDescent="0.35">
      <c r="B246" s="2" t="s">
        <v>37</v>
      </c>
      <c r="C246">
        <v>47.556249999999999</v>
      </c>
      <c r="D246">
        <v>44.965000000000018</v>
      </c>
      <c r="F246" t="s">
        <v>37</v>
      </c>
      <c r="G246">
        <v>47.556249999999999</v>
      </c>
      <c r="H246">
        <v>44.964999999999996</v>
      </c>
      <c r="AO246" t="s">
        <v>33</v>
      </c>
      <c r="AP246">
        <v>86</v>
      </c>
      <c r="AQ246" t="s">
        <v>20</v>
      </c>
      <c r="AR246" t="e">
        <v>#NAME?</v>
      </c>
      <c r="AS246" t="e">
        <v>#NAME?</v>
      </c>
      <c r="AT246">
        <v>86</v>
      </c>
    </row>
    <row r="247" spans="2:46" x14ac:dyDescent="0.35">
      <c r="B247" s="2" t="s">
        <v>36</v>
      </c>
      <c r="C247">
        <v>46.287425149700596</v>
      </c>
      <c r="D247">
        <v>46.164670658682638</v>
      </c>
      <c r="F247" t="s">
        <v>36</v>
      </c>
      <c r="G247">
        <v>46.287425149700596</v>
      </c>
      <c r="H247">
        <v>46.164670658682645</v>
      </c>
      <c r="AO247" t="s">
        <v>41</v>
      </c>
      <c r="AP247">
        <v>86</v>
      </c>
      <c r="AQ247" t="s">
        <v>20</v>
      </c>
      <c r="AR247" t="e">
        <v>#NAME?</v>
      </c>
      <c r="AS247" t="e">
        <v>#NAME?</v>
      </c>
      <c r="AT247">
        <v>86</v>
      </c>
    </row>
    <row r="248" spans="2:46" x14ac:dyDescent="0.35">
      <c r="B248" s="2" t="s">
        <v>26</v>
      </c>
      <c r="C248">
        <v>46.24</v>
      </c>
      <c r="D248">
        <v>44.194285714285712</v>
      </c>
      <c r="F248" t="s">
        <v>26</v>
      </c>
      <c r="G248">
        <v>46.24</v>
      </c>
      <c r="H248">
        <v>44.194285714285712</v>
      </c>
      <c r="AO248" t="s">
        <v>33</v>
      </c>
      <c r="AP248">
        <v>86</v>
      </c>
      <c r="AQ248" t="s">
        <v>20</v>
      </c>
      <c r="AR248" t="e">
        <v>#NAME?</v>
      </c>
      <c r="AS248" t="e">
        <v>#NAME?</v>
      </c>
      <c r="AT248">
        <v>86</v>
      </c>
    </row>
    <row r="249" spans="2:46" x14ac:dyDescent="0.35">
      <c r="B249" s="2" t="s">
        <v>30</v>
      </c>
      <c r="C249">
        <v>45.816176470588232</v>
      </c>
      <c r="D249">
        <v>45.612499999999997</v>
      </c>
      <c r="F249" t="s">
        <v>30</v>
      </c>
      <c r="G249">
        <v>45.816176470588232</v>
      </c>
      <c r="H249">
        <v>45.612500000000018</v>
      </c>
      <c r="AO249" t="s">
        <v>33</v>
      </c>
      <c r="AP249">
        <v>86</v>
      </c>
      <c r="AQ249" t="s">
        <v>20</v>
      </c>
      <c r="AR249" t="e">
        <v>#NAME?</v>
      </c>
      <c r="AS249" t="e">
        <v>#NAME?</v>
      </c>
      <c r="AT249">
        <v>86</v>
      </c>
    </row>
    <row r="250" spans="2:46" x14ac:dyDescent="0.35">
      <c r="B250" s="2" t="s">
        <v>34</v>
      </c>
      <c r="C250">
        <v>45.41317365269461</v>
      </c>
      <c r="D250">
        <v>45.510778443113793</v>
      </c>
      <c r="F250" t="s">
        <v>34</v>
      </c>
      <c r="G250">
        <v>45.41317365269461</v>
      </c>
      <c r="H250">
        <v>45.510778443113772</v>
      </c>
      <c r="AO250" t="s">
        <v>39</v>
      </c>
      <c r="AP250">
        <v>86</v>
      </c>
      <c r="AQ250" t="s">
        <v>20</v>
      </c>
      <c r="AR250" t="e">
        <v>#NAME?</v>
      </c>
      <c r="AS250" t="e">
        <v>#NAME?</v>
      </c>
      <c r="AT250">
        <v>86</v>
      </c>
    </row>
    <row r="251" spans="2:46" x14ac:dyDescent="0.35">
      <c r="B251" s="2" t="s">
        <v>44</v>
      </c>
      <c r="C251">
        <v>44.305970149253731</v>
      </c>
      <c r="D251">
        <v>45.022388059701491</v>
      </c>
      <c r="F251" t="s">
        <v>44</v>
      </c>
      <c r="G251">
        <v>44.305970149253731</v>
      </c>
      <c r="H251">
        <v>45.022388059701491</v>
      </c>
      <c r="AO251" t="s">
        <v>39</v>
      </c>
      <c r="AP251">
        <v>86</v>
      </c>
      <c r="AQ251" t="s">
        <v>20</v>
      </c>
      <c r="AR251" t="e">
        <v>#NAME?</v>
      </c>
      <c r="AS251" t="e">
        <v>#NAME?</v>
      </c>
      <c r="AT251">
        <v>86</v>
      </c>
    </row>
    <row r="252" spans="2:46" x14ac:dyDescent="0.35">
      <c r="B252" s="2" t="s">
        <v>28</v>
      </c>
      <c r="C252">
        <v>44.039735099337747</v>
      </c>
      <c r="D252">
        <v>45.921854304635765</v>
      </c>
      <c r="F252" t="s">
        <v>28</v>
      </c>
      <c r="G252">
        <v>44.039735099337747</v>
      </c>
      <c r="H252">
        <v>45.921854304635751</v>
      </c>
      <c r="AO252" t="s">
        <v>41</v>
      </c>
      <c r="AP252">
        <v>86</v>
      </c>
      <c r="AQ252" t="s">
        <v>20</v>
      </c>
      <c r="AR252" t="e">
        <v>#NAME?</v>
      </c>
      <c r="AS252" t="e">
        <v>#NAME?</v>
      </c>
      <c r="AT252">
        <v>86</v>
      </c>
    </row>
    <row r="253" spans="2:46" x14ac:dyDescent="0.35">
      <c r="B253" s="2" t="s">
        <v>32</v>
      </c>
      <c r="C253">
        <v>44.031847133757964</v>
      </c>
      <c r="D253">
        <v>46.491082802547751</v>
      </c>
      <c r="F253" t="s">
        <v>32</v>
      </c>
      <c r="G253">
        <v>44.031847133757964</v>
      </c>
      <c r="H253">
        <v>46.49108280254778</v>
      </c>
      <c r="AO253" t="s">
        <v>33</v>
      </c>
      <c r="AP253">
        <v>86</v>
      </c>
      <c r="AQ253" t="s">
        <v>20</v>
      </c>
      <c r="AR253" t="e">
        <v>#NAME?</v>
      </c>
      <c r="AS253" t="e">
        <v>#NAME?</v>
      </c>
      <c r="AT253">
        <v>86</v>
      </c>
    </row>
    <row r="254" spans="2:46" x14ac:dyDescent="0.35">
      <c r="B254" s="2" t="s">
        <v>42</v>
      </c>
      <c r="C254">
        <v>44.01418439716312</v>
      </c>
      <c r="D254">
        <v>45.22127659574469</v>
      </c>
      <c r="F254" t="s">
        <v>42</v>
      </c>
      <c r="G254">
        <v>44.01418439716312</v>
      </c>
      <c r="H254">
        <v>45.221276595744669</v>
      </c>
      <c r="AO254" t="s">
        <v>24</v>
      </c>
      <c r="AP254">
        <v>86</v>
      </c>
      <c r="AQ254" t="s">
        <v>20</v>
      </c>
      <c r="AR254" t="e">
        <v>#NAME?</v>
      </c>
      <c r="AS254" t="e">
        <v>#NAME?</v>
      </c>
      <c r="AT254">
        <v>86</v>
      </c>
    </row>
    <row r="255" spans="2:46" x14ac:dyDescent="0.35">
      <c r="B255" s="2" t="s">
        <v>35</v>
      </c>
      <c r="C255">
        <v>43.598484848484851</v>
      </c>
      <c r="D255">
        <v>43.682575757575755</v>
      </c>
      <c r="F255" t="s">
        <v>35</v>
      </c>
      <c r="G255">
        <v>43.598484848484851</v>
      </c>
      <c r="H255">
        <v>43.682575757575748</v>
      </c>
      <c r="AO255" t="s">
        <v>41</v>
      </c>
      <c r="AP255">
        <v>86</v>
      </c>
      <c r="AQ255" t="s">
        <v>20</v>
      </c>
      <c r="AR255" t="e">
        <v>#NAME?</v>
      </c>
      <c r="AS255" t="e">
        <v>#NAME?</v>
      </c>
      <c r="AT255">
        <v>86</v>
      </c>
    </row>
    <row r="256" spans="2:46" x14ac:dyDescent="0.35">
      <c r="B256" s="2" t="s">
        <v>40</v>
      </c>
      <c r="C256">
        <v>16.583333333333332</v>
      </c>
      <c r="D256">
        <v>44.150757575757574</v>
      </c>
      <c r="F256" t="s">
        <v>40</v>
      </c>
      <c r="G256">
        <v>16.583333333333332</v>
      </c>
      <c r="H256">
        <v>44.150757575757552</v>
      </c>
      <c r="AO256" t="s">
        <v>18</v>
      </c>
      <c r="AP256">
        <v>86</v>
      </c>
      <c r="AQ256" t="s">
        <v>20</v>
      </c>
      <c r="AR256" t="e">
        <v>#NAME?</v>
      </c>
      <c r="AS256" t="e">
        <v>#NAME?</v>
      </c>
      <c r="AT256">
        <v>86</v>
      </c>
    </row>
    <row r="257" spans="2:46" x14ac:dyDescent="0.35">
      <c r="B257" s="2" t="s">
        <v>31</v>
      </c>
      <c r="C257">
        <v>15.897590361445783</v>
      </c>
      <c r="D257">
        <v>44.845783132530123</v>
      </c>
      <c r="F257" t="s">
        <v>31</v>
      </c>
      <c r="G257">
        <v>15.897590361445783</v>
      </c>
      <c r="H257">
        <v>44.845783132530137</v>
      </c>
      <c r="AO257" t="s">
        <v>18</v>
      </c>
      <c r="AP257">
        <v>85</v>
      </c>
      <c r="AQ257" t="s">
        <v>20</v>
      </c>
      <c r="AR257" t="e">
        <v>#NAME?</v>
      </c>
      <c r="AS257" t="e">
        <v>#NAME?</v>
      </c>
      <c r="AT257">
        <v>85</v>
      </c>
    </row>
    <row r="258" spans="2:46" x14ac:dyDescent="0.35">
      <c r="B258" s="2" t="s">
        <v>29</v>
      </c>
      <c r="C258">
        <v>15.807142857142857</v>
      </c>
      <c r="D258">
        <v>45.027142857142856</v>
      </c>
      <c r="F258" t="s">
        <v>29</v>
      </c>
      <c r="G258">
        <v>15.807142857142857</v>
      </c>
      <c r="H258">
        <v>45.027142857142849</v>
      </c>
      <c r="AO258" t="s">
        <v>24</v>
      </c>
      <c r="AP258">
        <v>85</v>
      </c>
      <c r="AQ258" t="s">
        <v>20</v>
      </c>
      <c r="AR258" t="e">
        <v>#NAME?</v>
      </c>
      <c r="AS258" t="e">
        <v>#NAME?</v>
      </c>
      <c r="AT258">
        <v>85</v>
      </c>
    </row>
    <row r="259" spans="2:46" x14ac:dyDescent="0.35">
      <c r="B259" s="2" t="s">
        <v>21</v>
      </c>
      <c r="C259">
        <v>15.543624161073826</v>
      </c>
      <c r="D259">
        <v>45.600671140939596</v>
      </c>
      <c r="F259" t="s">
        <v>21</v>
      </c>
      <c r="G259">
        <v>15.543624161073826</v>
      </c>
      <c r="H259">
        <v>45.600671140939589</v>
      </c>
      <c r="AO259" t="s">
        <v>33</v>
      </c>
      <c r="AP259">
        <v>85</v>
      </c>
      <c r="AQ259" t="s">
        <v>20</v>
      </c>
      <c r="AR259" t="e">
        <v>#NAME?</v>
      </c>
      <c r="AS259" t="e">
        <v>#NAME?</v>
      </c>
      <c r="AT259">
        <v>85</v>
      </c>
    </row>
    <row r="260" spans="2:46" x14ac:dyDescent="0.35">
      <c r="B260" s="2" t="s">
        <v>43</v>
      </c>
      <c r="C260">
        <v>15.471830985915492</v>
      </c>
      <c r="D260">
        <v>45.885211267605641</v>
      </c>
      <c r="F260" t="s">
        <v>43</v>
      </c>
      <c r="G260">
        <v>15.471830985915492</v>
      </c>
      <c r="H260">
        <v>45.885211267605619</v>
      </c>
      <c r="AO260" t="s">
        <v>24</v>
      </c>
      <c r="AP260">
        <v>85</v>
      </c>
      <c r="AQ260" t="s">
        <v>20</v>
      </c>
      <c r="AR260" t="e">
        <v>#NAME?</v>
      </c>
      <c r="AS260" t="e">
        <v>#NAME?</v>
      </c>
      <c r="AT260">
        <v>85</v>
      </c>
    </row>
    <row r="261" spans="2:46" x14ac:dyDescent="0.35">
      <c r="B261" s="2" t="s">
        <v>47</v>
      </c>
      <c r="C261">
        <v>45.464333333333336</v>
      </c>
      <c r="D261">
        <v>45.29916666666665</v>
      </c>
      <c r="F261" t="s">
        <v>47</v>
      </c>
      <c r="G261">
        <v>45.464333333333336</v>
      </c>
      <c r="H261">
        <v>45.299166666666636</v>
      </c>
      <c r="AO261" t="s">
        <v>41</v>
      </c>
      <c r="AP261">
        <v>85</v>
      </c>
      <c r="AQ261" t="s">
        <v>20</v>
      </c>
      <c r="AR261" t="e">
        <v>#NAME?</v>
      </c>
      <c r="AS261" t="e">
        <v>#NAME?</v>
      </c>
      <c r="AT261">
        <v>85</v>
      </c>
    </row>
    <row r="262" spans="2:46" x14ac:dyDescent="0.35">
      <c r="AO262" t="s">
        <v>18</v>
      </c>
      <c r="AP262">
        <v>85</v>
      </c>
      <c r="AQ262" t="s">
        <v>20</v>
      </c>
      <c r="AR262" t="e">
        <v>#NAME?</v>
      </c>
      <c r="AS262" t="e">
        <v>#NAME?</v>
      </c>
      <c r="AT262">
        <v>85</v>
      </c>
    </row>
    <row r="263" spans="2:46" x14ac:dyDescent="0.35">
      <c r="AO263" t="s">
        <v>24</v>
      </c>
      <c r="AP263">
        <v>85</v>
      </c>
      <c r="AQ263" t="s">
        <v>20</v>
      </c>
      <c r="AR263" t="e">
        <v>#NAME?</v>
      </c>
      <c r="AS263" t="e">
        <v>#NAME?</v>
      </c>
      <c r="AT263">
        <v>85</v>
      </c>
    </row>
    <row r="264" spans="2:46" x14ac:dyDescent="0.35">
      <c r="AO264" t="s">
        <v>41</v>
      </c>
      <c r="AP264">
        <v>85</v>
      </c>
      <c r="AQ264" t="s">
        <v>20</v>
      </c>
      <c r="AR264" t="e">
        <v>#NAME?</v>
      </c>
      <c r="AS264" t="e">
        <v>#NAME?</v>
      </c>
      <c r="AT264">
        <v>85</v>
      </c>
    </row>
    <row r="265" spans="2:46" x14ac:dyDescent="0.35">
      <c r="AO265" t="s">
        <v>24</v>
      </c>
      <c r="AP265">
        <v>85</v>
      </c>
      <c r="AQ265" t="s">
        <v>20</v>
      </c>
      <c r="AR265" t="e">
        <v>#NAME?</v>
      </c>
      <c r="AS265" t="e">
        <v>#NAME?</v>
      </c>
      <c r="AT265">
        <v>85</v>
      </c>
    </row>
    <row r="266" spans="2:46" x14ac:dyDescent="0.35">
      <c r="C266" s="1" t="s">
        <v>46</v>
      </c>
      <c r="D266" t="s">
        <v>83</v>
      </c>
      <c r="AO266" t="s">
        <v>33</v>
      </c>
      <c r="AP266">
        <v>85</v>
      </c>
      <c r="AQ266" t="s">
        <v>20</v>
      </c>
      <c r="AR266" t="e">
        <v>#NAME?</v>
      </c>
      <c r="AS266" t="e">
        <v>#NAME?</v>
      </c>
      <c r="AT266">
        <v>85</v>
      </c>
    </row>
    <row r="267" spans="2:46" x14ac:dyDescent="0.35">
      <c r="C267" s="2" t="s">
        <v>29</v>
      </c>
      <c r="D267">
        <v>140</v>
      </c>
      <c r="AO267" t="s">
        <v>33</v>
      </c>
      <c r="AP267">
        <v>85</v>
      </c>
      <c r="AQ267" t="s">
        <v>20</v>
      </c>
      <c r="AR267" t="e">
        <v>#NAME?</v>
      </c>
      <c r="AS267" t="e">
        <v>#NAME?</v>
      </c>
      <c r="AT267">
        <v>85</v>
      </c>
    </row>
    <row r="268" spans="2:46" x14ac:dyDescent="0.35">
      <c r="C268" s="5" t="s">
        <v>23</v>
      </c>
      <c r="D268">
        <v>140</v>
      </c>
      <c r="AO268" t="s">
        <v>24</v>
      </c>
      <c r="AP268">
        <v>85</v>
      </c>
      <c r="AQ268" t="s">
        <v>20</v>
      </c>
      <c r="AR268" t="e">
        <v>#NAME?</v>
      </c>
      <c r="AS268" t="e">
        <v>#NAME?</v>
      </c>
      <c r="AT268">
        <v>85</v>
      </c>
    </row>
    <row r="269" spans="2:46" x14ac:dyDescent="0.35">
      <c r="C269" s="2" t="s">
        <v>42</v>
      </c>
      <c r="D269">
        <v>141</v>
      </c>
      <c r="AO269" t="s">
        <v>41</v>
      </c>
      <c r="AP269">
        <v>85</v>
      </c>
      <c r="AQ269" t="s">
        <v>20</v>
      </c>
      <c r="AR269" t="e">
        <v>#NAME?</v>
      </c>
      <c r="AS269" t="e">
        <v>#NAME?</v>
      </c>
      <c r="AT269">
        <v>85</v>
      </c>
    </row>
    <row r="270" spans="2:46" x14ac:dyDescent="0.35">
      <c r="C270" s="5" t="s">
        <v>27</v>
      </c>
      <c r="D270">
        <v>141</v>
      </c>
      <c r="AO270" t="s">
        <v>39</v>
      </c>
      <c r="AP270">
        <v>85</v>
      </c>
      <c r="AQ270" t="s">
        <v>20</v>
      </c>
      <c r="AR270" t="e">
        <v>#NAME?</v>
      </c>
      <c r="AS270" t="e">
        <v>#NAME?</v>
      </c>
      <c r="AT270">
        <v>85</v>
      </c>
    </row>
    <row r="271" spans="2:46" x14ac:dyDescent="0.35">
      <c r="C271" s="2" t="s">
        <v>24</v>
      </c>
      <c r="D271">
        <v>156</v>
      </c>
      <c r="AO271" t="s">
        <v>39</v>
      </c>
      <c r="AP271">
        <v>85</v>
      </c>
      <c r="AQ271" t="s">
        <v>20</v>
      </c>
      <c r="AR271" t="e">
        <v>#NAME?</v>
      </c>
      <c r="AS271" t="e">
        <v>#NAME?</v>
      </c>
      <c r="AT271">
        <v>85</v>
      </c>
    </row>
    <row r="272" spans="2:46" x14ac:dyDescent="0.35">
      <c r="C272" s="5" t="s">
        <v>20</v>
      </c>
      <c r="D272">
        <v>153</v>
      </c>
      <c r="AO272" t="s">
        <v>18</v>
      </c>
      <c r="AP272">
        <v>85</v>
      </c>
      <c r="AQ272" t="s">
        <v>20</v>
      </c>
      <c r="AR272" t="e">
        <v>#NAME?</v>
      </c>
      <c r="AS272" t="e">
        <v>#NAME?</v>
      </c>
      <c r="AT272">
        <v>85</v>
      </c>
    </row>
    <row r="273" spans="3:46" x14ac:dyDescent="0.35">
      <c r="C273" s="5" t="s">
        <v>27</v>
      </c>
      <c r="D273">
        <v>3</v>
      </c>
      <c r="AO273" t="s">
        <v>39</v>
      </c>
      <c r="AP273">
        <v>85</v>
      </c>
      <c r="AQ273" t="s">
        <v>20</v>
      </c>
      <c r="AR273" t="e">
        <v>#NAME?</v>
      </c>
      <c r="AS273" t="e">
        <v>#NAME?</v>
      </c>
      <c r="AT273">
        <v>85</v>
      </c>
    </row>
    <row r="274" spans="3:46" x14ac:dyDescent="0.35">
      <c r="C274" s="2" t="s">
        <v>33</v>
      </c>
      <c r="D274">
        <v>133</v>
      </c>
      <c r="AO274" t="s">
        <v>41</v>
      </c>
      <c r="AP274">
        <v>85</v>
      </c>
      <c r="AQ274" t="s">
        <v>20</v>
      </c>
      <c r="AR274" t="e">
        <v>#NAME?</v>
      </c>
      <c r="AS274" t="e">
        <v>#NAME?</v>
      </c>
      <c r="AT274">
        <v>85</v>
      </c>
    </row>
    <row r="275" spans="3:46" x14ac:dyDescent="0.35">
      <c r="C275" s="5" t="s">
        <v>20</v>
      </c>
      <c r="D275">
        <v>133</v>
      </c>
      <c r="AO275" t="s">
        <v>39</v>
      </c>
      <c r="AP275">
        <v>85</v>
      </c>
      <c r="AQ275" t="s">
        <v>20</v>
      </c>
      <c r="AR275" t="e">
        <v>#NAME?</v>
      </c>
      <c r="AS275" t="e">
        <v>#NAME?</v>
      </c>
      <c r="AT275">
        <v>85</v>
      </c>
    </row>
    <row r="276" spans="3:46" x14ac:dyDescent="0.35">
      <c r="C276" s="2" t="s">
        <v>36</v>
      </c>
      <c r="D276">
        <v>167</v>
      </c>
      <c r="AO276" t="s">
        <v>39</v>
      </c>
      <c r="AP276">
        <v>85</v>
      </c>
      <c r="AQ276" t="s">
        <v>20</v>
      </c>
      <c r="AR276" t="e">
        <v>#NAME?</v>
      </c>
      <c r="AS276" t="e">
        <v>#NAME?</v>
      </c>
      <c r="AT276">
        <v>85</v>
      </c>
    </row>
    <row r="277" spans="3:46" x14ac:dyDescent="0.35">
      <c r="C277" s="5" t="s">
        <v>23</v>
      </c>
      <c r="D277">
        <v>1</v>
      </c>
      <c r="AO277" t="s">
        <v>39</v>
      </c>
      <c r="AP277">
        <v>85</v>
      </c>
      <c r="AQ277" t="s">
        <v>20</v>
      </c>
      <c r="AR277" t="e">
        <v>#NAME?</v>
      </c>
      <c r="AS277" t="e">
        <v>#NAME?</v>
      </c>
      <c r="AT277">
        <v>85</v>
      </c>
    </row>
    <row r="278" spans="3:46" x14ac:dyDescent="0.35">
      <c r="C278" s="5" t="s">
        <v>27</v>
      </c>
      <c r="D278">
        <v>166</v>
      </c>
      <c r="AO278" t="s">
        <v>24</v>
      </c>
      <c r="AP278">
        <v>85</v>
      </c>
      <c r="AQ278" t="s">
        <v>20</v>
      </c>
      <c r="AR278" t="e">
        <v>#NAME?</v>
      </c>
      <c r="AS278" t="e">
        <v>#NAME?</v>
      </c>
      <c r="AT278">
        <v>85</v>
      </c>
    </row>
    <row r="279" spans="3:46" x14ac:dyDescent="0.35">
      <c r="C279" s="2" t="s">
        <v>40</v>
      </c>
      <c r="D279">
        <v>132</v>
      </c>
      <c r="AO279" t="s">
        <v>39</v>
      </c>
      <c r="AP279">
        <v>85</v>
      </c>
      <c r="AQ279" t="s">
        <v>20</v>
      </c>
      <c r="AR279" t="e">
        <v>#NAME?</v>
      </c>
      <c r="AS279" t="e">
        <v>#NAME?</v>
      </c>
      <c r="AT279">
        <v>85</v>
      </c>
    </row>
    <row r="280" spans="3:46" x14ac:dyDescent="0.35">
      <c r="C280" s="5" t="s">
        <v>23</v>
      </c>
      <c r="D280">
        <v>132</v>
      </c>
      <c r="AO280" t="s">
        <v>39</v>
      </c>
      <c r="AP280">
        <v>85</v>
      </c>
      <c r="AQ280" t="s">
        <v>20</v>
      </c>
      <c r="AR280" t="e">
        <v>#NAME?</v>
      </c>
      <c r="AS280" t="e">
        <v>#NAME?</v>
      </c>
      <c r="AT280">
        <v>85</v>
      </c>
    </row>
    <row r="281" spans="3:46" x14ac:dyDescent="0.35">
      <c r="C281" s="2" t="s">
        <v>28</v>
      </c>
      <c r="D281">
        <v>151</v>
      </c>
      <c r="AO281" t="s">
        <v>39</v>
      </c>
      <c r="AP281">
        <v>85</v>
      </c>
      <c r="AQ281" t="s">
        <v>20</v>
      </c>
      <c r="AR281" t="e">
        <v>#NAME?</v>
      </c>
      <c r="AS281" t="e">
        <v>#NAME?</v>
      </c>
      <c r="AT281">
        <v>85</v>
      </c>
    </row>
    <row r="282" spans="3:46" x14ac:dyDescent="0.35">
      <c r="C282" s="5" t="s">
        <v>23</v>
      </c>
      <c r="D282">
        <v>1</v>
      </c>
      <c r="AO282" t="s">
        <v>41</v>
      </c>
      <c r="AP282">
        <v>85</v>
      </c>
      <c r="AQ282" t="s">
        <v>20</v>
      </c>
      <c r="AR282" t="e">
        <v>#NAME?</v>
      </c>
      <c r="AS282" t="e">
        <v>#NAME?</v>
      </c>
      <c r="AT282">
        <v>85</v>
      </c>
    </row>
    <row r="283" spans="3:46" x14ac:dyDescent="0.35">
      <c r="C283" s="5" t="s">
        <v>27</v>
      </c>
      <c r="D283">
        <v>150</v>
      </c>
      <c r="AO283" t="s">
        <v>24</v>
      </c>
      <c r="AP283">
        <v>85</v>
      </c>
      <c r="AQ283" t="s">
        <v>20</v>
      </c>
      <c r="AR283" t="e">
        <v>#NAME?</v>
      </c>
      <c r="AS283" t="e">
        <v>#NAME?</v>
      </c>
      <c r="AT283">
        <v>85</v>
      </c>
    </row>
    <row r="284" spans="3:46" x14ac:dyDescent="0.35">
      <c r="C284" s="2" t="s">
        <v>37</v>
      </c>
      <c r="D284">
        <v>160</v>
      </c>
      <c r="AO284" t="s">
        <v>24</v>
      </c>
      <c r="AP284">
        <v>85</v>
      </c>
      <c r="AQ284" t="s">
        <v>20</v>
      </c>
      <c r="AR284" t="e">
        <v>#NAME?</v>
      </c>
      <c r="AS284" t="e">
        <v>#NAME?</v>
      </c>
      <c r="AT284">
        <v>85</v>
      </c>
    </row>
    <row r="285" spans="3:46" x14ac:dyDescent="0.35">
      <c r="C285" s="5" t="s">
        <v>23</v>
      </c>
      <c r="D285">
        <v>1</v>
      </c>
      <c r="AO285" t="s">
        <v>18</v>
      </c>
      <c r="AP285">
        <v>85</v>
      </c>
      <c r="AQ285" t="s">
        <v>20</v>
      </c>
      <c r="AR285" t="e">
        <v>#NAME?</v>
      </c>
      <c r="AS285" t="e">
        <v>#NAME?</v>
      </c>
      <c r="AT285">
        <v>85</v>
      </c>
    </row>
    <row r="286" spans="3:46" x14ac:dyDescent="0.35">
      <c r="C286" s="5" t="s">
        <v>27</v>
      </c>
      <c r="D286">
        <v>159</v>
      </c>
      <c r="AO286" t="s">
        <v>33</v>
      </c>
      <c r="AP286">
        <v>85</v>
      </c>
      <c r="AQ286" t="s">
        <v>20</v>
      </c>
      <c r="AR286" t="e">
        <v>#NAME?</v>
      </c>
      <c r="AS286" t="e">
        <v>#NAME?</v>
      </c>
      <c r="AT286">
        <v>85</v>
      </c>
    </row>
    <row r="287" spans="3:46" x14ac:dyDescent="0.35">
      <c r="C287" s="2" t="s">
        <v>32</v>
      </c>
      <c r="D287">
        <v>157</v>
      </c>
      <c r="AO287" t="s">
        <v>33</v>
      </c>
      <c r="AP287">
        <v>85</v>
      </c>
      <c r="AQ287" t="s">
        <v>20</v>
      </c>
      <c r="AR287" t="e">
        <v>#NAME?</v>
      </c>
      <c r="AS287" t="e">
        <v>#NAME?</v>
      </c>
      <c r="AT287">
        <v>85</v>
      </c>
    </row>
    <row r="288" spans="3:46" x14ac:dyDescent="0.35">
      <c r="C288" s="5" t="s">
        <v>23</v>
      </c>
      <c r="D288">
        <v>2</v>
      </c>
      <c r="AO288" t="s">
        <v>39</v>
      </c>
      <c r="AP288">
        <v>85</v>
      </c>
      <c r="AQ288" t="s">
        <v>20</v>
      </c>
      <c r="AR288" t="e">
        <v>#NAME?</v>
      </c>
      <c r="AS288" t="e">
        <v>#NAME?</v>
      </c>
      <c r="AT288">
        <v>85</v>
      </c>
    </row>
    <row r="289" spans="3:46" x14ac:dyDescent="0.35">
      <c r="C289" s="5" t="s">
        <v>27</v>
      </c>
      <c r="D289">
        <v>155</v>
      </c>
      <c r="AO289" t="s">
        <v>24</v>
      </c>
      <c r="AP289">
        <v>84</v>
      </c>
      <c r="AQ289" t="s">
        <v>20</v>
      </c>
      <c r="AR289" t="e">
        <v>#NAME?</v>
      </c>
      <c r="AS289" t="e">
        <v>#NAME?</v>
      </c>
      <c r="AT289">
        <v>84</v>
      </c>
    </row>
    <row r="290" spans="3:46" x14ac:dyDescent="0.35">
      <c r="C290" s="2" t="s">
        <v>35</v>
      </c>
      <c r="D290">
        <v>132</v>
      </c>
      <c r="AO290" t="s">
        <v>41</v>
      </c>
      <c r="AP290">
        <v>84</v>
      </c>
      <c r="AQ290" t="s">
        <v>20</v>
      </c>
      <c r="AR290" t="e">
        <v>#NAME?</v>
      </c>
      <c r="AS290" t="e">
        <v>#NAME?</v>
      </c>
      <c r="AT290">
        <v>84</v>
      </c>
    </row>
    <row r="291" spans="3:46" x14ac:dyDescent="0.35">
      <c r="C291" s="5" t="s">
        <v>23</v>
      </c>
      <c r="D291">
        <v>1</v>
      </c>
      <c r="AO291" t="s">
        <v>18</v>
      </c>
      <c r="AP291">
        <v>84</v>
      </c>
      <c r="AQ291" t="s">
        <v>20</v>
      </c>
      <c r="AR291" t="e">
        <v>#NAME?</v>
      </c>
      <c r="AS291" t="e">
        <v>#NAME?</v>
      </c>
      <c r="AT291">
        <v>84</v>
      </c>
    </row>
    <row r="292" spans="3:46" x14ac:dyDescent="0.35">
      <c r="C292" s="5" t="s">
        <v>27</v>
      </c>
      <c r="D292">
        <v>131</v>
      </c>
      <c r="AO292" t="s">
        <v>33</v>
      </c>
      <c r="AP292">
        <v>84</v>
      </c>
      <c r="AQ292" t="s">
        <v>20</v>
      </c>
      <c r="AR292" t="e">
        <v>#NAME?</v>
      </c>
      <c r="AS292" t="e">
        <v>#NAME?</v>
      </c>
      <c r="AT292">
        <v>84</v>
      </c>
    </row>
    <row r="293" spans="3:46" x14ac:dyDescent="0.35">
      <c r="C293" s="2" t="s">
        <v>44</v>
      </c>
      <c r="D293">
        <v>134</v>
      </c>
      <c r="AO293" t="s">
        <v>18</v>
      </c>
      <c r="AP293">
        <v>84</v>
      </c>
      <c r="AQ293" t="s">
        <v>20</v>
      </c>
      <c r="AR293" t="e">
        <v>#NAME?</v>
      </c>
      <c r="AS293" t="e">
        <v>#NAME?</v>
      </c>
      <c r="AT293">
        <v>84</v>
      </c>
    </row>
    <row r="294" spans="3:46" x14ac:dyDescent="0.35">
      <c r="C294" s="5" t="s">
        <v>23</v>
      </c>
      <c r="D294">
        <v>1</v>
      </c>
      <c r="AO294" t="s">
        <v>41</v>
      </c>
      <c r="AP294">
        <v>84</v>
      </c>
      <c r="AQ294" t="s">
        <v>20</v>
      </c>
      <c r="AR294" t="e">
        <v>#NAME?</v>
      </c>
      <c r="AS294" t="e">
        <v>#NAME?</v>
      </c>
      <c r="AT294">
        <v>84</v>
      </c>
    </row>
    <row r="295" spans="3:46" x14ac:dyDescent="0.35">
      <c r="C295" s="5" t="s">
        <v>27</v>
      </c>
      <c r="D295">
        <v>133</v>
      </c>
      <c r="AO295" t="s">
        <v>33</v>
      </c>
      <c r="AP295">
        <v>84</v>
      </c>
      <c r="AQ295" t="s">
        <v>20</v>
      </c>
      <c r="AR295" t="e">
        <v>#NAME?</v>
      </c>
      <c r="AS295" t="e">
        <v>#NAME?</v>
      </c>
      <c r="AT295">
        <v>84</v>
      </c>
    </row>
    <row r="296" spans="3:46" x14ac:dyDescent="0.35">
      <c r="C296" s="2" t="s">
        <v>30</v>
      </c>
      <c r="D296">
        <v>136</v>
      </c>
      <c r="AO296" t="s">
        <v>24</v>
      </c>
      <c r="AP296">
        <v>84</v>
      </c>
      <c r="AQ296" t="s">
        <v>20</v>
      </c>
      <c r="AR296" t="e">
        <v>#NAME?</v>
      </c>
      <c r="AS296" t="e">
        <v>#NAME?</v>
      </c>
      <c r="AT296">
        <v>84</v>
      </c>
    </row>
    <row r="297" spans="3:46" x14ac:dyDescent="0.35">
      <c r="C297" s="5" t="s">
        <v>27</v>
      </c>
      <c r="D297">
        <v>136</v>
      </c>
      <c r="AO297" t="s">
        <v>39</v>
      </c>
      <c r="AP297">
        <v>84</v>
      </c>
      <c r="AQ297" t="s">
        <v>20</v>
      </c>
      <c r="AR297" t="e">
        <v>#NAME?</v>
      </c>
      <c r="AS297" t="e">
        <v>#NAME?</v>
      </c>
      <c r="AT297">
        <v>84</v>
      </c>
    </row>
    <row r="298" spans="3:46" x14ac:dyDescent="0.35">
      <c r="C298" s="2" t="s">
        <v>43</v>
      </c>
      <c r="D298">
        <v>142</v>
      </c>
      <c r="AO298" t="s">
        <v>33</v>
      </c>
      <c r="AP298">
        <v>84</v>
      </c>
      <c r="AQ298" t="s">
        <v>20</v>
      </c>
      <c r="AR298" t="e">
        <v>#NAME?</v>
      </c>
      <c r="AS298" t="e">
        <v>#NAME?</v>
      </c>
      <c r="AT298">
        <v>84</v>
      </c>
    </row>
    <row r="299" spans="3:46" x14ac:dyDescent="0.35">
      <c r="C299" s="5" t="s">
        <v>23</v>
      </c>
      <c r="D299">
        <v>142</v>
      </c>
      <c r="AO299" t="s">
        <v>41</v>
      </c>
      <c r="AP299">
        <v>84</v>
      </c>
      <c r="AQ299" t="s">
        <v>20</v>
      </c>
      <c r="AR299" t="e">
        <v>#NAME?</v>
      </c>
      <c r="AS299" t="e">
        <v>#NAME?</v>
      </c>
      <c r="AT299">
        <v>84</v>
      </c>
    </row>
    <row r="300" spans="3:46" x14ac:dyDescent="0.35">
      <c r="C300" s="2" t="s">
        <v>21</v>
      </c>
      <c r="D300">
        <v>149</v>
      </c>
      <c r="AO300" t="s">
        <v>41</v>
      </c>
      <c r="AP300">
        <v>84</v>
      </c>
      <c r="AQ300" t="s">
        <v>20</v>
      </c>
      <c r="AR300" t="e">
        <v>#NAME?</v>
      </c>
      <c r="AS300" t="e">
        <v>#NAME?</v>
      </c>
      <c r="AT300">
        <v>84</v>
      </c>
    </row>
    <row r="301" spans="3:46" x14ac:dyDescent="0.35">
      <c r="C301" s="5" t="s">
        <v>23</v>
      </c>
      <c r="D301">
        <v>149</v>
      </c>
      <c r="AO301" t="s">
        <v>33</v>
      </c>
      <c r="AP301">
        <v>84</v>
      </c>
      <c r="AQ301" t="s">
        <v>20</v>
      </c>
      <c r="AR301" t="e">
        <v>#NAME?</v>
      </c>
      <c r="AS301" t="e">
        <v>#NAME?</v>
      </c>
      <c r="AT301">
        <v>84</v>
      </c>
    </row>
    <row r="302" spans="3:46" x14ac:dyDescent="0.35">
      <c r="C302" s="2" t="s">
        <v>39</v>
      </c>
      <c r="D302">
        <v>155</v>
      </c>
      <c r="AO302" t="s">
        <v>41</v>
      </c>
      <c r="AP302">
        <v>84</v>
      </c>
      <c r="AQ302" t="s">
        <v>20</v>
      </c>
      <c r="AR302" t="e">
        <v>#NAME?</v>
      </c>
      <c r="AS302" t="e">
        <v>#NAME?</v>
      </c>
      <c r="AT302">
        <v>84</v>
      </c>
    </row>
    <row r="303" spans="3:46" x14ac:dyDescent="0.35">
      <c r="C303" s="5" t="s">
        <v>20</v>
      </c>
      <c r="D303">
        <v>152</v>
      </c>
      <c r="AO303" t="s">
        <v>18</v>
      </c>
      <c r="AP303">
        <v>84</v>
      </c>
      <c r="AQ303" t="s">
        <v>20</v>
      </c>
      <c r="AR303" t="e">
        <v>#NAME?</v>
      </c>
      <c r="AS303" t="e">
        <v>#NAME?</v>
      </c>
      <c r="AT303">
        <v>84</v>
      </c>
    </row>
    <row r="304" spans="3:46" x14ac:dyDescent="0.35">
      <c r="C304" s="5" t="s">
        <v>27</v>
      </c>
      <c r="D304">
        <v>3</v>
      </c>
      <c r="AO304" t="s">
        <v>33</v>
      </c>
      <c r="AP304">
        <v>84</v>
      </c>
      <c r="AQ304" t="s">
        <v>20</v>
      </c>
      <c r="AR304" t="e">
        <v>#NAME?</v>
      </c>
      <c r="AS304" t="e">
        <v>#NAME?</v>
      </c>
      <c r="AT304">
        <v>84</v>
      </c>
    </row>
    <row r="305" spans="3:46" x14ac:dyDescent="0.35">
      <c r="C305" s="2" t="s">
        <v>18</v>
      </c>
      <c r="D305">
        <v>154</v>
      </c>
      <c r="AO305" t="s">
        <v>33</v>
      </c>
      <c r="AP305">
        <v>84</v>
      </c>
      <c r="AQ305" t="s">
        <v>20</v>
      </c>
      <c r="AR305" t="e">
        <v>#NAME?</v>
      </c>
      <c r="AS305" t="e">
        <v>#NAME?</v>
      </c>
      <c r="AT305">
        <v>84</v>
      </c>
    </row>
    <row r="306" spans="3:46" x14ac:dyDescent="0.35">
      <c r="C306" s="5" t="s">
        <v>20</v>
      </c>
      <c r="D306">
        <v>152</v>
      </c>
      <c r="AO306" t="s">
        <v>24</v>
      </c>
      <c r="AP306">
        <v>84</v>
      </c>
      <c r="AQ306" t="s">
        <v>20</v>
      </c>
      <c r="AR306" t="e">
        <v>#NAME?</v>
      </c>
      <c r="AS306" t="e">
        <v>#NAME?</v>
      </c>
      <c r="AT306">
        <v>84</v>
      </c>
    </row>
    <row r="307" spans="3:46" x14ac:dyDescent="0.35">
      <c r="C307" s="5" t="s">
        <v>27</v>
      </c>
      <c r="D307">
        <v>2</v>
      </c>
      <c r="AO307" t="s">
        <v>33</v>
      </c>
      <c r="AP307">
        <v>84</v>
      </c>
      <c r="AQ307" t="s">
        <v>20</v>
      </c>
      <c r="AR307" t="e">
        <v>#NAME?</v>
      </c>
      <c r="AS307" t="e">
        <v>#NAME?</v>
      </c>
      <c r="AT307">
        <v>84</v>
      </c>
    </row>
    <row r="308" spans="3:46" x14ac:dyDescent="0.35">
      <c r="C308" s="2" t="s">
        <v>26</v>
      </c>
      <c r="D308">
        <v>175</v>
      </c>
      <c r="AO308" t="s">
        <v>18</v>
      </c>
      <c r="AP308">
        <v>84</v>
      </c>
      <c r="AQ308" t="s">
        <v>20</v>
      </c>
      <c r="AR308" t="e">
        <v>#NAME?</v>
      </c>
      <c r="AS308" t="e">
        <v>#NAME?</v>
      </c>
      <c r="AT308">
        <v>84</v>
      </c>
    </row>
    <row r="309" spans="3:46" x14ac:dyDescent="0.35">
      <c r="C309" s="5" t="s">
        <v>23</v>
      </c>
      <c r="D309">
        <v>3</v>
      </c>
      <c r="AO309" t="s">
        <v>24</v>
      </c>
      <c r="AP309">
        <v>84</v>
      </c>
      <c r="AQ309" t="s">
        <v>20</v>
      </c>
      <c r="AR309" t="e">
        <v>#NAME?</v>
      </c>
      <c r="AS309" t="e">
        <v>#NAME?</v>
      </c>
      <c r="AT309">
        <v>84</v>
      </c>
    </row>
    <row r="310" spans="3:46" x14ac:dyDescent="0.35">
      <c r="C310" s="5" t="s">
        <v>27</v>
      </c>
      <c r="D310">
        <v>172</v>
      </c>
      <c r="AO310" t="s">
        <v>39</v>
      </c>
      <c r="AP310">
        <v>84</v>
      </c>
      <c r="AQ310" t="s">
        <v>20</v>
      </c>
      <c r="AR310" t="e">
        <v>#NAME?</v>
      </c>
      <c r="AS310" t="e">
        <v>#NAME?</v>
      </c>
      <c r="AT310">
        <v>84</v>
      </c>
    </row>
    <row r="311" spans="3:46" x14ac:dyDescent="0.35">
      <c r="C311" s="2" t="s">
        <v>31</v>
      </c>
      <c r="D311">
        <v>166</v>
      </c>
      <c r="AO311" t="s">
        <v>33</v>
      </c>
      <c r="AP311">
        <v>84</v>
      </c>
      <c r="AQ311" t="s">
        <v>20</v>
      </c>
      <c r="AR311" t="e">
        <v>#NAME?</v>
      </c>
      <c r="AS311" t="e">
        <v>#NAME?</v>
      </c>
      <c r="AT311">
        <v>84</v>
      </c>
    </row>
    <row r="312" spans="3:46" x14ac:dyDescent="0.35">
      <c r="C312" s="5" t="s">
        <v>23</v>
      </c>
      <c r="D312">
        <v>166</v>
      </c>
      <c r="AO312" t="s">
        <v>33</v>
      </c>
      <c r="AP312">
        <v>84</v>
      </c>
      <c r="AQ312" t="s">
        <v>20</v>
      </c>
      <c r="AR312" t="e">
        <v>#NAME?</v>
      </c>
      <c r="AS312" t="e">
        <v>#NAME?</v>
      </c>
      <c r="AT312">
        <v>84</v>
      </c>
    </row>
    <row r="313" spans="3:46" x14ac:dyDescent="0.35">
      <c r="C313" s="2" t="s">
        <v>41</v>
      </c>
      <c r="D313">
        <v>153</v>
      </c>
      <c r="AO313" t="s">
        <v>33</v>
      </c>
      <c r="AP313">
        <v>84</v>
      </c>
      <c r="AQ313" t="s">
        <v>20</v>
      </c>
      <c r="AR313" t="e">
        <v>#NAME?</v>
      </c>
      <c r="AS313" t="e">
        <v>#NAME?</v>
      </c>
      <c r="AT313">
        <v>84</v>
      </c>
    </row>
    <row r="314" spans="3:46" x14ac:dyDescent="0.35">
      <c r="C314" s="5" t="s">
        <v>20</v>
      </c>
      <c r="D314">
        <v>150</v>
      </c>
      <c r="AO314" t="s">
        <v>41</v>
      </c>
      <c r="AP314">
        <v>84</v>
      </c>
      <c r="AQ314" t="s">
        <v>20</v>
      </c>
      <c r="AR314" t="e">
        <v>#NAME?</v>
      </c>
      <c r="AS314" t="e">
        <v>#NAME?</v>
      </c>
      <c r="AT314">
        <v>84</v>
      </c>
    </row>
    <row r="315" spans="3:46" x14ac:dyDescent="0.35">
      <c r="C315" s="5" t="s">
        <v>27</v>
      </c>
      <c r="D315">
        <v>3</v>
      </c>
      <c r="AO315" t="s">
        <v>24</v>
      </c>
      <c r="AP315">
        <v>84</v>
      </c>
      <c r="AQ315" t="s">
        <v>20</v>
      </c>
      <c r="AR315" t="e">
        <v>#NAME?</v>
      </c>
      <c r="AS315" t="e">
        <v>#NAME?</v>
      </c>
      <c r="AT315">
        <v>84</v>
      </c>
    </row>
    <row r="316" spans="3:46" x14ac:dyDescent="0.35">
      <c r="C316" s="2" t="s">
        <v>34</v>
      </c>
      <c r="D316">
        <v>167</v>
      </c>
      <c r="AO316" t="s">
        <v>18</v>
      </c>
      <c r="AP316">
        <v>84</v>
      </c>
      <c r="AQ316" t="s">
        <v>20</v>
      </c>
      <c r="AR316" t="e">
        <v>#NAME?</v>
      </c>
      <c r="AS316" t="e">
        <v>#NAME?</v>
      </c>
      <c r="AT316">
        <v>84</v>
      </c>
    </row>
    <row r="317" spans="3:46" x14ac:dyDescent="0.35">
      <c r="C317" s="5" t="s">
        <v>27</v>
      </c>
      <c r="D317">
        <v>167</v>
      </c>
      <c r="AO317" t="s">
        <v>18</v>
      </c>
      <c r="AP317">
        <v>84</v>
      </c>
      <c r="AQ317" t="s">
        <v>20</v>
      </c>
      <c r="AR317" t="e">
        <v>#NAME?</v>
      </c>
      <c r="AS317" t="e">
        <v>#NAME?</v>
      </c>
      <c r="AT317">
        <v>84</v>
      </c>
    </row>
    <row r="318" spans="3:46" x14ac:dyDescent="0.35">
      <c r="AO318" t="s">
        <v>24</v>
      </c>
      <c r="AP318">
        <v>83</v>
      </c>
      <c r="AQ318" t="s">
        <v>20</v>
      </c>
      <c r="AR318" t="e">
        <v>#NAME?</v>
      </c>
      <c r="AS318" t="e">
        <v>#NAME?</v>
      </c>
      <c r="AT318">
        <v>83</v>
      </c>
    </row>
    <row r="319" spans="3:46" x14ac:dyDescent="0.35">
      <c r="AO319" t="s">
        <v>33</v>
      </c>
      <c r="AP319">
        <v>83</v>
      </c>
      <c r="AQ319" t="s">
        <v>20</v>
      </c>
      <c r="AR319" t="e">
        <v>#NAME?</v>
      </c>
      <c r="AS319" t="e">
        <v>#NAME?</v>
      </c>
      <c r="AT319">
        <v>83</v>
      </c>
    </row>
    <row r="320" spans="3:46" x14ac:dyDescent="0.35">
      <c r="AO320" t="s">
        <v>24</v>
      </c>
      <c r="AP320">
        <v>83</v>
      </c>
      <c r="AQ320" t="s">
        <v>20</v>
      </c>
      <c r="AR320" t="e">
        <v>#NAME?</v>
      </c>
      <c r="AS320" t="e">
        <v>#NAME?</v>
      </c>
      <c r="AT320">
        <v>83</v>
      </c>
    </row>
    <row r="321" spans="3:46" x14ac:dyDescent="0.35">
      <c r="AO321" t="s">
        <v>24</v>
      </c>
      <c r="AP321">
        <v>83</v>
      </c>
      <c r="AQ321" t="s">
        <v>20</v>
      </c>
      <c r="AR321" t="e">
        <v>#NAME?</v>
      </c>
      <c r="AS321" t="e">
        <v>#NAME?</v>
      </c>
      <c r="AT321">
        <v>83</v>
      </c>
    </row>
    <row r="322" spans="3:46" x14ac:dyDescent="0.35">
      <c r="AO322" t="s">
        <v>18</v>
      </c>
      <c r="AP322">
        <v>83</v>
      </c>
      <c r="AQ322" t="s">
        <v>20</v>
      </c>
      <c r="AR322" t="e">
        <v>#NAME?</v>
      </c>
      <c r="AS322" t="e">
        <v>#NAME?</v>
      </c>
      <c r="AT322">
        <v>83</v>
      </c>
    </row>
    <row r="323" spans="3:46" x14ac:dyDescent="0.35">
      <c r="AO323" t="s">
        <v>41</v>
      </c>
      <c r="AP323">
        <v>83</v>
      </c>
      <c r="AQ323" t="s">
        <v>20</v>
      </c>
      <c r="AR323" t="e">
        <v>#NAME?</v>
      </c>
      <c r="AS323" t="e">
        <v>#NAME?</v>
      </c>
      <c r="AT323">
        <v>83</v>
      </c>
    </row>
    <row r="324" spans="3:46" x14ac:dyDescent="0.35">
      <c r="C324" s="1" t="s">
        <v>46</v>
      </c>
      <c r="D324" t="s">
        <v>83</v>
      </c>
      <c r="AO324" t="s">
        <v>24</v>
      </c>
      <c r="AP324">
        <v>83</v>
      </c>
      <c r="AQ324" t="s">
        <v>20</v>
      </c>
      <c r="AR324" t="e">
        <v>#NAME?</v>
      </c>
      <c r="AS324" t="e">
        <v>#NAME?</v>
      </c>
      <c r="AT324">
        <v>83</v>
      </c>
    </row>
    <row r="325" spans="3:46" x14ac:dyDescent="0.35">
      <c r="C325" s="2" t="s">
        <v>29</v>
      </c>
      <c r="D325">
        <v>140</v>
      </c>
      <c r="AO325" t="s">
        <v>24</v>
      </c>
      <c r="AP325">
        <v>83</v>
      </c>
      <c r="AQ325" t="s">
        <v>20</v>
      </c>
      <c r="AR325" t="e">
        <v>#NAME?</v>
      </c>
      <c r="AS325" t="e">
        <v>#NAME?</v>
      </c>
      <c r="AT325">
        <v>83</v>
      </c>
    </row>
    <row r="326" spans="3:46" x14ac:dyDescent="0.35">
      <c r="C326" s="2" t="s">
        <v>42</v>
      </c>
      <c r="D326">
        <v>141</v>
      </c>
      <c r="AO326" t="s">
        <v>18</v>
      </c>
      <c r="AP326">
        <v>83</v>
      </c>
      <c r="AQ326" t="s">
        <v>20</v>
      </c>
      <c r="AR326" t="e">
        <v>#NAME?</v>
      </c>
      <c r="AS326" t="e">
        <v>#NAME?</v>
      </c>
      <c r="AT326">
        <v>83</v>
      </c>
    </row>
    <row r="327" spans="3:46" x14ac:dyDescent="0.35">
      <c r="C327" s="2" t="s">
        <v>24</v>
      </c>
      <c r="D327">
        <v>156</v>
      </c>
      <c r="AO327" t="s">
        <v>18</v>
      </c>
      <c r="AP327">
        <v>83</v>
      </c>
      <c r="AQ327" t="s">
        <v>20</v>
      </c>
      <c r="AR327" t="e">
        <v>#NAME?</v>
      </c>
      <c r="AS327" t="e">
        <v>#NAME?</v>
      </c>
      <c r="AT327">
        <v>83</v>
      </c>
    </row>
    <row r="328" spans="3:46" x14ac:dyDescent="0.35">
      <c r="C328" s="2" t="s">
        <v>33</v>
      </c>
      <c r="D328">
        <v>133</v>
      </c>
      <c r="AO328" t="s">
        <v>24</v>
      </c>
      <c r="AP328">
        <v>83</v>
      </c>
      <c r="AQ328" t="s">
        <v>20</v>
      </c>
      <c r="AR328" t="e">
        <v>#NAME?</v>
      </c>
      <c r="AS328" t="e">
        <v>#NAME?</v>
      </c>
      <c r="AT328">
        <v>83</v>
      </c>
    </row>
    <row r="329" spans="3:46" x14ac:dyDescent="0.35">
      <c r="C329" s="2" t="s">
        <v>36</v>
      </c>
      <c r="D329">
        <v>167</v>
      </c>
      <c r="AO329" t="s">
        <v>24</v>
      </c>
      <c r="AP329">
        <v>83</v>
      </c>
      <c r="AQ329" t="s">
        <v>20</v>
      </c>
      <c r="AR329" t="e">
        <v>#NAME?</v>
      </c>
      <c r="AS329" t="e">
        <v>#NAME?</v>
      </c>
      <c r="AT329">
        <v>83</v>
      </c>
    </row>
    <row r="330" spans="3:46" x14ac:dyDescent="0.35">
      <c r="C330" s="2" t="s">
        <v>40</v>
      </c>
      <c r="D330">
        <v>132</v>
      </c>
      <c r="AO330" t="s">
        <v>41</v>
      </c>
      <c r="AP330">
        <v>83</v>
      </c>
      <c r="AQ330" t="s">
        <v>20</v>
      </c>
      <c r="AR330" t="e">
        <v>#NAME?</v>
      </c>
      <c r="AS330" t="e">
        <v>#NAME?</v>
      </c>
      <c r="AT330">
        <v>83</v>
      </c>
    </row>
    <row r="331" spans="3:46" x14ac:dyDescent="0.35">
      <c r="C331" s="2" t="s">
        <v>28</v>
      </c>
      <c r="D331">
        <v>151</v>
      </c>
      <c r="AO331" t="s">
        <v>18</v>
      </c>
      <c r="AP331">
        <v>83</v>
      </c>
      <c r="AQ331" t="s">
        <v>20</v>
      </c>
      <c r="AR331" t="e">
        <v>#NAME?</v>
      </c>
      <c r="AS331" t="e">
        <v>#NAME?</v>
      </c>
      <c r="AT331">
        <v>83</v>
      </c>
    </row>
    <row r="332" spans="3:46" x14ac:dyDescent="0.35">
      <c r="C332" s="2" t="s">
        <v>37</v>
      </c>
      <c r="D332">
        <v>160</v>
      </c>
      <c r="AO332" t="s">
        <v>18</v>
      </c>
      <c r="AP332">
        <v>83</v>
      </c>
      <c r="AQ332" t="s">
        <v>20</v>
      </c>
      <c r="AR332" t="e">
        <v>#NAME?</v>
      </c>
      <c r="AS332" t="e">
        <v>#NAME?</v>
      </c>
      <c r="AT332">
        <v>83</v>
      </c>
    </row>
    <row r="333" spans="3:46" x14ac:dyDescent="0.35">
      <c r="C333" s="2" t="s">
        <v>32</v>
      </c>
      <c r="D333">
        <v>157</v>
      </c>
      <c r="AO333" t="s">
        <v>39</v>
      </c>
      <c r="AP333">
        <v>83</v>
      </c>
      <c r="AQ333" t="s">
        <v>20</v>
      </c>
      <c r="AR333" t="e">
        <v>#NAME?</v>
      </c>
      <c r="AS333" t="e">
        <v>#NAME?</v>
      </c>
      <c r="AT333">
        <v>83</v>
      </c>
    </row>
    <row r="334" spans="3:46" x14ac:dyDescent="0.35">
      <c r="C334" s="2" t="s">
        <v>35</v>
      </c>
      <c r="D334">
        <v>132</v>
      </c>
      <c r="AO334" t="s">
        <v>33</v>
      </c>
      <c r="AP334">
        <v>83</v>
      </c>
      <c r="AQ334" t="s">
        <v>20</v>
      </c>
      <c r="AR334" t="e">
        <v>#NAME?</v>
      </c>
      <c r="AS334" t="e">
        <v>#NAME?</v>
      </c>
      <c r="AT334">
        <v>83</v>
      </c>
    </row>
    <row r="335" spans="3:46" x14ac:dyDescent="0.35">
      <c r="C335" s="2" t="s">
        <v>44</v>
      </c>
      <c r="D335">
        <v>134</v>
      </c>
      <c r="AO335" t="s">
        <v>41</v>
      </c>
      <c r="AP335">
        <v>83</v>
      </c>
      <c r="AQ335" t="s">
        <v>20</v>
      </c>
      <c r="AR335" t="e">
        <v>#NAME?</v>
      </c>
      <c r="AS335" t="e">
        <v>#NAME?</v>
      </c>
      <c r="AT335">
        <v>83</v>
      </c>
    </row>
    <row r="336" spans="3:46" x14ac:dyDescent="0.35">
      <c r="C336" s="2" t="s">
        <v>30</v>
      </c>
      <c r="D336">
        <v>136</v>
      </c>
      <c r="AO336" t="s">
        <v>24</v>
      </c>
      <c r="AP336">
        <v>83</v>
      </c>
      <c r="AQ336" t="s">
        <v>20</v>
      </c>
      <c r="AR336" t="e">
        <v>#NAME?</v>
      </c>
      <c r="AS336" t="e">
        <v>#NAME?</v>
      </c>
      <c r="AT336">
        <v>83</v>
      </c>
    </row>
    <row r="337" spans="3:46" x14ac:dyDescent="0.35">
      <c r="C337" s="2" t="s">
        <v>43</v>
      </c>
      <c r="D337">
        <v>142</v>
      </c>
      <c r="AO337" t="s">
        <v>33</v>
      </c>
      <c r="AP337">
        <v>83</v>
      </c>
      <c r="AQ337" t="s">
        <v>20</v>
      </c>
      <c r="AR337" t="e">
        <v>#NAME?</v>
      </c>
      <c r="AS337" t="e">
        <v>#NAME?</v>
      </c>
      <c r="AT337">
        <v>83</v>
      </c>
    </row>
    <row r="338" spans="3:46" x14ac:dyDescent="0.35">
      <c r="C338" s="2" t="s">
        <v>21</v>
      </c>
      <c r="D338">
        <v>149</v>
      </c>
      <c r="AO338" t="s">
        <v>41</v>
      </c>
      <c r="AP338">
        <v>83</v>
      </c>
      <c r="AQ338" t="s">
        <v>20</v>
      </c>
      <c r="AR338" t="e">
        <v>#NAME?</v>
      </c>
      <c r="AS338" t="e">
        <v>#NAME?</v>
      </c>
      <c r="AT338">
        <v>83</v>
      </c>
    </row>
    <row r="339" spans="3:46" x14ac:dyDescent="0.35">
      <c r="C339" s="2" t="s">
        <v>39</v>
      </c>
      <c r="D339">
        <v>155</v>
      </c>
      <c r="AO339" t="s">
        <v>39</v>
      </c>
      <c r="AP339">
        <v>83</v>
      </c>
      <c r="AQ339" t="s">
        <v>20</v>
      </c>
      <c r="AR339" t="e">
        <v>#NAME?</v>
      </c>
      <c r="AS339" t="e">
        <v>#NAME?</v>
      </c>
      <c r="AT339">
        <v>83</v>
      </c>
    </row>
    <row r="340" spans="3:46" x14ac:dyDescent="0.35">
      <c r="C340" s="2" t="s">
        <v>18</v>
      </c>
      <c r="D340">
        <v>154</v>
      </c>
      <c r="AO340" t="s">
        <v>39</v>
      </c>
      <c r="AP340">
        <v>83</v>
      </c>
      <c r="AQ340" t="s">
        <v>20</v>
      </c>
      <c r="AR340" t="e">
        <v>#NAME?</v>
      </c>
      <c r="AS340" t="e">
        <v>#NAME?</v>
      </c>
      <c r="AT340">
        <v>83</v>
      </c>
    </row>
    <row r="341" spans="3:46" x14ac:dyDescent="0.35">
      <c r="C341" s="2" t="s">
        <v>26</v>
      </c>
      <c r="D341">
        <v>175</v>
      </c>
      <c r="AO341" t="s">
        <v>18</v>
      </c>
      <c r="AP341">
        <v>83</v>
      </c>
      <c r="AQ341" t="s">
        <v>20</v>
      </c>
      <c r="AR341" t="e">
        <v>#NAME?</v>
      </c>
      <c r="AS341" t="e">
        <v>#NAME?</v>
      </c>
      <c r="AT341">
        <v>83</v>
      </c>
    </row>
    <row r="342" spans="3:46" x14ac:dyDescent="0.35">
      <c r="C342" s="2" t="s">
        <v>31</v>
      </c>
      <c r="D342">
        <v>166</v>
      </c>
      <c r="AO342" t="s">
        <v>24</v>
      </c>
      <c r="AP342">
        <v>83</v>
      </c>
      <c r="AQ342" t="s">
        <v>20</v>
      </c>
      <c r="AR342" t="e">
        <v>#NAME?</v>
      </c>
      <c r="AS342" t="e">
        <v>#NAME?</v>
      </c>
      <c r="AT342">
        <v>83</v>
      </c>
    </row>
    <row r="343" spans="3:46" x14ac:dyDescent="0.35">
      <c r="C343" s="2" t="s">
        <v>41</v>
      </c>
      <c r="D343">
        <v>153</v>
      </c>
      <c r="AO343" t="s">
        <v>39</v>
      </c>
      <c r="AP343">
        <v>83</v>
      </c>
      <c r="AQ343" t="s">
        <v>20</v>
      </c>
      <c r="AR343" t="e">
        <v>#NAME?</v>
      </c>
      <c r="AS343" t="e">
        <v>#NAME?</v>
      </c>
      <c r="AT343">
        <v>83</v>
      </c>
    </row>
    <row r="344" spans="3:46" x14ac:dyDescent="0.35">
      <c r="C344" s="2" t="s">
        <v>34</v>
      </c>
      <c r="D344">
        <v>167</v>
      </c>
      <c r="AO344" t="s">
        <v>33</v>
      </c>
      <c r="AP344">
        <v>83</v>
      </c>
      <c r="AQ344" t="s">
        <v>20</v>
      </c>
      <c r="AR344" t="e">
        <v>#NAME?</v>
      </c>
      <c r="AS344" t="e">
        <v>#NAME?</v>
      </c>
      <c r="AT344">
        <v>83</v>
      </c>
    </row>
    <row r="345" spans="3:46" x14ac:dyDescent="0.35">
      <c r="C345" s="2" t="s">
        <v>82</v>
      </c>
      <c r="AO345" t="s">
        <v>33</v>
      </c>
      <c r="AP345">
        <v>83</v>
      </c>
      <c r="AQ345" t="s">
        <v>20</v>
      </c>
      <c r="AR345" t="e">
        <v>#NAME?</v>
      </c>
      <c r="AS345" t="e">
        <v>#NAME?</v>
      </c>
      <c r="AT345">
        <v>83</v>
      </c>
    </row>
    <row r="346" spans="3:46" x14ac:dyDescent="0.35">
      <c r="C346" s="2" t="s">
        <v>47</v>
      </c>
      <c r="D346">
        <v>3000</v>
      </c>
      <c r="AO346" t="s">
        <v>41</v>
      </c>
      <c r="AP346">
        <v>83</v>
      </c>
      <c r="AQ346" t="s">
        <v>20</v>
      </c>
      <c r="AR346" t="e">
        <v>#NAME?</v>
      </c>
      <c r="AS346" t="e">
        <v>#NAME?</v>
      </c>
      <c r="AT346">
        <v>83</v>
      </c>
    </row>
    <row r="347" spans="3:46" x14ac:dyDescent="0.35">
      <c r="AO347" t="s">
        <v>41</v>
      </c>
      <c r="AP347">
        <v>83</v>
      </c>
      <c r="AQ347" t="s">
        <v>20</v>
      </c>
      <c r="AR347" t="e">
        <v>#NAME?</v>
      </c>
      <c r="AS347" t="e">
        <v>#NAME?</v>
      </c>
      <c r="AT347">
        <v>83</v>
      </c>
    </row>
    <row r="348" spans="3:46" x14ac:dyDescent="0.35">
      <c r="AO348" t="s">
        <v>24</v>
      </c>
      <c r="AP348">
        <v>83</v>
      </c>
      <c r="AQ348" t="s">
        <v>20</v>
      </c>
      <c r="AR348" t="e">
        <v>#NAME?</v>
      </c>
      <c r="AS348" t="e">
        <v>#NAME?</v>
      </c>
      <c r="AT348">
        <v>83</v>
      </c>
    </row>
    <row r="349" spans="3:46" x14ac:dyDescent="0.35">
      <c r="AO349" t="s">
        <v>33</v>
      </c>
      <c r="AP349">
        <v>82</v>
      </c>
      <c r="AQ349" t="s">
        <v>20</v>
      </c>
      <c r="AR349" t="e">
        <v>#NAME?</v>
      </c>
      <c r="AS349" t="e">
        <v>#NAME?</v>
      </c>
      <c r="AT349">
        <v>82</v>
      </c>
    </row>
    <row r="350" spans="3:46" x14ac:dyDescent="0.35">
      <c r="AO350" t="s">
        <v>39</v>
      </c>
      <c r="AP350">
        <v>82</v>
      </c>
      <c r="AQ350" t="s">
        <v>20</v>
      </c>
      <c r="AR350" t="e">
        <v>#NAME?</v>
      </c>
      <c r="AS350" t="e">
        <v>#NAME?</v>
      </c>
      <c r="AT350">
        <v>82</v>
      </c>
    </row>
    <row r="351" spans="3:46" x14ac:dyDescent="0.35">
      <c r="AO351" t="s">
        <v>24</v>
      </c>
      <c r="AP351">
        <v>82</v>
      </c>
      <c r="AQ351" t="s">
        <v>20</v>
      </c>
      <c r="AR351" t="e">
        <v>#NAME?</v>
      </c>
      <c r="AS351" t="e">
        <v>#NAME?</v>
      </c>
      <c r="AT351">
        <v>82</v>
      </c>
    </row>
    <row r="352" spans="3:46" x14ac:dyDescent="0.35">
      <c r="AO352" t="s">
        <v>18</v>
      </c>
      <c r="AP352">
        <v>82</v>
      </c>
      <c r="AQ352" t="s">
        <v>20</v>
      </c>
      <c r="AR352" t="e">
        <v>#NAME?</v>
      </c>
      <c r="AS352" t="e">
        <v>#NAME?</v>
      </c>
      <c r="AT352">
        <v>82</v>
      </c>
    </row>
    <row r="353" spans="8:46" x14ac:dyDescent="0.35">
      <c r="AO353" t="s">
        <v>41</v>
      </c>
      <c r="AP353">
        <v>82</v>
      </c>
      <c r="AQ353" t="s">
        <v>20</v>
      </c>
      <c r="AR353" t="e">
        <v>#NAME?</v>
      </c>
      <c r="AS353" t="e">
        <v>#NAME?</v>
      </c>
      <c r="AT353">
        <v>82</v>
      </c>
    </row>
    <row r="354" spans="8:46" x14ac:dyDescent="0.35">
      <c r="AO354" t="s">
        <v>39</v>
      </c>
      <c r="AP354">
        <v>82</v>
      </c>
      <c r="AQ354" t="s">
        <v>20</v>
      </c>
      <c r="AR354" t="e">
        <v>#NAME?</v>
      </c>
      <c r="AS354" t="e">
        <v>#NAME?</v>
      </c>
      <c r="AT354">
        <v>82</v>
      </c>
    </row>
    <row r="355" spans="8:46" x14ac:dyDescent="0.35">
      <c r="AO355" t="s">
        <v>18</v>
      </c>
      <c r="AP355">
        <v>82</v>
      </c>
      <c r="AQ355" t="s">
        <v>20</v>
      </c>
      <c r="AR355" t="e">
        <v>#NAME?</v>
      </c>
      <c r="AS355" t="e">
        <v>#NAME?</v>
      </c>
      <c r="AT355">
        <v>82</v>
      </c>
    </row>
    <row r="356" spans="8:46" x14ac:dyDescent="0.35">
      <c r="AO356" t="s">
        <v>24</v>
      </c>
      <c r="AP356">
        <v>82</v>
      </c>
      <c r="AQ356" t="s">
        <v>20</v>
      </c>
      <c r="AR356" t="e">
        <v>#NAME?</v>
      </c>
      <c r="AS356" t="e">
        <v>#NAME?</v>
      </c>
      <c r="AT356">
        <v>82</v>
      </c>
    </row>
    <row r="357" spans="8:46" x14ac:dyDescent="0.35">
      <c r="AO357" t="s">
        <v>39</v>
      </c>
      <c r="AP357">
        <v>82</v>
      </c>
      <c r="AQ357" t="s">
        <v>20</v>
      </c>
      <c r="AR357" t="e">
        <v>#NAME?</v>
      </c>
      <c r="AS357" t="e">
        <v>#NAME?</v>
      </c>
      <c r="AT357">
        <v>82</v>
      </c>
    </row>
    <row r="358" spans="8:46" x14ac:dyDescent="0.35">
      <c r="AO358" t="s">
        <v>24</v>
      </c>
      <c r="AP358">
        <v>82</v>
      </c>
      <c r="AQ358" t="s">
        <v>20</v>
      </c>
      <c r="AR358" t="e">
        <v>#NAME?</v>
      </c>
      <c r="AS358" t="e">
        <v>#NAME?</v>
      </c>
      <c r="AT358">
        <v>82</v>
      </c>
    </row>
    <row r="359" spans="8:46" x14ac:dyDescent="0.35">
      <c r="AO359" t="s">
        <v>41</v>
      </c>
      <c r="AP359">
        <v>82</v>
      </c>
      <c r="AQ359" t="s">
        <v>20</v>
      </c>
      <c r="AR359" t="e">
        <v>#NAME?</v>
      </c>
      <c r="AS359" t="e">
        <v>#NAME?</v>
      </c>
      <c r="AT359">
        <v>82</v>
      </c>
    </row>
    <row r="360" spans="8:46" x14ac:dyDescent="0.35">
      <c r="AO360" t="s">
        <v>18</v>
      </c>
      <c r="AP360">
        <v>82</v>
      </c>
      <c r="AQ360" t="s">
        <v>20</v>
      </c>
      <c r="AR360" t="e">
        <v>#NAME?</v>
      </c>
      <c r="AS360" t="e">
        <v>#NAME?</v>
      </c>
      <c r="AT360">
        <v>82</v>
      </c>
    </row>
    <row r="361" spans="8:46" x14ac:dyDescent="0.35">
      <c r="AO361" t="s">
        <v>39</v>
      </c>
      <c r="AP361">
        <v>82</v>
      </c>
      <c r="AQ361" t="s">
        <v>20</v>
      </c>
      <c r="AR361" t="e">
        <v>#NAME?</v>
      </c>
      <c r="AS361" t="e">
        <v>#NAME?</v>
      </c>
      <c r="AT361">
        <v>82</v>
      </c>
    </row>
    <row r="362" spans="8:46" x14ac:dyDescent="0.35">
      <c r="AO362" t="s">
        <v>24</v>
      </c>
      <c r="AP362">
        <v>82</v>
      </c>
      <c r="AQ362" t="s">
        <v>20</v>
      </c>
      <c r="AR362" t="e">
        <v>#NAME?</v>
      </c>
      <c r="AS362" t="e">
        <v>#NAME?</v>
      </c>
      <c r="AT362">
        <v>82</v>
      </c>
    </row>
    <row r="363" spans="8:46" x14ac:dyDescent="0.35">
      <c r="AO363" t="s">
        <v>39</v>
      </c>
      <c r="AP363">
        <v>82</v>
      </c>
      <c r="AQ363" t="s">
        <v>20</v>
      </c>
      <c r="AR363" t="e">
        <v>#NAME?</v>
      </c>
      <c r="AS363" t="e">
        <v>#NAME?</v>
      </c>
      <c r="AT363">
        <v>82</v>
      </c>
    </row>
    <row r="364" spans="8:46" x14ac:dyDescent="0.35">
      <c r="H364" s="1" t="s">
        <v>46</v>
      </c>
      <c r="I364" t="s">
        <v>94</v>
      </c>
      <c r="AO364" t="s">
        <v>18</v>
      </c>
      <c r="AP364">
        <v>82</v>
      </c>
      <c r="AQ364" t="s">
        <v>20</v>
      </c>
      <c r="AR364" t="e">
        <v>#NAME?</v>
      </c>
      <c r="AS364" t="e">
        <v>#NAME?</v>
      </c>
      <c r="AT364">
        <v>82</v>
      </c>
    </row>
    <row r="365" spans="8:46" x14ac:dyDescent="0.35">
      <c r="H365" s="2" t="s">
        <v>29</v>
      </c>
      <c r="I365">
        <v>15.807142857142857</v>
      </c>
      <c r="AO365" t="s">
        <v>33</v>
      </c>
      <c r="AP365">
        <v>82</v>
      </c>
      <c r="AQ365" t="s">
        <v>20</v>
      </c>
      <c r="AR365" t="e">
        <v>#NAME?</v>
      </c>
      <c r="AS365" t="e">
        <v>#NAME?</v>
      </c>
      <c r="AT365">
        <v>82</v>
      </c>
    </row>
    <row r="366" spans="8:46" x14ac:dyDescent="0.35">
      <c r="H366" s="2" t="s">
        <v>42</v>
      </c>
      <c r="I366">
        <v>44.01418439716312</v>
      </c>
      <c r="AO366" t="s">
        <v>18</v>
      </c>
      <c r="AP366">
        <v>82</v>
      </c>
      <c r="AQ366" t="s">
        <v>20</v>
      </c>
      <c r="AR366" t="e">
        <v>#NAME?</v>
      </c>
      <c r="AS366" t="e">
        <v>#NAME?</v>
      </c>
      <c r="AT366">
        <v>82</v>
      </c>
    </row>
    <row r="367" spans="8:46" x14ac:dyDescent="0.35">
      <c r="H367" s="2" t="s">
        <v>24</v>
      </c>
      <c r="I367">
        <v>76.019230769230774</v>
      </c>
      <c r="AO367" t="s">
        <v>24</v>
      </c>
      <c r="AP367">
        <v>82</v>
      </c>
      <c r="AQ367" t="s">
        <v>20</v>
      </c>
      <c r="AR367" t="e">
        <v>#NAME?</v>
      </c>
      <c r="AS367" t="e">
        <v>#NAME?</v>
      </c>
      <c r="AT367">
        <v>82</v>
      </c>
    </row>
    <row r="368" spans="8:46" x14ac:dyDescent="0.35">
      <c r="H368" s="2" t="s">
        <v>33</v>
      </c>
      <c r="I368">
        <v>76.84210526315789</v>
      </c>
      <c r="AO368" t="s">
        <v>18</v>
      </c>
      <c r="AP368">
        <v>82</v>
      </c>
      <c r="AQ368" t="s">
        <v>20</v>
      </c>
      <c r="AR368" t="e">
        <v>#NAME?</v>
      </c>
      <c r="AS368" t="e">
        <v>#NAME?</v>
      </c>
      <c r="AT368">
        <v>82</v>
      </c>
    </row>
    <row r="369" spans="8:46" x14ac:dyDescent="0.35">
      <c r="H369" s="2" t="s">
        <v>36</v>
      </c>
      <c r="I369">
        <v>46.287425149700596</v>
      </c>
      <c r="AO369" t="s">
        <v>41</v>
      </c>
      <c r="AP369">
        <v>82</v>
      </c>
      <c r="AQ369" t="s">
        <v>20</v>
      </c>
      <c r="AR369" t="e">
        <v>#NAME?</v>
      </c>
      <c r="AS369" t="e">
        <v>#NAME?</v>
      </c>
      <c r="AT369">
        <v>82</v>
      </c>
    </row>
    <row r="370" spans="8:46" x14ac:dyDescent="0.35">
      <c r="H370" s="2" t="s">
        <v>40</v>
      </c>
      <c r="I370">
        <v>16.583333333333332</v>
      </c>
      <c r="AO370" t="s">
        <v>33</v>
      </c>
      <c r="AP370">
        <v>82</v>
      </c>
      <c r="AQ370" t="s">
        <v>20</v>
      </c>
      <c r="AR370" t="e">
        <v>#NAME?</v>
      </c>
      <c r="AS370" t="e">
        <v>#NAME?</v>
      </c>
      <c r="AT370">
        <v>82</v>
      </c>
    </row>
    <row r="371" spans="8:46" x14ac:dyDescent="0.35">
      <c r="H371" s="2" t="s">
        <v>28</v>
      </c>
      <c r="I371">
        <v>44.039735099337747</v>
      </c>
      <c r="AO371" t="s">
        <v>24</v>
      </c>
      <c r="AP371">
        <v>82</v>
      </c>
      <c r="AQ371" t="s">
        <v>20</v>
      </c>
      <c r="AR371" t="e">
        <v>#NAME?</v>
      </c>
      <c r="AS371" t="e">
        <v>#NAME?</v>
      </c>
      <c r="AT371">
        <v>82</v>
      </c>
    </row>
    <row r="372" spans="8:46" x14ac:dyDescent="0.35">
      <c r="H372" s="2" t="s">
        <v>37</v>
      </c>
      <c r="I372">
        <v>47.556249999999999</v>
      </c>
      <c r="AO372" t="s">
        <v>39</v>
      </c>
      <c r="AP372">
        <v>82</v>
      </c>
      <c r="AQ372" t="s">
        <v>20</v>
      </c>
      <c r="AR372" t="e">
        <v>#NAME?</v>
      </c>
      <c r="AS372" t="e">
        <v>#NAME?</v>
      </c>
      <c r="AT372">
        <v>82</v>
      </c>
    </row>
    <row r="373" spans="8:46" x14ac:dyDescent="0.35">
      <c r="H373" s="2" t="s">
        <v>32</v>
      </c>
      <c r="I373">
        <v>44.031847133757964</v>
      </c>
      <c r="AO373" t="s">
        <v>18</v>
      </c>
      <c r="AP373">
        <v>82</v>
      </c>
      <c r="AQ373" t="s">
        <v>20</v>
      </c>
      <c r="AR373" t="e">
        <v>#NAME?</v>
      </c>
      <c r="AS373" t="e">
        <v>#NAME?</v>
      </c>
      <c r="AT373">
        <v>82</v>
      </c>
    </row>
    <row r="374" spans="8:46" x14ac:dyDescent="0.35">
      <c r="H374" s="2" t="s">
        <v>35</v>
      </c>
      <c r="I374">
        <v>43.598484848484851</v>
      </c>
      <c r="AO374" t="s">
        <v>33</v>
      </c>
      <c r="AP374">
        <v>82</v>
      </c>
      <c r="AQ374" t="s">
        <v>20</v>
      </c>
      <c r="AR374" t="e">
        <v>#NAME?</v>
      </c>
      <c r="AS374" t="e">
        <v>#NAME?</v>
      </c>
      <c r="AT374">
        <v>82</v>
      </c>
    </row>
    <row r="375" spans="8:46" x14ac:dyDescent="0.35">
      <c r="H375" s="2" t="s">
        <v>44</v>
      </c>
      <c r="I375">
        <v>44.305970149253731</v>
      </c>
      <c r="AO375" t="s">
        <v>41</v>
      </c>
      <c r="AP375">
        <v>82</v>
      </c>
      <c r="AQ375" t="s">
        <v>20</v>
      </c>
      <c r="AR375" t="e">
        <v>#NAME?</v>
      </c>
      <c r="AS375" t="e">
        <v>#NAME?</v>
      </c>
      <c r="AT375">
        <v>82</v>
      </c>
    </row>
    <row r="376" spans="8:46" x14ac:dyDescent="0.35">
      <c r="H376" s="2" t="s">
        <v>30</v>
      </c>
      <c r="I376">
        <v>45.816176470588232</v>
      </c>
      <c r="AO376" t="s">
        <v>18</v>
      </c>
      <c r="AP376">
        <v>82</v>
      </c>
      <c r="AQ376" t="s">
        <v>20</v>
      </c>
      <c r="AR376" t="e">
        <v>#NAME?</v>
      </c>
      <c r="AS376" t="e">
        <v>#NAME?</v>
      </c>
      <c r="AT376">
        <v>82</v>
      </c>
    </row>
    <row r="377" spans="8:46" x14ac:dyDescent="0.35">
      <c r="H377" s="2" t="s">
        <v>43</v>
      </c>
      <c r="I377">
        <v>15.471830985915492</v>
      </c>
      <c r="AO377" t="s">
        <v>41</v>
      </c>
      <c r="AP377">
        <v>82</v>
      </c>
      <c r="AQ377" t="s">
        <v>20</v>
      </c>
      <c r="AR377" t="e">
        <v>#NAME?</v>
      </c>
      <c r="AS377" t="e">
        <v>#NAME?</v>
      </c>
      <c r="AT377">
        <v>82</v>
      </c>
    </row>
    <row r="378" spans="8:46" x14ac:dyDescent="0.35">
      <c r="H378" s="2" t="s">
        <v>21</v>
      </c>
      <c r="I378">
        <v>15.543624161073826</v>
      </c>
      <c r="AO378" t="s">
        <v>18</v>
      </c>
      <c r="AP378">
        <v>82</v>
      </c>
      <c r="AQ378" t="s">
        <v>20</v>
      </c>
      <c r="AR378" t="e">
        <v>#NAME?</v>
      </c>
      <c r="AS378" t="e">
        <v>#NAME?</v>
      </c>
      <c r="AT378">
        <v>82</v>
      </c>
    </row>
    <row r="379" spans="8:46" x14ac:dyDescent="0.35">
      <c r="H379" s="2" t="s">
        <v>39</v>
      </c>
      <c r="I379">
        <v>76.909677419354836</v>
      </c>
      <c r="AO379" t="s">
        <v>41</v>
      </c>
      <c r="AP379">
        <v>82</v>
      </c>
      <c r="AQ379" t="s">
        <v>20</v>
      </c>
      <c r="AR379" t="e">
        <v>#NAME?</v>
      </c>
      <c r="AS379" t="e">
        <v>#NAME?</v>
      </c>
      <c r="AT379">
        <v>82</v>
      </c>
    </row>
    <row r="380" spans="8:46" x14ac:dyDescent="0.35">
      <c r="H380" s="2" t="s">
        <v>18</v>
      </c>
      <c r="I380">
        <v>72.084415584415581</v>
      </c>
      <c r="AO380" t="s">
        <v>41</v>
      </c>
      <c r="AP380">
        <v>82</v>
      </c>
      <c r="AQ380" t="s">
        <v>20</v>
      </c>
      <c r="AR380" t="e">
        <v>#NAME?</v>
      </c>
      <c r="AS380" t="e">
        <v>#NAME?</v>
      </c>
      <c r="AT380">
        <v>82</v>
      </c>
    </row>
    <row r="381" spans="8:46" x14ac:dyDescent="0.35">
      <c r="H381" s="2" t="s">
        <v>26</v>
      </c>
      <c r="I381">
        <v>46.24</v>
      </c>
      <c r="AO381" t="s">
        <v>18</v>
      </c>
      <c r="AP381">
        <v>82</v>
      </c>
      <c r="AQ381" t="s">
        <v>20</v>
      </c>
      <c r="AR381" t="e">
        <v>#NAME?</v>
      </c>
      <c r="AS381" t="e">
        <v>#NAME?</v>
      </c>
      <c r="AT381">
        <v>82</v>
      </c>
    </row>
    <row r="382" spans="8:46" x14ac:dyDescent="0.35">
      <c r="H382" s="2" t="s">
        <v>31</v>
      </c>
      <c r="I382">
        <v>15.897590361445783</v>
      </c>
      <c r="AO382" t="s">
        <v>33</v>
      </c>
      <c r="AP382">
        <v>82</v>
      </c>
      <c r="AQ382" t="s">
        <v>20</v>
      </c>
      <c r="AR382" t="e">
        <v>#NAME?</v>
      </c>
      <c r="AS382" t="e">
        <v>#NAME?</v>
      </c>
      <c r="AT382">
        <v>82</v>
      </c>
    </row>
    <row r="383" spans="8:46" x14ac:dyDescent="0.35">
      <c r="H383" s="2" t="s">
        <v>41</v>
      </c>
      <c r="I383">
        <v>72.098039215686271</v>
      </c>
      <c r="AO383" t="s">
        <v>18</v>
      </c>
      <c r="AP383">
        <v>82</v>
      </c>
      <c r="AQ383" t="s">
        <v>20</v>
      </c>
      <c r="AR383" t="e">
        <v>#NAME?</v>
      </c>
      <c r="AS383" t="e">
        <v>#NAME?</v>
      </c>
      <c r="AT383">
        <v>82</v>
      </c>
    </row>
    <row r="384" spans="8:46" x14ac:dyDescent="0.35">
      <c r="H384" s="2" t="s">
        <v>34</v>
      </c>
      <c r="I384">
        <v>45.41317365269461</v>
      </c>
      <c r="AO384" t="s">
        <v>33</v>
      </c>
      <c r="AP384">
        <v>82</v>
      </c>
      <c r="AQ384" t="s">
        <v>20</v>
      </c>
      <c r="AR384" t="e">
        <v>#NAME?</v>
      </c>
      <c r="AS384" t="e">
        <v>#NAME?</v>
      </c>
      <c r="AT384">
        <v>82</v>
      </c>
    </row>
    <row r="385" spans="8:46" x14ac:dyDescent="0.35">
      <c r="H385" s="2" t="s">
        <v>47</v>
      </c>
      <c r="I385">
        <v>45.464333333333336</v>
      </c>
      <c r="AO385" t="s">
        <v>24</v>
      </c>
      <c r="AP385">
        <v>82</v>
      </c>
      <c r="AQ385" t="s">
        <v>20</v>
      </c>
      <c r="AR385" t="e">
        <v>#NAME?</v>
      </c>
      <c r="AS385" t="e">
        <v>#NAME?</v>
      </c>
      <c r="AT385">
        <v>82</v>
      </c>
    </row>
    <row r="386" spans="8:46" x14ac:dyDescent="0.35">
      <c r="AO386" t="s">
        <v>18</v>
      </c>
      <c r="AP386">
        <v>82</v>
      </c>
      <c r="AQ386" t="s">
        <v>20</v>
      </c>
      <c r="AR386" t="e">
        <v>#NAME?</v>
      </c>
      <c r="AS386" t="e">
        <v>#NAME?</v>
      </c>
      <c r="AT386">
        <v>82</v>
      </c>
    </row>
    <row r="387" spans="8:46" x14ac:dyDescent="0.35">
      <c r="AO387" t="s">
        <v>39</v>
      </c>
      <c r="AP387">
        <v>82</v>
      </c>
      <c r="AQ387" t="s">
        <v>20</v>
      </c>
      <c r="AR387" t="e">
        <v>#NAME?</v>
      </c>
      <c r="AS387" t="e">
        <v>#NAME?</v>
      </c>
      <c r="AT387">
        <v>82</v>
      </c>
    </row>
    <row r="388" spans="8:46" x14ac:dyDescent="0.35">
      <c r="AO388" t="s">
        <v>33</v>
      </c>
      <c r="AP388">
        <v>82</v>
      </c>
      <c r="AQ388" t="s">
        <v>20</v>
      </c>
      <c r="AR388" t="e">
        <v>#NAME?</v>
      </c>
      <c r="AS388" t="e">
        <v>#NAME?</v>
      </c>
      <c r="AT388">
        <v>82</v>
      </c>
    </row>
    <row r="389" spans="8:46" x14ac:dyDescent="0.35">
      <c r="AO389" t="s">
        <v>24</v>
      </c>
      <c r="AP389">
        <v>81</v>
      </c>
      <c r="AQ389" t="s">
        <v>20</v>
      </c>
      <c r="AR389" t="e">
        <v>#NAME?</v>
      </c>
      <c r="AS389" t="e">
        <v>#NAME?</v>
      </c>
      <c r="AT389">
        <v>81</v>
      </c>
    </row>
    <row r="390" spans="8:46" x14ac:dyDescent="0.35">
      <c r="AO390" t="s">
        <v>18</v>
      </c>
      <c r="AP390">
        <v>81</v>
      </c>
      <c r="AQ390" t="s">
        <v>20</v>
      </c>
      <c r="AR390" t="e">
        <v>#NAME?</v>
      </c>
      <c r="AS390" t="e">
        <v>#NAME?</v>
      </c>
      <c r="AT390">
        <v>81</v>
      </c>
    </row>
    <row r="391" spans="8:46" x14ac:dyDescent="0.35">
      <c r="AO391" t="s">
        <v>18</v>
      </c>
      <c r="AP391">
        <v>81</v>
      </c>
      <c r="AQ391" t="s">
        <v>20</v>
      </c>
      <c r="AR391" t="e">
        <v>#NAME?</v>
      </c>
      <c r="AS391" t="e">
        <v>#NAME?</v>
      </c>
      <c r="AT391">
        <v>81</v>
      </c>
    </row>
    <row r="392" spans="8:46" x14ac:dyDescent="0.35">
      <c r="AO392" t="s">
        <v>39</v>
      </c>
      <c r="AP392">
        <v>81</v>
      </c>
      <c r="AQ392" t="s">
        <v>20</v>
      </c>
      <c r="AR392" t="e">
        <v>#NAME?</v>
      </c>
      <c r="AS392" t="e">
        <v>#NAME?</v>
      </c>
      <c r="AT392">
        <v>81</v>
      </c>
    </row>
    <row r="393" spans="8:46" x14ac:dyDescent="0.35">
      <c r="AO393" t="s">
        <v>39</v>
      </c>
      <c r="AP393">
        <v>81</v>
      </c>
      <c r="AQ393" t="s">
        <v>20</v>
      </c>
      <c r="AR393" t="e">
        <v>#NAME?</v>
      </c>
      <c r="AS393" t="e">
        <v>#NAME?</v>
      </c>
      <c r="AT393">
        <v>81</v>
      </c>
    </row>
    <row r="394" spans="8:46" x14ac:dyDescent="0.35">
      <c r="AO394" t="s">
        <v>24</v>
      </c>
      <c r="AP394">
        <v>81</v>
      </c>
      <c r="AQ394" t="s">
        <v>20</v>
      </c>
      <c r="AR394" t="e">
        <v>#NAME?</v>
      </c>
      <c r="AS394" t="e">
        <v>#NAME?</v>
      </c>
      <c r="AT394">
        <v>81</v>
      </c>
    </row>
    <row r="395" spans="8:46" x14ac:dyDescent="0.35">
      <c r="AO395" t="s">
        <v>41</v>
      </c>
      <c r="AP395">
        <v>81</v>
      </c>
      <c r="AQ395" t="s">
        <v>20</v>
      </c>
      <c r="AR395" t="e">
        <v>#NAME?</v>
      </c>
      <c r="AS395" t="e">
        <v>#NAME?</v>
      </c>
      <c r="AT395">
        <v>81</v>
      </c>
    </row>
    <row r="396" spans="8:46" x14ac:dyDescent="0.35">
      <c r="AO396" t="s">
        <v>41</v>
      </c>
      <c r="AP396">
        <v>81</v>
      </c>
      <c r="AQ396" t="s">
        <v>20</v>
      </c>
      <c r="AR396" t="e">
        <v>#NAME?</v>
      </c>
      <c r="AS396" t="e">
        <v>#NAME?</v>
      </c>
      <c r="AT396">
        <v>81</v>
      </c>
    </row>
    <row r="397" spans="8:46" x14ac:dyDescent="0.35">
      <c r="AO397" t="s">
        <v>33</v>
      </c>
      <c r="AP397">
        <v>81</v>
      </c>
      <c r="AQ397" t="s">
        <v>20</v>
      </c>
      <c r="AR397" t="e">
        <v>#NAME?</v>
      </c>
      <c r="AS397" t="e">
        <v>#NAME?</v>
      </c>
      <c r="AT397">
        <v>81</v>
      </c>
    </row>
    <row r="398" spans="8:46" x14ac:dyDescent="0.35">
      <c r="AO398" t="s">
        <v>33</v>
      </c>
      <c r="AP398">
        <v>81</v>
      </c>
      <c r="AQ398" t="s">
        <v>20</v>
      </c>
      <c r="AR398" t="e">
        <v>#NAME?</v>
      </c>
      <c r="AS398" t="e">
        <v>#NAME?</v>
      </c>
      <c r="AT398">
        <v>81</v>
      </c>
    </row>
    <row r="399" spans="8:46" x14ac:dyDescent="0.35">
      <c r="AO399" t="s">
        <v>18</v>
      </c>
      <c r="AP399">
        <v>81</v>
      </c>
      <c r="AQ399" t="s">
        <v>20</v>
      </c>
      <c r="AR399" t="e">
        <v>#NAME?</v>
      </c>
      <c r="AS399" t="e">
        <v>#NAME?</v>
      </c>
      <c r="AT399">
        <v>81</v>
      </c>
    </row>
    <row r="400" spans="8:46" x14ac:dyDescent="0.35">
      <c r="AO400" t="s">
        <v>39</v>
      </c>
      <c r="AP400">
        <v>81</v>
      </c>
      <c r="AQ400" t="s">
        <v>20</v>
      </c>
      <c r="AR400" t="e">
        <v>#NAME?</v>
      </c>
      <c r="AS400" t="e">
        <v>#NAME?</v>
      </c>
      <c r="AT400">
        <v>81</v>
      </c>
    </row>
    <row r="401" spans="41:46" x14ac:dyDescent="0.35">
      <c r="AO401" t="s">
        <v>41</v>
      </c>
      <c r="AP401">
        <v>81</v>
      </c>
      <c r="AQ401" t="s">
        <v>20</v>
      </c>
      <c r="AR401" t="e">
        <v>#NAME?</v>
      </c>
      <c r="AS401" t="e">
        <v>#NAME?</v>
      </c>
      <c r="AT401">
        <v>81</v>
      </c>
    </row>
    <row r="402" spans="41:46" x14ac:dyDescent="0.35">
      <c r="AO402" t="s">
        <v>41</v>
      </c>
      <c r="AP402">
        <v>81</v>
      </c>
      <c r="AQ402" t="s">
        <v>20</v>
      </c>
      <c r="AR402" t="e">
        <v>#NAME?</v>
      </c>
      <c r="AS402" t="e">
        <v>#NAME?</v>
      </c>
      <c r="AT402">
        <v>81</v>
      </c>
    </row>
    <row r="403" spans="41:46" x14ac:dyDescent="0.35">
      <c r="AO403" t="s">
        <v>39</v>
      </c>
      <c r="AP403">
        <v>81</v>
      </c>
      <c r="AQ403" t="s">
        <v>20</v>
      </c>
      <c r="AR403" t="e">
        <v>#NAME?</v>
      </c>
      <c r="AS403" t="e">
        <v>#NAME?</v>
      </c>
      <c r="AT403">
        <v>81</v>
      </c>
    </row>
    <row r="404" spans="41:46" x14ac:dyDescent="0.35">
      <c r="AO404" t="s">
        <v>18</v>
      </c>
      <c r="AP404">
        <v>81</v>
      </c>
      <c r="AQ404" t="s">
        <v>20</v>
      </c>
      <c r="AR404" t="e">
        <v>#NAME?</v>
      </c>
      <c r="AS404" t="e">
        <v>#NAME?</v>
      </c>
      <c r="AT404">
        <v>81</v>
      </c>
    </row>
    <row r="405" spans="41:46" x14ac:dyDescent="0.35">
      <c r="AO405" t="s">
        <v>24</v>
      </c>
      <c r="AP405">
        <v>81</v>
      </c>
      <c r="AQ405" t="s">
        <v>20</v>
      </c>
      <c r="AR405" t="e">
        <v>#NAME?</v>
      </c>
      <c r="AS405" t="e">
        <v>#NAME?</v>
      </c>
      <c r="AT405">
        <v>81</v>
      </c>
    </row>
    <row r="406" spans="41:46" x14ac:dyDescent="0.35">
      <c r="AO406" t="s">
        <v>33</v>
      </c>
      <c r="AP406">
        <v>81</v>
      </c>
      <c r="AQ406" t="s">
        <v>20</v>
      </c>
      <c r="AR406" t="e">
        <v>#NAME?</v>
      </c>
      <c r="AS406" t="e">
        <v>#NAME?</v>
      </c>
      <c r="AT406">
        <v>81</v>
      </c>
    </row>
    <row r="407" spans="41:46" x14ac:dyDescent="0.35">
      <c r="AO407" t="s">
        <v>41</v>
      </c>
      <c r="AP407">
        <v>81</v>
      </c>
      <c r="AQ407" t="s">
        <v>20</v>
      </c>
      <c r="AR407" t="e">
        <v>#NAME?</v>
      </c>
      <c r="AS407" t="e">
        <v>#NAME?</v>
      </c>
      <c r="AT407">
        <v>81</v>
      </c>
    </row>
    <row r="408" spans="41:46" x14ac:dyDescent="0.35">
      <c r="AO408" t="s">
        <v>24</v>
      </c>
      <c r="AP408">
        <v>81</v>
      </c>
      <c r="AQ408" t="s">
        <v>20</v>
      </c>
      <c r="AR408" t="e">
        <v>#NAME?</v>
      </c>
      <c r="AS408" t="e">
        <v>#NAME?</v>
      </c>
      <c r="AT408">
        <v>81</v>
      </c>
    </row>
    <row r="409" spans="41:46" x14ac:dyDescent="0.35">
      <c r="AO409" t="s">
        <v>41</v>
      </c>
      <c r="AP409">
        <v>81</v>
      </c>
      <c r="AQ409" t="s">
        <v>20</v>
      </c>
      <c r="AR409" t="e">
        <v>#NAME?</v>
      </c>
      <c r="AS409" t="e">
        <v>#NAME?</v>
      </c>
      <c r="AT409">
        <v>81</v>
      </c>
    </row>
    <row r="410" spans="41:46" x14ac:dyDescent="0.35">
      <c r="AO410" t="s">
        <v>39</v>
      </c>
      <c r="AP410">
        <v>81</v>
      </c>
      <c r="AQ410" t="s">
        <v>20</v>
      </c>
      <c r="AR410" t="e">
        <v>#NAME?</v>
      </c>
      <c r="AS410" t="e">
        <v>#NAME?</v>
      </c>
      <c r="AT410">
        <v>81</v>
      </c>
    </row>
    <row r="411" spans="41:46" x14ac:dyDescent="0.35">
      <c r="AO411" t="s">
        <v>41</v>
      </c>
      <c r="AP411">
        <v>81</v>
      </c>
      <c r="AQ411" t="s">
        <v>20</v>
      </c>
      <c r="AR411" t="e">
        <v>#NAME?</v>
      </c>
      <c r="AS411" t="e">
        <v>#NAME?</v>
      </c>
      <c r="AT411">
        <v>81</v>
      </c>
    </row>
    <row r="412" spans="41:46" x14ac:dyDescent="0.35">
      <c r="AO412" t="s">
        <v>41</v>
      </c>
      <c r="AP412">
        <v>81</v>
      </c>
      <c r="AQ412" t="s">
        <v>20</v>
      </c>
      <c r="AR412" t="e">
        <v>#NAME?</v>
      </c>
      <c r="AS412" t="e">
        <v>#NAME?</v>
      </c>
      <c r="AT412">
        <v>81</v>
      </c>
    </row>
    <row r="413" spans="41:46" x14ac:dyDescent="0.35">
      <c r="AO413" t="s">
        <v>18</v>
      </c>
      <c r="AP413">
        <v>81</v>
      </c>
      <c r="AQ413" t="s">
        <v>20</v>
      </c>
      <c r="AR413" t="e">
        <v>#NAME?</v>
      </c>
      <c r="AS413" t="e">
        <v>#NAME?</v>
      </c>
      <c r="AT413">
        <v>81</v>
      </c>
    </row>
    <row r="414" spans="41:46" x14ac:dyDescent="0.35">
      <c r="AO414" t="s">
        <v>24</v>
      </c>
      <c r="AP414">
        <v>81</v>
      </c>
      <c r="AQ414" t="s">
        <v>20</v>
      </c>
      <c r="AR414" t="e">
        <v>#NAME?</v>
      </c>
      <c r="AS414" t="e">
        <v>#NAME?</v>
      </c>
      <c r="AT414">
        <v>81</v>
      </c>
    </row>
    <row r="415" spans="41:46" x14ac:dyDescent="0.35">
      <c r="AO415" t="s">
        <v>33</v>
      </c>
      <c r="AP415">
        <v>81</v>
      </c>
      <c r="AQ415" t="s">
        <v>20</v>
      </c>
      <c r="AR415" t="e">
        <v>#NAME?</v>
      </c>
      <c r="AS415" t="e">
        <v>#NAME?</v>
      </c>
      <c r="AT415">
        <v>81</v>
      </c>
    </row>
    <row r="416" spans="41:46" x14ac:dyDescent="0.35">
      <c r="AO416" t="s">
        <v>33</v>
      </c>
      <c r="AP416">
        <v>81</v>
      </c>
      <c r="AQ416" t="s">
        <v>20</v>
      </c>
      <c r="AR416" t="e">
        <v>#NAME?</v>
      </c>
      <c r="AS416" t="e">
        <v>#NAME?</v>
      </c>
      <c r="AT416">
        <v>81</v>
      </c>
    </row>
    <row r="417" spans="41:46" x14ac:dyDescent="0.35">
      <c r="AO417" t="s">
        <v>24</v>
      </c>
      <c r="AP417">
        <v>81</v>
      </c>
      <c r="AQ417" t="s">
        <v>20</v>
      </c>
      <c r="AR417" t="e">
        <v>#NAME?</v>
      </c>
      <c r="AS417" t="e">
        <v>#NAME?</v>
      </c>
      <c r="AT417">
        <v>81</v>
      </c>
    </row>
    <row r="418" spans="41:46" x14ac:dyDescent="0.35">
      <c r="AO418" t="s">
        <v>41</v>
      </c>
      <c r="AP418">
        <v>81</v>
      </c>
      <c r="AQ418" t="s">
        <v>20</v>
      </c>
      <c r="AR418" t="e">
        <v>#NAME?</v>
      </c>
      <c r="AS418" t="e">
        <v>#NAME?</v>
      </c>
      <c r="AT418">
        <v>81</v>
      </c>
    </row>
    <row r="419" spans="41:46" x14ac:dyDescent="0.35">
      <c r="AO419" t="s">
        <v>39</v>
      </c>
      <c r="AP419">
        <v>81</v>
      </c>
      <c r="AQ419" t="s">
        <v>20</v>
      </c>
      <c r="AR419" t="e">
        <v>#NAME?</v>
      </c>
      <c r="AS419" t="e">
        <v>#NAME?</v>
      </c>
      <c r="AT419">
        <v>81</v>
      </c>
    </row>
    <row r="420" spans="41:46" x14ac:dyDescent="0.35">
      <c r="AO420" t="s">
        <v>41</v>
      </c>
      <c r="AP420">
        <v>79</v>
      </c>
      <c r="AQ420" t="s">
        <v>20</v>
      </c>
      <c r="AR420" t="e">
        <v>#NAME?</v>
      </c>
      <c r="AS420" t="e">
        <v>#NAME?</v>
      </c>
      <c r="AT420">
        <v>79</v>
      </c>
    </row>
    <row r="421" spans="41:46" x14ac:dyDescent="0.35">
      <c r="AO421" t="s">
        <v>41</v>
      </c>
      <c r="AP421">
        <v>79</v>
      </c>
      <c r="AQ421" t="s">
        <v>20</v>
      </c>
      <c r="AR421" t="e">
        <v>#NAME?</v>
      </c>
      <c r="AS421" t="e">
        <v>#NAME?</v>
      </c>
      <c r="AT421">
        <v>79</v>
      </c>
    </row>
    <row r="422" spans="41:46" x14ac:dyDescent="0.35">
      <c r="AO422" t="s">
        <v>24</v>
      </c>
      <c r="AP422">
        <v>79</v>
      </c>
      <c r="AQ422" t="s">
        <v>20</v>
      </c>
      <c r="AR422" t="e">
        <v>#NAME?</v>
      </c>
      <c r="AS422" t="e">
        <v>#NAME?</v>
      </c>
      <c r="AT422">
        <v>79</v>
      </c>
    </row>
    <row r="423" spans="41:46" x14ac:dyDescent="0.35">
      <c r="AO423" t="s">
        <v>24</v>
      </c>
      <c r="AP423">
        <v>79</v>
      </c>
      <c r="AQ423" t="s">
        <v>20</v>
      </c>
      <c r="AR423" t="e">
        <v>#NAME?</v>
      </c>
      <c r="AS423" t="e">
        <v>#NAME?</v>
      </c>
      <c r="AT423">
        <v>79</v>
      </c>
    </row>
    <row r="424" spans="41:46" x14ac:dyDescent="0.35">
      <c r="AO424" t="s">
        <v>18</v>
      </c>
      <c r="AP424">
        <v>79</v>
      </c>
      <c r="AQ424" t="s">
        <v>20</v>
      </c>
      <c r="AR424" t="e">
        <v>#NAME?</v>
      </c>
      <c r="AS424" t="e">
        <v>#NAME?</v>
      </c>
      <c r="AT424">
        <v>79</v>
      </c>
    </row>
    <row r="425" spans="41:46" x14ac:dyDescent="0.35">
      <c r="AO425" t="s">
        <v>39</v>
      </c>
      <c r="AP425">
        <v>79</v>
      </c>
      <c r="AQ425" t="s">
        <v>20</v>
      </c>
      <c r="AR425" t="e">
        <v>#NAME?</v>
      </c>
      <c r="AS425" t="e">
        <v>#NAME?</v>
      </c>
      <c r="AT425">
        <v>79</v>
      </c>
    </row>
    <row r="426" spans="41:46" x14ac:dyDescent="0.35">
      <c r="AO426" t="s">
        <v>41</v>
      </c>
      <c r="AP426">
        <v>79</v>
      </c>
      <c r="AQ426" t="s">
        <v>20</v>
      </c>
      <c r="AR426" t="e">
        <v>#NAME?</v>
      </c>
      <c r="AS426" t="e">
        <v>#NAME?</v>
      </c>
      <c r="AT426">
        <v>79</v>
      </c>
    </row>
    <row r="427" spans="41:46" x14ac:dyDescent="0.35">
      <c r="AO427" t="s">
        <v>41</v>
      </c>
      <c r="AP427">
        <v>79</v>
      </c>
      <c r="AQ427" t="s">
        <v>20</v>
      </c>
      <c r="AR427" t="e">
        <v>#NAME?</v>
      </c>
      <c r="AS427" t="e">
        <v>#NAME?</v>
      </c>
      <c r="AT427">
        <v>79</v>
      </c>
    </row>
    <row r="428" spans="41:46" x14ac:dyDescent="0.35">
      <c r="AO428" t="s">
        <v>24</v>
      </c>
      <c r="AP428">
        <v>79</v>
      </c>
      <c r="AQ428" t="s">
        <v>20</v>
      </c>
      <c r="AR428" t="e">
        <v>#NAME?</v>
      </c>
      <c r="AS428" t="e">
        <v>#NAME?</v>
      </c>
      <c r="AT428">
        <v>79</v>
      </c>
    </row>
    <row r="429" spans="41:46" x14ac:dyDescent="0.35">
      <c r="AO429" t="s">
        <v>24</v>
      </c>
      <c r="AP429">
        <v>79</v>
      </c>
      <c r="AQ429" t="s">
        <v>20</v>
      </c>
      <c r="AR429" t="e">
        <v>#NAME?</v>
      </c>
      <c r="AS429" t="e">
        <v>#NAME?</v>
      </c>
      <c r="AT429">
        <v>79</v>
      </c>
    </row>
    <row r="430" spans="41:46" x14ac:dyDescent="0.35">
      <c r="AO430" t="s">
        <v>18</v>
      </c>
      <c r="AP430">
        <v>79</v>
      </c>
      <c r="AQ430" t="s">
        <v>20</v>
      </c>
      <c r="AR430" t="e">
        <v>#NAME?</v>
      </c>
      <c r="AS430" t="e">
        <v>#NAME?</v>
      </c>
      <c r="AT430">
        <v>79</v>
      </c>
    </row>
    <row r="431" spans="41:46" x14ac:dyDescent="0.35">
      <c r="AO431" t="s">
        <v>18</v>
      </c>
      <c r="AP431">
        <v>79</v>
      </c>
      <c r="AQ431" t="s">
        <v>20</v>
      </c>
      <c r="AR431" t="e">
        <v>#NAME?</v>
      </c>
      <c r="AS431" t="e">
        <v>#NAME?</v>
      </c>
      <c r="AT431">
        <v>79</v>
      </c>
    </row>
    <row r="432" spans="41:46" x14ac:dyDescent="0.35">
      <c r="AO432" t="s">
        <v>41</v>
      </c>
      <c r="AP432">
        <v>79</v>
      </c>
      <c r="AQ432" t="s">
        <v>20</v>
      </c>
      <c r="AR432" t="e">
        <v>#NAME?</v>
      </c>
      <c r="AS432" t="e">
        <v>#NAME?</v>
      </c>
      <c r="AT432">
        <v>79</v>
      </c>
    </row>
    <row r="433" spans="41:46" x14ac:dyDescent="0.35">
      <c r="AO433" t="s">
        <v>18</v>
      </c>
      <c r="AP433">
        <v>79</v>
      </c>
      <c r="AQ433" t="s">
        <v>20</v>
      </c>
      <c r="AR433" t="e">
        <v>#NAME?</v>
      </c>
      <c r="AS433" t="e">
        <v>#NAME?</v>
      </c>
      <c r="AT433">
        <v>79</v>
      </c>
    </row>
    <row r="434" spans="41:46" x14ac:dyDescent="0.35">
      <c r="AO434" t="s">
        <v>24</v>
      </c>
      <c r="AP434">
        <v>79</v>
      </c>
      <c r="AQ434" t="s">
        <v>20</v>
      </c>
      <c r="AR434" t="e">
        <v>#NAME?</v>
      </c>
      <c r="AS434" t="e">
        <v>#NAME?</v>
      </c>
      <c r="AT434">
        <v>79</v>
      </c>
    </row>
    <row r="435" spans="41:46" x14ac:dyDescent="0.35">
      <c r="AO435" t="s">
        <v>18</v>
      </c>
      <c r="AP435">
        <v>79</v>
      </c>
      <c r="AQ435" t="s">
        <v>20</v>
      </c>
      <c r="AR435" t="e">
        <v>#NAME?</v>
      </c>
      <c r="AS435" t="e">
        <v>#NAME?</v>
      </c>
      <c r="AT435">
        <v>79</v>
      </c>
    </row>
    <row r="436" spans="41:46" x14ac:dyDescent="0.35">
      <c r="AO436" t="s">
        <v>33</v>
      </c>
      <c r="AP436">
        <v>79</v>
      </c>
      <c r="AQ436" t="s">
        <v>20</v>
      </c>
      <c r="AR436" t="e">
        <v>#NAME?</v>
      </c>
      <c r="AS436" t="e">
        <v>#NAME?</v>
      </c>
      <c r="AT436">
        <v>79</v>
      </c>
    </row>
    <row r="437" spans="41:46" x14ac:dyDescent="0.35">
      <c r="AO437" t="s">
        <v>39</v>
      </c>
      <c r="AP437">
        <v>79</v>
      </c>
      <c r="AQ437" t="s">
        <v>20</v>
      </c>
      <c r="AR437" t="e">
        <v>#NAME?</v>
      </c>
      <c r="AS437" t="e">
        <v>#NAME?</v>
      </c>
      <c r="AT437">
        <v>79</v>
      </c>
    </row>
    <row r="438" spans="41:46" x14ac:dyDescent="0.35">
      <c r="AO438" t="s">
        <v>41</v>
      </c>
      <c r="AP438">
        <v>79</v>
      </c>
      <c r="AQ438" t="s">
        <v>20</v>
      </c>
      <c r="AR438" t="e">
        <v>#NAME?</v>
      </c>
      <c r="AS438" t="e">
        <v>#NAME?</v>
      </c>
      <c r="AT438">
        <v>79</v>
      </c>
    </row>
    <row r="439" spans="41:46" x14ac:dyDescent="0.35">
      <c r="AO439" t="s">
        <v>41</v>
      </c>
      <c r="AP439">
        <v>79</v>
      </c>
      <c r="AQ439" t="s">
        <v>20</v>
      </c>
      <c r="AR439" t="e">
        <v>#NAME?</v>
      </c>
      <c r="AS439" t="e">
        <v>#NAME?</v>
      </c>
      <c r="AT439">
        <v>79</v>
      </c>
    </row>
    <row r="440" spans="41:46" x14ac:dyDescent="0.35">
      <c r="AO440" t="s">
        <v>24</v>
      </c>
      <c r="AP440">
        <v>79</v>
      </c>
      <c r="AQ440" t="s">
        <v>20</v>
      </c>
      <c r="AR440" t="e">
        <v>#NAME?</v>
      </c>
      <c r="AS440" t="e">
        <v>#NAME?</v>
      </c>
      <c r="AT440">
        <v>79</v>
      </c>
    </row>
    <row r="441" spans="41:46" x14ac:dyDescent="0.35">
      <c r="AO441" t="s">
        <v>33</v>
      </c>
      <c r="AP441">
        <v>79</v>
      </c>
      <c r="AQ441" t="s">
        <v>20</v>
      </c>
      <c r="AR441" t="e">
        <v>#NAME?</v>
      </c>
      <c r="AS441" t="e">
        <v>#NAME?</v>
      </c>
      <c r="AT441">
        <v>79</v>
      </c>
    </row>
    <row r="442" spans="41:46" x14ac:dyDescent="0.35">
      <c r="AO442" t="s">
        <v>18</v>
      </c>
      <c r="AP442">
        <v>79</v>
      </c>
      <c r="AQ442" t="s">
        <v>20</v>
      </c>
      <c r="AR442" t="e">
        <v>#NAME?</v>
      </c>
      <c r="AS442" t="e">
        <v>#NAME?</v>
      </c>
      <c r="AT442">
        <v>79</v>
      </c>
    </row>
    <row r="443" spans="41:46" x14ac:dyDescent="0.35">
      <c r="AO443" t="s">
        <v>41</v>
      </c>
      <c r="AP443">
        <v>79</v>
      </c>
      <c r="AQ443" t="s">
        <v>20</v>
      </c>
      <c r="AR443" t="e">
        <v>#NAME?</v>
      </c>
      <c r="AS443" t="e">
        <v>#NAME?</v>
      </c>
      <c r="AT443">
        <v>79</v>
      </c>
    </row>
    <row r="444" spans="41:46" x14ac:dyDescent="0.35">
      <c r="AO444" t="s">
        <v>33</v>
      </c>
      <c r="AP444">
        <v>79</v>
      </c>
      <c r="AQ444" t="s">
        <v>20</v>
      </c>
      <c r="AR444" t="e">
        <v>#NAME?</v>
      </c>
      <c r="AS444" t="e">
        <v>#NAME?</v>
      </c>
      <c r="AT444">
        <v>79</v>
      </c>
    </row>
    <row r="445" spans="41:46" x14ac:dyDescent="0.35">
      <c r="AO445" t="s">
        <v>33</v>
      </c>
      <c r="AP445">
        <v>78</v>
      </c>
      <c r="AQ445" t="s">
        <v>20</v>
      </c>
      <c r="AR445" t="e">
        <v>#NAME?</v>
      </c>
      <c r="AS445" t="e">
        <v>#NAME?</v>
      </c>
      <c r="AT445">
        <v>78</v>
      </c>
    </row>
    <row r="446" spans="41:46" x14ac:dyDescent="0.35">
      <c r="AO446" t="s">
        <v>18</v>
      </c>
      <c r="AP446">
        <v>78</v>
      </c>
      <c r="AQ446" t="s">
        <v>20</v>
      </c>
      <c r="AR446" t="e">
        <v>#NAME?</v>
      </c>
      <c r="AS446" t="e">
        <v>#NAME?</v>
      </c>
      <c r="AT446">
        <v>78</v>
      </c>
    </row>
    <row r="447" spans="41:46" x14ac:dyDescent="0.35">
      <c r="AO447" t="s">
        <v>39</v>
      </c>
      <c r="AP447">
        <v>78</v>
      </c>
      <c r="AQ447" t="s">
        <v>20</v>
      </c>
      <c r="AR447" t="e">
        <v>#NAME?</v>
      </c>
      <c r="AS447" t="e">
        <v>#NAME?</v>
      </c>
      <c r="AT447">
        <v>78</v>
      </c>
    </row>
    <row r="448" spans="41:46" x14ac:dyDescent="0.35">
      <c r="AO448" t="s">
        <v>24</v>
      </c>
      <c r="AP448">
        <v>78</v>
      </c>
      <c r="AQ448" t="s">
        <v>20</v>
      </c>
      <c r="AR448" t="e">
        <v>#NAME?</v>
      </c>
      <c r="AS448" t="e">
        <v>#NAME?</v>
      </c>
      <c r="AT448">
        <v>78</v>
      </c>
    </row>
    <row r="449" spans="41:46" x14ac:dyDescent="0.35">
      <c r="AO449" t="s">
        <v>18</v>
      </c>
      <c r="AP449">
        <v>78</v>
      </c>
      <c r="AQ449" t="s">
        <v>20</v>
      </c>
      <c r="AR449" t="e">
        <v>#NAME?</v>
      </c>
      <c r="AS449" t="e">
        <v>#NAME?</v>
      </c>
      <c r="AT449">
        <v>78</v>
      </c>
    </row>
    <row r="450" spans="41:46" x14ac:dyDescent="0.35">
      <c r="AO450" t="s">
        <v>33</v>
      </c>
      <c r="AP450">
        <v>78</v>
      </c>
      <c r="AQ450" t="s">
        <v>20</v>
      </c>
      <c r="AR450" t="e">
        <v>#NAME?</v>
      </c>
      <c r="AS450" t="e">
        <v>#NAME?</v>
      </c>
      <c r="AT450">
        <v>78</v>
      </c>
    </row>
    <row r="451" spans="41:46" x14ac:dyDescent="0.35">
      <c r="AO451" t="s">
        <v>18</v>
      </c>
      <c r="AP451">
        <v>78</v>
      </c>
      <c r="AQ451" t="s">
        <v>20</v>
      </c>
      <c r="AR451" t="e">
        <v>#NAME?</v>
      </c>
      <c r="AS451" t="e">
        <v>#NAME?</v>
      </c>
      <c r="AT451">
        <v>78</v>
      </c>
    </row>
    <row r="452" spans="41:46" x14ac:dyDescent="0.35">
      <c r="AO452" t="s">
        <v>33</v>
      </c>
      <c r="AP452">
        <v>78</v>
      </c>
      <c r="AQ452" t="s">
        <v>20</v>
      </c>
      <c r="AR452" t="e">
        <v>#NAME?</v>
      </c>
      <c r="AS452" t="e">
        <v>#NAME?</v>
      </c>
      <c r="AT452">
        <v>78</v>
      </c>
    </row>
    <row r="453" spans="41:46" x14ac:dyDescent="0.35">
      <c r="AO453" t="s">
        <v>41</v>
      </c>
      <c r="AP453">
        <v>78</v>
      </c>
      <c r="AQ453" t="s">
        <v>20</v>
      </c>
      <c r="AR453" t="e">
        <v>#NAME?</v>
      </c>
      <c r="AS453" t="e">
        <v>#NAME?</v>
      </c>
      <c r="AT453">
        <v>78</v>
      </c>
    </row>
    <row r="454" spans="41:46" x14ac:dyDescent="0.35">
      <c r="AO454" t="s">
        <v>33</v>
      </c>
      <c r="AP454">
        <v>78</v>
      </c>
      <c r="AQ454" t="s">
        <v>20</v>
      </c>
      <c r="AR454" t="e">
        <v>#NAME?</v>
      </c>
      <c r="AS454" t="e">
        <v>#NAME?</v>
      </c>
      <c r="AT454">
        <v>78</v>
      </c>
    </row>
    <row r="455" spans="41:46" x14ac:dyDescent="0.35">
      <c r="AO455" t="s">
        <v>33</v>
      </c>
      <c r="AP455">
        <v>78</v>
      </c>
      <c r="AQ455" t="s">
        <v>20</v>
      </c>
      <c r="AR455" t="e">
        <v>#NAME?</v>
      </c>
      <c r="AS455" t="e">
        <v>#NAME?</v>
      </c>
      <c r="AT455">
        <v>78</v>
      </c>
    </row>
    <row r="456" spans="41:46" x14ac:dyDescent="0.35">
      <c r="AO456" t="s">
        <v>39</v>
      </c>
      <c r="AP456">
        <v>78</v>
      </c>
      <c r="AQ456" t="s">
        <v>20</v>
      </c>
      <c r="AR456" t="e">
        <v>#NAME?</v>
      </c>
      <c r="AS456" t="e">
        <v>#NAME?</v>
      </c>
      <c r="AT456">
        <v>78</v>
      </c>
    </row>
    <row r="457" spans="41:46" x14ac:dyDescent="0.35">
      <c r="AO457" t="s">
        <v>24</v>
      </c>
      <c r="AP457">
        <v>78</v>
      </c>
      <c r="AQ457" t="s">
        <v>20</v>
      </c>
      <c r="AR457" t="e">
        <v>#NAME?</v>
      </c>
      <c r="AS457" t="e">
        <v>#NAME?</v>
      </c>
      <c r="AT457">
        <v>78</v>
      </c>
    </row>
    <row r="458" spans="41:46" x14ac:dyDescent="0.35">
      <c r="AO458" t="s">
        <v>24</v>
      </c>
      <c r="AP458">
        <v>78</v>
      </c>
      <c r="AQ458" t="s">
        <v>20</v>
      </c>
      <c r="AR458" t="e">
        <v>#NAME?</v>
      </c>
      <c r="AS458" t="e">
        <v>#NAME?</v>
      </c>
      <c r="AT458">
        <v>78</v>
      </c>
    </row>
    <row r="459" spans="41:46" x14ac:dyDescent="0.35">
      <c r="AO459" t="s">
        <v>24</v>
      </c>
      <c r="AP459">
        <v>78</v>
      </c>
      <c r="AQ459" t="s">
        <v>20</v>
      </c>
      <c r="AR459" t="e">
        <v>#NAME?</v>
      </c>
      <c r="AS459" t="e">
        <v>#NAME?</v>
      </c>
      <c r="AT459">
        <v>78</v>
      </c>
    </row>
    <row r="460" spans="41:46" x14ac:dyDescent="0.35">
      <c r="AO460" t="s">
        <v>33</v>
      </c>
      <c r="AP460">
        <v>78</v>
      </c>
      <c r="AQ460" t="s">
        <v>20</v>
      </c>
      <c r="AR460" t="e">
        <v>#NAME?</v>
      </c>
      <c r="AS460" t="e">
        <v>#NAME?</v>
      </c>
      <c r="AT460">
        <v>78</v>
      </c>
    </row>
    <row r="461" spans="41:46" x14ac:dyDescent="0.35">
      <c r="AO461" t="s">
        <v>39</v>
      </c>
      <c r="AP461">
        <v>78</v>
      </c>
      <c r="AQ461" t="s">
        <v>20</v>
      </c>
      <c r="AR461" t="e">
        <v>#NAME?</v>
      </c>
      <c r="AS461" t="e">
        <v>#NAME?</v>
      </c>
      <c r="AT461">
        <v>78</v>
      </c>
    </row>
    <row r="462" spans="41:46" x14ac:dyDescent="0.35">
      <c r="AO462" t="s">
        <v>24</v>
      </c>
      <c r="AP462">
        <v>78</v>
      </c>
      <c r="AQ462" t="s">
        <v>20</v>
      </c>
      <c r="AR462" t="e">
        <v>#NAME?</v>
      </c>
      <c r="AS462" t="e">
        <v>#NAME?</v>
      </c>
      <c r="AT462">
        <v>78</v>
      </c>
    </row>
    <row r="463" spans="41:46" x14ac:dyDescent="0.35">
      <c r="AO463" t="s">
        <v>18</v>
      </c>
      <c r="AP463">
        <v>78</v>
      </c>
      <c r="AQ463" t="s">
        <v>20</v>
      </c>
      <c r="AR463" t="e">
        <v>#NAME?</v>
      </c>
      <c r="AS463" t="e">
        <v>#NAME?</v>
      </c>
      <c r="AT463">
        <v>78</v>
      </c>
    </row>
    <row r="464" spans="41:46" x14ac:dyDescent="0.35">
      <c r="AO464" t="s">
        <v>24</v>
      </c>
      <c r="AP464">
        <v>78</v>
      </c>
      <c r="AQ464" t="s">
        <v>20</v>
      </c>
      <c r="AR464" t="e">
        <v>#NAME?</v>
      </c>
      <c r="AS464" t="e">
        <v>#NAME?</v>
      </c>
      <c r="AT464">
        <v>78</v>
      </c>
    </row>
    <row r="465" spans="41:46" x14ac:dyDescent="0.35">
      <c r="AO465" t="s">
        <v>41</v>
      </c>
      <c r="AP465">
        <v>78</v>
      </c>
      <c r="AQ465" t="s">
        <v>20</v>
      </c>
      <c r="AR465" t="e">
        <v>#NAME?</v>
      </c>
      <c r="AS465" t="e">
        <v>#NAME?</v>
      </c>
      <c r="AT465">
        <v>78</v>
      </c>
    </row>
    <row r="466" spans="41:46" x14ac:dyDescent="0.35">
      <c r="AO466" t="s">
        <v>33</v>
      </c>
      <c r="AP466">
        <v>78</v>
      </c>
      <c r="AQ466" t="s">
        <v>20</v>
      </c>
      <c r="AR466" t="e">
        <v>#NAME?</v>
      </c>
      <c r="AS466" t="e">
        <v>#NAME?</v>
      </c>
      <c r="AT466">
        <v>78</v>
      </c>
    </row>
    <row r="467" spans="41:46" x14ac:dyDescent="0.35">
      <c r="AO467" t="s">
        <v>41</v>
      </c>
      <c r="AP467">
        <v>78</v>
      </c>
      <c r="AQ467" t="s">
        <v>20</v>
      </c>
      <c r="AR467" t="e">
        <v>#NAME?</v>
      </c>
      <c r="AS467" t="e">
        <v>#NAME?</v>
      </c>
      <c r="AT467">
        <v>78</v>
      </c>
    </row>
    <row r="468" spans="41:46" x14ac:dyDescent="0.35">
      <c r="AO468" t="s">
        <v>18</v>
      </c>
      <c r="AP468">
        <v>78</v>
      </c>
      <c r="AQ468" t="s">
        <v>20</v>
      </c>
      <c r="AR468" t="e">
        <v>#NAME?</v>
      </c>
      <c r="AS468" t="e">
        <v>#NAME?</v>
      </c>
      <c r="AT468">
        <v>78</v>
      </c>
    </row>
    <row r="469" spans="41:46" x14ac:dyDescent="0.35">
      <c r="AO469" t="s">
        <v>41</v>
      </c>
      <c r="AP469">
        <v>78</v>
      </c>
      <c r="AQ469" t="s">
        <v>20</v>
      </c>
      <c r="AR469" t="e">
        <v>#NAME?</v>
      </c>
      <c r="AS469" t="e">
        <v>#NAME?</v>
      </c>
      <c r="AT469">
        <v>78</v>
      </c>
    </row>
    <row r="470" spans="41:46" x14ac:dyDescent="0.35">
      <c r="AO470" t="s">
        <v>33</v>
      </c>
      <c r="AP470">
        <v>77</v>
      </c>
      <c r="AQ470" t="s">
        <v>20</v>
      </c>
      <c r="AR470" t="e">
        <v>#NAME?</v>
      </c>
      <c r="AS470" t="e">
        <v>#NAME?</v>
      </c>
      <c r="AT470">
        <v>77</v>
      </c>
    </row>
    <row r="471" spans="41:46" x14ac:dyDescent="0.35">
      <c r="AO471" t="s">
        <v>33</v>
      </c>
      <c r="AP471">
        <v>77</v>
      </c>
      <c r="AQ471" t="s">
        <v>20</v>
      </c>
      <c r="AR471" t="e">
        <v>#NAME?</v>
      </c>
      <c r="AS471" t="e">
        <v>#NAME?</v>
      </c>
      <c r="AT471">
        <v>77</v>
      </c>
    </row>
    <row r="472" spans="41:46" x14ac:dyDescent="0.35">
      <c r="AO472" t="s">
        <v>41</v>
      </c>
      <c r="AP472">
        <v>77</v>
      </c>
      <c r="AQ472" t="s">
        <v>20</v>
      </c>
      <c r="AR472" t="e">
        <v>#NAME?</v>
      </c>
      <c r="AS472" t="e">
        <v>#NAME?</v>
      </c>
      <c r="AT472">
        <v>77</v>
      </c>
    </row>
    <row r="473" spans="41:46" x14ac:dyDescent="0.35">
      <c r="AO473" t="s">
        <v>24</v>
      </c>
      <c r="AP473">
        <v>77</v>
      </c>
      <c r="AQ473" t="s">
        <v>20</v>
      </c>
      <c r="AR473" t="e">
        <v>#NAME?</v>
      </c>
      <c r="AS473" t="e">
        <v>#NAME?</v>
      </c>
      <c r="AT473">
        <v>77</v>
      </c>
    </row>
    <row r="474" spans="41:46" x14ac:dyDescent="0.35">
      <c r="AO474" t="s">
        <v>39</v>
      </c>
      <c r="AP474">
        <v>77</v>
      </c>
      <c r="AQ474" t="s">
        <v>20</v>
      </c>
      <c r="AR474" t="e">
        <v>#NAME?</v>
      </c>
      <c r="AS474" t="e">
        <v>#NAME?</v>
      </c>
      <c r="AT474">
        <v>77</v>
      </c>
    </row>
    <row r="475" spans="41:46" x14ac:dyDescent="0.35">
      <c r="AO475" t="s">
        <v>33</v>
      </c>
      <c r="AP475">
        <v>77</v>
      </c>
      <c r="AQ475" t="s">
        <v>20</v>
      </c>
      <c r="AR475" t="e">
        <v>#NAME?</v>
      </c>
      <c r="AS475" t="e">
        <v>#NAME?</v>
      </c>
      <c r="AT475">
        <v>77</v>
      </c>
    </row>
    <row r="476" spans="41:46" x14ac:dyDescent="0.35">
      <c r="AO476" t="s">
        <v>39</v>
      </c>
      <c r="AP476">
        <v>77</v>
      </c>
      <c r="AQ476" t="s">
        <v>20</v>
      </c>
      <c r="AR476" t="e">
        <v>#NAME?</v>
      </c>
      <c r="AS476" t="e">
        <v>#NAME?</v>
      </c>
      <c r="AT476">
        <v>77</v>
      </c>
    </row>
    <row r="477" spans="41:46" x14ac:dyDescent="0.35">
      <c r="AO477" t="s">
        <v>18</v>
      </c>
      <c r="AP477">
        <v>77</v>
      </c>
      <c r="AQ477" t="s">
        <v>20</v>
      </c>
      <c r="AR477" t="e">
        <v>#NAME?</v>
      </c>
      <c r="AS477" t="e">
        <v>#NAME?</v>
      </c>
      <c r="AT477">
        <v>77</v>
      </c>
    </row>
    <row r="478" spans="41:46" x14ac:dyDescent="0.35">
      <c r="AO478" t="s">
        <v>24</v>
      </c>
      <c r="AP478">
        <v>77</v>
      </c>
      <c r="AQ478" t="s">
        <v>20</v>
      </c>
      <c r="AR478" t="e">
        <v>#NAME?</v>
      </c>
      <c r="AS478" t="e">
        <v>#NAME?</v>
      </c>
      <c r="AT478">
        <v>77</v>
      </c>
    </row>
    <row r="479" spans="41:46" x14ac:dyDescent="0.35">
      <c r="AO479" t="s">
        <v>18</v>
      </c>
      <c r="AP479">
        <v>77</v>
      </c>
      <c r="AQ479" t="s">
        <v>20</v>
      </c>
      <c r="AR479" t="e">
        <v>#NAME?</v>
      </c>
      <c r="AS479" t="e">
        <v>#NAME?</v>
      </c>
      <c r="AT479">
        <v>77</v>
      </c>
    </row>
    <row r="480" spans="41:46" x14ac:dyDescent="0.35">
      <c r="AO480" t="s">
        <v>18</v>
      </c>
      <c r="AP480">
        <v>77</v>
      </c>
      <c r="AQ480" t="s">
        <v>20</v>
      </c>
      <c r="AR480" t="e">
        <v>#NAME?</v>
      </c>
      <c r="AS480" t="e">
        <v>#NAME?</v>
      </c>
      <c r="AT480">
        <v>77</v>
      </c>
    </row>
    <row r="481" spans="41:46" x14ac:dyDescent="0.35">
      <c r="AO481" t="s">
        <v>41</v>
      </c>
      <c r="AP481">
        <v>77</v>
      </c>
      <c r="AQ481" t="s">
        <v>20</v>
      </c>
      <c r="AR481" t="e">
        <v>#NAME?</v>
      </c>
      <c r="AS481" t="e">
        <v>#NAME?</v>
      </c>
      <c r="AT481">
        <v>77</v>
      </c>
    </row>
    <row r="482" spans="41:46" x14ac:dyDescent="0.35">
      <c r="AO482" t="s">
        <v>33</v>
      </c>
      <c r="AP482">
        <v>77</v>
      </c>
      <c r="AQ482" t="s">
        <v>20</v>
      </c>
      <c r="AR482" t="e">
        <v>#NAME?</v>
      </c>
      <c r="AS482" t="e">
        <v>#NAME?</v>
      </c>
      <c r="AT482">
        <v>77</v>
      </c>
    </row>
    <row r="483" spans="41:46" x14ac:dyDescent="0.35">
      <c r="AO483" t="s">
        <v>33</v>
      </c>
      <c r="AP483">
        <v>77</v>
      </c>
      <c r="AQ483" t="s">
        <v>20</v>
      </c>
      <c r="AR483" t="e">
        <v>#NAME?</v>
      </c>
      <c r="AS483" t="e">
        <v>#NAME?</v>
      </c>
      <c r="AT483">
        <v>77</v>
      </c>
    </row>
    <row r="484" spans="41:46" x14ac:dyDescent="0.35">
      <c r="AO484" t="s">
        <v>41</v>
      </c>
      <c r="AP484">
        <v>77</v>
      </c>
      <c r="AQ484" t="s">
        <v>20</v>
      </c>
      <c r="AR484" t="e">
        <v>#NAME?</v>
      </c>
      <c r="AS484" t="e">
        <v>#NAME?</v>
      </c>
      <c r="AT484">
        <v>77</v>
      </c>
    </row>
    <row r="485" spans="41:46" x14ac:dyDescent="0.35">
      <c r="AO485" t="s">
        <v>24</v>
      </c>
      <c r="AP485">
        <v>77</v>
      </c>
      <c r="AQ485" t="s">
        <v>20</v>
      </c>
      <c r="AR485" t="e">
        <v>#NAME?</v>
      </c>
      <c r="AS485" t="e">
        <v>#NAME?</v>
      </c>
      <c r="AT485">
        <v>77</v>
      </c>
    </row>
    <row r="486" spans="41:46" x14ac:dyDescent="0.35">
      <c r="AO486" t="s">
        <v>39</v>
      </c>
      <c r="AP486">
        <v>77</v>
      </c>
      <c r="AQ486" t="s">
        <v>20</v>
      </c>
      <c r="AR486" t="e">
        <v>#NAME?</v>
      </c>
      <c r="AS486" t="e">
        <v>#NAME?</v>
      </c>
      <c r="AT486">
        <v>77</v>
      </c>
    </row>
    <row r="487" spans="41:46" x14ac:dyDescent="0.35">
      <c r="AO487" t="s">
        <v>33</v>
      </c>
      <c r="AP487">
        <v>77</v>
      </c>
      <c r="AQ487" t="s">
        <v>20</v>
      </c>
      <c r="AR487" t="e">
        <v>#NAME?</v>
      </c>
      <c r="AS487" t="e">
        <v>#NAME?</v>
      </c>
      <c r="AT487">
        <v>77</v>
      </c>
    </row>
    <row r="488" spans="41:46" x14ac:dyDescent="0.35">
      <c r="AO488" t="s">
        <v>18</v>
      </c>
      <c r="AP488">
        <v>77</v>
      </c>
      <c r="AQ488" t="s">
        <v>20</v>
      </c>
      <c r="AR488" t="e">
        <v>#NAME?</v>
      </c>
      <c r="AS488" t="e">
        <v>#NAME?</v>
      </c>
      <c r="AT488">
        <v>77</v>
      </c>
    </row>
    <row r="489" spans="41:46" x14ac:dyDescent="0.35">
      <c r="AO489" t="s">
        <v>24</v>
      </c>
      <c r="AP489">
        <v>77</v>
      </c>
      <c r="AQ489" t="s">
        <v>20</v>
      </c>
      <c r="AR489" t="e">
        <v>#NAME?</v>
      </c>
      <c r="AS489" t="e">
        <v>#NAME?</v>
      </c>
      <c r="AT489">
        <v>77</v>
      </c>
    </row>
    <row r="490" spans="41:46" x14ac:dyDescent="0.35">
      <c r="AO490" t="s">
        <v>33</v>
      </c>
      <c r="AP490">
        <v>77</v>
      </c>
      <c r="AQ490" t="s">
        <v>20</v>
      </c>
      <c r="AR490" t="e">
        <v>#NAME?</v>
      </c>
      <c r="AS490" t="e">
        <v>#NAME?</v>
      </c>
      <c r="AT490">
        <v>77</v>
      </c>
    </row>
    <row r="491" spans="41:46" x14ac:dyDescent="0.35">
      <c r="AO491" t="s">
        <v>33</v>
      </c>
      <c r="AP491">
        <v>77</v>
      </c>
      <c r="AQ491" t="s">
        <v>20</v>
      </c>
      <c r="AR491" t="e">
        <v>#NAME?</v>
      </c>
      <c r="AS491" t="e">
        <v>#NAME?</v>
      </c>
      <c r="AT491">
        <v>77</v>
      </c>
    </row>
    <row r="492" spans="41:46" x14ac:dyDescent="0.35">
      <c r="AO492" t="s">
        <v>39</v>
      </c>
      <c r="AP492">
        <v>77</v>
      </c>
      <c r="AQ492" t="s">
        <v>20</v>
      </c>
      <c r="AR492" t="e">
        <v>#NAME?</v>
      </c>
      <c r="AS492" t="e">
        <v>#NAME?</v>
      </c>
      <c r="AT492">
        <v>77</v>
      </c>
    </row>
    <row r="493" spans="41:46" x14ac:dyDescent="0.35">
      <c r="AO493" t="s">
        <v>41</v>
      </c>
      <c r="AP493">
        <v>77</v>
      </c>
      <c r="AQ493" t="s">
        <v>20</v>
      </c>
      <c r="AR493" t="e">
        <v>#NAME?</v>
      </c>
      <c r="AS493" t="e">
        <v>#NAME?</v>
      </c>
      <c r="AT493">
        <v>77</v>
      </c>
    </row>
    <row r="494" spans="41:46" x14ac:dyDescent="0.35">
      <c r="AO494" t="s">
        <v>24</v>
      </c>
      <c r="AP494">
        <v>77</v>
      </c>
      <c r="AQ494" t="s">
        <v>20</v>
      </c>
      <c r="AR494" t="e">
        <v>#NAME?</v>
      </c>
      <c r="AS494" t="e">
        <v>#NAME?</v>
      </c>
      <c r="AT494">
        <v>77</v>
      </c>
    </row>
    <row r="495" spans="41:46" x14ac:dyDescent="0.35">
      <c r="AO495" t="s">
        <v>39</v>
      </c>
      <c r="AP495">
        <v>77</v>
      </c>
      <c r="AQ495" t="s">
        <v>20</v>
      </c>
      <c r="AR495" t="e">
        <v>#NAME?</v>
      </c>
      <c r="AS495" t="e">
        <v>#NAME?</v>
      </c>
      <c r="AT495">
        <v>77</v>
      </c>
    </row>
    <row r="496" spans="41:46" x14ac:dyDescent="0.35">
      <c r="AO496" t="s">
        <v>24</v>
      </c>
      <c r="AP496">
        <v>77</v>
      </c>
      <c r="AQ496" t="s">
        <v>20</v>
      </c>
      <c r="AR496" t="e">
        <v>#NAME?</v>
      </c>
      <c r="AS496" t="e">
        <v>#NAME?</v>
      </c>
      <c r="AT496">
        <v>77</v>
      </c>
    </row>
    <row r="497" spans="41:46" x14ac:dyDescent="0.35">
      <c r="AO497" t="s">
        <v>33</v>
      </c>
      <c r="AP497">
        <v>77</v>
      </c>
      <c r="AQ497" t="s">
        <v>20</v>
      </c>
      <c r="AR497" t="e">
        <v>#NAME?</v>
      </c>
      <c r="AS497" t="e">
        <v>#NAME?</v>
      </c>
      <c r="AT497">
        <v>77</v>
      </c>
    </row>
    <row r="498" spans="41:46" x14ac:dyDescent="0.35">
      <c r="AO498" t="s">
        <v>33</v>
      </c>
      <c r="AP498">
        <v>77</v>
      </c>
      <c r="AQ498" t="s">
        <v>20</v>
      </c>
      <c r="AR498" t="e">
        <v>#NAME?</v>
      </c>
      <c r="AS498" t="e">
        <v>#NAME?</v>
      </c>
      <c r="AT498">
        <v>77</v>
      </c>
    </row>
    <row r="499" spans="41:46" x14ac:dyDescent="0.35">
      <c r="AO499" t="s">
        <v>24</v>
      </c>
      <c r="AP499">
        <v>77</v>
      </c>
      <c r="AQ499" t="s">
        <v>20</v>
      </c>
      <c r="AR499" t="e">
        <v>#NAME?</v>
      </c>
      <c r="AS499" t="e">
        <v>#NAME?</v>
      </c>
      <c r="AT499">
        <v>77</v>
      </c>
    </row>
    <row r="500" spans="41:46" x14ac:dyDescent="0.35">
      <c r="AO500" t="s">
        <v>41</v>
      </c>
      <c r="AP500">
        <v>77</v>
      </c>
      <c r="AQ500" t="s">
        <v>20</v>
      </c>
      <c r="AR500" t="e">
        <v>#NAME?</v>
      </c>
      <c r="AS500" t="e">
        <v>#NAME?</v>
      </c>
      <c r="AT500">
        <v>77</v>
      </c>
    </row>
    <row r="501" spans="41:46" x14ac:dyDescent="0.35">
      <c r="AO501" t="s">
        <v>39</v>
      </c>
      <c r="AP501">
        <v>76</v>
      </c>
      <c r="AQ501" t="s">
        <v>20</v>
      </c>
      <c r="AR501" t="e">
        <v>#NAME?</v>
      </c>
      <c r="AS501" t="e">
        <v>#NAME?</v>
      </c>
      <c r="AT501">
        <v>76</v>
      </c>
    </row>
    <row r="502" spans="41:46" x14ac:dyDescent="0.35">
      <c r="AO502" t="s">
        <v>41</v>
      </c>
      <c r="AP502">
        <v>76</v>
      </c>
      <c r="AQ502" t="s">
        <v>20</v>
      </c>
      <c r="AR502" t="e">
        <v>#NAME?</v>
      </c>
      <c r="AS502" t="e">
        <v>#NAME?</v>
      </c>
      <c r="AT502">
        <v>76</v>
      </c>
    </row>
    <row r="503" spans="41:46" x14ac:dyDescent="0.35">
      <c r="AO503" t="s">
        <v>18</v>
      </c>
      <c r="AP503">
        <v>76</v>
      </c>
      <c r="AQ503" t="s">
        <v>20</v>
      </c>
      <c r="AR503" t="e">
        <v>#NAME?</v>
      </c>
      <c r="AS503" t="e">
        <v>#NAME?</v>
      </c>
      <c r="AT503">
        <v>76</v>
      </c>
    </row>
    <row r="504" spans="41:46" x14ac:dyDescent="0.35">
      <c r="AO504" t="s">
        <v>33</v>
      </c>
      <c r="AP504">
        <v>76</v>
      </c>
      <c r="AQ504" t="s">
        <v>20</v>
      </c>
      <c r="AR504" t="e">
        <v>#NAME?</v>
      </c>
      <c r="AS504" t="e">
        <v>#NAME?</v>
      </c>
      <c r="AT504">
        <v>76</v>
      </c>
    </row>
    <row r="505" spans="41:46" x14ac:dyDescent="0.35">
      <c r="AO505" t="s">
        <v>39</v>
      </c>
      <c r="AP505">
        <v>76</v>
      </c>
      <c r="AQ505" t="s">
        <v>20</v>
      </c>
      <c r="AR505" t="e">
        <v>#NAME?</v>
      </c>
      <c r="AS505" t="e">
        <v>#NAME?</v>
      </c>
      <c r="AT505">
        <v>76</v>
      </c>
    </row>
    <row r="506" spans="41:46" x14ac:dyDescent="0.35">
      <c r="AO506" t="s">
        <v>41</v>
      </c>
      <c r="AP506">
        <v>76</v>
      </c>
      <c r="AQ506" t="s">
        <v>20</v>
      </c>
      <c r="AR506" t="e">
        <v>#NAME?</v>
      </c>
      <c r="AS506" t="e">
        <v>#NAME?</v>
      </c>
      <c r="AT506">
        <v>76</v>
      </c>
    </row>
    <row r="507" spans="41:46" x14ac:dyDescent="0.35">
      <c r="AO507" t="s">
        <v>33</v>
      </c>
      <c r="AP507">
        <v>76</v>
      </c>
      <c r="AQ507" t="s">
        <v>20</v>
      </c>
      <c r="AR507" t="e">
        <v>#NAME?</v>
      </c>
      <c r="AS507" t="e">
        <v>#NAME?</v>
      </c>
      <c r="AT507">
        <v>76</v>
      </c>
    </row>
    <row r="508" spans="41:46" x14ac:dyDescent="0.35">
      <c r="AO508" t="s">
        <v>33</v>
      </c>
      <c r="AP508">
        <v>76</v>
      </c>
      <c r="AQ508" t="s">
        <v>20</v>
      </c>
      <c r="AR508" t="e">
        <v>#NAME?</v>
      </c>
      <c r="AS508" t="e">
        <v>#NAME?</v>
      </c>
      <c r="AT508">
        <v>76</v>
      </c>
    </row>
    <row r="509" spans="41:46" x14ac:dyDescent="0.35">
      <c r="AO509" t="s">
        <v>24</v>
      </c>
      <c r="AP509">
        <v>76</v>
      </c>
      <c r="AQ509" t="s">
        <v>20</v>
      </c>
      <c r="AR509" t="e">
        <v>#NAME?</v>
      </c>
      <c r="AS509" t="e">
        <v>#NAME?</v>
      </c>
      <c r="AT509">
        <v>76</v>
      </c>
    </row>
    <row r="510" spans="41:46" x14ac:dyDescent="0.35">
      <c r="AO510" t="s">
        <v>24</v>
      </c>
      <c r="AP510">
        <v>76</v>
      </c>
      <c r="AQ510" t="s">
        <v>20</v>
      </c>
      <c r="AR510" t="e">
        <v>#NAME?</v>
      </c>
      <c r="AS510" t="e">
        <v>#NAME?</v>
      </c>
      <c r="AT510">
        <v>76</v>
      </c>
    </row>
    <row r="511" spans="41:46" x14ac:dyDescent="0.35">
      <c r="AO511" t="s">
        <v>24</v>
      </c>
      <c r="AP511">
        <v>76</v>
      </c>
      <c r="AQ511" t="s">
        <v>20</v>
      </c>
      <c r="AR511" t="e">
        <v>#NAME?</v>
      </c>
      <c r="AS511" t="e">
        <v>#NAME?</v>
      </c>
      <c r="AT511">
        <v>76</v>
      </c>
    </row>
    <row r="512" spans="41:46" x14ac:dyDescent="0.35">
      <c r="AO512" t="s">
        <v>39</v>
      </c>
      <c r="AP512">
        <v>76</v>
      </c>
      <c r="AQ512" t="s">
        <v>20</v>
      </c>
      <c r="AR512" t="e">
        <v>#NAME?</v>
      </c>
      <c r="AS512" t="e">
        <v>#NAME?</v>
      </c>
      <c r="AT512">
        <v>76</v>
      </c>
    </row>
    <row r="513" spans="41:46" x14ac:dyDescent="0.35">
      <c r="AO513" t="s">
        <v>41</v>
      </c>
      <c r="AP513">
        <v>76</v>
      </c>
      <c r="AQ513" t="s">
        <v>20</v>
      </c>
      <c r="AR513" t="e">
        <v>#NAME?</v>
      </c>
      <c r="AS513" t="e">
        <v>#NAME?</v>
      </c>
      <c r="AT513">
        <v>76</v>
      </c>
    </row>
    <row r="514" spans="41:46" x14ac:dyDescent="0.35">
      <c r="AO514" t="s">
        <v>39</v>
      </c>
      <c r="AP514">
        <v>76</v>
      </c>
      <c r="AQ514" t="s">
        <v>20</v>
      </c>
      <c r="AR514" t="e">
        <v>#NAME?</v>
      </c>
      <c r="AS514" t="e">
        <v>#NAME?</v>
      </c>
      <c r="AT514">
        <v>76</v>
      </c>
    </row>
    <row r="515" spans="41:46" x14ac:dyDescent="0.35">
      <c r="AO515" t="s">
        <v>33</v>
      </c>
      <c r="AP515">
        <v>76</v>
      </c>
      <c r="AQ515" t="s">
        <v>20</v>
      </c>
      <c r="AR515" t="e">
        <v>#NAME?</v>
      </c>
      <c r="AS515" t="e">
        <v>#NAME?</v>
      </c>
      <c r="AT515">
        <v>76</v>
      </c>
    </row>
    <row r="516" spans="41:46" x14ac:dyDescent="0.35">
      <c r="AO516" t="s">
        <v>33</v>
      </c>
      <c r="AP516">
        <v>76</v>
      </c>
      <c r="AQ516" t="s">
        <v>20</v>
      </c>
      <c r="AR516" t="e">
        <v>#NAME?</v>
      </c>
      <c r="AS516" t="e">
        <v>#NAME?</v>
      </c>
      <c r="AT516">
        <v>76</v>
      </c>
    </row>
    <row r="517" spans="41:46" x14ac:dyDescent="0.35">
      <c r="AO517" t="s">
        <v>39</v>
      </c>
      <c r="AP517">
        <v>76</v>
      </c>
      <c r="AQ517" t="s">
        <v>20</v>
      </c>
      <c r="AR517" t="e">
        <v>#NAME?</v>
      </c>
      <c r="AS517" t="e">
        <v>#NAME?</v>
      </c>
      <c r="AT517">
        <v>76</v>
      </c>
    </row>
    <row r="518" spans="41:46" x14ac:dyDescent="0.35">
      <c r="AO518" t="s">
        <v>39</v>
      </c>
      <c r="AP518">
        <v>76</v>
      </c>
      <c r="AQ518" t="s">
        <v>20</v>
      </c>
      <c r="AR518" t="e">
        <v>#NAME?</v>
      </c>
      <c r="AS518" t="e">
        <v>#NAME?</v>
      </c>
      <c r="AT518">
        <v>76</v>
      </c>
    </row>
    <row r="519" spans="41:46" x14ac:dyDescent="0.35">
      <c r="AO519" t="s">
        <v>41</v>
      </c>
      <c r="AP519">
        <v>76</v>
      </c>
      <c r="AQ519" t="s">
        <v>20</v>
      </c>
      <c r="AR519" t="e">
        <v>#NAME?</v>
      </c>
      <c r="AS519" t="e">
        <v>#NAME?</v>
      </c>
      <c r="AT519">
        <v>76</v>
      </c>
    </row>
    <row r="520" spans="41:46" x14ac:dyDescent="0.35">
      <c r="AO520" t="s">
        <v>41</v>
      </c>
      <c r="AP520">
        <v>76</v>
      </c>
      <c r="AQ520" t="s">
        <v>20</v>
      </c>
      <c r="AR520" t="e">
        <v>#NAME?</v>
      </c>
      <c r="AS520" t="e">
        <v>#NAME?</v>
      </c>
      <c r="AT520">
        <v>76</v>
      </c>
    </row>
    <row r="521" spans="41:46" x14ac:dyDescent="0.35">
      <c r="AO521" t="s">
        <v>33</v>
      </c>
      <c r="AP521">
        <v>76</v>
      </c>
      <c r="AQ521" t="s">
        <v>20</v>
      </c>
      <c r="AR521" t="e">
        <v>#NAME?</v>
      </c>
      <c r="AS521" t="e">
        <v>#NAME?</v>
      </c>
      <c r="AT521">
        <v>76</v>
      </c>
    </row>
    <row r="522" spans="41:46" x14ac:dyDescent="0.35">
      <c r="AO522" t="s">
        <v>33</v>
      </c>
      <c r="AP522">
        <v>76</v>
      </c>
      <c r="AQ522" t="s">
        <v>20</v>
      </c>
      <c r="AR522" t="e">
        <v>#NAME?</v>
      </c>
      <c r="AS522" t="e">
        <v>#NAME?</v>
      </c>
      <c r="AT522">
        <v>76</v>
      </c>
    </row>
    <row r="523" spans="41:46" x14ac:dyDescent="0.35">
      <c r="AO523" t="s">
        <v>39</v>
      </c>
      <c r="AP523">
        <v>76</v>
      </c>
      <c r="AQ523" t="s">
        <v>20</v>
      </c>
      <c r="AR523" t="e">
        <v>#NAME?</v>
      </c>
      <c r="AS523" t="e">
        <v>#NAME?</v>
      </c>
      <c r="AT523">
        <v>76</v>
      </c>
    </row>
    <row r="524" spans="41:46" x14ac:dyDescent="0.35">
      <c r="AO524" t="s">
        <v>41</v>
      </c>
      <c r="AP524">
        <v>76</v>
      </c>
      <c r="AQ524" t="s">
        <v>20</v>
      </c>
      <c r="AR524" t="e">
        <v>#NAME?</v>
      </c>
      <c r="AS524" t="e">
        <v>#NAME?</v>
      </c>
      <c r="AT524">
        <v>76</v>
      </c>
    </row>
    <row r="525" spans="41:46" x14ac:dyDescent="0.35">
      <c r="AO525" t="s">
        <v>24</v>
      </c>
      <c r="AP525">
        <v>76</v>
      </c>
      <c r="AQ525" t="s">
        <v>20</v>
      </c>
      <c r="AR525" t="e">
        <v>#NAME?</v>
      </c>
      <c r="AS525" t="e">
        <v>#NAME?</v>
      </c>
      <c r="AT525">
        <v>76</v>
      </c>
    </row>
    <row r="526" spans="41:46" x14ac:dyDescent="0.35">
      <c r="AO526" t="s">
        <v>24</v>
      </c>
      <c r="AP526">
        <v>76</v>
      </c>
      <c r="AQ526" t="s">
        <v>20</v>
      </c>
      <c r="AR526" t="e">
        <v>#NAME?</v>
      </c>
      <c r="AS526" t="e">
        <v>#NAME?</v>
      </c>
      <c r="AT526">
        <v>76</v>
      </c>
    </row>
    <row r="527" spans="41:46" x14ac:dyDescent="0.35">
      <c r="AO527" t="s">
        <v>41</v>
      </c>
      <c r="AP527">
        <v>76</v>
      </c>
      <c r="AQ527" t="s">
        <v>20</v>
      </c>
      <c r="AR527" t="e">
        <v>#NAME?</v>
      </c>
      <c r="AS527" t="e">
        <v>#NAME?</v>
      </c>
      <c r="AT527">
        <v>76</v>
      </c>
    </row>
    <row r="528" spans="41:46" x14ac:dyDescent="0.35">
      <c r="AO528" t="s">
        <v>41</v>
      </c>
      <c r="AP528">
        <v>76</v>
      </c>
      <c r="AQ528" t="s">
        <v>20</v>
      </c>
      <c r="AR528" t="e">
        <v>#NAME?</v>
      </c>
      <c r="AS528" t="e">
        <v>#NAME?</v>
      </c>
      <c r="AT528">
        <v>76</v>
      </c>
    </row>
    <row r="529" spans="41:46" x14ac:dyDescent="0.35">
      <c r="AO529" t="s">
        <v>33</v>
      </c>
      <c r="AP529">
        <v>76</v>
      </c>
      <c r="AQ529" t="s">
        <v>20</v>
      </c>
      <c r="AR529" t="e">
        <v>#NAME?</v>
      </c>
      <c r="AS529" t="e">
        <v>#NAME?</v>
      </c>
      <c r="AT529">
        <v>76</v>
      </c>
    </row>
    <row r="530" spans="41:46" x14ac:dyDescent="0.35">
      <c r="AO530" t="s">
        <v>24</v>
      </c>
      <c r="AP530">
        <v>76</v>
      </c>
      <c r="AQ530" t="s">
        <v>20</v>
      </c>
      <c r="AR530" t="e">
        <v>#NAME?</v>
      </c>
      <c r="AS530" t="e">
        <v>#NAME?</v>
      </c>
      <c r="AT530">
        <v>76</v>
      </c>
    </row>
    <row r="531" spans="41:46" x14ac:dyDescent="0.35">
      <c r="AO531" t="s">
        <v>39</v>
      </c>
      <c r="AP531">
        <v>76</v>
      </c>
      <c r="AQ531" t="s">
        <v>20</v>
      </c>
      <c r="AR531" t="e">
        <v>#NAME?</v>
      </c>
      <c r="AS531" t="e">
        <v>#NAME?</v>
      </c>
      <c r="AT531">
        <v>76</v>
      </c>
    </row>
    <row r="532" spans="41:46" x14ac:dyDescent="0.35">
      <c r="AO532" t="s">
        <v>33</v>
      </c>
      <c r="AP532">
        <v>75</v>
      </c>
      <c r="AQ532" t="s">
        <v>20</v>
      </c>
      <c r="AR532" t="e">
        <v>#NAME?</v>
      </c>
      <c r="AS532" t="e">
        <v>#NAME?</v>
      </c>
      <c r="AT532">
        <v>75</v>
      </c>
    </row>
    <row r="533" spans="41:46" x14ac:dyDescent="0.35">
      <c r="AO533" t="s">
        <v>18</v>
      </c>
      <c r="AP533">
        <v>75</v>
      </c>
      <c r="AQ533" t="s">
        <v>20</v>
      </c>
      <c r="AR533" t="e">
        <v>#NAME?</v>
      </c>
      <c r="AS533" t="e">
        <v>#NAME?</v>
      </c>
      <c r="AT533">
        <v>75</v>
      </c>
    </row>
    <row r="534" spans="41:46" x14ac:dyDescent="0.35">
      <c r="AO534" t="s">
        <v>33</v>
      </c>
      <c r="AP534">
        <v>75</v>
      </c>
      <c r="AQ534" t="s">
        <v>20</v>
      </c>
      <c r="AR534" t="e">
        <v>#NAME?</v>
      </c>
      <c r="AS534" t="e">
        <v>#NAME?</v>
      </c>
      <c r="AT534">
        <v>75</v>
      </c>
    </row>
    <row r="535" spans="41:46" x14ac:dyDescent="0.35">
      <c r="AO535" t="s">
        <v>33</v>
      </c>
      <c r="AP535">
        <v>75</v>
      </c>
      <c r="AQ535" t="s">
        <v>20</v>
      </c>
      <c r="AR535" t="e">
        <v>#NAME?</v>
      </c>
      <c r="AS535" t="e">
        <v>#NAME?</v>
      </c>
      <c r="AT535">
        <v>75</v>
      </c>
    </row>
    <row r="536" spans="41:46" x14ac:dyDescent="0.35">
      <c r="AO536" t="s">
        <v>41</v>
      </c>
      <c r="AP536">
        <v>75</v>
      </c>
      <c r="AQ536" t="s">
        <v>20</v>
      </c>
      <c r="AR536" t="e">
        <v>#NAME?</v>
      </c>
      <c r="AS536" t="e">
        <v>#NAME?</v>
      </c>
      <c r="AT536">
        <v>75</v>
      </c>
    </row>
    <row r="537" spans="41:46" x14ac:dyDescent="0.35">
      <c r="AO537" t="s">
        <v>18</v>
      </c>
      <c r="AP537">
        <v>75</v>
      </c>
      <c r="AQ537" t="s">
        <v>20</v>
      </c>
      <c r="AR537" t="e">
        <v>#NAME?</v>
      </c>
      <c r="AS537" t="e">
        <v>#NAME?</v>
      </c>
      <c r="AT537">
        <v>75</v>
      </c>
    </row>
    <row r="538" spans="41:46" x14ac:dyDescent="0.35">
      <c r="AO538" t="s">
        <v>18</v>
      </c>
      <c r="AP538">
        <v>75</v>
      </c>
      <c r="AQ538" t="s">
        <v>20</v>
      </c>
      <c r="AR538" t="e">
        <v>#NAME?</v>
      </c>
      <c r="AS538" t="e">
        <v>#NAME?</v>
      </c>
      <c r="AT538">
        <v>75</v>
      </c>
    </row>
    <row r="539" spans="41:46" x14ac:dyDescent="0.35">
      <c r="AO539" t="s">
        <v>39</v>
      </c>
      <c r="AP539">
        <v>75</v>
      </c>
      <c r="AQ539" t="s">
        <v>20</v>
      </c>
      <c r="AR539" t="e">
        <v>#NAME?</v>
      </c>
      <c r="AS539" t="e">
        <v>#NAME?</v>
      </c>
      <c r="AT539">
        <v>75</v>
      </c>
    </row>
    <row r="540" spans="41:46" x14ac:dyDescent="0.35">
      <c r="AO540" t="s">
        <v>41</v>
      </c>
      <c r="AP540">
        <v>75</v>
      </c>
      <c r="AQ540" t="s">
        <v>20</v>
      </c>
      <c r="AR540" t="e">
        <v>#NAME?</v>
      </c>
      <c r="AS540" t="e">
        <v>#NAME?</v>
      </c>
      <c r="AT540">
        <v>75</v>
      </c>
    </row>
    <row r="541" spans="41:46" x14ac:dyDescent="0.35">
      <c r="AO541" t="s">
        <v>41</v>
      </c>
      <c r="AP541">
        <v>75</v>
      </c>
      <c r="AQ541" t="s">
        <v>20</v>
      </c>
      <c r="AR541" t="e">
        <v>#NAME?</v>
      </c>
      <c r="AS541" t="e">
        <v>#NAME?</v>
      </c>
      <c r="AT541">
        <v>75</v>
      </c>
    </row>
    <row r="542" spans="41:46" x14ac:dyDescent="0.35">
      <c r="AO542" t="s">
        <v>41</v>
      </c>
      <c r="AP542">
        <v>75</v>
      </c>
      <c r="AQ542" t="s">
        <v>20</v>
      </c>
      <c r="AR542" t="e">
        <v>#NAME?</v>
      </c>
      <c r="AS542" t="e">
        <v>#NAME?</v>
      </c>
      <c r="AT542">
        <v>75</v>
      </c>
    </row>
    <row r="543" spans="41:46" x14ac:dyDescent="0.35">
      <c r="AO543" t="s">
        <v>24</v>
      </c>
      <c r="AP543">
        <v>75</v>
      </c>
      <c r="AQ543" t="s">
        <v>20</v>
      </c>
      <c r="AR543" t="e">
        <v>#NAME?</v>
      </c>
      <c r="AS543" t="e">
        <v>#NAME?</v>
      </c>
      <c r="AT543">
        <v>75</v>
      </c>
    </row>
    <row r="544" spans="41:46" x14ac:dyDescent="0.35">
      <c r="AO544" t="s">
        <v>41</v>
      </c>
      <c r="AP544">
        <v>75</v>
      </c>
      <c r="AQ544" t="s">
        <v>20</v>
      </c>
      <c r="AR544" t="e">
        <v>#NAME?</v>
      </c>
      <c r="AS544" t="e">
        <v>#NAME?</v>
      </c>
      <c r="AT544">
        <v>75</v>
      </c>
    </row>
    <row r="545" spans="41:46" x14ac:dyDescent="0.35">
      <c r="AO545" t="s">
        <v>18</v>
      </c>
      <c r="AP545">
        <v>75</v>
      </c>
      <c r="AQ545" t="s">
        <v>20</v>
      </c>
      <c r="AR545" t="e">
        <v>#NAME?</v>
      </c>
      <c r="AS545" t="e">
        <v>#NAME?</v>
      </c>
      <c r="AT545">
        <v>75</v>
      </c>
    </row>
    <row r="546" spans="41:46" x14ac:dyDescent="0.35">
      <c r="AO546" t="s">
        <v>41</v>
      </c>
      <c r="AP546">
        <v>75</v>
      </c>
      <c r="AQ546" t="s">
        <v>20</v>
      </c>
      <c r="AR546" t="e">
        <v>#NAME?</v>
      </c>
      <c r="AS546" t="e">
        <v>#NAME?</v>
      </c>
      <c r="AT546">
        <v>75</v>
      </c>
    </row>
    <row r="547" spans="41:46" x14ac:dyDescent="0.35">
      <c r="AO547" t="s">
        <v>18</v>
      </c>
      <c r="AP547">
        <v>75</v>
      </c>
      <c r="AQ547" t="s">
        <v>20</v>
      </c>
      <c r="AR547" t="e">
        <v>#NAME?</v>
      </c>
      <c r="AS547" t="e">
        <v>#NAME?</v>
      </c>
      <c r="AT547">
        <v>75</v>
      </c>
    </row>
    <row r="548" spans="41:46" x14ac:dyDescent="0.35">
      <c r="AO548" t="s">
        <v>33</v>
      </c>
      <c r="AP548">
        <v>75</v>
      </c>
      <c r="AQ548" t="s">
        <v>20</v>
      </c>
      <c r="AR548" t="e">
        <v>#NAME?</v>
      </c>
      <c r="AS548" t="e">
        <v>#NAME?</v>
      </c>
      <c r="AT548">
        <v>75</v>
      </c>
    </row>
    <row r="549" spans="41:46" x14ac:dyDescent="0.35">
      <c r="AO549" t="s">
        <v>24</v>
      </c>
      <c r="AP549">
        <v>75</v>
      </c>
      <c r="AQ549" t="s">
        <v>20</v>
      </c>
      <c r="AR549" t="e">
        <v>#NAME?</v>
      </c>
      <c r="AS549" t="e">
        <v>#NAME?</v>
      </c>
      <c r="AT549">
        <v>75</v>
      </c>
    </row>
    <row r="550" spans="41:46" x14ac:dyDescent="0.35">
      <c r="AO550" t="s">
        <v>41</v>
      </c>
      <c r="AP550">
        <v>75</v>
      </c>
      <c r="AQ550" t="s">
        <v>20</v>
      </c>
      <c r="AR550" t="e">
        <v>#NAME?</v>
      </c>
      <c r="AS550" t="e">
        <v>#NAME?</v>
      </c>
      <c r="AT550">
        <v>75</v>
      </c>
    </row>
    <row r="551" spans="41:46" x14ac:dyDescent="0.35">
      <c r="AO551" t="s">
        <v>39</v>
      </c>
      <c r="AP551">
        <v>75</v>
      </c>
      <c r="AQ551" t="s">
        <v>20</v>
      </c>
      <c r="AR551" t="e">
        <v>#NAME?</v>
      </c>
      <c r="AS551" t="e">
        <v>#NAME?</v>
      </c>
      <c r="AT551">
        <v>75</v>
      </c>
    </row>
    <row r="552" spans="41:46" x14ac:dyDescent="0.35">
      <c r="AO552" t="s">
        <v>41</v>
      </c>
      <c r="AP552">
        <v>75</v>
      </c>
      <c r="AQ552" t="s">
        <v>20</v>
      </c>
      <c r="AR552" t="e">
        <v>#NAME?</v>
      </c>
      <c r="AS552" t="e">
        <v>#NAME?</v>
      </c>
      <c r="AT552">
        <v>75</v>
      </c>
    </row>
    <row r="553" spans="41:46" x14ac:dyDescent="0.35">
      <c r="AO553" t="s">
        <v>39</v>
      </c>
      <c r="AP553">
        <v>75</v>
      </c>
      <c r="AQ553" t="s">
        <v>20</v>
      </c>
      <c r="AR553" t="e">
        <v>#NAME?</v>
      </c>
      <c r="AS553" t="e">
        <v>#NAME?</v>
      </c>
      <c r="AT553">
        <v>75</v>
      </c>
    </row>
    <row r="554" spans="41:46" x14ac:dyDescent="0.35">
      <c r="AO554" t="s">
        <v>18</v>
      </c>
      <c r="AP554">
        <v>75</v>
      </c>
      <c r="AQ554" t="s">
        <v>20</v>
      </c>
      <c r="AR554" t="e">
        <v>#NAME?</v>
      </c>
      <c r="AS554" t="e">
        <v>#NAME?</v>
      </c>
      <c r="AT554">
        <v>75</v>
      </c>
    </row>
    <row r="555" spans="41:46" x14ac:dyDescent="0.35">
      <c r="AO555" t="s">
        <v>24</v>
      </c>
      <c r="AP555">
        <v>75</v>
      </c>
      <c r="AQ555" t="s">
        <v>20</v>
      </c>
      <c r="AR555" t="e">
        <v>#NAME?</v>
      </c>
      <c r="AS555" t="e">
        <v>#NAME?</v>
      </c>
      <c r="AT555">
        <v>75</v>
      </c>
    </row>
    <row r="556" spans="41:46" x14ac:dyDescent="0.35">
      <c r="AO556" t="s">
        <v>18</v>
      </c>
      <c r="AP556">
        <v>75</v>
      </c>
      <c r="AQ556" t="s">
        <v>20</v>
      </c>
      <c r="AR556" t="e">
        <v>#NAME?</v>
      </c>
      <c r="AS556" t="e">
        <v>#NAME?</v>
      </c>
      <c r="AT556">
        <v>75</v>
      </c>
    </row>
    <row r="557" spans="41:46" x14ac:dyDescent="0.35">
      <c r="AO557" t="s">
        <v>18</v>
      </c>
      <c r="AP557">
        <v>75</v>
      </c>
      <c r="AQ557" t="s">
        <v>20</v>
      </c>
      <c r="AR557" t="e">
        <v>#NAME?</v>
      </c>
      <c r="AS557" t="e">
        <v>#NAME?</v>
      </c>
      <c r="AT557">
        <v>75</v>
      </c>
    </row>
    <row r="558" spans="41:46" x14ac:dyDescent="0.35">
      <c r="AO558" t="s">
        <v>41</v>
      </c>
      <c r="AP558">
        <v>75</v>
      </c>
      <c r="AQ558" t="s">
        <v>20</v>
      </c>
      <c r="AR558" t="e">
        <v>#NAME?</v>
      </c>
      <c r="AS558" t="e">
        <v>#NAME?</v>
      </c>
      <c r="AT558">
        <v>75</v>
      </c>
    </row>
    <row r="559" spans="41:46" x14ac:dyDescent="0.35">
      <c r="AO559" t="s">
        <v>39</v>
      </c>
      <c r="AP559">
        <v>75</v>
      </c>
      <c r="AQ559" t="s">
        <v>20</v>
      </c>
      <c r="AR559" t="e">
        <v>#NAME?</v>
      </c>
      <c r="AS559" t="e">
        <v>#NAME?</v>
      </c>
      <c r="AT559">
        <v>75</v>
      </c>
    </row>
    <row r="560" spans="41:46" x14ac:dyDescent="0.35">
      <c r="AO560" t="s">
        <v>41</v>
      </c>
      <c r="AP560">
        <v>75</v>
      </c>
      <c r="AQ560" t="s">
        <v>20</v>
      </c>
      <c r="AR560" t="e">
        <v>#NAME?</v>
      </c>
      <c r="AS560" t="e">
        <v>#NAME?</v>
      </c>
      <c r="AT560">
        <v>75</v>
      </c>
    </row>
    <row r="561" spans="41:46" x14ac:dyDescent="0.35">
      <c r="AO561" t="s">
        <v>24</v>
      </c>
      <c r="AP561">
        <v>75</v>
      </c>
      <c r="AQ561" t="s">
        <v>20</v>
      </c>
      <c r="AR561" t="e">
        <v>#NAME?</v>
      </c>
      <c r="AS561" t="e">
        <v>#NAME?</v>
      </c>
      <c r="AT561">
        <v>75</v>
      </c>
    </row>
    <row r="562" spans="41:46" x14ac:dyDescent="0.35">
      <c r="AO562" t="s">
        <v>41</v>
      </c>
      <c r="AP562">
        <v>75</v>
      </c>
      <c r="AQ562" t="s">
        <v>20</v>
      </c>
      <c r="AR562" t="e">
        <v>#NAME?</v>
      </c>
      <c r="AS562" t="e">
        <v>#NAME?</v>
      </c>
      <c r="AT562">
        <v>75</v>
      </c>
    </row>
    <row r="563" spans="41:46" x14ac:dyDescent="0.35">
      <c r="AO563" t="s">
        <v>33</v>
      </c>
      <c r="AP563">
        <v>74</v>
      </c>
      <c r="AQ563" t="s">
        <v>20</v>
      </c>
      <c r="AR563" t="e">
        <v>#NAME?</v>
      </c>
      <c r="AS563" t="e">
        <v>#NAME?</v>
      </c>
      <c r="AT563">
        <v>74</v>
      </c>
    </row>
    <row r="564" spans="41:46" x14ac:dyDescent="0.35">
      <c r="AO564" t="s">
        <v>41</v>
      </c>
      <c r="AP564">
        <v>74</v>
      </c>
      <c r="AQ564" t="s">
        <v>20</v>
      </c>
      <c r="AR564" t="e">
        <v>#NAME?</v>
      </c>
      <c r="AS564" t="e">
        <v>#NAME?</v>
      </c>
      <c r="AT564">
        <v>74</v>
      </c>
    </row>
    <row r="565" spans="41:46" x14ac:dyDescent="0.35">
      <c r="AO565" t="s">
        <v>33</v>
      </c>
      <c r="AP565">
        <v>74</v>
      </c>
      <c r="AQ565" t="s">
        <v>20</v>
      </c>
      <c r="AR565" t="e">
        <v>#NAME?</v>
      </c>
      <c r="AS565" t="e">
        <v>#NAME?</v>
      </c>
      <c r="AT565">
        <v>74</v>
      </c>
    </row>
    <row r="566" spans="41:46" x14ac:dyDescent="0.35">
      <c r="AO566" t="s">
        <v>18</v>
      </c>
      <c r="AP566">
        <v>74</v>
      </c>
      <c r="AQ566" t="s">
        <v>20</v>
      </c>
      <c r="AR566" t="e">
        <v>#NAME?</v>
      </c>
      <c r="AS566" t="e">
        <v>#NAME?</v>
      </c>
      <c r="AT566">
        <v>74</v>
      </c>
    </row>
    <row r="567" spans="41:46" x14ac:dyDescent="0.35">
      <c r="AO567" t="s">
        <v>18</v>
      </c>
      <c r="AP567">
        <v>74</v>
      </c>
      <c r="AQ567" t="s">
        <v>20</v>
      </c>
      <c r="AR567" t="e">
        <v>#NAME?</v>
      </c>
      <c r="AS567" t="e">
        <v>#NAME?</v>
      </c>
      <c r="AT567">
        <v>74</v>
      </c>
    </row>
    <row r="568" spans="41:46" x14ac:dyDescent="0.35">
      <c r="AO568" t="s">
        <v>24</v>
      </c>
      <c r="AP568">
        <v>74</v>
      </c>
      <c r="AQ568" t="s">
        <v>20</v>
      </c>
      <c r="AR568" t="e">
        <v>#NAME?</v>
      </c>
      <c r="AS568" t="e">
        <v>#NAME?</v>
      </c>
      <c r="AT568">
        <v>74</v>
      </c>
    </row>
    <row r="569" spans="41:46" x14ac:dyDescent="0.35">
      <c r="AO569" t="s">
        <v>24</v>
      </c>
      <c r="AP569">
        <v>74</v>
      </c>
      <c r="AQ569" t="s">
        <v>20</v>
      </c>
      <c r="AR569" t="e">
        <v>#NAME?</v>
      </c>
      <c r="AS569" t="e">
        <v>#NAME?</v>
      </c>
      <c r="AT569">
        <v>74</v>
      </c>
    </row>
    <row r="570" spans="41:46" x14ac:dyDescent="0.35">
      <c r="AO570" t="s">
        <v>39</v>
      </c>
      <c r="AP570">
        <v>74</v>
      </c>
      <c r="AQ570" t="s">
        <v>20</v>
      </c>
      <c r="AR570" t="e">
        <v>#NAME?</v>
      </c>
      <c r="AS570" t="e">
        <v>#NAME?</v>
      </c>
      <c r="AT570">
        <v>74</v>
      </c>
    </row>
    <row r="571" spans="41:46" x14ac:dyDescent="0.35">
      <c r="AO571" t="s">
        <v>39</v>
      </c>
      <c r="AP571">
        <v>74</v>
      </c>
      <c r="AQ571" t="s">
        <v>20</v>
      </c>
      <c r="AR571" t="e">
        <v>#NAME?</v>
      </c>
      <c r="AS571" t="e">
        <v>#NAME?</v>
      </c>
      <c r="AT571">
        <v>74</v>
      </c>
    </row>
    <row r="572" spans="41:46" x14ac:dyDescent="0.35">
      <c r="AO572" t="s">
        <v>18</v>
      </c>
      <c r="AP572">
        <v>74</v>
      </c>
      <c r="AQ572" t="s">
        <v>20</v>
      </c>
      <c r="AR572" t="e">
        <v>#NAME?</v>
      </c>
      <c r="AS572" t="e">
        <v>#NAME?</v>
      </c>
      <c r="AT572">
        <v>74</v>
      </c>
    </row>
    <row r="573" spans="41:46" x14ac:dyDescent="0.35">
      <c r="AO573" t="s">
        <v>41</v>
      </c>
      <c r="AP573">
        <v>74</v>
      </c>
      <c r="AQ573" t="s">
        <v>20</v>
      </c>
      <c r="AR573" t="e">
        <v>#NAME?</v>
      </c>
      <c r="AS573" t="e">
        <v>#NAME?</v>
      </c>
      <c r="AT573">
        <v>74</v>
      </c>
    </row>
    <row r="574" spans="41:46" x14ac:dyDescent="0.35">
      <c r="AO574" t="s">
        <v>18</v>
      </c>
      <c r="AP574">
        <v>74</v>
      </c>
      <c r="AQ574" t="s">
        <v>20</v>
      </c>
      <c r="AR574" t="e">
        <v>#NAME?</v>
      </c>
      <c r="AS574" t="e">
        <v>#NAME?</v>
      </c>
      <c r="AT574">
        <v>74</v>
      </c>
    </row>
    <row r="575" spans="41:46" x14ac:dyDescent="0.35">
      <c r="AO575" t="s">
        <v>24</v>
      </c>
      <c r="AP575">
        <v>74</v>
      </c>
      <c r="AQ575" t="s">
        <v>20</v>
      </c>
      <c r="AR575" t="e">
        <v>#NAME?</v>
      </c>
      <c r="AS575" t="e">
        <v>#NAME?</v>
      </c>
      <c r="AT575">
        <v>74</v>
      </c>
    </row>
    <row r="576" spans="41:46" x14ac:dyDescent="0.35">
      <c r="AO576" t="s">
        <v>24</v>
      </c>
      <c r="AP576">
        <v>74</v>
      </c>
      <c r="AQ576" t="s">
        <v>20</v>
      </c>
      <c r="AR576" t="e">
        <v>#NAME?</v>
      </c>
      <c r="AS576" t="e">
        <v>#NAME?</v>
      </c>
      <c r="AT576">
        <v>74</v>
      </c>
    </row>
    <row r="577" spans="41:46" x14ac:dyDescent="0.35">
      <c r="AO577" t="s">
        <v>24</v>
      </c>
      <c r="AP577">
        <v>74</v>
      </c>
      <c r="AQ577" t="s">
        <v>20</v>
      </c>
      <c r="AR577" t="e">
        <v>#NAME?</v>
      </c>
      <c r="AS577" t="e">
        <v>#NAME?</v>
      </c>
      <c r="AT577">
        <v>74</v>
      </c>
    </row>
    <row r="578" spans="41:46" x14ac:dyDescent="0.35">
      <c r="AO578" t="s">
        <v>41</v>
      </c>
      <c r="AP578">
        <v>74</v>
      </c>
      <c r="AQ578" t="s">
        <v>20</v>
      </c>
      <c r="AR578" t="e">
        <v>#NAME?</v>
      </c>
      <c r="AS578" t="e">
        <v>#NAME?</v>
      </c>
      <c r="AT578">
        <v>74</v>
      </c>
    </row>
    <row r="579" spans="41:46" x14ac:dyDescent="0.35">
      <c r="AO579" t="s">
        <v>33</v>
      </c>
      <c r="AP579">
        <v>74</v>
      </c>
      <c r="AQ579" t="s">
        <v>20</v>
      </c>
      <c r="AR579" t="e">
        <v>#NAME?</v>
      </c>
      <c r="AS579" t="e">
        <v>#NAME?</v>
      </c>
      <c r="AT579">
        <v>74</v>
      </c>
    </row>
    <row r="580" spans="41:46" x14ac:dyDescent="0.35">
      <c r="AO580" t="s">
        <v>41</v>
      </c>
      <c r="AP580">
        <v>74</v>
      </c>
      <c r="AQ580" t="s">
        <v>20</v>
      </c>
      <c r="AR580" t="e">
        <v>#NAME?</v>
      </c>
      <c r="AS580" t="e">
        <v>#NAME?</v>
      </c>
      <c r="AT580">
        <v>74</v>
      </c>
    </row>
    <row r="581" spans="41:46" x14ac:dyDescent="0.35">
      <c r="AO581" t="s">
        <v>24</v>
      </c>
      <c r="AP581">
        <v>74</v>
      </c>
      <c r="AQ581" t="s">
        <v>20</v>
      </c>
      <c r="AR581" t="e">
        <v>#NAME?</v>
      </c>
      <c r="AS581" t="e">
        <v>#NAME?</v>
      </c>
      <c r="AT581">
        <v>74</v>
      </c>
    </row>
    <row r="582" spans="41:46" x14ac:dyDescent="0.35">
      <c r="AO582" t="s">
        <v>24</v>
      </c>
      <c r="AP582">
        <v>74</v>
      </c>
      <c r="AQ582" t="s">
        <v>20</v>
      </c>
      <c r="AR582" t="e">
        <v>#NAME?</v>
      </c>
      <c r="AS582" t="e">
        <v>#NAME?</v>
      </c>
      <c r="AT582">
        <v>74</v>
      </c>
    </row>
    <row r="583" spans="41:46" x14ac:dyDescent="0.35">
      <c r="AO583" t="s">
        <v>18</v>
      </c>
      <c r="AP583">
        <v>74</v>
      </c>
      <c r="AQ583" t="s">
        <v>20</v>
      </c>
      <c r="AR583" t="e">
        <v>#NAME?</v>
      </c>
      <c r="AS583" t="e">
        <v>#NAME?</v>
      </c>
      <c r="AT583">
        <v>74</v>
      </c>
    </row>
    <row r="584" spans="41:46" x14ac:dyDescent="0.35">
      <c r="AO584" t="s">
        <v>41</v>
      </c>
      <c r="AP584">
        <v>74</v>
      </c>
      <c r="AQ584" t="s">
        <v>20</v>
      </c>
      <c r="AR584" t="e">
        <v>#NAME?</v>
      </c>
      <c r="AS584" t="e">
        <v>#NAME?</v>
      </c>
      <c r="AT584">
        <v>74</v>
      </c>
    </row>
    <row r="585" spans="41:46" x14ac:dyDescent="0.35">
      <c r="AO585" t="s">
        <v>39</v>
      </c>
      <c r="AP585">
        <v>74</v>
      </c>
      <c r="AQ585" t="s">
        <v>20</v>
      </c>
      <c r="AR585" t="e">
        <v>#NAME?</v>
      </c>
      <c r="AS585" t="e">
        <v>#NAME?</v>
      </c>
      <c r="AT585">
        <v>74</v>
      </c>
    </row>
    <row r="586" spans="41:46" x14ac:dyDescent="0.35">
      <c r="AO586" t="s">
        <v>39</v>
      </c>
      <c r="AP586">
        <v>74</v>
      </c>
      <c r="AQ586" t="s">
        <v>20</v>
      </c>
      <c r="AR586" t="e">
        <v>#NAME?</v>
      </c>
      <c r="AS586" t="e">
        <v>#NAME?</v>
      </c>
      <c r="AT586">
        <v>74</v>
      </c>
    </row>
    <row r="587" spans="41:46" x14ac:dyDescent="0.35">
      <c r="AO587" t="s">
        <v>18</v>
      </c>
      <c r="AP587">
        <v>74</v>
      </c>
      <c r="AQ587" t="s">
        <v>20</v>
      </c>
      <c r="AR587" t="e">
        <v>#NAME?</v>
      </c>
      <c r="AS587" t="e">
        <v>#NAME?</v>
      </c>
      <c r="AT587">
        <v>74</v>
      </c>
    </row>
    <row r="588" spans="41:46" x14ac:dyDescent="0.35">
      <c r="AO588" t="s">
        <v>41</v>
      </c>
      <c r="AP588">
        <v>74</v>
      </c>
      <c r="AQ588" t="s">
        <v>20</v>
      </c>
      <c r="AR588" t="e">
        <v>#NAME?</v>
      </c>
      <c r="AS588" t="e">
        <v>#NAME?</v>
      </c>
      <c r="AT588">
        <v>74</v>
      </c>
    </row>
    <row r="589" spans="41:46" x14ac:dyDescent="0.35">
      <c r="AO589" t="s">
        <v>39</v>
      </c>
      <c r="AP589">
        <v>73</v>
      </c>
      <c r="AQ589" t="s">
        <v>20</v>
      </c>
      <c r="AR589" t="e">
        <v>#NAME?</v>
      </c>
      <c r="AS589" t="e">
        <v>#NAME?</v>
      </c>
      <c r="AT589">
        <v>73</v>
      </c>
    </row>
    <row r="590" spans="41:46" x14ac:dyDescent="0.35">
      <c r="AO590" t="s">
        <v>24</v>
      </c>
      <c r="AP590">
        <v>73</v>
      </c>
      <c r="AQ590" t="s">
        <v>20</v>
      </c>
      <c r="AR590" t="e">
        <v>#NAME?</v>
      </c>
      <c r="AS590" t="e">
        <v>#NAME?</v>
      </c>
      <c r="AT590">
        <v>73</v>
      </c>
    </row>
    <row r="591" spans="41:46" x14ac:dyDescent="0.35">
      <c r="AO591" t="s">
        <v>18</v>
      </c>
      <c r="AP591">
        <v>73</v>
      </c>
      <c r="AQ591" t="s">
        <v>20</v>
      </c>
      <c r="AR591" t="e">
        <v>#NAME?</v>
      </c>
      <c r="AS591" t="e">
        <v>#NAME?</v>
      </c>
      <c r="AT591">
        <v>73</v>
      </c>
    </row>
    <row r="592" spans="41:46" x14ac:dyDescent="0.35">
      <c r="AO592" t="s">
        <v>39</v>
      </c>
      <c r="AP592">
        <v>73</v>
      </c>
      <c r="AQ592" t="s">
        <v>20</v>
      </c>
      <c r="AR592" t="e">
        <v>#NAME?</v>
      </c>
      <c r="AS592" t="e">
        <v>#NAME?</v>
      </c>
      <c r="AT592">
        <v>73</v>
      </c>
    </row>
    <row r="593" spans="41:46" x14ac:dyDescent="0.35">
      <c r="AO593" t="s">
        <v>39</v>
      </c>
      <c r="AP593">
        <v>73</v>
      </c>
      <c r="AQ593" t="s">
        <v>20</v>
      </c>
      <c r="AR593" t="e">
        <v>#NAME?</v>
      </c>
      <c r="AS593" t="e">
        <v>#NAME?</v>
      </c>
      <c r="AT593">
        <v>73</v>
      </c>
    </row>
    <row r="594" spans="41:46" x14ac:dyDescent="0.35">
      <c r="AO594" t="s">
        <v>39</v>
      </c>
      <c r="AP594">
        <v>73</v>
      </c>
      <c r="AQ594" t="s">
        <v>20</v>
      </c>
      <c r="AR594" t="e">
        <v>#NAME?</v>
      </c>
      <c r="AS594" t="e">
        <v>#NAME?</v>
      </c>
      <c r="AT594">
        <v>73</v>
      </c>
    </row>
    <row r="595" spans="41:46" x14ac:dyDescent="0.35">
      <c r="AO595" t="s">
        <v>24</v>
      </c>
      <c r="AP595">
        <v>73</v>
      </c>
      <c r="AQ595" t="s">
        <v>20</v>
      </c>
      <c r="AR595" t="e">
        <v>#NAME?</v>
      </c>
      <c r="AS595" t="e">
        <v>#NAME?</v>
      </c>
      <c r="AT595">
        <v>73</v>
      </c>
    </row>
    <row r="596" spans="41:46" x14ac:dyDescent="0.35">
      <c r="AO596" t="s">
        <v>24</v>
      </c>
      <c r="AP596">
        <v>73</v>
      </c>
      <c r="AQ596" t="s">
        <v>20</v>
      </c>
      <c r="AR596" t="e">
        <v>#NAME?</v>
      </c>
      <c r="AS596" t="e">
        <v>#NAME?</v>
      </c>
      <c r="AT596">
        <v>73</v>
      </c>
    </row>
    <row r="597" spans="41:46" x14ac:dyDescent="0.35">
      <c r="AO597" t="s">
        <v>41</v>
      </c>
      <c r="AP597">
        <v>73</v>
      </c>
      <c r="AQ597" t="s">
        <v>20</v>
      </c>
      <c r="AR597" t="e">
        <v>#NAME?</v>
      </c>
      <c r="AS597" t="e">
        <v>#NAME?</v>
      </c>
      <c r="AT597">
        <v>73</v>
      </c>
    </row>
    <row r="598" spans="41:46" x14ac:dyDescent="0.35">
      <c r="AO598" t="s">
        <v>24</v>
      </c>
      <c r="AP598">
        <v>73</v>
      </c>
      <c r="AQ598" t="s">
        <v>20</v>
      </c>
      <c r="AR598" t="e">
        <v>#NAME?</v>
      </c>
      <c r="AS598" t="e">
        <v>#NAME?</v>
      </c>
      <c r="AT598">
        <v>73</v>
      </c>
    </row>
    <row r="599" spans="41:46" x14ac:dyDescent="0.35">
      <c r="AO599" t="s">
        <v>41</v>
      </c>
      <c r="AP599">
        <v>73</v>
      </c>
      <c r="AQ599" t="s">
        <v>20</v>
      </c>
      <c r="AR599" t="e">
        <v>#NAME?</v>
      </c>
      <c r="AS599" t="e">
        <v>#NAME?</v>
      </c>
      <c r="AT599">
        <v>73</v>
      </c>
    </row>
    <row r="600" spans="41:46" x14ac:dyDescent="0.35">
      <c r="AO600" t="s">
        <v>18</v>
      </c>
      <c r="AP600">
        <v>73</v>
      </c>
      <c r="AQ600" t="s">
        <v>20</v>
      </c>
      <c r="AR600" t="e">
        <v>#NAME?</v>
      </c>
      <c r="AS600" t="e">
        <v>#NAME?</v>
      </c>
      <c r="AT600">
        <v>73</v>
      </c>
    </row>
    <row r="601" spans="41:46" x14ac:dyDescent="0.35">
      <c r="AO601" t="s">
        <v>39</v>
      </c>
      <c r="AP601">
        <v>73</v>
      </c>
      <c r="AQ601" t="s">
        <v>20</v>
      </c>
      <c r="AR601" t="e">
        <v>#NAME?</v>
      </c>
      <c r="AS601" t="e">
        <v>#NAME?</v>
      </c>
      <c r="AT601">
        <v>73</v>
      </c>
    </row>
    <row r="602" spans="41:46" x14ac:dyDescent="0.35">
      <c r="AO602" t="s">
        <v>24</v>
      </c>
      <c r="AP602">
        <v>73</v>
      </c>
      <c r="AQ602" t="s">
        <v>20</v>
      </c>
      <c r="AR602" t="e">
        <v>#NAME?</v>
      </c>
      <c r="AS602" t="e">
        <v>#NAME?</v>
      </c>
      <c r="AT602">
        <v>73</v>
      </c>
    </row>
    <row r="603" spans="41:46" x14ac:dyDescent="0.35">
      <c r="AO603" t="s">
        <v>41</v>
      </c>
      <c r="AP603">
        <v>73</v>
      </c>
      <c r="AQ603" t="s">
        <v>20</v>
      </c>
      <c r="AR603" t="e">
        <v>#NAME?</v>
      </c>
      <c r="AS603" t="e">
        <v>#NAME?</v>
      </c>
      <c r="AT603">
        <v>73</v>
      </c>
    </row>
    <row r="604" spans="41:46" x14ac:dyDescent="0.35">
      <c r="AO604" t="s">
        <v>39</v>
      </c>
      <c r="AP604">
        <v>73</v>
      </c>
      <c r="AQ604" t="s">
        <v>20</v>
      </c>
      <c r="AR604" t="e">
        <v>#NAME?</v>
      </c>
      <c r="AS604" t="e">
        <v>#NAME?</v>
      </c>
      <c r="AT604">
        <v>73</v>
      </c>
    </row>
    <row r="605" spans="41:46" x14ac:dyDescent="0.35">
      <c r="AO605" t="s">
        <v>41</v>
      </c>
      <c r="AP605">
        <v>73</v>
      </c>
      <c r="AQ605" t="s">
        <v>20</v>
      </c>
      <c r="AR605" t="e">
        <v>#NAME?</v>
      </c>
      <c r="AS605" t="e">
        <v>#NAME?</v>
      </c>
      <c r="AT605">
        <v>73</v>
      </c>
    </row>
    <row r="606" spans="41:46" x14ac:dyDescent="0.35">
      <c r="AO606" t="s">
        <v>18</v>
      </c>
      <c r="AP606">
        <v>73</v>
      </c>
      <c r="AQ606" t="s">
        <v>20</v>
      </c>
      <c r="AR606" t="e">
        <v>#NAME?</v>
      </c>
      <c r="AS606" t="e">
        <v>#NAME?</v>
      </c>
      <c r="AT606">
        <v>73</v>
      </c>
    </row>
    <row r="607" spans="41:46" x14ac:dyDescent="0.35">
      <c r="AO607" t="s">
        <v>24</v>
      </c>
      <c r="AP607">
        <v>73</v>
      </c>
      <c r="AQ607" t="s">
        <v>20</v>
      </c>
      <c r="AR607" t="e">
        <v>#NAME?</v>
      </c>
      <c r="AS607" t="e">
        <v>#NAME?</v>
      </c>
      <c r="AT607">
        <v>73</v>
      </c>
    </row>
    <row r="608" spans="41:46" x14ac:dyDescent="0.35">
      <c r="AO608" t="s">
        <v>18</v>
      </c>
      <c r="AP608">
        <v>73</v>
      </c>
      <c r="AQ608" t="s">
        <v>20</v>
      </c>
      <c r="AR608" t="e">
        <v>#NAME?</v>
      </c>
      <c r="AS608" t="e">
        <v>#NAME?</v>
      </c>
      <c r="AT608">
        <v>73</v>
      </c>
    </row>
    <row r="609" spans="41:46" x14ac:dyDescent="0.35">
      <c r="AO609" t="s">
        <v>41</v>
      </c>
      <c r="AP609">
        <v>73</v>
      </c>
      <c r="AQ609" t="s">
        <v>20</v>
      </c>
      <c r="AR609" t="e">
        <v>#NAME?</v>
      </c>
      <c r="AS609" t="e">
        <v>#NAME?</v>
      </c>
      <c r="AT609">
        <v>73</v>
      </c>
    </row>
    <row r="610" spans="41:46" x14ac:dyDescent="0.35">
      <c r="AO610" t="s">
        <v>18</v>
      </c>
      <c r="AP610">
        <v>73</v>
      </c>
      <c r="AQ610" t="s">
        <v>20</v>
      </c>
      <c r="AR610" t="e">
        <v>#NAME?</v>
      </c>
      <c r="AS610" t="e">
        <v>#NAME?</v>
      </c>
      <c r="AT610">
        <v>73</v>
      </c>
    </row>
    <row r="611" spans="41:46" x14ac:dyDescent="0.35">
      <c r="AO611" t="s">
        <v>24</v>
      </c>
      <c r="AP611">
        <v>73</v>
      </c>
      <c r="AQ611" t="s">
        <v>20</v>
      </c>
      <c r="AR611" t="e">
        <v>#NAME?</v>
      </c>
      <c r="AS611" t="e">
        <v>#NAME?</v>
      </c>
      <c r="AT611">
        <v>73</v>
      </c>
    </row>
    <row r="612" spans="41:46" x14ac:dyDescent="0.35">
      <c r="AO612" t="s">
        <v>39</v>
      </c>
      <c r="AP612">
        <v>73</v>
      </c>
      <c r="AQ612" t="s">
        <v>20</v>
      </c>
      <c r="AR612" t="e">
        <v>#NAME?</v>
      </c>
      <c r="AS612" t="e">
        <v>#NAME?</v>
      </c>
      <c r="AT612">
        <v>73</v>
      </c>
    </row>
    <row r="613" spans="41:46" x14ac:dyDescent="0.35">
      <c r="AO613" t="s">
        <v>33</v>
      </c>
      <c r="AP613">
        <v>73</v>
      </c>
      <c r="AQ613" t="s">
        <v>20</v>
      </c>
      <c r="AR613" t="e">
        <v>#NAME?</v>
      </c>
      <c r="AS613" t="e">
        <v>#NAME?</v>
      </c>
      <c r="AT613">
        <v>73</v>
      </c>
    </row>
    <row r="614" spans="41:46" x14ac:dyDescent="0.35">
      <c r="AO614" t="s">
        <v>41</v>
      </c>
      <c r="AP614">
        <v>73</v>
      </c>
      <c r="AQ614" t="s">
        <v>20</v>
      </c>
      <c r="AR614" t="e">
        <v>#NAME?</v>
      </c>
      <c r="AS614" t="e">
        <v>#NAME?</v>
      </c>
      <c r="AT614">
        <v>73</v>
      </c>
    </row>
    <row r="615" spans="41:46" x14ac:dyDescent="0.35">
      <c r="AO615" t="s">
        <v>39</v>
      </c>
      <c r="AP615">
        <v>72</v>
      </c>
      <c r="AQ615" t="s">
        <v>20</v>
      </c>
      <c r="AR615" t="e">
        <v>#NAME?</v>
      </c>
      <c r="AS615" t="e">
        <v>#NAME?</v>
      </c>
      <c r="AT615">
        <v>72</v>
      </c>
    </row>
    <row r="616" spans="41:46" x14ac:dyDescent="0.35">
      <c r="AO616" t="s">
        <v>41</v>
      </c>
      <c r="AP616">
        <v>72</v>
      </c>
      <c r="AQ616" t="s">
        <v>20</v>
      </c>
      <c r="AR616" t="e">
        <v>#NAME?</v>
      </c>
      <c r="AS616" t="e">
        <v>#NAME?</v>
      </c>
      <c r="AT616">
        <v>72</v>
      </c>
    </row>
    <row r="617" spans="41:46" x14ac:dyDescent="0.35">
      <c r="AO617" t="s">
        <v>41</v>
      </c>
      <c r="AP617">
        <v>72</v>
      </c>
      <c r="AQ617" t="s">
        <v>20</v>
      </c>
      <c r="AR617" t="e">
        <v>#NAME?</v>
      </c>
      <c r="AS617" t="e">
        <v>#NAME?</v>
      </c>
      <c r="AT617">
        <v>72</v>
      </c>
    </row>
    <row r="618" spans="41:46" x14ac:dyDescent="0.35">
      <c r="AO618" t="s">
        <v>41</v>
      </c>
      <c r="AP618">
        <v>72</v>
      </c>
      <c r="AQ618" t="s">
        <v>20</v>
      </c>
      <c r="AR618" t="e">
        <v>#NAME?</v>
      </c>
      <c r="AS618" t="e">
        <v>#NAME?</v>
      </c>
      <c r="AT618">
        <v>72</v>
      </c>
    </row>
    <row r="619" spans="41:46" x14ac:dyDescent="0.35">
      <c r="AO619" t="s">
        <v>41</v>
      </c>
      <c r="AP619">
        <v>72</v>
      </c>
      <c r="AQ619" t="s">
        <v>20</v>
      </c>
      <c r="AR619" t="e">
        <v>#NAME?</v>
      </c>
      <c r="AS619" t="e">
        <v>#NAME?</v>
      </c>
      <c r="AT619">
        <v>72</v>
      </c>
    </row>
    <row r="620" spans="41:46" x14ac:dyDescent="0.35">
      <c r="AO620" t="s">
        <v>18</v>
      </c>
      <c r="AP620">
        <v>72</v>
      </c>
      <c r="AQ620" t="s">
        <v>20</v>
      </c>
      <c r="AR620" t="e">
        <v>#NAME?</v>
      </c>
      <c r="AS620" t="e">
        <v>#NAME?</v>
      </c>
      <c r="AT620">
        <v>72</v>
      </c>
    </row>
    <row r="621" spans="41:46" x14ac:dyDescent="0.35">
      <c r="AO621" t="s">
        <v>33</v>
      </c>
      <c r="AP621">
        <v>72</v>
      </c>
      <c r="AQ621" t="s">
        <v>20</v>
      </c>
      <c r="AR621" t="e">
        <v>#NAME?</v>
      </c>
      <c r="AS621" t="e">
        <v>#NAME?</v>
      </c>
      <c r="AT621">
        <v>72</v>
      </c>
    </row>
    <row r="622" spans="41:46" x14ac:dyDescent="0.35">
      <c r="AO622" t="s">
        <v>24</v>
      </c>
      <c r="AP622">
        <v>72</v>
      </c>
      <c r="AQ622" t="s">
        <v>20</v>
      </c>
      <c r="AR622" t="e">
        <v>#NAME?</v>
      </c>
      <c r="AS622" t="e">
        <v>#NAME?</v>
      </c>
      <c r="AT622">
        <v>72</v>
      </c>
    </row>
    <row r="623" spans="41:46" x14ac:dyDescent="0.35">
      <c r="AO623" t="s">
        <v>18</v>
      </c>
      <c r="AP623">
        <v>72</v>
      </c>
      <c r="AQ623" t="s">
        <v>20</v>
      </c>
      <c r="AR623" t="e">
        <v>#NAME?</v>
      </c>
      <c r="AS623" t="e">
        <v>#NAME?</v>
      </c>
      <c r="AT623">
        <v>72</v>
      </c>
    </row>
    <row r="624" spans="41:46" x14ac:dyDescent="0.35">
      <c r="AO624" t="s">
        <v>18</v>
      </c>
      <c r="AP624">
        <v>72</v>
      </c>
      <c r="AQ624" t="s">
        <v>20</v>
      </c>
      <c r="AR624" t="e">
        <v>#NAME?</v>
      </c>
      <c r="AS624" t="e">
        <v>#NAME?</v>
      </c>
      <c r="AT624">
        <v>72</v>
      </c>
    </row>
    <row r="625" spans="41:46" x14ac:dyDescent="0.35">
      <c r="AO625" t="s">
        <v>41</v>
      </c>
      <c r="AP625">
        <v>72</v>
      </c>
      <c r="AQ625" t="s">
        <v>20</v>
      </c>
      <c r="AR625" t="e">
        <v>#NAME?</v>
      </c>
      <c r="AS625" t="e">
        <v>#NAME?</v>
      </c>
      <c r="AT625">
        <v>72</v>
      </c>
    </row>
    <row r="626" spans="41:46" x14ac:dyDescent="0.35">
      <c r="AO626" t="s">
        <v>24</v>
      </c>
      <c r="AP626">
        <v>72</v>
      </c>
      <c r="AQ626" t="s">
        <v>20</v>
      </c>
      <c r="AR626" t="e">
        <v>#NAME?</v>
      </c>
      <c r="AS626" t="e">
        <v>#NAME?</v>
      </c>
      <c r="AT626">
        <v>72</v>
      </c>
    </row>
    <row r="627" spans="41:46" x14ac:dyDescent="0.35">
      <c r="AO627" t="s">
        <v>33</v>
      </c>
      <c r="AP627">
        <v>72</v>
      </c>
      <c r="AQ627" t="s">
        <v>20</v>
      </c>
      <c r="AR627" t="e">
        <v>#NAME?</v>
      </c>
      <c r="AS627" t="e">
        <v>#NAME?</v>
      </c>
      <c r="AT627">
        <v>72</v>
      </c>
    </row>
    <row r="628" spans="41:46" x14ac:dyDescent="0.35">
      <c r="AO628" t="s">
        <v>39</v>
      </c>
      <c r="AP628">
        <v>72</v>
      </c>
      <c r="AQ628" t="s">
        <v>20</v>
      </c>
      <c r="AR628" t="e">
        <v>#NAME?</v>
      </c>
      <c r="AS628" t="e">
        <v>#NAME?</v>
      </c>
      <c r="AT628">
        <v>72</v>
      </c>
    </row>
    <row r="629" spans="41:46" x14ac:dyDescent="0.35">
      <c r="AO629" t="s">
        <v>24</v>
      </c>
      <c r="AP629">
        <v>72</v>
      </c>
      <c r="AQ629" t="s">
        <v>20</v>
      </c>
      <c r="AR629" t="e">
        <v>#NAME?</v>
      </c>
      <c r="AS629" t="e">
        <v>#NAME?</v>
      </c>
      <c r="AT629">
        <v>72</v>
      </c>
    </row>
    <row r="630" spans="41:46" x14ac:dyDescent="0.35">
      <c r="AO630" t="s">
        <v>24</v>
      </c>
      <c r="AP630">
        <v>72</v>
      </c>
      <c r="AQ630" t="s">
        <v>20</v>
      </c>
      <c r="AR630" t="e">
        <v>#NAME?</v>
      </c>
      <c r="AS630" t="e">
        <v>#NAME?</v>
      </c>
      <c r="AT630">
        <v>72</v>
      </c>
    </row>
    <row r="631" spans="41:46" x14ac:dyDescent="0.35">
      <c r="AO631" t="s">
        <v>24</v>
      </c>
      <c r="AP631">
        <v>72</v>
      </c>
      <c r="AQ631" t="s">
        <v>20</v>
      </c>
      <c r="AR631" t="e">
        <v>#NAME?</v>
      </c>
      <c r="AS631" t="e">
        <v>#NAME?</v>
      </c>
      <c r="AT631">
        <v>72</v>
      </c>
    </row>
    <row r="632" spans="41:46" x14ac:dyDescent="0.35">
      <c r="AO632" t="s">
        <v>33</v>
      </c>
      <c r="AP632">
        <v>72</v>
      </c>
      <c r="AQ632" t="s">
        <v>20</v>
      </c>
      <c r="AR632" t="e">
        <v>#NAME?</v>
      </c>
      <c r="AS632" t="e">
        <v>#NAME?</v>
      </c>
      <c r="AT632">
        <v>72</v>
      </c>
    </row>
    <row r="633" spans="41:46" x14ac:dyDescent="0.35">
      <c r="AO633" t="s">
        <v>39</v>
      </c>
      <c r="AP633">
        <v>72</v>
      </c>
      <c r="AQ633" t="s">
        <v>20</v>
      </c>
      <c r="AR633" t="e">
        <v>#NAME?</v>
      </c>
      <c r="AS633" t="e">
        <v>#NAME?</v>
      </c>
      <c r="AT633">
        <v>72</v>
      </c>
    </row>
    <row r="634" spans="41:46" x14ac:dyDescent="0.35">
      <c r="AO634" t="s">
        <v>41</v>
      </c>
      <c r="AP634">
        <v>72</v>
      </c>
      <c r="AQ634" t="s">
        <v>20</v>
      </c>
      <c r="AR634" t="e">
        <v>#NAME?</v>
      </c>
      <c r="AS634" t="e">
        <v>#NAME?</v>
      </c>
      <c r="AT634">
        <v>72</v>
      </c>
    </row>
    <row r="635" spans="41:46" x14ac:dyDescent="0.35">
      <c r="AO635" t="s">
        <v>41</v>
      </c>
      <c r="AP635">
        <v>72</v>
      </c>
      <c r="AQ635" t="s">
        <v>20</v>
      </c>
      <c r="AR635" t="e">
        <v>#NAME?</v>
      </c>
      <c r="AS635" t="e">
        <v>#NAME?</v>
      </c>
      <c r="AT635">
        <v>72</v>
      </c>
    </row>
    <row r="636" spans="41:46" x14ac:dyDescent="0.35">
      <c r="AO636" t="s">
        <v>18</v>
      </c>
      <c r="AP636">
        <v>72</v>
      </c>
      <c r="AQ636" t="s">
        <v>20</v>
      </c>
      <c r="AR636" t="e">
        <v>#NAME?</v>
      </c>
      <c r="AS636" t="e">
        <v>#NAME?</v>
      </c>
      <c r="AT636">
        <v>72</v>
      </c>
    </row>
    <row r="637" spans="41:46" x14ac:dyDescent="0.35">
      <c r="AO637" t="s">
        <v>39</v>
      </c>
      <c r="AP637">
        <v>72</v>
      </c>
      <c r="AQ637" t="s">
        <v>20</v>
      </c>
      <c r="AR637" t="e">
        <v>#NAME?</v>
      </c>
      <c r="AS637" t="e">
        <v>#NAME?</v>
      </c>
      <c r="AT637">
        <v>72</v>
      </c>
    </row>
    <row r="638" spans="41:46" x14ac:dyDescent="0.35">
      <c r="AO638" t="s">
        <v>33</v>
      </c>
      <c r="AP638">
        <v>72</v>
      </c>
      <c r="AQ638" t="s">
        <v>20</v>
      </c>
      <c r="AR638" t="e">
        <v>#NAME?</v>
      </c>
      <c r="AS638" t="e">
        <v>#NAME?</v>
      </c>
      <c r="AT638">
        <v>72</v>
      </c>
    </row>
    <row r="639" spans="41:46" x14ac:dyDescent="0.35">
      <c r="AO639" t="s">
        <v>33</v>
      </c>
      <c r="AP639">
        <v>72</v>
      </c>
      <c r="AQ639" t="s">
        <v>20</v>
      </c>
      <c r="AR639" t="e">
        <v>#NAME?</v>
      </c>
      <c r="AS639" t="e">
        <v>#NAME?</v>
      </c>
      <c r="AT639">
        <v>72</v>
      </c>
    </row>
    <row r="640" spans="41:46" x14ac:dyDescent="0.35">
      <c r="AO640" t="s">
        <v>39</v>
      </c>
      <c r="AP640">
        <v>72</v>
      </c>
      <c r="AQ640" t="s">
        <v>20</v>
      </c>
      <c r="AR640" t="e">
        <v>#NAME?</v>
      </c>
      <c r="AS640" t="e">
        <v>#NAME?</v>
      </c>
      <c r="AT640">
        <v>72</v>
      </c>
    </row>
    <row r="641" spans="41:46" x14ac:dyDescent="0.35">
      <c r="AO641" t="s">
        <v>18</v>
      </c>
      <c r="AP641">
        <v>72</v>
      </c>
      <c r="AQ641" t="s">
        <v>20</v>
      </c>
      <c r="AR641" t="e">
        <v>#NAME?</v>
      </c>
      <c r="AS641" t="e">
        <v>#NAME?</v>
      </c>
      <c r="AT641">
        <v>72</v>
      </c>
    </row>
    <row r="642" spans="41:46" x14ac:dyDescent="0.35">
      <c r="AO642" t="s">
        <v>24</v>
      </c>
      <c r="AP642">
        <v>72</v>
      </c>
      <c r="AQ642" t="s">
        <v>20</v>
      </c>
      <c r="AR642" t="e">
        <v>#NAME?</v>
      </c>
      <c r="AS642" t="e">
        <v>#NAME?</v>
      </c>
      <c r="AT642">
        <v>72</v>
      </c>
    </row>
    <row r="643" spans="41:46" x14ac:dyDescent="0.35">
      <c r="AO643" t="s">
        <v>33</v>
      </c>
      <c r="AP643">
        <v>72</v>
      </c>
      <c r="AQ643" t="s">
        <v>20</v>
      </c>
      <c r="AR643" t="e">
        <v>#NAME?</v>
      </c>
      <c r="AS643" t="e">
        <v>#NAME?</v>
      </c>
      <c r="AT643">
        <v>72</v>
      </c>
    </row>
    <row r="644" spans="41:46" x14ac:dyDescent="0.35">
      <c r="AO644" t="s">
        <v>41</v>
      </c>
      <c r="AP644">
        <v>71</v>
      </c>
      <c r="AQ644" t="s">
        <v>20</v>
      </c>
      <c r="AR644" t="e">
        <v>#NAME?</v>
      </c>
      <c r="AS644" t="e">
        <v>#NAME?</v>
      </c>
      <c r="AT644">
        <v>71</v>
      </c>
    </row>
    <row r="645" spans="41:46" x14ac:dyDescent="0.35">
      <c r="AO645" t="s">
        <v>18</v>
      </c>
      <c r="AP645">
        <v>71</v>
      </c>
      <c r="AQ645" t="s">
        <v>20</v>
      </c>
      <c r="AR645" t="e">
        <v>#NAME?</v>
      </c>
      <c r="AS645" t="e">
        <v>#NAME?</v>
      </c>
      <c r="AT645">
        <v>71</v>
      </c>
    </row>
    <row r="646" spans="41:46" x14ac:dyDescent="0.35">
      <c r="AO646" t="s">
        <v>24</v>
      </c>
      <c r="AP646">
        <v>71</v>
      </c>
      <c r="AQ646" t="s">
        <v>20</v>
      </c>
      <c r="AR646" t="e">
        <v>#NAME?</v>
      </c>
      <c r="AS646" t="e">
        <v>#NAME?</v>
      </c>
      <c r="AT646">
        <v>71</v>
      </c>
    </row>
    <row r="647" spans="41:46" x14ac:dyDescent="0.35">
      <c r="AO647" t="s">
        <v>33</v>
      </c>
      <c r="AP647">
        <v>71</v>
      </c>
      <c r="AQ647" t="s">
        <v>20</v>
      </c>
      <c r="AR647" t="e">
        <v>#NAME?</v>
      </c>
      <c r="AS647" t="e">
        <v>#NAME?</v>
      </c>
      <c r="AT647">
        <v>71</v>
      </c>
    </row>
    <row r="648" spans="41:46" x14ac:dyDescent="0.35">
      <c r="AO648" t="s">
        <v>39</v>
      </c>
      <c r="AP648">
        <v>71</v>
      </c>
      <c r="AQ648" t="s">
        <v>20</v>
      </c>
      <c r="AR648" t="e">
        <v>#NAME?</v>
      </c>
      <c r="AS648" t="e">
        <v>#NAME?</v>
      </c>
      <c r="AT648">
        <v>71</v>
      </c>
    </row>
    <row r="649" spans="41:46" x14ac:dyDescent="0.35">
      <c r="AO649" t="s">
        <v>39</v>
      </c>
      <c r="AP649">
        <v>71</v>
      </c>
      <c r="AQ649" t="s">
        <v>20</v>
      </c>
      <c r="AR649" t="e">
        <v>#NAME?</v>
      </c>
      <c r="AS649" t="e">
        <v>#NAME?</v>
      </c>
      <c r="AT649">
        <v>71</v>
      </c>
    </row>
    <row r="650" spans="41:46" x14ac:dyDescent="0.35">
      <c r="AO650" t="s">
        <v>33</v>
      </c>
      <c r="AP650">
        <v>71</v>
      </c>
      <c r="AQ650" t="s">
        <v>20</v>
      </c>
      <c r="AR650" t="e">
        <v>#NAME?</v>
      </c>
      <c r="AS650" t="e">
        <v>#NAME?</v>
      </c>
      <c r="AT650">
        <v>71</v>
      </c>
    </row>
    <row r="651" spans="41:46" x14ac:dyDescent="0.35">
      <c r="AO651" t="s">
        <v>18</v>
      </c>
      <c r="AP651">
        <v>71</v>
      </c>
      <c r="AQ651" t="s">
        <v>20</v>
      </c>
      <c r="AR651" t="e">
        <v>#NAME?</v>
      </c>
      <c r="AS651" t="e">
        <v>#NAME?</v>
      </c>
      <c r="AT651">
        <v>71</v>
      </c>
    </row>
    <row r="652" spans="41:46" x14ac:dyDescent="0.35">
      <c r="AO652" t="s">
        <v>24</v>
      </c>
      <c r="AP652">
        <v>71</v>
      </c>
      <c r="AQ652" t="s">
        <v>20</v>
      </c>
      <c r="AR652" t="e">
        <v>#NAME?</v>
      </c>
      <c r="AS652" t="e">
        <v>#NAME?</v>
      </c>
      <c r="AT652">
        <v>71</v>
      </c>
    </row>
    <row r="653" spans="41:46" x14ac:dyDescent="0.35">
      <c r="AO653" t="s">
        <v>33</v>
      </c>
      <c r="AP653">
        <v>71</v>
      </c>
      <c r="AQ653" t="s">
        <v>20</v>
      </c>
      <c r="AR653" t="e">
        <v>#NAME?</v>
      </c>
      <c r="AS653" t="e">
        <v>#NAME?</v>
      </c>
      <c r="AT653">
        <v>71</v>
      </c>
    </row>
    <row r="654" spans="41:46" x14ac:dyDescent="0.35">
      <c r="AO654" t="s">
        <v>41</v>
      </c>
      <c r="AP654">
        <v>71</v>
      </c>
      <c r="AQ654" t="s">
        <v>20</v>
      </c>
      <c r="AR654" t="e">
        <v>#NAME?</v>
      </c>
      <c r="AS654" t="e">
        <v>#NAME?</v>
      </c>
      <c r="AT654">
        <v>71</v>
      </c>
    </row>
    <row r="655" spans="41:46" x14ac:dyDescent="0.35">
      <c r="AO655" t="s">
        <v>39</v>
      </c>
      <c r="AP655">
        <v>71</v>
      </c>
      <c r="AQ655" t="s">
        <v>20</v>
      </c>
      <c r="AR655" t="e">
        <v>#NAME?</v>
      </c>
      <c r="AS655" t="e">
        <v>#NAME?</v>
      </c>
      <c r="AT655">
        <v>71</v>
      </c>
    </row>
    <row r="656" spans="41:46" x14ac:dyDescent="0.35">
      <c r="AO656" t="s">
        <v>41</v>
      </c>
      <c r="AP656">
        <v>71</v>
      </c>
      <c r="AQ656" t="s">
        <v>20</v>
      </c>
      <c r="AR656" t="e">
        <v>#NAME?</v>
      </c>
      <c r="AS656" t="e">
        <v>#NAME?</v>
      </c>
      <c r="AT656">
        <v>71</v>
      </c>
    </row>
    <row r="657" spans="41:46" x14ac:dyDescent="0.35">
      <c r="AO657" t="s">
        <v>39</v>
      </c>
      <c r="AP657">
        <v>71</v>
      </c>
      <c r="AQ657" t="s">
        <v>20</v>
      </c>
      <c r="AR657" t="e">
        <v>#NAME?</v>
      </c>
      <c r="AS657" t="e">
        <v>#NAME?</v>
      </c>
      <c r="AT657">
        <v>71</v>
      </c>
    </row>
    <row r="658" spans="41:46" x14ac:dyDescent="0.35">
      <c r="AO658" t="s">
        <v>41</v>
      </c>
      <c r="AP658">
        <v>71</v>
      </c>
      <c r="AQ658" t="s">
        <v>20</v>
      </c>
      <c r="AR658" t="e">
        <v>#NAME?</v>
      </c>
      <c r="AS658" t="e">
        <v>#NAME?</v>
      </c>
      <c r="AT658">
        <v>71</v>
      </c>
    </row>
    <row r="659" spans="41:46" x14ac:dyDescent="0.35">
      <c r="AO659" t="s">
        <v>18</v>
      </c>
      <c r="AP659">
        <v>71</v>
      </c>
      <c r="AQ659" t="s">
        <v>20</v>
      </c>
      <c r="AR659" t="e">
        <v>#NAME?</v>
      </c>
      <c r="AS659" t="e">
        <v>#NAME?</v>
      </c>
      <c r="AT659">
        <v>71</v>
      </c>
    </row>
    <row r="660" spans="41:46" x14ac:dyDescent="0.35">
      <c r="AO660" t="s">
        <v>24</v>
      </c>
      <c r="AP660">
        <v>71</v>
      </c>
      <c r="AQ660" t="s">
        <v>20</v>
      </c>
      <c r="AR660" t="e">
        <v>#NAME?</v>
      </c>
      <c r="AS660" t="e">
        <v>#NAME?</v>
      </c>
      <c r="AT660">
        <v>71</v>
      </c>
    </row>
    <row r="661" spans="41:46" x14ac:dyDescent="0.35">
      <c r="AO661" t="s">
        <v>39</v>
      </c>
      <c r="AP661">
        <v>71</v>
      </c>
      <c r="AQ661" t="s">
        <v>20</v>
      </c>
      <c r="AR661" t="e">
        <v>#NAME?</v>
      </c>
      <c r="AS661" t="e">
        <v>#NAME?</v>
      </c>
      <c r="AT661">
        <v>71</v>
      </c>
    </row>
    <row r="662" spans="41:46" x14ac:dyDescent="0.35">
      <c r="AO662" t="s">
        <v>33</v>
      </c>
      <c r="AP662">
        <v>71</v>
      </c>
      <c r="AQ662" t="s">
        <v>20</v>
      </c>
      <c r="AR662" t="e">
        <v>#NAME?</v>
      </c>
      <c r="AS662" t="e">
        <v>#NAME?</v>
      </c>
      <c r="AT662">
        <v>71</v>
      </c>
    </row>
    <row r="663" spans="41:46" x14ac:dyDescent="0.35">
      <c r="AO663" t="s">
        <v>39</v>
      </c>
      <c r="AP663">
        <v>71</v>
      </c>
      <c r="AQ663" t="s">
        <v>20</v>
      </c>
      <c r="AR663" t="e">
        <v>#NAME?</v>
      </c>
      <c r="AS663" t="e">
        <v>#NAME?</v>
      </c>
      <c r="AT663">
        <v>71</v>
      </c>
    </row>
    <row r="664" spans="41:46" x14ac:dyDescent="0.35">
      <c r="AO664" t="s">
        <v>33</v>
      </c>
      <c r="AP664">
        <v>71</v>
      </c>
      <c r="AQ664" t="s">
        <v>20</v>
      </c>
      <c r="AR664" t="e">
        <v>#NAME?</v>
      </c>
      <c r="AS664" t="e">
        <v>#NAME?</v>
      </c>
      <c r="AT664">
        <v>71</v>
      </c>
    </row>
    <row r="665" spans="41:46" x14ac:dyDescent="0.35">
      <c r="AO665" t="s">
        <v>39</v>
      </c>
      <c r="AP665">
        <v>71</v>
      </c>
      <c r="AQ665" t="s">
        <v>20</v>
      </c>
      <c r="AR665" t="e">
        <v>#NAME?</v>
      </c>
      <c r="AS665" t="e">
        <v>#NAME?</v>
      </c>
      <c r="AT665">
        <v>71</v>
      </c>
    </row>
    <row r="666" spans="41:46" x14ac:dyDescent="0.35">
      <c r="AO666" t="s">
        <v>24</v>
      </c>
      <c r="AP666">
        <v>71</v>
      </c>
      <c r="AQ666" t="s">
        <v>20</v>
      </c>
      <c r="AR666" t="e">
        <v>#NAME?</v>
      </c>
      <c r="AS666" t="e">
        <v>#NAME?</v>
      </c>
      <c r="AT666">
        <v>71</v>
      </c>
    </row>
    <row r="667" spans="41:46" x14ac:dyDescent="0.35">
      <c r="AO667" t="s">
        <v>24</v>
      </c>
      <c r="AP667">
        <v>71</v>
      </c>
      <c r="AQ667" t="s">
        <v>20</v>
      </c>
      <c r="AR667" t="e">
        <v>#NAME?</v>
      </c>
      <c r="AS667" t="e">
        <v>#NAME?</v>
      </c>
      <c r="AT667">
        <v>71</v>
      </c>
    </row>
    <row r="668" spans="41:46" x14ac:dyDescent="0.35">
      <c r="AO668" t="s">
        <v>18</v>
      </c>
      <c r="AP668">
        <v>71</v>
      </c>
      <c r="AQ668" t="s">
        <v>20</v>
      </c>
      <c r="AR668" t="e">
        <v>#NAME?</v>
      </c>
      <c r="AS668" t="e">
        <v>#NAME?</v>
      </c>
      <c r="AT668">
        <v>71</v>
      </c>
    </row>
    <row r="669" spans="41:46" x14ac:dyDescent="0.35">
      <c r="AO669" t="s">
        <v>24</v>
      </c>
      <c r="AP669">
        <v>71</v>
      </c>
      <c r="AQ669" t="s">
        <v>20</v>
      </c>
      <c r="AR669" t="e">
        <v>#NAME?</v>
      </c>
      <c r="AS669" t="e">
        <v>#NAME?</v>
      </c>
      <c r="AT669">
        <v>71</v>
      </c>
    </row>
    <row r="670" spans="41:46" x14ac:dyDescent="0.35">
      <c r="AO670" t="s">
        <v>33</v>
      </c>
      <c r="AP670">
        <v>71</v>
      </c>
      <c r="AQ670" t="s">
        <v>20</v>
      </c>
      <c r="AR670" t="e">
        <v>#NAME?</v>
      </c>
      <c r="AS670" t="e">
        <v>#NAME?</v>
      </c>
      <c r="AT670">
        <v>71</v>
      </c>
    </row>
    <row r="671" spans="41:46" x14ac:dyDescent="0.35">
      <c r="AO671" t="s">
        <v>33</v>
      </c>
      <c r="AP671">
        <v>71</v>
      </c>
      <c r="AQ671" t="s">
        <v>20</v>
      </c>
      <c r="AR671" t="e">
        <v>#NAME?</v>
      </c>
      <c r="AS671" t="e">
        <v>#NAME?</v>
      </c>
      <c r="AT671">
        <v>71</v>
      </c>
    </row>
    <row r="672" spans="41:46" x14ac:dyDescent="0.35">
      <c r="AO672" t="s">
        <v>30</v>
      </c>
      <c r="AP672">
        <v>69</v>
      </c>
      <c r="AQ672" t="s">
        <v>27</v>
      </c>
      <c r="AR672" t="e">
        <v>#NAME?</v>
      </c>
      <c r="AS672">
        <v>69</v>
      </c>
      <c r="AT672" t="e">
        <v>#NAME?</v>
      </c>
    </row>
    <row r="673" spans="41:46" x14ac:dyDescent="0.35">
      <c r="AO673" t="s">
        <v>42</v>
      </c>
      <c r="AP673">
        <v>69</v>
      </c>
      <c r="AQ673" t="s">
        <v>27</v>
      </c>
      <c r="AR673" t="e">
        <v>#NAME?</v>
      </c>
      <c r="AS673">
        <v>69</v>
      </c>
      <c r="AT673" t="e">
        <v>#NAME?</v>
      </c>
    </row>
    <row r="674" spans="41:46" x14ac:dyDescent="0.35">
      <c r="AO674" t="s">
        <v>42</v>
      </c>
      <c r="AP674">
        <v>69</v>
      </c>
      <c r="AQ674" t="s">
        <v>27</v>
      </c>
      <c r="AR674" t="e">
        <v>#NAME?</v>
      </c>
      <c r="AS674">
        <v>69</v>
      </c>
      <c r="AT674" t="e">
        <v>#NAME?</v>
      </c>
    </row>
    <row r="675" spans="41:46" x14ac:dyDescent="0.35">
      <c r="AO675" t="s">
        <v>30</v>
      </c>
      <c r="AP675">
        <v>69</v>
      </c>
      <c r="AQ675" t="s">
        <v>27</v>
      </c>
      <c r="AR675" t="e">
        <v>#NAME?</v>
      </c>
      <c r="AS675">
        <v>69</v>
      </c>
      <c r="AT675" t="e">
        <v>#NAME?</v>
      </c>
    </row>
    <row r="676" spans="41:46" x14ac:dyDescent="0.35">
      <c r="AO676" t="s">
        <v>26</v>
      </c>
      <c r="AP676">
        <v>69</v>
      </c>
      <c r="AQ676" t="s">
        <v>27</v>
      </c>
      <c r="AR676" t="e">
        <v>#NAME?</v>
      </c>
      <c r="AS676">
        <v>69</v>
      </c>
      <c r="AT676" t="e">
        <v>#NAME?</v>
      </c>
    </row>
    <row r="677" spans="41:46" x14ac:dyDescent="0.35">
      <c r="AO677" t="s">
        <v>44</v>
      </c>
      <c r="AP677">
        <v>69</v>
      </c>
      <c r="AQ677" t="s">
        <v>27</v>
      </c>
      <c r="AR677" t="e">
        <v>#NAME?</v>
      </c>
      <c r="AS677">
        <v>69</v>
      </c>
      <c r="AT677" t="e">
        <v>#NAME?</v>
      </c>
    </row>
    <row r="678" spans="41:46" x14ac:dyDescent="0.35">
      <c r="AO678" t="s">
        <v>26</v>
      </c>
      <c r="AP678">
        <v>69</v>
      </c>
      <c r="AQ678" t="s">
        <v>27</v>
      </c>
      <c r="AR678" t="e">
        <v>#NAME?</v>
      </c>
      <c r="AS678">
        <v>69</v>
      </c>
      <c r="AT678" t="e">
        <v>#NAME?</v>
      </c>
    </row>
    <row r="679" spans="41:46" x14ac:dyDescent="0.35">
      <c r="AO679" t="s">
        <v>28</v>
      </c>
      <c r="AP679">
        <v>69</v>
      </c>
      <c r="AQ679" t="s">
        <v>27</v>
      </c>
      <c r="AR679" t="e">
        <v>#NAME?</v>
      </c>
      <c r="AS679">
        <v>69</v>
      </c>
      <c r="AT679" t="e">
        <v>#NAME?</v>
      </c>
    </row>
    <row r="680" spans="41:46" x14ac:dyDescent="0.35">
      <c r="AO680" t="s">
        <v>44</v>
      </c>
      <c r="AP680">
        <v>69</v>
      </c>
      <c r="AQ680" t="s">
        <v>27</v>
      </c>
      <c r="AR680" t="e">
        <v>#NAME?</v>
      </c>
      <c r="AS680">
        <v>69</v>
      </c>
      <c r="AT680" t="e">
        <v>#NAME?</v>
      </c>
    </row>
    <row r="681" spans="41:46" x14ac:dyDescent="0.35">
      <c r="AO681" t="s">
        <v>36</v>
      </c>
      <c r="AP681">
        <v>69</v>
      </c>
      <c r="AQ681" t="s">
        <v>27</v>
      </c>
      <c r="AR681" t="e">
        <v>#NAME?</v>
      </c>
      <c r="AS681">
        <v>69</v>
      </c>
      <c r="AT681" t="e">
        <v>#NAME?</v>
      </c>
    </row>
    <row r="682" spans="41:46" x14ac:dyDescent="0.35">
      <c r="AO682" t="s">
        <v>26</v>
      </c>
      <c r="AP682">
        <v>69</v>
      </c>
      <c r="AQ682" t="s">
        <v>27</v>
      </c>
      <c r="AR682" t="e">
        <v>#NAME?</v>
      </c>
      <c r="AS682">
        <v>69</v>
      </c>
      <c r="AT682" t="e">
        <v>#NAME?</v>
      </c>
    </row>
    <row r="683" spans="41:46" x14ac:dyDescent="0.35">
      <c r="AO683" t="s">
        <v>37</v>
      </c>
      <c r="AP683">
        <v>69</v>
      </c>
      <c r="AQ683" t="s">
        <v>27</v>
      </c>
      <c r="AR683" t="e">
        <v>#NAME?</v>
      </c>
      <c r="AS683">
        <v>69</v>
      </c>
      <c r="AT683" t="e">
        <v>#NAME?</v>
      </c>
    </row>
    <row r="684" spans="41:46" x14ac:dyDescent="0.35">
      <c r="AO684" t="s">
        <v>26</v>
      </c>
      <c r="AP684">
        <v>69</v>
      </c>
      <c r="AQ684" t="s">
        <v>27</v>
      </c>
      <c r="AR684" t="e">
        <v>#NAME?</v>
      </c>
      <c r="AS684">
        <v>69</v>
      </c>
      <c r="AT684" t="e">
        <v>#NAME?</v>
      </c>
    </row>
    <row r="685" spans="41:46" x14ac:dyDescent="0.35">
      <c r="AO685" t="s">
        <v>26</v>
      </c>
      <c r="AP685">
        <v>69</v>
      </c>
      <c r="AQ685" t="s">
        <v>27</v>
      </c>
      <c r="AR685" t="e">
        <v>#NAME?</v>
      </c>
      <c r="AS685">
        <v>69</v>
      </c>
      <c r="AT685" t="e">
        <v>#NAME?</v>
      </c>
    </row>
    <row r="686" spans="41:46" x14ac:dyDescent="0.35">
      <c r="AO686" t="s">
        <v>44</v>
      </c>
      <c r="AP686">
        <v>69</v>
      </c>
      <c r="AQ686" t="s">
        <v>27</v>
      </c>
      <c r="AR686" t="e">
        <v>#NAME?</v>
      </c>
      <c r="AS686">
        <v>69</v>
      </c>
      <c r="AT686" t="e">
        <v>#NAME?</v>
      </c>
    </row>
    <row r="687" spans="41:46" x14ac:dyDescent="0.35">
      <c r="AO687" t="s">
        <v>26</v>
      </c>
      <c r="AP687">
        <v>69</v>
      </c>
      <c r="AQ687" t="s">
        <v>27</v>
      </c>
      <c r="AR687" t="e">
        <v>#NAME?</v>
      </c>
      <c r="AS687">
        <v>69</v>
      </c>
      <c r="AT687" t="e">
        <v>#NAME?</v>
      </c>
    </row>
    <row r="688" spans="41:46" x14ac:dyDescent="0.35">
      <c r="AO688" t="s">
        <v>26</v>
      </c>
      <c r="AP688">
        <v>69</v>
      </c>
      <c r="AQ688" t="s">
        <v>27</v>
      </c>
      <c r="AR688" t="e">
        <v>#NAME?</v>
      </c>
      <c r="AS688">
        <v>69</v>
      </c>
      <c r="AT688" t="e">
        <v>#NAME?</v>
      </c>
    </row>
    <row r="689" spans="41:46" x14ac:dyDescent="0.35">
      <c r="AO689" t="s">
        <v>32</v>
      </c>
      <c r="AP689">
        <v>69</v>
      </c>
      <c r="AQ689" t="s">
        <v>27</v>
      </c>
      <c r="AR689" t="e">
        <v>#NAME?</v>
      </c>
      <c r="AS689">
        <v>69</v>
      </c>
      <c r="AT689" t="e">
        <v>#NAME?</v>
      </c>
    </row>
    <row r="690" spans="41:46" x14ac:dyDescent="0.35">
      <c r="AO690" t="s">
        <v>36</v>
      </c>
      <c r="AP690">
        <v>69</v>
      </c>
      <c r="AQ690" t="s">
        <v>27</v>
      </c>
      <c r="AR690" t="e">
        <v>#NAME?</v>
      </c>
      <c r="AS690">
        <v>69</v>
      </c>
      <c r="AT690" t="e">
        <v>#NAME?</v>
      </c>
    </row>
    <row r="691" spans="41:46" x14ac:dyDescent="0.35">
      <c r="AO691" t="s">
        <v>32</v>
      </c>
      <c r="AP691">
        <v>69</v>
      </c>
      <c r="AQ691" t="s">
        <v>27</v>
      </c>
      <c r="AR691" t="e">
        <v>#NAME?</v>
      </c>
      <c r="AS691">
        <v>69</v>
      </c>
      <c r="AT691" t="e">
        <v>#NAME?</v>
      </c>
    </row>
    <row r="692" spans="41:46" x14ac:dyDescent="0.35">
      <c r="AO692" t="s">
        <v>26</v>
      </c>
      <c r="AP692">
        <v>69</v>
      </c>
      <c r="AQ692" t="s">
        <v>27</v>
      </c>
      <c r="AR692" t="e">
        <v>#NAME?</v>
      </c>
      <c r="AS692">
        <v>69</v>
      </c>
      <c r="AT692" t="e">
        <v>#NAME?</v>
      </c>
    </row>
    <row r="693" spans="41:46" x14ac:dyDescent="0.35">
      <c r="AO693" t="s">
        <v>36</v>
      </c>
      <c r="AP693">
        <v>69</v>
      </c>
      <c r="AQ693" t="s">
        <v>27</v>
      </c>
      <c r="AR693" t="e">
        <v>#NAME?</v>
      </c>
      <c r="AS693">
        <v>69</v>
      </c>
      <c r="AT693" t="e">
        <v>#NAME?</v>
      </c>
    </row>
    <row r="694" spans="41:46" x14ac:dyDescent="0.35">
      <c r="AO694" t="s">
        <v>34</v>
      </c>
      <c r="AP694">
        <v>69</v>
      </c>
      <c r="AQ694" t="s">
        <v>27</v>
      </c>
      <c r="AR694" t="e">
        <v>#NAME?</v>
      </c>
      <c r="AS694">
        <v>69</v>
      </c>
      <c r="AT694" t="e">
        <v>#NAME?</v>
      </c>
    </row>
    <row r="695" spans="41:46" x14ac:dyDescent="0.35">
      <c r="AO695" t="s">
        <v>37</v>
      </c>
      <c r="AP695">
        <v>69</v>
      </c>
      <c r="AQ695" t="s">
        <v>27</v>
      </c>
      <c r="AR695" t="e">
        <v>#NAME?</v>
      </c>
      <c r="AS695">
        <v>69</v>
      </c>
      <c r="AT695" t="e">
        <v>#NAME?</v>
      </c>
    </row>
    <row r="696" spans="41:46" x14ac:dyDescent="0.35">
      <c r="AO696" t="s">
        <v>30</v>
      </c>
      <c r="AP696">
        <v>69</v>
      </c>
      <c r="AQ696" t="s">
        <v>27</v>
      </c>
      <c r="AR696" t="e">
        <v>#NAME?</v>
      </c>
      <c r="AS696">
        <v>69</v>
      </c>
      <c r="AT696" t="e">
        <v>#NAME?</v>
      </c>
    </row>
    <row r="697" spans="41:46" x14ac:dyDescent="0.35">
      <c r="AO697" t="s">
        <v>42</v>
      </c>
      <c r="AP697">
        <v>69</v>
      </c>
      <c r="AQ697" t="s">
        <v>27</v>
      </c>
      <c r="AR697" t="e">
        <v>#NAME?</v>
      </c>
      <c r="AS697">
        <v>69</v>
      </c>
      <c r="AT697" t="e">
        <v>#NAME?</v>
      </c>
    </row>
    <row r="698" spans="41:46" x14ac:dyDescent="0.35">
      <c r="AO698" t="s">
        <v>44</v>
      </c>
      <c r="AP698">
        <v>69</v>
      </c>
      <c r="AQ698" t="s">
        <v>27</v>
      </c>
      <c r="AR698" t="e">
        <v>#NAME?</v>
      </c>
      <c r="AS698">
        <v>69</v>
      </c>
      <c r="AT698" t="e">
        <v>#NAME?</v>
      </c>
    </row>
    <row r="699" spans="41:46" x14ac:dyDescent="0.35">
      <c r="AO699" t="s">
        <v>26</v>
      </c>
      <c r="AP699">
        <v>69</v>
      </c>
      <c r="AQ699" t="s">
        <v>27</v>
      </c>
      <c r="AR699" t="e">
        <v>#NAME?</v>
      </c>
      <c r="AS699">
        <v>69</v>
      </c>
      <c r="AT699" t="e">
        <v>#NAME?</v>
      </c>
    </row>
    <row r="700" spans="41:46" x14ac:dyDescent="0.35">
      <c r="AO700" t="s">
        <v>30</v>
      </c>
      <c r="AP700">
        <v>69</v>
      </c>
      <c r="AQ700" t="s">
        <v>27</v>
      </c>
      <c r="AR700" t="e">
        <v>#NAME?</v>
      </c>
      <c r="AS700">
        <v>69</v>
      </c>
      <c r="AT700" t="e">
        <v>#NAME?</v>
      </c>
    </row>
    <row r="701" spans="41:46" x14ac:dyDescent="0.35">
      <c r="AO701" t="s">
        <v>32</v>
      </c>
      <c r="AP701">
        <v>69</v>
      </c>
      <c r="AQ701" t="s">
        <v>27</v>
      </c>
      <c r="AR701" t="e">
        <v>#NAME?</v>
      </c>
      <c r="AS701">
        <v>69</v>
      </c>
      <c r="AT701" t="e">
        <v>#NAME?</v>
      </c>
    </row>
    <row r="702" spans="41:46" x14ac:dyDescent="0.35">
      <c r="AO702" t="s">
        <v>32</v>
      </c>
      <c r="AP702">
        <v>68</v>
      </c>
      <c r="AQ702" t="s">
        <v>27</v>
      </c>
      <c r="AR702" t="e">
        <v>#NAME?</v>
      </c>
      <c r="AS702">
        <v>68</v>
      </c>
      <c r="AT702" t="e">
        <v>#NAME?</v>
      </c>
    </row>
    <row r="703" spans="41:46" x14ac:dyDescent="0.35">
      <c r="AO703" t="s">
        <v>37</v>
      </c>
      <c r="AP703">
        <v>68</v>
      </c>
      <c r="AQ703" t="s">
        <v>27</v>
      </c>
      <c r="AR703" t="e">
        <v>#NAME?</v>
      </c>
      <c r="AS703">
        <v>68</v>
      </c>
      <c r="AT703" t="e">
        <v>#NAME?</v>
      </c>
    </row>
    <row r="704" spans="41:46" x14ac:dyDescent="0.35">
      <c r="AO704" t="s">
        <v>44</v>
      </c>
      <c r="AP704">
        <v>68</v>
      </c>
      <c r="AQ704" t="s">
        <v>27</v>
      </c>
      <c r="AR704" t="e">
        <v>#NAME?</v>
      </c>
      <c r="AS704">
        <v>68</v>
      </c>
      <c r="AT704" t="e">
        <v>#NAME?</v>
      </c>
    </row>
    <row r="705" spans="41:46" x14ac:dyDescent="0.35">
      <c r="AO705" t="s">
        <v>32</v>
      </c>
      <c r="AP705">
        <v>68</v>
      </c>
      <c r="AQ705" t="s">
        <v>27</v>
      </c>
      <c r="AR705" t="e">
        <v>#NAME?</v>
      </c>
      <c r="AS705">
        <v>68</v>
      </c>
      <c r="AT705" t="e">
        <v>#NAME?</v>
      </c>
    </row>
    <row r="706" spans="41:46" x14ac:dyDescent="0.35">
      <c r="AO706" t="s">
        <v>37</v>
      </c>
      <c r="AP706">
        <v>68</v>
      </c>
      <c r="AQ706" t="s">
        <v>27</v>
      </c>
      <c r="AR706" t="e">
        <v>#NAME?</v>
      </c>
      <c r="AS706">
        <v>68</v>
      </c>
      <c r="AT706" t="e">
        <v>#NAME?</v>
      </c>
    </row>
    <row r="707" spans="41:46" x14ac:dyDescent="0.35">
      <c r="AO707" t="s">
        <v>37</v>
      </c>
      <c r="AP707">
        <v>68</v>
      </c>
      <c r="AQ707" t="s">
        <v>27</v>
      </c>
      <c r="AR707" t="e">
        <v>#NAME?</v>
      </c>
      <c r="AS707">
        <v>68</v>
      </c>
      <c r="AT707" t="e">
        <v>#NAME?</v>
      </c>
    </row>
    <row r="708" spans="41:46" x14ac:dyDescent="0.35">
      <c r="AO708" t="s">
        <v>32</v>
      </c>
      <c r="AP708">
        <v>68</v>
      </c>
      <c r="AQ708" t="s">
        <v>27</v>
      </c>
      <c r="AR708" t="e">
        <v>#NAME?</v>
      </c>
      <c r="AS708">
        <v>68</v>
      </c>
      <c r="AT708" t="e">
        <v>#NAME?</v>
      </c>
    </row>
    <row r="709" spans="41:46" x14ac:dyDescent="0.35">
      <c r="AO709" t="s">
        <v>37</v>
      </c>
      <c r="AP709">
        <v>68</v>
      </c>
      <c r="AQ709" t="s">
        <v>27</v>
      </c>
      <c r="AR709" t="e">
        <v>#NAME?</v>
      </c>
      <c r="AS709">
        <v>68</v>
      </c>
      <c r="AT709" t="e">
        <v>#NAME?</v>
      </c>
    </row>
    <row r="710" spans="41:46" x14ac:dyDescent="0.35">
      <c r="AO710" t="s">
        <v>28</v>
      </c>
      <c r="AP710">
        <v>68</v>
      </c>
      <c r="AQ710" t="s">
        <v>27</v>
      </c>
      <c r="AR710" t="e">
        <v>#NAME?</v>
      </c>
      <c r="AS710">
        <v>68</v>
      </c>
      <c r="AT710" t="e">
        <v>#NAME?</v>
      </c>
    </row>
    <row r="711" spans="41:46" x14ac:dyDescent="0.35">
      <c r="AO711" t="s">
        <v>36</v>
      </c>
      <c r="AP711">
        <v>68</v>
      </c>
      <c r="AQ711" t="s">
        <v>27</v>
      </c>
      <c r="AR711" t="e">
        <v>#NAME?</v>
      </c>
      <c r="AS711">
        <v>68</v>
      </c>
      <c r="AT711" t="e">
        <v>#NAME?</v>
      </c>
    </row>
    <row r="712" spans="41:46" x14ac:dyDescent="0.35">
      <c r="AO712" t="s">
        <v>28</v>
      </c>
      <c r="AP712">
        <v>68</v>
      </c>
      <c r="AQ712" t="s">
        <v>27</v>
      </c>
      <c r="AR712" t="e">
        <v>#NAME?</v>
      </c>
      <c r="AS712">
        <v>68</v>
      </c>
      <c r="AT712" t="e">
        <v>#NAME?</v>
      </c>
    </row>
    <row r="713" spans="41:46" x14ac:dyDescent="0.35">
      <c r="AO713" t="s">
        <v>26</v>
      </c>
      <c r="AP713">
        <v>68</v>
      </c>
      <c r="AQ713" t="s">
        <v>27</v>
      </c>
      <c r="AR713" t="e">
        <v>#NAME?</v>
      </c>
      <c r="AS713">
        <v>68</v>
      </c>
      <c r="AT713" t="e">
        <v>#NAME?</v>
      </c>
    </row>
    <row r="714" spans="41:46" x14ac:dyDescent="0.35">
      <c r="AO714" t="s">
        <v>26</v>
      </c>
      <c r="AP714">
        <v>68</v>
      </c>
      <c r="AQ714" t="s">
        <v>27</v>
      </c>
      <c r="AR714" t="e">
        <v>#NAME?</v>
      </c>
      <c r="AS714">
        <v>68</v>
      </c>
      <c r="AT714" t="e">
        <v>#NAME?</v>
      </c>
    </row>
    <row r="715" spans="41:46" x14ac:dyDescent="0.35">
      <c r="AO715" t="s">
        <v>37</v>
      </c>
      <c r="AP715">
        <v>68</v>
      </c>
      <c r="AQ715" t="s">
        <v>27</v>
      </c>
      <c r="AR715" t="e">
        <v>#NAME?</v>
      </c>
      <c r="AS715">
        <v>68</v>
      </c>
      <c r="AT715" t="e">
        <v>#NAME?</v>
      </c>
    </row>
    <row r="716" spans="41:46" x14ac:dyDescent="0.35">
      <c r="AO716" t="s">
        <v>42</v>
      </c>
      <c r="AP716">
        <v>68</v>
      </c>
      <c r="AQ716" t="s">
        <v>27</v>
      </c>
      <c r="AR716" t="e">
        <v>#NAME?</v>
      </c>
      <c r="AS716">
        <v>68</v>
      </c>
      <c r="AT716" t="e">
        <v>#NAME?</v>
      </c>
    </row>
    <row r="717" spans="41:46" x14ac:dyDescent="0.35">
      <c r="AO717" t="s">
        <v>37</v>
      </c>
      <c r="AP717">
        <v>68</v>
      </c>
      <c r="AQ717" t="s">
        <v>27</v>
      </c>
      <c r="AR717" t="e">
        <v>#NAME?</v>
      </c>
      <c r="AS717">
        <v>68</v>
      </c>
      <c r="AT717" t="e">
        <v>#NAME?</v>
      </c>
    </row>
    <row r="718" spans="41:46" x14ac:dyDescent="0.35">
      <c r="AO718" t="s">
        <v>32</v>
      </c>
      <c r="AP718">
        <v>68</v>
      </c>
      <c r="AQ718" t="s">
        <v>27</v>
      </c>
      <c r="AR718" t="e">
        <v>#NAME?</v>
      </c>
      <c r="AS718">
        <v>68</v>
      </c>
      <c r="AT718" t="e">
        <v>#NAME?</v>
      </c>
    </row>
    <row r="719" spans="41:46" x14ac:dyDescent="0.35">
      <c r="AO719" t="s">
        <v>42</v>
      </c>
      <c r="AP719">
        <v>68</v>
      </c>
      <c r="AQ719" t="s">
        <v>27</v>
      </c>
      <c r="AR719" t="e">
        <v>#NAME?</v>
      </c>
      <c r="AS719">
        <v>68</v>
      </c>
      <c r="AT719" t="e">
        <v>#NAME?</v>
      </c>
    </row>
    <row r="720" spans="41:46" x14ac:dyDescent="0.35">
      <c r="AO720" t="s">
        <v>36</v>
      </c>
      <c r="AP720">
        <v>68</v>
      </c>
      <c r="AQ720" t="s">
        <v>27</v>
      </c>
      <c r="AR720" t="e">
        <v>#NAME?</v>
      </c>
      <c r="AS720">
        <v>68</v>
      </c>
      <c r="AT720" t="e">
        <v>#NAME?</v>
      </c>
    </row>
    <row r="721" spans="41:46" x14ac:dyDescent="0.35">
      <c r="AO721" t="s">
        <v>32</v>
      </c>
      <c r="AP721">
        <v>68</v>
      </c>
      <c r="AQ721" t="s">
        <v>27</v>
      </c>
      <c r="AR721" t="e">
        <v>#NAME?</v>
      </c>
      <c r="AS721">
        <v>68</v>
      </c>
      <c r="AT721" t="e">
        <v>#NAME?</v>
      </c>
    </row>
    <row r="722" spans="41:46" x14ac:dyDescent="0.35">
      <c r="AO722" t="s">
        <v>37</v>
      </c>
      <c r="AP722">
        <v>68</v>
      </c>
      <c r="AQ722" t="s">
        <v>27</v>
      </c>
      <c r="AR722" t="e">
        <v>#NAME?</v>
      </c>
      <c r="AS722">
        <v>68</v>
      </c>
      <c r="AT722" t="e">
        <v>#NAME?</v>
      </c>
    </row>
    <row r="723" spans="41:46" x14ac:dyDescent="0.35">
      <c r="AO723" t="s">
        <v>37</v>
      </c>
      <c r="AP723">
        <v>68</v>
      </c>
      <c r="AQ723" t="s">
        <v>27</v>
      </c>
      <c r="AR723" t="e">
        <v>#NAME?</v>
      </c>
      <c r="AS723">
        <v>68</v>
      </c>
      <c r="AT723" t="e">
        <v>#NAME?</v>
      </c>
    </row>
    <row r="724" spans="41:46" x14ac:dyDescent="0.35">
      <c r="AO724" t="s">
        <v>36</v>
      </c>
      <c r="AP724">
        <v>68</v>
      </c>
      <c r="AQ724" t="s">
        <v>27</v>
      </c>
      <c r="AR724" t="e">
        <v>#NAME?</v>
      </c>
      <c r="AS724">
        <v>68</v>
      </c>
      <c r="AT724" t="e">
        <v>#NAME?</v>
      </c>
    </row>
    <row r="725" spans="41:46" x14ac:dyDescent="0.35">
      <c r="AO725" t="s">
        <v>30</v>
      </c>
      <c r="AP725">
        <v>68</v>
      </c>
      <c r="AQ725" t="s">
        <v>27</v>
      </c>
      <c r="AR725" t="e">
        <v>#NAME?</v>
      </c>
      <c r="AS725">
        <v>68</v>
      </c>
      <c r="AT725" t="e">
        <v>#NAME?</v>
      </c>
    </row>
    <row r="726" spans="41:46" x14ac:dyDescent="0.35">
      <c r="AO726" t="s">
        <v>37</v>
      </c>
      <c r="AP726">
        <v>68</v>
      </c>
      <c r="AQ726" t="s">
        <v>27</v>
      </c>
      <c r="AR726" t="e">
        <v>#NAME?</v>
      </c>
      <c r="AS726">
        <v>68</v>
      </c>
      <c r="AT726" t="e">
        <v>#NAME?</v>
      </c>
    </row>
    <row r="727" spans="41:46" x14ac:dyDescent="0.35">
      <c r="AO727" t="s">
        <v>34</v>
      </c>
      <c r="AP727">
        <v>68</v>
      </c>
      <c r="AQ727" t="s">
        <v>27</v>
      </c>
      <c r="AR727" t="e">
        <v>#NAME?</v>
      </c>
      <c r="AS727">
        <v>68</v>
      </c>
      <c r="AT727" t="e">
        <v>#NAME?</v>
      </c>
    </row>
    <row r="728" spans="41:46" x14ac:dyDescent="0.35">
      <c r="AO728" t="s">
        <v>34</v>
      </c>
      <c r="AP728">
        <v>68</v>
      </c>
      <c r="AQ728" t="s">
        <v>27</v>
      </c>
      <c r="AR728" t="e">
        <v>#NAME?</v>
      </c>
      <c r="AS728">
        <v>68</v>
      </c>
      <c r="AT728" t="e">
        <v>#NAME?</v>
      </c>
    </row>
    <row r="729" spans="41:46" x14ac:dyDescent="0.35">
      <c r="AO729" t="s">
        <v>34</v>
      </c>
      <c r="AP729">
        <v>67</v>
      </c>
      <c r="AQ729" t="s">
        <v>27</v>
      </c>
      <c r="AR729" t="e">
        <v>#NAME?</v>
      </c>
      <c r="AS729">
        <v>67</v>
      </c>
      <c r="AT729" t="e">
        <v>#NAME?</v>
      </c>
    </row>
    <row r="730" spans="41:46" x14ac:dyDescent="0.35">
      <c r="AO730" t="s">
        <v>30</v>
      </c>
      <c r="AP730">
        <v>67</v>
      </c>
      <c r="AQ730" t="s">
        <v>27</v>
      </c>
      <c r="AR730" t="e">
        <v>#NAME?</v>
      </c>
      <c r="AS730">
        <v>67</v>
      </c>
      <c r="AT730" t="e">
        <v>#NAME?</v>
      </c>
    </row>
    <row r="731" spans="41:46" x14ac:dyDescent="0.35">
      <c r="AO731" t="s">
        <v>34</v>
      </c>
      <c r="AP731">
        <v>67</v>
      </c>
      <c r="AQ731" t="s">
        <v>27</v>
      </c>
      <c r="AR731" t="e">
        <v>#NAME?</v>
      </c>
      <c r="AS731">
        <v>67</v>
      </c>
      <c r="AT731" t="e">
        <v>#NAME?</v>
      </c>
    </row>
    <row r="732" spans="41:46" x14ac:dyDescent="0.35">
      <c r="AO732" t="s">
        <v>35</v>
      </c>
      <c r="AP732">
        <v>67</v>
      </c>
      <c r="AQ732" t="s">
        <v>27</v>
      </c>
      <c r="AR732" t="e">
        <v>#NAME?</v>
      </c>
      <c r="AS732">
        <v>67</v>
      </c>
      <c r="AT732" t="e">
        <v>#NAME?</v>
      </c>
    </row>
    <row r="733" spans="41:46" x14ac:dyDescent="0.35">
      <c r="AO733" t="s">
        <v>32</v>
      </c>
      <c r="AP733">
        <v>67</v>
      </c>
      <c r="AQ733" t="s">
        <v>27</v>
      </c>
      <c r="AR733" t="e">
        <v>#NAME?</v>
      </c>
      <c r="AS733">
        <v>67</v>
      </c>
      <c r="AT733" t="e">
        <v>#NAME?</v>
      </c>
    </row>
    <row r="734" spans="41:46" x14ac:dyDescent="0.35">
      <c r="AO734" t="s">
        <v>36</v>
      </c>
      <c r="AP734">
        <v>67</v>
      </c>
      <c r="AQ734" t="s">
        <v>27</v>
      </c>
      <c r="AR734" t="e">
        <v>#NAME?</v>
      </c>
      <c r="AS734">
        <v>67</v>
      </c>
      <c r="AT734" t="e">
        <v>#NAME?</v>
      </c>
    </row>
    <row r="735" spans="41:46" x14ac:dyDescent="0.35">
      <c r="AO735" t="s">
        <v>26</v>
      </c>
      <c r="AP735">
        <v>67</v>
      </c>
      <c r="AQ735" t="s">
        <v>27</v>
      </c>
      <c r="AR735" t="e">
        <v>#NAME?</v>
      </c>
      <c r="AS735">
        <v>67</v>
      </c>
      <c r="AT735" t="e">
        <v>#NAME?</v>
      </c>
    </row>
    <row r="736" spans="41:46" x14ac:dyDescent="0.35">
      <c r="AO736" t="s">
        <v>35</v>
      </c>
      <c r="AP736">
        <v>67</v>
      </c>
      <c r="AQ736" t="s">
        <v>27</v>
      </c>
      <c r="AR736" t="e">
        <v>#NAME?</v>
      </c>
      <c r="AS736">
        <v>67</v>
      </c>
      <c r="AT736" t="e">
        <v>#NAME?</v>
      </c>
    </row>
    <row r="737" spans="41:46" x14ac:dyDescent="0.35">
      <c r="AO737" t="s">
        <v>28</v>
      </c>
      <c r="AP737">
        <v>67</v>
      </c>
      <c r="AQ737" t="s">
        <v>27</v>
      </c>
      <c r="AR737" t="e">
        <v>#NAME?</v>
      </c>
      <c r="AS737">
        <v>67</v>
      </c>
      <c r="AT737" t="e">
        <v>#NAME?</v>
      </c>
    </row>
    <row r="738" spans="41:46" x14ac:dyDescent="0.35">
      <c r="AO738" t="s">
        <v>37</v>
      </c>
      <c r="AP738">
        <v>67</v>
      </c>
      <c r="AQ738" t="s">
        <v>27</v>
      </c>
      <c r="AR738" t="e">
        <v>#NAME?</v>
      </c>
      <c r="AS738">
        <v>67</v>
      </c>
      <c r="AT738" t="e">
        <v>#NAME?</v>
      </c>
    </row>
    <row r="739" spans="41:46" x14ac:dyDescent="0.35">
      <c r="AO739" t="s">
        <v>44</v>
      </c>
      <c r="AP739">
        <v>67</v>
      </c>
      <c r="AQ739" t="s">
        <v>27</v>
      </c>
      <c r="AR739" t="e">
        <v>#NAME?</v>
      </c>
      <c r="AS739">
        <v>67</v>
      </c>
      <c r="AT739" t="e">
        <v>#NAME?</v>
      </c>
    </row>
    <row r="740" spans="41:46" x14ac:dyDescent="0.35">
      <c r="AO740" t="s">
        <v>36</v>
      </c>
      <c r="AP740">
        <v>67</v>
      </c>
      <c r="AQ740" t="s">
        <v>27</v>
      </c>
      <c r="AR740" t="e">
        <v>#NAME?</v>
      </c>
      <c r="AS740">
        <v>67</v>
      </c>
      <c r="AT740" t="e">
        <v>#NAME?</v>
      </c>
    </row>
    <row r="741" spans="41:46" x14ac:dyDescent="0.35">
      <c r="AO741" t="s">
        <v>37</v>
      </c>
      <c r="AP741">
        <v>67</v>
      </c>
      <c r="AQ741" t="s">
        <v>27</v>
      </c>
      <c r="AR741" t="e">
        <v>#NAME?</v>
      </c>
      <c r="AS741">
        <v>67</v>
      </c>
      <c r="AT741" t="e">
        <v>#NAME?</v>
      </c>
    </row>
    <row r="742" spans="41:46" x14ac:dyDescent="0.35">
      <c r="AO742" t="s">
        <v>28</v>
      </c>
      <c r="AP742">
        <v>67</v>
      </c>
      <c r="AQ742" t="s">
        <v>27</v>
      </c>
      <c r="AR742" t="e">
        <v>#NAME?</v>
      </c>
      <c r="AS742">
        <v>67</v>
      </c>
      <c r="AT742" t="e">
        <v>#NAME?</v>
      </c>
    </row>
    <row r="743" spans="41:46" x14ac:dyDescent="0.35">
      <c r="AO743" t="s">
        <v>26</v>
      </c>
      <c r="AP743">
        <v>67</v>
      </c>
      <c r="AQ743" t="s">
        <v>27</v>
      </c>
      <c r="AR743" t="e">
        <v>#NAME?</v>
      </c>
      <c r="AS743">
        <v>67</v>
      </c>
      <c r="AT743" t="e">
        <v>#NAME?</v>
      </c>
    </row>
    <row r="744" spans="41:46" x14ac:dyDescent="0.35">
      <c r="AO744" t="s">
        <v>42</v>
      </c>
      <c r="AP744">
        <v>67</v>
      </c>
      <c r="AQ744" t="s">
        <v>27</v>
      </c>
      <c r="AR744" t="e">
        <v>#NAME?</v>
      </c>
      <c r="AS744">
        <v>67</v>
      </c>
      <c r="AT744" t="e">
        <v>#NAME?</v>
      </c>
    </row>
    <row r="745" spans="41:46" x14ac:dyDescent="0.35">
      <c r="AO745" t="s">
        <v>42</v>
      </c>
      <c r="AP745">
        <v>67</v>
      </c>
      <c r="AQ745" t="s">
        <v>27</v>
      </c>
      <c r="AR745" t="e">
        <v>#NAME?</v>
      </c>
      <c r="AS745">
        <v>67</v>
      </c>
      <c r="AT745" t="e">
        <v>#NAME?</v>
      </c>
    </row>
    <row r="746" spans="41:46" x14ac:dyDescent="0.35">
      <c r="AO746" t="s">
        <v>26</v>
      </c>
      <c r="AP746">
        <v>67</v>
      </c>
      <c r="AQ746" t="s">
        <v>27</v>
      </c>
      <c r="AR746" t="e">
        <v>#NAME?</v>
      </c>
      <c r="AS746">
        <v>67</v>
      </c>
      <c r="AT746" t="e">
        <v>#NAME?</v>
      </c>
    </row>
    <row r="747" spans="41:46" x14ac:dyDescent="0.35">
      <c r="AO747" t="s">
        <v>28</v>
      </c>
      <c r="AP747">
        <v>67</v>
      </c>
      <c r="AQ747" t="s">
        <v>27</v>
      </c>
      <c r="AR747" t="e">
        <v>#NAME?</v>
      </c>
      <c r="AS747">
        <v>67</v>
      </c>
      <c r="AT747" t="e">
        <v>#NAME?</v>
      </c>
    </row>
    <row r="748" spans="41:46" x14ac:dyDescent="0.35">
      <c r="AO748" t="s">
        <v>42</v>
      </c>
      <c r="AP748">
        <v>67</v>
      </c>
      <c r="AQ748" t="s">
        <v>27</v>
      </c>
      <c r="AR748" t="e">
        <v>#NAME?</v>
      </c>
      <c r="AS748">
        <v>67</v>
      </c>
      <c r="AT748" t="e">
        <v>#NAME?</v>
      </c>
    </row>
    <row r="749" spans="41:46" x14ac:dyDescent="0.35">
      <c r="AO749" t="s">
        <v>28</v>
      </c>
      <c r="AP749">
        <v>67</v>
      </c>
      <c r="AQ749" t="s">
        <v>27</v>
      </c>
      <c r="AR749" t="e">
        <v>#NAME?</v>
      </c>
      <c r="AS749">
        <v>67</v>
      </c>
      <c r="AT749" t="e">
        <v>#NAME?</v>
      </c>
    </row>
    <row r="750" spans="41:46" x14ac:dyDescent="0.35">
      <c r="AO750" t="s">
        <v>28</v>
      </c>
      <c r="AP750">
        <v>67</v>
      </c>
      <c r="AQ750" t="s">
        <v>27</v>
      </c>
      <c r="AR750" t="e">
        <v>#NAME?</v>
      </c>
      <c r="AS750">
        <v>67</v>
      </c>
      <c r="AT750" t="e">
        <v>#NAME?</v>
      </c>
    </row>
    <row r="751" spans="41:46" x14ac:dyDescent="0.35">
      <c r="AO751" t="s">
        <v>34</v>
      </c>
      <c r="AP751">
        <v>67</v>
      </c>
      <c r="AQ751" t="s">
        <v>27</v>
      </c>
      <c r="AR751" t="e">
        <v>#NAME?</v>
      </c>
      <c r="AS751">
        <v>67</v>
      </c>
      <c r="AT751" t="e">
        <v>#NAME?</v>
      </c>
    </row>
    <row r="752" spans="41:46" x14ac:dyDescent="0.35">
      <c r="AO752" t="s">
        <v>42</v>
      </c>
      <c r="AP752">
        <v>67</v>
      </c>
      <c r="AQ752" t="s">
        <v>27</v>
      </c>
      <c r="AR752" t="e">
        <v>#NAME?</v>
      </c>
      <c r="AS752">
        <v>67</v>
      </c>
      <c r="AT752" t="e">
        <v>#NAME?</v>
      </c>
    </row>
    <row r="753" spans="41:46" x14ac:dyDescent="0.35">
      <c r="AO753" t="s">
        <v>34</v>
      </c>
      <c r="AP753">
        <v>67</v>
      </c>
      <c r="AQ753" t="s">
        <v>27</v>
      </c>
      <c r="AR753" t="e">
        <v>#NAME?</v>
      </c>
      <c r="AS753">
        <v>67</v>
      </c>
      <c r="AT753" t="e">
        <v>#NAME?</v>
      </c>
    </row>
    <row r="754" spans="41:46" x14ac:dyDescent="0.35">
      <c r="AO754" t="s">
        <v>42</v>
      </c>
      <c r="AP754">
        <v>67</v>
      </c>
      <c r="AQ754" t="s">
        <v>27</v>
      </c>
      <c r="AR754" t="e">
        <v>#NAME?</v>
      </c>
      <c r="AS754">
        <v>67</v>
      </c>
      <c r="AT754" t="e">
        <v>#NAME?</v>
      </c>
    </row>
    <row r="755" spans="41:46" x14ac:dyDescent="0.35">
      <c r="AO755" t="s">
        <v>26</v>
      </c>
      <c r="AP755">
        <v>67</v>
      </c>
      <c r="AQ755" t="s">
        <v>27</v>
      </c>
      <c r="AR755" t="e">
        <v>#NAME?</v>
      </c>
      <c r="AS755">
        <v>67</v>
      </c>
      <c r="AT755" t="e">
        <v>#NAME?</v>
      </c>
    </row>
    <row r="756" spans="41:46" x14ac:dyDescent="0.35">
      <c r="AO756" t="s">
        <v>37</v>
      </c>
      <c r="AP756">
        <v>67</v>
      </c>
      <c r="AQ756" t="s">
        <v>27</v>
      </c>
      <c r="AR756" t="e">
        <v>#NAME?</v>
      </c>
      <c r="AS756">
        <v>67</v>
      </c>
      <c r="AT756" t="e">
        <v>#NAME?</v>
      </c>
    </row>
    <row r="757" spans="41:46" x14ac:dyDescent="0.35">
      <c r="AO757" t="s">
        <v>32</v>
      </c>
      <c r="AP757">
        <v>67</v>
      </c>
      <c r="AQ757" t="s">
        <v>27</v>
      </c>
      <c r="AR757" t="e">
        <v>#NAME?</v>
      </c>
      <c r="AS757">
        <v>67</v>
      </c>
      <c r="AT757" t="e">
        <v>#NAME?</v>
      </c>
    </row>
    <row r="758" spans="41:46" x14ac:dyDescent="0.35">
      <c r="AO758" t="s">
        <v>44</v>
      </c>
      <c r="AP758">
        <v>67</v>
      </c>
      <c r="AQ758" t="s">
        <v>27</v>
      </c>
      <c r="AR758" t="e">
        <v>#NAME?</v>
      </c>
      <c r="AS758">
        <v>67</v>
      </c>
      <c r="AT758" t="e">
        <v>#NAME?</v>
      </c>
    </row>
    <row r="759" spans="41:46" x14ac:dyDescent="0.35">
      <c r="AO759" t="s">
        <v>37</v>
      </c>
      <c r="AP759">
        <v>67</v>
      </c>
      <c r="AQ759" t="s">
        <v>27</v>
      </c>
      <c r="AR759" t="e">
        <v>#NAME?</v>
      </c>
      <c r="AS759">
        <v>67</v>
      </c>
      <c r="AT759" t="e">
        <v>#NAME?</v>
      </c>
    </row>
    <row r="760" spans="41:46" x14ac:dyDescent="0.35">
      <c r="AO760" t="s">
        <v>36</v>
      </c>
      <c r="AP760">
        <v>67</v>
      </c>
      <c r="AQ760" t="s">
        <v>27</v>
      </c>
      <c r="AR760" t="e">
        <v>#NAME?</v>
      </c>
      <c r="AS760">
        <v>67</v>
      </c>
      <c r="AT760" t="e">
        <v>#NAME?</v>
      </c>
    </row>
    <row r="761" spans="41:46" x14ac:dyDescent="0.35">
      <c r="AO761" t="s">
        <v>26</v>
      </c>
      <c r="AP761">
        <v>67</v>
      </c>
      <c r="AQ761" t="s">
        <v>27</v>
      </c>
      <c r="AR761" t="e">
        <v>#NAME?</v>
      </c>
      <c r="AS761">
        <v>67</v>
      </c>
      <c r="AT761" t="e">
        <v>#NAME?</v>
      </c>
    </row>
    <row r="762" spans="41:46" x14ac:dyDescent="0.35">
      <c r="AO762" t="s">
        <v>34</v>
      </c>
      <c r="AP762">
        <v>67</v>
      </c>
      <c r="AQ762" t="s">
        <v>27</v>
      </c>
      <c r="AR762" t="e">
        <v>#NAME?</v>
      </c>
      <c r="AS762">
        <v>67</v>
      </c>
      <c r="AT762" t="e">
        <v>#NAME?</v>
      </c>
    </row>
    <row r="763" spans="41:46" x14ac:dyDescent="0.35">
      <c r="AO763" t="s">
        <v>36</v>
      </c>
      <c r="AP763">
        <v>67</v>
      </c>
      <c r="AQ763" t="s">
        <v>27</v>
      </c>
      <c r="AR763" t="e">
        <v>#NAME?</v>
      </c>
      <c r="AS763">
        <v>67</v>
      </c>
      <c r="AT763" t="e">
        <v>#NAME?</v>
      </c>
    </row>
    <row r="764" spans="41:46" x14ac:dyDescent="0.35">
      <c r="AO764" t="s">
        <v>35</v>
      </c>
      <c r="AP764">
        <v>66</v>
      </c>
      <c r="AQ764" t="s">
        <v>27</v>
      </c>
      <c r="AR764" t="e">
        <v>#NAME?</v>
      </c>
      <c r="AS764">
        <v>66</v>
      </c>
      <c r="AT764" t="e">
        <v>#NAME?</v>
      </c>
    </row>
    <row r="765" spans="41:46" x14ac:dyDescent="0.35">
      <c r="AO765" t="s">
        <v>28</v>
      </c>
      <c r="AP765">
        <v>66</v>
      </c>
      <c r="AQ765" t="s">
        <v>27</v>
      </c>
      <c r="AR765" t="e">
        <v>#NAME?</v>
      </c>
      <c r="AS765">
        <v>66</v>
      </c>
      <c r="AT765" t="e">
        <v>#NAME?</v>
      </c>
    </row>
    <row r="766" spans="41:46" x14ac:dyDescent="0.35">
      <c r="AO766" t="s">
        <v>28</v>
      </c>
      <c r="AP766">
        <v>66</v>
      </c>
      <c r="AQ766" t="s">
        <v>27</v>
      </c>
      <c r="AR766" t="e">
        <v>#NAME?</v>
      </c>
      <c r="AS766">
        <v>66</v>
      </c>
      <c r="AT766" t="e">
        <v>#NAME?</v>
      </c>
    </row>
    <row r="767" spans="41:46" x14ac:dyDescent="0.35">
      <c r="AO767" t="s">
        <v>28</v>
      </c>
      <c r="AP767">
        <v>66</v>
      </c>
      <c r="AQ767" t="s">
        <v>27</v>
      </c>
      <c r="AR767" t="e">
        <v>#NAME?</v>
      </c>
      <c r="AS767">
        <v>66</v>
      </c>
      <c r="AT767" t="e">
        <v>#NAME?</v>
      </c>
    </row>
    <row r="768" spans="41:46" x14ac:dyDescent="0.35">
      <c r="AO768" t="s">
        <v>28</v>
      </c>
      <c r="AP768">
        <v>66</v>
      </c>
      <c r="AQ768" t="s">
        <v>27</v>
      </c>
      <c r="AR768" t="e">
        <v>#NAME?</v>
      </c>
      <c r="AS768">
        <v>66</v>
      </c>
      <c r="AT768" t="e">
        <v>#NAME?</v>
      </c>
    </row>
    <row r="769" spans="41:46" x14ac:dyDescent="0.35">
      <c r="AO769" t="s">
        <v>34</v>
      </c>
      <c r="AP769">
        <v>66</v>
      </c>
      <c r="AQ769" t="s">
        <v>27</v>
      </c>
      <c r="AR769" t="e">
        <v>#NAME?</v>
      </c>
      <c r="AS769">
        <v>66</v>
      </c>
      <c r="AT769" t="e">
        <v>#NAME?</v>
      </c>
    </row>
    <row r="770" spans="41:46" x14ac:dyDescent="0.35">
      <c r="AO770" t="s">
        <v>36</v>
      </c>
      <c r="AP770">
        <v>66</v>
      </c>
      <c r="AQ770" t="s">
        <v>27</v>
      </c>
      <c r="AR770" t="e">
        <v>#NAME?</v>
      </c>
      <c r="AS770">
        <v>66</v>
      </c>
      <c r="AT770" t="e">
        <v>#NAME?</v>
      </c>
    </row>
    <row r="771" spans="41:46" x14ac:dyDescent="0.35">
      <c r="AO771" t="s">
        <v>35</v>
      </c>
      <c r="AP771">
        <v>66</v>
      </c>
      <c r="AQ771" t="s">
        <v>27</v>
      </c>
      <c r="AR771" t="e">
        <v>#NAME?</v>
      </c>
      <c r="AS771">
        <v>66</v>
      </c>
      <c r="AT771" t="e">
        <v>#NAME?</v>
      </c>
    </row>
    <row r="772" spans="41:46" x14ac:dyDescent="0.35">
      <c r="AO772" t="s">
        <v>37</v>
      </c>
      <c r="AP772">
        <v>66</v>
      </c>
      <c r="AQ772" t="s">
        <v>27</v>
      </c>
      <c r="AR772" t="e">
        <v>#NAME?</v>
      </c>
      <c r="AS772">
        <v>66</v>
      </c>
      <c r="AT772" t="e">
        <v>#NAME?</v>
      </c>
    </row>
    <row r="773" spans="41:46" x14ac:dyDescent="0.35">
      <c r="AO773" t="s">
        <v>30</v>
      </c>
      <c r="AP773">
        <v>66</v>
      </c>
      <c r="AQ773" t="s">
        <v>27</v>
      </c>
      <c r="AR773" t="e">
        <v>#NAME?</v>
      </c>
      <c r="AS773">
        <v>66</v>
      </c>
      <c r="AT773" t="e">
        <v>#NAME?</v>
      </c>
    </row>
    <row r="774" spans="41:46" x14ac:dyDescent="0.35">
      <c r="AO774" t="s">
        <v>37</v>
      </c>
      <c r="AP774">
        <v>66</v>
      </c>
      <c r="AQ774" t="s">
        <v>27</v>
      </c>
      <c r="AR774" t="e">
        <v>#NAME?</v>
      </c>
      <c r="AS774">
        <v>66</v>
      </c>
      <c r="AT774" t="e">
        <v>#NAME?</v>
      </c>
    </row>
    <row r="775" spans="41:46" x14ac:dyDescent="0.35">
      <c r="AO775" t="s">
        <v>34</v>
      </c>
      <c r="AP775">
        <v>66</v>
      </c>
      <c r="AQ775" t="s">
        <v>27</v>
      </c>
      <c r="AR775" t="e">
        <v>#NAME?</v>
      </c>
      <c r="AS775">
        <v>66</v>
      </c>
      <c r="AT775" t="e">
        <v>#NAME?</v>
      </c>
    </row>
    <row r="776" spans="41:46" x14ac:dyDescent="0.35">
      <c r="AO776" t="s">
        <v>26</v>
      </c>
      <c r="AP776">
        <v>66</v>
      </c>
      <c r="AQ776" t="s">
        <v>27</v>
      </c>
      <c r="AR776" t="e">
        <v>#NAME?</v>
      </c>
      <c r="AS776">
        <v>66</v>
      </c>
      <c r="AT776" t="e">
        <v>#NAME?</v>
      </c>
    </row>
    <row r="777" spans="41:46" x14ac:dyDescent="0.35">
      <c r="AO777" t="s">
        <v>35</v>
      </c>
      <c r="AP777">
        <v>66</v>
      </c>
      <c r="AQ777" t="s">
        <v>27</v>
      </c>
      <c r="AR777" t="e">
        <v>#NAME?</v>
      </c>
      <c r="AS777">
        <v>66</v>
      </c>
      <c r="AT777" t="e">
        <v>#NAME?</v>
      </c>
    </row>
    <row r="778" spans="41:46" x14ac:dyDescent="0.35">
      <c r="AO778" t="s">
        <v>26</v>
      </c>
      <c r="AP778">
        <v>66</v>
      </c>
      <c r="AQ778" t="s">
        <v>27</v>
      </c>
      <c r="AR778" t="e">
        <v>#NAME?</v>
      </c>
      <c r="AS778">
        <v>66</v>
      </c>
      <c r="AT778" t="e">
        <v>#NAME?</v>
      </c>
    </row>
    <row r="779" spans="41:46" x14ac:dyDescent="0.35">
      <c r="AO779" t="s">
        <v>44</v>
      </c>
      <c r="AP779">
        <v>66</v>
      </c>
      <c r="AQ779" t="s">
        <v>27</v>
      </c>
      <c r="AR779" t="e">
        <v>#NAME?</v>
      </c>
      <c r="AS779">
        <v>66</v>
      </c>
      <c r="AT779" t="e">
        <v>#NAME?</v>
      </c>
    </row>
    <row r="780" spans="41:46" x14ac:dyDescent="0.35">
      <c r="AO780" t="s">
        <v>37</v>
      </c>
      <c r="AP780">
        <v>66</v>
      </c>
      <c r="AQ780" t="s">
        <v>27</v>
      </c>
      <c r="AR780" t="e">
        <v>#NAME?</v>
      </c>
      <c r="AS780">
        <v>66</v>
      </c>
      <c r="AT780" t="e">
        <v>#NAME?</v>
      </c>
    </row>
    <row r="781" spans="41:46" x14ac:dyDescent="0.35">
      <c r="AO781" t="s">
        <v>44</v>
      </c>
      <c r="AP781">
        <v>66</v>
      </c>
      <c r="AQ781" t="s">
        <v>27</v>
      </c>
      <c r="AR781" t="e">
        <v>#NAME?</v>
      </c>
      <c r="AS781">
        <v>66</v>
      </c>
      <c r="AT781" t="e">
        <v>#NAME?</v>
      </c>
    </row>
    <row r="782" spans="41:46" x14ac:dyDescent="0.35">
      <c r="AO782" t="s">
        <v>36</v>
      </c>
      <c r="AP782">
        <v>66</v>
      </c>
      <c r="AQ782" t="s">
        <v>27</v>
      </c>
      <c r="AR782" t="e">
        <v>#NAME?</v>
      </c>
      <c r="AS782">
        <v>66</v>
      </c>
      <c r="AT782" t="e">
        <v>#NAME?</v>
      </c>
    </row>
    <row r="783" spans="41:46" x14ac:dyDescent="0.35">
      <c r="AO783" t="s">
        <v>30</v>
      </c>
      <c r="AP783">
        <v>66</v>
      </c>
      <c r="AQ783" t="s">
        <v>27</v>
      </c>
      <c r="AR783" t="e">
        <v>#NAME?</v>
      </c>
      <c r="AS783">
        <v>66</v>
      </c>
      <c r="AT783" t="e">
        <v>#NAME?</v>
      </c>
    </row>
    <row r="784" spans="41:46" x14ac:dyDescent="0.35">
      <c r="AO784" t="s">
        <v>35</v>
      </c>
      <c r="AP784">
        <v>66</v>
      </c>
      <c r="AQ784" t="s">
        <v>27</v>
      </c>
      <c r="AR784" t="e">
        <v>#NAME?</v>
      </c>
      <c r="AS784">
        <v>66</v>
      </c>
      <c r="AT784" t="e">
        <v>#NAME?</v>
      </c>
    </row>
    <row r="785" spans="41:46" x14ac:dyDescent="0.35">
      <c r="AO785" t="s">
        <v>37</v>
      </c>
      <c r="AP785">
        <v>66</v>
      </c>
      <c r="AQ785" t="s">
        <v>27</v>
      </c>
      <c r="AR785" t="e">
        <v>#NAME?</v>
      </c>
      <c r="AS785">
        <v>66</v>
      </c>
      <c r="AT785" t="e">
        <v>#NAME?</v>
      </c>
    </row>
    <row r="786" spans="41:46" x14ac:dyDescent="0.35">
      <c r="AO786" t="s">
        <v>37</v>
      </c>
      <c r="AP786">
        <v>66</v>
      </c>
      <c r="AQ786" t="s">
        <v>27</v>
      </c>
      <c r="AR786" t="e">
        <v>#NAME?</v>
      </c>
      <c r="AS786">
        <v>66</v>
      </c>
      <c r="AT786" t="e">
        <v>#NAME?</v>
      </c>
    </row>
    <row r="787" spans="41:46" x14ac:dyDescent="0.35">
      <c r="AO787" t="s">
        <v>44</v>
      </c>
      <c r="AP787">
        <v>66</v>
      </c>
      <c r="AQ787" t="s">
        <v>27</v>
      </c>
      <c r="AR787" t="e">
        <v>#NAME?</v>
      </c>
      <c r="AS787">
        <v>66</v>
      </c>
      <c r="AT787" t="e">
        <v>#NAME?</v>
      </c>
    </row>
    <row r="788" spans="41:46" x14ac:dyDescent="0.35">
      <c r="AO788" t="s">
        <v>26</v>
      </c>
      <c r="AP788">
        <v>66</v>
      </c>
      <c r="AQ788" t="s">
        <v>27</v>
      </c>
      <c r="AR788" t="e">
        <v>#NAME?</v>
      </c>
      <c r="AS788">
        <v>66</v>
      </c>
      <c r="AT788" t="e">
        <v>#NAME?</v>
      </c>
    </row>
    <row r="789" spans="41:46" x14ac:dyDescent="0.35">
      <c r="AO789" t="s">
        <v>35</v>
      </c>
      <c r="AP789">
        <v>66</v>
      </c>
      <c r="AQ789" t="s">
        <v>27</v>
      </c>
      <c r="AR789" t="e">
        <v>#NAME?</v>
      </c>
      <c r="AS789">
        <v>66</v>
      </c>
      <c r="AT789" t="e">
        <v>#NAME?</v>
      </c>
    </row>
    <row r="790" spans="41:46" x14ac:dyDescent="0.35">
      <c r="AO790" t="s">
        <v>44</v>
      </c>
      <c r="AP790">
        <v>66</v>
      </c>
      <c r="AQ790" t="s">
        <v>27</v>
      </c>
      <c r="AR790" t="e">
        <v>#NAME?</v>
      </c>
      <c r="AS790">
        <v>66</v>
      </c>
      <c r="AT790" t="e">
        <v>#NAME?</v>
      </c>
    </row>
    <row r="791" spans="41:46" x14ac:dyDescent="0.35">
      <c r="AO791" t="s">
        <v>44</v>
      </c>
      <c r="AP791">
        <v>66</v>
      </c>
      <c r="AQ791" t="s">
        <v>27</v>
      </c>
      <c r="AR791" t="e">
        <v>#NAME?</v>
      </c>
      <c r="AS791">
        <v>66</v>
      </c>
      <c r="AT791" t="e">
        <v>#NAME?</v>
      </c>
    </row>
    <row r="792" spans="41:46" x14ac:dyDescent="0.35">
      <c r="AO792" t="s">
        <v>28</v>
      </c>
      <c r="AP792">
        <v>66</v>
      </c>
      <c r="AQ792" t="s">
        <v>27</v>
      </c>
      <c r="AR792" t="e">
        <v>#NAME?</v>
      </c>
      <c r="AS792">
        <v>66</v>
      </c>
      <c r="AT792" t="e">
        <v>#NAME?</v>
      </c>
    </row>
    <row r="793" spans="41:46" x14ac:dyDescent="0.35">
      <c r="AO793" t="s">
        <v>28</v>
      </c>
      <c r="AP793">
        <v>66</v>
      </c>
      <c r="AQ793" t="s">
        <v>27</v>
      </c>
      <c r="AR793" t="e">
        <v>#NAME?</v>
      </c>
      <c r="AS793">
        <v>66</v>
      </c>
      <c r="AT793" t="e">
        <v>#NAME?</v>
      </c>
    </row>
    <row r="794" spans="41:46" x14ac:dyDescent="0.35">
      <c r="AO794" t="s">
        <v>35</v>
      </c>
      <c r="AP794">
        <v>66</v>
      </c>
      <c r="AQ794" t="s">
        <v>27</v>
      </c>
      <c r="AR794" t="e">
        <v>#NAME?</v>
      </c>
      <c r="AS794">
        <v>66</v>
      </c>
      <c r="AT794" t="e">
        <v>#NAME?</v>
      </c>
    </row>
    <row r="795" spans="41:46" x14ac:dyDescent="0.35">
      <c r="AO795" t="s">
        <v>37</v>
      </c>
      <c r="AP795">
        <v>66</v>
      </c>
      <c r="AQ795" t="s">
        <v>27</v>
      </c>
      <c r="AR795" t="e">
        <v>#NAME?</v>
      </c>
      <c r="AS795">
        <v>66</v>
      </c>
      <c r="AT795" t="e">
        <v>#NAME?</v>
      </c>
    </row>
    <row r="796" spans="41:46" x14ac:dyDescent="0.35">
      <c r="AO796" t="s">
        <v>34</v>
      </c>
      <c r="AP796">
        <v>65</v>
      </c>
      <c r="AQ796" t="s">
        <v>27</v>
      </c>
      <c r="AR796" t="e">
        <v>#NAME?</v>
      </c>
      <c r="AS796">
        <v>65</v>
      </c>
      <c r="AT796" t="e">
        <v>#NAME?</v>
      </c>
    </row>
    <row r="797" spans="41:46" x14ac:dyDescent="0.35">
      <c r="AO797" t="s">
        <v>28</v>
      </c>
      <c r="AP797">
        <v>65</v>
      </c>
      <c r="AQ797" t="s">
        <v>27</v>
      </c>
      <c r="AR797" t="e">
        <v>#NAME?</v>
      </c>
      <c r="AS797">
        <v>65</v>
      </c>
      <c r="AT797" t="e">
        <v>#NAME?</v>
      </c>
    </row>
    <row r="798" spans="41:46" x14ac:dyDescent="0.35">
      <c r="AO798" t="s">
        <v>44</v>
      </c>
      <c r="AP798">
        <v>65</v>
      </c>
      <c r="AQ798" t="s">
        <v>27</v>
      </c>
      <c r="AR798" t="e">
        <v>#NAME?</v>
      </c>
      <c r="AS798">
        <v>65</v>
      </c>
      <c r="AT798" t="e">
        <v>#NAME?</v>
      </c>
    </row>
    <row r="799" spans="41:46" x14ac:dyDescent="0.35">
      <c r="AO799" t="s">
        <v>30</v>
      </c>
      <c r="AP799">
        <v>65</v>
      </c>
      <c r="AQ799" t="s">
        <v>27</v>
      </c>
      <c r="AR799" t="e">
        <v>#NAME?</v>
      </c>
      <c r="AS799">
        <v>65</v>
      </c>
      <c r="AT799" t="e">
        <v>#NAME?</v>
      </c>
    </row>
    <row r="800" spans="41:46" x14ac:dyDescent="0.35">
      <c r="AO800" t="s">
        <v>30</v>
      </c>
      <c r="AP800">
        <v>65</v>
      </c>
      <c r="AQ800" t="s">
        <v>27</v>
      </c>
      <c r="AR800" t="e">
        <v>#NAME?</v>
      </c>
      <c r="AS800">
        <v>65</v>
      </c>
      <c r="AT800" t="e">
        <v>#NAME?</v>
      </c>
    </row>
    <row r="801" spans="41:46" x14ac:dyDescent="0.35">
      <c r="AO801" t="s">
        <v>37</v>
      </c>
      <c r="AP801">
        <v>65</v>
      </c>
      <c r="AQ801" t="s">
        <v>27</v>
      </c>
      <c r="AR801" t="e">
        <v>#NAME?</v>
      </c>
      <c r="AS801">
        <v>65</v>
      </c>
      <c r="AT801" t="e">
        <v>#NAME?</v>
      </c>
    </row>
    <row r="802" spans="41:46" x14ac:dyDescent="0.35">
      <c r="AO802" t="s">
        <v>35</v>
      </c>
      <c r="AP802">
        <v>65</v>
      </c>
      <c r="AQ802" t="s">
        <v>27</v>
      </c>
      <c r="AR802" t="e">
        <v>#NAME?</v>
      </c>
      <c r="AS802">
        <v>65</v>
      </c>
      <c r="AT802" t="e">
        <v>#NAME?</v>
      </c>
    </row>
    <row r="803" spans="41:46" x14ac:dyDescent="0.35">
      <c r="AO803" t="s">
        <v>36</v>
      </c>
      <c r="AP803">
        <v>65</v>
      </c>
      <c r="AQ803" t="s">
        <v>27</v>
      </c>
      <c r="AR803" t="e">
        <v>#NAME?</v>
      </c>
      <c r="AS803">
        <v>65</v>
      </c>
      <c r="AT803" t="e">
        <v>#NAME?</v>
      </c>
    </row>
    <row r="804" spans="41:46" x14ac:dyDescent="0.35">
      <c r="AO804" t="s">
        <v>35</v>
      </c>
      <c r="AP804">
        <v>65</v>
      </c>
      <c r="AQ804" t="s">
        <v>27</v>
      </c>
      <c r="AR804" t="e">
        <v>#NAME?</v>
      </c>
      <c r="AS804">
        <v>65</v>
      </c>
      <c r="AT804" t="e">
        <v>#NAME?</v>
      </c>
    </row>
    <row r="805" spans="41:46" x14ac:dyDescent="0.35">
      <c r="AO805" t="s">
        <v>44</v>
      </c>
      <c r="AP805">
        <v>65</v>
      </c>
      <c r="AQ805" t="s">
        <v>27</v>
      </c>
      <c r="AR805" t="e">
        <v>#NAME?</v>
      </c>
      <c r="AS805">
        <v>65</v>
      </c>
      <c r="AT805" t="e">
        <v>#NAME?</v>
      </c>
    </row>
    <row r="806" spans="41:46" x14ac:dyDescent="0.35">
      <c r="AO806" t="s">
        <v>37</v>
      </c>
      <c r="AP806">
        <v>65</v>
      </c>
      <c r="AQ806" t="s">
        <v>27</v>
      </c>
      <c r="AR806" t="e">
        <v>#NAME?</v>
      </c>
      <c r="AS806">
        <v>65</v>
      </c>
      <c r="AT806" t="e">
        <v>#NAME?</v>
      </c>
    </row>
    <row r="807" spans="41:46" x14ac:dyDescent="0.35">
      <c r="AO807" t="s">
        <v>37</v>
      </c>
      <c r="AP807">
        <v>65</v>
      </c>
      <c r="AQ807" t="s">
        <v>27</v>
      </c>
      <c r="AR807" t="e">
        <v>#NAME?</v>
      </c>
      <c r="AS807">
        <v>65</v>
      </c>
      <c r="AT807" t="e">
        <v>#NAME?</v>
      </c>
    </row>
    <row r="808" spans="41:46" x14ac:dyDescent="0.35">
      <c r="AO808" t="s">
        <v>30</v>
      </c>
      <c r="AP808">
        <v>65</v>
      </c>
      <c r="AQ808" t="s">
        <v>27</v>
      </c>
      <c r="AR808" t="e">
        <v>#NAME?</v>
      </c>
      <c r="AS808">
        <v>65</v>
      </c>
      <c r="AT808" t="e">
        <v>#NAME?</v>
      </c>
    </row>
    <row r="809" spans="41:46" x14ac:dyDescent="0.35">
      <c r="AO809" t="s">
        <v>36</v>
      </c>
      <c r="AP809">
        <v>65</v>
      </c>
      <c r="AQ809" t="s">
        <v>27</v>
      </c>
      <c r="AR809" t="e">
        <v>#NAME?</v>
      </c>
      <c r="AS809">
        <v>65</v>
      </c>
      <c r="AT809" t="e">
        <v>#NAME?</v>
      </c>
    </row>
    <row r="810" spans="41:46" x14ac:dyDescent="0.35">
      <c r="AO810" t="s">
        <v>34</v>
      </c>
      <c r="AP810">
        <v>65</v>
      </c>
      <c r="AQ810" t="s">
        <v>27</v>
      </c>
      <c r="AR810" t="e">
        <v>#NAME?</v>
      </c>
      <c r="AS810">
        <v>65</v>
      </c>
      <c r="AT810" t="e">
        <v>#NAME?</v>
      </c>
    </row>
    <row r="811" spans="41:46" x14ac:dyDescent="0.35">
      <c r="AO811" t="s">
        <v>36</v>
      </c>
      <c r="AP811">
        <v>65</v>
      </c>
      <c r="AQ811" t="s">
        <v>27</v>
      </c>
      <c r="AR811" t="e">
        <v>#NAME?</v>
      </c>
      <c r="AS811">
        <v>65</v>
      </c>
      <c r="AT811" t="e">
        <v>#NAME?</v>
      </c>
    </row>
    <row r="812" spans="41:46" x14ac:dyDescent="0.35">
      <c r="AO812" t="s">
        <v>37</v>
      </c>
      <c r="AP812">
        <v>65</v>
      </c>
      <c r="AQ812" t="s">
        <v>27</v>
      </c>
      <c r="AR812" t="e">
        <v>#NAME?</v>
      </c>
      <c r="AS812">
        <v>65</v>
      </c>
      <c r="AT812" t="e">
        <v>#NAME?</v>
      </c>
    </row>
    <row r="813" spans="41:46" x14ac:dyDescent="0.35">
      <c r="AO813" t="s">
        <v>44</v>
      </c>
      <c r="AP813">
        <v>65</v>
      </c>
      <c r="AQ813" t="s">
        <v>27</v>
      </c>
      <c r="AR813" t="e">
        <v>#NAME?</v>
      </c>
      <c r="AS813">
        <v>65</v>
      </c>
      <c r="AT813" t="e">
        <v>#NAME?</v>
      </c>
    </row>
    <row r="814" spans="41:46" x14ac:dyDescent="0.35">
      <c r="AO814" t="s">
        <v>26</v>
      </c>
      <c r="AP814">
        <v>65</v>
      </c>
      <c r="AQ814" t="s">
        <v>27</v>
      </c>
      <c r="AR814" t="e">
        <v>#NAME?</v>
      </c>
      <c r="AS814">
        <v>65</v>
      </c>
      <c r="AT814" t="e">
        <v>#NAME?</v>
      </c>
    </row>
    <row r="815" spans="41:46" x14ac:dyDescent="0.35">
      <c r="AO815" t="s">
        <v>42</v>
      </c>
      <c r="AP815">
        <v>65</v>
      </c>
      <c r="AQ815" t="s">
        <v>27</v>
      </c>
      <c r="AR815" t="e">
        <v>#NAME?</v>
      </c>
      <c r="AS815">
        <v>65</v>
      </c>
      <c r="AT815" t="e">
        <v>#NAME?</v>
      </c>
    </row>
    <row r="816" spans="41:46" x14ac:dyDescent="0.35">
      <c r="AO816" t="s">
        <v>35</v>
      </c>
      <c r="AP816">
        <v>65</v>
      </c>
      <c r="AQ816" t="s">
        <v>27</v>
      </c>
      <c r="AR816" t="e">
        <v>#NAME?</v>
      </c>
      <c r="AS816">
        <v>65</v>
      </c>
      <c r="AT816" t="e">
        <v>#NAME?</v>
      </c>
    </row>
    <row r="817" spans="41:46" x14ac:dyDescent="0.35">
      <c r="AO817" t="s">
        <v>42</v>
      </c>
      <c r="AP817">
        <v>65</v>
      </c>
      <c r="AQ817" t="s">
        <v>27</v>
      </c>
      <c r="AR817" t="e">
        <v>#NAME?</v>
      </c>
      <c r="AS817">
        <v>65</v>
      </c>
      <c r="AT817" t="e">
        <v>#NAME?</v>
      </c>
    </row>
    <row r="818" spans="41:46" x14ac:dyDescent="0.35">
      <c r="AO818" t="s">
        <v>37</v>
      </c>
      <c r="AP818">
        <v>65</v>
      </c>
      <c r="AQ818" t="s">
        <v>27</v>
      </c>
      <c r="AR818" t="e">
        <v>#NAME?</v>
      </c>
      <c r="AS818">
        <v>65</v>
      </c>
      <c r="AT818" t="e">
        <v>#NAME?</v>
      </c>
    </row>
    <row r="819" spans="41:46" x14ac:dyDescent="0.35">
      <c r="AO819" t="s">
        <v>26</v>
      </c>
      <c r="AP819">
        <v>65</v>
      </c>
      <c r="AQ819" t="s">
        <v>27</v>
      </c>
      <c r="AR819" t="e">
        <v>#NAME?</v>
      </c>
      <c r="AS819">
        <v>65</v>
      </c>
      <c r="AT819" t="e">
        <v>#NAME?</v>
      </c>
    </row>
    <row r="820" spans="41:46" x14ac:dyDescent="0.35">
      <c r="AO820" t="s">
        <v>36</v>
      </c>
      <c r="AP820">
        <v>65</v>
      </c>
      <c r="AQ820" t="s">
        <v>27</v>
      </c>
      <c r="AR820" t="e">
        <v>#NAME?</v>
      </c>
      <c r="AS820">
        <v>65</v>
      </c>
      <c r="AT820" t="e">
        <v>#NAME?</v>
      </c>
    </row>
    <row r="821" spans="41:46" x14ac:dyDescent="0.35">
      <c r="AO821" t="s">
        <v>26</v>
      </c>
      <c r="AP821">
        <v>65</v>
      </c>
      <c r="AQ821" t="s">
        <v>27</v>
      </c>
      <c r="AR821" t="e">
        <v>#NAME?</v>
      </c>
      <c r="AS821">
        <v>65</v>
      </c>
      <c r="AT821" t="e">
        <v>#NAME?</v>
      </c>
    </row>
    <row r="822" spans="41:46" x14ac:dyDescent="0.35">
      <c r="AO822" t="s">
        <v>35</v>
      </c>
      <c r="AP822">
        <v>65</v>
      </c>
      <c r="AQ822" t="s">
        <v>27</v>
      </c>
      <c r="AR822" t="e">
        <v>#NAME?</v>
      </c>
      <c r="AS822">
        <v>65</v>
      </c>
      <c r="AT822" t="e">
        <v>#NAME?</v>
      </c>
    </row>
    <row r="823" spans="41:46" x14ac:dyDescent="0.35">
      <c r="AO823" t="s">
        <v>37</v>
      </c>
      <c r="AP823">
        <v>65</v>
      </c>
      <c r="AQ823" t="s">
        <v>27</v>
      </c>
      <c r="AR823" t="e">
        <v>#NAME?</v>
      </c>
      <c r="AS823">
        <v>65</v>
      </c>
      <c r="AT823" t="e">
        <v>#NAME?</v>
      </c>
    </row>
    <row r="824" spans="41:46" x14ac:dyDescent="0.35">
      <c r="AO824" t="s">
        <v>42</v>
      </c>
      <c r="AP824">
        <v>65</v>
      </c>
      <c r="AQ824" t="s">
        <v>27</v>
      </c>
      <c r="AR824" t="e">
        <v>#NAME?</v>
      </c>
      <c r="AS824">
        <v>65</v>
      </c>
      <c r="AT824" t="e">
        <v>#NAME?</v>
      </c>
    </row>
    <row r="825" spans="41:46" x14ac:dyDescent="0.35">
      <c r="AO825" t="s">
        <v>35</v>
      </c>
      <c r="AP825">
        <v>65</v>
      </c>
      <c r="AQ825" t="s">
        <v>27</v>
      </c>
      <c r="AR825" t="e">
        <v>#NAME?</v>
      </c>
      <c r="AS825">
        <v>65</v>
      </c>
      <c r="AT825" t="e">
        <v>#NAME?</v>
      </c>
    </row>
    <row r="826" spans="41:46" x14ac:dyDescent="0.35">
      <c r="AO826" t="s">
        <v>28</v>
      </c>
      <c r="AP826">
        <v>64</v>
      </c>
      <c r="AQ826" t="s">
        <v>27</v>
      </c>
      <c r="AR826" t="e">
        <v>#NAME?</v>
      </c>
      <c r="AS826">
        <v>64</v>
      </c>
      <c r="AT826" t="e">
        <v>#NAME?</v>
      </c>
    </row>
    <row r="827" spans="41:46" x14ac:dyDescent="0.35">
      <c r="AO827" t="s">
        <v>32</v>
      </c>
      <c r="AP827">
        <v>64</v>
      </c>
      <c r="AQ827" t="s">
        <v>27</v>
      </c>
      <c r="AR827" t="e">
        <v>#NAME?</v>
      </c>
      <c r="AS827">
        <v>64</v>
      </c>
      <c r="AT827" t="e">
        <v>#NAME?</v>
      </c>
    </row>
    <row r="828" spans="41:46" x14ac:dyDescent="0.35">
      <c r="AO828" t="s">
        <v>32</v>
      </c>
      <c r="AP828">
        <v>64</v>
      </c>
      <c r="AQ828" t="s">
        <v>27</v>
      </c>
      <c r="AR828" t="e">
        <v>#NAME?</v>
      </c>
      <c r="AS828">
        <v>64</v>
      </c>
      <c r="AT828" t="e">
        <v>#NAME?</v>
      </c>
    </row>
    <row r="829" spans="41:46" x14ac:dyDescent="0.35">
      <c r="AO829" t="s">
        <v>34</v>
      </c>
      <c r="AP829">
        <v>64</v>
      </c>
      <c r="AQ829" t="s">
        <v>27</v>
      </c>
      <c r="AR829" t="e">
        <v>#NAME?</v>
      </c>
      <c r="AS829">
        <v>64</v>
      </c>
      <c r="AT829" t="e">
        <v>#NAME?</v>
      </c>
    </row>
    <row r="830" spans="41:46" x14ac:dyDescent="0.35">
      <c r="AO830" t="s">
        <v>34</v>
      </c>
      <c r="AP830">
        <v>64</v>
      </c>
      <c r="AQ830" t="s">
        <v>27</v>
      </c>
      <c r="AR830" t="e">
        <v>#NAME?</v>
      </c>
      <c r="AS830">
        <v>64</v>
      </c>
      <c r="AT830" t="e">
        <v>#NAME?</v>
      </c>
    </row>
    <row r="831" spans="41:46" x14ac:dyDescent="0.35">
      <c r="AO831" t="s">
        <v>37</v>
      </c>
      <c r="AP831">
        <v>64</v>
      </c>
      <c r="AQ831" t="s">
        <v>27</v>
      </c>
      <c r="AR831" t="e">
        <v>#NAME?</v>
      </c>
      <c r="AS831">
        <v>64</v>
      </c>
      <c r="AT831" t="e">
        <v>#NAME?</v>
      </c>
    </row>
    <row r="832" spans="41:46" x14ac:dyDescent="0.35">
      <c r="AO832" t="s">
        <v>36</v>
      </c>
      <c r="AP832">
        <v>64</v>
      </c>
      <c r="AQ832" t="s">
        <v>27</v>
      </c>
      <c r="AR832" t="e">
        <v>#NAME?</v>
      </c>
      <c r="AS832">
        <v>64</v>
      </c>
      <c r="AT832" t="e">
        <v>#NAME?</v>
      </c>
    </row>
    <row r="833" spans="41:46" x14ac:dyDescent="0.35">
      <c r="AO833" t="s">
        <v>37</v>
      </c>
      <c r="AP833">
        <v>64</v>
      </c>
      <c r="AQ833" t="s">
        <v>27</v>
      </c>
      <c r="AR833" t="e">
        <v>#NAME?</v>
      </c>
      <c r="AS833">
        <v>64</v>
      </c>
      <c r="AT833" t="e">
        <v>#NAME?</v>
      </c>
    </row>
    <row r="834" spans="41:46" x14ac:dyDescent="0.35">
      <c r="AO834" t="s">
        <v>42</v>
      </c>
      <c r="AP834">
        <v>64</v>
      </c>
      <c r="AQ834" t="s">
        <v>27</v>
      </c>
      <c r="AR834" t="e">
        <v>#NAME?</v>
      </c>
      <c r="AS834">
        <v>64</v>
      </c>
      <c r="AT834" t="e">
        <v>#NAME?</v>
      </c>
    </row>
    <row r="835" spans="41:46" x14ac:dyDescent="0.35">
      <c r="AO835" t="s">
        <v>26</v>
      </c>
      <c r="AP835">
        <v>64</v>
      </c>
      <c r="AQ835" t="s">
        <v>27</v>
      </c>
      <c r="AR835" t="e">
        <v>#NAME?</v>
      </c>
      <c r="AS835">
        <v>64</v>
      </c>
      <c r="AT835" t="e">
        <v>#NAME?</v>
      </c>
    </row>
    <row r="836" spans="41:46" x14ac:dyDescent="0.35">
      <c r="AO836" t="s">
        <v>37</v>
      </c>
      <c r="AP836">
        <v>64</v>
      </c>
      <c r="AQ836" t="s">
        <v>27</v>
      </c>
      <c r="AR836" t="e">
        <v>#NAME?</v>
      </c>
      <c r="AS836">
        <v>64</v>
      </c>
      <c r="AT836" t="e">
        <v>#NAME?</v>
      </c>
    </row>
    <row r="837" spans="41:46" x14ac:dyDescent="0.35">
      <c r="AO837" t="s">
        <v>36</v>
      </c>
      <c r="AP837">
        <v>64</v>
      </c>
      <c r="AQ837" t="s">
        <v>27</v>
      </c>
      <c r="AR837" t="e">
        <v>#NAME?</v>
      </c>
      <c r="AS837">
        <v>64</v>
      </c>
      <c r="AT837" t="e">
        <v>#NAME?</v>
      </c>
    </row>
    <row r="838" spans="41:46" x14ac:dyDescent="0.35">
      <c r="AO838" t="s">
        <v>28</v>
      </c>
      <c r="AP838">
        <v>64</v>
      </c>
      <c r="AQ838" t="s">
        <v>27</v>
      </c>
      <c r="AR838" t="e">
        <v>#NAME?</v>
      </c>
      <c r="AS838">
        <v>64</v>
      </c>
      <c r="AT838" t="e">
        <v>#NAME?</v>
      </c>
    </row>
    <row r="839" spans="41:46" x14ac:dyDescent="0.35">
      <c r="AO839" t="s">
        <v>26</v>
      </c>
      <c r="AP839">
        <v>64</v>
      </c>
      <c r="AQ839" t="s">
        <v>27</v>
      </c>
      <c r="AR839" t="e">
        <v>#NAME?</v>
      </c>
      <c r="AS839">
        <v>64</v>
      </c>
      <c r="AT839" t="e">
        <v>#NAME?</v>
      </c>
    </row>
    <row r="840" spans="41:46" x14ac:dyDescent="0.35">
      <c r="AO840" t="s">
        <v>35</v>
      </c>
      <c r="AP840">
        <v>64</v>
      </c>
      <c r="AQ840" t="s">
        <v>27</v>
      </c>
      <c r="AR840" t="e">
        <v>#NAME?</v>
      </c>
      <c r="AS840">
        <v>64</v>
      </c>
      <c r="AT840" t="e">
        <v>#NAME?</v>
      </c>
    </row>
    <row r="841" spans="41:46" x14ac:dyDescent="0.35">
      <c r="AO841" t="s">
        <v>37</v>
      </c>
      <c r="AP841">
        <v>64</v>
      </c>
      <c r="AQ841" t="s">
        <v>27</v>
      </c>
      <c r="AR841" t="e">
        <v>#NAME?</v>
      </c>
      <c r="AS841">
        <v>64</v>
      </c>
      <c r="AT841" t="e">
        <v>#NAME?</v>
      </c>
    </row>
    <row r="842" spans="41:46" x14ac:dyDescent="0.35">
      <c r="AO842" t="s">
        <v>26</v>
      </c>
      <c r="AP842">
        <v>64</v>
      </c>
      <c r="AQ842" t="s">
        <v>27</v>
      </c>
      <c r="AR842" t="e">
        <v>#NAME?</v>
      </c>
      <c r="AS842">
        <v>64</v>
      </c>
      <c r="AT842" t="e">
        <v>#NAME?</v>
      </c>
    </row>
    <row r="843" spans="41:46" x14ac:dyDescent="0.35">
      <c r="AO843" t="s">
        <v>32</v>
      </c>
      <c r="AP843">
        <v>64</v>
      </c>
      <c r="AQ843" t="s">
        <v>27</v>
      </c>
      <c r="AR843" t="e">
        <v>#NAME?</v>
      </c>
      <c r="AS843">
        <v>64</v>
      </c>
      <c r="AT843" t="e">
        <v>#NAME?</v>
      </c>
    </row>
    <row r="844" spans="41:46" x14ac:dyDescent="0.35">
      <c r="AO844" t="s">
        <v>28</v>
      </c>
      <c r="AP844">
        <v>64</v>
      </c>
      <c r="AQ844" t="s">
        <v>27</v>
      </c>
      <c r="AR844" t="e">
        <v>#NAME?</v>
      </c>
      <c r="AS844">
        <v>64</v>
      </c>
      <c r="AT844" t="e">
        <v>#NAME?</v>
      </c>
    </row>
    <row r="845" spans="41:46" x14ac:dyDescent="0.35">
      <c r="AO845" t="s">
        <v>37</v>
      </c>
      <c r="AP845">
        <v>64</v>
      </c>
      <c r="AQ845" t="s">
        <v>27</v>
      </c>
      <c r="AR845" t="e">
        <v>#NAME?</v>
      </c>
      <c r="AS845">
        <v>64</v>
      </c>
      <c r="AT845" t="e">
        <v>#NAME?</v>
      </c>
    </row>
    <row r="846" spans="41:46" x14ac:dyDescent="0.35">
      <c r="AO846" t="s">
        <v>36</v>
      </c>
      <c r="AP846">
        <v>64</v>
      </c>
      <c r="AQ846" t="s">
        <v>27</v>
      </c>
      <c r="AR846" t="e">
        <v>#NAME?</v>
      </c>
      <c r="AS846">
        <v>64</v>
      </c>
      <c r="AT846" t="e">
        <v>#NAME?</v>
      </c>
    </row>
    <row r="847" spans="41:46" x14ac:dyDescent="0.35">
      <c r="AO847" t="s">
        <v>34</v>
      </c>
      <c r="AP847">
        <v>64</v>
      </c>
      <c r="AQ847" t="s">
        <v>27</v>
      </c>
      <c r="AR847" t="e">
        <v>#NAME?</v>
      </c>
      <c r="AS847">
        <v>64</v>
      </c>
      <c r="AT847" t="e">
        <v>#NAME?</v>
      </c>
    </row>
    <row r="848" spans="41:46" x14ac:dyDescent="0.35">
      <c r="AO848" t="s">
        <v>35</v>
      </c>
      <c r="AP848">
        <v>64</v>
      </c>
      <c r="AQ848" t="s">
        <v>27</v>
      </c>
      <c r="AR848" t="e">
        <v>#NAME?</v>
      </c>
      <c r="AS848">
        <v>64</v>
      </c>
      <c r="AT848" t="e">
        <v>#NAME?</v>
      </c>
    </row>
    <row r="849" spans="41:46" x14ac:dyDescent="0.35">
      <c r="AO849" t="s">
        <v>26</v>
      </c>
      <c r="AP849">
        <v>64</v>
      </c>
      <c r="AQ849" t="s">
        <v>27</v>
      </c>
      <c r="AR849" t="e">
        <v>#NAME?</v>
      </c>
      <c r="AS849">
        <v>64</v>
      </c>
      <c r="AT849" t="e">
        <v>#NAME?</v>
      </c>
    </row>
    <row r="850" spans="41:46" x14ac:dyDescent="0.35">
      <c r="AO850" t="s">
        <v>32</v>
      </c>
      <c r="AP850">
        <v>64</v>
      </c>
      <c r="AQ850" t="s">
        <v>27</v>
      </c>
      <c r="AR850" t="e">
        <v>#NAME?</v>
      </c>
      <c r="AS850">
        <v>64</v>
      </c>
      <c r="AT850" t="e">
        <v>#NAME?</v>
      </c>
    </row>
    <row r="851" spans="41:46" x14ac:dyDescent="0.35">
      <c r="AO851" t="s">
        <v>26</v>
      </c>
      <c r="AP851">
        <v>64</v>
      </c>
      <c r="AQ851" t="s">
        <v>27</v>
      </c>
      <c r="AR851" t="e">
        <v>#NAME?</v>
      </c>
      <c r="AS851">
        <v>64</v>
      </c>
      <c r="AT851" t="e">
        <v>#NAME?</v>
      </c>
    </row>
    <row r="852" spans="41:46" x14ac:dyDescent="0.35">
      <c r="AO852" t="s">
        <v>36</v>
      </c>
      <c r="AP852">
        <v>64</v>
      </c>
      <c r="AQ852" t="s">
        <v>27</v>
      </c>
      <c r="AR852" t="e">
        <v>#NAME?</v>
      </c>
      <c r="AS852">
        <v>64</v>
      </c>
      <c r="AT852" t="e">
        <v>#NAME?</v>
      </c>
    </row>
    <row r="853" spans="41:46" x14ac:dyDescent="0.35">
      <c r="AO853" t="s">
        <v>26</v>
      </c>
      <c r="AP853">
        <v>64</v>
      </c>
      <c r="AQ853" t="s">
        <v>27</v>
      </c>
      <c r="AR853" t="e">
        <v>#NAME?</v>
      </c>
      <c r="AS853">
        <v>64</v>
      </c>
      <c r="AT853" t="e">
        <v>#NAME?</v>
      </c>
    </row>
    <row r="854" spans="41:46" x14ac:dyDescent="0.35">
      <c r="AO854" t="s">
        <v>44</v>
      </c>
      <c r="AP854">
        <v>64</v>
      </c>
      <c r="AQ854" t="s">
        <v>27</v>
      </c>
      <c r="AR854" t="e">
        <v>#NAME?</v>
      </c>
      <c r="AS854">
        <v>64</v>
      </c>
      <c r="AT854" t="e">
        <v>#NAME?</v>
      </c>
    </row>
    <row r="855" spans="41:46" x14ac:dyDescent="0.35">
      <c r="AO855" t="s">
        <v>37</v>
      </c>
      <c r="AP855">
        <v>64</v>
      </c>
      <c r="AQ855" t="s">
        <v>27</v>
      </c>
      <c r="AR855" t="e">
        <v>#NAME?</v>
      </c>
      <c r="AS855">
        <v>64</v>
      </c>
      <c r="AT855" t="e">
        <v>#NAME?</v>
      </c>
    </row>
    <row r="856" spans="41:46" x14ac:dyDescent="0.35">
      <c r="AO856" t="s">
        <v>36</v>
      </c>
      <c r="AP856">
        <v>64</v>
      </c>
      <c r="AQ856" t="s">
        <v>27</v>
      </c>
      <c r="AR856" t="e">
        <v>#NAME?</v>
      </c>
      <c r="AS856">
        <v>64</v>
      </c>
      <c r="AT856" t="e">
        <v>#NAME?</v>
      </c>
    </row>
    <row r="857" spans="41:46" x14ac:dyDescent="0.35">
      <c r="AO857" t="s">
        <v>42</v>
      </c>
      <c r="AP857">
        <v>64</v>
      </c>
      <c r="AQ857" t="s">
        <v>27</v>
      </c>
      <c r="AR857" t="e">
        <v>#NAME?</v>
      </c>
      <c r="AS857">
        <v>64</v>
      </c>
      <c r="AT857" t="e">
        <v>#NAME?</v>
      </c>
    </row>
    <row r="858" spans="41:46" x14ac:dyDescent="0.35">
      <c r="AO858" t="s">
        <v>37</v>
      </c>
      <c r="AP858">
        <v>64</v>
      </c>
      <c r="AQ858" t="s">
        <v>27</v>
      </c>
      <c r="AR858" t="e">
        <v>#NAME?</v>
      </c>
      <c r="AS858">
        <v>64</v>
      </c>
      <c r="AT858" t="e">
        <v>#NAME?</v>
      </c>
    </row>
    <row r="859" spans="41:46" x14ac:dyDescent="0.35">
      <c r="AO859" t="s">
        <v>44</v>
      </c>
      <c r="AP859">
        <v>64</v>
      </c>
      <c r="AQ859" t="s">
        <v>27</v>
      </c>
      <c r="AR859" t="e">
        <v>#NAME?</v>
      </c>
      <c r="AS859">
        <v>64</v>
      </c>
      <c r="AT859" t="e">
        <v>#NAME?</v>
      </c>
    </row>
    <row r="860" spans="41:46" x14ac:dyDescent="0.35">
      <c r="AO860" t="s">
        <v>36</v>
      </c>
      <c r="AP860">
        <v>64</v>
      </c>
      <c r="AQ860" t="s">
        <v>27</v>
      </c>
      <c r="AR860" t="e">
        <v>#NAME?</v>
      </c>
      <c r="AS860">
        <v>64</v>
      </c>
      <c r="AT860" t="e">
        <v>#NAME?</v>
      </c>
    </row>
    <row r="861" spans="41:46" x14ac:dyDescent="0.35">
      <c r="AO861" t="s">
        <v>37</v>
      </c>
      <c r="AP861">
        <v>64</v>
      </c>
      <c r="AQ861" t="s">
        <v>27</v>
      </c>
      <c r="AR861" t="e">
        <v>#NAME?</v>
      </c>
      <c r="AS861">
        <v>64</v>
      </c>
      <c r="AT861" t="e">
        <v>#NAME?</v>
      </c>
    </row>
    <row r="862" spans="41:46" x14ac:dyDescent="0.35">
      <c r="AO862" t="s">
        <v>34</v>
      </c>
      <c r="AP862">
        <v>64</v>
      </c>
      <c r="AQ862" t="s">
        <v>27</v>
      </c>
      <c r="AR862" t="e">
        <v>#NAME?</v>
      </c>
      <c r="AS862">
        <v>64</v>
      </c>
      <c r="AT862" t="e">
        <v>#NAME?</v>
      </c>
    </row>
    <row r="863" spans="41:46" x14ac:dyDescent="0.35">
      <c r="AO863" t="s">
        <v>34</v>
      </c>
      <c r="AP863">
        <v>64</v>
      </c>
      <c r="AQ863" t="s">
        <v>27</v>
      </c>
      <c r="AR863" t="e">
        <v>#NAME?</v>
      </c>
      <c r="AS863">
        <v>64</v>
      </c>
      <c r="AT863" t="e">
        <v>#NAME?</v>
      </c>
    </row>
    <row r="864" spans="41:46" x14ac:dyDescent="0.35">
      <c r="AO864" t="s">
        <v>36</v>
      </c>
      <c r="AP864">
        <v>63</v>
      </c>
      <c r="AQ864" t="s">
        <v>27</v>
      </c>
      <c r="AR864" t="e">
        <v>#NAME?</v>
      </c>
      <c r="AS864">
        <v>63</v>
      </c>
      <c r="AT864" t="e">
        <v>#NAME?</v>
      </c>
    </row>
    <row r="865" spans="41:46" x14ac:dyDescent="0.35">
      <c r="AO865" t="s">
        <v>32</v>
      </c>
      <c r="AP865">
        <v>63</v>
      </c>
      <c r="AQ865" t="s">
        <v>27</v>
      </c>
      <c r="AR865" t="e">
        <v>#NAME?</v>
      </c>
      <c r="AS865">
        <v>63</v>
      </c>
      <c r="AT865" t="e">
        <v>#NAME?</v>
      </c>
    </row>
    <row r="866" spans="41:46" x14ac:dyDescent="0.35">
      <c r="AO866" t="s">
        <v>32</v>
      </c>
      <c r="AP866">
        <v>63</v>
      </c>
      <c r="AQ866" t="s">
        <v>27</v>
      </c>
      <c r="AR866" t="e">
        <v>#NAME?</v>
      </c>
      <c r="AS866">
        <v>63</v>
      </c>
      <c r="AT866" t="e">
        <v>#NAME?</v>
      </c>
    </row>
    <row r="867" spans="41:46" x14ac:dyDescent="0.35">
      <c r="AO867" t="s">
        <v>35</v>
      </c>
      <c r="AP867">
        <v>63</v>
      </c>
      <c r="AQ867" t="s">
        <v>27</v>
      </c>
      <c r="AR867" t="e">
        <v>#NAME?</v>
      </c>
      <c r="AS867">
        <v>63</v>
      </c>
      <c r="AT867" t="e">
        <v>#NAME?</v>
      </c>
    </row>
    <row r="868" spans="41:46" x14ac:dyDescent="0.35">
      <c r="AO868" t="s">
        <v>32</v>
      </c>
      <c r="AP868">
        <v>63</v>
      </c>
      <c r="AQ868" t="s">
        <v>27</v>
      </c>
      <c r="AR868" t="e">
        <v>#NAME?</v>
      </c>
      <c r="AS868">
        <v>63</v>
      </c>
      <c r="AT868" t="e">
        <v>#NAME?</v>
      </c>
    </row>
    <row r="869" spans="41:46" x14ac:dyDescent="0.35">
      <c r="AO869" t="s">
        <v>36</v>
      </c>
      <c r="AP869">
        <v>63</v>
      </c>
      <c r="AQ869" t="s">
        <v>27</v>
      </c>
      <c r="AR869" t="e">
        <v>#NAME?</v>
      </c>
      <c r="AS869">
        <v>63</v>
      </c>
      <c r="AT869" t="e">
        <v>#NAME?</v>
      </c>
    </row>
    <row r="870" spans="41:46" x14ac:dyDescent="0.35">
      <c r="AO870" t="s">
        <v>36</v>
      </c>
      <c r="AP870">
        <v>63</v>
      </c>
      <c r="AQ870" t="s">
        <v>27</v>
      </c>
      <c r="AR870" t="e">
        <v>#NAME?</v>
      </c>
      <c r="AS870">
        <v>63</v>
      </c>
      <c r="AT870" t="e">
        <v>#NAME?</v>
      </c>
    </row>
    <row r="871" spans="41:46" x14ac:dyDescent="0.35">
      <c r="AO871" t="s">
        <v>34</v>
      </c>
      <c r="AP871">
        <v>63</v>
      </c>
      <c r="AQ871" t="s">
        <v>27</v>
      </c>
      <c r="AR871" t="e">
        <v>#NAME?</v>
      </c>
      <c r="AS871">
        <v>63</v>
      </c>
      <c r="AT871" t="e">
        <v>#NAME?</v>
      </c>
    </row>
    <row r="872" spans="41:46" x14ac:dyDescent="0.35">
      <c r="AO872" t="s">
        <v>34</v>
      </c>
      <c r="AP872">
        <v>63</v>
      </c>
      <c r="AQ872" t="s">
        <v>27</v>
      </c>
      <c r="AR872" t="e">
        <v>#NAME?</v>
      </c>
      <c r="AS872">
        <v>63</v>
      </c>
      <c r="AT872" t="e">
        <v>#NAME?</v>
      </c>
    </row>
    <row r="873" spans="41:46" x14ac:dyDescent="0.35">
      <c r="AO873" t="s">
        <v>35</v>
      </c>
      <c r="AP873">
        <v>63</v>
      </c>
      <c r="AQ873" t="s">
        <v>27</v>
      </c>
      <c r="AR873" t="e">
        <v>#NAME?</v>
      </c>
      <c r="AS873">
        <v>63</v>
      </c>
      <c r="AT873" t="e">
        <v>#NAME?</v>
      </c>
    </row>
    <row r="874" spans="41:46" x14ac:dyDescent="0.35">
      <c r="AO874" t="s">
        <v>34</v>
      </c>
      <c r="AP874">
        <v>63</v>
      </c>
      <c r="AQ874" t="s">
        <v>27</v>
      </c>
      <c r="AR874" t="e">
        <v>#NAME?</v>
      </c>
      <c r="AS874">
        <v>63</v>
      </c>
      <c r="AT874" t="e">
        <v>#NAME?</v>
      </c>
    </row>
    <row r="875" spans="41:46" x14ac:dyDescent="0.35">
      <c r="AO875" t="s">
        <v>35</v>
      </c>
      <c r="AP875">
        <v>63</v>
      </c>
      <c r="AQ875" t="s">
        <v>27</v>
      </c>
      <c r="AR875" t="e">
        <v>#NAME?</v>
      </c>
      <c r="AS875">
        <v>63</v>
      </c>
      <c r="AT875" t="e">
        <v>#NAME?</v>
      </c>
    </row>
    <row r="876" spans="41:46" x14ac:dyDescent="0.35">
      <c r="AO876" t="s">
        <v>36</v>
      </c>
      <c r="AP876">
        <v>63</v>
      </c>
      <c r="AQ876" t="s">
        <v>27</v>
      </c>
      <c r="AR876" t="e">
        <v>#NAME?</v>
      </c>
      <c r="AS876">
        <v>63</v>
      </c>
      <c r="AT876" t="e">
        <v>#NAME?</v>
      </c>
    </row>
    <row r="877" spans="41:46" x14ac:dyDescent="0.35">
      <c r="AO877" t="s">
        <v>28</v>
      </c>
      <c r="AP877">
        <v>63</v>
      </c>
      <c r="AQ877" t="s">
        <v>27</v>
      </c>
      <c r="AR877" t="e">
        <v>#NAME?</v>
      </c>
      <c r="AS877">
        <v>63</v>
      </c>
      <c r="AT877" t="e">
        <v>#NAME?</v>
      </c>
    </row>
    <row r="878" spans="41:46" x14ac:dyDescent="0.35">
      <c r="AO878" t="s">
        <v>37</v>
      </c>
      <c r="AP878">
        <v>63</v>
      </c>
      <c r="AQ878" t="s">
        <v>27</v>
      </c>
      <c r="AR878" t="e">
        <v>#NAME?</v>
      </c>
      <c r="AS878">
        <v>63</v>
      </c>
      <c r="AT878" t="e">
        <v>#NAME?</v>
      </c>
    </row>
    <row r="879" spans="41:46" x14ac:dyDescent="0.35">
      <c r="AO879" t="s">
        <v>26</v>
      </c>
      <c r="AP879">
        <v>63</v>
      </c>
      <c r="AQ879" t="s">
        <v>27</v>
      </c>
      <c r="AR879" t="e">
        <v>#NAME?</v>
      </c>
      <c r="AS879">
        <v>63</v>
      </c>
      <c r="AT879" t="e">
        <v>#NAME?</v>
      </c>
    </row>
    <row r="880" spans="41:46" x14ac:dyDescent="0.35">
      <c r="AO880" t="s">
        <v>26</v>
      </c>
      <c r="AP880">
        <v>63</v>
      </c>
      <c r="AQ880" t="s">
        <v>27</v>
      </c>
      <c r="AR880" t="e">
        <v>#NAME?</v>
      </c>
      <c r="AS880">
        <v>63</v>
      </c>
      <c r="AT880" t="e">
        <v>#NAME?</v>
      </c>
    </row>
    <row r="881" spans="41:46" x14ac:dyDescent="0.35">
      <c r="AO881" t="s">
        <v>37</v>
      </c>
      <c r="AP881">
        <v>63</v>
      </c>
      <c r="AQ881" t="s">
        <v>27</v>
      </c>
      <c r="AR881" t="e">
        <v>#NAME?</v>
      </c>
      <c r="AS881">
        <v>63</v>
      </c>
      <c r="AT881" t="e">
        <v>#NAME?</v>
      </c>
    </row>
    <row r="882" spans="41:46" x14ac:dyDescent="0.35">
      <c r="AO882" t="s">
        <v>34</v>
      </c>
      <c r="AP882">
        <v>63</v>
      </c>
      <c r="AQ882" t="s">
        <v>27</v>
      </c>
      <c r="AR882" t="e">
        <v>#NAME?</v>
      </c>
      <c r="AS882">
        <v>63</v>
      </c>
      <c r="AT882" t="e">
        <v>#NAME?</v>
      </c>
    </row>
    <row r="883" spans="41:46" x14ac:dyDescent="0.35">
      <c r="AO883" t="s">
        <v>26</v>
      </c>
      <c r="AP883">
        <v>63</v>
      </c>
      <c r="AQ883" t="s">
        <v>27</v>
      </c>
      <c r="AR883" t="e">
        <v>#NAME?</v>
      </c>
      <c r="AS883">
        <v>63</v>
      </c>
      <c r="AT883" t="e">
        <v>#NAME?</v>
      </c>
    </row>
    <row r="884" spans="41:46" x14ac:dyDescent="0.35">
      <c r="AO884" t="s">
        <v>37</v>
      </c>
      <c r="AP884">
        <v>63</v>
      </c>
      <c r="AQ884" t="s">
        <v>27</v>
      </c>
      <c r="AR884" t="e">
        <v>#NAME?</v>
      </c>
      <c r="AS884">
        <v>63</v>
      </c>
      <c r="AT884" t="e">
        <v>#NAME?</v>
      </c>
    </row>
    <row r="885" spans="41:46" x14ac:dyDescent="0.35">
      <c r="AO885" t="s">
        <v>32</v>
      </c>
      <c r="AP885">
        <v>63</v>
      </c>
      <c r="AQ885" t="s">
        <v>27</v>
      </c>
      <c r="AR885" t="e">
        <v>#NAME?</v>
      </c>
      <c r="AS885">
        <v>63</v>
      </c>
      <c r="AT885" t="e">
        <v>#NAME?</v>
      </c>
    </row>
    <row r="886" spans="41:46" x14ac:dyDescent="0.35">
      <c r="AO886" t="s">
        <v>28</v>
      </c>
      <c r="AP886">
        <v>63</v>
      </c>
      <c r="AQ886" t="s">
        <v>27</v>
      </c>
      <c r="AR886" t="e">
        <v>#NAME?</v>
      </c>
      <c r="AS886">
        <v>63</v>
      </c>
      <c r="AT886" t="e">
        <v>#NAME?</v>
      </c>
    </row>
    <row r="887" spans="41:46" x14ac:dyDescent="0.35">
      <c r="AO887" t="s">
        <v>35</v>
      </c>
      <c r="AP887">
        <v>63</v>
      </c>
      <c r="AQ887" t="s">
        <v>27</v>
      </c>
      <c r="AR887" t="e">
        <v>#NAME?</v>
      </c>
      <c r="AS887">
        <v>63</v>
      </c>
      <c r="AT887" t="e">
        <v>#NAME?</v>
      </c>
    </row>
    <row r="888" spans="41:46" x14ac:dyDescent="0.35">
      <c r="AO888" t="s">
        <v>42</v>
      </c>
      <c r="AP888">
        <v>63</v>
      </c>
      <c r="AQ888" t="s">
        <v>27</v>
      </c>
      <c r="AR888" t="e">
        <v>#NAME?</v>
      </c>
      <c r="AS888">
        <v>63</v>
      </c>
      <c r="AT888" t="e">
        <v>#NAME?</v>
      </c>
    </row>
    <row r="889" spans="41:46" x14ac:dyDescent="0.35">
      <c r="AO889" t="s">
        <v>37</v>
      </c>
      <c r="AP889">
        <v>63</v>
      </c>
      <c r="AQ889" t="s">
        <v>27</v>
      </c>
      <c r="AR889" t="e">
        <v>#NAME?</v>
      </c>
      <c r="AS889">
        <v>63</v>
      </c>
      <c r="AT889" t="e">
        <v>#NAME?</v>
      </c>
    </row>
    <row r="890" spans="41:46" x14ac:dyDescent="0.35">
      <c r="AO890" t="s">
        <v>42</v>
      </c>
      <c r="AP890">
        <v>63</v>
      </c>
      <c r="AQ890" t="s">
        <v>27</v>
      </c>
      <c r="AR890" t="e">
        <v>#NAME?</v>
      </c>
      <c r="AS890">
        <v>63</v>
      </c>
      <c r="AT890" t="e">
        <v>#NAME?</v>
      </c>
    </row>
    <row r="891" spans="41:46" x14ac:dyDescent="0.35">
      <c r="AO891" t="s">
        <v>42</v>
      </c>
      <c r="AP891">
        <v>63</v>
      </c>
      <c r="AQ891" t="s">
        <v>27</v>
      </c>
      <c r="AR891" t="e">
        <v>#NAME?</v>
      </c>
      <c r="AS891">
        <v>63</v>
      </c>
      <c r="AT891" t="e">
        <v>#NAME?</v>
      </c>
    </row>
    <row r="892" spans="41:46" x14ac:dyDescent="0.35">
      <c r="AO892" t="s">
        <v>34</v>
      </c>
      <c r="AP892">
        <v>63</v>
      </c>
      <c r="AQ892" t="s">
        <v>27</v>
      </c>
      <c r="AR892" t="e">
        <v>#NAME?</v>
      </c>
      <c r="AS892">
        <v>63</v>
      </c>
      <c r="AT892" t="e">
        <v>#NAME?</v>
      </c>
    </row>
    <row r="893" spans="41:46" x14ac:dyDescent="0.35">
      <c r="AO893" t="s">
        <v>37</v>
      </c>
      <c r="AP893">
        <v>63</v>
      </c>
      <c r="AQ893" t="s">
        <v>27</v>
      </c>
      <c r="AR893" t="e">
        <v>#NAME?</v>
      </c>
      <c r="AS893">
        <v>63</v>
      </c>
      <c r="AT893" t="e">
        <v>#NAME?</v>
      </c>
    </row>
    <row r="894" spans="41:46" x14ac:dyDescent="0.35">
      <c r="AO894" t="s">
        <v>30</v>
      </c>
      <c r="AP894">
        <v>63</v>
      </c>
      <c r="AQ894" t="s">
        <v>27</v>
      </c>
      <c r="AR894" t="e">
        <v>#NAME?</v>
      </c>
      <c r="AS894">
        <v>63</v>
      </c>
      <c r="AT894" t="e">
        <v>#NAME?</v>
      </c>
    </row>
    <row r="895" spans="41:46" x14ac:dyDescent="0.35">
      <c r="AO895" t="s">
        <v>42</v>
      </c>
      <c r="AP895">
        <v>63</v>
      </c>
      <c r="AQ895" t="s">
        <v>27</v>
      </c>
      <c r="AR895" t="e">
        <v>#NAME?</v>
      </c>
      <c r="AS895">
        <v>63</v>
      </c>
      <c r="AT895" t="e">
        <v>#NAME?</v>
      </c>
    </row>
    <row r="896" spans="41:46" x14ac:dyDescent="0.35">
      <c r="AO896" t="s">
        <v>35</v>
      </c>
      <c r="AP896">
        <v>63</v>
      </c>
      <c r="AQ896" t="s">
        <v>27</v>
      </c>
      <c r="AR896" t="e">
        <v>#NAME?</v>
      </c>
      <c r="AS896">
        <v>63</v>
      </c>
      <c r="AT896" t="e">
        <v>#NAME?</v>
      </c>
    </row>
    <row r="897" spans="41:46" x14ac:dyDescent="0.35">
      <c r="AO897" t="s">
        <v>36</v>
      </c>
      <c r="AP897">
        <v>63</v>
      </c>
      <c r="AQ897" t="s">
        <v>27</v>
      </c>
      <c r="AR897" t="e">
        <v>#NAME?</v>
      </c>
      <c r="AS897">
        <v>63</v>
      </c>
      <c r="AT897" t="e">
        <v>#NAME?</v>
      </c>
    </row>
    <row r="898" spans="41:46" x14ac:dyDescent="0.35">
      <c r="AO898" t="s">
        <v>34</v>
      </c>
      <c r="AP898">
        <v>63</v>
      </c>
      <c r="AQ898" t="s">
        <v>27</v>
      </c>
      <c r="AR898" t="e">
        <v>#NAME?</v>
      </c>
      <c r="AS898">
        <v>63</v>
      </c>
      <c r="AT898" t="e">
        <v>#NAME?</v>
      </c>
    </row>
    <row r="899" spans="41:46" x14ac:dyDescent="0.35">
      <c r="AO899" t="s">
        <v>42</v>
      </c>
      <c r="AP899">
        <v>63</v>
      </c>
      <c r="AQ899" t="s">
        <v>27</v>
      </c>
      <c r="AR899" t="e">
        <v>#NAME?</v>
      </c>
      <c r="AS899">
        <v>63</v>
      </c>
      <c r="AT899" t="e">
        <v>#NAME?</v>
      </c>
    </row>
    <row r="900" spans="41:46" x14ac:dyDescent="0.35">
      <c r="AO900" t="s">
        <v>42</v>
      </c>
      <c r="AP900">
        <v>62</v>
      </c>
      <c r="AQ900" t="s">
        <v>27</v>
      </c>
      <c r="AR900" t="e">
        <v>#NAME?</v>
      </c>
      <c r="AS900">
        <v>62</v>
      </c>
      <c r="AT900" t="e">
        <v>#NAME?</v>
      </c>
    </row>
    <row r="901" spans="41:46" x14ac:dyDescent="0.35">
      <c r="AO901" t="s">
        <v>34</v>
      </c>
      <c r="AP901">
        <v>62</v>
      </c>
      <c r="AQ901" t="s">
        <v>27</v>
      </c>
      <c r="AR901" t="e">
        <v>#NAME?</v>
      </c>
      <c r="AS901">
        <v>62</v>
      </c>
      <c r="AT901" t="e">
        <v>#NAME?</v>
      </c>
    </row>
    <row r="902" spans="41:46" x14ac:dyDescent="0.35">
      <c r="AO902" t="s">
        <v>36</v>
      </c>
      <c r="AP902">
        <v>62</v>
      </c>
      <c r="AQ902" t="s">
        <v>27</v>
      </c>
      <c r="AR902" t="e">
        <v>#NAME?</v>
      </c>
      <c r="AS902">
        <v>62</v>
      </c>
      <c r="AT902" t="e">
        <v>#NAME?</v>
      </c>
    </row>
    <row r="903" spans="41:46" x14ac:dyDescent="0.35">
      <c r="AO903" t="s">
        <v>37</v>
      </c>
      <c r="AP903">
        <v>62</v>
      </c>
      <c r="AQ903" t="s">
        <v>27</v>
      </c>
      <c r="AR903" t="e">
        <v>#NAME?</v>
      </c>
      <c r="AS903">
        <v>62</v>
      </c>
      <c r="AT903" t="e">
        <v>#NAME?</v>
      </c>
    </row>
    <row r="904" spans="41:46" x14ac:dyDescent="0.35">
      <c r="AO904" t="s">
        <v>37</v>
      </c>
      <c r="AP904">
        <v>62</v>
      </c>
      <c r="AQ904" t="s">
        <v>27</v>
      </c>
      <c r="AR904" t="e">
        <v>#NAME?</v>
      </c>
      <c r="AS904">
        <v>62</v>
      </c>
      <c r="AT904" t="e">
        <v>#NAME?</v>
      </c>
    </row>
    <row r="905" spans="41:46" x14ac:dyDescent="0.35">
      <c r="AO905" t="s">
        <v>28</v>
      </c>
      <c r="AP905">
        <v>62</v>
      </c>
      <c r="AQ905" t="s">
        <v>27</v>
      </c>
      <c r="AR905" t="e">
        <v>#NAME?</v>
      </c>
      <c r="AS905">
        <v>62</v>
      </c>
      <c r="AT905" t="e">
        <v>#NAME?</v>
      </c>
    </row>
    <row r="906" spans="41:46" x14ac:dyDescent="0.35">
      <c r="AO906" t="s">
        <v>34</v>
      </c>
      <c r="AP906">
        <v>62</v>
      </c>
      <c r="AQ906" t="s">
        <v>27</v>
      </c>
      <c r="AR906" t="e">
        <v>#NAME?</v>
      </c>
      <c r="AS906">
        <v>62</v>
      </c>
      <c r="AT906" t="e">
        <v>#NAME?</v>
      </c>
    </row>
    <row r="907" spans="41:46" x14ac:dyDescent="0.35">
      <c r="AO907" t="s">
        <v>35</v>
      </c>
      <c r="AP907">
        <v>62</v>
      </c>
      <c r="AQ907" t="s">
        <v>27</v>
      </c>
      <c r="AR907" t="e">
        <v>#NAME?</v>
      </c>
      <c r="AS907">
        <v>62</v>
      </c>
      <c r="AT907" t="e">
        <v>#NAME?</v>
      </c>
    </row>
    <row r="908" spans="41:46" x14ac:dyDescent="0.35">
      <c r="AO908" t="s">
        <v>34</v>
      </c>
      <c r="AP908">
        <v>62</v>
      </c>
      <c r="AQ908" t="s">
        <v>27</v>
      </c>
      <c r="AR908" t="e">
        <v>#NAME?</v>
      </c>
      <c r="AS908">
        <v>62</v>
      </c>
      <c r="AT908" t="e">
        <v>#NAME?</v>
      </c>
    </row>
    <row r="909" spans="41:46" x14ac:dyDescent="0.35">
      <c r="AO909" t="s">
        <v>35</v>
      </c>
      <c r="AP909">
        <v>62</v>
      </c>
      <c r="AQ909" t="s">
        <v>27</v>
      </c>
      <c r="AR909" t="e">
        <v>#NAME?</v>
      </c>
      <c r="AS909">
        <v>62</v>
      </c>
      <c r="AT909" t="e">
        <v>#NAME?</v>
      </c>
    </row>
    <row r="910" spans="41:46" x14ac:dyDescent="0.35">
      <c r="AO910" t="s">
        <v>26</v>
      </c>
      <c r="AP910">
        <v>62</v>
      </c>
      <c r="AQ910" t="s">
        <v>27</v>
      </c>
      <c r="AR910" t="e">
        <v>#NAME?</v>
      </c>
      <c r="AS910">
        <v>62</v>
      </c>
      <c r="AT910" t="e">
        <v>#NAME?</v>
      </c>
    </row>
    <row r="911" spans="41:46" x14ac:dyDescent="0.35">
      <c r="AO911" t="s">
        <v>37</v>
      </c>
      <c r="AP911">
        <v>62</v>
      </c>
      <c r="AQ911" t="s">
        <v>27</v>
      </c>
      <c r="AR911" t="e">
        <v>#NAME?</v>
      </c>
      <c r="AS911">
        <v>62</v>
      </c>
      <c r="AT911" t="e">
        <v>#NAME?</v>
      </c>
    </row>
    <row r="912" spans="41:46" x14ac:dyDescent="0.35">
      <c r="AO912" t="s">
        <v>30</v>
      </c>
      <c r="AP912">
        <v>62</v>
      </c>
      <c r="AQ912" t="s">
        <v>27</v>
      </c>
      <c r="AR912" t="e">
        <v>#NAME?</v>
      </c>
      <c r="AS912">
        <v>62</v>
      </c>
      <c r="AT912" t="e">
        <v>#NAME?</v>
      </c>
    </row>
    <row r="913" spans="41:46" x14ac:dyDescent="0.35">
      <c r="AO913" t="s">
        <v>37</v>
      </c>
      <c r="AP913">
        <v>62</v>
      </c>
      <c r="AQ913" t="s">
        <v>27</v>
      </c>
      <c r="AR913" t="e">
        <v>#NAME?</v>
      </c>
      <c r="AS913">
        <v>62</v>
      </c>
      <c r="AT913" t="e">
        <v>#NAME?</v>
      </c>
    </row>
    <row r="914" spans="41:46" x14ac:dyDescent="0.35">
      <c r="AO914" t="s">
        <v>37</v>
      </c>
      <c r="AP914">
        <v>62</v>
      </c>
      <c r="AQ914" t="s">
        <v>27</v>
      </c>
      <c r="AR914" t="e">
        <v>#NAME?</v>
      </c>
      <c r="AS914">
        <v>62</v>
      </c>
      <c r="AT914" t="e">
        <v>#NAME?</v>
      </c>
    </row>
    <row r="915" spans="41:46" x14ac:dyDescent="0.35">
      <c r="AO915" t="s">
        <v>35</v>
      </c>
      <c r="AP915">
        <v>62</v>
      </c>
      <c r="AQ915" t="s">
        <v>27</v>
      </c>
      <c r="AR915" t="e">
        <v>#NAME?</v>
      </c>
      <c r="AS915">
        <v>62</v>
      </c>
      <c r="AT915" t="e">
        <v>#NAME?</v>
      </c>
    </row>
    <row r="916" spans="41:46" x14ac:dyDescent="0.35">
      <c r="AO916" t="s">
        <v>32</v>
      </c>
      <c r="AP916">
        <v>62</v>
      </c>
      <c r="AQ916" t="s">
        <v>27</v>
      </c>
      <c r="AR916" t="e">
        <v>#NAME?</v>
      </c>
      <c r="AS916">
        <v>62</v>
      </c>
      <c r="AT916" t="e">
        <v>#NAME?</v>
      </c>
    </row>
    <row r="917" spans="41:46" x14ac:dyDescent="0.35">
      <c r="AO917" t="s">
        <v>26</v>
      </c>
      <c r="AP917">
        <v>62</v>
      </c>
      <c r="AQ917" t="s">
        <v>27</v>
      </c>
      <c r="AR917" t="e">
        <v>#NAME?</v>
      </c>
      <c r="AS917">
        <v>62</v>
      </c>
      <c r="AT917" t="e">
        <v>#NAME?</v>
      </c>
    </row>
    <row r="918" spans="41:46" x14ac:dyDescent="0.35">
      <c r="AO918" t="s">
        <v>28</v>
      </c>
      <c r="AP918">
        <v>62</v>
      </c>
      <c r="AQ918" t="s">
        <v>27</v>
      </c>
      <c r="AR918" t="e">
        <v>#NAME?</v>
      </c>
      <c r="AS918">
        <v>62</v>
      </c>
      <c r="AT918" t="e">
        <v>#NAME?</v>
      </c>
    </row>
    <row r="919" spans="41:46" x14ac:dyDescent="0.35">
      <c r="AO919" t="s">
        <v>32</v>
      </c>
      <c r="AP919">
        <v>62</v>
      </c>
      <c r="AQ919" t="s">
        <v>27</v>
      </c>
      <c r="AR919" t="e">
        <v>#NAME?</v>
      </c>
      <c r="AS919">
        <v>62</v>
      </c>
      <c r="AT919" t="e">
        <v>#NAME?</v>
      </c>
    </row>
    <row r="920" spans="41:46" x14ac:dyDescent="0.35">
      <c r="AO920" t="s">
        <v>42</v>
      </c>
      <c r="AP920">
        <v>62</v>
      </c>
      <c r="AQ920" t="s">
        <v>27</v>
      </c>
      <c r="AR920" t="e">
        <v>#NAME?</v>
      </c>
      <c r="AS920">
        <v>62</v>
      </c>
      <c r="AT920" t="e">
        <v>#NAME?</v>
      </c>
    </row>
    <row r="921" spans="41:46" x14ac:dyDescent="0.35">
      <c r="AO921" t="s">
        <v>37</v>
      </c>
      <c r="AP921">
        <v>62</v>
      </c>
      <c r="AQ921" t="s">
        <v>27</v>
      </c>
      <c r="AR921" t="e">
        <v>#NAME?</v>
      </c>
      <c r="AS921">
        <v>62</v>
      </c>
      <c r="AT921" t="e">
        <v>#NAME?</v>
      </c>
    </row>
    <row r="922" spans="41:46" x14ac:dyDescent="0.35">
      <c r="AO922" t="s">
        <v>26</v>
      </c>
      <c r="AP922">
        <v>62</v>
      </c>
      <c r="AQ922" t="s">
        <v>27</v>
      </c>
      <c r="AR922" t="e">
        <v>#NAME?</v>
      </c>
      <c r="AS922">
        <v>62</v>
      </c>
      <c r="AT922" t="e">
        <v>#NAME?</v>
      </c>
    </row>
    <row r="923" spans="41:46" x14ac:dyDescent="0.35">
      <c r="AO923" t="s">
        <v>30</v>
      </c>
      <c r="AP923">
        <v>62</v>
      </c>
      <c r="AQ923" t="s">
        <v>27</v>
      </c>
      <c r="AR923" t="e">
        <v>#NAME?</v>
      </c>
      <c r="AS923">
        <v>62</v>
      </c>
      <c r="AT923" t="e">
        <v>#NAME?</v>
      </c>
    </row>
    <row r="924" spans="41:46" x14ac:dyDescent="0.35">
      <c r="AO924" t="s">
        <v>37</v>
      </c>
      <c r="AP924">
        <v>62</v>
      </c>
      <c r="AQ924" t="s">
        <v>27</v>
      </c>
      <c r="AR924" t="e">
        <v>#NAME?</v>
      </c>
      <c r="AS924">
        <v>62</v>
      </c>
      <c r="AT924" t="e">
        <v>#NAME?</v>
      </c>
    </row>
    <row r="925" spans="41:46" x14ac:dyDescent="0.35">
      <c r="AO925" t="s">
        <v>35</v>
      </c>
      <c r="AP925">
        <v>62</v>
      </c>
      <c r="AQ925" t="s">
        <v>27</v>
      </c>
      <c r="AR925" t="e">
        <v>#NAME?</v>
      </c>
      <c r="AS925">
        <v>62</v>
      </c>
      <c r="AT925" t="e">
        <v>#NAME?</v>
      </c>
    </row>
    <row r="926" spans="41:46" x14ac:dyDescent="0.35">
      <c r="AO926" t="s">
        <v>42</v>
      </c>
      <c r="AP926">
        <v>62</v>
      </c>
      <c r="AQ926" t="s">
        <v>27</v>
      </c>
      <c r="AR926" t="e">
        <v>#NAME?</v>
      </c>
      <c r="AS926">
        <v>62</v>
      </c>
      <c r="AT926" t="e">
        <v>#NAME?</v>
      </c>
    </row>
    <row r="927" spans="41:46" x14ac:dyDescent="0.35">
      <c r="AO927" t="s">
        <v>42</v>
      </c>
      <c r="AP927">
        <v>62</v>
      </c>
      <c r="AQ927" t="s">
        <v>27</v>
      </c>
      <c r="AR927" t="e">
        <v>#NAME?</v>
      </c>
      <c r="AS927">
        <v>62</v>
      </c>
      <c r="AT927" t="e">
        <v>#NAME?</v>
      </c>
    </row>
    <row r="928" spans="41:46" x14ac:dyDescent="0.35">
      <c r="AO928" t="s">
        <v>44</v>
      </c>
      <c r="AP928">
        <v>62</v>
      </c>
      <c r="AQ928" t="s">
        <v>27</v>
      </c>
      <c r="AR928" t="e">
        <v>#NAME?</v>
      </c>
      <c r="AS928">
        <v>62</v>
      </c>
      <c r="AT928" t="e">
        <v>#NAME?</v>
      </c>
    </row>
    <row r="929" spans="41:46" x14ac:dyDescent="0.35">
      <c r="AO929" t="s">
        <v>26</v>
      </c>
      <c r="AP929">
        <v>62</v>
      </c>
      <c r="AQ929" t="s">
        <v>27</v>
      </c>
      <c r="AR929" t="e">
        <v>#NAME?</v>
      </c>
      <c r="AS929">
        <v>62</v>
      </c>
      <c r="AT929" t="e">
        <v>#NAME?</v>
      </c>
    </row>
    <row r="930" spans="41:46" x14ac:dyDescent="0.35">
      <c r="AO930" t="s">
        <v>42</v>
      </c>
      <c r="AP930">
        <v>62</v>
      </c>
      <c r="AQ930" t="s">
        <v>27</v>
      </c>
      <c r="AR930" t="e">
        <v>#NAME?</v>
      </c>
      <c r="AS930">
        <v>62</v>
      </c>
      <c r="AT930" t="e">
        <v>#NAME?</v>
      </c>
    </row>
    <row r="931" spans="41:46" x14ac:dyDescent="0.35">
      <c r="AO931" t="s">
        <v>34</v>
      </c>
      <c r="AP931">
        <v>62</v>
      </c>
      <c r="AQ931" t="s">
        <v>27</v>
      </c>
      <c r="AR931" t="e">
        <v>#NAME?</v>
      </c>
      <c r="AS931">
        <v>62</v>
      </c>
      <c r="AT931" t="e">
        <v>#NAME?</v>
      </c>
    </row>
    <row r="932" spans="41:46" x14ac:dyDescent="0.35">
      <c r="AO932" t="s">
        <v>30</v>
      </c>
      <c r="AP932">
        <v>62</v>
      </c>
      <c r="AQ932" t="s">
        <v>27</v>
      </c>
      <c r="AR932" t="e">
        <v>#NAME?</v>
      </c>
      <c r="AS932">
        <v>62</v>
      </c>
      <c r="AT932" t="e">
        <v>#NAME?</v>
      </c>
    </row>
    <row r="933" spans="41:46" x14ac:dyDescent="0.35">
      <c r="AO933" t="s">
        <v>36</v>
      </c>
      <c r="AP933">
        <v>62</v>
      </c>
      <c r="AQ933" t="s">
        <v>27</v>
      </c>
      <c r="AR933" t="e">
        <v>#NAME?</v>
      </c>
      <c r="AS933">
        <v>62</v>
      </c>
      <c r="AT933" t="e">
        <v>#NAME?</v>
      </c>
    </row>
    <row r="934" spans="41:46" x14ac:dyDescent="0.35">
      <c r="AO934" t="s">
        <v>34</v>
      </c>
      <c r="AP934">
        <v>62</v>
      </c>
      <c r="AQ934" t="s">
        <v>27</v>
      </c>
      <c r="AR934" t="e">
        <v>#NAME?</v>
      </c>
      <c r="AS934">
        <v>62</v>
      </c>
      <c r="AT934" t="e">
        <v>#NAME?</v>
      </c>
    </row>
    <row r="935" spans="41:46" x14ac:dyDescent="0.35">
      <c r="AO935" t="s">
        <v>34</v>
      </c>
      <c r="AP935">
        <v>62</v>
      </c>
      <c r="AQ935" t="s">
        <v>27</v>
      </c>
      <c r="AR935" t="e">
        <v>#NAME?</v>
      </c>
      <c r="AS935">
        <v>62</v>
      </c>
      <c r="AT935" t="e">
        <v>#NAME?</v>
      </c>
    </row>
    <row r="936" spans="41:46" x14ac:dyDescent="0.35">
      <c r="AO936" t="s">
        <v>35</v>
      </c>
      <c r="AP936">
        <v>62</v>
      </c>
      <c r="AQ936" t="s">
        <v>27</v>
      </c>
      <c r="AR936" t="e">
        <v>#NAME?</v>
      </c>
      <c r="AS936">
        <v>62</v>
      </c>
      <c r="AT936" t="e">
        <v>#NAME?</v>
      </c>
    </row>
    <row r="937" spans="41:46" x14ac:dyDescent="0.35">
      <c r="AO937" t="s">
        <v>44</v>
      </c>
      <c r="AP937">
        <v>62</v>
      </c>
      <c r="AQ937" t="s">
        <v>27</v>
      </c>
      <c r="AR937" t="e">
        <v>#NAME?</v>
      </c>
      <c r="AS937">
        <v>62</v>
      </c>
      <c r="AT937" t="e">
        <v>#NAME?</v>
      </c>
    </row>
    <row r="938" spans="41:46" x14ac:dyDescent="0.35">
      <c r="AO938" t="s">
        <v>32</v>
      </c>
      <c r="AP938">
        <v>62</v>
      </c>
      <c r="AQ938" t="s">
        <v>27</v>
      </c>
      <c r="AR938" t="e">
        <v>#NAME?</v>
      </c>
      <c r="AS938">
        <v>62</v>
      </c>
      <c r="AT938" t="e">
        <v>#NAME?</v>
      </c>
    </row>
    <row r="939" spans="41:46" x14ac:dyDescent="0.35">
      <c r="AO939" t="s">
        <v>36</v>
      </c>
      <c r="AP939">
        <v>61</v>
      </c>
      <c r="AQ939" t="s">
        <v>27</v>
      </c>
      <c r="AR939" t="e">
        <v>#NAME?</v>
      </c>
      <c r="AS939">
        <v>61</v>
      </c>
      <c r="AT939" t="e">
        <v>#NAME?</v>
      </c>
    </row>
    <row r="940" spans="41:46" x14ac:dyDescent="0.35">
      <c r="AO940" t="s">
        <v>35</v>
      </c>
      <c r="AP940">
        <v>61</v>
      </c>
      <c r="AQ940" t="s">
        <v>27</v>
      </c>
      <c r="AR940" t="e">
        <v>#NAME?</v>
      </c>
      <c r="AS940">
        <v>61</v>
      </c>
      <c r="AT940" t="e">
        <v>#NAME?</v>
      </c>
    </row>
    <row r="941" spans="41:46" x14ac:dyDescent="0.35">
      <c r="AO941" t="s">
        <v>28</v>
      </c>
      <c r="AP941">
        <v>61</v>
      </c>
      <c r="AQ941" t="s">
        <v>27</v>
      </c>
      <c r="AR941" t="e">
        <v>#NAME?</v>
      </c>
      <c r="AS941">
        <v>61</v>
      </c>
      <c r="AT941" t="e">
        <v>#NAME?</v>
      </c>
    </row>
    <row r="942" spans="41:46" x14ac:dyDescent="0.35">
      <c r="AO942" t="s">
        <v>44</v>
      </c>
      <c r="AP942">
        <v>61</v>
      </c>
      <c r="AQ942" t="s">
        <v>27</v>
      </c>
      <c r="AR942" t="e">
        <v>#NAME?</v>
      </c>
      <c r="AS942">
        <v>61</v>
      </c>
      <c r="AT942" t="e">
        <v>#NAME?</v>
      </c>
    </row>
    <row r="943" spans="41:46" x14ac:dyDescent="0.35">
      <c r="AO943" t="s">
        <v>42</v>
      </c>
      <c r="AP943">
        <v>61</v>
      </c>
      <c r="AQ943" t="s">
        <v>27</v>
      </c>
      <c r="AR943" t="e">
        <v>#NAME?</v>
      </c>
      <c r="AS943">
        <v>61</v>
      </c>
      <c r="AT943" t="e">
        <v>#NAME?</v>
      </c>
    </row>
    <row r="944" spans="41:46" x14ac:dyDescent="0.35">
      <c r="AO944" t="s">
        <v>37</v>
      </c>
      <c r="AP944">
        <v>61</v>
      </c>
      <c r="AQ944" t="s">
        <v>27</v>
      </c>
      <c r="AR944" t="e">
        <v>#NAME?</v>
      </c>
      <c r="AS944">
        <v>61</v>
      </c>
      <c r="AT944" t="e">
        <v>#NAME?</v>
      </c>
    </row>
    <row r="945" spans="41:46" x14ac:dyDescent="0.35">
      <c r="AO945" t="s">
        <v>44</v>
      </c>
      <c r="AP945">
        <v>61</v>
      </c>
      <c r="AQ945" t="s">
        <v>27</v>
      </c>
      <c r="AR945" t="e">
        <v>#NAME?</v>
      </c>
      <c r="AS945">
        <v>61</v>
      </c>
      <c r="AT945" t="e">
        <v>#NAME?</v>
      </c>
    </row>
    <row r="946" spans="41:46" x14ac:dyDescent="0.35">
      <c r="AO946" t="s">
        <v>32</v>
      </c>
      <c r="AP946">
        <v>61</v>
      </c>
      <c r="AQ946" t="s">
        <v>27</v>
      </c>
      <c r="AR946" t="e">
        <v>#NAME?</v>
      </c>
      <c r="AS946">
        <v>61</v>
      </c>
      <c r="AT946" t="e">
        <v>#NAME?</v>
      </c>
    </row>
    <row r="947" spans="41:46" x14ac:dyDescent="0.35">
      <c r="AO947" t="s">
        <v>44</v>
      </c>
      <c r="AP947">
        <v>61</v>
      </c>
      <c r="AQ947" t="s">
        <v>27</v>
      </c>
      <c r="AR947" t="e">
        <v>#NAME?</v>
      </c>
      <c r="AS947">
        <v>61</v>
      </c>
      <c r="AT947" t="e">
        <v>#NAME?</v>
      </c>
    </row>
    <row r="948" spans="41:46" x14ac:dyDescent="0.35">
      <c r="AO948" t="s">
        <v>30</v>
      </c>
      <c r="AP948">
        <v>61</v>
      </c>
      <c r="AQ948" t="s">
        <v>27</v>
      </c>
      <c r="AR948" t="e">
        <v>#NAME?</v>
      </c>
      <c r="AS948">
        <v>61</v>
      </c>
      <c r="AT948" t="e">
        <v>#NAME?</v>
      </c>
    </row>
    <row r="949" spans="41:46" x14ac:dyDescent="0.35">
      <c r="AO949" t="s">
        <v>28</v>
      </c>
      <c r="AP949">
        <v>61</v>
      </c>
      <c r="AQ949" t="s">
        <v>27</v>
      </c>
      <c r="AR949" t="e">
        <v>#NAME?</v>
      </c>
      <c r="AS949">
        <v>61</v>
      </c>
      <c r="AT949" t="e">
        <v>#NAME?</v>
      </c>
    </row>
    <row r="950" spans="41:46" x14ac:dyDescent="0.35">
      <c r="AO950" t="s">
        <v>36</v>
      </c>
      <c r="AP950">
        <v>61</v>
      </c>
      <c r="AQ950" t="s">
        <v>27</v>
      </c>
      <c r="AR950" t="e">
        <v>#NAME?</v>
      </c>
      <c r="AS950">
        <v>61</v>
      </c>
      <c r="AT950" t="e">
        <v>#NAME?</v>
      </c>
    </row>
    <row r="951" spans="41:46" x14ac:dyDescent="0.35">
      <c r="AO951" t="s">
        <v>26</v>
      </c>
      <c r="AP951">
        <v>61</v>
      </c>
      <c r="AQ951" t="s">
        <v>27</v>
      </c>
      <c r="AR951" t="e">
        <v>#NAME?</v>
      </c>
      <c r="AS951">
        <v>61</v>
      </c>
      <c r="AT951" t="e">
        <v>#NAME?</v>
      </c>
    </row>
    <row r="952" spans="41:46" x14ac:dyDescent="0.35">
      <c r="AO952" t="s">
        <v>37</v>
      </c>
      <c r="AP952">
        <v>61</v>
      </c>
      <c r="AQ952" t="s">
        <v>27</v>
      </c>
      <c r="AR952" t="e">
        <v>#NAME?</v>
      </c>
      <c r="AS952">
        <v>61</v>
      </c>
      <c r="AT952" t="e">
        <v>#NAME?</v>
      </c>
    </row>
    <row r="953" spans="41:46" x14ac:dyDescent="0.35">
      <c r="AO953" t="s">
        <v>30</v>
      </c>
      <c r="AP953">
        <v>61</v>
      </c>
      <c r="AQ953" t="s">
        <v>27</v>
      </c>
      <c r="AR953" t="e">
        <v>#NAME?</v>
      </c>
      <c r="AS953">
        <v>61</v>
      </c>
      <c r="AT953" t="e">
        <v>#NAME?</v>
      </c>
    </row>
    <row r="954" spans="41:46" x14ac:dyDescent="0.35">
      <c r="AO954" t="s">
        <v>42</v>
      </c>
      <c r="AP954">
        <v>61</v>
      </c>
      <c r="AQ954" t="s">
        <v>27</v>
      </c>
      <c r="AR954" t="e">
        <v>#NAME?</v>
      </c>
      <c r="AS954">
        <v>61</v>
      </c>
      <c r="AT954" t="e">
        <v>#NAME?</v>
      </c>
    </row>
    <row r="955" spans="41:46" x14ac:dyDescent="0.35">
      <c r="AO955" t="s">
        <v>36</v>
      </c>
      <c r="AP955">
        <v>61</v>
      </c>
      <c r="AQ955" t="s">
        <v>27</v>
      </c>
      <c r="AR955" t="e">
        <v>#NAME?</v>
      </c>
      <c r="AS955">
        <v>61</v>
      </c>
      <c r="AT955" t="e">
        <v>#NAME?</v>
      </c>
    </row>
    <row r="956" spans="41:46" x14ac:dyDescent="0.35">
      <c r="AO956" t="s">
        <v>36</v>
      </c>
      <c r="AP956">
        <v>61</v>
      </c>
      <c r="AQ956" t="s">
        <v>27</v>
      </c>
      <c r="AR956" t="e">
        <v>#NAME?</v>
      </c>
      <c r="AS956">
        <v>61</v>
      </c>
      <c r="AT956" t="e">
        <v>#NAME?</v>
      </c>
    </row>
    <row r="957" spans="41:46" x14ac:dyDescent="0.35">
      <c r="AO957" t="s">
        <v>32</v>
      </c>
      <c r="AP957">
        <v>61</v>
      </c>
      <c r="AQ957" t="s">
        <v>27</v>
      </c>
      <c r="AR957" t="e">
        <v>#NAME?</v>
      </c>
      <c r="AS957">
        <v>61</v>
      </c>
      <c r="AT957" t="e">
        <v>#NAME?</v>
      </c>
    </row>
    <row r="958" spans="41:46" x14ac:dyDescent="0.35">
      <c r="AO958" t="s">
        <v>36</v>
      </c>
      <c r="AP958">
        <v>61</v>
      </c>
      <c r="AQ958" t="s">
        <v>27</v>
      </c>
      <c r="AR958" t="e">
        <v>#NAME?</v>
      </c>
      <c r="AS958">
        <v>61</v>
      </c>
      <c r="AT958" t="e">
        <v>#NAME?</v>
      </c>
    </row>
    <row r="959" spans="41:46" x14ac:dyDescent="0.35">
      <c r="AO959" t="s">
        <v>32</v>
      </c>
      <c r="AP959">
        <v>61</v>
      </c>
      <c r="AQ959" t="s">
        <v>27</v>
      </c>
      <c r="AR959" t="e">
        <v>#NAME?</v>
      </c>
      <c r="AS959">
        <v>61</v>
      </c>
      <c r="AT959" t="e">
        <v>#NAME?</v>
      </c>
    </row>
    <row r="960" spans="41:46" x14ac:dyDescent="0.35">
      <c r="AO960" t="s">
        <v>34</v>
      </c>
      <c r="AP960">
        <v>61</v>
      </c>
      <c r="AQ960" t="s">
        <v>27</v>
      </c>
      <c r="AR960" t="e">
        <v>#NAME?</v>
      </c>
      <c r="AS960">
        <v>61</v>
      </c>
      <c r="AT960" t="e">
        <v>#NAME?</v>
      </c>
    </row>
    <row r="961" spans="41:46" x14ac:dyDescent="0.35">
      <c r="AO961" t="s">
        <v>26</v>
      </c>
      <c r="AP961">
        <v>61</v>
      </c>
      <c r="AQ961" t="s">
        <v>27</v>
      </c>
      <c r="AR961" t="e">
        <v>#NAME?</v>
      </c>
      <c r="AS961">
        <v>61</v>
      </c>
      <c r="AT961" t="e">
        <v>#NAME?</v>
      </c>
    </row>
    <row r="962" spans="41:46" x14ac:dyDescent="0.35">
      <c r="AO962" t="s">
        <v>26</v>
      </c>
      <c r="AP962">
        <v>61</v>
      </c>
      <c r="AQ962" t="s">
        <v>27</v>
      </c>
      <c r="AR962" t="e">
        <v>#NAME?</v>
      </c>
      <c r="AS962">
        <v>61</v>
      </c>
      <c r="AT962" t="e">
        <v>#NAME?</v>
      </c>
    </row>
    <row r="963" spans="41:46" x14ac:dyDescent="0.35">
      <c r="AO963" t="s">
        <v>30</v>
      </c>
      <c r="AP963">
        <v>61</v>
      </c>
      <c r="AQ963" t="s">
        <v>27</v>
      </c>
      <c r="AR963" t="e">
        <v>#NAME?</v>
      </c>
      <c r="AS963">
        <v>61</v>
      </c>
      <c r="AT963" t="e">
        <v>#NAME?</v>
      </c>
    </row>
    <row r="964" spans="41:46" x14ac:dyDescent="0.35">
      <c r="AO964" t="s">
        <v>37</v>
      </c>
      <c r="AP964">
        <v>61</v>
      </c>
      <c r="AQ964" t="s">
        <v>27</v>
      </c>
      <c r="AR964" t="e">
        <v>#NAME?</v>
      </c>
      <c r="AS964">
        <v>61</v>
      </c>
      <c r="AT964" t="e">
        <v>#NAME?</v>
      </c>
    </row>
    <row r="965" spans="41:46" x14ac:dyDescent="0.35">
      <c r="AO965" t="s">
        <v>35</v>
      </c>
      <c r="AP965">
        <v>61</v>
      </c>
      <c r="AQ965" t="s">
        <v>27</v>
      </c>
      <c r="AR965" t="e">
        <v>#NAME?</v>
      </c>
      <c r="AS965">
        <v>61</v>
      </c>
      <c r="AT965" t="e">
        <v>#NAME?</v>
      </c>
    </row>
    <row r="966" spans="41:46" x14ac:dyDescent="0.35">
      <c r="AO966" t="s">
        <v>42</v>
      </c>
      <c r="AP966">
        <v>61</v>
      </c>
      <c r="AQ966" t="s">
        <v>27</v>
      </c>
      <c r="AR966" t="e">
        <v>#NAME?</v>
      </c>
      <c r="AS966">
        <v>61</v>
      </c>
      <c r="AT966" t="e">
        <v>#NAME?</v>
      </c>
    </row>
    <row r="967" spans="41:46" x14ac:dyDescent="0.35">
      <c r="AO967" t="s">
        <v>32</v>
      </c>
      <c r="AP967">
        <v>61</v>
      </c>
      <c r="AQ967" t="s">
        <v>27</v>
      </c>
      <c r="AR967" t="e">
        <v>#NAME?</v>
      </c>
      <c r="AS967">
        <v>61</v>
      </c>
      <c r="AT967" t="e">
        <v>#NAME?</v>
      </c>
    </row>
    <row r="968" spans="41:46" x14ac:dyDescent="0.35">
      <c r="AO968" t="s">
        <v>36</v>
      </c>
      <c r="AP968">
        <v>61</v>
      </c>
      <c r="AQ968" t="s">
        <v>27</v>
      </c>
      <c r="AR968" t="e">
        <v>#NAME?</v>
      </c>
      <c r="AS968">
        <v>61</v>
      </c>
      <c r="AT968" t="e">
        <v>#NAME?</v>
      </c>
    </row>
    <row r="969" spans="41:46" x14ac:dyDescent="0.35">
      <c r="AO969" t="s">
        <v>37</v>
      </c>
      <c r="AP969">
        <v>61</v>
      </c>
      <c r="AQ969" t="s">
        <v>27</v>
      </c>
      <c r="AR969" t="e">
        <v>#NAME?</v>
      </c>
      <c r="AS969">
        <v>61</v>
      </c>
      <c r="AT969" t="e">
        <v>#NAME?</v>
      </c>
    </row>
    <row r="970" spans="41:46" x14ac:dyDescent="0.35">
      <c r="AO970" t="s">
        <v>32</v>
      </c>
      <c r="AP970">
        <v>61</v>
      </c>
      <c r="AQ970" t="s">
        <v>27</v>
      </c>
      <c r="AR970" t="e">
        <v>#NAME?</v>
      </c>
      <c r="AS970">
        <v>61</v>
      </c>
      <c r="AT970" t="e">
        <v>#NAME?</v>
      </c>
    </row>
    <row r="971" spans="41:46" x14ac:dyDescent="0.35">
      <c r="AO971" t="s">
        <v>32</v>
      </c>
      <c r="AP971">
        <v>61</v>
      </c>
      <c r="AQ971" t="s">
        <v>27</v>
      </c>
      <c r="AR971" t="e">
        <v>#NAME?</v>
      </c>
      <c r="AS971">
        <v>61</v>
      </c>
      <c r="AT971" t="e">
        <v>#NAME?</v>
      </c>
    </row>
    <row r="972" spans="41:46" x14ac:dyDescent="0.35">
      <c r="AO972" t="s">
        <v>30</v>
      </c>
      <c r="AP972">
        <v>61</v>
      </c>
      <c r="AQ972" t="s">
        <v>27</v>
      </c>
      <c r="AR972" t="e">
        <v>#NAME?</v>
      </c>
      <c r="AS972">
        <v>61</v>
      </c>
      <c r="AT972" t="e">
        <v>#NAME?</v>
      </c>
    </row>
    <row r="973" spans="41:46" x14ac:dyDescent="0.35">
      <c r="AO973" t="s">
        <v>35</v>
      </c>
      <c r="AP973">
        <v>61</v>
      </c>
      <c r="AQ973" t="s">
        <v>27</v>
      </c>
      <c r="AR973" t="e">
        <v>#NAME?</v>
      </c>
      <c r="AS973">
        <v>61</v>
      </c>
      <c r="AT973" t="e">
        <v>#NAME?</v>
      </c>
    </row>
    <row r="974" spans="41:46" x14ac:dyDescent="0.35">
      <c r="AO974" t="s">
        <v>36</v>
      </c>
      <c r="AP974">
        <v>61</v>
      </c>
      <c r="AQ974" t="s">
        <v>27</v>
      </c>
      <c r="AR974" t="e">
        <v>#NAME?</v>
      </c>
      <c r="AS974">
        <v>61</v>
      </c>
      <c r="AT974" t="e">
        <v>#NAME?</v>
      </c>
    </row>
    <row r="975" spans="41:46" x14ac:dyDescent="0.35">
      <c r="AO975" t="s">
        <v>26</v>
      </c>
      <c r="AP975">
        <v>61</v>
      </c>
      <c r="AQ975" t="s">
        <v>27</v>
      </c>
      <c r="AR975" t="e">
        <v>#NAME?</v>
      </c>
      <c r="AS975">
        <v>61</v>
      </c>
      <c r="AT975" t="e">
        <v>#NAME?</v>
      </c>
    </row>
    <row r="976" spans="41:46" x14ac:dyDescent="0.35">
      <c r="AO976" t="s">
        <v>30</v>
      </c>
      <c r="AP976">
        <v>59</v>
      </c>
      <c r="AQ976" t="s">
        <v>27</v>
      </c>
      <c r="AR976" t="e">
        <v>#NAME?</v>
      </c>
      <c r="AS976">
        <v>59</v>
      </c>
      <c r="AT976" t="e">
        <v>#NAME?</v>
      </c>
    </row>
    <row r="977" spans="41:46" x14ac:dyDescent="0.35">
      <c r="AO977" t="s">
        <v>34</v>
      </c>
      <c r="AP977">
        <v>59</v>
      </c>
      <c r="AQ977" t="s">
        <v>27</v>
      </c>
      <c r="AR977" t="e">
        <v>#NAME?</v>
      </c>
      <c r="AS977">
        <v>59</v>
      </c>
      <c r="AT977" t="e">
        <v>#NAME?</v>
      </c>
    </row>
    <row r="978" spans="41:46" x14ac:dyDescent="0.35">
      <c r="AO978" t="s">
        <v>44</v>
      </c>
      <c r="AP978">
        <v>59</v>
      </c>
      <c r="AQ978" t="s">
        <v>27</v>
      </c>
      <c r="AR978" t="e">
        <v>#NAME?</v>
      </c>
      <c r="AS978">
        <v>59</v>
      </c>
      <c r="AT978" t="e">
        <v>#NAME?</v>
      </c>
    </row>
    <row r="979" spans="41:46" x14ac:dyDescent="0.35">
      <c r="AO979" t="s">
        <v>44</v>
      </c>
      <c r="AP979">
        <v>59</v>
      </c>
      <c r="AQ979" t="s">
        <v>27</v>
      </c>
      <c r="AR979" t="e">
        <v>#NAME?</v>
      </c>
      <c r="AS979">
        <v>59</v>
      </c>
      <c r="AT979" t="e">
        <v>#NAME?</v>
      </c>
    </row>
    <row r="980" spans="41:46" x14ac:dyDescent="0.35">
      <c r="AO980" t="s">
        <v>36</v>
      </c>
      <c r="AP980">
        <v>59</v>
      </c>
      <c r="AQ980" t="s">
        <v>27</v>
      </c>
      <c r="AR980" t="e">
        <v>#NAME?</v>
      </c>
      <c r="AS980">
        <v>59</v>
      </c>
      <c r="AT980" t="e">
        <v>#NAME?</v>
      </c>
    </row>
    <row r="981" spans="41:46" x14ac:dyDescent="0.35">
      <c r="AO981" t="s">
        <v>35</v>
      </c>
      <c r="AP981">
        <v>59</v>
      </c>
      <c r="AQ981" t="s">
        <v>27</v>
      </c>
      <c r="AR981" t="e">
        <v>#NAME?</v>
      </c>
      <c r="AS981">
        <v>59</v>
      </c>
      <c r="AT981" t="e">
        <v>#NAME?</v>
      </c>
    </row>
    <row r="982" spans="41:46" x14ac:dyDescent="0.35">
      <c r="AO982" t="s">
        <v>28</v>
      </c>
      <c r="AP982">
        <v>59</v>
      </c>
      <c r="AQ982" t="s">
        <v>27</v>
      </c>
      <c r="AR982" t="e">
        <v>#NAME?</v>
      </c>
      <c r="AS982">
        <v>59</v>
      </c>
      <c r="AT982" t="e">
        <v>#NAME?</v>
      </c>
    </row>
    <row r="983" spans="41:46" x14ac:dyDescent="0.35">
      <c r="AO983" t="s">
        <v>36</v>
      </c>
      <c r="AP983">
        <v>59</v>
      </c>
      <c r="AQ983" t="s">
        <v>27</v>
      </c>
      <c r="AR983" t="e">
        <v>#NAME?</v>
      </c>
      <c r="AS983">
        <v>59</v>
      </c>
      <c r="AT983" t="e">
        <v>#NAME?</v>
      </c>
    </row>
    <row r="984" spans="41:46" x14ac:dyDescent="0.35">
      <c r="AO984" t="s">
        <v>36</v>
      </c>
      <c r="AP984">
        <v>59</v>
      </c>
      <c r="AQ984" t="s">
        <v>27</v>
      </c>
      <c r="AR984" t="e">
        <v>#NAME?</v>
      </c>
      <c r="AS984">
        <v>59</v>
      </c>
      <c r="AT984" t="e">
        <v>#NAME?</v>
      </c>
    </row>
    <row r="985" spans="41:46" x14ac:dyDescent="0.35">
      <c r="AO985" t="s">
        <v>26</v>
      </c>
      <c r="AP985">
        <v>59</v>
      </c>
      <c r="AQ985" t="s">
        <v>27</v>
      </c>
      <c r="AR985" t="e">
        <v>#NAME?</v>
      </c>
      <c r="AS985">
        <v>59</v>
      </c>
      <c r="AT985" t="e">
        <v>#NAME?</v>
      </c>
    </row>
    <row r="986" spans="41:46" x14ac:dyDescent="0.35">
      <c r="AO986" t="s">
        <v>36</v>
      </c>
      <c r="AP986">
        <v>59</v>
      </c>
      <c r="AQ986" t="s">
        <v>27</v>
      </c>
      <c r="AR986" t="e">
        <v>#NAME?</v>
      </c>
      <c r="AS986">
        <v>59</v>
      </c>
      <c r="AT986" t="e">
        <v>#NAME?</v>
      </c>
    </row>
    <row r="987" spans="41:46" x14ac:dyDescent="0.35">
      <c r="AO987" t="s">
        <v>34</v>
      </c>
      <c r="AP987">
        <v>59</v>
      </c>
      <c r="AQ987" t="s">
        <v>27</v>
      </c>
      <c r="AR987" t="e">
        <v>#NAME?</v>
      </c>
      <c r="AS987">
        <v>59</v>
      </c>
      <c r="AT987" t="e">
        <v>#NAME?</v>
      </c>
    </row>
    <row r="988" spans="41:46" x14ac:dyDescent="0.35">
      <c r="AO988" t="s">
        <v>34</v>
      </c>
      <c r="AP988">
        <v>59</v>
      </c>
      <c r="AQ988" t="s">
        <v>27</v>
      </c>
      <c r="AR988" t="e">
        <v>#NAME?</v>
      </c>
      <c r="AS988">
        <v>59</v>
      </c>
      <c r="AT988" t="e">
        <v>#NAME?</v>
      </c>
    </row>
    <row r="989" spans="41:46" x14ac:dyDescent="0.35">
      <c r="AO989" t="s">
        <v>30</v>
      </c>
      <c r="AP989">
        <v>59</v>
      </c>
      <c r="AQ989" t="s">
        <v>27</v>
      </c>
      <c r="AR989" t="e">
        <v>#NAME?</v>
      </c>
      <c r="AS989">
        <v>59</v>
      </c>
      <c r="AT989" t="e">
        <v>#NAME?</v>
      </c>
    </row>
    <row r="990" spans="41:46" x14ac:dyDescent="0.35">
      <c r="AO990" t="s">
        <v>36</v>
      </c>
      <c r="AP990">
        <v>59</v>
      </c>
      <c r="AQ990" t="s">
        <v>27</v>
      </c>
      <c r="AR990" t="e">
        <v>#NAME?</v>
      </c>
      <c r="AS990">
        <v>59</v>
      </c>
      <c r="AT990" t="e">
        <v>#NAME?</v>
      </c>
    </row>
    <row r="991" spans="41:46" x14ac:dyDescent="0.35">
      <c r="AO991" t="s">
        <v>37</v>
      </c>
      <c r="AP991">
        <v>59</v>
      </c>
      <c r="AQ991" t="s">
        <v>27</v>
      </c>
      <c r="AR991" t="e">
        <v>#NAME?</v>
      </c>
      <c r="AS991">
        <v>59</v>
      </c>
      <c r="AT991" t="e">
        <v>#NAME?</v>
      </c>
    </row>
    <row r="992" spans="41:46" x14ac:dyDescent="0.35">
      <c r="AO992" t="s">
        <v>36</v>
      </c>
      <c r="AP992">
        <v>59</v>
      </c>
      <c r="AQ992" t="s">
        <v>27</v>
      </c>
      <c r="AR992" t="e">
        <v>#NAME?</v>
      </c>
      <c r="AS992">
        <v>59</v>
      </c>
      <c r="AT992" t="e">
        <v>#NAME?</v>
      </c>
    </row>
    <row r="993" spans="41:46" x14ac:dyDescent="0.35">
      <c r="AO993" t="s">
        <v>37</v>
      </c>
      <c r="AP993">
        <v>59</v>
      </c>
      <c r="AQ993" t="s">
        <v>27</v>
      </c>
      <c r="AR993" t="e">
        <v>#NAME?</v>
      </c>
      <c r="AS993">
        <v>59</v>
      </c>
      <c r="AT993" t="e">
        <v>#NAME?</v>
      </c>
    </row>
    <row r="994" spans="41:46" x14ac:dyDescent="0.35">
      <c r="AO994" t="s">
        <v>28</v>
      </c>
      <c r="AP994">
        <v>59</v>
      </c>
      <c r="AQ994" t="s">
        <v>27</v>
      </c>
      <c r="AR994" t="e">
        <v>#NAME?</v>
      </c>
      <c r="AS994">
        <v>59</v>
      </c>
      <c r="AT994" t="e">
        <v>#NAME?</v>
      </c>
    </row>
    <row r="995" spans="41:46" x14ac:dyDescent="0.35">
      <c r="AO995" t="s">
        <v>28</v>
      </c>
      <c r="AP995">
        <v>59</v>
      </c>
      <c r="AQ995" t="s">
        <v>27</v>
      </c>
      <c r="AR995" t="e">
        <v>#NAME?</v>
      </c>
      <c r="AS995">
        <v>59</v>
      </c>
      <c r="AT995" t="e">
        <v>#NAME?</v>
      </c>
    </row>
    <row r="996" spans="41:46" x14ac:dyDescent="0.35">
      <c r="AO996" t="s">
        <v>36</v>
      </c>
      <c r="AP996">
        <v>59</v>
      </c>
      <c r="AQ996" t="s">
        <v>27</v>
      </c>
      <c r="AR996" t="e">
        <v>#NAME?</v>
      </c>
      <c r="AS996">
        <v>59</v>
      </c>
      <c r="AT996" t="e">
        <v>#NAME?</v>
      </c>
    </row>
    <row r="997" spans="41:46" x14ac:dyDescent="0.35">
      <c r="AO997" t="s">
        <v>34</v>
      </c>
      <c r="AP997">
        <v>59</v>
      </c>
      <c r="AQ997" t="s">
        <v>27</v>
      </c>
      <c r="AR997" t="e">
        <v>#NAME?</v>
      </c>
      <c r="AS997">
        <v>59</v>
      </c>
      <c r="AT997" t="e">
        <v>#NAME?</v>
      </c>
    </row>
    <row r="998" spans="41:46" x14ac:dyDescent="0.35">
      <c r="AO998" t="s">
        <v>32</v>
      </c>
      <c r="AP998">
        <v>59</v>
      </c>
      <c r="AQ998" t="s">
        <v>27</v>
      </c>
      <c r="AR998" t="e">
        <v>#NAME?</v>
      </c>
      <c r="AS998">
        <v>59</v>
      </c>
      <c r="AT998" t="e">
        <v>#NAME?</v>
      </c>
    </row>
    <row r="999" spans="41:46" x14ac:dyDescent="0.35">
      <c r="AO999" t="s">
        <v>35</v>
      </c>
      <c r="AP999">
        <v>59</v>
      </c>
      <c r="AQ999" t="s">
        <v>27</v>
      </c>
      <c r="AR999" t="e">
        <v>#NAME?</v>
      </c>
      <c r="AS999">
        <v>59</v>
      </c>
      <c r="AT999" t="e">
        <v>#NAME?</v>
      </c>
    </row>
    <row r="1000" spans="41:46" x14ac:dyDescent="0.35">
      <c r="AO1000" t="s">
        <v>36</v>
      </c>
      <c r="AP1000">
        <v>59</v>
      </c>
      <c r="AQ1000" t="s">
        <v>27</v>
      </c>
      <c r="AR1000" t="e">
        <v>#NAME?</v>
      </c>
      <c r="AS1000">
        <v>59</v>
      </c>
      <c r="AT1000" t="e">
        <v>#NAME?</v>
      </c>
    </row>
    <row r="1001" spans="41:46" x14ac:dyDescent="0.35">
      <c r="AO1001" t="s">
        <v>37</v>
      </c>
      <c r="AP1001">
        <v>59</v>
      </c>
      <c r="AQ1001" t="s">
        <v>27</v>
      </c>
      <c r="AR1001" t="e">
        <v>#NAME?</v>
      </c>
      <c r="AS1001">
        <v>59</v>
      </c>
      <c r="AT1001" t="e">
        <v>#NAME?</v>
      </c>
    </row>
    <row r="1002" spans="41:46" x14ac:dyDescent="0.35">
      <c r="AO1002" t="s">
        <v>44</v>
      </c>
      <c r="AP1002">
        <v>59</v>
      </c>
      <c r="AQ1002" t="s">
        <v>27</v>
      </c>
      <c r="AR1002" t="e">
        <v>#NAME?</v>
      </c>
      <c r="AS1002">
        <v>59</v>
      </c>
      <c r="AT1002" t="e">
        <v>#NAME?</v>
      </c>
    </row>
    <row r="1003" spans="41:46" x14ac:dyDescent="0.35">
      <c r="AO1003" t="s">
        <v>44</v>
      </c>
      <c r="AP1003">
        <v>59</v>
      </c>
      <c r="AQ1003" t="s">
        <v>27</v>
      </c>
      <c r="AR1003" t="e">
        <v>#NAME?</v>
      </c>
      <c r="AS1003">
        <v>59</v>
      </c>
      <c r="AT1003" t="e">
        <v>#NAME?</v>
      </c>
    </row>
    <row r="1004" spans="41:46" x14ac:dyDescent="0.35">
      <c r="AO1004" t="s">
        <v>42</v>
      </c>
      <c r="AP1004">
        <v>59</v>
      </c>
      <c r="AQ1004" t="s">
        <v>27</v>
      </c>
      <c r="AR1004" t="e">
        <v>#NAME?</v>
      </c>
      <c r="AS1004">
        <v>59</v>
      </c>
      <c r="AT1004" t="e">
        <v>#NAME?</v>
      </c>
    </row>
    <row r="1005" spans="41:46" x14ac:dyDescent="0.35">
      <c r="AO1005" t="s">
        <v>26</v>
      </c>
      <c r="AP1005">
        <v>59</v>
      </c>
      <c r="AQ1005" t="s">
        <v>27</v>
      </c>
      <c r="AR1005" t="e">
        <v>#NAME?</v>
      </c>
      <c r="AS1005">
        <v>59</v>
      </c>
      <c r="AT1005" t="e">
        <v>#NAME?</v>
      </c>
    </row>
    <row r="1006" spans="41:46" x14ac:dyDescent="0.35">
      <c r="AO1006" t="s">
        <v>35</v>
      </c>
      <c r="AP1006">
        <v>59</v>
      </c>
      <c r="AQ1006" t="s">
        <v>27</v>
      </c>
      <c r="AR1006" t="e">
        <v>#NAME?</v>
      </c>
      <c r="AS1006">
        <v>59</v>
      </c>
      <c r="AT1006" t="e">
        <v>#NAME?</v>
      </c>
    </row>
    <row r="1007" spans="41:46" x14ac:dyDescent="0.35">
      <c r="AO1007" t="s">
        <v>42</v>
      </c>
      <c r="AP1007">
        <v>59</v>
      </c>
      <c r="AQ1007" t="s">
        <v>27</v>
      </c>
      <c r="AR1007" t="e">
        <v>#NAME?</v>
      </c>
      <c r="AS1007">
        <v>59</v>
      </c>
      <c r="AT1007" t="e">
        <v>#NAME?</v>
      </c>
    </row>
    <row r="1008" spans="41:46" x14ac:dyDescent="0.35">
      <c r="AO1008" t="s">
        <v>35</v>
      </c>
      <c r="AP1008">
        <v>59</v>
      </c>
      <c r="AQ1008" t="s">
        <v>27</v>
      </c>
      <c r="AR1008" t="e">
        <v>#NAME?</v>
      </c>
      <c r="AS1008">
        <v>59</v>
      </c>
      <c r="AT1008" t="e">
        <v>#NAME?</v>
      </c>
    </row>
    <row r="1009" spans="41:46" x14ac:dyDescent="0.35">
      <c r="AO1009" t="s">
        <v>32</v>
      </c>
      <c r="AP1009">
        <v>59</v>
      </c>
      <c r="AQ1009" t="s">
        <v>27</v>
      </c>
      <c r="AR1009" t="e">
        <v>#NAME?</v>
      </c>
      <c r="AS1009">
        <v>59</v>
      </c>
      <c r="AT1009" t="e">
        <v>#NAME?</v>
      </c>
    </row>
    <row r="1010" spans="41:46" x14ac:dyDescent="0.35">
      <c r="AO1010" t="s">
        <v>36</v>
      </c>
      <c r="AP1010">
        <v>59</v>
      </c>
      <c r="AQ1010" t="s">
        <v>27</v>
      </c>
      <c r="AR1010" t="e">
        <v>#NAME?</v>
      </c>
      <c r="AS1010">
        <v>59</v>
      </c>
      <c r="AT1010" t="e">
        <v>#NAME?</v>
      </c>
    </row>
    <row r="1011" spans="41:46" x14ac:dyDescent="0.35">
      <c r="AO1011" t="s">
        <v>32</v>
      </c>
      <c r="AP1011">
        <v>59</v>
      </c>
      <c r="AQ1011" t="s">
        <v>27</v>
      </c>
      <c r="AR1011" t="e">
        <v>#NAME?</v>
      </c>
      <c r="AS1011">
        <v>59</v>
      </c>
      <c r="AT1011" t="e">
        <v>#NAME?</v>
      </c>
    </row>
    <row r="1012" spans="41:46" x14ac:dyDescent="0.35">
      <c r="AO1012" t="s">
        <v>32</v>
      </c>
      <c r="AP1012">
        <v>59</v>
      </c>
      <c r="AQ1012" t="s">
        <v>27</v>
      </c>
      <c r="AR1012" t="e">
        <v>#NAME?</v>
      </c>
      <c r="AS1012">
        <v>59</v>
      </c>
      <c r="AT1012" t="e">
        <v>#NAME?</v>
      </c>
    </row>
    <row r="1013" spans="41:46" x14ac:dyDescent="0.35">
      <c r="AO1013" t="s">
        <v>32</v>
      </c>
      <c r="AP1013">
        <v>59</v>
      </c>
      <c r="AQ1013" t="s">
        <v>27</v>
      </c>
      <c r="AR1013" t="e">
        <v>#NAME?</v>
      </c>
      <c r="AS1013">
        <v>59</v>
      </c>
      <c r="AT1013" t="e">
        <v>#NAME?</v>
      </c>
    </row>
    <row r="1014" spans="41:46" x14ac:dyDescent="0.35">
      <c r="AO1014" t="s">
        <v>44</v>
      </c>
      <c r="AP1014">
        <v>59</v>
      </c>
      <c r="AQ1014" t="s">
        <v>27</v>
      </c>
      <c r="AR1014" t="e">
        <v>#NAME?</v>
      </c>
      <c r="AS1014">
        <v>59</v>
      </c>
      <c r="AT1014" t="e">
        <v>#NAME?</v>
      </c>
    </row>
    <row r="1015" spans="41:46" x14ac:dyDescent="0.35">
      <c r="AO1015" t="s">
        <v>32</v>
      </c>
      <c r="AP1015">
        <v>59</v>
      </c>
      <c r="AQ1015" t="s">
        <v>27</v>
      </c>
      <c r="AR1015" t="e">
        <v>#NAME?</v>
      </c>
      <c r="AS1015">
        <v>59</v>
      </c>
      <c r="AT1015" t="e">
        <v>#NAME?</v>
      </c>
    </row>
    <row r="1016" spans="41:46" x14ac:dyDescent="0.35">
      <c r="AO1016" t="s">
        <v>35</v>
      </c>
      <c r="AP1016">
        <v>59</v>
      </c>
      <c r="AQ1016" t="s">
        <v>27</v>
      </c>
      <c r="AR1016" t="e">
        <v>#NAME?</v>
      </c>
      <c r="AS1016">
        <v>59</v>
      </c>
      <c r="AT1016" t="e">
        <v>#NAME?</v>
      </c>
    </row>
    <row r="1017" spans="41:46" x14ac:dyDescent="0.35">
      <c r="AO1017" t="s">
        <v>26</v>
      </c>
      <c r="AP1017">
        <v>59</v>
      </c>
      <c r="AQ1017" t="s">
        <v>27</v>
      </c>
      <c r="AR1017" t="e">
        <v>#NAME?</v>
      </c>
      <c r="AS1017">
        <v>59</v>
      </c>
      <c r="AT1017" t="e">
        <v>#NAME?</v>
      </c>
    </row>
    <row r="1018" spans="41:46" x14ac:dyDescent="0.35">
      <c r="AO1018" t="s">
        <v>26</v>
      </c>
      <c r="AP1018">
        <v>59</v>
      </c>
      <c r="AQ1018" t="s">
        <v>27</v>
      </c>
      <c r="AR1018" t="e">
        <v>#NAME?</v>
      </c>
      <c r="AS1018">
        <v>59</v>
      </c>
      <c r="AT1018" t="e">
        <v>#NAME?</v>
      </c>
    </row>
    <row r="1019" spans="41:46" x14ac:dyDescent="0.35">
      <c r="AO1019" t="s">
        <v>36</v>
      </c>
      <c r="AP1019">
        <v>59</v>
      </c>
      <c r="AQ1019" t="s">
        <v>27</v>
      </c>
      <c r="AR1019" t="e">
        <v>#NAME?</v>
      </c>
      <c r="AS1019">
        <v>59</v>
      </c>
      <c r="AT1019" t="e">
        <v>#NAME?</v>
      </c>
    </row>
    <row r="1020" spans="41:46" x14ac:dyDescent="0.35">
      <c r="AO1020" t="s">
        <v>37</v>
      </c>
      <c r="AP1020">
        <v>58</v>
      </c>
      <c r="AQ1020" t="s">
        <v>27</v>
      </c>
      <c r="AR1020" t="e">
        <v>#NAME?</v>
      </c>
      <c r="AS1020">
        <v>58</v>
      </c>
      <c r="AT1020" t="e">
        <v>#NAME?</v>
      </c>
    </row>
    <row r="1021" spans="41:46" x14ac:dyDescent="0.35">
      <c r="AO1021" t="s">
        <v>44</v>
      </c>
      <c r="AP1021">
        <v>58</v>
      </c>
      <c r="AQ1021" t="s">
        <v>27</v>
      </c>
      <c r="AR1021" t="e">
        <v>#NAME?</v>
      </c>
      <c r="AS1021">
        <v>58</v>
      </c>
      <c r="AT1021" t="e">
        <v>#NAME?</v>
      </c>
    </row>
    <row r="1022" spans="41:46" x14ac:dyDescent="0.35">
      <c r="AO1022" t="s">
        <v>30</v>
      </c>
      <c r="AP1022">
        <v>58</v>
      </c>
      <c r="AQ1022" t="s">
        <v>27</v>
      </c>
      <c r="AR1022" t="e">
        <v>#NAME?</v>
      </c>
      <c r="AS1022">
        <v>58</v>
      </c>
      <c r="AT1022" t="e">
        <v>#NAME?</v>
      </c>
    </row>
    <row r="1023" spans="41:46" x14ac:dyDescent="0.35">
      <c r="AO1023" t="s">
        <v>30</v>
      </c>
      <c r="AP1023">
        <v>58</v>
      </c>
      <c r="AQ1023" t="s">
        <v>27</v>
      </c>
      <c r="AR1023" t="e">
        <v>#NAME?</v>
      </c>
      <c r="AS1023">
        <v>58</v>
      </c>
      <c r="AT1023" t="e">
        <v>#NAME?</v>
      </c>
    </row>
    <row r="1024" spans="41:46" x14ac:dyDescent="0.35">
      <c r="AO1024" t="s">
        <v>42</v>
      </c>
      <c r="AP1024">
        <v>58</v>
      </c>
      <c r="AQ1024" t="s">
        <v>27</v>
      </c>
      <c r="AR1024" t="e">
        <v>#NAME?</v>
      </c>
      <c r="AS1024">
        <v>58</v>
      </c>
      <c r="AT1024" t="e">
        <v>#NAME?</v>
      </c>
    </row>
    <row r="1025" spans="41:46" x14ac:dyDescent="0.35">
      <c r="AO1025" t="s">
        <v>30</v>
      </c>
      <c r="AP1025">
        <v>58</v>
      </c>
      <c r="AQ1025" t="s">
        <v>27</v>
      </c>
      <c r="AR1025" t="e">
        <v>#NAME?</v>
      </c>
      <c r="AS1025">
        <v>58</v>
      </c>
      <c r="AT1025" t="e">
        <v>#NAME?</v>
      </c>
    </row>
    <row r="1026" spans="41:46" x14ac:dyDescent="0.35">
      <c r="AO1026" t="s">
        <v>32</v>
      </c>
      <c r="AP1026">
        <v>58</v>
      </c>
      <c r="AQ1026" t="s">
        <v>27</v>
      </c>
      <c r="AR1026" t="e">
        <v>#NAME?</v>
      </c>
      <c r="AS1026">
        <v>58</v>
      </c>
      <c r="AT1026" t="e">
        <v>#NAME?</v>
      </c>
    </row>
    <row r="1027" spans="41:46" x14ac:dyDescent="0.35">
      <c r="AO1027" t="s">
        <v>42</v>
      </c>
      <c r="AP1027">
        <v>58</v>
      </c>
      <c r="AQ1027" t="s">
        <v>27</v>
      </c>
      <c r="AR1027" t="e">
        <v>#NAME?</v>
      </c>
      <c r="AS1027">
        <v>58</v>
      </c>
      <c r="AT1027" t="e">
        <v>#NAME?</v>
      </c>
    </row>
    <row r="1028" spans="41:46" x14ac:dyDescent="0.35">
      <c r="AO1028" t="s">
        <v>30</v>
      </c>
      <c r="AP1028">
        <v>58</v>
      </c>
      <c r="AQ1028" t="s">
        <v>27</v>
      </c>
      <c r="AR1028" t="e">
        <v>#NAME?</v>
      </c>
      <c r="AS1028">
        <v>58</v>
      </c>
      <c r="AT1028" t="e">
        <v>#NAME?</v>
      </c>
    </row>
    <row r="1029" spans="41:46" x14ac:dyDescent="0.35">
      <c r="AO1029" t="s">
        <v>32</v>
      </c>
      <c r="AP1029">
        <v>58</v>
      </c>
      <c r="AQ1029" t="s">
        <v>27</v>
      </c>
      <c r="AR1029" t="e">
        <v>#NAME?</v>
      </c>
      <c r="AS1029">
        <v>58</v>
      </c>
      <c r="AT1029" t="e">
        <v>#NAME?</v>
      </c>
    </row>
    <row r="1030" spans="41:46" x14ac:dyDescent="0.35">
      <c r="AO1030" t="s">
        <v>30</v>
      </c>
      <c r="AP1030">
        <v>58</v>
      </c>
      <c r="AQ1030" t="s">
        <v>27</v>
      </c>
      <c r="AR1030" t="e">
        <v>#NAME?</v>
      </c>
      <c r="AS1030">
        <v>58</v>
      </c>
      <c r="AT1030" t="e">
        <v>#NAME?</v>
      </c>
    </row>
    <row r="1031" spans="41:46" x14ac:dyDescent="0.35">
      <c r="AO1031" t="s">
        <v>32</v>
      </c>
      <c r="AP1031">
        <v>58</v>
      </c>
      <c r="AQ1031" t="s">
        <v>27</v>
      </c>
      <c r="AR1031" t="e">
        <v>#NAME?</v>
      </c>
      <c r="AS1031">
        <v>58</v>
      </c>
      <c r="AT1031" t="e">
        <v>#NAME?</v>
      </c>
    </row>
    <row r="1032" spans="41:46" x14ac:dyDescent="0.35">
      <c r="AO1032" t="s">
        <v>32</v>
      </c>
      <c r="AP1032">
        <v>58</v>
      </c>
      <c r="AQ1032" t="s">
        <v>27</v>
      </c>
      <c r="AR1032" t="e">
        <v>#NAME?</v>
      </c>
      <c r="AS1032">
        <v>58</v>
      </c>
      <c r="AT1032" t="e">
        <v>#NAME?</v>
      </c>
    </row>
    <row r="1033" spans="41:46" x14ac:dyDescent="0.35">
      <c r="AO1033" t="s">
        <v>30</v>
      </c>
      <c r="AP1033">
        <v>58</v>
      </c>
      <c r="AQ1033" t="s">
        <v>27</v>
      </c>
      <c r="AR1033" t="e">
        <v>#NAME?</v>
      </c>
      <c r="AS1033">
        <v>58</v>
      </c>
      <c r="AT1033" t="e">
        <v>#NAME?</v>
      </c>
    </row>
    <row r="1034" spans="41:46" x14ac:dyDescent="0.35">
      <c r="AO1034" t="s">
        <v>36</v>
      </c>
      <c r="AP1034">
        <v>58</v>
      </c>
      <c r="AQ1034" t="s">
        <v>27</v>
      </c>
      <c r="AR1034" t="e">
        <v>#NAME?</v>
      </c>
      <c r="AS1034">
        <v>58</v>
      </c>
      <c r="AT1034" t="e">
        <v>#NAME?</v>
      </c>
    </row>
    <row r="1035" spans="41:46" x14ac:dyDescent="0.35">
      <c r="AO1035" t="s">
        <v>42</v>
      </c>
      <c r="AP1035">
        <v>58</v>
      </c>
      <c r="AQ1035" t="s">
        <v>27</v>
      </c>
      <c r="AR1035" t="e">
        <v>#NAME?</v>
      </c>
      <c r="AS1035">
        <v>58</v>
      </c>
      <c r="AT1035" t="e">
        <v>#NAME?</v>
      </c>
    </row>
    <row r="1036" spans="41:46" x14ac:dyDescent="0.35">
      <c r="AO1036" t="s">
        <v>37</v>
      </c>
      <c r="AP1036">
        <v>58</v>
      </c>
      <c r="AQ1036" t="s">
        <v>27</v>
      </c>
      <c r="AR1036" t="e">
        <v>#NAME?</v>
      </c>
      <c r="AS1036">
        <v>58</v>
      </c>
      <c r="AT1036" t="e">
        <v>#NAME?</v>
      </c>
    </row>
    <row r="1037" spans="41:46" x14ac:dyDescent="0.35">
      <c r="AO1037" t="s">
        <v>26</v>
      </c>
      <c r="AP1037">
        <v>58</v>
      </c>
      <c r="AQ1037" t="s">
        <v>27</v>
      </c>
      <c r="AR1037" t="e">
        <v>#NAME?</v>
      </c>
      <c r="AS1037">
        <v>58</v>
      </c>
      <c r="AT1037" t="e">
        <v>#NAME?</v>
      </c>
    </row>
    <row r="1038" spans="41:46" x14ac:dyDescent="0.35">
      <c r="AO1038" t="s">
        <v>34</v>
      </c>
      <c r="AP1038">
        <v>58</v>
      </c>
      <c r="AQ1038" t="s">
        <v>27</v>
      </c>
      <c r="AR1038" t="e">
        <v>#NAME?</v>
      </c>
      <c r="AS1038">
        <v>58</v>
      </c>
      <c r="AT1038" t="e">
        <v>#NAME?</v>
      </c>
    </row>
    <row r="1039" spans="41:46" x14ac:dyDescent="0.35">
      <c r="AO1039" t="s">
        <v>44</v>
      </c>
      <c r="AP1039">
        <v>58</v>
      </c>
      <c r="AQ1039" t="s">
        <v>27</v>
      </c>
      <c r="AR1039" t="e">
        <v>#NAME?</v>
      </c>
      <c r="AS1039">
        <v>58</v>
      </c>
      <c r="AT1039" t="e">
        <v>#NAME?</v>
      </c>
    </row>
    <row r="1040" spans="41:46" x14ac:dyDescent="0.35">
      <c r="AO1040" t="s">
        <v>28</v>
      </c>
      <c r="AP1040">
        <v>58</v>
      </c>
      <c r="AQ1040" t="s">
        <v>27</v>
      </c>
      <c r="AR1040" t="e">
        <v>#NAME?</v>
      </c>
      <c r="AS1040">
        <v>58</v>
      </c>
      <c r="AT1040" t="e">
        <v>#NAME?</v>
      </c>
    </row>
    <row r="1041" spans="41:46" x14ac:dyDescent="0.35">
      <c r="AO1041" t="s">
        <v>32</v>
      </c>
      <c r="AP1041">
        <v>58</v>
      </c>
      <c r="AQ1041" t="s">
        <v>27</v>
      </c>
      <c r="AR1041" t="e">
        <v>#NAME?</v>
      </c>
      <c r="AS1041">
        <v>58</v>
      </c>
      <c r="AT1041" t="e">
        <v>#NAME?</v>
      </c>
    </row>
    <row r="1042" spans="41:46" x14ac:dyDescent="0.35">
      <c r="AO1042" t="s">
        <v>34</v>
      </c>
      <c r="AP1042">
        <v>58</v>
      </c>
      <c r="AQ1042" t="s">
        <v>27</v>
      </c>
      <c r="AR1042" t="e">
        <v>#NAME?</v>
      </c>
      <c r="AS1042">
        <v>58</v>
      </c>
      <c r="AT1042" t="e">
        <v>#NAME?</v>
      </c>
    </row>
    <row r="1043" spans="41:46" x14ac:dyDescent="0.35">
      <c r="AO1043" t="s">
        <v>42</v>
      </c>
      <c r="AP1043">
        <v>58</v>
      </c>
      <c r="AQ1043" t="s">
        <v>27</v>
      </c>
      <c r="AR1043" t="e">
        <v>#NAME?</v>
      </c>
      <c r="AS1043">
        <v>58</v>
      </c>
      <c r="AT1043" t="e">
        <v>#NAME?</v>
      </c>
    </row>
    <row r="1044" spans="41:46" x14ac:dyDescent="0.35">
      <c r="AO1044" t="s">
        <v>34</v>
      </c>
      <c r="AP1044">
        <v>58</v>
      </c>
      <c r="AQ1044" t="s">
        <v>27</v>
      </c>
      <c r="AR1044" t="e">
        <v>#NAME?</v>
      </c>
      <c r="AS1044">
        <v>58</v>
      </c>
      <c r="AT1044" t="e">
        <v>#NAME?</v>
      </c>
    </row>
    <row r="1045" spans="41:46" x14ac:dyDescent="0.35">
      <c r="AO1045" t="s">
        <v>26</v>
      </c>
      <c r="AP1045">
        <v>58</v>
      </c>
      <c r="AQ1045" t="s">
        <v>27</v>
      </c>
      <c r="AR1045" t="e">
        <v>#NAME?</v>
      </c>
      <c r="AS1045">
        <v>58</v>
      </c>
      <c r="AT1045" t="e">
        <v>#NAME?</v>
      </c>
    </row>
    <row r="1046" spans="41:46" x14ac:dyDescent="0.35">
      <c r="AO1046" t="s">
        <v>26</v>
      </c>
      <c r="AP1046">
        <v>58</v>
      </c>
      <c r="AQ1046" t="s">
        <v>27</v>
      </c>
      <c r="AR1046" t="e">
        <v>#NAME?</v>
      </c>
      <c r="AS1046">
        <v>58</v>
      </c>
      <c r="AT1046" t="e">
        <v>#NAME?</v>
      </c>
    </row>
    <row r="1047" spans="41:46" x14ac:dyDescent="0.35">
      <c r="AO1047" t="s">
        <v>44</v>
      </c>
      <c r="AP1047">
        <v>58</v>
      </c>
      <c r="AQ1047" t="s">
        <v>27</v>
      </c>
      <c r="AR1047" t="e">
        <v>#NAME?</v>
      </c>
      <c r="AS1047">
        <v>58</v>
      </c>
      <c r="AT1047" t="e">
        <v>#NAME?</v>
      </c>
    </row>
    <row r="1048" spans="41:46" x14ac:dyDescent="0.35">
      <c r="AO1048" t="s">
        <v>28</v>
      </c>
      <c r="AP1048">
        <v>58</v>
      </c>
      <c r="AQ1048" t="s">
        <v>27</v>
      </c>
      <c r="AR1048" t="e">
        <v>#NAME?</v>
      </c>
      <c r="AS1048">
        <v>58</v>
      </c>
      <c r="AT1048" t="e">
        <v>#NAME?</v>
      </c>
    </row>
    <row r="1049" spans="41:46" x14ac:dyDescent="0.35">
      <c r="AO1049" t="s">
        <v>34</v>
      </c>
      <c r="AP1049">
        <v>58</v>
      </c>
      <c r="AQ1049" t="s">
        <v>27</v>
      </c>
      <c r="AR1049" t="e">
        <v>#NAME?</v>
      </c>
      <c r="AS1049">
        <v>58</v>
      </c>
      <c r="AT1049" t="e">
        <v>#NAME?</v>
      </c>
    </row>
    <row r="1050" spans="41:46" x14ac:dyDescent="0.35">
      <c r="AO1050" t="s">
        <v>36</v>
      </c>
      <c r="AP1050">
        <v>58</v>
      </c>
      <c r="AQ1050" t="s">
        <v>27</v>
      </c>
      <c r="AR1050" t="e">
        <v>#NAME?</v>
      </c>
      <c r="AS1050">
        <v>58</v>
      </c>
      <c r="AT1050" t="e">
        <v>#NAME?</v>
      </c>
    </row>
    <row r="1051" spans="41:46" x14ac:dyDescent="0.35">
      <c r="AO1051" t="s">
        <v>26</v>
      </c>
      <c r="AP1051">
        <v>58</v>
      </c>
      <c r="AQ1051" t="s">
        <v>27</v>
      </c>
      <c r="AR1051" t="e">
        <v>#NAME?</v>
      </c>
      <c r="AS1051">
        <v>58</v>
      </c>
      <c r="AT1051" t="e">
        <v>#NAME?</v>
      </c>
    </row>
    <row r="1052" spans="41:46" x14ac:dyDescent="0.35">
      <c r="AO1052" t="s">
        <v>36</v>
      </c>
      <c r="AP1052">
        <v>57</v>
      </c>
      <c r="AQ1052" t="s">
        <v>27</v>
      </c>
      <c r="AR1052" t="e">
        <v>#NAME?</v>
      </c>
      <c r="AS1052">
        <v>57</v>
      </c>
      <c r="AT1052" t="e">
        <v>#NAME?</v>
      </c>
    </row>
    <row r="1053" spans="41:46" x14ac:dyDescent="0.35">
      <c r="AO1053" t="s">
        <v>28</v>
      </c>
      <c r="AP1053">
        <v>57</v>
      </c>
      <c r="AQ1053" t="s">
        <v>27</v>
      </c>
      <c r="AR1053" t="e">
        <v>#NAME?</v>
      </c>
      <c r="AS1053">
        <v>57</v>
      </c>
      <c r="AT1053" t="e">
        <v>#NAME?</v>
      </c>
    </row>
    <row r="1054" spans="41:46" x14ac:dyDescent="0.35">
      <c r="AO1054" t="s">
        <v>32</v>
      </c>
      <c r="AP1054">
        <v>57</v>
      </c>
      <c r="AQ1054" t="s">
        <v>27</v>
      </c>
      <c r="AR1054" t="e">
        <v>#NAME?</v>
      </c>
      <c r="AS1054">
        <v>57</v>
      </c>
      <c r="AT1054" t="e">
        <v>#NAME?</v>
      </c>
    </row>
    <row r="1055" spans="41:46" x14ac:dyDescent="0.35">
      <c r="AO1055" t="s">
        <v>42</v>
      </c>
      <c r="AP1055">
        <v>57</v>
      </c>
      <c r="AQ1055" t="s">
        <v>27</v>
      </c>
      <c r="AR1055" t="e">
        <v>#NAME?</v>
      </c>
      <c r="AS1055">
        <v>57</v>
      </c>
      <c r="AT1055" t="e">
        <v>#NAME?</v>
      </c>
    </row>
    <row r="1056" spans="41:46" x14ac:dyDescent="0.35">
      <c r="AO1056" t="s">
        <v>34</v>
      </c>
      <c r="AP1056">
        <v>57</v>
      </c>
      <c r="AQ1056" t="s">
        <v>27</v>
      </c>
      <c r="AR1056" t="e">
        <v>#NAME?</v>
      </c>
      <c r="AS1056">
        <v>57</v>
      </c>
      <c r="AT1056" t="e">
        <v>#NAME?</v>
      </c>
    </row>
    <row r="1057" spans="41:46" x14ac:dyDescent="0.35">
      <c r="AO1057" t="s">
        <v>28</v>
      </c>
      <c r="AP1057">
        <v>57</v>
      </c>
      <c r="AQ1057" t="s">
        <v>27</v>
      </c>
      <c r="AR1057" t="e">
        <v>#NAME?</v>
      </c>
      <c r="AS1057">
        <v>57</v>
      </c>
      <c r="AT1057" t="e">
        <v>#NAME?</v>
      </c>
    </row>
    <row r="1058" spans="41:46" x14ac:dyDescent="0.35">
      <c r="AO1058" t="s">
        <v>30</v>
      </c>
      <c r="AP1058">
        <v>57</v>
      </c>
      <c r="AQ1058" t="s">
        <v>27</v>
      </c>
      <c r="AR1058" t="e">
        <v>#NAME?</v>
      </c>
      <c r="AS1058">
        <v>57</v>
      </c>
      <c r="AT1058" t="e">
        <v>#NAME?</v>
      </c>
    </row>
    <row r="1059" spans="41:46" x14ac:dyDescent="0.35">
      <c r="AO1059" t="s">
        <v>36</v>
      </c>
      <c r="AP1059">
        <v>57</v>
      </c>
      <c r="AQ1059" t="s">
        <v>27</v>
      </c>
      <c r="AR1059" t="e">
        <v>#NAME?</v>
      </c>
      <c r="AS1059">
        <v>57</v>
      </c>
      <c r="AT1059" t="e">
        <v>#NAME?</v>
      </c>
    </row>
    <row r="1060" spans="41:46" x14ac:dyDescent="0.35">
      <c r="AO1060" t="s">
        <v>42</v>
      </c>
      <c r="AP1060">
        <v>57</v>
      </c>
      <c r="AQ1060" t="s">
        <v>27</v>
      </c>
      <c r="AR1060" t="e">
        <v>#NAME?</v>
      </c>
      <c r="AS1060">
        <v>57</v>
      </c>
      <c r="AT1060" t="e">
        <v>#NAME?</v>
      </c>
    </row>
    <row r="1061" spans="41:46" x14ac:dyDescent="0.35">
      <c r="AO1061" t="s">
        <v>30</v>
      </c>
      <c r="AP1061">
        <v>57</v>
      </c>
      <c r="AQ1061" t="s">
        <v>27</v>
      </c>
      <c r="AR1061" t="e">
        <v>#NAME?</v>
      </c>
      <c r="AS1061">
        <v>57</v>
      </c>
      <c r="AT1061" t="e">
        <v>#NAME?</v>
      </c>
    </row>
    <row r="1062" spans="41:46" x14ac:dyDescent="0.35">
      <c r="AO1062" t="s">
        <v>32</v>
      </c>
      <c r="AP1062">
        <v>57</v>
      </c>
      <c r="AQ1062" t="s">
        <v>27</v>
      </c>
      <c r="AR1062" t="e">
        <v>#NAME?</v>
      </c>
      <c r="AS1062">
        <v>57</v>
      </c>
      <c r="AT1062" t="e">
        <v>#NAME?</v>
      </c>
    </row>
    <row r="1063" spans="41:46" x14ac:dyDescent="0.35">
      <c r="AO1063" t="s">
        <v>42</v>
      </c>
      <c r="AP1063">
        <v>57</v>
      </c>
      <c r="AQ1063" t="s">
        <v>27</v>
      </c>
      <c r="AR1063" t="e">
        <v>#NAME?</v>
      </c>
      <c r="AS1063">
        <v>57</v>
      </c>
      <c r="AT1063" t="e">
        <v>#NAME?</v>
      </c>
    </row>
    <row r="1064" spans="41:46" x14ac:dyDescent="0.35">
      <c r="AO1064" t="s">
        <v>32</v>
      </c>
      <c r="AP1064">
        <v>57</v>
      </c>
      <c r="AQ1064" t="s">
        <v>27</v>
      </c>
      <c r="AR1064" t="e">
        <v>#NAME?</v>
      </c>
      <c r="AS1064">
        <v>57</v>
      </c>
      <c r="AT1064" t="e">
        <v>#NAME?</v>
      </c>
    </row>
    <row r="1065" spans="41:46" x14ac:dyDescent="0.35">
      <c r="AO1065" t="s">
        <v>44</v>
      </c>
      <c r="AP1065">
        <v>57</v>
      </c>
      <c r="AQ1065" t="s">
        <v>27</v>
      </c>
      <c r="AR1065" t="e">
        <v>#NAME?</v>
      </c>
      <c r="AS1065">
        <v>57</v>
      </c>
      <c r="AT1065" t="e">
        <v>#NAME?</v>
      </c>
    </row>
    <row r="1066" spans="41:46" x14ac:dyDescent="0.35">
      <c r="AO1066" t="s">
        <v>26</v>
      </c>
      <c r="AP1066">
        <v>57</v>
      </c>
      <c r="AQ1066" t="s">
        <v>27</v>
      </c>
      <c r="AR1066" t="e">
        <v>#NAME?</v>
      </c>
      <c r="AS1066">
        <v>57</v>
      </c>
      <c r="AT1066" t="e">
        <v>#NAME?</v>
      </c>
    </row>
    <row r="1067" spans="41:46" x14ac:dyDescent="0.35">
      <c r="AO1067" t="s">
        <v>34</v>
      </c>
      <c r="AP1067">
        <v>57</v>
      </c>
      <c r="AQ1067" t="s">
        <v>27</v>
      </c>
      <c r="AR1067" t="e">
        <v>#NAME?</v>
      </c>
      <c r="AS1067">
        <v>57</v>
      </c>
      <c r="AT1067" t="e">
        <v>#NAME?</v>
      </c>
    </row>
    <row r="1068" spans="41:46" x14ac:dyDescent="0.35">
      <c r="AO1068" t="s">
        <v>32</v>
      </c>
      <c r="AP1068">
        <v>57</v>
      </c>
      <c r="AQ1068" t="s">
        <v>27</v>
      </c>
      <c r="AR1068" t="e">
        <v>#NAME?</v>
      </c>
      <c r="AS1068">
        <v>57</v>
      </c>
      <c r="AT1068" t="e">
        <v>#NAME?</v>
      </c>
    </row>
    <row r="1069" spans="41:46" x14ac:dyDescent="0.35">
      <c r="AO1069" t="s">
        <v>44</v>
      </c>
      <c r="AP1069">
        <v>57</v>
      </c>
      <c r="AQ1069" t="s">
        <v>27</v>
      </c>
      <c r="AR1069" t="e">
        <v>#NAME?</v>
      </c>
      <c r="AS1069">
        <v>57</v>
      </c>
      <c r="AT1069" t="e">
        <v>#NAME?</v>
      </c>
    </row>
    <row r="1070" spans="41:46" x14ac:dyDescent="0.35">
      <c r="AO1070" t="s">
        <v>36</v>
      </c>
      <c r="AP1070">
        <v>57</v>
      </c>
      <c r="AQ1070" t="s">
        <v>27</v>
      </c>
      <c r="AR1070" t="e">
        <v>#NAME?</v>
      </c>
      <c r="AS1070">
        <v>57</v>
      </c>
      <c r="AT1070" t="e">
        <v>#NAME?</v>
      </c>
    </row>
    <row r="1071" spans="41:46" x14ac:dyDescent="0.35">
      <c r="AO1071" t="s">
        <v>35</v>
      </c>
      <c r="AP1071">
        <v>57</v>
      </c>
      <c r="AQ1071" t="s">
        <v>27</v>
      </c>
      <c r="AR1071" t="e">
        <v>#NAME?</v>
      </c>
      <c r="AS1071">
        <v>57</v>
      </c>
      <c r="AT1071" t="e">
        <v>#NAME?</v>
      </c>
    </row>
    <row r="1072" spans="41:46" x14ac:dyDescent="0.35">
      <c r="AO1072" t="s">
        <v>42</v>
      </c>
      <c r="AP1072">
        <v>57</v>
      </c>
      <c r="AQ1072" t="s">
        <v>27</v>
      </c>
      <c r="AR1072" t="e">
        <v>#NAME?</v>
      </c>
      <c r="AS1072">
        <v>57</v>
      </c>
      <c r="AT1072" t="e">
        <v>#NAME?</v>
      </c>
    </row>
    <row r="1073" spans="41:46" x14ac:dyDescent="0.35">
      <c r="AO1073" t="s">
        <v>35</v>
      </c>
      <c r="AP1073">
        <v>57</v>
      </c>
      <c r="AQ1073" t="s">
        <v>27</v>
      </c>
      <c r="AR1073" t="e">
        <v>#NAME?</v>
      </c>
      <c r="AS1073">
        <v>57</v>
      </c>
      <c r="AT1073" t="e">
        <v>#NAME?</v>
      </c>
    </row>
    <row r="1074" spans="41:46" x14ac:dyDescent="0.35">
      <c r="AO1074" t="s">
        <v>32</v>
      </c>
      <c r="AP1074">
        <v>57</v>
      </c>
      <c r="AQ1074" t="s">
        <v>27</v>
      </c>
      <c r="AR1074" t="e">
        <v>#NAME?</v>
      </c>
      <c r="AS1074">
        <v>57</v>
      </c>
      <c r="AT1074" t="e">
        <v>#NAME?</v>
      </c>
    </row>
    <row r="1075" spans="41:46" x14ac:dyDescent="0.35">
      <c r="AO1075" t="s">
        <v>30</v>
      </c>
      <c r="AP1075">
        <v>57</v>
      </c>
      <c r="AQ1075" t="s">
        <v>27</v>
      </c>
      <c r="AR1075" t="e">
        <v>#NAME?</v>
      </c>
      <c r="AS1075">
        <v>57</v>
      </c>
      <c r="AT1075" t="e">
        <v>#NAME?</v>
      </c>
    </row>
    <row r="1076" spans="41:46" x14ac:dyDescent="0.35">
      <c r="AO1076" t="s">
        <v>36</v>
      </c>
      <c r="AP1076">
        <v>57</v>
      </c>
      <c r="AQ1076" t="s">
        <v>27</v>
      </c>
      <c r="AR1076" t="e">
        <v>#NAME?</v>
      </c>
      <c r="AS1076">
        <v>57</v>
      </c>
      <c r="AT1076" t="e">
        <v>#NAME?</v>
      </c>
    </row>
    <row r="1077" spans="41:46" x14ac:dyDescent="0.35">
      <c r="AO1077" t="s">
        <v>36</v>
      </c>
      <c r="AP1077">
        <v>57</v>
      </c>
      <c r="AQ1077" t="s">
        <v>27</v>
      </c>
      <c r="AR1077" t="e">
        <v>#NAME?</v>
      </c>
      <c r="AS1077">
        <v>57</v>
      </c>
      <c r="AT1077" t="e">
        <v>#NAME?</v>
      </c>
    </row>
    <row r="1078" spans="41:46" x14ac:dyDescent="0.35">
      <c r="AO1078" t="s">
        <v>26</v>
      </c>
      <c r="AP1078">
        <v>57</v>
      </c>
      <c r="AQ1078" t="s">
        <v>27</v>
      </c>
      <c r="AR1078" t="e">
        <v>#NAME?</v>
      </c>
      <c r="AS1078">
        <v>57</v>
      </c>
      <c r="AT1078" t="e">
        <v>#NAME?</v>
      </c>
    </row>
    <row r="1079" spans="41:46" x14ac:dyDescent="0.35">
      <c r="AO1079" t="s">
        <v>32</v>
      </c>
      <c r="AP1079">
        <v>57</v>
      </c>
      <c r="AQ1079" t="s">
        <v>27</v>
      </c>
      <c r="AR1079" t="e">
        <v>#NAME?</v>
      </c>
      <c r="AS1079">
        <v>57</v>
      </c>
      <c r="AT1079" t="e">
        <v>#NAME?</v>
      </c>
    </row>
    <row r="1080" spans="41:46" x14ac:dyDescent="0.35">
      <c r="AO1080" t="s">
        <v>28</v>
      </c>
      <c r="AP1080">
        <v>57</v>
      </c>
      <c r="AQ1080" t="s">
        <v>27</v>
      </c>
      <c r="AR1080" t="e">
        <v>#NAME?</v>
      </c>
      <c r="AS1080">
        <v>57</v>
      </c>
      <c r="AT1080" t="e">
        <v>#NAME?</v>
      </c>
    </row>
    <row r="1081" spans="41:46" x14ac:dyDescent="0.35">
      <c r="AO1081" t="s">
        <v>30</v>
      </c>
      <c r="AP1081">
        <v>57</v>
      </c>
      <c r="AQ1081" t="s">
        <v>27</v>
      </c>
      <c r="AR1081" t="e">
        <v>#NAME?</v>
      </c>
      <c r="AS1081">
        <v>57</v>
      </c>
      <c r="AT1081" t="e">
        <v>#NAME?</v>
      </c>
    </row>
    <row r="1082" spans="41:46" x14ac:dyDescent="0.35">
      <c r="AO1082" t="s">
        <v>26</v>
      </c>
      <c r="AP1082">
        <v>57</v>
      </c>
      <c r="AQ1082" t="s">
        <v>27</v>
      </c>
      <c r="AR1082" t="e">
        <v>#NAME?</v>
      </c>
      <c r="AS1082">
        <v>57</v>
      </c>
      <c r="AT1082" t="e">
        <v>#NAME?</v>
      </c>
    </row>
    <row r="1083" spans="41:46" x14ac:dyDescent="0.35">
      <c r="AO1083" t="s">
        <v>36</v>
      </c>
      <c r="AP1083">
        <v>57</v>
      </c>
      <c r="AQ1083" t="s">
        <v>27</v>
      </c>
      <c r="AR1083" t="e">
        <v>#NAME?</v>
      </c>
      <c r="AS1083">
        <v>57</v>
      </c>
      <c r="AT1083" t="e">
        <v>#NAME?</v>
      </c>
    </row>
    <row r="1084" spans="41:46" x14ac:dyDescent="0.35">
      <c r="AO1084" t="s">
        <v>26</v>
      </c>
      <c r="AP1084">
        <v>57</v>
      </c>
      <c r="AQ1084" t="s">
        <v>27</v>
      </c>
      <c r="AR1084" t="e">
        <v>#NAME?</v>
      </c>
      <c r="AS1084">
        <v>57</v>
      </c>
      <c r="AT1084" t="e">
        <v>#NAME?</v>
      </c>
    </row>
    <row r="1085" spans="41:46" x14ac:dyDescent="0.35">
      <c r="AO1085" t="s">
        <v>35</v>
      </c>
      <c r="AP1085">
        <v>57</v>
      </c>
      <c r="AQ1085" t="s">
        <v>27</v>
      </c>
      <c r="AR1085" t="e">
        <v>#NAME?</v>
      </c>
      <c r="AS1085">
        <v>57</v>
      </c>
      <c r="AT1085" t="e">
        <v>#NAME?</v>
      </c>
    </row>
    <row r="1086" spans="41:46" x14ac:dyDescent="0.35">
      <c r="AO1086" t="s">
        <v>37</v>
      </c>
      <c r="AP1086">
        <v>57</v>
      </c>
      <c r="AQ1086" t="s">
        <v>27</v>
      </c>
      <c r="AR1086" t="e">
        <v>#NAME?</v>
      </c>
      <c r="AS1086">
        <v>57</v>
      </c>
      <c r="AT1086" t="e">
        <v>#NAME?</v>
      </c>
    </row>
    <row r="1087" spans="41:46" x14ac:dyDescent="0.35">
      <c r="AO1087" t="s">
        <v>32</v>
      </c>
      <c r="AP1087">
        <v>57</v>
      </c>
      <c r="AQ1087" t="s">
        <v>27</v>
      </c>
      <c r="AR1087" t="e">
        <v>#NAME?</v>
      </c>
      <c r="AS1087">
        <v>57</v>
      </c>
      <c r="AT1087" t="e">
        <v>#NAME?</v>
      </c>
    </row>
    <row r="1088" spans="41:46" x14ac:dyDescent="0.35">
      <c r="AO1088" t="s">
        <v>36</v>
      </c>
      <c r="AP1088">
        <v>57</v>
      </c>
      <c r="AQ1088" t="s">
        <v>27</v>
      </c>
      <c r="AR1088" t="e">
        <v>#NAME?</v>
      </c>
      <c r="AS1088">
        <v>57</v>
      </c>
      <c r="AT1088" t="e">
        <v>#NAME?</v>
      </c>
    </row>
    <row r="1089" spans="41:46" x14ac:dyDescent="0.35">
      <c r="AO1089" t="s">
        <v>32</v>
      </c>
      <c r="AP1089">
        <v>57</v>
      </c>
      <c r="AQ1089" t="s">
        <v>27</v>
      </c>
      <c r="AR1089" t="e">
        <v>#NAME?</v>
      </c>
      <c r="AS1089">
        <v>57</v>
      </c>
      <c r="AT1089" t="e">
        <v>#NAME?</v>
      </c>
    </row>
    <row r="1090" spans="41:46" x14ac:dyDescent="0.35">
      <c r="AO1090" t="s">
        <v>36</v>
      </c>
      <c r="AP1090">
        <v>57</v>
      </c>
      <c r="AQ1090" t="s">
        <v>27</v>
      </c>
      <c r="AR1090" t="e">
        <v>#NAME?</v>
      </c>
      <c r="AS1090">
        <v>57</v>
      </c>
      <c r="AT1090" t="e">
        <v>#NAME?</v>
      </c>
    </row>
    <row r="1091" spans="41:46" x14ac:dyDescent="0.35">
      <c r="AO1091" t="s">
        <v>37</v>
      </c>
      <c r="AP1091">
        <v>57</v>
      </c>
      <c r="AQ1091" t="s">
        <v>27</v>
      </c>
      <c r="AR1091" t="e">
        <v>#NAME?</v>
      </c>
      <c r="AS1091">
        <v>57</v>
      </c>
      <c r="AT1091" t="e">
        <v>#NAME?</v>
      </c>
    </row>
    <row r="1092" spans="41:46" x14ac:dyDescent="0.35">
      <c r="AO1092" t="s">
        <v>34</v>
      </c>
      <c r="AP1092">
        <v>57</v>
      </c>
      <c r="AQ1092" t="s">
        <v>27</v>
      </c>
      <c r="AR1092" t="e">
        <v>#NAME?</v>
      </c>
      <c r="AS1092">
        <v>57</v>
      </c>
      <c r="AT1092" t="e">
        <v>#NAME?</v>
      </c>
    </row>
    <row r="1093" spans="41:46" x14ac:dyDescent="0.35">
      <c r="AO1093" t="s">
        <v>28</v>
      </c>
      <c r="AP1093">
        <v>57</v>
      </c>
      <c r="AQ1093" t="s">
        <v>27</v>
      </c>
      <c r="AR1093" t="e">
        <v>#NAME?</v>
      </c>
      <c r="AS1093">
        <v>57</v>
      </c>
      <c r="AT1093" t="e">
        <v>#NAME?</v>
      </c>
    </row>
    <row r="1094" spans="41:46" x14ac:dyDescent="0.35">
      <c r="AO1094" t="s">
        <v>34</v>
      </c>
      <c r="AP1094">
        <v>57</v>
      </c>
      <c r="AQ1094" t="s">
        <v>27</v>
      </c>
      <c r="AR1094" t="e">
        <v>#NAME?</v>
      </c>
      <c r="AS1094">
        <v>57</v>
      </c>
      <c r="AT1094" t="e">
        <v>#NAME?</v>
      </c>
    </row>
    <row r="1095" spans="41:46" x14ac:dyDescent="0.35">
      <c r="AO1095" t="s">
        <v>37</v>
      </c>
      <c r="AP1095">
        <v>57</v>
      </c>
      <c r="AQ1095" t="s">
        <v>27</v>
      </c>
      <c r="AR1095" t="e">
        <v>#NAME?</v>
      </c>
      <c r="AS1095">
        <v>57</v>
      </c>
      <c r="AT1095" t="e">
        <v>#NAME?</v>
      </c>
    </row>
    <row r="1096" spans="41:46" x14ac:dyDescent="0.35">
      <c r="AO1096" t="s">
        <v>42</v>
      </c>
      <c r="AP1096">
        <v>57</v>
      </c>
      <c r="AQ1096" t="s">
        <v>27</v>
      </c>
      <c r="AR1096" t="e">
        <v>#NAME?</v>
      </c>
      <c r="AS1096">
        <v>57</v>
      </c>
      <c r="AT1096" t="e">
        <v>#NAME?</v>
      </c>
    </row>
    <row r="1097" spans="41:46" x14ac:dyDescent="0.35">
      <c r="AO1097" t="s">
        <v>35</v>
      </c>
      <c r="AP1097">
        <v>57</v>
      </c>
      <c r="AQ1097" t="s">
        <v>27</v>
      </c>
      <c r="AR1097" t="e">
        <v>#NAME?</v>
      </c>
      <c r="AS1097">
        <v>57</v>
      </c>
      <c r="AT1097" t="e">
        <v>#NAME?</v>
      </c>
    </row>
    <row r="1098" spans="41:46" x14ac:dyDescent="0.35">
      <c r="AO1098" t="s">
        <v>44</v>
      </c>
      <c r="AP1098">
        <v>57</v>
      </c>
      <c r="AQ1098" t="s">
        <v>27</v>
      </c>
      <c r="AR1098" t="e">
        <v>#NAME?</v>
      </c>
      <c r="AS1098">
        <v>57</v>
      </c>
      <c r="AT1098" t="e">
        <v>#NAME?</v>
      </c>
    </row>
    <row r="1099" spans="41:46" x14ac:dyDescent="0.35">
      <c r="AO1099" t="s">
        <v>30</v>
      </c>
      <c r="AP1099">
        <v>57</v>
      </c>
      <c r="AQ1099" t="s">
        <v>27</v>
      </c>
      <c r="AR1099" t="e">
        <v>#NAME?</v>
      </c>
      <c r="AS1099">
        <v>57</v>
      </c>
      <c r="AT1099" t="e">
        <v>#NAME?</v>
      </c>
    </row>
    <row r="1100" spans="41:46" x14ac:dyDescent="0.35">
      <c r="AO1100" t="s">
        <v>34</v>
      </c>
      <c r="AP1100">
        <v>57</v>
      </c>
      <c r="AQ1100" t="s">
        <v>27</v>
      </c>
      <c r="AR1100" t="e">
        <v>#NAME?</v>
      </c>
      <c r="AS1100">
        <v>57</v>
      </c>
      <c r="AT1100" t="e">
        <v>#NAME?</v>
      </c>
    </row>
    <row r="1101" spans="41:46" x14ac:dyDescent="0.35">
      <c r="AO1101" t="s">
        <v>26</v>
      </c>
      <c r="AP1101">
        <v>57</v>
      </c>
      <c r="AQ1101" t="s">
        <v>27</v>
      </c>
      <c r="AR1101" t="e">
        <v>#NAME?</v>
      </c>
      <c r="AS1101">
        <v>57</v>
      </c>
      <c r="AT1101" t="e">
        <v>#NAME?</v>
      </c>
    </row>
    <row r="1102" spans="41:46" x14ac:dyDescent="0.35">
      <c r="AO1102" t="s">
        <v>32</v>
      </c>
      <c r="AP1102">
        <v>57</v>
      </c>
      <c r="AQ1102" t="s">
        <v>27</v>
      </c>
      <c r="AR1102" t="e">
        <v>#NAME?</v>
      </c>
      <c r="AS1102">
        <v>57</v>
      </c>
      <c r="AT1102" t="e">
        <v>#NAME?</v>
      </c>
    </row>
    <row r="1103" spans="41:46" x14ac:dyDescent="0.35">
      <c r="AO1103" t="s">
        <v>30</v>
      </c>
      <c r="AP1103">
        <v>57</v>
      </c>
      <c r="AQ1103" t="s">
        <v>27</v>
      </c>
      <c r="AR1103" t="e">
        <v>#NAME?</v>
      </c>
      <c r="AS1103">
        <v>57</v>
      </c>
      <c r="AT1103" t="e">
        <v>#NAME?</v>
      </c>
    </row>
    <row r="1104" spans="41:46" x14ac:dyDescent="0.35">
      <c r="AO1104" t="s">
        <v>44</v>
      </c>
      <c r="AP1104">
        <v>57</v>
      </c>
      <c r="AQ1104" t="s">
        <v>27</v>
      </c>
      <c r="AR1104" t="e">
        <v>#NAME?</v>
      </c>
      <c r="AS1104">
        <v>57</v>
      </c>
      <c r="AT1104" t="e">
        <v>#NAME?</v>
      </c>
    </row>
    <row r="1105" spans="41:46" x14ac:dyDescent="0.35">
      <c r="AO1105" t="s">
        <v>44</v>
      </c>
      <c r="AP1105">
        <v>57</v>
      </c>
      <c r="AQ1105" t="s">
        <v>27</v>
      </c>
      <c r="AR1105" t="e">
        <v>#NAME?</v>
      </c>
      <c r="AS1105">
        <v>57</v>
      </c>
      <c r="AT1105" t="e">
        <v>#NAME?</v>
      </c>
    </row>
    <row r="1106" spans="41:46" x14ac:dyDescent="0.35">
      <c r="AO1106" t="s">
        <v>30</v>
      </c>
      <c r="AP1106">
        <v>57</v>
      </c>
      <c r="AQ1106" t="s">
        <v>27</v>
      </c>
      <c r="AR1106" t="e">
        <v>#NAME?</v>
      </c>
      <c r="AS1106">
        <v>57</v>
      </c>
      <c r="AT1106" t="e">
        <v>#NAME?</v>
      </c>
    </row>
    <row r="1107" spans="41:46" x14ac:dyDescent="0.35">
      <c r="AO1107" t="s">
        <v>26</v>
      </c>
      <c r="AP1107">
        <v>56</v>
      </c>
      <c r="AQ1107" t="s">
        <v>27</v>
      </c>
      <c r="AR1107" t="e">
        <v>#NAME?</v>
      </c>
      <c r="AS1107">
        <v>56</v>
      </c>
      <c r="AT1107" t="e">
        <v>#NAME?</v>
      </c>
    </row>
    <row r="1108" spans="41:46" x14ac:dyDescent="0.35">
      <c r="AO1108" t="s">
        <v>30</v>
      </c>
      <c r="AP1108">
        <v>56</v>
      </c>
      <c r="AQ1108" t="s">
        <v>27</v>
      </c>
      <c r="AR1108" t="e">
        <v>#NAME?</v>
      </c>
      <c r="AS1108">
        <v>56</v>
      </c>
      <c r="AT1108" t="e">
        <v>#NAME?</v>
      </c>
    </row>
    <row r="1109" spans="41:46" x14ac:dyDescent="0.35">
      <c r="AO1109" t="s">
        <v>34</v>
      </c>
      <c r="AP1109">
        <v>56</v>
      </c>
      <c r="AQ1109" t="s">
        <v>27</v>
      </c>
      <c r="AR1109" t="e">
        <v>#NAME?</v>
      </c>
      <c r="AS1109">
        <v>56</v>
      </c>
      <c r="AT1109" t="e">
        <v>#NAME?</v>
      </c>
    </row>
    <row r="1110" spans="41:46" x14ac:dyDescent="0.35">
      <c r="AO1110" t="s">
        <v>37</v>
      </c>
      <c r="AP1110">
        <v>56</v>
      </c>
      <c r="AQ1110" t="s">
        <v>27</v>
      </c>
      <c r="AR1110" t="e">
        <v>#NAME?</v>
      </c>
      <c r="AS1110">
        <v>56</v>
      </c>
      <c r="AT1110" t="e">
        <v>#NAME?</v>
      </c>
    </row>
    <row r="1111" spans="41:46" x14ac:dyDescent="0.35">
      <c r="AO1111" t="s">
        <v>28</v>
      </c>
      <c r="AP1111">
        <v>56</v>
      </c>
      <c r="AQ1111" t="s">
        <v>27</v>
      </c>
      <c r="AR1111" t="e">
        <v>#NAME?</v>
      </c>
      <c r="AS1111">
        <v>56</v>
      </c>
      <c r="AT1111" t="e">
        <v>#NAME?</v>
      </c>
    </row>
    <row r="1112" spans="41:46" x14ac:dyDescent="0.35">
      <c r="AO1112" t="s">
        <v>36</v>
      </c>
      <c r="AP1112">
        <v>56</v>
      </c>
      <c r="AQ1112" t="s">
        <v>27</v>
      </c>
      <c r="AR1112" t="e">
        <v>#NAME?</v>
      </c>
      <c r="AS1112">
        <v>56</v>
      </c>
      <c r="AT1112" t="e">
        <v>#NAME?</v>
      </c>
    </row>
    <row r="1113" spans="41:46" x14ac:dyDescent="0.35">
      <c r="AO1113" t="s">
        <v>32</v>
      </c>
      <c r="AP1113">
        <v>56</v>
      </c>
      <c r="AQ1113" t="s">
        <v>27</v>
      </c>
      <c r="AR1113" t="e">
        <v>#NAME?</v>
      </c>
      <c r="AS1113">
        <v>56</v>
      </c>
      <c r="AT1113" t="e">
        <v>#NAME?</v>
      </c>
    </row>
    <row r="1114" spans="41:46" x14ac:dyDescent="0.35">
      <c r="AO1114" t="s">
        <v>42</v>
      </c>
      <c r="AP1114">
        <v>56</v>
      </c>
      <c r="AQ1114" t="s">
        <v>27</v>
      </c>
      <c r="AR1114" t="e">
        <v>#NAME?</v>
      </c>
      <c r="AS1114">
        <v>56</v>
      </c>
      <c r="AT1114" t="e">
        <v>#NAME?</v>
      </c>
    </row>
    <row r="1115" spans="41:46" x14ac:dyDescent="0.35">
      <c r="AO1115" t="s">
        <v>28</v>
      </c>
      <c r="AP1115">
        <v>56</v>
      </c>
      <c r="AQ1115" t="s">
        <v>27</v>
      </c>
      <c r="AR1115" t="e">
        <v>#NAME?</v>
      </c>
      <c r="AS1115">
        <v>56</v>
      </c>
      <c r="AT1115" t="e">
        <v>#NAME?</v>
      </c>
    </row>
    <row r="1116" spans="41:46" x14ac:dyDescent="0.35">
      <c r="AO1116" t="s">
        <v>28</v>
      </c>
      <c r="AP1116">
        <v>56</v>
      </c>
      <c r="AQ1116" t="s">
        <v>27</v>
      </c>
      <c r="AR1116" t="e">
        <v>#NAME?</v>
      </c>
      <c r="AS1116">
        <v>56</v>
      </c>
      <c r="AT1116" t="e">
        <v>#NAME?</v>
      </c>
    </row>
    <row r="1117" spans="41:46" x14ac:dyDescent="0.35">
      <c r="AO1117" t="s">
        <v>42</v>
      </c>
      <c r="AP1117">
        <v>56</v>
      </c>
      <c r="AQ1117" t="s">
        <v>27</v>
      </c>
      <c r="AR1117" t="e">
        <v>#NAME?</v>
      </c>
      <c r="AS1117">
        <v>56</v>
      </c>
      <c r="AT1117" t="e">
        <v>#NAME?</v>
      </c>
    </row>
    <row r="1118" spans="41:46" x14ac:dyDescent="0.35">
      <c r="AO1118" t="s">
        <v>28</v>
      </c>
      <c r="AP1118">
        <v>56</v>
      </c>
      <c r="AQ1118" t="s">
        <v>27</v>
      </c>
      <c r="AR1118" t="e">
        <v>#NAME?</v>
      </c>
      <c r="AS1118">
        <v>56</v>
      </c>
      <c r="AT1118" t="e">
        <v>#NAME?</v>
      </c>
    </row>
    <row r="1119" spans="41:46" x14ac:dyDescent="0.35">
      <c r="AO1119" t="s">
        <v>42</v>
      </c>
      <c r="AP1119">
        <v>56</v>
      </c>
      <c r="AQ1119" t="s">
        <v>27</v>
      </c>
      <c r="AR1119" t="e">
        <v>#NAME?</v>
      </c>
      <c r="AS1119">
        <v>56</v>
      </c>
      <c r="AT1119" t="e">
        <v>#NAME?</v>
      </c>
    </row>
    <row r="1120" spans="41:46" x14ac:dyDescent="0.35">
      <c r="AO1120" t="s">
        <v>26</v>
      </c>
      <c r="AP1120">
        <v>56</v>
      </c>
      <c r="AQ1120" t="s">
        <v>27</v>
      </c>
      <c r="AR1120" t="e">
        <v>#NAME?</v>
      </c>
      <c r="AS1120">
        <v>56</v>
      </c>
      <c r="AT1120" t="e">
        <v>#NAME?</v>
      </c>
    </row>
    <row r="1121" spans="41:46" x14ac:dyDescent="0.35">
      <c r="AO1121" t="s">
        <v>34</v>
      </c>
      <c r="AP1121">
        <v>56</v>
      </c>
      <c r="AQ1121" t="s">
        <v>27</v>
      </c>
      <c r="AR1121" t="e">
        <v>#NAME?</v>
      </c>
      <c r="AS1121">
        <v>56</v>
      </c>
      <c r="AT1121" t="e">
        <v>#NAME?</v>
      </c>
    </row>
    <row r="1122" spans="41:46" x14ac:dyDescent="0.35">
      <c r="AO1122" t="s">
        <v>34</v>
      </c>
      <c r="AP1122">
        <v>56</v>
      </c>
      <c r="AQ1122" t="s">
        <v>27</v>
      </c>
      <c r="AR1122" t="e">
        <v>#NAME?</v>
      </c>
      <c r="AS1122">
        <v>56</v>
      </c>
      <c r="AT1122" t="e">
        <v>#NAME?</v>
      </c>
    </row>
    <row r="1123" spans="41:46" x14ac:dyDescent="0.35">
      <c r="AO1123" t="s">
        <v>44</v>
      </c>
      <c r="AP1123">
        <v>56</v>
      </c>
      <c r="AQ1123" t="s">
        <v>27</v>
      </c>
      <c r="AR1123" t="e">
        <v>#NAME?</v>
      </c>
      <c r="AS1123">
        <v>56</v>
      </c>
      <c r="AT1123" t="e">
        <v>#NAME?</v>
      </c>
    </row>
    <row r="1124" spans="41:46" x14ac:dyDescent="0.35">
      <c r="AO1124" t="s">
        <v>44</v>
      </c>
      <c r="AP1124">
        <v>56</v>
      </c>
      <c r="AQ1124" t="s">
        <v>27</v>
      </c>
      <c r="AR1124" t="e">
        <v>#NAME?</v>
      </c>
      <c r="AS1124">
        <v>56</v>
      </c>
      <c r="AT1124" t="e">
        <v>#NAME?</v>
      </c>
    </row>
    <row r="1125" spans="41:46" x14ac:dyDescent="0.35">
      <c r="AO1125" t="s">
        <v>44</v>
      </c>
      <c r="AP1125">
        <v>56</v>
      </c>
      <c r="AQ1125" t="s">
        <v>27</v>
      </c>
      <c r="AR1125" t="e">
        <v>#NAME?</v>
      </c>
      <c r="AS1125">
        <v>56</v>
      </c>
      <c r="AT1125" t="e">
        <v>#NAME?</v>
      </c>
    </row>
    <row r="1126" spans="41:46" x14ac:dyDescent="0.35">
      <c r="AO1126" t="s">
        <v>34</v>
      </c>
      <c r="AP1126">
        <v>56</v>
      </c>
      <c r="AQ1126" t="s">
        <v>27</v>
      </c>
      <c r="AR1126" t="e">
        <v>#NAME?</v>
      </c>
      <c r="AS1126">
        <v>56</v>
      </c>
      <c r="AT1126" t="e">
        <v>#NAME?</v>
      </c>
    </row>
    <row r="1127" spans="41:46" x14ac:dyDescent="0.35">
      <c r="AO1127" t="s">
        <v>44</v>
      </c>
      <c r="AP1127">
        <v>56</v>
      </c>
      <c r="AQ1127" t="s">
        <v>27</v>
      </c>
      <c r="AR1127" t="e">
        <v>#NAME?</v>
      </c>
      <c r="AS1127">
        <v>56</v>
      </c>
      <c r="AT1127" t="e">
        <v>#NAME?</v>
      </c>
    </row>
    <row r="1128" spans="41:46" x14ac:dyDescent="0.35">
      <c r="AO1128" t="s">
        <v>32</v>
      </c>
      <c r="AP1128">
        <v>56</v>
      </c>
      <c r="AQ1128" t="s">
        <v>27</v>
      </c>
      <c r="AR1128" t="e">
        <v>#NAME?</v>
      </c>
      <c r="AS1128">
        <v>56</v>
      </c>
      <c r="AT1128" t="e">
        <v>#NAME?</v>
      </c>
    </row>
    <row r="1129" spans="41:46" x14ac:dyDescent="0.35">
      <c r="AO1129" t="s">
        <v>30</v>
      </c>
      <c r="AP1129">
        <v>56</v>
      </c>
      <c r="AQ1129" t="s">
        <v>27</v>
      </c>
      <c r="AR1129" t="e">
        <v>#NAME?</v>
      </c>
      <c r="AS1129">
        <v>56</v>
      </c>
      <c r="AT1129" t="e">
        <v>#NAME?</v>
      </c>
    </row>
    <row r="1130" spans="41:46" x14ac:dyDescent="0.35">
      <c r="AO1130" t="s">
        <v>37</v>
      </c>
      <c r="AP1130">
        <v>56</v>
      </c>
      <c r="AQ1130" t="s">
        <v>27</v>
      </c>
      <c r="AR1130" t="e">
        <v>#NAME?</v>
      </c>
      <c r="AS1130">
        <v>56</v>
      </c>
      <c r="AT1130" t="e">
        <v>#NAME?</v>
      </c>
    </row>
    <row r="1131" spans="41:46" x14ac:dyDescent="0.35">
      <c r="AO1131" t="s">
        <v>26</v>
      </c>
      <c r="AP1131">
        <v>56</v>
      </c>
      <c r="AQ1131" t="s">
        <v>27</v>
      </c>
      <c r="AR1131" t="e">
        <v>#NAME?</v>
      </c>
      <c r="AS1131">
        <v>56</v>
      </c>
      <c r="AT1131" t="e">
        <v>#NAME?</v>
      </c>
    </row>
    <row r="1132" spans="41:46" x14ac:dyDescent="0.35">
      <c r="AO1132" t="s">
        <v>36</v>
      </c>
      <c r="AP1132">
        <v>56</v>
      </c>
      <c r="AQ1132" t="s">
        <v>27</v>
      </c>
      <c r="AR1132" t="e">
        <v>#NAME?</v>
      </c>
      <c r="AS1132">
        <v>56</v>
      </c>
      <c r="AT1132" t="e">
        <v>#NAME?</v>
      </c>
    </row>
    <row r="1133" spans="41:46" x14ac:dyDescent="0.35">
      <c r="AO1133" t="s">
        <v>35</v>
      </c>
      <c r="AP1133">
        <v>56</v>
      </c>
      <c r="AQ1133" t="s">
        <v>27</v>
      </c>
      <c r="AR1133" t="e">
        <v>#NAME?</v>
      </c>
      <c r="AS1133">
        <v>56</v>
      </c>
      <c r="AT1133" t="e">
        <v>#NAME?</v>
      </c>
    </row>
    <row r="1134" spans="41:46" x14ac:dyDescent="0.35">
      <c r="AO1134" t="s">
        <v>44</v>
      </c>
      <c r="AP1134">
        <v>56</v>
      </c>
      <c r="AQ1134" t="s">
        <v>27</v>
      </c>
      <c r="AR1134" t="e">
        <v>#NAME?</v>
      </c>
      <c r="AS1134">
        <v>56</v>
      </c>
      <c r="AT1134" t="e">
        <v>#NAME?</v>
      </c>
    </row>
    <row r="1135" spans="41:46" x14ac:dyDescent="0.35">
      <c r="AO1135" t="s">
        <v>42</v>
      </c>
      <c r="AP1135">
        <v>56</v>
      </c>
      <c r="AQ1135" t="s">
        <v>27</v>
      </c>
      <c r="AR1135" t="e">
        <v>#NAME?</v>
      </c>
      <c r="AS1135">
        <v>56</v>
      </c>
      <c r="AT1135" t="e">
        <v>#NAME?</v>
      </c>
    </row>
    <row r="1136" spans="41:46" x14ac:dyDescent="0.35">
      <c r="AO1136" t="s">
        <v>26</v>
      </c>
      <c r="AP1136">
        <v>56</v>
      </c>
      <c r="AQ1136" t="s">
        <v>27</v>
      </c>
      <c r="AR1136" t="e">
        <v>#NAME?</v>
      </c>
      <c r="AS1136">
        <v>56</v>
      </c>
      <c r="AT1136" t="e">
        <v>#NAME?</v>
      </c>
    </row>
    <row r="1137" spans="41:46" x14ac:dyDescent="0.35">
      <c r="AO1137" t="s">
        <v>42</v>
      </c>
      <c r="AP1137">
        <v>56</v>
      </c>
      <c r="AQ1137" t="s">
        <v>27</v>
      </c>
      <c r="AR1137" t="e">
        <v>#NAME?</v>
      </c>
      <c r="AS1137">
        <v>56</v>
      </c>
      <c r="AT1137" t="e">
        <v>#NAME?</v>
      </c>
    </row>
    <row r="1138" spans="41:46" x14ac:dyDescent="0.35">
      <c r="AO1138" t="s">
        <v>28</v>
      </c>
      <c r="AP1138">
        <v>56</v>
      </c>
      <c r="AQ1138" t="s">
        <v>27</v>
      </c>
      <c r="AR1138" t="e">
        <v>#NAME?</v>
      </c>
      <c r="AS1138">
        <v>56</v>
      </c>
      <c r="AT1138" t="e">
        <v>#NAME?</v>
      </c>
    </row>
    <row r="1139" spans="41:46" x14ac:dyDescent="0.35">
      <c r="AO1139" t="s">
        <v>36</v>
      </c>
      <c r="AP1139">
        <v>56</v>
      </c>
      <c r="AQ1139" t="s">
        <v>27</v>
      </c>
      <c r="AR1139" t="e">
        <v>#NAME?</v>
      </c>
      <c r="AS1139">
        <v>56</v>
      </c>
      <c r="AT1139" t="e">
        <v>#NAME?</v>
      </c>
    </row>
    <row r="1140" spans="41:46" x14ac:dyDescent="0.35">
      <c r="AO1140" t="s">
        <v>35</v>
      </c>
      <c r="AP1140">
        <v>56</v>
      </c>
      <c r="AQ1140" t="s">
        <v>27</v>
      </c>
      <c r="AR1140" t="e">
        <v>#NAME?</v>
      </c>
      <c r="AS1140">
        <v>56</v>
      </c>
      <c r="AT1140" t="e">
        <v>#NAME?</v>
      </c>
    </row>
    <row r="1141" spans="41:46" x14ac:dyDescent="0.35">
      <c r="AO1141" t="s">
        <v>42</v>
      </c>
      <c r="AP1141">
        <v>56</v>
      </c>
      <c r="AQ1141" t="s">
        <v>27</v>
      </c>
      <c r="AR1141" t="e">
        <v>#NAME?</v>
      </c>
      <c r="AS1141">
        <v>56</v>
      </c>
      <c r="AT1141" t="e">
        <v>#NAME?</v>
      </c>
    </row>
    <row r="1142" spans="41:46" x14ac:dyDescent="0.35">
      <c r="AO1142" t="s">
        <v>26</v>
      </c>
      <c r="AP1142">
        <v>56</v>
      </c>
      <c r="AQ1142" t="s">
        <v>27</v>
      </c>
      <c r="AR1142" t="e">
        <v>#NAME?</v>
      </c>
      <c r="AS1142">
        <v>56</v>
      </c>
      <c r="AT1142" t="e">
        <v>#NAME?</v>
      </c>
    </row>
    <row r="1143" spans="41:46" x14ac:dyDescent="0.35">
      <c r="AO1143" t="s">
        <v>42</v>
      </c>
      <c r="AP1143">
        <v>56</v>
      </c>
      <c r="AQ1143" t="s">
        <v>27</v>
      </c>
      <c r="AR1143" t="e">
        <v>#NAME?</v>
      </c>
      <c r="AS1143">
        <v>56</v>
      </c>
      <c r="AT1143" t="e">
        <v>#NAME?</v>
      </c>
    </row>
    <row r="1144" spans="41:46" x14ac:dyDescent="0.35">
      <c r="AO1144" t="s">
        <v>26</v>
      </c>
      <c r="AP1144">
        <v>56</v>
      </c>
      <c r="AQ1144" t="s">
        <v>27</v>
      </c>
      <c r="AR1144" t="e">
        <v>#NAME?</v>
      </c>
      <c r="AS1144">
        <v>56</v>
      </c>
      <c r="AT1144" t="e">
        <v>#NAME?</v>
      </c>
    </row>
    <row r="1145" spans="41:46" x14ac:dyDescent="0.35">
      <c r="AO1145" t="s">
        <v>26</v>
      </c>
      <c r="AP1145">
        <v>56</v>
      </c>
      <c r="AQ1145" t="s">
        <v>27</v>
      </c>
      <c r="AR1145" t="e">
        <v>#NAME?</v>
      </c>
      <c r="AS1145">
        <v>56</v>
      </c>
      <c r="AT1145" t="e">
        <v>#NAME?</v>
      </c>
    </row>
    <row r="1146" spans="41:46" x14ac:dyDescent="0.35">
      <c r="AO1146" t="s">
        <v>36</v>
      </c>
      <c r="AP1146">
        <v>56</v>
      </c>
      <c r="AQ1146" t="s">
        <v>27</v>
      </c>
      <c r="AR1146" t="e">
        <v>#NAME?</v>
      </c>
      <c r="AS1146">
        <v>56</v>
      </c>
      <c r="AT1146" t="e">
        <v>#NAME?</v>
      </c>
    </row>
    <row r="1147" spans="41:46" x14ac:dyDescent="0.35">
      <c r="AO1147" t="s">
        <v>30</v>
      </c>
      <c r="AP1147">
        <v>56</v>
      </c>
      <c r="AQ1147" t="s">
        <v>27</v>
      </c>
      <c r="AR1147" t="e">
        <v>#NAME?</v>
      </c>
      <c r="AS1147">
        <v>56</v>
      </c>
      <c r="AT1147" t="e">
        <v>#NAME?</v>
      </c>
    </row>
    <row r="1148" spans="41:46" x14ac:dyDescent="0.35">
      <c r="AO1148" t="s">
        <v>36</v>
      </c>
      <c r="AP1148">
        <v>56</v>
      </c>
      <c r="AQ1148" t="s">
        <v>27</v>
      </c>
      <c r="AR1148" t="e">
        <v>#NAME?</v>
      </c>
      <c r="AS1148">
        <v>56</v>
      </c>
      <c r="AT1148" t="e">
        <v>#NAME?</v>
      </c>
    </row>
    <row r="1149" spans="41:46" x14ac:dyDescent="0.35">
      <c r="AO1149" t="s">
        <v>26</v>
      </c>
      <c r="AP1149">
        <v>56</v>
      </c>
      <c r="AQ1149" t="s">
        <v>27</v>
      </c>
      <c r="AR1149" t="e">
        <v>#NAME?</v>
      </c>
      <c r="AS1149">
        <v>56</v>
      </c>
      <c r="AT1149" t="e">
        <v>#NAME?</v>
      </c>
    </row>
    <row r="1150" spans="41:46" x14ac:dyDescent="0.35">
      <c r="AO1150" t="s">
        <v>32</v>
      </c>
      <c r="AP1150">
        <v>56</v>
      </c>
      <c r="AQ1150" t="s">
        <v>27</v>
      </c>
      <c r="AR1150" t="e">
        <v>#NAME?</v>
      </c>
      <c r="AS1150">
        <v>56</v>
      </c>
      <c r="AT1150" t="e">
        <v>#NAME?</v>
      </c>
    </row>
    <row r="1151" spans="41:46" x14ac:dyDescent="0.35">
      <c r="AO1151" t="s">
        <v>30</v>
      </c>
      <c r="AP1151">
        <v>56</v>
      </c>
      <c r="AQ1151" t="s">
        <v>27</v>
      </c>
      <c r="AR1151" t="e">
        <v>#NAME?</v>
      </c>
      <c r="AS1151">
        <v>56</v>
      </c>
      <c r="AT1151" t="e">
        <v>#NAME?</v>
      </c>
    </row>
    <row r="1152" spans="41:46" x14ac:dyDescent="0.35">
      <c r="AO1152" t="s">
        <v>30</v>
      </c>
      <c r="AP1152">
        <v>56</v>
      </c>
      <c r="AQ1152" t="s">
        <v>27</v>
      </c>
      <c r="AR1152" t="e">
        <v>#NAME?</v>
      </c>
      <c r="AS1152">
        <v>56</v>
      </c>
      <c r="AT1152" t="e">
        <v>#NAME?</v>
      </c>
    </row>
    <row r="1153" spans="41:46" x14ac:dyDescent="0.35">
      <c r="AO1153" t="s">
        <v>28</v>
      </c>
      <c r="AP1153">
        <v>56</v>
      </c>
      <c r="AQ1153" t="s">
        <v>27</v>
      </c>
      <c r="AR1153" t="e">
        <v>#NAME?</v>
      </c>
      <c r="AS1153">
        <v>56</v>
      </c>
      <c r="AT1153" t="e">
        <v>#NAME?</v>
      </c>
    </row>
    <row r="1154" spans="41:46" x14ac:dyDescent="0.35">
      <c r="AO1154" t="s">
        <v>28</v>
      </c>
      <c r="AP1154">
        <v>56</v>
      </c>
      <c r="AQ1154" t="s">
        <v>27</v>
      </c>
      <c r="AR1154" t="e">
        <v>#NAME?</v>
      </c>
      <c r="AS1154">
        <v>56</v>
      </c>
      <c r="AT1154" t="e">
        <v>#NAME?</v>
      </c>
    </row>
    <row r="1155" spans="41:46" x14ac:dyDescent="0.35">
      <c r="AO1155" t="s">
        <v>37</v>
      </c>
      <c r="AP1155">
        <v>55</v>
      </c>
      <c r="AQ1155" t="s">
        <v>27</v>
      </c>
      <c r="AR1155" t="e">
        <v>#NAME?</v>
      </c>
      <c r="AS1155">
        <v>55</v>
      </c>
      <c r="AT1155" t="e">
        <v>#NAME?</v>
      </c>
    </row>
    <row r="1156" spans="41:46" x14ac:dyDescent="0.35">
      <c r="AO1156" t="s">
        <v>30</v>
      </c>
      <c r="AP1156">
        <v>55</v>
      </c>
      <c r="AQ1156" t="s">
        <v>27</v>
      </c>
      <c r="AR1156" t="e">
        <v>#NAME?</v>
      </c>
      <c r="AS1156">
        <v>55</v>
      </c>
      <c r="AT1156" t="e">
        <v>#NAME?</v>
      </c>
    </row>
    <row r="1157" spans="41:46" x14ac:dyDescent="0.35">
      <c r="AO1157" t="s">
        <v>44</v>
      </c>
      <c r="AP1157">
        <v>55</v>
      </c>
      <c r="AQ1157" t="s">
        <v>27</v>
      </c>
      <c r="AR1157" t="e">
        <v>#NAME?</v>
      </c>
      <c r="AS1157">
        <v>55</v>
      </c>
      <c r="AT1157" t="e">
        <v>#NAME?</v>
      </c>
    </row>
    <row r="1158" spans="41:46" x14ac:dyDescent="0.35">
      <c r="AO1158" t="s">
        <v>37</v>
      </c>
      <c r="AP1158">
        <v>55</v>
      </c>
      <c r="AQ1158" t="s">
        <v>27</v>
      </c>
      <c r="AR1158" t="e">
        <v>#NAME?</v>
      </c>
      <c r="AS1158">
        <v>55</v>
      </c>
      <c r="AT1158" t="e">
        <v>#NAME?</v>
      </c>
    </row>
    <row r="1159" spans="41:46" x14ac:dyDescent="0.35">
      <c r="AO1159" t="s">
        <v>32</v>
      </c>
      <c r="AP1159">
        <v>55</v>
      </c>
      <c r="AQ1159" t="s">
        <v>27</v>
      </c>
      <c r="AR1159" t="e">
        <v>#NAME?</v>
      </c>
      <c r="AS1159">
        <v>55</v>
      </c>
      <c r="AT1159" t="e">
        <v>#NAME?</v>
      </c>
    </row>
    <row r="1160" spans="41:46" x14ac:dyDescent="0.35">
      <c r="AO1160" t="s">
        <v>36</v>
      </c>
      <c r="AP1160">
        <v>55</v>
      </c>
      <c r="AQ1160" t="s">
        <v>27</v>
      </c>
      <c r="AR1160" t="e">
        <v>#NAME?</v>
      </c>
      <c r="AS1160">
        <v>55</v>
      </c>
      <c r="AT1160" t="e">
        <v>#NAME?</v>
      </c>
    </row>
    <row r="1161" spans="41:46" x14ac:dyDescent="0.35">
      <c r="AO1161" t="s">
        <v>34</v>
      </c>
      <c r="AP1161">
        <v>55</v>
      </c>
      <c r="AQ1161" t="s">
        <v>27</v>
      </c>
      <c r="AR1161" t="e">
        <v>#NAME?</v>
      </c>
      <c r="AS1161">
        <v>55</v>
      </c>
      <c r="AT1161" t="e">
        <v>#NAME?</v>
      </c>
    </row>
    <row r="1162" spans="41:46" x14ac:dyDescent="0.35">
      <c r="AO1162" t="s">
        <v>34</v>
      </c>
      <c r="AP1162">
        <v>55</v>
      </c>
      <c r="AQ1162" t="s">
        <v>27</v>
      </c>
      <c r="AR1162" t="e">
        <v>#NAME?</v>
      </c>
      <c r="AS1162">
        <v>55</v>
      </c>
      <c r="AT1162" t="e">
        <v>#NAME?</v>
      </c>
    </row>
    <row r="1163" spans="41:46" x14ac:dyDescent="0.35">
      <c r="AO1163" t="s">
        <v>26</v>
      </c>
      <c r="AP1163">
        <v>55</v>
      </c>
      <c r="AQ1163" t="s">
        <v>27</v>
      </c>
      <c r="AR1163" t="e">
        <v>#NAME?</v>
      </c>
      <c r="AS1163">
        <v>55</v>
      </c>
      <c r="AT1163" t="e">
        <v>#NAME?</v>
      </c>
    </row>
    <row r="1164" spans="41:46" x14ac:dyDescent="0.35">
      <c r="AO1164" t="s">
        <v>26</v>
      </c>
      <c r="AP1164">
        <v>55</v>
      </c>
      <c r="AQ1164" t="s">
        <v>27</v>
      </c>
      <c r="AR1164" t="e">
        <v>#NAME?</v>
      </c>
      <c r="AS1164">
        <v>55</v>
      </c>
      <c r="AT1164" t="e">
        <v>#NAME?</v>
      </c>
    </row>
    <row r="1165" spans="41:46" x14ac:dyDescent="0.35">
      <c r="AO1165" t="s">
        <v>34</v>
      </c>
      <c r="AP1165">
        <v>55</v>
      </c>
      <c r="AQ1165" t="s">
        <v>27</v>
      </c>
      <c r="AR1165" t="e">
        <v>#NAME?</v>
      </c>
      <c r="AS1165">
        <v>55</v>
      </c>
      <c r="AT1165" t="e">
        <v>#NAME?</v>
      </c>
    </row>
    <row r="1166" spans="41:46" x14ac:dyDescent="0.35">
      <c r="AO1166" t="s">
        <v>28</v>
      </c>
      <c r="AP1166">
        <v>55</v>
      </c>
      <c r="AQ1166" t="s">
        <v>27</v>
      </c>
      <c r="AR1166" t="e">
        <v>#NAME?</v>
      </c>
      <c r="AS1166">
        <v>55</v>
      </c>
      <c r="AT1166" t="e">
        <v>#NAME?</v>
      </c>
    </row>
    <row r="1167" spans="41:46" x14ac:dyDescent="0.35">
      <c r="AO1167" t="s">
        <v>26</v>
      </c>
      <c r="AP1167">
        <v>55</v>
      </c>
      <c r="AQ1167" t="s">
        <v>27</v>
      </c>
      <c r="AR1167" t="e">
        <v>#NAME?</v>
      </c>
      <c r="AS1167">
        <v>55</v>
      </c>
      <c r="AT1167" t="e">
        <v>#NAME?</v>
      </c>
    </row>
    <row r="1168" spans="41:46" x14ac:dyDescent="0.35">
      <c r="AO1168" t="s">
        <v>42</v>
      </c>
      <c r="AP1168">
        <v>55</v>
      </c>
      <c r="AQ1168" t="s">
        <v>27</v>
      </c>
      <c r="AR1168" t="e">
        <v>#NAME?</v>
      </c>
      <c r="AS1168">
        <v>55</v>
      </c>
      <c r="AT1168" t="e">
        <v>#NAME?</v>
      </c>
    </row>
    <row r="1169" spans="41:46" x14ac:dyDescent="0.35">
      <c r="AO1169" t="s">
        <v>37</v>
      </c>
      <c r="AP1169">
        <v>55</v>
      </c>
      <c r="AQ1169" t="s">
        <v>27</v>
      </c>
      <c r="AR1169" t="e">
        <v>#NAME?</v>
      </c>
      <c r="AS1169">
        <v>55</v>
      </c>
      <c r="AT1169" t="e">
        <v>#NAME?</v>
      </c>
    </row>
    <row r="1170" spans="41:46" x14ac:dyDescent="0.35">
      <c r="AO1170" t="s">
        <v>36</v>
      </c>
      <c r="AP1170">
        <v>55</v>
      </c>
      <c r="AQ1170" t="s">
        <v>27</v>
      </c>
      <c r="AR1170" t="e">
        <v>#NAME?</v>
      </c>
      <c r="AS1170">
        <v>55</v>
      </c>
      <c r="AT1170" t="e">
        <v>#NAME?</v>
      </c>
    </row>
    <row r="1171" spans="41:46" x14ac:dyDescent="0.35">
      <c r="AO1171" t="s">
        <v>42</v>
      </c>
      <c r="AP1171">
        <v>55</v>
      </c>
      <c r="AQ1171" t="s">
        <v>27</v>
      </c>
      <c r="AR1171" t="e">
        <v>#NAME?</v>
      </c>
      <c r="AS1171">
        <v>55</v>
      </c>
      <c r="AT1171" t="e">
        <v>#NAME?</v>
      </c>
    </row>
    <row r="1172" spans="41:46" x14ac:dyDescent="0.35">
      <c r="AO1172" t="s">
        <v>42</v>
      </c>
      <c r="AP1172">
        <v>55</v>
      </c>
      <c r="AQ1172" t="s">
        <v>27</v>
      </c>
      <c r="AR1172" t="e">
        <v>#NAME?</v>
      </c>
      <c r="AS1172">
        <v>55</v>
      </c>
      <c r="AT1172" t="e">
        <v>#NAME?</v>
      </c>
    </row>
    <row r="1173" spans="41:46" x14ac:dyDescent="0.35">
      <c r="AO1173" t="s">
        <v>42</v>
      </c>
      <c r="AP1173">
        <v>55</v>
      </c>
      <c r="AQ1173" t="s">
        <v>27</v>
      </c>
      <c r="AR1173" t="e">
        <v>#NAME?</v>
      </c>
      <c r="AS1173">
        <v>55</v>
      </c>
      <c r="AT1173" t="e">
        <v>#NAME?</v>
      </c>
    </row>
    <row r="1174" spans="41:46" x14ac:dyDescent="0.35">
      <c r="AO1174" t="s">
        <v>30</v>
      </c>
      <c r="AP1174">
        <v>55</v>
      </c>
      <c r="AQ1174" t="s">
        <v>27</v>
      </c>
      <c r="AR1174" t="e">
        <v>#NAME?</v>
      </c>
      <c r="AS1174">
        <v>55</v>
      </c>
      <c r="AT1174" t="e">
        <v>#NAME?</v>
      </c>
    </row>
    <row r="1175" spans="41:46" x14ac:dyDescent="0.35">
      <c r="AO1175" t="s">
        <v>37</v>
      </c>
      <c r="AP1175">
        <v>55</v>
      </c>
      <c r="AQ1175" t="s">
        <v>27</v>
      </c>
      <c r="AR1175" t="e">
        <v>#NAME?</v>
      </c>
      <c r="AS1175">
        <v>55</v>
      </c>
      <c r="AT1175" t="e">
        <v>#NAME?</v>
      </c>
    </row>
    <row r="1176" spans="41:46" x14ac:dyDescent="0.35">
      <c r="AO1176" t="s">
        <v>42</v>
      </c>
      <c r="AP1176">
        <v>55</v>
      </c>
      <c r="AQ1176" t="s">
        <v>27</v>
      </c>
      <c r="AR1176" t="e">
        <v>#NAME?</v>
      </c>
      <c r="AS1176">
        <v>55</v>
      </c>
      <c r="AT1176" t="e">
        <v>#NAME?</v>
      </c>
    </row>
    <row r="1177" spans="41:46" x14ac:dyDescent="0.35">
      <c r="AO1177" t="s">
        <v>28</v>
      </c>
      <c r="AP1177">
        <v>55</v>
      </c>
      <c r="AQ1177" t="s">
        <v>27</v>
      </c>
      <c r="AR1177" t="e">
        <v>#NAME?</v>
      </c>
      <c r="AS1177">
        <v>55</v>
      </c>
      <c r="AT1177" t="e">
        <v>#NAME?</v>
      </c>
    </row>
    <row r="1178" spans="41:46" x14ac:dyDescent="0.35">
      <c r="AO1178" t="s">
        <v>37</v>
      </c>
      <c r="AP1178">
        <v>55</v>
      </c>
      <c r="AQ1178" t="s">
        <v>27</v>
      </c>
      <c r="AR1178" t="e">
        <v>#NAME?</v>
      </c>
      <c r="AS1178">
        <v>55</v>
      </c>
      <c r="AT1178" t="e">
        <v>#NAME?</v>
      </c>
    </row>
    <row r="1179" spans="41:46" x14ac:dyDescent="0.35">
      <c r="AO1179" t="s">
        <v>26</v>
      </c>
      <c r="AP1179">
        <v>55</v>
      </c>
      <c r="AQ1179" t="s">
        <v>27</v>
      </c>
      <c r="AR1179" t="e">
        <v>#NAME?</v>
      </c>
      <c r="AS1179">
        <v>55</v>
      </c>
      <c r="AT1179" t="e">
        <v>#NAME?</v>
      </c>
    </row>
    <row r="1180" spans="41:46" x14ac:dyDescent="0.35">
      <c r="AO1180" t="s">
        <v>32</v>
      </c>
      <c r="AP1180">
        <v>55</v>
      </c>
      <c r="AQ1180" t="s">
        <v>27</v>
      </c>
      <c r="AR1180" t="e">
        <v>#NAME?</v>
      </c>
      <c r="AS1180">
        <v>55</v>
      </c>
      <c r="AT1180" t="e">
        <v>#NAME?</v>
      </c>
    </row>
    <row r="1181" spans="41:46" x14ac:dyDescent="0.35">
      <c r="AO1181" t="s">
        <v>36</v>
      </c>
      <c r="AP1181">
        <v>55</v>
      </c>
      <c r="AQ1181" t="s">
        <v>27</v>
      </c>
      <c r="AR1181" t="e">
        <v>#NAME?</v>
      </c>
      <c r="AS1181">
        <v>55</v>
      </c>
      <c r="AT1181" t="e">
        <v>#NAME?</v>
      </c>
    </row>
    <row r="1182" spans="41:46" x14ac:dyDescent="0.35">
      <c r="AO1182" t="s">
        <v>34</v>
      </c>
      <c r="AP1182">
        <v>55</v>
      </c>
      <c r="AQ1182" t="s">
        <v>27</v>
      </c>
      <c r="AR1182" t="e">
        <v>#NAME?</v>
      </c>
      <c r="AS1182">
        <v>55</v>
      </c>
      <c r="AT1182" t="e">
        <v>#NAME?</v>
      </c>
    </row>
    <row r="1183" spans="41:46" x14ac:dyDescent="0.35">
      <c r="AO1183" t="s">
        <v>42</v>
      </c>
      <c r="AP1183">
        <v>55</v>
      </c>
      <c r="AQ1183" t="s">
        <v>27</v>
      </c>
      <c r="AR1183" t="e">
        <v>#NAME?</v>
      </c>
      <c r="AS1183">
        <v>55</v>
      </c>
      <c r="AT1183" t="e">
        <v>#NAME?</v>
      </c>
    </row>
    <row r="1184" spans="41:46" x14ac:dyDescent="0.35">
      <c r="AO1184" t="s">
        <v>28</v>
      </c>
      <c r="AP1184">
        <v>55</v>
      </c>
      <c r="AQ1184" t="s">
        <v>27</v>
      </c>
      <c r="AR1184" t="e">
        <v>#NAME?</v>
      </c>
      <c r="AS1184">
        <v>55</v>
      </c>
      <c r="AT1184" t="e">
        <v>#NAME?</v>
      </c>
    </row>
    <row r="1185" spans="41:46" x14ac:dyDescent="0.35">
      <c r="AO1185" t="s">
        <v>34</v>
      </c>
      <c r="AP1185">
        <v>55</v>
      </c>
      <c r="AQ1185" t="s">
        <v>27</v>
      </c>
      <c r="AR1185" t="e">
        <v>#NAME?</v>
      </c>
      <c r="AS1185">
        <v>55</v>
      </c>
      <c r="AT1185" t="e">
        <v>#NAME?</v>
      </c>
    </row>
    <row r="1186" spans="41:46" x14ac:dyDescent="0.35">
      <c r="AO1186" t="s">
        <v>26</v>
      </c>
      <c r="AP1186">
        <v>55</v>
      </c>
      <c r="AQ1186" t="s">
        <v>27</v>
      </c>
      <c r="AR1186" t="e">
        <v>#NAME?</v>
      </c>
      <c r="AS1186">
        <v>55</v>
      </c>
      <c r="AT1186" t="e">
        <v>#NAME?</v>
      </c>
    </row>
    <row r="1187" spans="41:46" x14ac:dyDescent="0.35">
      <c r="AO1187" t="s">
        <v>34</v>
      </c>
      <c r="AP1187">
        <v>55</v>
      </c>
      <c r="AQ1187" t="s">
        <v>27</v>
      </c>
      <c r="AR1187" t="e">
        <v>#NAME?</v>
      </c>
      <c r="AS1187">
        <v>55</v>
      </c>
      <c r="AT1187" t="e">
        <v>#NAME?</v>
      </c>
    </row>
    <row r="1188" spans="41:46" x14ac:dyDescent="0.35">
      <c r="AO1188" t="s">
        <v>42</v>
      </c>
      <c r="AP1188">
        <v>55</v>
      </c>
      <c r="AQ1188" t="s">
        <v>27</v>
      </c>
      <c r="AR1188" t="e">
        <v>#NAME?</v>
      </c>
      <c r="AS1188">
        <v>55</v>
      </c>
      <c r="AT1188" t="e">
        <v>#NAME?</v>
      </c>
    </row>
    <row r="1189" spans="41:46" x14ac:dyDescent="0.35">
      <c r="AO1189" t="s">
        <v>44</v>
      </c>
      <c r="AP1189">
        <v>55</v>
      </c>
      <c r="AQ1189" t="s">
        <v>27</v>
      </c>
      <c r="AR1189" t="e">
        <v>#NAME?</v>
      </c>
      <c r="AS1189">
        <v>55</v>
      </c>
      <c r="AT1189" t="e">
        <v>#NAME?</v>
      </c>
    </row>
    <row r="1190" spans="41:46" x14ac:dyDescent="0.35">
      <c r="AO1190" t="s">
        <v>34</v>
      </c>
      <c r="AP1190">
        <v>55</v>
      </c>
      <c r="AQ1190" t="s">
        <v>27</v>
      </c>
      <c r="AR1190" t="e">
        <v>#NAME?</v>
      </c>
      <c r="AS1190">
        <v>55</v>
      </c>
      <c r="AT1190" t="e">
        <v>#NAME?</v>
      </c>
    </row>
    <row r="1191" spans="41:46" x14ac:dyDescent="0.35">
      <c r="AO1191" t="s">
        <v>42</v>
      </c>
      <c r="AP1191">
        <v>55</v>
      </c>
      <c r="AQ1191" t="s">
        <v>27</v>
      </c>
      <c r="AR1191" t="e">
        <v>#NAME?</v>
      </c>
      <c r="AS1191">
        <v>55</v>
      </c>
      <c r="AT1191" t="e">
        <v>#NAME?</v>
      </c>
    </row>
    <row r="1192" spans="41:46" x14ac:dyDescent="0.35">
      <c r="AO1192" t="s">
        <v>34</v>
      </c>
      <c r="AP1192">
        <v>55</v>
      </c>
      <c r="AQ1192" t="s">
        <v>27</v>
      </c>
      <c r="AR1192" t="e">
        <v>#NAME?</v>
      </c>
      <c r="AS1192">
        <v>55</v>
      </c>
      <c r="AT1192" t="e">
        <v>#NAME?</v>
      </c>
    </row>
    <row r="1193" spans="41:46" x14ac:dyDescent="0.35">
      <c r="AO1193" t="s">
        <v>37</v>
      </c>
      <c r="AP1193">
        <v>55</v>
      </c>
      <c r="AQ1193" t="s">
        <v>27</v>
      </c>
      <c r="AR1193" t="e">
        <v>#NAME?</v>
      </c>
      <c r="AS1193">
        <v>55</v>
      </c>
      <c r="AT1193" t="e">
        <v>#NAME?</v>
      </c>
    </row>
    <row r="1194" spans="41:46" x14ac:dyDescent="0.35">
      <c r="AO1194" t="s">
        <v>44</v>
      </c>
      <c r="AP1194">
        <v>55</v>
      </c>
      <c r="AQ1194" t="s">
        <v>27</v>
      </c>
      <c r="AR1194" t="e">
        <v>#NAME?</v>
      </c>
      <c r="AS1194">
        <v>55</v>
      </c>
      <c r="AT1194" t="e">
        <v>#NAME?</v>
      </c>
    </row>
    <row r="1195" spans="41:46" x14ac:dyDescent="0.35">
      <c r="AO1195" t="s">
        <v>37</v>
      </c>
      <c r="AP1195">
        <v>55</v>
      </c>
      <c r="AQ1195" t="s">
        <v>27</v>
      </c>
      <c r="AR1195" t="e">
        <v>#NAME?</v>
      </c>
      <c r="AS1195">
        <v>55</v>
      </c>
      <c r="AT1195" t="e">
        <v>#NAME?</v>
      </c>
    </row>
    <row r="1196" spans="41:46" x14ac:dyDescent="0.35">
      <c r="AO1196" t="s">
        <v>37</v>
      </c>
      <c r="AP1196">
        <v>55</v>
      </c>
      <c r="AQ1196" t="s">
        <v>27</v>
      </c>
      <c r="AR1196" t="e">
        <v>#NAME?</v>
      </c>
      <c r="AS1196">
        <v>55</v>
      </c>
      <c r="AT1196" t="e">
        <v>#NAME?</v>
      </c>
    </row>
    <row r="1197" spans="41:46" x14ac:dyDescent="0.35">
      <c r="AO1197" t="s">
        <v>26</v>
      </c>
      <c r="AP1197">
        <v>55</v>
      </c>
      <c r="AQ1197" t="s">
        <v>27</v>
      </c>
      <c r="AR1197" t="e">
        <v>#NAME?</v>
      </c>
      <c r="AS1197">
        <v>55</v>
      </c>
      <c r="AT1197" t="e">
        <v>#NAME?</v>
      </c>
    </row>
    <row r="1198" spans="41:46" x14ac:dyDescent="0.35">
      <c r="AO1198" t="s">
        <v>28</v>
      </c>
      <c r="AP1198">
        <v>54</v>
      </c>
      <c r="AQ1198" t="s">
        <v>27</v>
      </c>
      <c r="AR1198" t="e">
        <v>#NAME?</v>
      </c>
      <c r="AS1198">
        <v>54</v>
      </c>
      <c r="AT1198" t="e">
        <v>#NAME?</v>
      </c>
    </row>
    <row r="1199" spans="41:46" x14ac:dyDescent="0.35">
      <c r="AO1199" t="s">
        <v>32</v>
      </c>
      <c r="AP1199">
        <v>54</v>
      </c>
      <c r="AQ1199" t="s">
        <v>27</v>
      </c>
      <c r="AR1199" t="e">
        <v>#NAME?</v>
      </c>
      <c r="AS1199">
        <v>54</v>
      </c>
      <c r="AT1199" t="e">
        <v>#NAME?</v>
      </c>
    </row>
    <row r="1200" spans="41:46" x14ac:dyDescent="0.35">
      <c r="AO1200" t="s">
        <v>28</v>
      </c>
      <c r="AP1200">
        <v>54</v>
      </c>
      <c r="AQ1200" t="s">
        <v>27</v>
      </c>
      <c r="AR1200" t="e">
        <v>#NAME?</v>
      </c>
      <c r="AS1200">
        <v>54</v>
      </c>
      <c r="AT1200" t="e">
        <v>#NAME?</v>
      </c>
    </row>
    <row r="1201" spans="41:46" x14ac:dyDescent="0.35">
      <c r="AO1201" t="s">
        <v>37</v>
      </c>
      <c r="AP1201">
        <v>54</v>
      </c>
      <c r="AQ1201" t="s">
        <v>27</v>
      </c>
      <c r="AR1201" t="e">
        <v>#NAME?</v>
      </c>
      <c r="AS1201">
        <v>54</v>
      </c>
      <c r="AT1201" t="e">
        <v>#NAME?</v>
      </c>
    </row>
    <row r="1202" spans="41:46" x14ac:dyDescent="0.35">
      <c r="AO1202" t="s">
        <v>34</v>
      </c>
      <c r="AP1202">
        <v>54</v>
      </c>
      <c r="AQ1202" t="s">
        <v>27</v>
      </c>
      <c r="AR1202" t="e">
        <v>#NAME?</v>
      </c>
      <c r="AS1202">
        <v>54</v>
      </c>
      <c r="AT1202" t="e">
        <v>#NAME?</v>
      </c>
    </row>
    <row r="1203" spans="41:46" x14ac:dyDescent="0.35">
      <c r="AO1203" t="s">
        <v>36</v>
      </c>
      <c r="AP1203">
        <v>54</v>
      </c>
      <c r="AQ1203" t="s">
        <v>27</v>
      </c>
      <c r="AR1203" t="e">
        <v>#NAME?</v>
      </c>
      <c r="AS1203">
        <v>54</v>
      </c>
      <c r="AT1203" t="e">
        <v>#NAME?</v>
      </c>
    </row>
    <row r="1204" spans="41:46" x14ac:dyDescent="0.35">
      <c r="AO1204" t="s">
        <v>32</v>
      </c>
      <c r="AP1204">
        <v>54</v>
      </c>
      <c r="AQ1204" t="s">
        <v>27</v>
      </c>
      <c r="AR1204" t="e">
        <v>#NAME?</v>
      </c>
      <c r="AS1204">
        <v>54</v>
      </c>
      <c r="AT1204" t="e">
        <v>#NAME?</v>
      </c>
    </row>
    <row r="1205" spans="41:46" x14ac:dyDescent="0.35">
      <c r="AO1205" t="s">
        <v>30</v>
      </c>
      <c r="AP1205">
        <v>54</v>
      </c>
      <c r="AQ1205" t="s">
        <v>27</v>
      </c>
      <c r="AR1205" t="e">
        <v>#NAME?</v>
      </c>
      <c r="AS1205">
        <v>54</v>
      </c>
      <c r="AT1205" t="e">
        <v>#NAME?</v>
      </c>
    </row>
    <row r="1206" spans="41:46" x14ac:dyDescent="0.35">
      <c r="AO1206" t="s">
        <v>32</v>
      </c>
      <c r="AP1206">
        <v>54</v>
      </c>
      <c r="AQ1206" t="s">
        <v>27</v>
      </c>
      <c r="AR1206" t="e">
        <v>#NAME?</v>
      </c>
      <c r="AS1206">
        <v>54</v>
      </c>
      <c r="AT1206" t="e">
        <v>#NAME?</v>
      </c>
    </row>
    <row r="1207" spans="41:46" x14ac:dyDescent="0.35">
      <c r="AO1207" t="s">
        <v>34</v>
      </c>
      <c r="AP1207">
        <v>54</v>
      </c>
      <c r="AQ1207" t="s">
        <v>27</v>
      </c>
      <c r="AR1207" t="e">
        <v>#NAME?</v>
      </c>
      <c r="AS1207">
        <v>54</v>
      </c>
      <c r="AT1207" t="e">
        <v>#NAME?</v>
      </c>
    </row>
    <row r="1208" spans="41:46" x14ac:dyDescent="0.35">
      <c r="AO1208" t="s">
        <v>35</v>
      </c>
      <c r="AP1208">
        <v>54</v>
      </c>
      <c r="AQ1208" t="s">
        <v>27</v>
      </c>
      <c r="AR1208" t="e">
        <v>#NAME?</v>
      </c>
      <c r="AS1208">
        <v>54</v>
      </c>
      <c r="AT1208" t="e">
        <v>#NAME?</v>
      </c>
    </row>
    <row r="1209" spans="41:46" x14ac:dyDescent="0.35">
      <c r="AO1209" t="s">
        <v>26</v>
      </c>
      <c r="AP1209">
        <v>54</v>
      </c>
      <c r="AQ1209" t="s">
        <v>27</v>
      </c>
      <c r="AR1209" t="e">
        <v>#NAME?</v>
      </c>
      <c r="AS1209">
        <v>54</v>
      </c>
      <c r="AT1209" t="e">
        <v>#NAME?</v>
      </c>
    </row>
    <row r="1210" spans="41:46" x14ac:dyDescent="0.35">
      <c r="AO1210" t="s">
        <v>28</v>
      </c>
      <c r="AP1210">
        <v>54</v>
      </c>
      <c r="AQ1210" t="s">
        <v>27</v>
      </c>
      <c r="AR1210" t="e">
        <v>#NAME?</v>
      </c>
      <c r="AS1210">
        <v>54</v>
      </c>
      <c r="AT1210" t="e">
        <v>#NAME?</v>
      </c>
    </row>
    <row r="1211" spans="41:46" x14ac:dyDescent="0.35">
      <c r="AO1211" t="s">
        <v>28</v>
      </c>
      <c r="AP1211">
        <v>54</v>
      </c>
      <c r="AQ1211" t="s">
        <v>27</v>
      </c>
      <c r="AR1211" t="e">
        <v>#NAME?</v>
      </c>
      <c r="AS1211">
        <v>54</v>
      </c>
      <c r="AT1211" t="e">
        <v>#NAME?</v>
      </c>
    </row>
    <row r="1212" spans="41:46" x14ac:dyDescent="0.35">
      <c r="AO1212" t="s">
        <v>35</v>
      </c>
      <c r="AP1212">
        <v>54</v>
      </c>
      <c r="AQ1212" t="s">
        <v>27</v>
      </c>
      <c r="AR1212" t="e">
        <v>#NAME?</v>
      </c>
      <c r="AS1212">
        <v>54</v>
      </c>
      <c r="AT1212" t="e">
        <v>#NAME?</v>
      </c>
    </row>
    <row r="1213" spans="41:46" x14ac:dyDescent="0.35">
      <c r="AO1213" t="s">
        <v>30</v>
      </c>
      <c r="AP1213">
        <v>54</v>
      </c>
      <c r="AQ1213" t="s">
        <v>27</v>
      </c>
      <c r="AR1213" t="e">
        <v>#NAME?</v>
      </c>
      <c r="AS1213">
        <v>54</v>
      </c>
      <c r="AT1213" t="e">
        <v>#NAME?</v>
      </c>
    </row>
    <row r="1214" spans="41:46" x14ac:dyDescent="0.35">
      <c r="AO1214" t="s">
        <v>34</v>
      </c>
      <c r="AP1214">
        <v>54</v>
      </c>
      <c r="AQ1214" t="s">
        <v>27</v>
      </c>
      <c r="AR1214" t="e">
        <v>#NAME?</v>
      </c>
      <c r="AS1214">
        <v>54</v>
      </c>
      <c r="AT1214" t="e">
        <v>#NAME?</v>
      </c>
    </row>
    <row r="1215" spans="41:46" x14ac:dyDescent="0.35">
      <c r="AO1215" t="s">
        <v>34</v>
      </c>
      <c r="AP1215">
        <v>54</v>
      </c>
      <c r="AQ1215" t="s">
        <v>27</v>
      </c>
      <c r="AR1215" t="e">
        <v>#NAME?</v>
      </c>
      <c r="AS1215">
        <v>54</v>
      </c>
      <c r="AT1215" t="e">
        <v>#NAME?</v>
      </c>
    </row>
    <row r="1216" spans="41:46" x14ac:dyDescent="0.35">
      <c r="AO1216" t="s">
        <v>44</v>
      </c>
      <c r="AP1216">
        <v>54</v>
      </c>
      <c r="AQ1216" t="s">
        <v>27</v>
      </c>
      <c r="AR1216" t="e">
        <v>#NAME?</v>
      </c>
      <c r="AS1216">
        <v>54</v>
      </c>
      <c r="AT1216" t="e">
        <v>#NAME?</v>
      </c>
    </row>
    <row r="1217" spans="41:46" x14ac:dyDescent="0.35">
      <c r="AO1217" t="s">
        <v>37</v>
      </c>
      <c r="AP1217">
        <v>54</v>
      </c>
      <c r="AQ1217" t="s">
        <v>27</v>
      </c>
      <c r="AR1217" t="e">
        <v>#NAME?</v>
      </c>
      <c r="AS1217">
        <v>54</v>
      </c>
      <c r="AT1217" t="e">
        <v>#NAME?</v>
      </c>
    </row>
    <row r="1218" spans="41:46" x14ac:dyDescent="0.35">
      <c r="AO1218" t="s">
        <v>34</v>
      </c>
      <c r="AP1218">
        <v>54</v>
      </c>
      <c r="AQ1218" t="s">
        <v>27</v>
      </c>
      <c r="AR1218" t="e">
        <v>#NAME?</v>
      </c>
      <c r="AS1218">
        <v>54</v>
      </c>
      <c r="AT1218" t="e">
        <v>#NAME?</v>
      </c>
    </row>
    <row r="1219" spans="41:46" x14ac:dyDescent="0.35">
      <c r="AO1219" t="s">
        <v>28</v>
      </c>
      <c r="AP1219">
        <v>54</v>
      </c>
      <c r="AQ1219" t="s">
        <v>27</v>
      </c>
      <c r="AR1219" t="e">
        <v>#NAME?</v>
      </c>
      <c r="AS1219">
        <v>54</v>
      </c>
      <c r="AT1219" t="e">
        <v>#NAME?</v>
      </c>
    </row>
    <row r="1220" spans="41:46" x14ac:dyDescent="0.35">
      <c r="AO1220" t="s">
        <v>35</v>
      </c>
      <c r="AP1220">
        <v>54</v>
      </c>
      <c r="AQ1220" t="s">
        <v>27</v>
      </c>
      <c r="AR1220" t="e">
        <v>#NAME?</v>
      </c>
      <c r="AS1220">
        <v>54</v>
      </c>
      <c r="AT1220" t="e">
        <v>#NAME?</v>
      </c>
    </row>
    <row r="1221" spans="41:46" x14ac:dyDescent="0.35">
      <c r="AO1221" t="s">
        <v>32</v>
      </c>
      <c r="AP1221">
        <v>54</v>
      </c>
      <c r="AQ1221" t="s">
        <v>27</v>
      </c>
      <c r="AR1221" t="e">
        <v>#NAME?</v>
      </c>
      <c r="AS1221">
        <v>54</v>
      </c>
      <c r="AT1221" t="e">
        <v>#NAME?</v>
      </c>
    </row>
    <row r="1222" spans="41:46" x14ac:dyDescent="0.35">
      <c r="AO1222" t="s">
        <v>26</v>
      </c>
      <c r="AP1222">
        <v>54</v>
      </c>
      <c r="AQ1222" t="s">
        <v>27</v>
      </c>
      <c r="AR1222" t="e">
        <v>#NAME?</v>
      </c>
      <c r="AS1222">
        <v>54</v>
      </c>
      <c r="AT1222" t="e">
        <v>#NAME?</v>
      </c>
    </row>
    <row r="1223" spans="41:46" x14ac:dyDescent="0.35">
      <c r="AO1223" t="s">
        <v>26</v>
      </c>
      <c r="AP1223">
        <v>54</v>
      </c>
      <c r="AQ1223" t="s">
        <v>27</v>
      </c>
      <c r="AR1223" t="e">
        <v>#NAME?</v>
      </c>
      <c r="AS1223">
        <v>54</v>
      </c>
      <c r="AT1223" t="e">
        <v>#NAME?</v>
      </c>
    </row>
    <row r="1224" spans="41:46" x14ac:dyDescent="0.35">
      <c r="AO1224" t="s">
        <v>34</v>
      </c>
      <c r="AP1224">
        <v>54</v>
      </c>
      <c r="AQ1224" t="s">
        <v>27</v>
      </c>
      <c r="AR1224" t="e">
        <v>#NAME?</v>
      </c>
      <c r="AS1224">
        <v>54</v>
      </c>
      <c r="AT1224" t="e">
        <v>#NAME?</v>
      </c>
    </row>
    <row r="1225" spans="41:46" x14ac:dyDescent="0.35">
      <c r="AO1225" t="s">
        <v>44</v>
      </c>
      <c r="AP1225">
        <v>54</v>
      </c>
      <c r="AQ1225" t="s">
        <v>27</v>
      </c>
      <c r="AR1225" t="e">
        <v>#NAME?</v>
      </c>
      <c r="AS1225">
        <v>54</v>
      </c>
      <c r="AT1225" t="e">
        <v>#NAME?</v>
      </c>
    </row>
    <row r="1226" spans="41:46" x14ac:dyDescent="0.35">
      <c r="AO1226" t="s">
        <v>44</v>
      </c>
      <c r="AP1226">
        <v>54</v>
      </c>
      <c r="AQ1226" t="s">
        <v>27</v>
      </c>
      <c r="AR1226" t="e">
        <v>#NAME?</v>
      </c>
      <c r="AS1226">
        <v>54</v>
      </c>
      <c r="AT1226" t="e">
        <v>#NAME?</v>
      </c>
    </row>
    <row r="1227" spans="41:46" x14ac:dyDescent="0.35">
      <c r="AO1227" t="s">
        <v>34</v>
      </c>
      <c r="AP1227">
        <v>54</v>
      </c>
      <c r="AQ1227" t="s">
        <v>27</v>
      </c>
      <c r="AR1227" t="e">
        <v>#NAME?</v>
      </c>
      <c r="AS1227">
        <v>54</v>
      </c>
      <c r="AT1227" t="e">
        <v>#NAME?</v>
      </c>
    </row>
    <row r="1228" spans="41:46" x14ac:dyDescent="0.35">
      <c r="AO1228" t="s">
        <v>44</v>
      </c>
      <c r="AP1228">
        <v>54</v>
      </c>
      <c r="AQ1228" t="s">
        <v>27</v>
      </c>
      <c r="AR1228" t="e">
        <v>#NAME?</v>
      </c>
      <c r="AS1228">
        <v>54</v>
      </c>
      <c r="AT1228" t="e">
        <v>#NAME?</v>
      </c>
    </row>
    <row r="1229" spans="41:46" x14ac:dyDescent="0.35">
      <c r="AO1229" t="s">
        <v>26</v>
      </c>
      <c r="AP1229">
        <v>54</v>
      </c>
      <c r="AQ1229" t="s">
        <v>27</v>
      </c>
      <c r="AR1229" t="e">
        <v>#NAME?</v>
      </c>
      <c r="AS1229">
        <v>54</v>
      </c>
      <c r="AT1229" t="e">
        <v>#NAME?</v>
      </c>
    </row>
    <row r="1230" spans="41:46" x14ac:dyDescent="0.35">
      <c r="AO1230" t="s">
        <v>30</v>
      </c>
      <c r="AP1230">
        <v>54</v>
      </c>
      <c r="AQ1230" t="s">
        <v>27</v>
      </c>
      <c r="AR1230" t="e">
        <v>#NAME?</v>
      </c>
      <c r="AS1230">
        <v>54</v>
      </c>
      <c r="AT1230" t="e">
        <v>#NAME?</v>
      </c>
    </row>
    <row r="1231" spans="41:46" x14ac:dyDescent="0.35">
      <c r="AO1231" t="s">
        <v>42</v>
      </c>
      <c r="AP1231">
        <v>54</v>
      </c>
      <c r="AQ1231" t="s">
        <v>27</v>
      </c>
      <c r="AR1231" t="e">
        <v>#NAME?</v>
      </c>
      <c r="AS1231">
        <v>54</v>
      </c>
      <c r="AT1231" t="e">
        <v>#NAME?</v>
      </c>
    </row>
    <row r="1232" spans="41:46" x14ac:dyDescent="0.35">
      <c r="AO1232" t="s">
        <v>37</v>
      </c>
      <c r="AP1232">
        <v>54</v>
      </c>
      <c r="AQ1232" t="s">
        <v>27</v>
      </c>
      <c r="AR1232" t="e">
        <v>#NAME?</v>
      </c>
      <c r="AS1232">
        <v>54</v>
      </c>
      <c r="AT1232" t="e">
        <v>#NAME?</v>
      </c>
    </row>
    <row r="1233" spans="41:46" x14ac:dyDescent="0.35">
      <c r="AO1233" t="s">
        <v>34</v>
      </c>
      <c r="AP1233">
        <v>54</v>
      </c>
      <c r="AQ1233" t="s">
        <v>27</v>
      </c>
      <c r="AR1233" t="e">
        <v>#NAME?</v>
      </c>
      <c r="AS1233">
        <v>54</v>
      </c>
      <c r="AT1233" t="e">
        <v>#NAME?</v>
      </c>
    </row>
    <row r="1234" spans="41:46" x14ac:dyDescent="0.35">
      <c r="AO1234" t="s">
        <v>30</v>
      </c>
      <c r="AP1234">
        <v>54</v>
      </c>
      <c r="AQ1234" t="s">
        <v>27</v>
      </c>
      <c r="AR1234" t="e">
        <v>#NAME?</v>
      </c>
      <c r="AS1234">
        <v>54</v>
      </c>
      <c r="AT1234" t="e">
        <v>#NAME?</v>
      </c>
    </row>
    <row r="1235" spans="41:46" x14ac:dyDescent="0.35">
      <c r="AO1235" t="s">
        <v>32</v>
      </c>
      <c r="AP1235">
        <v>53</v>
      </c>
      <c r="AQ1235" t="s">
        <v>27</v>
      </c>
      <c r="AR1235" t="e">
        <v>#NAME?</v>
      </c>
      <c r="AS1235">
        <v>53</v>
      </c>
      <c r="AT1235" t="e">
        <v>#NAME?</v>
      </c>
    </row>
    <row r="1236" spans="41:46" x14ac:dyDescent="0.35">
      <c r="AO1236" t="s">
        <v>34</v>
      </c>
      <c r="AP1236">
        <v>53</v>
      </c>
      <c r="AQ1236" t="s">
        <v>27</v>
      </c>
      <c r="AR1236" t="e">
        <v>#NAME?</v>
      </c>
      <c r="AS1236">
        <v>53</v>
      </c>
      <c r="AT1236" t="e">
        <v>#NAME?</v>
      </c>
    </row>
    <row r="1237" spans="41:46" x14ac:dyDescent="0.35">
      <c r="AO1237" t="s">
        <v>26</v>
      </c>
      <c r="AP1237">
        <v>53</v>
      </c>
      <c r="AQ1237" t="s">
        <v>27</v>
      </c>
      <c r="AR1237" t="e">
        <v>#NAME?</v>
      </c>
      <c r="AS1237">
        <v>53</v>
      </c>
      <c r="AT1237" t="e">
        <v>#NAME?</v>
      </c>
    </row>
    <row r="1238" spans="41:46" x14ac:dyDescent="0.35">
      <c r="AO1238" t="s">
        <v>35</v>
      </c>
      <c r="AP1238">
        <v>53</v>
      </c>
      <c r="AQ1238" t="s">
        <v>27</v>
      </c>
      <c r="AR1238" t="e">
        <v>#NAME?</v>
      </c>
      <c r="AS1238">
        <v>53</v>
      </c>
      <c r="AT1238" t="e">
        <v>#NAME?</v>
      </c>
    </row>
    <row r="1239" spans="41:46" x14ac:dyDescent="0.35">
      <c r="AO1239" t="s">
        <v>36</v>
      </c>
      <c r="AP1239">
        <v>53</v>
      </c>
      <c r="AQ1239" t="s">
        <v>27</v>
      </c>
      <c r="AR1239" t="e">
        <v>#NAME?</v>
      </c>
      <c r="AS1239">
        <v>53</v>
      </c>
      <c r="AT1239" t="e">
        <v>#NAME?</v>
      </c>
    </row>
    <row r="1240" spans="41:46" x14ac:dyDescent="0.35">
      <c r="AO1240" t="s">
        <v>28</v>
      </c>
      <c r="AP1240">
        <v>53</v>
      </c>
      <c r="AQ1240" t="s">
        <v>27</v>
      </c>
      <c r="AR1240" t="e">
        <v>#NAME?</v>
      </c>
      <c r="AS1240">
        <v>53</v>
      </c>
      <c r="AT1240" t="e">
        <v>#NAME?</v>
      </c>
    </row>
    <row r="1241" spans="41:46" x14ac:dyDescent="0.35">
      <c r="AO1241" t="s">
        <v>44</v>
      </c>
      <c r="AP1241">
        <v>53</v>
      </c>
      <c r="AQ1241" t="s">
        <v>27</v>
      </c>
      <c r="AR1241" t="e">
        <v>#NAME?</v>
      </c>
      <c r="AS1241">
        <v>53</v>
      </c>
      <c r="AT1241" t="e">
        <v>#NAME?</v>
      </c>
    </row>
    <row r="1242" spans="41:46" x14ac:dyDescent="0.35">
      <c r="AO1242" t="s">
        <v>36</v>
      </c>
      <c r="AP1242">
        <v>53</v>
      </c>
      <c r="AQ1242" t="s">
        <v>27</v>
      </c>
      <c r="AR1242" t="e">
        <v>#NAME?</v>
      </c>
      <c r="AS1242">
        <v>53</v>
      </c>
      <c r="AT1242" t="e">
        <v>#NAME?</v>
      </c>
    </row>
    <row r="1243" spans="41:46" x14ac:dyDescent="0.35">
      <c r="AO1243" t="s">
        <v>28</v>
      </c>
      <c r="AP1243">
        <v>53</v>
      </c>
      <c r="AQ1243" t="s">
        <v>27</v>
      </c>
      <c r="AR1243" t="e">
        <v>#NAME?</v>
      </c>
      <c r="AS1243">
        <v>53</v>
      </c>
      <c r="AT1243" t="e">
        <v>#NAME?</v>
      </c>
    </row>
    <row r="1244" spans="41:46" x14ac:dyDescent="0.35">
      <c r="AO1244" t="s">
        <v>37</v>
      </c>
      <c r="AP1244">
        <v>53</v>
      </c>
      <c r="AQ1244" t="s">
        <v>27</v>
      </c>
      <c r="AR1244" t="e">
        <v>#NAME?</v>
      </c>
      <c r="AS1244">
        <v>53</v>
      </c>
      <c r="AT1244" t="e">
        <v>#NAME?</v>
      </c>
    </row>
    <row r="1245" spans="41:46" x14ac:dyDescent="0.35">
      <c r="AO1245" t="s">
        <v>42</v>
      </c>
      <c r="AP1245">
        <v>53</v>
      </c>
      <c r="AQ1245" t="s">
        <v>27</v>
      </c>
      <c r="AR1245" t="e">
        <v>#NAME?</v>
      </c>
      <c r="AS1245">
        <v>53</v>
      </c>
      <c r="AT1245" t="e">
        <v>#NAME?</v>
      </c>
    </row>
    <row r="1246" spans="41:46" x14ac:dyDescent="0.35">
      <c r="AO1246" t="s">
        <v>37</v>
      </c>
      <c r="AP1246">
        <v>53</v>
      </c>
      <c r="AQ1246" t="s">
        <v>27</v>
      </c>
      <c r="AR1246" t="e">
        <v>#NAME?</v>
      </c>
      <c r="AS1246">
        <v>53</v>
      </c>
      <c r="AT1246" t="e">
        <v>#NAME?</v>
      </c>
    </row>
    <row r="1247" spans="41:46" x14ac:dyDescent="0.35">
      <c r="AO1247" t="s">
        <v>36</v>
      </c>
      <c r="AP1247">
        <v>53</v>
      </c>
      <c r="AQ1247" t="s">
        <v>27</v>
      </c>
      <c r="AR1247" t="e">
        <v>#NAME?</v>
      </c>
      <c r="AS1247">
        <v>53</v>
      </c>
      <c r="AT1247" t="e">
        <v>#NAME?</v>
      </c>
    </row>
    <row r="1248" spans="41:46" x14ac:dyDescent="0.35">
      <c r="AO1248" t="s">
        <v>36</v>
      </c>
      <c r="AP1248">
        <v>53</v>
      </c>
      <c r="AQ1248" t="s">
        <v>27</v>
      </c>
      <c r="AR1248" t="e">
        <v>#NAME?</v>
      </c>
      <c r="AS1248">
        <v>53</v>
      </c>
      <c r="AT1248" t="e">
        <v>#NAME?</v>
      </c>
    </row>
    <row r="1249" spans="41:46" x14ac:dyDescent="0.35">
      <c r="AO1249" t="s">
        <v>37</v>
      </c>
      <c r="AP1249">
        <v>53</v>
      </c>
      <c r="AQ1249" t="s">
        <v>27</v>
      </c>
      <c r="AR1249" t="e">
        <v>#NAME?</v>
      </c>
      <c r="AS1249">
        <v>53</v>
      </c>
      <c r="AT1249" t="e">
        <v>#NAME?</v>
      </c>
    </row>
    <row r="1250" spans="41:46" x14ac:dyDescent="0.35">
      <c r="AO1250" t="s">
        <v>42</v>
      </c>
      <c r="AP1250">
        <v>53</v>
      </c>
      <c r="AQ1250" t="s">
        <v>27</v>
      </c>
      <c r="AR1250" t="e">
        <v>#NAME?</v>
      </c>
      <c r="AS1250">
        <v>53</v>
      </c>
      <c r="AT1250" t="e">
        <v>#NAME?</v>
      </c>
    </row>
    <row r="1251" spans="41:46" x14ac:dyDescent="0.35">
      <c r="AO1251" t="s">
        <v>28</v>
      </c>
      <c r="AP1251">
        <v>53</v>
      </c>
      <c r="AQ1251" t="s">
        <v>27</v>
      </c>
      <c r="AR1251" t="e">
        <v>#NAME?</v>
      </c>
      <c r="AS1251">
        <v>53</v>
      </c>
      <c r="AT1251" t="e">
        <v>#NAME?</v>
      </c>
    </row>
    <row r="1252" spans="41:46" x14ac:dyDescent="0.35">
      <c r="AO1252" t="s">
        <v>35</v>
      </c>
      <c r="AP1252">
        <v>53</v>
      </c>
      <c r="AQ1252" t="s">
        <v>27</v>
      </c>
      <c r="AR1252" t="e">
        <v>#NAME?</v>
      </c>
      <c r="AS1252">
        <v>53</v>
      </c>
      <c r="AT1252" t="e">
        <v>#NAME?</v>
      </c>
    </row>
    <row r="1253" spans="41:46" x14ac:dyDescent="0.35">
      <c r="AO1253" t="s">
        <v>42</v>
      </c>
      <c r="AP1253">
        <v>53</v>
      </c>
      <c r="AQ1253" t="s">
        <v>27</v>
      </c>
      <c r="AR1253" t="e">
        <v>#NAME?</v>
      </c>
      <c r="AS1253">
        <v>53</v>
      </c>
      <c r="AT1253" t="e">
        <v>#NAME?</v>
      </c>
    </row>
    <row r="1254" spans="41:46" x14ac:dyDescent="0.35">
      <c r="AO1254" t="s">
        <v>28</v>
      </c>
      <c r="AP1254">
        <v>53</v>
      </c>
      <c r="AQ1254" t="s">
        <v>27</v>
      </c>
      <c r="AR1254" t="e">
        <v>#NAME?</v>
      </c>
      <c r="AS1254">
        <v>53</v>
      </c>
      <c r="AT1254" t="e">
        <v>#NAME?</v>
      </c>
    </row>
    <row r="1255" spans="41:46" x14ac:dyDescent="0.35">
      <c r="AO1255" t="s">
        <v>44</v>
      </c>
      <c r="AP1255">
        <v>53</v>
      </c>
      <c r="AQ1255" t="s">
        <v>27</v>
      </c>
      <c r="AR1255" t="e">
        <v>#NAME?</v>
      </c>
      <c r="AS1255">
        <v>53</v>
      </c>
      <c r="AT1255" t="e">
        <v>#NAME?</v>
      </c>
    </row>
    <row r="1256" spans="41:46" x14ac:dyDescent="0.35">
      <c r="AO1256" t="s">
        <v>42</v>
      </c>
      <c r="AP1256">
        <v>53</v>
      </c>
      <c r="AQ1256" t="s">
        <v>27</v>
      </c>
      <c r="AR1256" t="e">
        <v>#NAME?</v>
      </c>
      <c r="AS1256">
        <v>53</v>
      </c>
      <c r="AT1256" t="e">
        <v>#NAME?</v>
      </c>
    </row>
    <row r="1257" spans="41:46" x14ac:dyDescent="0.35">
      <c r="AO1257" t="s">
        <v>36</v>
      </c>
      <c r="AP1257">
        <v>53</v>
      </c>
      <c r="AQ1257" t="s">
        <v>27</v>
      </c>
      <c r="AR1257" t="e">
        <v>#NAME?</v>
      </c>
      <c r="AS1257">
        <v>53</v>
      </c>
      <c r="AT1257" t="e">
        <v>#NAME?</v>
      </c>
    </row>
    <row r="1258" spans="41:46" x14ac:dyDescent="0.35">
      <c r="AO1258" t="s">
        <v>28</v>
      </c>
      <c r="AP1258">
        <v>53</v>
      </c>
      <c r="AQ1258" t="s">
        <v>27</v>
      </c>
      <c r="AR1258" t="e">
        <v>#NAME?</v>
      </c>
      <c r="AS1258">
        <v>53</v>
      </c>
      <c r="AT1258" t="e">
        <v>#NAME?</v>
      </c>
    </row>
    <row r="1259" spans="41:46" x14ac:dyDescent="0.35">
      <c r="AO1259" t="s">
        <v>36</v>
      </c>
      <c r="AP1259">
        <v>53</v>
      </c>
      <c r="AQ1259" t="s">
        <v>27</v>
      </c>
      <c r="AR1259" t="e">
        <v>#NAME?</v>
      </c>
      <c r="AS1259">
        <v>53</v>
      </c>
      <c r="AT1259" t="e">
        <v>#NAME?</v>
      </c>
    </row>
    <row r="1260" spans="41:46" x14ac:dyDescent="0.35">
      <c r="AO1260" t="s">
        <v>30</v>
      </c>
      <c r="AP1260">
        <v>53</v>
      </c>
      <c r="AQ1260" t="s">
        <v>27</v>
      </c>
      <c r="AR1260" t="e">
        <v>#NAME?</v>
      </c>
      <c r="AS1260">
        <v>53</v>
      </c>
      <c r="AT1260" t="e">
        <v>#NAME?</v>
      </c>
    </row>
    <row r="1261" spans="41:46" x14ac:dyDescent="0.35">
      <c r="AO1261" t="s">
        <v>32</v>
      </c>
      <c r="AP1261">
        <v>53</v>
      </c>
      <c r="AQ1261" t="s">
        <v>27</v>
      </c>
      <c r="AR1261" t="e">
        <v>#NAME?</v>
      </c>
      <c r="AS1261">
        <v>53</v>
      </c>
      <c r="AT1261" t="e">
        <v>#NAME?</v>
      </c>
    </row>
    <row r="1262" spans="41:46" x14ac:dyDescent="0.35">
      <c r="AO1262" t="s">
        <v>42</v>
      </c>
      <c r="AP1262">
        <v>53</v>
      </c>
      <c r="AQ1262" t="s">
        <v>27</v>
      </c>
      <c r="AR1262" t="e">
        <v>#NAME?</v>
      </c>
      <c r="AS1262">
        <v>53</v>
      </c>
      <c r="AT1262" t="e">
        <v>#NAME?</v>
      </c>
    </row>
    <row r="1263" spans="41:46" x14ac:dyDescent="0.35">
      <c r="AO1263" t="s">
        <v>37</v>
      </c>
      <c r="AP1263">
        <v>53</v>
      </c>
      <c r="AQ1263" t="s">
        <v>27</v>
      </c>
      <c r="AR1263" t="e">
        <v>#NAME?</v>
      </c>
      <c r="AS1263">
        <v>53</v>
      </c>
      <c r="AT1263" t="e">
        <v>#NAME?</v>
      </c>
    </row>
    <row r="1264" spans="41:46" x14ac:dyDescent="0.35">
      <c r="AO1264" t="s">
        <v>37</v>
      </c>
      <c r="AP1264">
        <v>53</v>
      </c>
      <c r="AQ1264" t="s">
        <v>27</v>
      </c>
      <c r="AR1264" t="e">
        <v>#NAME?</v>
      </c>
      <c r="AS1264">
        <v>53</v>
      </c>
      <c r="AT1264" t="e">
        <v>#NAME?</v>
      </c>
    </row>
    <row r="1265" spans="41:46" x14ac:dyDescent="0.35">
      <c r="AO1265" t="s">
        <v>26</v>
      </c>
      <c r="AP1265">
        <v>53</v>
      </c>
      <c r="AQ1265" t="s">
        <v>27</v>
      </c>
      <c r="AR1265" t="e">
        <v>#NAME?</v>
      </c>
      <c r="AS1265">
        <v>53</v>
      </c>
      <c r="AT1265" t="e">
        <v>#NAME?</v>
      </c>
    </row>
    <row r="1266" spans="41:46" x14ac:dyDescent="0.35">
      <c r="AO1266" t="s">
        <v>34</v>
      </c>
      <c r="AP1266">
        <v>53</v>
      </c>
      <c r="AQ1266" t="s">
        <v>27</v>
      </c>
      <c r="AR1266" t="e">
        <v>#NAME?</v>
      </c>
      <c r="AS1266">
        <v>53</v>
      </c>
      <c r="AT1266" t="e">
        <v>#NAME?</v>
      </c>
    </row>
    <row r="1267" spans="41:46" x14ac:dyDescent="0.35">
      <c r="AO1267" t="s">
        <v>34</v>
      </c>
      <c r="AP1267">
        <v>52</v>
      </c>
      <c r="AQ1267" t="s">
        <v>27</v>
      </c>
      <c r="AR1267" t="e">
        <v>#NAME?</v>
      </c>
      <c r="AS1267">
        <v>52</v>
      </c>
      <c r="AT1267" t="e">
        <v>#NAME?</v>
      </c>
    </row>
    <row r="1268" spans="41:46" x14ac:dyDescent="0.35">
      <c r="AO1268" t="s">
        <v>36</v>
      </c>
      <c r="AP1268">
        <v>52</v>
      </c>
      <c r="AQ1268" t="s">
        <v>27</v>
      </c>
      <c r="AR1268" t="e">
        <v>#NAME?</v>
      </c>
      <c r="AS1268">
        <v>52</v>
      </c>
      <c r="AT1268" t="e">
        <v>#NAME?</v>
      </c>
    </row>
    <row r="1269" spans="41:46" x14ac:dyDescent="0.35">
      <c r="AO1269" t="s">
        <v>37</v>
      </c>
      <c r="AP1269">
        <v>52</v>
      </c>
      <c r="AQ1269" t="s">
        <v>27</v>
      </c>
      <c r="AR1269" t="e">
        <v>#NAME?</v>
      </c>
      <c r="AS1269">
        <v>52</v>
      </c>
      <c r="AT1269" t="e">
        <v>#NAME?</v>
      </c>
    </row>
    <row r="1270" spans="41:46" x14ac:dyDescent="0.35">
      <c r="AO1270" t="s">
        <v>26</v>
      </c>
      <c r="AP1270">
        <v>52</v>
      </c>
      <c r="AQ1270" t="s">
        <v>27</v>
      </c>
      <c r="AR1270" t="e">
        <v>#NAME?</v>
      </c>
      <c r="AS1270">
        <v>52</v>
      </c>
      <c r="AT1270" t="e">
        <v>#NAME?</v>
      </c>
    </row>
    <row r="1271" spans="41:46" x14ac:dyDescent="0.35">
      <c r="AO1271" t="s">
        <v>30</v>
      </c>
      <c r="AP1271">
        <v>52</v>
      </c>
      <c r="AQ1271" t="s">
        <v>27</v>
      </c>
      <c r="AR1271" t="e">
        <v>#NAME?</v>
      </c>
      <c r="AS1271">
        <v>52</v>
      </c>
      <c r="AT1271" t="e">
        <v>#NAME?</v>
      </c>
    </row>
    <row r="1272" spans="41:46" x14ac:dyDescent="0.35">
      <c r="AO1272" t="s">
        <v>30</v>
      </c>
      <c r="AP1272">
        <v>52</v>
      </c>
      <c r="AQ1272" t="s">
        <v>27</v>
      </c>
      <c r="AR1272" t="e">
        <v>#NAME?</v>
      </c>
      <c r="AS1272">
        <v>52</v>
      </c>
      <c r="AT1272" t="e">
        <v>#NAME?</v>
      </c>
    </row>
    <row r="1273" spans="41:46" x14ac:dyDescent="0.35">
      <c r="AO1273" t="s">
        <v>28</v>
      </c>
      <c r="AP1273">
        <v>52</v>
      </c>
      <c r="AQ1273" t="s">
        <v>27</v>
      </c>
      <c r="AR1273" t="e">
        <v>#NAME?</v>
      </c>
      <c r="AS1273">
        <v>52</v>
      </c>
      <c r="AT1273" t="e">
        <v>#NAME?</v>
      </c>
    </row>
    <row r="1274" spans="41:46" x14ac:dyDescent="0.35">
      <c r="AO1274" t="s">
        <v>42</v>
      </c>
      <c r="AP1274">
        <v>52</v>
      </c>
      <c r="AQ1274" t="s">
        <v>27</v>
      </c>
      <c r="AR1274" t="e">
        <v>#NAME?</v>
      </c>
      <c r="AS1274">
        <v>52</v>
      </c>
      <c r="AT1274" t="e">
        <v>#NAME?</v>
      </c>
    </row>
    <row r="1275" spans="41:46" x14ac:dyDescent="0.35">
      <c r="AO1275" t="s">
        <v>32</v>
      </c>
      <c r="AP1275">
        <v>52</v>
      </c>
      <c r="AQ1275" t="s">
        <v>27</v>
      </c>
      <c r="AR1275" t="e">
        <v>#NAME?</v>
      </c>
      <c r="AS1275">
        <v>52</v>
      </c>
      <c r="AT1275" t="e">
        <v>#NAME?</v>
      </c>
    </row>
    <row r="1276" spans="41:46" x14ac:dyDescent="0.35">
      <c r="AO1276" t="s">
        <v>26</v>
      </c>
      <c r="AP1276">
        <v>52</v>
      </c>
      <c r="AQ1276" t="s">
        <v>27</v>
      </c>
      <c r="AR1276" t="e">
        <v>#NAME?</v>
      </c>
      <c r="AS1276">
        <v>52</v>
      </c>
      <c r="AT1276" t="e">
        <v>#NAME?</v>
      </c>
    </row>
    <row r="1277" spans="41:46" x14ac:dyDescent="0.35">
      <c r="AO1277" t="s">
        <v>32</v>
      </c>
      <c r="AP1277">
        <v>52</v>
      </c>
      <c r="AQ1277" t="s">
        <v>27</v>
      </c>
      <c r="AR1277" t="e">
        <v>#NAME?</v>
      </c>
      <c r="AS1277">
        <v>52</v>
      </c>
      <c r="AT1277" t="e">
        <v>#NAME?</v>
      </c>
    </row>
    <row r="1278" spans="41:46" x14ac:dyDescent="0.35">
      <c r="AO1278" t="s">
        <v>36</v>
      </c>
      <c r="AP1278">
        <v>52</v>
      </c>
      <c r="AQ1278" t="s">
        <v>27</v>
      </c>
      <c r="AR1278" t="e">
        <v>#NAME?</v>
      </c>
      <c r="AS1278">
        <v>52</v>
      </c>
      <c r="AT1278" t="e">
        <v>#NAME?</v>
      </c>
    </row>
    <row r="1279" spans="41:46" x14ac:dyDescent="0.35">
      <c r="AO1279" t="s">
        <v>32</v>
      </c>
      <c r="AP1279">
        <v>52</v>
      </c>
      <c r="AQ1279" t="s">
        <v>27</v>
      </c>
      <c r="AR1279" t="e">
        <v>#NAME?</v>
      </c>
      <c r="AS1279">
        <v>52</v>
      </c>
      <c r="AT1279" t="e">
        <v>#NAME?</v>
      </c>
    </row>
    <row r="1280" spans="41:46" x14ac:dyDescent="0.35">
      <c r="AO1280" t="s">
        <v>26</v>
      </c>
      <c r="AP1280">
        <v>52</v>
      </c>
      <c r="AQ1280" t="s">
        <v>27</v>
      </c>
      <c r="AR1280" t="e">
        <v>#NAME?</v>
      </c>
      <c r="AS1280">
        <v>52</v>
      </c>
      <c r="AT1280" t="e">
        <v>#NAME?</v>
      </c>
    </row>
    <row r="1281" spans="41:46" x14ac:dyDescent="0.35">
      <c r="AO1281" t="s">
        <v>32</v>
      </c>
      <c r="AP1281">
        <v>52</v>
      </c>
      <c r="AQ1281" t="s">
        <v>27</v>
      </c>
      <c r="AR1281" t="e">
        <v>#NAME?</v>
      </c>
      <c r="AS1281">
        <v>52</v>
      </c>
      <c r="AT1281" t="e">
        <v>#NAME?</v>
      </c>
    </row>
    <row r="1282" spans="41:46" x14ac:dyDescent="0.35">
      <c r="AO1282" t="s">
        <v>30</v>
      </c>
      <c r="AP1282">
        <v>52</v>
      </c>
      <c r="AQ1282" t="s">
        <v>27</v>
      </c>
      <c r="AR1282" t="e">
        <v>#NAME?</v>
      </c>
      <c r="AS1282">
        <v>52</v>
      </c>
      <c r="AT1282" t="e">
        <v>#NAME?</v>
      </c>
    </row>
    <row r="1283" spans="41:46" x14ac:dyDescent="0.35">
      <c r="AO1283" t="s">
        <v>30</v>
      </c>
      <c r="AP1283">
        <v>52</v>
      </c>
      <c r="AQ1283" t="s">
        <v>27</v>
      </c>
      <c r="AR1283" t="e">
        <v>#NAME?</v>
      </c>
      <c r="AS1283">
        <v>52</v>
      </c>
      <c r="AT1283" t="e">
        <v>#NAME?</v>
      </c>
    </row>
    <row r="1284" spans="41:46" x14ac:dyDescent="0.35">
      <c r="AO1284" t="s">
        <v>30</v>
      </c>
      <c r="AP1284">
        <v>52</v>
      </c>
      <c r="AQ1284" t="s">
        <v>27</v>
      </c>
      <c r="AR1284" t="e">
        <v>#NAME?</v>
      </c>
      <c r="AS1284">
        <v>52</v>
      </c>
      <c r="AT1284" t="e">
        <v>#NAME?</v>
      </c>
    </row>
    <row r="1285" spans="41:46" x14ac:dyDescent="0.35">
      <c r="AO1285" t="s">
        <v>32</v>
      </c>
      <c r="AP1285">
        <v>52</v>
      </c>
      <c r="AQ1285" t="s">
        <v>27</v>
      </c>
      <c r="AR1285" t="e">
        <v>#NAME?</v>
      </c>
      <c r="AS1285">
        <v>52</v>
      </c>
      <c r="AT1285" t="e">
        <v>#NAME?</v>
      </c>
    </row>
    <row r="1286" spans="41:46" x14ac:dyDescent="0.35">
      <c r="AO1286" t="s">
        <v>26</v>
      </c>
      <c r="AP1286">
        <v>52</v>
      </c>
      <c r="AQ1286" t="s">
        <v>27</v>
      </c>
      <c r="AR1286" t="e">
        <v>#NAME?</v>
      </c>
      <c r="AS1286">
        <v>52</v>
      </c>
      <c r="AT1286" t="e">
        <v>#NAME?</v>
      </c>
    </row>
    <row r="1287" spans="41:46" x14ac:dyDescent="0.35">
      <c r="AO1287" t="s">
        <v>26</v>
      </c>
      <c r="AP1287">
        <v>52</v>
      </c>
      <c r="AQ1287" t="s">
        <v>27</v>
      </c>
      <c r="AR1287" t="e">
        <v>#NAME?</v>
      </c>
      <c r="AS1287">
        <v>52</v>
      </c>
      <c r="AT1287" t="e">
        <v>#NAME?</v>
      </c>
    </row>
    <row r="1288" spans="41:46" x14ac:dyDescent="0.35">
      <c r="AO1288" t="s">
        <v>37</v>
      </c>
      <c r="AP1288">
        <v>52</v>
      </c>
      <c r="AQ1288" t="s">
        <v>27</v>
      </c>
      <c r="AR1288" t="e">
        <v>#NAME?</v>
      </c>
      <c r="AS1288">
        <v>52</v>
      </c>
      <c r="AT1288" t="e">
        <v>#NAME?</v>
      </c>
    </row>
    <row r="1289" spans="41:46" x14ac:dyDescent="0.35">
      <c r="AO1289" t="s">
        <v>26</v>
      </c>
      <c r="AP1289">
        <v>52</v>
      </c>
      <c r="AQ1289" t="s">
        <v>27</v>
      </c>
      <c r="AR1289" t="e">
        <v>#NAME?</v>
      </c>
      <c r="AS1289">
        <v>52</v>
      </c>
      <c r="AT1289" t="e">
        <v>#NAME?</v>
      </c>
    </row>
    <row r="1290" spans="41:46" x14ac:dyDescent="0.35">
      <c r="AO1290" t="s">
        <v>44</v>
      </c>
      <c r="AP1290">
        <v>52</v>
      </c>
      <c r="AQ1290" t="s">
        <v>27</v>
      </c>
      <c r="AR1290" t="e">
        <v>#NAME?</v>
      </c>
      <c r="AS1290">
        <v>52</v>
      </c>
      <c r="AT1290" t="e">
        <v>#NAME?</v>
      </c>
    </row>
    <row r="1291" spans="41:46" x14ac:dyDescent="0.35">
      <c r="AO1291" t="s">
        <v>36</v>
      </c>
      <c r="AP1291">
        <v>52</v>
      </c>
      <c r="AQ1291" t="s">
        <v>27</v>
      </c>
      <c r="AR1291" t="e">
        <v>#NAME?</v>
      </c>
      <c r="AS1291">
        <v>52</v>
      </c>
      <c r="AT1291" t="e">
        <v>#NAME?</v>
      </c>
    </row>
    <row r="1292" spans="41:46" x14ac:dyDescent="0.35">
      <c r="AO1292" t="s">
        <v>28</v>
      </c>
      <c r="AP1292">
        <v>52</v>
      </c>
      <c r="AQ1292" t="s">
        <v>27</v>
      </c>
      <c r="AR1292" t="e">
        <v>#NAME?</v>
      </c>
      <c r="AS1292">
        <v>52</v>
      </c>
      <c r="AT1292" t="e">
        <v>#NAME?</v>
      </c>
    </row>
    <row r="1293" spans="41:46" x14ac:dyDescent="0.35">
      <c r="AO1293" t="s">
        <v>37</v>
      </c>
      <c r="AP1293">
        <v>52</v>
      </c>
      <c r="AQ1293" t="s">
        <v>27</v>
      </c>
      <c r="AR1293" t="e">
        <v>#NAME?</v>
      </c>
      <c r="AS1293">
        <v>52</v>
      </c>
      <c r="AT1293" t="e">
        <v>#NAME?</v>
      </c>
    </row>
    <row r="1294" spans="41:46" x14ac:dyDescent="0.35">
      <c r="AO1294" t="s">
        <v>30</v>
      </c>
      <c r="AP1294">
        <v>52</v>
      </c>
      <c r="AQ1294" t="s">
        <v>27</v>
      </c>
      <c r="AR1294" t="e">
        <v>#NAME?</v>
      </c>
      <c r="AS1294">
        <v>52</v>
      </c>
      <c r="AT1294" t="e">
        <v>#NAME?</v>
      </c>
    </row>
    <row r="1295" spans="41:46" x14ac:dyDescent="0.35">
      <c r="AO1295" t="s">
        <v>35</v>
      </c>
      <c r="AP1295">
        <v>52</v>
      </c>
      <c r="AQ1295" t="s">
        <v>27</v>
      </c>
      <c r="AR1295" t="e">
        <v>#NAME?</v>
      </c>
      <c r="AS1295">
        <v>52</v>
      </c>
      <c r="AT1295" t="e">
        <v>#NAME?</v>
      </c>
    </row>
    <row r="1296" spans="41:46" x14ac:dyDescent="0.35">
      <c r="AO1296" t="s">
        <v>37</v>
      </c>
      <c r="AP1296">
        <v>52</v>
      </c>
      <c r="AQ1296" t="s">
        <v>27</v>
      </c>
      <c r="AR1296" t="e">
        <v>#NAME?</v>
      </c>
      <c r="AS1296">
        <v>52</v>
      </c>
      <c r="AT1296" t="e">
        <v>#NAME?</v>
      </c>
    </row>
    <row r="1297" spans="41:46" x14ac:dyDescent="0.35">
      <c r="AO1297" t="s">
        <v>44</v>
      </c>
      <c r="AP1297">
        <v>52</v>
      </c>
      <c r="AQ1297" t="s">
        <v>27</v>
      </c>
      <c r="AR1297" t="e">
        <v>#NAME?</v>
      </c>
      <c r="AS1297">
        <v>52</v>
      </c>
      <c r="AT1297" t="e">
        <v>#NAME?</v>
      </c>
    </row>
    <row r="1298" spans="41:46" x14ac:dyDescent="0.35">
      <c r="AO1298" t="s">
        <v>26</v>
      </c>
      <c r="AP1298">
        <v>52</v>
      </c>
      <c r="AQ1298" t="s">
        <v>27</v>
      </c>
      <c r="AR1298" t="e">
        <v>#NAME?</v>
      </c>
      <c r="AS1298">
        <v>52</v>
      </c>
      <c r="AT1298" t="e">
        <v>#NAME?</v>
      </c>
    </row>
    <row r="1299" spans="41:46" x14ac:dyDescent="0.35">
      <c r="AO1299" t="s">
        <v>35</v>
      </c>
      <c r="AP1299">
        <v>52</v>
      </c>
      <c r="AQ1299" t="s">
        <v>27</v>
      </c>
      <c r="AR1299" t="e">
        <v>#NAME?</v>
      </c>
      <c r="AS1299">
        <v>52</v>
      </c>
      <c r="AT1299" t="e">
        <v>#NAME?</v>
      </c>
    </row>
    <row r="1300" spans="41:46" x14ac:dyDescent="0.35">
      <c r="AO1300" t="s">
        <v>30</v>
      </c>
      <c r="AP1300">
        <v>52</v>
      </c>
      <c r="AQ1300" t="s">
        <v>27</v>
      </c>
      <c r="AR1300" t="e">
        <v>#NAME?</v>
      </c>
      <c r="AS1300">
        <v>52</v>
      </c>
      <c r="AT1300" t="e">
        <v>#NAME?</v>
      </c>
    </row>
    <row r="1301" spans="41:46" x14ac:dyDescent="0.35">
      <c r="AO1301" t="s">
        <v>26</v>
      </c>
      <c r="AP1301">
        <v>52</v>
      </c>
      <c r="AQ1301" t="s">
        <v>27</v>
      </c>
      <c r="AR1301" t="e">
        <v>#NAME?</v>
      </c>
      <c r="AS1301">
        <v>52</v>
      </c>
      <c r="AT1301" t="e">
        <v>#NAME?</v>
      </c>
    </row>
    <row r="1302" spans="41:46" x14ac:dyDescent="0.35">
      <c r="AO1302" t="s">
        <v>37</v>
      </c>
      <c r="AP1302">
        <v>52</v>
      </c>
      <c r="AQ1302" t="s">
        <v>27</v>
      </c>
      <c r="AR1302" t="e">
        <v>#NAME?</v>
      </c>
      <c r="AS1302">
        <v>52</v>
      </c>
      <c r="AT1302" t="e">
        <v>#NAME?</v>
      </c>
    </row>
    <row r="1303" spans="41:46" x14ac:dyDescent="0.35">
      <c r="AO1303" t="s">
        <v>37</v>
      </c>
      <c r="AP1303">
        <v>52</v>
      </c>
      <c r="AQ1303" t="s">
        <v>27</v>
      </c>
      <c r="AR1303" t="e">
        <v>#NAME?</v>
      </c>
      <c r="AS1303">
        <v>52</v>
      </c>
      <c r="AT1303" t="e">
        <v>#NAME?</v>
      </c>
    </row>
    <row r="1304" spans="41:46" x14ac:dyDescent="0.35">
      <c r="AO1304" t="s">
        <v>42</v>
      </c>
      <c r="AP1304">
        <v>52</v>
      </c>
      <c r="AQ1304" t="s">
        <v>27</v>
      </c>
      <c r="AR1304" t="e">
        <v>#NAME?</v>
      </c>
      <c r="AS1304">
        <v>52</v>
      </c>
      <c r="AT1304" t="e">
        <v>#NAME?</v>
      </c>
    </row>
    <row r="1305" spans="41:46" x14ac:dyDescent="0.35">
      <c r="AO1305" t="s">
        <v>35</v>
      </c>
      <c r="AP1305">
        <v>52</v>
      </c>
      <c r="AQ1305" t="s">
        <v>27</v>
      </c>
      <c r="AR1305" t="e">
        <v>#NAME?</v>
      </c>
      <c r="AS1305">
        <v>52</v>
      </c>
      <c r="AT1305" t="e">
        <v>#NAME?</v>
      </c>
    </row>
    <row r="1306" spans="41:46" x14ac:dyDescent="0.35">
      <c r="AO1306" t="s">
        <v>35</v>
      </c>
      <c r="AP1306">
        <v>52</v>
      </c>
      <c r="AQ1306" t="s">
        <v>27</v>
      </c>
      <c r="AR1306" t="e">
        <v>#NAME?</v>
      </c>
      <c r="AS1306">
        <v>52</v>
      </c>
      <c r="AT1306" t="e">
        <v>#NAME?</v>
      </c>
    </row>
    <row r="1307" spans="41:46" x14ac:dyDescent="0.35">
      <c r="AO1307" t="s">
        <v>28</v>
      </c>
      <c r="AP1307">
        <v>52</v>
      </c>
      <c r="AQ1307" t="s">
        <v>27</v>
      </c>
      <c r="AR1307" t="e">
        <v>#NAME?</v>
      </c>
      <c r="AS1307">
        <v>52</v>
      </c>
      <c r="AT1307" t="e">
        <v>#NAME?</v>
      </c>
    </row>
    <row r="1308" spans="41:46" x14ac:dyDescent="0.35">
      <c r="AO1308" t="s">
        <v>28</v>
      </c>
      <c r="AP1308">
        <v>52</v>
      </c>
      <c r="AQ1308" t="s">
        <v>27</v>
      </c>
      <c r="AR1308" t="e">
        <v>#NAME?</v>
      </c>
      <c r="AS1308">
        <v>52</v>
      </c>
      <c r="AT1308" t="e">
        <v>#NAME?</v>
      </c>
    </row>
    <row r="1309" spans="41:46" x14ac:dyDescent="0.35">
      <c r="AO1309" t="s">
        <v>34</v>
      </c>
      <c r="AP1309">
        <v>51</v>
      </c>
      <c r="AQ1309" t="s">
        <v>27</v>
      </c>
      <c r="AR1309" t="e">
        <v>#NAME?</v>
      </c>
      <c r="AS1309">
        <v>51</v>
      </c>
      <c r="AT1309" t="e">
        <v>#NAME?</v>
      </c>
    </row>
    <row r="1310" spans="41:46" x14ac:dyDescent="0.35">
      <c r="AO1310" t="s">
        <v>26</v>
      </c>
      <c r="AP1310">
        <v>51</v>
      </c>
      <c r="AQ1310" t="s">
        <v>27</v>
      </c>
      <c r="AR1310" t="e">
        <v>#NAME?</v>
      </c>
      <c r="AS1310">
        <v>51</v>
      </c>
      <c r="AT1310" t="e">
        <v>#NAME?</v>
      </c>
    </row>
    <row r="1311" spans="41:46" x14ac:dyDescent="0.35">
      <c r="AO1311" t="s">
        <v>44</v>
      </c>
      <c r="AP1311">
        <v>51</v>
      </c>
      <c r="AQ1311" t="s">
        <v>27</v>
      </c>
      <c r="AR1311" t="e">
        <v>#NAME?</v>
      </c>
      <c r="AS1311">
        <v>51</v>
      </c>
      <c r="AT1311" t="e">
        <v>#NAME?</v>
      </c>
    </row>
    <row r="1312" spans="41:46" x14ac:dyDescent="0.35">
      <c r="AO1312" t="s">
        <v>35</v>
      </c>
      <c r="AP1312">
        <v>51</v>
      </c>
      <c r="AQ1312" t="s">
        <v>27</v>
      </c>
      <c r="AR1312" t="e">
        <v>#NAME?</v>
      </c>
      <c r="AS1312">
        <v>51</v>
      </c>
      <c r="AT1312" t="e">
        <v>#NAME?</v>
      </c>
    </row>
    <row r="1313" spans="41:46" x14ac:dyDescent="0.35">
      <c r="AO1313" t="s">
        <v>35</v>
      </c>
      <c r="AP1313">
        <v>51</v>
      </c>
      <c r="AQ1313" t="s">
        <v>27</v>
      </c>
      <c r="AR1313" t="e">
        <v>#NAME?</v>
      </c>
      <c r="AS1313">
        <v>51</v>
      </c>
      <c r="AT1313" t="e">
        <v>#NAME?</v>
      </c>
    </row>
    <row r="1314" spans="41:46" x14ac:dyDescent="0.35">
      <c r="AO1314" t="s">
        <v>42</v>
      </c>
      <c r="AP1314">
        <v>51</v>
      </c>
      <c r="AQ1314" t="s">
        <v>27</v>
      </c>
      <c r="AR1314" t="e">
        <v>#NAME?</v>
      </c>
      <c r="AS1314">
        <v>51</v>
      </c>
      <c r="AT1314" t="e">
        <v>#NAME?</v>
      </c>
    </row>
    <row r="1315" spans="41:46" x14ac:dyDescent="0.35">
      <c r="AO1315" t="s">
        <v>26</v>
      </c>
      <c r="AP1315">
        <v>51</v>
      </c>
      <c r="AQ1315" t="s">
        <v>27</v>
      </c>
      <c r="AR1315" t="e">
        <v>#NAME?</v>
      </c>
      <c r="AS1315">
        <v>51</v>
      </c>
      <c r="AT1315" t="e">
        <v>#NAME?</v>
      </c>
    </row>
    <row r="1316" spans="41:46" x14ac:dyDescent="0.35">
      <c r="AO1316" t="s">
        <v>26</v>
      </c>
      <c r="AP1316">
        <v>51</v>
      </c>
      <c r="AQ1316" t="s">
        <v>27</v>
      </c>
      <c r="AR1316" t="e">
        <v>#NAME?</v>
      </c>
      <c r="AS1316">
        <v>51</v>
      </c>
      <c r="AT1316" t="e">
        <v>#NAME?</v>
      </c>
    </row>
    <row r="1317" spans="41:46" x14ac:dyDescent="0.35">
      <c r="AO1317" t="s">
        <v>34</v>
      </c>
      <c r="AP1317">
        <v>51</v>
      </c>
      <c r="AQ1317" t="s">
        <v>27</v>
      </c>
      <c r="AR1317" t="e">
        <v>#NAME?</v>
      </c>
      <c r="AS1317">
        <v>51</v>
      </c>
      <c r="AT1317" t="e">
        <v>#NAME?</v>
      </c>
    </row>
    <row r="1318" spans="41:46" x14ac:dyDescent="0.35">
      <c r="AO1318" t="s">
        <v>26</v>
      </c>
      <c r="AP1318">
        <v>51</v>
      </c>
      <c r="AQ1318" t="s">
        <v>27</v>
      </c>
      <c r="AR1318" t="e">
        <v>#NAME?</v>
      </c>
      <c r="AS1318">
        <v>51</v>
      </c>
      <c r="AT1318" t="e">
        <v>#NAME?</v>
      </c>
    </row>
    <row r="1319" spans="41:46" x14ac:dyDescent="0.35">
      <c r="AO1319" t="s">
        <v>34</v>
      </c>
      <c r="AP1319">
        <v>51</v>
      </c>
      <c r="AQ1319" t="s">
        <v>27</v>
      </c>
      <c r="AR1319" t="e">
        <v>#NAME?</v>
      </c>
      <c r="AS1319">
        <v>51</v>
      </c>
      <c r="AT1319" t="e">
        <v>#NAME?</v>
      </c>
    </row>
    <row r="1320" spans="41:46" x14ac:dyDescent="0.35">
      <c r="AO1320" t="s">
        <v>32</v>
      </c>
      <c r="AP1320">
        <v>51</v>
      </c>
      <c r="AQ1320" t="s">
        <v>27</v>
      </c>
      <c r="AR1320" t="e">
        <v>#NAME?</v>
      </c>
      <c r="AS1320">
        <v>51</v>
      </c>
      <c r="AT1320" t="e">
        <v>#NAME?</v>
      </c>
    </row>
    <row r="1321" spans="41:46" x14ac:dyDescent="0.35">
      <c r="AO1321" t="s">
        <v>26</v>
      </c>
      <c r="AP1321">
        <v>51</v>
      </c>
      <c r="AQ1321" t="s">
        <v>27</v>
      </c>
      <c r="AR1321" t="e">
        <v>#NAME?</v>
      </c>
      <c r="AS1321">
        <v>51</v>
      </c>
      <c r="AT1321" t="e">
        <v>#NAME?</v>
      </c>
    </row>
    <row r="1322" spans="41:46" x14ac:dyDescent="0.35">
      <c r="AO1322" t="s">
        <v>32</v>
      </c>
      <c r="AP1322">
        <v>51</v>
      </c>
      <c r="AQ1322" t="s">
        <v>27</v>
      </c>
      <c r="AR1322" t="e">
        <v>#NAME?</v>
      </c>
      <c r="AS1322">
        <v>51</v>
      </c>
      <c r="AT1322" t="e">
        <v>#NAME?</v>
      </c>
    </row>
    <row r="1323" spans="41:46" x14ac:dyDescent="0.35">
      <c r="AO1323" t="s">
        <v>44</v>
      </c>
      <c r="AP1323">
        <v>51</v>
      </c>
      <c r="AQ1323" t="s">
        <v>27</v>
      </c>
      <c r="AR1323" t="e">
        <v>#NAME?</v>
      </c>
      <c r="AS1323">
        <v>51</v>
      </c>
      <c r="AT1323" t="e">
        <v>#NAME?</v>
      </c>
    </row>
    <row r="1324" spans="41:46" x14ac:dyDescent="0.35">
      <c r="AO1324" t="s">
        <v>32</v>
      </c>
      <c r="AP1324">
        <v>51</v>
      </c>
      <c r="AQ1324" t="s">
        <v>27</v>
      </c>
      <c r="AR1324" t="e">
        <v>#NAME?</v>
      </c>
      <c r="AS1324">
        <v>51</v>
      </c>
      <c r="AT1324" t="e">
        <v>#NAME?</v>
      </c>
    </row>
    <row r="1325" spans="41:46" x14ac:dyDescent="0.35">
      <c r="AO1325" t="s">
        <v>28</v>
      </c>
      <c r="AP1325">
        <v>51</v>
      </c>
      <c r="AQ1325" t="s">
        <v>27</v>
      </c>
      <c r="AR1325" t="e">
        <v>#NAME?</v>
      </c>
      <c r="AS1325">
        <v>51</v>
      </c>
      <c r="AT1325" t="e">
        <v>#NAME?</v>
      </c>
    </row>
    <row r="1326" spans="41:46" x14ac:dyDescent="0.35">
      <c r="AO1326" t="s">
        <v>37</v>
      </c>
      <c r="AP1326">
        <v>51</v>
      </c>
      <c r="AQ1326" t="s">
        <v>27</v>
      </c>
      <c r="AR1326" t="e">
        <v>#NAME?</v>
      </c>
      <c r="AS1326">
        <v>51</v>
      </c>
      <c r="AT1326" t="e">
        <v>#NAME?</v>
      </c>
    </row>
    <row r="1327" spans="41:46" x14ac:dyDescent="0.35">
      <c r="AO1327" t="s">
        <v>26</v>
      </c>
      <c r="AP1327">
        <v>51</v>
      </c>
      <c r="AQ1327" t="s">
        <v>27</v>
      </c>
      <c r="AR1327" t="e">
        <v>#NAME?</v>
      </c>
      <c r="AS1327">
        <v>51</v>
      </c>
      <c r="AT1327" t="e">
        <v>#NAME?</v>
      </c>
    </row>
    <row r="1328" spans="41:46" x14ac:dyDescent="0.35">
      <c r="AO1328" t="s">
        <v>26</v>
      </c>
      <c r="AP1328">
        <v>51</v>
      </c>
      <c r="AQ1328" t="s">
        <v>27</v>
      </c>
      <c r="AR1328" t="e">
        <v>#NAME?</v>
      </c>
      <c r="AS1328">
        <v>51</v>
      </c>
      <c r="AT1328" t="e">
        <v>#NAME?</v>
      </c>
    </row>
    <row r="1329" spans="41:46" x14ac:dyDescent="0.35">
      <c r="AO1329" t="s">
        <v>30</v>
      </c>
      <c r="AP1329">
        <v>51</v>
      </c>
      <c r="AQ1329" t="s">
        <v>27</v>
      </c>
      <c r="AR1329" t="e">
        <v>#NAME?</v>
      </c>
      <c r="AS1329">
        <v>51</v>
      </c>
      <c r="AT1329" t="e">
        <v>#NAME?</v>
      </c>
    </row>
    <row r="1330" spans="41:46" x14ac:dyDescent="0.35">
      <c r="AO1330" t="s">
        <v>35</v>
      </c>
      <c r="AP1330">
        <v>51</v>
      </c>
      <c r="AQ1330" t="s">
        <v>27</v>
      </c>
      <c r="AR1330" t="e">
        <v>#NAME?</v>
      </c>
      <c r="AS1330">
        <v>51</v>
      </c>
      <c r="AT1330" t="e">
        <v>#NAME?</v>
      </c>
    </row>
    <row r="1331" spans="41:46" x14ac:dyDescent="0.35">
      <c r="AO1331" t="s">
        <v>26</v>
      </c>
      <c r="AP1331">
        <v>51</v>
      </c>
      <c r="AQ1331" t="s">
        <v>27</v>
      </c>
      <c r="AR1331" t="e">
        <v>#NAME?</v>
      </c>
      <c r="AS1331">
        <v>51</v>
      </c>
      <c r="AT1331" t="e">
        <v>#NAME?</v>
      </c>
    </row>
    <row r="1332" spans="41:46" x14ac:dyDescent="0.35">
      <c r="AO1332" t="s">
        <v>34</v>
      </c>
      <c r="AP1332">
        <v>51</v>
      </c>
      <c r="AQ1332" t="s">
        <v>27</v>
      </c>
      <c r="AR1332" t="e">
        <v>#NAME?</v>
      </c>
      <c r="AS1332">
        <v>51</v>
      </c>
      <c r="AT1332" t="e">
        <v>#NAME?</v>
      </c>
    </row>
    <row r="1333" spans="41:46" x14ac:dyDescent="0.35">
      <c r="AO1333" t="s">
        <v>28</v>
      </c>
      <c r="AP1333">
        <v>51</v>
      </c>
      <c r="AQ1333" t="s">
        <v>27</v>
      </c>
      <c r="AR1333" t="e">
        <v>#NAME?</v>
      </c>
      <c r="AS1333">
        <v>51</v>
      </c>
      <c r="AT1333" t="e">
        <v>#NAME?</v>
      </c>
    </row>
    <row r="1334" spans="41:46" x14ac:dyDescent="0.35">
      <c r="AO1334" t="s">
        <v>44</v>
      </c>
      <c r="AP1334">
        <v>51</v>
      </c>
      <c r="AQ1334" t="s">
        <v>27</v>
      </c>
      <c r="AR1334" t="e">
        <v>#NAME?</v>
      </c>
      <c r="AS1334">
        <v>51</v>
      </c>
      <c r="AT1334" t="e">
        <v>#NAME?</v>
      </c>
    </row>
    <row r="1335" spans="41:46" x14ac:dyDescent="0.35">
      <c r="AO1335" t="s">
        <v>36</v>
      </c>
      <c r="AP1335">
        <v>51</v>
      </c>
      <c r="AQ1335" t="s">
        <v>27</v>
      </c>
      <c r="AR1335" t="e">
        <v>#NAME?</v>
      </c>
      <c r="AS1335">
        <v>51</v>
      </c>
      <c r="AT1335" t="e">
        <v>#NAME?</v>
      </c>
    </row>
    <row r="1336" spans="41:46" x14ac:dyDescent="0.35">
      <c r="AO1336" t="s">
        <v>30</v>
      </c>
      <c r="AP1336">
        <v>51</v>
      </c>
      <c r="AQ1336" t="s">
        <v>27</v>
      </c>
      <c r="AR1336" t="e">
        <v>#NAME?</v>
      </c>
      <c r="AS1336">
        <v>51</v>
      </c>
      <c r="AT1336" t="e">
        <v>#NAME?</v>
      </c>
    </row>
    <row r="1337" spans="41:46" x14ac:dyDescent="0.35">
      <c r="AO1337" t="s">
        <v>44</v>
      </c>
      <c r="AP1337">
        <v>51</v>
      </c>
      <c r="AQ1337" t="s">
        <v>27</v>
      </c>
      <c r="AR1337" t="e">
        <v>#NAME?</v>
      </c>
      <c r="AS1337">
        <v>51</v>
      </c>
      <c r="AT1337" t="e">
        <v>#NAME?</v>
      </c>
    </row>
    <row r="1338" spans="41:46" x14ac:dyDescent="0.35">
      <c r="AO1338" t="s">
        <v>30</v>
      </c>
      <c r="AP1338">
        <v>51</v>
      </c>
      <c r="AQ1338" t="s">
        <v>27</v>
      </c>
      <c r="AR1338" t="e">
        <v>#NAME?</v>
      </c>
      <c r="AS1338">
        <v>51</v>
      </c>
      <c r="AT1338" t="e">
        <v>#NAME?</v>
      </c>
    </row>
    <row r="1339" spans="41:46" x14ac:dyDescent="0.35">
      <c r="AO1339" t="s">
        <v>36</v>
      </c>
      <c r="AP1339">
        <v>51</v>
      </c>
      <c r="AQ1339" t="s">
        <v>27</v>
      </c>
      <c r="AR1339" t="e">
        <v>#NAME?</v>
      </c>
      <c r="AS1339">
        <v>51</v>
      </c>
      <c r="AT1339" t="e">
        <v>#NAME?</v>
      </c>
    </row>
    <row r="1340" spans="41:46" x14ac:dyDescent="0.35">
      <c r="AO1340" t="s">
        <v>44</v>
      </c>
      <c r="AP1340">
        <v>51</v>
      </c>
      <c r="AQ1340" t="s">
        <v>27</v>
      </c>
      <c r="AR1340" t="e">
        <v>#NAME?</v>
      </c>
      <c r="AS1340">
        <v>51</v>
      </c>
      <c r="AT1340" t="e">
        <v>#NAME?</v>
      </c>
    </row>
    <row r="1341" spans="41:46" x14ac:dyDescent="0.35">
      <c r="AO1341" t="s">
        <v>42</v>
      </c>
      <c r="AP1341">
        <v>51</v>
      </c>
      <c r="AQ1341" t="s">
        <v>27</v>
      </c>
      <c r="AR1341" t="e">
        <v>#NAME?</v>
      </c>
      <c r="AS1341">
        <v>51</v>
      </c>
      <c r="AT1341" t="e">
        <v>#NAME?</v>
      </c>
    </row>
    <row r="1342" spans="41:46" x14ac:dyDescent="0.35">
      <c r="AO1342" t="s">
        <v>37</v>
      </c>
      <c r="AP1342">
        <v>51</v>
      </c>
      <c r="AQ1342" t="s">
        <v>27</v>
      </c>
      <c r="AR1342" t="e">
        <v>#NAME?</v>
      </c>
      <c r="AS1342">
        <v>51</v>
      </c>
      <c r="AT1342" t="e">
        <v>#NAME?</v>
      </c>
    </row>
    <row r="1343" spans="41:46" x14ac:dyDescent="0.35">
      <c r="AO1343" t="s">
        <v>28</v>
      </c>
      <c r="AP1343">
        <v>51</v>
      </c>
      <c r="AQ1343" t="s">
        <v>27</v>
      </c>
      <c r="AR1343" t="e">
        <v>#NAME?</v>
      </c>
      <c r="AS1343">
        <v>51</v>
      </c>
      <c r="AT1343" t="e">
        <v>#NAME?</v>
      </c>
    </row>
    <row r="1344" spans="41:46" x14ac:dyDescent="0.35">
      <c r="AO1344" t="s">
        <v>28</v>
      </c>
      <c r="AP1344">
        <v>51</v>
      </c>
      <c r="AQ1344" t="s">
        <v>27</v>
      </c>
      <c r="AR1344" t="e">
        <v>#NAME?</v>
      </c>
      <c r="AS1344">
        <v>51</v>
      </c>
      <c r="AT1344" t="e">
        <v>#NAME?</v>
      </c>
    </row>
    <row r="1345" spans="41:46" x14ac:dyDescent="0.35">
      <c r="AO1345" t="s">
        <v>26</v>
      </c>
      <c r="AP1345">
        <v>51</v>
      </c>
      <c r="AQ1345" t="s">
        <v>27</v>
      </c>
      <c r="AR1345" t="e">
        <v>#NAME?</v>
      </c>
      <c r="AS1345">
        <v>51</v>
      </c>
      <c r="AT1345" t="e">
        <v>#NAME?</v>
      </c>
    </row>
    <row r="1346" spans="41:46" x14ac:dyDescent="0.35">
      <c r="AO1346" t="s">
        <v>37</v>
      </c>
      <c r="AP1346">
        <v>51</v>
      </c>
      <c r="AQ1346" t="s">
        <v>27</v>
      </c>
      <c r="AR1346" t="e">
        <v>#NAME?</v>
      </c>
      <c r="AS1346">
        <v>51</v>
      </c>
      <c r="AT1346" t="e">
        <v>#NAME?</v>
      </c>
    </row>
    <row r="1347" spans="41:46" x14ac:dyDescent="0.35">
      <c r="AO1347" t="s">
        <v>35</v>
      </c>
      <c r="AP1347">
        <v>49</v>
      </c>
      <c r="AQ1347" t="s">
        <v>27</v>
      </c>
      <c r="AR1347" t="e">
        <v>#NAME?</v>
      </c>
      <c r="AS1347">
        <v>49</v>
      </c>
      <c r="AT1347" t="e">
        <v>#NAME?</v>
      </c>
    </row>
    <row r="1348" spans="41:46" x14ac:dyDescent="0.35">
      <c r="AO1348" t="s">
        <v>35</v>
      </c>
      <c r="AP1348">
        <v>49</v>
      </c>
      <c r="AQ1348" t="s">
        <v>27</v>
      </c>
      <c r="AR1348" t="e">
        <v>#NAME?</v>
      </c>
      <c r="AS1348">
        <v>49</v>
      </c>
      <c r="AT1348" t="e">
        <v>#NAME?</v>
      </c>
    </row>
    <row r="1349" spans="41:46" x14ac:dyDescent="0.35">
      <c r="AO1349" t="s">
        <v>32</v>
      </c>
      <c r="AP1349">
        <v>49</v>
      </c>
      <c r="AQ1349" t="s">
        <v>27</v>
      </c>
      <c r="AR1349" t="e">
        <v>#NAME?</v>
      </c>
      <c r="AS1349">
        <v>49</v>
      </c>
      <c r="AT1349" t="e">
        <v>#NAME?</v>
      </c>
    </row>
    <row r="1350" spans="41:46" x14ac:dyDescent="0.35">
      <c r="AO1350" t="s">
        <v>36</v>
      </c>
      <c r="AP1350">
        <v>49</v>
      </c>
      <c r="AQ1350" t="s">
        <v>27</v>
      </c>
      <c r="AR1350" t="e">
        <v>#NAME?</v>
      </c>
      <c r="AS1350">
        <v>49</v>
      </c>
      <c r="AT1350" t="e">
        <v>#NAME?</v>
      </c>
    </row>
    <row r="1351" spans="41:46" x14ac:dyDescent="0.35">
      <c r="AO1351" t="s">
        <v>37</v>
      </c>
      <c r="AP1351">
        <v>49</v>
      </c>
      <c r="AQ1351" t="s">
        <v>27</v>
      </c>
      <c r="AR1351" t="e">
        <v>#NAME?</v>
      </c>
      <c r="AS1351">
        <v>49</v>
      </c>
      <c r="AT1351" t="e">
        <v>#NAME?</v>
      </c>
    </row>
    <row r="1352" spans="41:46" x14ac:dyDescent="0.35">
      <c r="AO1352" t="s">
        <v>26</v>
      </c>
      <c r="AP1352">
        <v>49</v>
      </c>
      <c r="AQ1352" t="s">
        <v>27</v>
      </c>
      <c r="AR1352" t="e">
        <v>#NAME?</v>
      </c>
      <c r="AS1352">
        <v>49</v>
      </c>
      <c r="AT1352" t="e">
        <v>#NAME?</v>
      </c>
    </row>
    <row r="1353" spans="41:46" x14ac:dyDescent="0.35">
      <c r="AO1353" t="s">
        <v>44</v>
      </c>
      <c r="AP1353">
        <v>49</v>
      </c>
      <c r="AQ1353" t="s">
        <v>27</v>
      </c>
      <c r="AR1353" t="e">
        <v>#NAME?</v>
      </c>
      <c r="AS1353">
        <v>49</v>
      </c>
      <c r="AT1353" t="e">
        <v>#NAME?</v>
      </c>
    </row>
    <row r="1354" spans="41:46" x14ac:dyDescent="0.35">
      <c r="AO1354" t="s">
        <v>37</v>
      </c>
      <c r="AP1354">
        <v>49</v>
      </c>
      <c r="AQ1354" t="s">
        <v>27</v>
      </c>
      <c r="AR1354" t="e">
        <v>#NAME?</v>
      </c>
      <c r="AS1354">
        <v>49</v>
      </c>
      <c r="AT1354" t="e">
        <v>#NAME?</v>
      </c>
    </row>
    <row r="1355" spans="41:46" x14ac:dyDescent="0.35">
      <c r="AO1355" t="s">
        <v>28</v>
      </c>
      <c r="AP1355">
        <v>49</v>
      </c>
      <c r="AQ1355" t="s">
        <v>27</v>
      </c>
      <c r="AR1355" t="e">
        <v>#NAME?</v>
      </c>
      <c r="AS1355">
        <v>49</v>
      </c>
      <c r="AT1355" t="e">
        <v>#NAME?</v>
      </c>
    </row>
    <row r="1356" spans="41:46" x14ac:dyDescent="0.35">
      <c r="AO1356" t="s">
        <v>32</v>
      </c>
      <c r="AP1356">
        <v>49</v>
      </c>
      <c r="AQ1356" t="s">
        <v>27</v>
      </c>
      <c r="AR1356" t="e">
        <v>#NAME?</v>
      </c>
      <c r="AS1356">
        <v>49</v>
      </c>
      <c r="AT1356" t="e">
        <v>#NAME?</v>
      </c>
    </row>
    <row r="1357" spans="41:46" x14ac:dyDescent="0.35">
      <c r="AO1357" t="s">
        <v>44</v>
      </c>
      <c r="AP1357">
        <v>49</v>
      </c>
      <c r="AQ1357" t="s">
        <v>27</v>
      </c>
      <c r="AR1357" t="e">
        <v>#NAME?</v>
      </c>
      <c r="AS1357">
        <v>49</v>
      </c>
      <c r="AT1357" t="e">
        <v>#NAME?</v>
      </c>
    </row>
    <row r="1358" spans="41:46" x14ac:dyDescent="0.35">
      <c r="AO1358" t="s">
        <v>37</v>
      </c>
      <c r="AP1358">
        <v>49</v>
      </c>
      <c r="AQ1358" t="s">
        <v>27</v>
      </c>
      <c r="AR1358" t="e">
        <v>#NAME?</v>
      </c>
      <c r="AS1358">
        <v>49</v>
      </c>
      <c r="AT1358" t="e">
        <v>#NAME?</v>
      </c>
    </row>
    <row r="1359" spans="41:46" x14ac:dyDescent="0.35">
      <c r="AO1359" t="s">
        <v>42</v>
      </c>
      <c r="AP1359">
        <v>49</v>
      </c>
      <c r="AQ1359" t="s">
        <v>27</v>
      </c>
      <c r="AR1359" t="e">
        <v>#NAME?</v>
      </c>
      <c r="AS1359">
        <v>49</v>
      </c>
      <c r="AT1359" t="e">
        <v>#NAME?</v>
      </c>
    </row>
    <row r="1360" spans="41:46" x14ac:dyDescent="0.35">
      <c r="AO1360" t="s">
        <v>35</v>
      </c>
      <c r="AP1360">
        <v>49</v>
      </c>
      <c r="AQ1360" t="s">
        <v>27</v>
      </c>
      <c r="AR1360" t="e">
        <v>#NAME?</v>
      </c>
      <c r="AS1360">
        <v>49</v>
      </c>
      <c r="AT1360" t="e">
        <v>#NAME?</v>
      </c>
    </row>
    <row r="1361" spans="41:46" x14ac:dyDescent="0.35">
      <c r="AO1361" t="s">
        <v>28</v>
      </c>
      <c r="AP1361">
        <v>49</v>
      </c>
      <c r="AQ1361" t="s">
        <v>27</v>
      </c>
      <c r="AR1361" t="e">
        <v>#NAME?</v>
      </c>
      <c r="AS1361">
        <v>49</v>
      </c>
      <c r="AT1361" t="e">
        <v>#NAME?</v>
      </c>
    </row>
    <row r="1362" spans="41:46" x14ac:dyDescent="0.35">
      <c r="AO1362" t="s">
        <v>34</v>
      </c>
      <c r="AP1362">
        <v>49</v>
      </c>
      <c r="AQ1362" t="s">
        <v>27</v>
      </c>
      <c r="AR1362" t="e">
        <v>#NAME?</v>
      </c>
      <c r="AS1362">
        <v>49</v>
      </c>
      <c r="AT1362" t="e">
        <v>#NAME?</v>
      </c>
    </row>
    <row r="1363" spans="41:46" x14ac:dyDescent="0.35">
      <c r="AO1363" t="s">
        <v>44</v>
      </c>
      <c r="AP1363">
        <v>49</v>
      </c>
      <c r="AQ1363" t="s">
        <v>27</v>
      </c>
      <c r="AR1363" t="e">
        <v>#NAME?</v>
      </c>
      <c r="AS1363">
        <v>49</v>
      </c>
      <c r="AT1363" t="e">
        <v>#NAME?</v>
      </c>
    </row>
    <row r="1364" spans="41:46" x14ac:dyDescent="0.35">
      <c r="AO1364" t="s">
        <v>26</v>
      </c>
      <c r="AP1364">
        <v>49</v>
      </c>
      <c r="AQ1364" t="s">
        <v>27</v>
      </c>
      <c r="AR1364" t="e">
        <v>#NAME?</v>
      </c>
      <c r="AS1364">
        <v>49</v>
      </c>
      <c r="AT1364" t="e">
        <v>#NAME?</v>
      </c>
    </row>
    <row r="1365" spans="41:46" x14ac:dyDescent="0.35">
      <c r="AO1365" t="s">
        <v>44</v>
      </c>
      <c r="AP1365">
        <v>49</v>
      </c>
      <c r="AQ1365" t="s">
        <v>27</v>
      </c>
      <c r="AR1365" t="e">
        <v>#NAME?</v>
      </c>
      <c r="AS1365">
        <v>49</v>
      </c>
      <c r="AT1365" t="e">
        <v>#NAME?</v>
      </c>
    </row>
    <row r="1366" spans="41:46" x14ac:dyDescent="0.35">
      <c r="AO1366" t="s">
        <v>26</v>
      </c>
      <c r="AP1366">
        <v>49</v>
      </c>
      <c r="AQ1366" t="s">
        <v>27</v>
      </c>
      <c r="AR1366" t="e">
        <v>#NAME?</v>
      </c>
      <c r="AS1366">
        <v>49</v>
      </c>
      <c r="AT1366" t="e">
        <v>#NAME?</v>
      </c>
    </row>
    <row r="1367" spans="41:46" x14ac:dyDescent="0.35">
      <c r="AO1367" t="s">
        <v>34</v>
      </c>
      <c r="AP1367">
        <v>49</v>
      </c>
      <c r="AQ1367" t="s">
        <v>27</v>
      </c>
      <c r="AR1367" t="e">
        <v>#NAME?</v>
      </c>
      <c r="AS1367">
        <v>49</v>
      </c>
      <c r="AT1367" t="e">
        <v>#NAME?</v>
      </c>
    </row>
    <row r="1368" spans="41:46" x14ac:dyDescent="0.35">
      <c r="AO1368" t="s">
        <v>35</v>
      </c>
      <c r="AP1368">
        <v>49</v>
      </c>
      <c r="AQ1368" t="s">
        <v>27</v>
      </c>
      <c r="AR1368" t="e">
        <v>#NAME?</v>
      </c>
      <c r="AS1368">
        <v>49</v>
      </c>
      <c r="AT1368" t="e">
        <v>#NAME?</v>
      </c>
    </row>
    <row r="1369" spans="41:46" x14ac:dyDescent="0.35">
      <c r="AO1369" t="s">
        <v>35</v>
      </c>
      <c r="AP1369">
        <v>49</v>
      </c>
      <c r="AQ1369" t="s">
        <v>27</v>
      </c>
      <c r="AR1369" t="e">
        <v>#NAME?</v>
      </c>
      <c r="AS1369">
        <v>49</v>
      </c>
      <c r="AT1369" t="e">
        <v>#NAME?</v>
      </c>
    </row>
    <row r="1370" spans="41:46" x14ac:dyDescent="0.35">
      <c r="AO1370" t="s">
        <v>44</v>
      </c>
      <c r="AP1370">
        <v>49</v>
      </c>
      <c r="AQ1370" t="s">
        <v>27</v>
      </c>
      <c r="AR1370" t="e">
        <v>#NAME?</v>
      </c>
      <c r="AS1370">
        <v>49</v>
      </c>
      <c r="AT1370" t="e">
        <v>#NAME?</v>
      </c>
    </row>
    <row r="1371" spans="41:46" x14ac:dyDescent="0.35">
      <c r="AO1371" t="s">
        <v>32</v>
      </c>
      <c r="AP1371">
        <v>49</v>
      </c>
      <c r="AQ1371" t="s">
        <v>27</v>
      </c>
      <c r="AR1371" t="e">
        <v>#NAME?</v>
      </c>
      <c r="AS1371">
        <v>49</v>
      </c>
      <c r="AT1371" t="e">
        <v>#NAME?</v>
      </c>
    </row>
    <row r="1372" spans="41:46" x14ac:dyDescent="0.35">
      <c r="AO1372" t="s">
        <v>36</v>
      </c>
      <c r="AP1372">
        <v>49</v>
      </c>
      <c r="AQ1372" t="s">
        <v>27</v>
      </c>
      <c r="AR1372" t="e">
        <v>#NAME?</v>
      </c>
      <c r="AS1372">
        <v>49</v>
      </c>
      <c r="AT1372" t="e">
        <v>#NAME?</v>
      </c>
    </row>
    <row r="1373" spans="41:46" x14ac:dyDescent="0.35">
      <c r="AO1373" t="s">
        <v>34</v>
      </c>
      <c r="AP1373">
        <v>49</v>
      </c>
      <c r="AQ1373" t="s">
        <v>27</v>
      </c>
      <c r="AR1373" t="e">
        <v>#NAME?</v>
      </c>
      <c r="AS1373">
        <v>49</v>
      </c>
      <c r="AT1373" t="e">
        <v>#NAME?</v>
      </c>
    </row>
    <row r="1374" spans="41:46" x14ac:dyDescent="0.35">
      <c r="AO1374" t="s">
        <v>32</v>
      </c>
      <c r="AP1374">
        <v>49</v>
      </c>
      <c r="AQ1374" t="s">
        <v>27</v>
      </c>
      <c r="AR1374" t="e">
        <v>#NAME?</v>
      </c>
      <c r="AS1374">
        <v>49</v>
      </c>
      <c r="AT1374" t="e">
        <v>#NAME?</v>
      </c>
    </row>
    <row r="1375" spans="41:46" x14ac:dyDescent="0.35">
      <c r="AO1375" t="s">
        <v>36</v>
      </c>
      <c r="AP1375">
        <v>49</v>
      </c>
      <c r="AQ1375" t="s">
        <v>27</v>
      </c>
      <c r="AR1375" t="e">
        <v>#NAME?</v>
      </c>
      <c r="AS1375">
        <v>49</v>
      </c>
      <c r="AT1375" t="e">
        <v>#NAME?</v>
      </c>
    </row>
    <row r="1376" spans="41:46" x14ac:dyDescent="0.35">
      <c r="AO1376" t="s">
        <v>35</v>
      </c>
      <c r="AP1376">
        <v>49</v>
      </c>
      <c r="AQ1376" t="s">
        <v>27</v>
      </c>
      <c r="AR1376" t="e">
        <v>#NAME?</v>
      </c>
      <c r="AS1376">
        <v>49</v>
      </c>
      <c r="AT1376" t="e">
        <v>#NAME?</v>
      </c>
    </row>
    <row r="1377" spans="41:46" x14ac:dyDescent="0.35">
      <c r="AO1377" t="s">
        <v>34</v>
      </c>
      <c r="AP1377">
        <v>49</v>
      </c>
      <c r="AQ1377" t="s">
        <v>27</v>
      </c>
      <c r="AR1377" t="e">
        <v>#NAME?</v>
      </c>
      <c r="AS1377">
        <v>49</v>
      </c>
      <c r="AT1377" t="e">
        <v>#NAME?</v>
      </c>
    </row>
    <row r="1378" spans="41:46" x14ac:dyDescent="0.35">
      <c r="AO1378" t="s">
        <v>32</v>
      </c>
      <c r="AP1378">
        <v>49</v>
      </c>
      <c r="AQ1378" t="s">
        <v>27</v>
      </c>
      <c r="AR1378" t="e">
        <v>#NAME?</v>
      </c>
      <c r="AS1378">
        <v>49</v>
      </c>
      <c r="AT1378" t="e">
        <v>#NAME?</v>
      </c>
    </row>
    <row r="1379" spans="41:46" x14ac:dyDescent="0.35">
      <c r="AO1379" t="s">
        <v>37</v>
      </c>
      <c r="AP1379">
        <v>49</v>
      </c>
      <c r="AQ1379" t="s">
        <v>27</v>
      </c>
      <c r="AR1379" t="e">
        <v>#NAME?</v>
      </c>
      <c r="AS1379">
        <v>49</v>
      </c>
      <c r="AT1379" t="e">
        <v>#NAME?</v>
      </c>
    </row>
    <row r="1380" spans="41:46" x14ac:dyDescent="0.35">
      <c r="AO1380" t="s">
        <v>37</v>
      </c>
      <c r="AP1380">
        <v>49</v>
      </c>
      <c r="AQ1380" t="s">
        <v>27</v>
      </c>
      <c r="AR1380" t="e">
        <v>#NAME?</v>
      </c>
      <c r="AS1380">
        <v>49</v>
      </c>
      <c r="AT1380" t="e">
        <v>#NAME?</v>
      </c>
    </row>
    <row r="1381" spans="41:46" x14ac:dyDescent="0.35">
      <c r="AO1381" t="s">
        <v>32</v>
      </c>
      <c r="AP1381">
        <v>48</v>
      </c>
      <c r="AQ1381" t="s">
        <v>27</v>
      </c>
      <c r="AR1381" t="e">
        <v>#NAME?</v>
      </c>
      <c r="AS1381">
        <v>48</v>
      </c>
      <c r="AT1381" t="e">
        <v>#NAME?</v>
      </c>
    </row>
    <row r="1382" spans="41:46" x14ac:dyDescent="0.35">
      <c r="AO1382" t="s">
        <v>32</v>
      </c>
      <c r="AP1382">
        <v>48</v>
      </c>
      <c r="AQ1382" t="s">
        <v>27</v>
      </c>
      <c r="AR1382" t="e">
        <v>#NAME?</v>
      </c>
      <c r="AS1382">
        <v>48</v>
      </c>
      <c r="AT1382" t="e">
        <v>#NAME?</v>
      </c>
    </row>
    <row r="1383" spans="41:46" x14ac:dyDescent="0.35">
      <c r="AO1383" t="s">
        <v>35</v>
      </c>
      <c r="AP1383">
        <v>48</v>
      </c>
      <c r="AQ1383" t="s">
        <v>27</v>
      </c>
      <c r="AR1383" t="e">
        <v>#NAME?</v>
      </c>
      <c r="AS1383">
        <v>48</v>
      </c>
      <c r="AT1383" t="e">
        <v>#NAME?</v>
      </c>
    </row>
    <row r="1384" spans="41:46" x14ac:dyDescent="0.35">
      <c r="AO1384" t="s">
        <v>34</v>
      </c>
      <c r="AP1384">
        <v>48</v>
      </c>
      <c r="AQ1384" t="s">
        <v>27</v>
      </c>
      <c r="AR1384" t="e">
        <v>#NAME?</v>
      </c>
      <c r="AS1384">
        <v>48</v>
      </c>
      <c r="AT1384" t="e">
        <v>#NAME?</v>
      </c>
    </row>
    <row r="1385" spans="41:46" x14ac:dyDescent="0.35">
      <c r="AO1385" t="s">
        <v>44</v>
      </c>
      <c r="AP1385">
        <v>48</v>
      </c>
      <c r="AQ1385" t="s">
        <v>27</v>
      </c>
      <c r="AR1385" t="e">
        <v>#NAME?</v>
      </c>
      <c r="AS1385">
        <v>48</v>
      </c>
      <c r="AT1385" t="e">
        <v>#NAME?</v>
      </c>
    </row>
    <row r="1386" spans="41:46" x14ac:dyDescent="0.35">
      <c r="AO1386" t="s">
        <v>28</v>
      </c>
      <c r="AP1386">
        <v>48</v>
      </c>
      <c r="AQ1386" t="s">
        <v>27</v>
      </c>
      <c r="AR1386" t="e">
        <v>#NAME?</v>
      </c>
      <c r="AS1386">
        <v>48</v>
      </c>
      <c r="AT1386" t="e">
        <v>#NAME?</v>
      </c>
    </row>
    <row r="1387" spans="41:46" x14ac:dyDescent="0.35">
      <c r="AO1387" t="s">
        <v>37</v>
      </c>
      <c r="AP1387">
        <v>48</v>
      </c>
      <c r="AQ1387" t="s">
        <v>27</v>
      </c>
      <c r="AR1387" t="e">
        <v>#NAME?</v>
      </c>
      <c r="AS1387">
        <v>48</v>
      </c>
      <c r="AT1387" t="e">
        <v>#NAME?</v>
      </c>
    </row>
    <row r="1388" spans="41:46" x14ac:dyDescent="0.35">
      <c r="AO1388" t="s">
        <v>32</v>
      </c>
      <c r="AP1388">
        <v>48</v>
      </c>
      <c r="AQ1388" t="s">
        <v>27</v>
      </c>
      <c r="AR1388" t="e">
        <v>#NAME?</v>
      </c>
      <c r="AS1388">
        <v>48</v>
      </c>
      <c r="AT1388" t="e">
        <v>#NAME?</v>
      </c>
    </row>
    <row r="1389" spans="41:46" x14ac:dyDescent="0.35">
      <c r="AO1389" t="s">
        <v>26</v>
      </c>
      <c r="AP1389">
        <v>48</v>
      </c>
      <c r="AQ1389" t="s">
        <v>27</v>
      </c>
      <c r="AR1389" t="e">
        <v>#NAME?</v>
      </c>
      <c r="AS1389">
        <v>48</v>
      </c>
      <c r="AT1389" t="e">
        <v>#NAME?</v>
      </c>
    </row>
    <row r="1390" spans="41:46" x14ac:dyDescent="0.35">
      <c r="AO1390" t="s">
        <v>36</v>
      </c>
      <c r="AP1390">
        <v>48</v>
      </c>
      <c r="AQ1390" t="s">
        <v>27</v>
      </c>
      <c r="AR1390" t="e">
        <v>#NAME?</v>
      </c>
      <c r="AS1390">
        <v>48</v>
      </c>
      <c r="AT1390" t="e">
        <v>#NAME?</v>
      </c>
    </row>
    <row r="1391" spans="41:46" x14ac:dyDescent="0.35">
      <c r="AO1391" t="s">
        <v>26</v>
      </c>
      <c r="AP1391">
        <v>48</v>
      </c>
      <c r="AQ1391" t="s">
        <v>27</v>
      </c>
      <c r="AR1391" t="e">
        <v>#NAME?</v>
      </c>
      <c r="AS1391">
        <v>48</v>
      </c>
      <c r="AT1391" t="e">
        <v>#NAME?</v>
      </c>
    </row>
    <row r="1392" spans="41:46" x14ac:dyDescent="0.35">
      <c r="AO1392" t="s">
        <v>26</v>
      </c>
      <c r="AP1392">
        <v>48</v>
      </c>
      <c r="AQ1392" t="s">
        <v>27</v>
      </c>
      <c r="AR1392" t="e">
        <v>#NAME?</v>
      </c>
      <c r="AS1392">
        <v>48</v>
      </c>
      <c r="AT1392" t="e">
        <v>#NAME?</v>
      </c>
    </row>
    <row r="1393" spans="41:46" x14ac:dyDescent="0.35">
      <c r="AO1393" t="s">
        <v>44</v>
      </c>
      <c r="AP1393">
        <v>48</v>
      </c>
      <c r="AQ1393" t="s">
        <v>27</v>
      </c>
      <c r="AR1393" t="e">
        <v>#NAME?</v>
      </c>
      <c r="AS1393">
        <v>48</v>
      </c>
      <c r="AT1393" t="e">
        <v>#NAME?</v>
      </c>
    </row>
    <row r="1394" spans="41:46" x14ac:dyDescent="0.35">
      <c r="AO1394" t="s">
        <v>34</v>
      </c>
      <c r="AP1394">
        <v>48</v>
      </c>
      <c r="AQ1394" t="s">
        <v>27</v>
      </c>
      <c r="AR1394" t="e">
        <v>#NAME?</v>
      </c>
      <c r="AS1394">
        <v>48</v>
      </c>
      <c r="AT1394" t="e">
        <v>#NAME?</v>
      </c>
    </row>
    <row r="1395" spans="41:46" x14ac:dyDescent="0.35">
      <c r="AO1395" t="s">
        <v>28</v>
      </c>
      <c r="AP1395">
        <v>48</v>
      </c>
      <c r="AQ1395" t="s">
        <v>27</v>
      </c>
      <c r="AR1395" t="e">
        <v>#NAME?</v>
      </c>
      <c r="AS1395">
        <v>48</v>
      </c>
      <c r="AT1395" t="e">
        <v>#NAME?</v>
      </c>
    </row>
    <row r="1396" spans="41:46" x14ac:dyDescent="0.35">
      <c r="AO1396" t="s">
        <v>44</v>
      </c>
      <c r="AP1396">
        <v>48</v>
      </c>
      <c r="AQ1396" t="s">
        <v>27</v>
      </c>
      <c r="AR1396" t="e">
        <v>#NAME?</v>
      </c>
      <c r="AS1396">
        <v>48</v>
      </c>
      <c r="AT1396" t="e">
        <v>#NAME?</v>
      </c>
    </row>
    <row r="1397" spans="41:46" x14ac:dyDescent="0.35">
      <c r="AO1397" t="s">
        <v>35</v>
      </c>
      <c r="AP1397">
        <v>48</v>
      </c>
      <c r="AQ1397" t="s">
        <v>27</v>
      </c>
      <c r="AR1397" t="e">
        <v>#NAME?</v>
      </c>
      <c r="AS1397">
        <v>48</v>
      </c>
      <c r="AT1397" t="e">
        <v>#NAME?</v>
      </c>
    </row>
    <row r="1398" spans="41:46" x14ac:dyDescent="0.35">
      <c r="AO1398" t="s">
        <v>35</v>
      </c>
      <c r="AP1398">
        <v>48</v>
      </c>
      <c r="AQ1398" t="s">
        <v>27</v>
      </c>
      <c r="AR1398" t="e">
        <v>#NAME?</v>
      </c>
      <c r="AS1398">
        <v>48</v>
      </c>
      <c r="AT1398" t="e">
        <v>#NAME?</v>
      </c>
    </row>
    <row r="1399" spans="41:46" x14ac:dyDescent="0.35">
      <c r="AO1399" t="s">
        <v>30</v>
      </c>
      <c r="AP1399">
        <v>48</v>
      </c>
      <c r="AQ1399" t="s">
        <v>27</v>
      </c>
      <c r="AR1399" t="e">
        <v>#NAME?</v>
      </c>
      <c r="AS1399">
        <v>48</v>
      </c>
      <c r="AT1399" t="e">
        <v>#NAME?</v>
      </c>
    </row>
    <row r="1400" spans="41:46" x14ac:dyDescent="0.35">
      <c r="AO1400" t="s">
        <v>44</v>
      </c>
      <c r="AP1400">
        <v>48</v>
      </c>
      <c r="AQ1400" t="s">
        <v>27</v>
      </c>
      <c r="AR1400" t="e">
        <v>#NAME?</v>
      </c>
      <c r="AS1400">
        <v>48</v>
      </c>
      <c r="AT1400" t="e">
        <v>#NAME?</v>
      </c>
    </row>
    <row r="1401" spans="41:46" x14ac:dyDescent="0.35">
      <c r="AO1401" t="s">
        <v>26</v>
      </c>
      <c r="AP1401">
        <v>48</v>
      </c>
      <c r="AQ1401" t="s">
        <v>27</v>
      </c>
      <c r="AR1401" t="e">
        <v>#NAME?</v>
      </c>
      <c r="AS1401">
        <v>48</v>
      </c>
      <c r="AT1401" t="e">
        <v>#NAME?</v>
      </c>
    </row>
    <row r="1402" spans="41:46" x14ac:dyDescent="0.35">
      <c r="AO1402" t="s">
        <v>35</v>
      </c>
      <c r="AP1402">
        <v>48</v>
      </c>
      <c r="AQ1402" t="s">
        <v>27</v>
      </c>
      <c r="AR1402" t="e">
        <v>#NAME?</v>
      </c>
      <c r="AS1402">
        <v>48</v>
      </c>
      <c r="AT1402" t="e">
        <v>#NAME?</v>
      </c>
    </row>
    <row r="1403" spans="41:46" x14ac:dyDescent="0.35">
      <c r="AO1403" t="s">
        <v>26</v>
      </c>
      <c r="AP1403">
        <v>48</v>
      </c>
      <c r="AQ1403" t="s">
        <v>27</v>
      </c>
      <c r="AR1403" t="e">
        <v>#NAME?</v>
      </c>
      <c r="AS1403">
        <v>48</v>
      </c>
      <c r="AT1403" t="e">
        <v>#NAME?</v>
      </c>
    </row>
    <row r="1404" spans="41:46" x14ac:dyDescent="0.35">
      <c r="AO1404" t="s">
        <v>35</v>
      </c>
      <c r="AP1404">
        <v>48</v>
      </c>
      <c r="AQ1404" t="s">
        <v>27</v>
      </c>
      <c r="AR1404" t="e">
        <v>#NAME?</v>
      </c>
      <c r="AS1404">
        <v>48</v>
      </c>
      <c r="AT1404" t="e">
        <v>#NAME?</v>
      </c>
    </row>
    <row r="1405" spans="41:46" x14ac:dyDescent="0.35">
      <c r="AO1405" t="s">
        <v>37</v>
      </c>
      <c r="AP1405">
        <v>48</v>
      </c>
      <c r="AQ1405" t="s">
        <v>27</v>
      </c>
      <c r="AR1405" t="e">
        <v>#NAME?</v>
      </c>
      <c r="AS1405">
        <v>48</v>
      </c>
      <c r="AT1405" t="e">
        <v>#NAME?</v>
      </c>
    </row>
    <row r="1406" spans="41:46" x14ac:dyDescent="0.35">
      <c r="AO1406" t="s">
        <v>44</v>
      </c>
      <c r="AP1406">
        <v>48</v>
      </c>
      <c r="AQ1406" t="s">
        <v>27</v>
      </c>
      <c r="AR1406" t="e">
        <v>#NAME?</v>
      </c>
      <c r="AS1406">
        <v>48</v>
      </c>
      <c r="AT1406" t="e">
        <v>#NAME?</v>
      </c>
    </row>
    <row r="1407" spans="41:46" x14ac:dyDescent="0.35">
      <c r="AO1407" t="s">
        <v>26</v>
      </c>
      <c r="AP1407">
        <v>48</v>
      </c>
      <c r="AQ1407" t="s">
        <v>27</v>
      </c>
      <c r="AR1407" t="e">
        <v>#NAME?</v>
      </c>
      <c r="AS1407">
        <v>48</v>
      </c>
      <c r="AT1407" t="e">
        <v>#NAME?</v>
      </c>
    </row>
    <row r="1408" spans="41:46" x14ac:dyDescent="0.35">
      <c r="AO1408" t="s">
        <v>34</v>
      </c>
      <c r="AP1408">
        <v>48</v>
      </c>
      <c r="AQ1408" t="s">
        <v>27</v>
      </c>
      <c r="AR1408" t="e">
        <v>#NAME?</v>
      </c>
      <c r="AS1408">
        <v>48</v>
      </c>
      <c r="AT1408" t="e">
        <v>#NAME?</v>
      </c>
    </row>
    <row r="1409" spans="41:46" x14ac:dyDescent="0.35">
      <c r="AO1409" t="s">
        <v>36</v>
      </c>
      <c r="AP1409">
        <v>48</v>
      </c>
      <c r="AQ1409" t="s">
        <v>27</v>
      </c>
      <c r="AR1409" t="e">
        <v>#NAME?</v>
      </c>
      <c r="AS1409">
        <v>48</v>
      </c>
      <c r="AT1409" t="e">
        <v>#NAME?</v>
      </c>
    </row>
    <row r="1410" spans="41:46" x14ac:dyDescent="0.35">
      <c r="AO1410" t="s">
        <v>42</v>
      </c>
      <c r="AP1410">
        <v>48</v>
      </c>
      <c r="AQ1410" t="s">
        <v>27</v>
      </c>
      <c r="AR1410" t="e">
        <v>#NAME?</v>
      </c>
      <c r="AS1410">
        <v>48</v>
      </c>
      <c r="AT1410" t="e">
        <v>#NAME?</v>
      </c>
    </row>
    <row r="1411" spans="41:46" x14ac:dyDescent="0.35">
      <c r="AO1411" t="s">
        <v>36</v>
      </c>
      <c r="AP1411">
        <v>48</v>
      </c>
      <c r="AQ1411" t="s">
        <v>27</v>
      </c>
      <c r="AR1411" t="e">
        <v>#NAME?</v>
      </c>
      <c r="AS1411">
        <v>48</v>
      </c>
      <c r="AT1411" t="e">
        <v>#NAME?</v>
      </c>
    </row>
    <row r="1412" spans="41:46" x14ac:dyDescent="0.35">
      <c r="AO1412" t="s">
        <v>30</v>
      </c>
      <c r="AP1412">
        <v>48</v>
      </c>
      <c r="AQ1412" t="s">
        <v>27</v>
      </c>
      <c r="AR1412" t="e">
        <v>#NAME?</v>
      </c>
      <c r="AS1412">
        <v>48</v>
      </c>
      <c r="AT1412" t="e">
        <v>#NAME?</v>
      </c>
    </row>
    <row r="1413" spans="41:46" x14ac:dyDescent="0.35">
      <c r="AO1413" t="s">
        <v>26</v>
      </c>
      <c r="AP1413">
        <v>48</v>
      </c>
      <c r="AQ1413" t="s">
        <v>27</v>
      </c>
      <c r="AR1413" t="e">
        <v>#NAME?</v>
      </c>
      <c r="AS1413">
        <v>48</v>
      </c>
      <c r="AT1413" t="e">
        <v>#NAME?</v>
      </c>
    </row>
    <row r="1414" spans="41:46" x14ac:dyDescent="0.35">
      <c r="AO1414" t="s">
        <v>32</v>
      </c>
      <c r="AP1414">
        <v>48</v>
      </c>
      <c r="AQ1414" t="s">
        <v>27</v>
      </c>
      <c r="AR1414" t="e">
        <v>#NAME?</v>
      </c>
      <c r="AS1414">
        <v>48</v>
      </c>
      <c r="AT1414" t="e">
        <v>#NAME?</v>
      </c>
    </row>
    <row r="1415" spans="41:46" x14ac:dyDescent="0.35">
      <c r="AO1415" t="s">
        <v>26</v>
      </c>
      <c r="AP1415">
        <v>48</v>
      </c>
      <c r="AQ1415" t="s">
        <v>27</v>
      </c>
      <c r="AR1415" t="e">
        <v>#NAME?</v>
      </c>
      <c r="AS1415">
        <v>48</v>
      </c>
      <c r="AT1415" t="e">
        <v>#NAME?</v>
      </c>
    </row>
    <row r="1416" spans="41:46" x14ac:dyDescent="0.35">
      <c r="AO1416" t="s">
        <v>34</v>
      </c>
      <c r="AP1416">
        <v>48</v>
      </c>
      <c r="AQ1416" t="s">
        <v>27</v>
      </c>
      <c r="AR1416" t="e">
        <v>#NAME?</v>
      </c>
      <c r="AS1416">
        <v>48</v>
      </c>
      <c r="AT1416" t="e">
        <v>#NAME?</v>
      </c>
    </row>
    <row r="1417" spans="41:46" x14ac:dyDescent="0.35">
      <c r="AO1417" t="s">
        <v>28</v>
      </c>
      <c r="AP1417">
        <v>48</v>
      </c>
      <c r="AQ1417" t="s">
        <v>27</v>
      </c>
      <c r="AR1417" t="e">
        <v>#NAME?</v>
      </c>
      <c r="AS1417">
        <v>48</v>
      </c>
      <c r="AT1417" t="e">
        <v>#NAME?</v>
      </c>
    </row>
    <row r="1418" spans="41:46" x14ac:dyDescent="0.35">
      <c r="AO1418" t="s">
        <v>35</v>
      </c>
      <c r="AP1418">
        <v>48</v>
      </c>
      <c r="AQ1418" t="s">
        <v>27</v>
      </c>
      <c r="AR1418" t="e">
        <v>#NAME?</v>
      </c>
      <c r="AS1418">
        <v>48</v>
      </c>
      <c r="AT1418" t="e">
        <v>#NAME?</v>
      </c>
    </row>
    <row r="1419" spans="41:46" x14ac:dyDescent="0.35">
      <c r="AO1419" t="s">
        <v>28</v>
      </c>
      <c r="AP1419">
        <v>48</v>
      </c>
      <c r="AQ1419" t="s">
        <v>27</v>
      </c>
      <c r="AR1419" t="e">
        <v>#NAME?</v>
      </c>
      <c r="AS1419">
        <v>48</v>
      </c>
      <c r="AT1419" t="e">
        <v>#NAME?</v>
      </c>
    </row>
    <row r="1420" spans="41:46" x14ac:dyDescent="0.35">
      <c r="AO1420" t="s">
        <v>28</v>
      </c>
      <c r="AP1420">
        <v>48</v>
      </c>
      <c r="AQ1420" t="s">
        <v>27</v>
      </c>
      <c r="AR1420" t="e">
        <v>#NAME?</v>
      </c>
      <c r="AS1420">
        <v>48</v>
      </c>
      <c r="AT1420" t="e">
        <v>#NAME?</v>
      </c>
    </row>
    <row r="1421" spans="41:46" x14ac:dyDescent="0.35">
      <c r="AO1421" t="s">
        <v>34</v>
      </c>
      <c r="AP1421">
        <v>48</v>
      </c>
      <c r="AQ1421" t="s">
        <v>27</v>
      </c>
      <c r="AR1421" t="e">
        <v>#NAME?</v>
      </c>
      <c r="AS1421">
        <v>48</v>
      </c>
      <c r="AT1421" t="e">
        <v>#NAME?</v>
      </c>
    </row>
    <row r="1422" spans="41:46" x14ac:dyDescent="0.35">
      <c r="AO1422" t="s">
        <v>30</v>
      </c>
      <c r="AP1422">
        <v>48</v>
      </c>
      <c r="AQ1422" t="s">
        <v>27</v>
      </c>
      <c r="AR1422" t="e">
        <v>#NAME?</v>
      </c>
      <c r="AS1422">
        <v>48</v>
      </c>
      <c r="AT1422" t="e">
        <v>#NAME?</v>
      </c>
    </row>
    <row r="1423" spans="41:46" x14ac:dyDescent="0.35">
      <c r="AO1423" t="s">
        <v>44</v>
      </c>
      <c r="AP1423">
        <v>48</v>
      </c>
      <c r="AQ1423" t="s">
        <v>27</v>
      </c>
      <c r="AR1423" t="e">
        <v>#NAME?</v>
      </c>
      <c r="AS1423">
        <v>48</v>
      </c>
      <c r="AT1423" t="e">
        <v>#NAME?</v>
      </c>
    </row>
    <row r="1424" spans="41:46" x14ac:dyDescent="0.35">
      <c r="AO1424" t="s">
        <v>34</v>
      </c>
      <c r="AP1424">
        <v>48</v>
      </c>
      <c r="AQ1424" t="s">
        <v>27</v>
      </c>
      <c r="AR1424" t="e">
        <v>#NAME?</v>
      </c>
      <c r="AS1424">
        <v>48</v>
      </c>
      <c r="AT1424" t="e">
        <v>#NAME?</v>
      </c>
    </row>
    <row r="1425" spans="41:46" x14ac:dyDescent="0.35">
      <c r="AO1425" t="s">
        <v>36</v>
      </c>
      <c r="AP1425">
        <v>48</v>
      </c>
      <c r="AQ1425" t="s">
        <v>27</v>
      </c>
      <c r="AR1425" t="e">
        <v>#NAME?</v>
      </c>
      <c r="AS1425">
        <v>48</v>
      </c>
      <c r="AT1425" t="e">
        <v>#NAME?</v>
      </c>
    </row>
    <row r="1426" spans="41:46" x14ac:dyDescent="0.35">
      <c r="AO1426" t="s">
        <v>30</v>
      </c>
      <c r="AP1426">
        <v>48</v>
      </c>
      <c r="AQ1426" t="s">
        <v>27</v>
      </c>
      <c r="AR1426" t="e">
        <v>#NAME?</v>
      </c>
      <c r="AS1426">
        <v>48</v>
      </c>
      <c r="AT1426" t="e">
        <v>#NAME?</v>
      </c>
    </row>
    <row r="1427" spans="41:46" x14ac:dyDescent="0.35">
      <c r="AO1427" t="s">
        <v>32</v>
      </c>
      <c r="AP1427">
        <v>48</v>
      </c>
      <c r="AQ1427" t="s">
        <v>27</v>
      </c>
      <c r="AR1427" t="e">
        <v>#NAME?</v>
      </c>
      <c r="AS1427">
        <v>48</v>
      </c>
      <c r="AT1427" t="e">
        <v>#NAME?</v>
      </c>
    </row>
    <row r="1428" spans="41:46" x14ac:dyDescent="0.35">
      <c r="AO1428" t="s">
        <v>44</v>
      </c>
      <c r="AP1428">
        <v>48</v>
      </c>
      <c r="AQ1428" t="s">
        <v>27</v>
      </c>
      <c r="AR1428" t="e">
        <v>#NAME?</v>
      </c>
      <c r="AS1428">
        <v>48</v>
      </c>
      <c r="AT1428" t="e">
        <v>#NAME?</v>
      </c>
    </row>
    <row r="1429" spans="41:46" x14ac:dyDescent="0.35">
      <c r="AO1429" t="s">
        <v>32</v>
      </c>
      <c r="AP1429">
        <v>47</v>
      </c>
      <c r="AQ1429" t="s">
        <v>27</v>
      </c>
      <c r="AR1429" t="e">
        <v>#NAME?</v>
      </c>
      <c r="AS1429">
        <v>47</v>
      </c>
      <c r="AT1429" t="e">
        <v>#NAME?</v>
      </c>
    </row>
    <row r="1430" spans="41:46" x14ac:dyDescent="0.35">
      <c r="AO1430" t="s">
        <v>36</v>
      </c>
      <c r="AP1430">
        <v>47</v>
      </c>
      <c r="AQ1430" t="s">
        <v>27</v>
      </c>
      <c r="AR1430" t="e">
        <v>#NAME?</v>
      </c>
      <c r="AS1430">
        <v>47</v>
      </c>
      <c r="AT1430" t="e">
        <v>#NAME?</v>
      </c>
    </row>
    <row r="1431" spans="41:46" x14ac:dyDescent="0.35">
      <c r="AO1431" t="s">
        <v>44</v>
      </c>
      <c r="AP1431">
        <v>47</v>
      </c>
      <c r="AQ1431" t="s">
        <v>27</v>
      </c>
      <c r="AR1431" t="e">
        <v>#NAME?</v>
      </c>
      <c r="AS1431">
        <v>47</v>
      </c>
      <c r="AT1431" t="e">
        <v>#NAME?</v>
      </c>
    </row>
    <row r="1432" spans="41:46" x14ac:dyDescent="0.35">
      <c r="AO1432" t="s">
        <v>42</v>
      </c>
      <c r="AP1432">
        <v>47</v>
      </c>
      <c r="AQ1432" t="s">
        <v>27</v>
      </c>
      <c r="AR1432" t="e">
        <v>#NAME?</v>
      </c>
      <c r="AS1432">
        <v>47</v>
      </c>
      <c r="AT1432" t="e">
        <v>#NAME?</v>
      </c>
    </row>
    <row r="1433" spans="41:46" x14ac:dyDescent="0.35">
      <c r="AO1433" t="s">
        <v>30</v>
      </c>
      <c r="AP1433">
        <v>47</v>
      </c>
      <c r="AQ1433" t="s">
        <v>27</v>
      </c>
      <c r="AR1433" t="e">
        <v>#NAME?</v>
      </c>
      <c r="AS1433">
        <v>47</v>
      </c>
      <c r="AT1433" t="e">
        <v>#NAME?</v>
      </c>
    </row>
    <row r="1434" spans="41:46" x14ac:dyDescent="0.35">
      <c r="AO1434" t="s">
        <v>28</v>
      </c>
      <c r="AP1434">
        <v>47</v>
      </c>
      <c r="AQ1434" t="s">
        <v>27</v>
      </c>
      <c r="AR1434" t="e">
        <v>#NAME?</v>
      </c>
      <c r="AS1434">
        <v>47</v>
      </c>
      <c r="AT1434" t="e">
        <v>#NAME?</v>
      </c>
    </row>
    <row r="1435" spans="41:46" x14ac:dyDescent="0.35">
      <c r="AO1435" t="s">
        <v>32</v>
      </c>
      <c r="AP1435">
        <v>47</v>
      </c>
      <c r="AQ1435" t="s">
        <v>27</v>
      </c>
      <c r="AR1435" t="e">
        <v>#NAME?</v>
      </c>
      <c r="AS1435">
        <v>47</v>
      </c>
      <c r="AT1435" t="e">
        <v>#NAME?</v>
      </c>
    </row>
    <row r="1436" spans="41:46" x14ac:dyDescent="0.35">
      <c r="AO1436" t="s">
        <v>34</v>
      </c>
      <c r="AP1436">
        <v>47</v>
      </c>
      <c r="AQ1436" t="s">
        <v>27</v>
      </c>
      <c r="AR1436" t="e">
        <v>#NAME?</v>
      </c>
      <c r="AS1436">
        <v>47</v>
      </c>
      <c r="AT1436" t="e">
        <v>#NAME?</v>
      </c>
    </row>
    <row r="1437" spans="41:46" x14ac:dyDescent="0.35">
      <c r="AO1437" t="s">
        <v>44</v>
      </c>
      <c r="AP1437">
        <v>47</v>
      </c>
      <c r="AQ1437" t="s">
        <v>27</v>
      </c>
      <c r="AR1437" t="e">
        <v>#NAME?</v>
      </c>
      <c r="AS1437">
        <v>47</v>
      </c>
      <c r="AT1437" t="e">
        <v>#NAME?</v>
      </c>
    </row>
    <row r="1438" spans="41:46" x14ac:dyDescent="0.35">
      <c r="AO1438" t="s">
        <v>36</v>
      </c>
      <c r="AP1438">
        <v>47</v>
      </c>
      <c r="AQ1438" t="s">
        <v>27</v>
      </c>
      <c r="AR1438" t="e">
        <v>#NAME?</v>
      </c>
      <c r="AS1438">
        <v>47</v>
      </c>
      <c r="AT1438" t="e">
        <v>#NAME?</v>
      </c>
    </row>
    <row r="1439" spans="41:46" x14ac:dyDescent="0.35">
      <c r="AO1439" t="s">
        <v>34</v>
      </c>
      <c r="AP1439">
        <v>47</v>
      </c>
      <c r="AQ1439" t="s">
        <v>27</v>
      </c>
      <c r="AR1439" t="e">
        <v>#NAME?</v>
      </c>
      <c r="AS1439">
        <v>47</v>
      </c>
      <c r="AT1439" t="e">
        <v>#NAME?</v>
      </c>
    </row>
    <row r="1440" spans="41:46" x14ac:dyDescent="0.35">
      <c r="AO1440" t="s">
        <v>32</v>
      </c>
      <c r="AP1440">
        <v>47</v>
      </c>
      <c r="AQ1440" t="s">
        <v>27</v>
      </c>
      <c r="AR1440" t="e">
        <v>#NAME?</v>
      </c>
      <c r="AS1440">
        <v>47</v>
      </c>
      <c r="AT1440" t="e">
        <v>#NAME?</v>
      </c>
    </row>
    <row r="1441" spans="41:46" x14ac:dyDescent="0.35">
      <c r="AO1441" t="s">
        <v>32</v>
      </c>
      <c r="AP1441">
        <v>47</v>
      </c>
      <c r="AQ1441" t="s">
        <v>27</v>
      </c>
      <c r="AR1441" t="e">
        <v>#NAME?</v>
      </c>
      <c r="AS1441">
        <v>47</v>
      </c>
      <c r="AT1441" t="e">
        <v>#NAME?</v>
      </c>
    </row>
    <row r="1442" spans="41:46" x14ac:dyDescent="0.35">
      <c r="AO1442" t="s">
        <v>32</v>
      </c>
      <c r="AP1442">
        <v>47</v>
      </c>
      <c r="AQ1442" t="s">
        <v>27</v>
      </c>
      <c r="AR1442" t="e">
        <v>#NAME?</v>
      </c>
      <c r="AS1442">
        <v>47</v>
      </c>
      <c r="AT1442" t="e">
        <v>#NAME?</v>
      </c>
    </row>
    <row r="1443" spans="41:46" x14ac:dyDescent="0.35">
      <c r="AO1443" t="s">
        <v>37</v>
      </c>
      <c r="AP1443">
        <v>47</v>
      </c>
      <c r="AQ1443" t="s">
        <v>27</v>
      </c>
      <c r="AR1443" t="e">
        <v>#NAME?</v>
      </c>
      <c r="AS1443">
        <v>47</v>
      </c>
      <c r="AT1443" t="e">
        <v>#NAME?</v>
      </c>
    </row>
    <row r="1444" spans="41:46" x14ac:dyDescent="0.35">
      <c r="AO1444" t="s">
        <v>28</v>
      </c>
      <c r="AP1444">
        <v>47</v>
      </c>
      <c r="AQ1444" t="s">
        <v>27</v>
      </c>
      <c r="AR1444" t="e">
        <v>#NAME?</v>
      </c>
      <c r="AS1444">
        <v>47</v>
      </c>
      <c r="AT1444" t="e">
        <v>#NAME?</v>
      </c>
    </row>
    <row r="1445" spans="41:46" x14ac:dyDescent="0.35">
      <c r="AO1445" t="s">
        <v>37</v>
      </c>
      <c r="AP1445">
        <v>47</v>
      </c>
      <c r="AQ1445" t="s">
        <v>27</v>
      </c>
      <c r="AR1445" t="e">
        <v>#NAME?</v>
      </c>
      <c r="AS1445">
        <v>47</v>
      </c>
      <c r="AT1445" t="e">
        <v>#NAME?</v>
      </c>
    </row>
    <row r="1446" spans="41:46" x14ac:dyDescent="0.35">
      <c r="AO1446" t="s">
        <v>36</v>
      </c>
      <c r="AP1446">
        <v>47</v>
      </c>
      <c r="AQ1446" t="s">
        <v>27</v>
      </c>
      <c r="AR1446" t="e">
        <v>#NAME?</v>
      </c>
      <c r="AS1446">
        <v>47</v>
      </c>
      <c r="AT1446" t="e">
        <v>#NAME?</v>
      </c>
    </row>
    <row r="1447" spans="41:46" x14ac:dyDescent="0.35">
      <c r="AO1447" t="s">
        <v>36</v>
      </c>
      <c r="AP1447">
        <v>47</v>
      </c>
      <c r="AQ1447" t="s">
        <v>27</v>
      </c>
      <c r="AR1447" t="e">
        <v>#NAME?</v>
      </c>
      <c r="AS1447">
        <v>47</v>
      </c>
      <c r="AT1447" t="e">
        <v>#NAME?</v>
      </c>
    </row>
    <row r="1448" spans="41:46" x14ac:dyDescent="0.35">
      <c r="AO1448" t="s">
        <v>42</v>
      </c>
      <c r="AP1448">
        <v>47</v>
      </c>
      <c r="AQ1448" t="s">
        <v>27</v>
      </c>
      <c r="AR1448" t="e">
        <v>#NAME?</v>
      </c>
      <c r="AS1448">
        <v>47</v>
      </c>
      <c r="AT1448" t="e">
        <v>#NAME?</v>
      </c>
    </row>
    <row r="1449" spans="41:46" x14ac:dyDescent="0.35">
      <c r="AO1449" t="s">
        <v>26</v>
      </c>
      <c r="AP1449">
        <v>47</v>
      </c>
      <c r="AQ1449" t="s">
        <v>27</v>
      </c>
      <c r="AR1449" t="e">
        <v>#NAME?</v>
      </c>
      <c r="AS1449">
        <v>47</v>
      </c>
      <c r="AT1449" t="e">
        <v>#NAME?</v>
      </c>
    </row>
    <row r="1450" spans="41:46" x14ac:dyDescent="0.35">
      <c r="AO1450" t="s">
        <v>37</v>
      </c>
      <c r="AP1450">
        <v>47</v>
      </c>
      <c r="AQ1450" t="s">
        <v>27</v>
      </c>
      <c r="AR1450" t="e">
        <v>#NAME?</v>
      </c>
      <c r="AS1450">
        <v>47</v>
      </c>
      <c r="AT1450" t="e">
        <v>#NAME?</v>
      </c>
    </row>
    <row r="1451" spans="41:46" x14ac:dyDescent="0.35">
      <c r="AO1451" t="s">
        <v>28</v>
      </c>
      <c r="AP1451">
        <v>47</v>
      </c>
      <c r="AQ1451" t="s">
        <v>27</v>
      </c>
      <c r="AR1451" t="e">
        <v>#NAME?</v>
      </c>
      <c r="AS1451">
        <v>47</v>
      </c>
      <c r="AT1451" t="e">
        <v>#NAME?</v>
      </c>
    </row>
    <row r="1452" spans="41:46" x14ac:dyDescent="0.35">
      <c r="AO1452" t="s">
        <v>36</v>
      </c>
      <c r="AP1452">
        <v>47</v>
      </c>
      <c r="AQ1452" t="s">
        <v>27</v>
      </c>
      <c r="AR1452" t="e">
        <v>#NAME?</v>
      </c>
      <c r="AS1452">
        <v>47</v>
      </c>
      <c r="AT1452" t="e">
        <v>#NAME?</v>
      </c>
    </row>
    <row r="1453" spans="41:46" x14ac:dyDescent="0.35">
      <c r="AO1453" t="s">
        <v>30</v>
      </c>
      <c r="AP1453">
        <v>47</v>
      </c>
      <c r="AQ1453" t="s">
        <v>27</v>
      </c>
      <c r="AR1453" t="e">
        <v>#NAME?</v>
      </c>
      <c r="AS1453">
        <v>47</v>
      </c>
      <c r="AT1453" t="e">
        <v>#NAME?</v>
      </c>
    </row>
    <row r="1454" spans="41:46" x14ac:dyDescent="0.35">
      <c r="AO1454" t="s">
        <v>30</v>
      </c>
      <c r="AP1454">
        <v>47</v>
      </c>
      <c r="AQ1454" t="s">
        <v>27</v>
      </c>
      <c r="AR1454" t="e">
        <v>#NAME?</v>
      </c>
      <c r="AS1454">
        <v>47</v>
      </c>
      <c r="AT1454" t="e">
        <v>#NAME?</v>
      </c>
    </row>
    <row r="1455" spans="41:46" x14ac:dyDescent="0.35">
      <c r="AO1455" t="s">
        <v>42</v>
      </c>
      <c r="AP1455">
        <v>47</v>
      </c>
      <c r="AQ1455" t="s">
        <v>27</v>
      </c>
      <c r="AR1455" t="e">
        <v>#NAME?</v>
      </c>
      <c r="AS1455">
        <v>47</v>
      </c>
      <c r="AT1455" t="e">
        <v>#NAME?</v>
      </c>
    </row>
    <row r="1456" spans="41:46" x14ac:dyDescent="0.35">
      <c r="AO1456" t="s">
        <v>34</v>
      </c>
      <c r="AP1456">
        <v>47</v>
      </c>
      <c r="AQ1456" t="s">
        <v>27</v>
      </c>
      <c r="AR1456" t="e">
        <v>#NAME?</v>
      </c>
      <c r="AS1456">
        <v>47</v>
      </c>
      <c r="AT1456" t="e">
        <v>#NAME?</v>
      </c>
    </row>
    <row r="1457" spans="41:46" x14ac:dyDescent="0.35">
      <c r="AO1457" t="s">
        <v>37</v>
      </c>
      <c r="AP1457">
        <v>47</v>
      </c>
      <c r="AQ1457" t="s">
        <v>27</v>
      </c>
      <c r="AR1457" t="e">
        <v>#NAME?</v>
      </c>
      <c r="AS1457">
        <v>47</v>
      </c>
      <c r="AT1457" t="e">
        <v>#NAME?</v>
      </c>
    </row>
    <row r="1458" spans="41:46" x14ac:dyDescent="0.35">
      <c r="AO1458" t="s">
        <v>35</v>
      </c>
      <c r="AP1458">
        <v>47</v>
      </c>
      <c r="AQ1458" t="s">
        <v>27</v>
      </c>
      <c r="AR1458" t="e">
        <v>#NAME?</v>
      </c>
      <c r="AS1458">
        <v>47</v>
      </c>
      <c r="AT1458" t="e">
        <v>#NAME?</v>
      </c>
    </row>
    <row r="1459" spans="41:46" x14ac:dyDescent="0.35">
      <c r="AO1459" t="s">
        <v>36</v>
      </c>
      <c r="AP1459">
        <v>47</v>
      </c>
      <c r="AQ1459" t="s">
        <v>27</v>
      </c>
      <c r="AR1459" t="e">
        <v>#NAME?</v>
      </c>
      <c r="AS1459">
        <v>47</v>
      </c>
      <c r="AT1459" t="e">
        <v>#NAME?</v>
      </c>
    </row>
    <row r="1460" spans="41:46" x14ac:dyDescent="0.35">
      <c r="AO1460" t="s">
        <v>26</v>
      </c>
      <c r="AP1460">
        <v>47</v>
      </c>
      <c r="AQ1460" t="s">
        <v>27</v>
      </c>
      <c r="AR1460" t="e">
        <v>#NAME?</v>
      </c>
      <c r="AS1460">
        <v>47</v>
      </c>
      <c r="AT1460" t="e">
        <v>#NAME?</v>
      </c>
    </row>
    <row r="1461" spans="41:46" x14ac:dyDescent="0.35">
      <c r="AO1461" t="s">
        <v>32</v>
      </c>
      <c r="AP1461">
        <v>47</v>
      </c>
      <c r="AQ1461" t="s">
        <v>27</v>
      </c>
      <c r="AR1461" t="e">
        <v>#NAME?</v>
      </c>
      <c r="AS1461">
        <v>47</v>
      </c>
      <c r="AT1461" t="e">
        <v>#NAME?</v>
      </c>
    </row>
    <row r="1462" spans="41:46" x14ac:dyDescent="0.35">
      <c r="AO1462" t="s">
        <v>34</v>
      </c>
      <c r="AP1462">
        <v>47</v>
      </c>
      <c r="AQ1462" t="s">
        <v>27</v>
      </c>
      <c r="AR1462" t="e">
        <v>#NAME?</v>
      </c>
      <c r="AS1462">
        <v>47</v>
      </c>
      <c r="AT1462" t="e">
        <v>#NAME?</v>
      </c>
    </row>
    <row r="1463" spans="41:46" x14ac:dyDescent="0.35">
      <c r="AO1463" t="s">
        <v>30</v>
      </c>
      <c r="AP1463">
        <v>47</v>
      </c>
      <c r="AQ1463" t="s">
        <v>27</v>
      </c>
      <c r="AR1463" t="e">
        <v>#NAME?</v>
      </c>
      <c r="AS1463">
        <v>47</v>
      </c>
      <c r="AT1463" t="e">
        <v>#NAME?</v>
      </c>
    </row>
    <row r="1464" spans="41:46" x14ac:dyDescent="0.35">
      <c r="AO1464" t="s">
        <v>30</v>
      </c>
      <c r="AP1464">
        <v>47</v>
      </c>
      <c r="AQ1464" t="s">
        <v>27</v>
      </c>
      <c r="AR1464" t="e">
        <v>#NAME?</v>
      </c>
      <c r="AS1464">
        <v>47</v>
      </c>
      <c r="AT1464" t="e">
        <v>#NAME?</v>
      </c>
    </row>
    <row r="1465" spans="41:46" x14ac:dyDescent="0.35">
      <c r="AO1465" t="s">
        <v>36</v>
      </c>
      <c r="AP1465">
        <v>46</v>
      </c>
      <c r="AQ1465" t="s">
        <v>27</v>
      </c>
      <c r="AR1465" t="e">
        <v>#NAME?</v>
      </c>
      <c r="AS1465">
        <v>46</v>
      </c>
      <c r="AT1465" t="e">
        <v>#NAME?</v>
      </c>
    </row>
    <row r="1466" spans="41:46" x14ac:dyDescent="0.35">
      <c r="AO1466" t="s">
        <v>37</v>
      </c>
      <c r="AP1466">
        <v>46</v>
      </c>
      <c r="AQ1466" t="s">
        <v>27</v>
      </c>
      <c r="AR1466" t="e">
        <v>#NAME?</v>
      </c>
      <c r="AS1466">
        <v>46</v>
      </c>
      <c r="AT1466" t="e">
        <v>#NAME?</v>
      </c>
    </row>
    <row r="1467" spans="41:46" x14ac:dyDescent="0.35">
      <c r="AO1467" t="s">
        <v>30</v>
      </c>
      <c r="AP1467">
        <v>46</v>
      </c>
      <c r="AQ1467" t="s">
        <v>27</v>
      </c>
      <c r="AR1467" t="e">
        <v>#NAME?</v>
      </c>
      <c r="AS1467">
        <v>46</v>
      </c>
      <c r="AT1467" t="e">
        <v>#NAME?</v>
      </c>
    </row>
    <row r="1468" spans="41:46" x14ac:dyDescent="0.35">
      <c r="AO1468" t="s">
        <v>30</v>
      </c>
      <c r="AP1468">
        <v>46</v>
      </c>
      <c r="AQ1468" t="s">
        <v>27</v>
      </c>
      <c r="AR1468" t="e">
        <v>#NAME?</v>
      </c>
      <c r="AS1468">
        <v>46</v>
      </c>
      <c r="AT1468" t="e">
        <v>#NAME?</v>
      </c>
    </row>
    <row r="1469" spans="41:46" x14ac:dyDescent="0.35">
      <c r="AO1469" t="s">
        <v>32</v>
      </c>
      <c r="AP1469">
        <v>46</v>
      </c>
      <c r="AQ1469" t="s">
        <v>27</v>
      </c>
      <c r="AR1469" t="e">
        <v>#NAME?</v>
      </c>
      <c r="AS1469">
        <v>46</v>
      </c>
      <c r="AT1469" t="e">
        <v>#NAME?</v>
      </c>
    </row>
    <row r="1470" spans="41:46" x14ac:dyDescent="0.35">
      <c r="AO1470" t="s">
        <v>44</v>
      </c>
      <c r="AP1470">
        <v>46</v>
      </c>
      <c r="AQ1470" t="s">
        <v>27</v>
      </c>
      <c r="AR1470" t="e">
        <v>#NAME?</v>
      </c>
      <c r="AS1470">
        <v>46</v>
      </c>
      <c r="AT1470" t="e">
        <v>#NAME?</v>
      </c>
    </row>
    <row r="1471" spans="41:46" x14ac:dyDescent="0.35">
      <c r="AO1471" t="s">
        <v>35</v>
      </c>
      <c r="AP1471">
        <v>46</v>
      </c>
      <c r="AQ1471" t="s">
        <v>27</v>
      </c>
      <c r="AR1471" t="e">
        <v>#NAME?</v>
      </c>
      <c r="AS1471">
        <v>46</v>
      </c>
      <c r="AT1471" t="e">
        <v>#NAME?</v>
      </c>
    </row>
    <row r="1472" spans="41:46" x14ac:dyDescent="0.35">
      <c r="AO1472" t="s">
        <v>30</v>
      </c>
      <c r="AP1472">
        <v>46</v>
      </c>
      <c r="AQ1472" t="s">
        <v>27</v>
      </c>
      <c r="AR1472" t="e">
        <v>#NAME?</v>
      </c>
      <c r="AS1472">
        <v>46</v>
      </c>
      <c r="AT1472" t="e">
        <v>#NAME?</v>
      </c>
    </row>
    <row r="1473" spans="41:46" x14ac:dyDescent="0.35">
      <c r="AO1473" t="s">
        <v>32</v>
      </c>
      <c r="AP1473">
        <v>46</v>
      </c>
      <c r="AQ1473" t="s">
        <v>27</v>
      </c>
      <c r="AR1473" t="e">
        <v>#NAME?</v>
      </c>
      <c r="AS1473">
        <v>46</v>
      </c>
      <c r="AT1473" t="e">
        <v>#NAME?</v>
      </c>
    </row>
    <row r="1474" spans="41:46" x14ac:dyDescent="0.35">
      <c r="AO1474" t="s">
        <v>34</v>
      </c>
      <c r="AP1474">
        <v>46</v>
      </c>
      <c r="AQ1474" t="s">
        <v>27</v>
      </c>
      <c r="AR1474" t="e">
        <v>#NAME?</v>
      </c>
      <c r="AS1474">
        <v>46</v>
      </c>
      <c r="AT1474" t="e">
        <v>#NAME?</v>
      </c>
    </row>
    <row r="1475" spans="41:46" x14ac:dyDescent="0.35">
      <c r="AO1475" t="s">
        <v>28</v>
      </c>
      <c r="AP1475">
        <v>46</v>
      </c>
      <c r="AQ1475" t="s">
        <v>27</v>
      </c>
      <c r="AR1475" t="e">
        <v>#NAME?</v>
      </c>
      <c r="AS1475">
        <v>46</v>
      </c>
      <c r="AT1475" t="e">
        <v>#NAME?</v>
      </c>
    </row>
    <row r="1476" spans="41:46" x14ac:dyDescent="0.35">
      <c r="AO1476" t="s">
        <v>36</v>
      </c>
      <c r="AP1476">
        <v>46</v>
      </c>
      <c r="AQ1476" t="s">
        <v>27</v>
      </c>
      <c r="AR1476" t="e">
        <v>#NAME?</v>
      </c>
      <c r="AS1476">
        <v>46</v>
      </c>
      <c r="AT1476" t="e">
        <v>#NAME?</v>
      </c>
    </row>
    <row r="1477" spans="41:46" x14ac:dyDescent="0.35">
      <c r="AO1477" t="s">
        <v>36</v>
      </c>
      <c r="AP1477">
        <v>46</v>
      </c>
      <c r="AQ1477" t="s">
        <v>27</v>
      </c>
      <c r="AR1477" t="e">
        <v>#NAME?</v>
      </c>
      <c r="AS1477">
        <v>46</v>
      </c>
      <c r="AT1477" t="e">
        <v>#NAME?</v>
      </c>
    </row>
    <row r="1478" spans="41:46" x14ac:dyDescent="0.35">
      <c r="AO1478" t="s">
        <v>30</v>
      </c>
      <c r="AP1478">
        <v>46</v>
      </c>
      <c r="AQ1478" t="s">
        <v>27</v>
      </c>
      <c r="AR1478" t="e">
        <v>#NAME?</v>
      </c>
      <c r="AS1478">
        <v>46</v>
      </c>
      <c r="AT1478" t="e">
        <v>#NAME?</v>
      </c>
    </row>
    <row r="1479" spans="41:46" x14ac:dyDescent="0.35">
      <c r="AO1479" t="s">
        <v>26</v>
      </c>
      <c r="AP1479">
        <v>46</v>
      </c>
      <c r="AQ1479" t="s">
        <v>27</v>
      </c>
      <c r="AR1479" t="e">
        <v>#NAME?</v>
      </c>
      <c r="AS1479">
        <v>46</v>
      </c>
      <c r="AT1479" t="e">
        <v>#NAME?</v>
      </c>
    </row>
    <row r="1480" spans="41:46" x14ac:dyDescent="0.35">
      <c r="AO1480" t="s">
        <v>35</v>
      </c>
      <c r="AP1480">
        <v>46</v>
      </c>
      <c r="AQ1480" t="s">
        <v>27</v>
      </c>
      <c r="AR1480" t="e">
        <v>#NAME?</v>
      </c>
      <c r="AS1480">
        <v>46</v>
      </c>
      <c r="AT1480" t="e">
        <v>#NAME?</v>
      </c>
    </row>
    <row r="1481" spans="41:46" x14ac:dyDescent="0.35">
      <c r="AO1481" t="s">
        <v>28</v>
      </c>
      <c r="AP1481">
        <v>46</v>
      </c>
      <c r="AQ1481" t="s">
        <v>27</v>
      </c>
      <c r="AR1481" t="e">
        <v>#NAME?</v>
      </c>
      <c r="AS1481">
        <v>46</v>
      </c>
      <c r="AT1481" t="e">
        <v>#NAME?</v>
      </c>
    </row>
    <row r="1482" spans="41:46" x14ac:dyDescent="0.35">
      <c r="AO1482" t="s">
        <v>32</v>
      </c>
      <c r="AP1482">
        <v>46</v>
      </c>
      <c r="AQ1482" t="s">
        <v>27</v>
      </c>
      <c r="AR1482" t="e">
        <v>#NAME?</v>
      </c>
      <c r="AS1482">
        <v>46</v>
      </c>
      <c r="AT1482" t="e">
        <v>#NAME?</v>
      </c>
    </row>
    <row r="1483" spans="41:46" x14ac:dyDescent="0.35">
      <c r="AO1483" t="s">
        <v>37</v>
      </c>
      <c r="AP1483">
        <v>46</v>
      </c>
      <c r="AQ1483" t="s">
        <v>27</v>
      </c>
      <c r="AR1483" t="e">
        <v>#NAME?</v>
      </c>
      <c r="AS1483">
        <v>46</v>
      </c>
      <c r="AT1483" t="e">
        <v>#NAME?</v>
      </c>
    </row>
    <row r="1484" spans="41:46" x14ac:dyDescent="0.35">
      <c r="AO1484" t="s">
        <v>34</v>
      </c>
      <c r="AP1484">
        <v>46</v>
      </c>
      <c r="AQ1484" t="s">
        <v>27</v>
      </c>
      <c r="AR1484" t="e">
        <v>#NAME?</v>
      </c>
      <c r="AS1484">
        <v>46</v>
      </c>
      <c r="AT1484" t="e">
        <v>#NAME?</v>
      </c>
    </row>
    <row r="1485" spans="41:46" x14ac:dyDescent="0.35">
      <c r="AO1485" t="s">
        <v>35</v>
      </c>
      <c r="AP1485">
        <v>46</v>
      </c>
      <c r="AQ1485" t="s">
        <v>27</v>
      </c>
      <c r="AR1485" t="e">
        <v>#NAME?</v>
      </c>
      <c r="AS1485">
        <v>46</v>
      </c>
      <c r="AT1485" t="e">
        <v>#NAME?</v>
      </c>
    </row>
    <row r="1486" spans="41:46" x14ac:dyDescent="0.35">
      <c r="AO1486" t="s">
        <v>30</v>
      </c>
      <c r="AP1486">
        <v>46</v>
      </c>
      <c r="AQ1486" t="s">
        <v>27</v>
      </c>
      <c r="AR1486" t="e">
        <v>#NAME?</v>
      </c>
      <c r="AS1486">
        <v>46</v>
      </c>
      <c r="AT1486" t="e">
        <v>#NAME?</v>
      </c>
    </row>
    <row r="1487" spans="41:46" x14ac:dyDescent="0.35">
      <c r="AO1487" t="s">
        <v>34</v>
      </c>
      <c r="AP1487">
        <v>46</v>
      </c>
      <c r="AQ1487" t="s">
        <v>27</v>
      </c>
      <c r="AR1487" t="e">
        <v>#NAME?</v>
      </c>
      <c r="AS1487">
        <v>46</v>
      </c>
      <c r="AT1487" t="e">
        <v>#NAME?</v>
      </c>
    </row>
    <row r="1488" spans="41:46" x14ac:dyDescent="0.35">
      <c r="AO1488" t="s">
        <v>32</v>
      </c>
      <c r="AP1488">
        <v>46</v>
      </c>
      <c r="AQ1488" t="s">
        <v>27</v>
      </c>
      <c r="AR1488" t="e">
        <v>#NAME?</v>
      </c>
      <c r="AS1488">
        <v>46</v>
      </c>
      <c r="AT1488" t="e">
        <v>#NAME?</v>
      </c>
    </row>
    <row r="1489" spans="41:46" x14ac:dyDescent="0.35">
      <c r="AO1489" t="s">
        <v>30</v>
      </c>
      <c r="AP1489">
        <v>46</v>
      </c>
      <c r="AQ1489" t="s">
        <v>27</v>
      </c>
      <c r="AR1489" t="e">
        <v>#NAME?</v>
      </c>
      <c r="AS1489">
        <v>46</v>
      </c>
      <c r="AT1489" t="e">
        <v>#NAME?</v>
      </c>
    </row>
    <row r="1490" spans="41:46" x14ac:dyDescent="0.35">
      <c r="AO1490" t="s">
        <v>42</v>
      </c>
      <c r="AP1490">
        <v>46</v>
      </c>
      <c r="AQ1490" t="s">
        <v>27</v>
      </c>
      <c r="AR1490" t="e">
        <v>#NAME?</v>
      </c>
      <c r="AS1490">
        <v>46</v>
      </c>
      <c r="AT1490" t="e">
        <v>#NAME?</v>
      </c>
    </row>
    <row r="1491" spans="41:46" x14ac:dyDescent="0.35">
      <c r="AO1491" t="s">
        <v>44</v>
      </c>
      <c r="AP1491">
        <v>46</v>
      </c>
      <c r="AQ1491" t="s">
        <v>27</v>
      </c>
      <c r="AR1491" t="e">
        <v>#NAME?</v>
      </c>
      <c r="AS1491">
        <v>46</v>
      </c>
      <c r="AT1491" t="e">
        <v>#NAME?</v>
      </c>
    </row>
    <row r="1492" spans="41:46" x14ac:dyDescent="0.35">
      <c r="AO1492" t="s">
        <v>28</v>
      </c>
      <c r="AP1492">
        <v>46</v>
      </c>
      <c r="AQ1492" t="s">
        <v>27</v>
      </c>
      <c r="AR1492" t="e">
        <v>#NAME?</v>
      </c>
      <c r="AS1492">
        <v>46</v>
      </c>
      <c r="AT1492" t="e">
        <v>#NAME?</v>
      </c>
    </row>
    <row r="1493" spans="41:46" x14ac:dyDescent="0.35">
      <c r="AO1493" t="s">
        <v>30</v>
      </c>
      <c r="AP1493">
        <v>46</v>
      </c>
      <c r="AQ1493" t="s">
        <v>27</v>
      </c>
      <c r="AR1493" t="e">
        <v>#NAME?</v>
      </c>
      <c r="AS1493">
        <v>46</v>
      </c>
      <c r="AT1493" t="e">
        <v>#NAME?</v>
      </c>
    </row>
    <row r="1494" spans="41:46" x14ac:dyDescent="0.35">
      <c r="AO1494" t="s">
        <v>26</v>
      </c>
      <c r="AP1494">
        <v>46</v>
      </c>
      <c r="AQ1494" t="s">
        <v>27</v>
      </c>
      <c r="AR1494" t="e">
        <v>#NAME?</v>
      </c>
      <c r="AS1494">
        <v>46</v>
      </c>
      <c r="AT1494" t="e">
        <v>#NAME?</v>
      </c>
    </row>
    <row r="1495" spans="41:46" x14ac:dyDescent="0.35">
      <c r="AO1495" t="s">
        <v>35</v>
      </c>
      <c r="AP1495">
        <v>46</v>
      </c>
      <c r="AQ1495" t="s">
        <v>27</v>
      </c>
      <c r="AR1495" t="e">
        <v>#NAME?</v>
      </c>
      <c r="AS1495">
        <v>46</v>
      </c>
      <c r="AT1495" t="e">
        <v>#NAME?</v>
      </c>
    </row>
    <row r="1496" spans="41:46" x14ac:dyDescent="0.35">
      <c r="AO1496" t="s">
        <v>34</v>
      </c>
      <c r="AP1496">
        <v>46</v>
      </c>
      <c r="AQ1496" t="s">
        <v>27</v>
      </c>
      <c r="AR1496" t="e">
        <v>#NAME?</v>
      </c>
      <c r="AS1496">
        <v>46</v>
      </c>
      <c r="AT1496" t="e">
        <v>#NAME?</v>
      </c>
    </row>
    <row r="1497" spans="41:46" x14ac:dyDescent="0.35">
      <c r="AO1497" t="s">
        <v>37</v>
      </c>
      <c r="AP1497">
        <v>46</v>
      </c>
      <c r="AQ1497" t="s">
        <v>27</v>
      </c>
      <c r="AR1497" t="e">
        <v>#NAME?</v>
      </c>
      <c r="AS1497">
        <v>46</v>
      </c>
      <c r="AT1497" t="e">
        <v>#NAME?</v>
      </c>
    </row>
    <row r="1498" spans="41:46" x14ac:dyDescent="0.35">
      <c r="AO1498" t="s">
        <v>42</v>
      </c>
      <c r="AP1498">
        <v>45</v>
      </c>
      <c r="AQ1498" t="s">
        <v>27</v>
      </c>
      <c r="AR1498" t="e">
        <v>#NAME?</v>
      </c>
      <c r="AS1498">
        <v>45</v>
      </c>
      <c r="AT1498" t="e">
        <v>#NAME?</v>
      </c>
    </row>
    <row r="1499" spans="41:46" x14ac:dyDescent="0.35">
      <c r="AO1499" t="s">
        <v>37</v>
      </c>
      <c r="AP1499">
        <v>45</v>
      </c>
      <c r="AQ1499" t="s">
        <v>27</v>
      </c>
      <c r="AR1499" t="e">
        <v>#NAME?</v>
      </c>
      <c r="AS1499">
        <v>45</v>
      </c>
      <c r="AT1499" t="e">
        <v>#NAME?</v>
      </c>
    </row>
    <row r="1500" spans="41:46" x14ac:dyDescent="0.35">
      <c r="AO1500" t="s">
        <v>30</v>
      </c>
      <c r="AP1500">
        <v>45</v>
      </c>
      <c r="AQ1500" t="s">
        <v>27</v>
      </c>
      <c r="AR1500" t="e">
        <v>#NAME?</v>
      </c>
      <c r="AS1500">
        <v>45</v>
      </c>
      <c r="AT1500" t="e">
        <v>#NAME?</v>
      </c>
    </row>
    <row r="1501" spans="41:46" x14ac:dyDescent="0.35">
      <c r="AO1501" t="s">
        <v>34</v>
      </c>
      <c r="AP1501">
        <v>45</v>
      </c>
      <c r="AQ1501" t="s">
        <v>27</v>
      </c>
      <c r="AR1501" t="e">
        <v>#NAME?</v>
      </c>
      <c r="AS1501">
        <v>45</v>
      </c>
      <c r="AT1501" t="e">
        <v>#NAME?</v>
      </c>
    </row>
    <row r="1502" spans="41:46" x14ac:dyDescent="0.35">
      <c r="AO1502" t="s">
        <v>26</v>
      </c>
      <c r="AP1502">
        <v>45</v>
      </c>
      <c r="AQ1502" t="s">
        <v>27</v>
      </c>
      <c r="AR1502" t="e">
        <v>#NAME?</v>
      </c>
      <c r="AS1502">
        <v>45</v>
      </c>
      <c r="AT1502" t="e">
        <v>#NAME?</v>
      </c>
    </row>
    <row r="1503" spans="41:46" x14ac:dyDescent="0.35">
      <c r="AO1503" t="s">
        <v>32</v>
      </c>
      <c r="AP1503">
        <v>45</v>
      </c>
      <c r="AQ1503" t="s">
        <v>27</v>
      </c>
      <c r="AR1503" t="e">
        <v>#NAME?</v>
      </c>
      <c r="AS1503">
        <v>45</v>
      </c>
      <c r="AT1503" t="e">
        <v>#NAME?</v>
      </c>
    </row>
    <row r="1504" spans="41:46" x14ac:dyDescent="0.35">
      <c r="AO1504" t="s">
        <v>42</v>
      </c>
      <c r="AP1504">
        <v>45</v>
      </c>
      <c r="AQ1504" t="s">
        <v>27</v>
      </c>
      <c r="AR1504" t="e">
        <v>#NAME?</v>
      </c>
      <c r="AS1504">
        <v>45</v>
      </c>
      <c r="AT1504" t="e">
        <v>#NAME?</v>
      </c>
    </row>
    <row r="1505" spans="41:46" x14ac:dyDescent="0.35">
      <c r="AO1505" t="s">
        <v>42</v>
      </c>
      <c r="AP1505">
        <v>45</v>
      </c>
      <c r="AQ1505" t="s">
        <v>27</v>
      </c>
      <c r="AR1505" t="e">
        <v>#NAME?</v>
      </c>
      <c r="AS1505">
        <v>45</v>
      </c>
      <c r="AT1505" t="e">
        <v>#NAME?</v>
      </c>
    </row>
    <row r="1506" spans="41:46" x14ac:dyDescent="0.35">
      <c r="AO1506" t="s">
        <v>44</v>
      </c>
      <c r="AP1506">
        <v>45</v>
      </c>
      <c r="AQ1506" t="s">
        <v>27</v>
      </c>
      <c r="AR1506" t="e">
        <v>#NAME?</v>
      </c>
      <c r="AS1506">
        <v>45</v>
      </c>
      <c r="AT1506" t="e">
        <v>#NAME?</v>
      </c>
    </row>
    <row r="1507" spans="41:46" x14ac:dyDescent="0.35">
      <c r="AO1507" t="s">
        <v>28</v>
      </c>
      <c r="AP1507">
        <v>45</v>
      </c>
      <c r="AQ1507" t="s">
        <v>27</v>
      </c>
      <c r="AR1507" t="e">
        <v>#NAME?</v>
      </c>
      <c r="AS1507">
        <v>45</v>
      </c>
      <c r="AT1507" t="e">
        <v>#NAME?</v>
      </c>
    </row>
    <row r="1508" spans="41:46" x14ac:dyDescent="0.35">
      <c r="AO1508" t="s">
        <v>42</v>
      </c>
      <c r="AP1508">
        <v>45</v>
      </c>
      <c r="AQ1508" t="s">
        <v>27</v>
      </c>
      <c r="AR1508" t="e">
        <v>#NAME?</v>
      </c>
      <c r="AS1508">
        <v>45</v>
      </c>
      <c r="AT1508" t="e">
        <v>#NAME?</v>
      </c>
    </row>
    <row r="1509" spans="41:46" x14ac:dyDescent="0.35">
      <c r="AO1509" t="s">
        <v>32</v>
      </c>
      <c r="AP1509">
        <v>45</v>
      </c>
      <c r="AQ1509" t="s">
        <v>27</v>
      </c>
      <c r="AR1509" t="e">
        <v>#NAME?</v>
      </c>
      <c r="AS1509">
        <v>45</v>
      </c>
      <c r="AT1509" t="e">
        <v>#NAME?</v>
      </c>
    </row>
    <row r="1510" spans="41:46" x14ac:dyDescent="0.35">
      <c r="AO1510" t="s">
        <v>34</v>
      </c>
      <c r="AP1510">
        <v>45</v>
      </c>
      <c r="AQ1510" t="s">
        <v>27</v>
      </c>
      <c r="AR1510" t="e">
        <v>#NAME?</v>
      </c>
      <c r="AS1510">
        <v>45</v>
      </c>
      <c r="AT1510" t="e">
        <v>#NAME?</v>
      </c>
    </row>
    <row r="1511" spans="41:46" x14ac:dyDescent="0.35">
      <c r="AO1511" t="s">
        <v>42</v>
      </c>
      <c r="AP1511">
        <v>45</v>
      </c>
      <c r="AQ1511" t="s">
        <v>27</v>
      </c>
      <c r="AR1511" t="e">
        <v>#NAME?</v>
      </c>
      <c r="AS1511">
        <v>45</v>
      </c>
      <c r="AT1511" t="e">
        <v>#NAME?</v>
      </c>
    </row>
    <row r="1512" spans="41:46" x14ac:dyDescent="0.35">
      <c r="AO1512" t="s">
        <v>44</v>
      </c>
      <c r="AP1512">
        <v>45</v>
      </c>
      <c r="AQ1512" t="s">
        <v>27</v>
      </c>
      <c r="AR1512" t="e">
        <v>#NAME?</v>
      </c>
      <c r="AS1512">
        <v>45</v>
      </c>
      <c r="AT1512" t="e">
        <v>#NAME?</v>
      </c>
    </row>
    <row r="1513" spans="41:46" x14ac:dyDescent="0.35">
      <c r="AO1513" t="s">
        <v>28</v>
      </c>
      <c r="AP1513">
        <v>45</v>
      </c>
      <c r="AQ1513" t="s">
        <v>27</v>
      </c>
      <c r="AR1513" t="e">
        <v>#NAME?</v>
      </c>
      <c r="AS1513">
        <v>45</v>
      </c>
      <c r="AT1513" t="e">
        <v>#NAME?</v>
      </c>
    </row>
    <row r="1514" spans="41:46" x14ac:dyDescent="0.35">
      <c r="AO1514" t="s">
        <v>35</v>
      </c>
      <c r="AP1514">
        <v>45</v>
      </c>
      <c r="AQ1514" t="s">
        <v>27</v>
      </c>
      <c r="AR1514" t="e">
        <v>#NAME?</v>
      </c>
      <c r="AS1514">
        <v>45</v>
      </c>
      <c r="AT1514" t="e">
        <v>#NAME?</v>
      </c>
    </row>
    <row r="1515" spans="41:46" x14ac:dyDescent="0.35">
      <c r="AO1515" t="s">
        <v>35</v>
      </c>
      <c r="AP1515">
        <v>45</v>
      </c>
      <c r="AQ1515" t="s">
        <v>27</v>
      </c>
      <c r="AR1515" t="e">
        <v>#NAME?</v>
      </c>
      <c r="AS1515">
        <v>45</v>
      </c>
      <c r="AT1515" t="e">
        <v>#NAME?</v>
      </c>
    </row>
    <row r="1516" spans="41:46" x14ac:dyDescent="0.35">
      <c r="AO1516" t="s">
        <v>32</v>
      </c>
      <c r="AP1516">
        <v>45</v>
      </c>
      <c r="AQ1516" t="s">
        <v>27</v>
      </c>
      <c r="AR1516" t="e">
        <v>#NAME?</v>
      </c>
      <c r="AS1516">
        <v>45</v>
      </c>
      <c r="AT1516" t="e">
        <v>#NAME?</v>
      </c>
    </row>
    <row r="1517" spans="41:46" x14ac:dyDescent="0.35">
      <c r="AO1517" t="s">
        <v>44</v>
      </c>
      <c r="AP1517">
        <v>45</v>
      </c>
      <c r="AQ1517" t="s">
        <v>27</v>
      </c>
      <c r="AR1517" t="e">
        <v>#NAME?</v>
      </c>
      <c r="AS1517">
        <v>45</v>
      </c>
      <c r="AT1517" t="e">
        <v>#NAME?</v>
      </c>
    </row>
    <row r="1518" spans="41:46" x14ac:dyDescent="0.35">
      <c r="AO1518" t="s">
        <v>30</v>
      </c>
      <c r="AP1518">
        <v>45</v>
      </c>
      <c r="AQ1518" t="s">
        <v>27</v>
      </c>
      <c r="AR1518" t="e">
        <v>#NAME?</v>
      </c>
      <c r="AS1518">
        <v>45</v>
      </c>
      <c r="AT1518" t="e">
        <v>#NAME?</v>
      </c>
    </row>
    <row r="1519" spans="41:46" x14ac:dyDescent="0.35">
      <c r="AO1519" t="s">
        <v>44</v>
      </c>
      <c r="AP1519">
        <v>45</v>
      </c>
      <c r="AQ1519" t="s">
        <v>27</v>
      </c>
      <c r="AR1519" t="e">
        <v>#NAME?</v>
      </c>
      <c r="AS1519">
        <v>45</v>
      </c>
      <c r="AT1519" t="e">
        <v>#NAME?</v>
      </c>
    </row>
    <row r="1520" spans="41:46" x14ac:dyDescent="0.35">
      <c r="AO1520" t="s">
        <v>42</v>
      </c>
      <c r="AP1520">
        <v>45</v>
      </c>
      <c r="AQ1520" t="s">
        <v>27</v>
      </c>
      <c r="AR1520" t="e">
        <v>#NAME?</v>
      </c>
      <c r="AS1520">
        <v>45</v>
      </c>
      <c r="AT1520" t="e">
        <v>#NAME?</v>
      </c>
    </row>
    <row r="1521" spans="41:46" x14ac:dyDescent="0.35">
      <c r="AO1521" t="s">
        <v>28</v>
      </c>
      <c r="AP1521">
        <v>45</v>
      </c>
      <c r="AQ1521" t="s">
        <v>27</v>
      </c>
      <c r="AR1521" t="e">
        <v>#NAME?</v>
      </c>
      <c r="AS1521">
        <v>45</v>
      </c>
      <c r="AT1521" t="e">
        <v>#NAME?</v>
      </c>
    </row>
    <row r="1522" spans="41:46" x14ac:dyDescent="0.35">
      <c r="AO1522" t="s">
        <v>44</v>
      </c>
      <c r="AP1522">
        <v>45</v>
      </c>
      <c r="AQ1522" t="s">
        <v>27</v>
      </c>
      <c r="AR1522" t="e">
        <v>#NAME?</v>
      </c>
      <c r="AS1522">
        <v>45</v>
      </c>
      <c r="AT1522" t="e">
        <v>#NAME?</v>
      </c>
    </row>
    <row r="1523" spans="41:46" x14ac:dyDescent="0.35">
      <c r="AO1523" t="s">
        <v>28</v>
      </c>
      <c r="AP1523">
        <v>45</v>
      </c>
      <c r="AQ1523" t="s">
        <v>27</v>
      </c>
      <c r="AR1523" t="e">
        <v>#NAME?</v>
      </c>
      <c r="AS1523">
        <v>45</v>
      </c>
      <c r="AT1523" t="e">
        <v>#NAME?</v>
      </c>
    </row>
    <row r="1524" spans="41:46" x14ac:dyDescent="0.35">
      <c r="AO1524" t="s">
        <v>26</v>
      </c>
      <c r="AP1524">
        <v>45</v>
      </c>
      <c r="AQ1524" t="s">
        <v>27</v>
      </c>
      <c r="AR1524" t="e">
        <v>#NAME?</v>
      </c>
      <c r="AS1524">
        <v>45</v>
      </c>
      <c r="AT1524" t="e">
        <v>#NAME?</v>
      </c>
    </row>
    <row r="1525" spans="41:46" x14ac:dyDescent="0.35">
      <c r="AO1525" t="s">
        <v>26</v>
      </c>
      <c r="AP1525">
        <v>45</v>
      </c>
      <c r="AQ1525" t="s">
        <v>27</v>
      </c>
      <c r="AR1525" t="e">
        <v>#NAME?</v>
      </c>
      <c r="AS1525">
        <v>45</v>
      </c>
      <c r="AT1525" t="e">
        <v>#NAME?</v>
      </c>
    </row>
    <row r="1526" spans="41:46" x14ac:dyDescent="0.35">
      <c r="AO1526" t="s">
        <v>35</v>
      </c>
      <c r="AP1526">
        <v>45</v>
      </c>
      <c r="AQ1526" t="s">
        <v>27</v>
      </c>
      <c r="AR1526" t="e">
        <v>#NAME?</v>
      </c>
      <c r="AS1526">
        <v>45</v>
      </c>
      <c r="AT1526" t="e">
        <v>#NAME?</v>
      </c>
    </row>
    <row r="1527" spans="41:46" x14ac:dyDescent="0.35">
      <c r="AO1527" t="s">
        <v>44</v>
      </c>
      <c r="AP1527">
        <v>45</v>
      </c>
      <c r="AQ1527" t="s">
        <v>27</v>
      </c>
      <c r="AR1527" t="e">
        <v>#NAME?</v>
      </c>
      <c r="AS1527">
        <v>45</v>
      </c>
      <c r="AT1527" t="e">
        <v>#NAME?</v>
      </c>
    </row>
    <row r="1528" spans="41:46" x14ac:dyDescent="0.35">
      <c r="AO1528" t="s">
        <v>34</v>
      </c>
      <c r="AP1528">
        <v>45</v>
      </c>
      <c r="AQ1528" t="s">
        <v>27</v>
      </c>
      <c r="AR1528" t="e">
        <v>#NAME?</v>
      </c>
      <c r="AS1528">
        <v>45</v>
      </c>
      <c r="AT1528" t="e">
        <v>#NAME?</v>
      </c>
    </row>
    <row r="1529" spans="41:46" x14ac:dyDescent="0.35">
      <c r="AO1529" t="s">
        <v>35</v>
      </c>
      <c r="AP1529">
        <v>45</v>
      </c>
      <c r="AQ1529" t="s">
        <v>27</v>
      </c>
      <c r="AR1529" t="e">
        <v>#NAME?</v>
      </c>
      <c r="AS1529">
        <v>45</v>
      </c>
      <c r="AT1529" t="e">
        <v>#NAME?</v>
      </c>
    </row>
    <row r="1530" spans="41:46" x14ac:dyDescent="0.35">
      <c r="AO1530" t="s">
        <v>30</v>
      </c>
      <c r="AP1530">
        <v>45</v>
      </c>
      <c r="AQ1530" t="s">
        <v>27</v>
      </c>
      <c r="AR1530" t="e">
        <v>#NAME?</v>
      </c>
      <c r="AS1530">
        <v>45</v>
      </c>
      <c r="AT1530" t="e">
        <v>#NAME?</v>
      </c>
    </row>
    <row r="1531" spans="41:46" x14ac:dyDescent="0.35">
      <c r="AO1531" t="s">
        <v>30</v>
      </c>
      <c r="AP1531">
        <v>45</v>
      </c>
      <c r="AQ1531" t="s">
        <v>27</v>
      </c>
      <c r="AR1531" t="e">
        <v>#NAME?</v>
      </c>
      <c r="AS1531">
        <v>45</v>
      </c>
      <c r="AT1531" t="e">
        <v>#NAME?</v>
      </c>
    </row>
    <row r="1532" spans="41:46" x14ac:dyDescent="0.35">
      <c r="AO1532" t="s">
        <v>44</v>
      </c>
      <c r="AP1532">
        <v>45</v>
      </c>
      <c r="AQ1532" t="s">
        <v>27</v>
      </c>
      <c r="AR1532" t="e">
        <v>#NAME?</v>
      </c>
      <c r="AS1532">
        <v>45</v>
      </c>
      <c r="AT1532" t="e">
        <v>#NAME?</v>
      </c>
    </row>
    <row r="1533" spans="41:46" x14ac:dyDescent="0.35">
      <c r="AO1533" t="s">
        <v>35</v>
      </c>
      <c r="AP1533">
        <v>45</v>
      </c>
      <c r="AQ1533" t="s">
        <v>27</v>
      </c>
      <c r="AR1533" t="e">
        <v>#NAME?</v>
      </c>
      <c r="AS1533">
        <v>45</v>
      </c>
      <c r="AT1533" t="e">
        <v>#NAME?</v>
      </c>
    </row>
    <row r="1534" spans="41:46" x14ac:dyDescent="0.35">
      <c r="AO1534" t="s">
        <v>26</v>
      </c>
      <c r="AP1534">
        <v>45</v>
      </c>
      <c r="AQ1534" t="s">
        <v>27</v>
      </c>
      <c r="AR1534" t="e">
        <v>#NAME?</v>
      </c>
      <c r="AS1534">
        <v>45</v>
      </c>
      <c r="AT1534" t="e">
        <v>#NAME?</v>
      </c>
    </row>
    <row r="1535" spans="41:46" x14ac:dyDescent="0.35">
      <c r="AO1535" t="s">
        <v>30</v>
      </c>
      <c r="AP1535">
        <v>45</v>
      </c>
      <c r="AQ1535" t="s">
        <v>27</v>
      </c>
      <c r="AR1535" t="e">
        <v>#NAME?</v>
      </c>
      <c r="AS1535">
        <v>45</v>
      </c>
      <c r="AT1535" t="e">
        <v>#NAME?</v>
      </c>
    </row>
    <row r="1536" spans="41:46" x14ac:dyDescent="0.35">
      <c r="AO1536" t="s">
        <v>32</v>
      </c>
      <c r="AP1536">
        <v>45</v>
      </c>
      <c r="AQ1536" t="s">
        <v>27</v>
      </c>
      <c r="AR1536" t="e">
        <v>#NAME?</v>
      </c>
      <c r="AS1536">
        <v>45</v>
      </c>
      <c r="AT1536" t="e">
        <v>#NAME?</v>
      </c>
    </row>
    <row r="1537" spans="41:46" x14ac:dyDescent="0.35">
      <c r="AO1537" t="s">
        <v>36</v>
      </c>
      <c r="AP1537">
        <v>45</v>
      </c>
      <c r="AQ1537" t="s">
        <v>27</v>
      </c>
      <c r="AR1537" t="e">
        <v>#NAME?</v>
      </c>
      <c r="AS1537">
        <v>45</v>
      </c>
      <c r="AT1537" t="e">
        <v>#NAME?</v>
      </c>
    </row>
    <row r="1538" spans="41:46" x14ac:dyDescent="0.35">
      <c r="AO1538" t="s">
        <v>30</v>
      </c>
      <c r="AP1538">
        <v>44</v>
      </c>
      <c r="AQ1538" t="s">
        <v>27</v>
      </c>
      <c r="AR1538" t="e">
        <v>#NAME?</v>
      </c>
      <c r="AS1538">
        <v>44</v>
      </c>
      <c r="AT1538" t="e">
        <v>#NAME?</v>
      </c>
    </row>
    <row r="1539" spans="41:46" x14ac:dyDescent="0.35">
      <c r="AO1539" t="s">
        <v>37</v>
      </c>
      <c r="AP1539">
        <v>44</v>
      </c>
      <c r="AQ1539" t="s">
        <v>27</v>
      </c>
      <c r="AR1539" t="e">
        <v>#NAME?</v>
      </c>
      <c r="AS1539">
        <v>44</v>
      </c>
      <c r="AT1539" t="e">
        <v>#NAME?</v>
      </c>
    </row>
    <row r="1540" spans="41:46" x14ac:dyDescent="0.35">
      <c r="AO1540" t="s">
        <v>44</v>
      </c>
      <c r="AP1540">
        <v>44</v>
      </c>
      <c r="AQ1540" t="s">
        <v>27</v>
      </c>
      <c r="AR1540" t="e">
        <v>#NAME?</v>
      </c>
      <c r="AS1540">
        <v>44</v>
      </c>
      <c r="AT1540" t="e">
        <v>#NAME?</v>
      </c>
    </row>
    <row r="1541" spans="41:46" x14ac:dyDescent="0.35">
      <c r="AO1541" t="s">
        <v>37</v>
      </c>
      <c r="AP1541">
        <v>44</v>
      </c>
      <c r="AQ1541" t="s">
        <v>27</v>
      </c>
      <c r="AR1541" t="e">
        <v>#NAME?</v>
      </c>
      <c r="AS1541">
        <v>44</v>
      </c>
      <c r="AT1541" t="e">
        <v>#NAME?</v>
      </c>
    </row>
    <row r="1542" spans="41:46" x14ac:dyDescent="0.35">
      <c r="AO1542" t="s">
        <v>30</v>
      </c>
      <c r="AP1542">
        <v>44</v>
      </c>
      <c r="AQ1542" t="s">
        <v>27</v>
      </c>
      <c r="AR1542" t="e">
        <v>#NAME?</v>
      </c>
      <c r="AS1542">
        <v>44</v>
      </c>
      <c r="AT1542" t="e">
        <v>#NAME?</v>
      </c>
    </row>
    <row r="1543" spans="41:46" x14ac:dyDescent="0.35">
      <c r="AO1543" t="s">
        <v>36</v>
      </c>
      <c r="AP1543">
        <v>44</v>
      </c>
      <c r="AQ1543" t="s">
        <v>27</v>
      </c>
      <c r="AR1543" t="e">
        <v>#NAME?</v>
      </c>
      <c r="AS1543">
        <v>44</v>
      </c>
      <c r="AT1543" t="e">
        <v>#NAME?</v>
      </c>
    </row>
    <row r="1544" spans="41:46" x14ac:dyDescent="0.35">
      <c r="AO1544" t="s">
        <v>44</v>
      </c>
      <c r="AP1544">
        <v>44</v>
      </c>
      <c r="AQ1544" t="s">
        <v>27</v>
      </c>
      <c r="AR1544" t="e">
        <v>#NAME?</v>
      </c>
      <c r="AS1544">
        <v>44</v>
      </c>
      <c r="AT1544" t="e">
        <v>#NAME?</v>
      </c>
    </row>
    <row r="1545" spans="41:46" x14ac:dyDescent="0.35">
      <c r="AO1545" t="s">
        <v>28</v>
      </c>
      <c r="AP1545">
        <v>44</v>
      </c>
      <c r="AQ1545" t="s">
        <v>27</v>
      </c>
      <c r="AR1545" t="e">
        <v>#NAME?</v>
      </c>
      <c r="AS1545">
        <v>44</v>
      </c>
      <c r="AT1545" t="e">
        <v>#NAME?</v>
      </c>
    </row>
    <row r="1546" spans="41:46" x14ac:dyDescent="0.35">
      <c r="AO1546" t="s">
        <v>34</v>
      </c>
      <c r="AP1546">
        <v>44</v>
      </c>
      <c r="AQ1546" t="s">
        <v>27</v>
      </c>
      <c r="AR1546" t="e">
        <v>#NAME?</v>
      </c>
      <c r="AS1546">
        <v>44</v>
      </c>
      <c r="AT1546" t="e">
        <v>#NAME?</v>
      </c>
    </row>
    <row r="1547" spans="41:46" x14ac:dyDescent="0.35">
      <c r="AO1547" t="s">
        <v>37</v>
      </c>
      <c r="AP1547">
        <v>44</v>
      </c>
      <c r="AQ1547" t="s">
        <v>27</v>
      </c>
      <c r="AR1547" t="e">
        <v>#NAME?</v>
      </c>
      <c r="AS1547">
        <v>44</v>
      </c>
      <c r="AT1547" t="e">
        <v>#NAME?</v>
      </c>
    </row>
    <row r="1548" spans="41:46" x14ac:dyDescent="0.35">
      <c r="AO1548" t="s">
        <v>36</v>
      </c>
      <c r="AP1548">
        <v>44</v>
      </c>
      <c r="AQ1548" t="s">
        <v>27</v>
      </c>
      <c r="AR1548" t="e">
        <v>#NAME?</v>
      </c>
      <c r="AS1548">
        <v>44</v>
      </c>
      <c r="AT1548" t="e">
        <v>#NAME?</v>
      </c>
    </row>
    <row r="1549" spans="41:46" x14ac:dyDescent="0.35">
      <c r="AO1549" t="s">
        <v>34</v>
      </c>
      <c r="AP1549">
        <v>44</v>
      </c>
      <c r="AQ1549" t="s">
        <v>27</v>
      </c>
      <c r="AR1549" t="e">
        <v>#NAME?</v>
      </c>
      <c r="AS1549">
        <v>44</v>
      </c>
      <c r="AT1549" t="e">
        <v>#NAME?</v>
      </c>
    </row>
    <row r="1550" spans="41:46" x14ac:dyDescent="0.35">
      <c r="AO1550" t="s">
        <v>44</v>
      </c>
      <c r="AP1550">
        <v>44</v>
      </c>
      <c r="AQ1550" t="s">
        <v>27</v>
      </c>
      <c r="AR1550" t="e">
        <v>#NAME?</v>
      </c>
      <c r="AS1550">
        <v>44</v>
      </c>
      <c r="AT1550" t="e">
        <v>#NAME?</v>
      </c>
    </row>
    <row r="1551" spans="41:46" x14ac:dyDescent="0.35">
      <c r="AO1551" t="s">
        <v>36</v>
      </c>
      <c r="AP1551">
        <v>44</v>
      </c>
      <c r="AQ1551" t="s">
        <v>27</v>
      </c>
      <c r="AR1551" t="e">
        <v>#NAME?</v>
      </c>
      <c r="AS1551">
        <v>44</v>
      </c>
      <c r="AT1551" t="e">
        <v>#NAME?</v>
      </c>
    </row>
    <row r="1552" spans="41:46" x14ac:dyDescent="0.35">
      <c r="AO1552" t="s">
        <v>28</v>
      </c>
      <c r="AP1552">
        <v>44</v>
      </c>
      <c r="AQ1552" t="s">
        <v>27</v>
      </c>
      <c r="AR1552" t="e">
        <v>#NAME?</v>
      </c>
      <c r="AS1552">
        <v>44</v>
      </c>
      <c r="AT1552" t="e">
        <v>#NAME?</v>
      </c>
    </row>
    <row r="1553" spans="41:46" x14ac:dyDescent="0.35">
      <c r="AO1553" t="s">
        <v>44</v>
      </c>
      <c r="AP1553">
        <v>44</v>
      </c>
      <c r="AQ1553" t="s">
        <v>27</v>
      </c>
      <c r="AR1553" t="e">
        <v>#NAME?</v>
      </c>
      <c r="AS1553">
        <v>44</v>
      </c>
      <c r="AT1553" t="e">
        <v>#NAME?</v>
      </c>
    </row>
    <row r="1554" spans="41:46" x14ac:dyDescent="0.35">
      <c r="AO1554" t="s">
        <v>37</v>
      </c>
      <c r="AP1554">
        <v>44</v>
      </c>
      <c r="AQ1554" t="s">
        <v>27</v>
      </c>
      <c r="AR1554" t="e">
        <v>#NAME?</v>
      </c>
      <c r="AS1554">
        <v>44</v>
      </c>
      <c r="AT1554" t="e">
        <v>#NAME?</v>
      </c>
    </row>
    <row r="1555" spans="41:46" x14ac:dyDescent="0.35">
      <c r="AO1555" t="s">
        <v>35</v>
      </c>
      <c r="AP1555">
        <v>44</v>
      </c>
      <c r="AQ1555" t="s">
        <v>27</v>
      </c>
      <c r="AR1555" t="e">
        <v>#NAME?</v>
      </c>
      <c r="AS1555">
        <v>44</v>
      </c>
      <c r="AT1555" t="e">
        <v>#NAME?</v>
      </c>
    </row>
    <row r="1556" spans="41:46" x14ac:dyDescent="0.35">
      <c r="AO1556" t="s">
        <v>28</v>
      </c>
      <c r="AP1556">
        <v>44</v>
      </c>
      <c r="AQ1556" t="s">
        <v>27</v>
      </c>
      <c r="AR1556" t="e">
        <v>#NAME?</v>
      </c>
      <c r="AS1556">
        <v>44</v>
      </c>
      <c r="AT1556" t="e">
        <v>#NAME?</v>
      </c>
    </row>
    <row r="1557" spans="41:46" x14ac:dyDescent="0.35">
      <c r="AO1557" t="s">
        <v>34</v>
      </c>
      <c r="AP1557">
        <v>44</v>
      </c>
      <c r="AQ1557" t="s">
        <v>27</v>
      </c>
      <c r="AR1557" t="e">
        <v>#NAME?</v>
      </c>
      <c r="AS1557">
        <v>44</v>
      </c>
      <c r="AT1557" t="e">
        <v>#NAME?</v>
      </c>
    </row>
    <row r="1558" spans="41:46" x14ac:dyDescent="0.35">
      <c r="AO1558" t="s">
        <v>34</v>
      </c>
      <c r="AP1558">
        <v>44</v>
      </c>
      <c r="AQ1558" t="s">
        <v>27</v>
      </c>
      <c r="AR1558" t="e">
        <v>#NAME?</v>
      </c>
      <c r="AS1558">
        <v>44</v>
      </c>
      <c r="AT1558" t="e">
        <v>#NAME?</v>
      </c>
    </row>
    <row r="1559" spans="41:46" x14ac:dyDescent="0.35">
      <c r="AO1559" t="s">
        <v>35</v>
      </c>
      <c r="AP1559">
        <v>44</v>
      </c>
      <c r="AQ1559" t="s">
        <v>27</v>
      </c>
      <c r="AR1559" t="e">
        <v>#NAME?</v>
      </c>
      <c r="AS1559">
        <v>44</v>
      </c>
      <c r="AT1559" t="e">
        <v>#NAME?</v>
      </c>
    </row>
    <row r="1560" spans="41:46" x14ac:dyDescent="0.35">
      <c r="AO1560" t="s">
        <v>32</v>
      </c>
      <c r="AP1560">
        <v>44</v>
      </c>
      <c r="AQ1560" t="s">
        <v>27</v>
      </c>
      <c r="AR1560" t="e">
        <v>#NAME?</v>
      </c>
      <c r="AS1560">
        <v>44</v>
      </c>
      <c r="AT1560" t="e">
        <v>#NAME?</v>
      </c>
    </row>
    <row r="1561" spans="41:46" x14ac:dyDescent="0.35">
      <c r="AO1561" t="s">
        <v>34</v>
      </c>
      <c r="AP1561">
        <v>44</v>
      </c>
      <c r="AQ1561" t="s">
        <v>27</v>
      </c>
      <c r="AR1561" t="e">
        <v>#NAME?</v>
      </c>
      <c r="AS1561">
        <v>44</v>
      </c>
      <c r="AT1561" t="e">
        <v>#NAME?</v>
      </c>
    </row>
    <row r="1562" spans="41:46" x14ac:dyDescent="0.35">
      <c r="AO1562" t="s">
        <v>30</v>
      </c>
      <c r="AP1562">
        <v>44</v>
      </c>
      <c r="AQ1562" t="s">
        <v>27</v>
      </c>
      <c r="AR1562" t="e">
        <v>#NAME?</v>
      </c>
      <c r="AS1562">
        <v>44</v>
      </c>
      <c r="AT1562" t="e">
        <v>#NAME?</v>
      </c>
    </row>
    <row r="1563" spans="41:46" x14ac:dyDescent="0.35">
      <c r="AO1563" t="s">
        <v>34</v>
      </c>
      <c r="AP1563">
        <v>44</v>
      </c>
      <c r="AQ1563" t="s">
        <v>27</v>
      </c>
      <c r="AR1563" t="e">
        <v>#NAME?</v>
      </c>
      <c r="AS1563">
        <v>44</v>
      </c>
      <c r="AT1563" t="e">
        <v>#NAME?</v>
      </c>
    </row>
    <row r="1564" spans="41:46" x14ac:dyDescent="0.35">
      <c r="AO1564" t="s">
        <v>35</v>
      </c>
      <c r="AP1564">
        <v>44</v>
      </c>
      <c r="AQ1564" t="s">
        <v>27</v>
      </c>
      <c r="AR1564" t="e">
        <v>#NAME?</v>
      </c>
      <c r="AS1564">
        <v>44</v>
      </c>
      <c r="AT1564" t="e">
        <v>#NAME?</v>
      </c>
    </row>
    <row r="1565" spans="41:46" x14ac:dyDescent="0.35">
      <c r="AO1565" t="s">
        <v>34</v>
      </c>
      <c r="AP1565">
        <v>44</v>
      </c>
      <c r="AQ1565" t="s">
        <v>27</v>
      </c>
      <c r="AR1565" t="e">
        <v>#NAME?</v>
      </c>
      <c r="AS1565">
        <v>44</v>
      </c>
      <c r="AT1565" t="e">
        <v>#NAME?</v>
      </c>
    </row>
    <row r="1566" spans="41:46" x14ac:dyDescent="0.35">
      <c r="AO1566" t="s">
        <v>26</v>
      </c>
      <c r="AP1566">
        <v>44</v>
      </c>
      <c r="AQ1566" t="s">
        <v>27</v>
      </c>
      <c r="AR1566" t="e">
        <v>#NAME?</v>
      </c>
      <c r="AS1566">
        <v>44</v>
      </c>
      <c r="AT1566" t="e">
        <v>#NAME?</v>
      </c>
    </row>
    <row r="1567" spans="41:46" x14ac:dyDescent="0.35">
      <c r="AO1567" t="s">
        <v>34</v>
      </c>
      <c r="AP1567">
        <v>44</v>
      </c>
      <c r="AQ1567" t="s">
        <v>27</v>
      </c>
      <c r="AR1567" t="e">
        <v>#NAME?</v>
      </c>
      <c r="AS1567">
        <v>44</v>
      </c>
      <c r="AT1567" t="e">
        <v>#NAME?</v>
      </c>
    </row>
    <row r="1568" spans="41:46" x14ac:dyDescent="0.35">
      <c r="AO1568" t="s">
        <v>34</v>
      </c>
      <c r="AP1568">
        <v>44</v>
      </c>
      <c r="AQ1568" t="s">
        <v>27</v>
      </c>
      <c r="AR1568" t="e">
        <v>#NAME?</v>
      </c>
      <c r="AS1568">
        <v>44</v>
      </c>
      <c r="AT1568" t="e">
        <v>#NAME?</v>
      </c>
    </row>
    <row r="1569" spans="41:46" x14ac:dyDescent="0.35">
      <c r="AO1569" t="s">
        <v>35</v>
      </c>
      <c r="AP1569">
        <v>44</v>
      </c>
      <c r="AQ1569" t="s">
        <v>27</v>
      </c>
      <c r="AR1569" t="e">
        <v>#NAME?</v>
      </c>
      <c r="AS1569">
        <v>44</v>
      </c>
      <c r="AT1569" t="e">
        <v>#NAME?</v>
      </c>
    </row>
    <row r="1570" spans="41:46" x14ac:dyDescent="0.35">
      <c r="AO1570" t="s">
        <v>37</v>
      </c>
      <c r="AP1570">
        <v>44</v>
      </c>
      <c r="AQ1570" t="s">
        <v>27</v>
      </c>
      <c r="AR1570" t="e">
        <v>#NAME?</v>
      </c>
      <c r="AS1570">
        <v>44</v>
      </c>
      <c r="AT1570" t="e">
        <v>#NAME?</v>
      </c>
    </row>
    <row r="1571" spans="41:46" x14ac:dyDescent="0.35">
      <c r="AO1571" t="s">
        <v>42</v>
      </c>
      <c r="AP1571">
        <v>44</v>
      </c>
      <c r="AQ1571" t="s">
        <v>27</v>
      </c>
      <c r="AR1571" t="e">
        <v>#NAME?</v>
      </c>
      <c r="AS1571">
        <v>44</v>
      </c>
      <c r="AT1571" t="e">
        <v>#NAME?</v>
      </c>
    </row>
    <row r="1572" spans="41:46" x14ac:dyDescent="0.35">
      <c r="AO1572" t="s">
        <v>35</v>
      </c>
      <c r="AP1572">
        <v>44</v>
      </c>
      <c r="AQ1572" t="s">
        <v>27</v>
      </c>
      <c r="AR1572" t="e">
        <v>#NAME?</v>
      </c>
      <c r="AS1572">
        <v>44</v>
      </c>
      <c r="AT1572" t="e">
        <v>#NAME?</v>
      </c>
    </row>
    <row r="1573" spans="41:46" x14ac:dyDescent="0.35">
      <c r="AO1573" t="s">
        <v>37</v>
      </c>
      <c r="AP1573">
        <v>44</v>
      </c>
      <c r="AQ1573" t="s">
        <v>27</v>
      </c>
      <c r="AR1573" t="e">
        <v>#NAME?</v>
      </c>
      <c r="AS1573">
        <v>44</v>
      </c>
      <c r="AT1573" t="e">
        <v>#NAME?</v>
      </c>
    </row>
    <row r="1574" spans="41:46" x14ac:dyDescent="0.35">
      <c r="AO1574" t="s">
        <v>44</v>
      </c>
      <c r="AP1574">
        <v>44</v>
      </c>
      <c r="AQ1574" t="s">
        <v>27</v>
      </c>
      <c r="AR1574" t="e">
        <v>#NAME?</v>
      </c>
      <c r="AS1574">
        <v>44</v>
      </c>
      <c r="AT1574" t="e">
        <v>#NAME?</v>
      </c>
    </row>
    <row r="1575" spans="41:46" x14ac:dyDescent="0.35">
      <c r="AO1575" t="s">
        <v>42</v>
      </c>
      <c r="AP1575">
        <v>44</v>
      </c>
      <c r="AQ1575" t="s">
        <v>27</v>
      </c>
      <c r="AR1575" t="e">
        <v>#NAME?</v>
      </c>
      <c r="AS1575">
        <v>44</v>
      </c>
      <c r="AT1575" t="e">
        <v>#NAME?</v>
      </c>
    </row>
    <row r="1576" spans="41:46" x14ac:dyDescent="0.35">
      <c r="AO1576" t="s">
        <v>28</v>
      </c>
      <c r="AP1576">
        <v>44</v>
      </c>
      <c r="AQ1576" t="s">
        <v>27</v>
      </c>
      <c r="AR1576" t="e">
        <v>#NAME?</v>
      </c>
      <c r="AS1576">
        <v>44</v>
      </c>
      <c r="AT1576" t="e">
        <v>#NAME?</v>
      </c>
    </row>
    <row r="1577" spans="41:46" x14ac:dyDescent="0.35">
      <c r="AO1577" t="s">
        <v>36</v>
      </c>
      <c r="AP1577">
        <v>44</v>
      </c>
      <c r="AQ1577" t="s">
        <v>27</v>
      </c>
      <c r="AR1577" t="e">
        <v>#NAME?</v>
      </c>
      <c r="AS1577">
        <v>44</v>
      </c>
      <c r="AT1577" t="e">
        <v>#NAME?</v>
      </c>
    </row>
    <row r="1578" spans="41:46" x14ac:dyDescent="0.35">
      <c r="AO1578" t="s">
        <v>37</v>
      </c>
      <c r="AP1578">
        <v>44</v>
      </c>
      <c r="AQ1578" t="s">
        <v>27</v>
      </c>
      <c r="AR1578" t="e">
        <v>#NAME?</v>
      </c>
      <c r="AS1578">
        <v>44</v>
      </c>
      <c r="AT1578" t="e">
        <v>#NAME?</v>
      </c>
    </row>
    <row r="1579" spans="41:46" x14ac:dyDescent="0.35">
      <c r="AO1579" t="s">
        <v>28</v>
      </c>
      <c r="AP1579">
        <v>44</v>
      </c>
      <c r="AQ1579" t="s">
        <v>27</v>
      </c>
      <c r="AR1579" t="e">
        <v>#NAME?</v>
      </c>
      <c r="AS1579">
        <v>44</v>
      </c>
      <c r="AT1579" t="e">
        <v>#NAME?</v>
      </c>
    </row>
    <row r="1580" spans="41:46" x14ac:dyDescent="0.35">
      <c r="AO1580" t="s">
        <v>26</v>
      </c>
      <c r="AP1580">
        <v>44</v>
      </c>
      <c r="AQ1580" t="s">
        <v>27</v>
      </c>
      <c r="AR1580" t="e">
        <v>#NAME?</v>
      </c>
      <c r="AS1580">
        <v>44</v>
      </c>
      <c r="AT1580" t="e">
        <v>#NAME?</v>
      </c>
    </row>
    <row r="1581" spans="41:46" x14ac:dyDescent="0.35">
      <c r="AO1581" t="s">
        <v>32</v>
      </c>
      <c r="AP1581">
        <v>43</v>
      </c>
      <c r="AQ1581" t="s">
        <v>27</v>
      </c>
      <c r="AR1581" t="e">
        <v>#NAME?</v>
      </c>
      <c r="AS1581">
        <v>43</v>
      </c>
      <c r="AT1581" t="e">
        <v>#NAME?</v>
      </c>
    </row>
    <row r="1582" spans="41:46" x14ac:dyDescent="0.35">
      <c r="AO1582" t="s">
        <v>42</v>
      </c>
      <c r="AP1582">
        <v>43</v>
      </c>
      <c r="AQ1582" t="s">
        <v>27</v>
      </c>
      <c r="AR1582" t="e">
        <v>#NAME?</v>
      </c>
      <c r="AS1582">
        <v>43</v>
      </c>
      <c r="AT1582" t="e">
        <v>#NAME?</v>
      </c>
    </row>
    <row r="1583" spans="41:46" x14ac:dyDescent="0.35">
      <c r="AO1583" t="s">
        <v>35</v>
      </c>
      <c r="AP1583">
        <v>43</v>
      </c>
      <c r="AQ1583" t="s">
        <v>27</v>
      </c>
      <c r="AR1583" t="e">
        <v>#NAME?</v>
      </c>
      <c r="AS1583">
        <v>43</v>
      </c>
      <c r="AT1583" t="e">
        <v>#NAME?</v>
      </c>
    </row>
    <row r="1584" spans="41:46" x14ac:dyDescent="0.35">
      <c r="AO1584" t="s">
        <v>28</v>
      </c>
      <c r="AP1584">
        <v>43</v>
      </c>
      <c r="AQ1584" t="s">
        <v>27</v>
      </c>
      <c r="AR1584" t="e">
        <v>#NAME?</v>
      </c>
      <c r="AS1584">
        <v>43</v>
      </c>
      <c r="AT1584" t="e">
        <v>#NAME?</v>
      </c>
    </row>
    <row r="1585" spans="41:46" x14ac:dyDescent="0.35">
      <c r="AO1585" t="s">
        <v>36</v>
      </c>
      <c r="AP1585">
        <v>43</v>
      </c>
      <c r="AQ1585" t="s">
        <v>27</v>
      </c>
      <c r="AR1585" t="e">
        <v>#NAME?</v>
      </c>
      <c r="AS1585">
        <v>43</v>
      </c>
      <c r="AT1585" t="e">
        <v>#NAME?</v>
      </c>
    </row>
    <row r="1586" spans="41:46" x14ac:dyDescent="0.35">
      <c r="AO1586" t="s">
        <v>37</v>
      </c>
      <c r="AP1586">
        <v>43</v>
      </c>
      <c r="AQ1586" t="s">
        <v>27</v>
      </c>
      <c r="AR1586" t="e">
        <v>#NAME?</v>
      </c>
      <c r="AS1586">
        <v>43</v>
      </c>
      <c r="AT1586" t="e">
        <v>#NAME?</v>
      </c>
    </row>
    <row r="1587" spans="41:46" x14ac:dyDescent="0.35">
      <c r="AO1587" t="s">
        <v>28</v>
      </c>
      <c r="AP1587">
        <v>43</v>
      </c>
      <c r="AQ1587" t="s">
        <v>27</v>
      </c>
      <c r="AR1587" t="e">
        <v>#NAME?</v>
      </c>
      <c r="AS1587">
        <v>43</v>
      </c>
      <c r="AT1587" t="e">
        <v>#NAME?</v>
      </c>
    </row>
    <row r="1588" spans="41:46" x14ac:dyDescent="0.35">
      <c r="AO1588" t="s">
        <v>30</v>
      </c>
      <c r="AP1588">
        <v>43</v>
      </c>
      <c r="AQ1588" t="s">
        <v>27</v>
      </c>
      <c r="AR1588" t="e">
        <v>#NAME?</v>
      </c>
      <c r="AS1588">
        <v>43</v>
      </c>
      <c r="AT1588" t="e">
        <v>#NAME?</v>
      </c>
    </row>
    <row r="1589" spans="41:46" x14ac:dyDescent="0.35">
      <c r="AO1589" t="s">
        <v>37</v>
      </c>
      <c r="AP1589">
        <v>43</v>
      </c>
      <c r="AQ1589" t="s">
        <v>27</v>
      </c>
      <c r="AR1589" t="e">
        <v>#NAME?</v>
      </c>
      <c r="AS1589">
        <v>43</v>
      </c>
      <c r="AT1589" t="e">
        <v>#NAME?</v>
      </c>
    </row>
    <row r="1590" spans="41:46" x14ac:dyDescent="0.35">
      <c r="AO1590" t="s">
        <v>36</v>
      </c>
      <c r="AP1590">
        <v>43</v>
      </c>
      <c r="AQ1590" t="s">
        <v>27</v>
      </c>
      <c r="AR1590" t="e">
        <v>#NAME?</v>
      </c>
      <c r="AS1590">
        <v>43</v>
      </c>
      <c r="AT1590" t="e">
        <v>#NAME?</v>
      </c>
    </row>
    <row r="1591" spans="41:46" x14ac:dyDescent="0.35">
      <c r="AO1591" t="s">
        <v>32</v>
      </c>
      <c r="AP1591">
        <v>43</v>
      </c>
      <c r="AQ1591" t="s">
        <v>27</v>
      </c>
      <c r="AR1591" t="e">
        <v>#NAME?</v>
      </c>
      <c r="AS1591">
        <v>43</v>
      </c>
      <c r="AT1591" t="e">
        <v>#NAME?</v>
      </c>
    </row>
    <row r="1592" spans="41:46" x14ac:dyDescent="0.35">
      <c r="AO1592" t="s">
        <v>36</v>
      </c>
      <c r="AP1592">
        <v>43</v>
      </c>
      <c r="AQ1592" t="s">
        <v>27</v>
      </c>
      <c r="AR1592" t="e">
        <v>#NAME?</v>
      </c>
      <c r="AS1592">
        <v>43</v>
      </c>
      <c r="AT1592" t="e">
        <v>#NAME?</v>
      </c>
    </row>
    <row r="1593" spans="41:46" x14ac:dyDescent="0.35">
      <c r="AO1593" t="s">
        <v>32</v>
      </c>
      <c r="AP1593">
        <v>43</v>
      </c>
      <c r="AQ1593" t="s">
        <v>27</v>
      </c>
      <c r="AR1593" t="e">
        <v>#NAME?</v>
      </c>
      <c r="AS1593">
        <v>43</v>
      </c>
      <c r="AT1593" t="e">
        <v>#NAME?</v>
      </c>
    </row>
    <row r="1594" spans="41:46" x14ac:dyDescent="0.35">
      <c r="AO1594" t="s">
        <v>30</v>
      </c>
      <c r="AP1594">
        <v>43</v>
      </c>
      <c r="AQ1594" t="s">
        <v>27</v>
      </c>
      <c r="AR1594" t="e">
        <v>#NAME?</v>
      </c>
      <c r="AS1594">
        <v>43</v>
      </c>
      <c r="AT1594" t="e">
        <v>#NAME?</v>
      </c>
    </row>
    <row r="1595" spans="41:46" x14ac:dyDescent="0.35">
      <c r="AO1595" t="s">
        <v>35</v>
      </c>
      <c r="AP1595">
        <v>43</v>
      </c>
      <c r="AQ1595" t="s">
        <v>27</v>
      </c>
      <c r="AR1595" t="e">
        <v>#NAME?</v>
      </c>
      <c r="AS1595">
        <v>43</v>
      </c>
      <c r="AT1595" t="e">
        <v>#NAME?</v>
      </c>
    </row>
    <row r="1596" spans="41:46" x14ac:dyDescent="0.35">
      <c r="AO1596" t="s">
        <v>26</v>
      </c>
      <c r="AP1596">
        <v>43</v>
      </c>
      <c r="AQ1596" t="s">
        <v>27</v>
      </c>
      <c r="AR1596" t="e">
        <v>#NAME?</v>
      </c>
      <c r="AS1596">
        <v>43</v>
      </c>
      <c r="AT1596" t="e">
        <v>#NAME?</v>
      </c>
    </row>
    <row r="1597" spans="41:46" x14ac:dyDescent="0.35">
      <c r="AO1597" t="s">
        <v>42</v>
      </c>
      <c r="AP1597">
        <v>43</v>
      </c>
      <c r="AQ1597" t="s">
        <v>27</v>
      </c>
      <c r="AR1597" t="e">
        <v>#NAME?</v>
      </c>
      <c r="AS1597">
        <v>43</v>
      </c>
      <c r="AT1597" t="e">
        <v>#NAME?</v>
      </c>
    </row>
    <row r="1598" spans="41:46" x14ac:dyDescent="0.35">
      <c r="AO1598" t="s">
        <v>32</v>
      </c>
      <c r="AP1598">
        <v>43</v>
      </c>
      <c r="AQ1598" t="s">
        <v>27</v>
      </c>
      <c r="AR1598" t="e">
        <v>#NAME?</v>
      </c>
      <c r="AS1598">
        <v>43</v>
      </c>
      <c r="AT1598" t="e">
        <v>#NAME?</v>
      </c>
    </row>
    <row r="1599" spans="41:46" x14ac:dyDescent="0.35">
      <c r="AO1599" t="s">
        <v>44</v>
      </c>
      <c r="AP1599">
        <v>43</v>
      </c>
      <c r="AQ1599" t="s">
        <v>27</v>
      </c>
      <c r="AR1599" t="e">
        <v>#NAME?</v>
      </c>
      <c r="AS1599">
        <v>43</v>
      </c>
      <c r="AT1599" t="e">
        <v>#NAME?</v>
      </c>
    </row>
    <row r="1600" spans="41:46" x14ac:dyDescent="0.35">
      <c r="AO1600" t="s">
        <v>30</v>
      </c>
      <c r="AP1600">
        <v>43</v>
      </c>
      <c r="AQ1600" t="s">
        <v>27</v>
      </c>
      <c r="AR1600" t="e">
        <v>#NAME?</v>
      </c>
      <c r="AS1600">
        <v>43</v>
      </c>
      <c r="AT1600" t="e">
        <v>#NAME?</v>
      </c>
    </row>
    <row r="1601" spans="41:46" x14ac:dyDescent="0.35">
      <c r="AO1601" t="s">
        <v>30</v>
      </c>
      <c r="AP1601">
        <v>43</v>
      </c>
      <c r="AQ1601" t="s">
        <v>27</v>
      </c>
      <c r="AR1601" t="e">
        <v>#NAME?</v>
      </c>
      <c r="AS1601">
        <v>43</v>
      </c>
      <c r="AT1601" t="e">
        <v>#NAME?</v>
      </c>
    </row>
    <row r="1602" spans="41:46" x14ac:dyDescent="0.35">
      <c r="AO1602" t="s">
        <v>34</v>
      </c>
      <c r="AP1602">
        <v>43</v>
      </c>
      <c r="AQ1602" t="s">
        <v>27</v>
      </c>
      <c r="AR1602" t="e">
        <v>#NAME?</v>
      </c>
      <c r="AS1602">
        <v>43</v>
      </c>
      <c r="AT1602" t="e">
        <v>#NAME?</v>
      </c>
    </row>
    <row r="1603" spans="41:46" x14ac:dyDescent="0.35">
      <c r="AO1603" t="s">
        <v>32</v>
      </c>
      <c r="AP1603">
        <v>43</v>
      </c>
      <c r="AQ1603" t="s">
        <v>27</v>
      </c>
      <c r="AR1603" t="e">
        <v>#NAME?</v>
      </c>
      <c r="AS1603">
        <v>43</v>
      </c>
      <c r="AT1603" t="e">
        <v>#NAME?</v>
      </c>
    </row>
    <row r="1604" spans="41:46" x14ac:dyDescent="0.35">
      <c r="AO1604" t="s">
        <v>34</v>
      </c>
      <c r="AP1604">
        <v>43</v>
      </c>
      <c r="AQ1604" t="s">
        <v>27</v>
      </c>
      <c r="AR1604" t="e">
        <v>#NAME?</v>
      </c>
      <c r="AS1604">
        <v>43</v>
      </c>
      <c r="AT1604" t="e">
        <v>#NAME?</v>
      </c>
    </row>
    <row r="1605" spans="41:46" x14ac:dyDescent="0.35">
      <c r="AO1605" t="s">
        <v>28</v>
      </c>
      <c r="AP1605">
        <v>43</v>
      </c>
      <c r="AQ1605" t="s">
        <v>27</v>
      </c>
      <c r="AR1605" t="e">
        <v>#NAME?</v>
      </c>
      <c r="AS1605">
        <v>43</v>
      </c>
      <c r="AT1605" t="e">
        <v>#NAME?</v>
      </c>
    </row>
    <row r="1606" spans="41:46" x14ac:dyDescent="0.35">
      <c r="AO1606" t="s">
        <v>44</v>
      </c>
      <c r="AP1606">
        <v>43</v>
      </c>
      <c r="AQ1606" t="s">
        <v>27</v>
      </c>
      <c r="AR1606" t="e">
        <v>#NAME?</v>
      </c>
      <c r="AS1606">
        <v>43</v>
      </c>
      <c r="AT1606" t="e">
        <v>#NAME?</v>
      </c>
    </row>
    <row r="1607" spans="41:46" x14ac:dyDescent="0.35">
      <c r="AO1607" t="s">
        <v>26</v>
      </c>
      <c r="AP1607">
        <v>43</v>
      </c>
      <c r="AQ1607" t="s">
        <v>27</v>
      </c>
      <c r="AR1607" t="e">
        <v>#NAME?</v>
      </c>
      <c r="AS1607">
        <v>43</v>
      </c>
      <c r="AT1607" t="e">
        <v>#NAME?</v>
      </c>
    </row>
    <row r="1608" spans="41:46" x14ac:dyDescent="0.35">
      <c r="AO1608" t="s">
        <v>36</v>
      </c>
      <c r="AP1608">
        <v>43</v>
      </c>
      <c r="AQ1608" t="s">
        <v>27</v>
      </c>
      <c r="AR1608" t="e">
        <v>#NAME?</v>
      </c>
      <c r="AS1608">
        <v>43</v>
      </c>
      <c r="AT1608" t="e">
        <v>#NAME?</v>
      </c>
    </row>
    <row r="1609" spans="41:46" x14ac:dyDescent="0.35">
      <c r="AO1609" t="s">
        <v>34</v>
      </c>
      <c r="AP1609">
        <v>43</v>
      </c>
      <c r="AQ1609" t="s">
        <v>27</v>
      </c>
      <c r="AR1609" t="e">
        <v>#NAME?</v>
      </c>
      <c r="AS1609">
        <v>43</v>
      </c>
      <c r="AT1609" t="e">
        <v>#NAME?</v>
      </c>
    </row>
    <row r="1610" spans="41:46" x14ac:dyDescent="0.35">
      <c r="AO1610" t="s">
        <v>35</v>
      </c>
      <c r="AP1610">
        <v>43</v>
      </c>
      <c r="AQ1610" t="s">
        <v>27</v>
      </c>
      <c r="AR1610" t="e">
        <v>#NAME?</v>
      </c>
      <c r="AS1610">
        <v>43</v>
      </c>
      <c r="AT1610" t="e">
        <v>#NAME?</v>
      </c>
    </row>
    <row r="1611" spans="41:46" x14ac:dyDescent="0.35">
      <c r="AO1611" t="s">
        <v>36</v>
      </c>
      <c r="AP1611">
        <v>43</v>
      </c>
      <c r="AQ1611" t="s">
        <v>27</v>
      </c>
      <c r="AR1611" t="e">
        <v>#NAME?</v>
      </c>
      <c r="AS1611">
        <v>43</v>
      </c>
      <c r="AT1611" t="e">
        <v>#NAME?</v>
      </c>
    </row>
    <row r="1612" spans="41:46" x14ac:dyDescent="0.35">
      <c r="AO1612" t="s">
        <v>34</v>
      </c>
      <c r="AP1612">
        <v>43</v>
      </c>
      <c r="AQ1612" t="s">
        <v>27</v>
      </c>
      <c r="AR1612" t="e">
        <v>#NAME?</v>
      </c>
      <c r="AS1612">
        <v>43</v>
      </c>
      <c r="AT1612" t="e">
        <v>#NAME?</v>
      </c>
    </row>
    <row r="1613" spans="41:46" x14ac:dyDescent="0.35">
      <c r="AO1613" t="s">
        <v>44</v>
      </c>
      <c r="AP1613">
        <v>43</v>
      </c>
      <c r="AQ1613" t="s">
        <v>27</v>
      </c>
      <c r="AR1613" t="e">
        <v>#NAME?</v>
      </c>
      <c r="AS1613">
        <v>43</v>
      </c>
      <c r="AT1613" t="e">
        <v>#NAME?</v>
      </c>
    </row>
    <row r="1614" spans="41:46" x14ac:dyDescent="0.35">
      <c r="AO1614" t="s">
        <v>28</v>
      </c>
      <c r="AP1614">
        <v>43</v>
      </c>
      <c r="AQ1614" t="s">
        <v>27</v>
      </c>
      <c r="AR1614" t="e">
        <v>#NAME?</v>
      </c>
      <c r="AS1614">
        <v>43</v>
      </c>
      <c r="AT1614" t="e">
        <v>#NAME?</v>
      </c>
    </row>
    <row r="1615" spans="41:46" x14ac:dyDescent="0.35">
      <c r="AO1615" t="s">
        <v>32</v>
      </c>
      <c r="AP1615">
        <v>43</v>
      </c>
      <c r="AQ1615" t="s">
        <v>27</v>
      </c>
      <c r="AR1615" t="e">
        <v>#NAME?</v>
      </c>
      <c r="AS1615">
        <v>43</v>
      </c>
      <c r="AT1615" t="e">
        <v>#NAME?</v>
      </c>
    </row>
    <row r="1616" spans="41:46" x14ac:dyDescent="0.35">
      <c r="AO1616" t="s">
        <v>32</v>
      </c>
      <c r="AP1616">
        <v>43</v>
      </c>
      <c r="AQ1616" t="s">
        <v>27</v>
      </c>
      <c r="AR1616" t="e">
        <v>#NAME?</v>
      </c>
      <c r="AS1616">
        <v>43</v>
      </c>
      <c r="AT1616" t="e">
        <v>#NAME?</v>
      </c>
    </row>
    <row r="1617" spans="41:46" x14ac:dyDescent="0.35">
      <c r="AO1617" t="s">
        <v>36</v>
      </c>
      <c r="AP1617">
        <v>43</v>
      </c>
      <c r="AQ1617" t="s">
        <v>27</v>
      </c>
      <c r="AR1617" t="e">
        <v>#NAME?</v>
      </c>
      <c r="AS1617">
        <v>43</v>
      </c>
      <c r="AT1617" t="e">
        <v>#NAME?</v>
      </c>
    </row>
    <row r="1618" spans="41:46" x14ac:dyDescent="0.35">
      <c r="AO1618" t="s">
        <v>30</v>
      </c>
      <c r="AP1618">
        <v>43</v>
      </c>
      <c r="AQ1618" t="s">
        <v>27</v>
      </c>
      <c r="AR1618" t="e">
        <v>#NAME?</v>
      </c>
      <c r="AS1618">
        <v>43</v>
      </c>
      <c r="AT1618" t="e">
        <v>#NAME?</v>
      </c>
    </row>
    <row r="1619" spans="41:46" x14ac:dyDescent="0.35">
      <c r="AO1619" t="s">
        <v>28</v>
      </c>
      <c r="AP1619">
        <v>43</v>
      </c>
      <c r="AQ1619" t="s">
        <v>27</v>
      </c>
      <c r="AR1619" t="e">
        <v>#NAME?</v>
      </c>
      <c r="AS1619">
        <v>43</v>
      </c>
      <c r="AT1619" t="e">
        <v>#NAME?</v>
      </c>
    </row>
    <row r="1620" spans="41:46" x14ac:dyDescent="0.35">
      <c r="AO1620" t="s">
        <v>42</v>
      </c>
      <c r="AP1620">
        <v>43</v>
      </c>
      <c r="AQ1620" t="s">
        <v>27</v>
      </c>
      <c r="AR1620" t="e">
        <v>#NAME?</v>
      </c>
      <c r="AS1620">
        <v>43</v>
      </c>
      <c r="AT1620" t="e">
        <v>#NAME?</v>
      </c>
    </row>
    <row r="1621" spans="41:46" x14ac:dyDescent="0.35">
      <c r="AO1621" t="s">
        <v>42</v>
      </c>
      <c r="AP1621">
        <v>43</v>
      </c>
      <c r="AQ1621" t="s">
        <v>27</v>
      </c>
      <c r="AR1621" t="e">
        <v>#NAME?</v>
      </c>
      <c r="AS1621">
        <v>43</v>
      </c>
      <c r="AT1621" t="e">
        <v>#NAME?</v>
      </c>
    </row>
    <row r="1622" spans="41:46" x14ac:dyDescent="0.35">
      <c r="AO1622" t="s">
        <v>36</v>
      </c>
      <c r="AP1622">
        <v>43</v>
      </c>
      <c r="AQ1622" t="s">
        <v>27</v>
      </c>
      <c r="AR1622" t="e">
        <v>#NAME?</v>
      </c>
      <c r="AS1622">
        <v>43</v>
      </c>
      <c r="AT1622" t="e">
        <v>#NAME?</v>
      </c>
    </row>
    <row r="1623" spans="41:46" x14ac:dyDescent="0.35">
      <c r="AO1623" t="s">
        <v>28</v>
      </c>
      <c r="AP1623">
        <v>43</v>
      </c>
      <c r="AQ1623" t="s">
        <v>27</v>
      </c>
      <c r="AR1623" t="e">
        <v>#NAME?</v>
      </c>
      <c r="AS1623">
        <v>43</v>
      </c>
      <c r="AT1623" t="e">
        <v>#NAME?</v>
      </c>
    </row>
    <row r="1624" spans="41:46" x14ac:dyDescent="0.35">
      <c r="AO1624" t="s">
        <v>34</v>
      </c>
      <c r="AP1624">
        <v>43</v>
      </c>
      <c r="AQ1624" t="s">
        <v>27</v>
      </c>
      <c r="AR1624" t="e">
        <v>#NAME?</v>
      </c>
      <c r="AS1624">
        <v>43</v>
      </c>
      <c r="AT1624" t="e">
        <v>#NAME?</v>
      </c>
    </row>
    <row r="1625" spans="41:46" x14ac:dyDescent="0.35">
      <c r="AO1625" t="s">
        <v>26</v>
      </c>
      <c r="AP1625">
        <v>43</v>
      </c>
      <c r="AQ1625" t="s">
        <v>27</v>
      </c>
      <c r="AR1625" t="e">
        <v>#NAME?</v>
      </c>
      <c r="AS1625">
        <v>43</v>
      </c>
      <c r="AT1625" t="e">
        <v>#NAME?</v>
      </c>
    </row>
    <row r="1626" spans="41:46" x14ac:dyDescent="0.35">
      <c r="AO1626" t="s">
        <v>36</v>
      </c>
      <c r="AP1626">
        <v>43</v>
      </c>
      <c r="AQ1626" t="s">
        <v>27</v>
      </c>
      <c r="AR1626" t="e">
        <v>#NAME?</v>
      </c>
      <c r="AS1626">
        <v>43</v>
      </c>
      <c r="AT1626" t="e">
        <v>#NAME?</v>
      </c>
    </row>
    <row r="1627" spans="41:46" x14ac:dyDescent="0.35">
      <c r="AO1627" t="s">
        <v>42</v>
      </c>
      <c r="AP1627">
        <v>42</v>
      </c>
      <c r="AQ1627" t="s">
        <v>27</v>
      </c>
      <c r="AR1627" t="e">
        <v>#NAME?</v>
      </c>
      <c r="AS1627">
        <v>42</v>
      </c>
      <c r="AT1627" t="e">
        <v>#NAME?</v>
      </c>
    </row>
    <row r="1628" spans="41:46" x14ac:dyDescent="0.35">
      <c r="AO1628" t="s">
        <v>28</v>
      </c>
      <c r="AP1628">
        <v>42</v>
      </c>
      <c r="AQ1628" t="s">
        <v>27</v>
      </c>
      <c r="AR1628" t="e">
        <v>#NAME?</v>
      </c>
      <c r="AS1628">
        <v>42</v>
      </c>
      <c r="AT1628" t="e">
        <v>#NAME?</v>
      </c>
    </row>
    <row r="1629" spans="41:46" x14ac:dyDescent="0.35">
      <c r="AO1629" t="s">
        <v>36</v>
      </c>
      <c r="AP1629">
        <v>42</v>
      </c>
      <c r="AQ1629" t="s">
        <v>27</v>
      </c>
      <c r="AR1629" t="e">
        <v>#NAME?</v>
      </c>
      <c r="AS1629">
        <v>42</v>
      </c>
      <c r="AT1629" t="e">
        <v>#NAME?</v>
      </c>
    </row>
    <row r="1630" spans="41:46" x14ac:dyDescent="0.35">
      <c r="AO1630" t="s">
        <v>30</v>
      </c>
      <c r="AP1630">
        <v>42</v>
      </c>
      <c r="AQ1630" t="s">
        <v>27</v>
      </c>
      <c r="AR1630" t="e">
        <v>#NAME?</v>
      </c>
      <c r="AS1630">
        <v>42</v>
      </c>
      <c r="AT1630" t="e">
        <v>#NAME?</v>
      </c>
    </row>
    <row r="1631" spans="41:46" x14ac:dyDescent="0.35">
      <c r="AO1631" t="s">
        <v>30</v>
      </c>
      <c r="AP1631">
        <v>42</v>
      </c>
      <c r="AQ1631" t="s">
        <v>27</v>
      </c>
      <c r="AR1631" t="e">
        <v>#NAME?</v>
      </c>
      <c r="AS1631">
        <v>42</v>
      </c>
      <c r="AT1631" t="e">
        <v>#NAME?</v>
      </c>
    </row>
    <row r="1632" spans="41:46" x14ac:dyDescent="0.35">
      <c r="AO1632" t="s">
        <v>26</v>
      </c>
      <c r="AP1632">
        <v>42</v>
      </c>
      <c r="AQ1632" t="s">
        <v>27</v>
      </c>
      <c r="AR1632" t="e">
        <v>#NAME?</v>
      </c>
      <c r="AS1632">
        <v>42</v>
      </c>
      <c r="AT1632" t="e">
        <v>#NAME?</v>
      </c>
    </row>
    <row r="1633" spans="41:46" x14ac:dyDescent="0.35">
      <c r="AO1633" t="s">
        <v>44</v>
      </c>
      <c r="AP1633">
        <v>42</v>
      </c>
      <c r="AQ1633" t="s">
        <v>27</v>
      </c>
      <c r="AR1633" t="e">
        <v>#NAME?</v>
      </c>
      <c r="AS1633">
        <v>42</v>
      </c>
      <c r="AT1633" t="e">
        <v>#NAME?</v>
      </c>
    </row>
    <row r="1634" spans="41:46" x14ac:dyDescent="0.35">
      <c r="AO1634" t="s">
        <v>36</v>
      </c>
      <c r="AP1634">
        <v>42</v>
      </c>
      <c r="AQ1634" t="s">
        <v>27</v>
      </c>
      <c r="AR1634" t="e">
        <v>#NAME?</v>
      </c>
      <c r="AS1634">
        <v>42</v>
      </c>
      <c r="AT1634" t="e">
        <v>#NAME?</v>
      </c>
    </row>
    <row r="1635" spans="41:46" x14ac:dyDescent="0.35">
      <c r="AO1635" t="s">
        <v>28</v>
      </c>
      <c r="AP1635">
        <v>42</v>
      </c>
      <c r="AQ1635" t="s">
        <v>27</v>
      </c>
      <c r="AR1635" t="e">
        <v>#NAME?</v>
      </c>
      <c r="AS1635">
        <v>42</v>
      </c>
      <c r="AT1635" t="e">
        <v>#NAME?</v>
      </c>
    </row>
    <row r="1636" spans="41:46" x14ac:dyDescent="0.35">
      <c r="AO1636" t="s">
        <v>30</v>
      </c>
      <c r="AP1636">
        <v>42</v>
      </c>
      <c r="AQ1636" t="s">
        <v>27</v>
      </c>
      <c r="AR1636" t="e">
        <v>#NAME?</v>
      </c>
      <c r="AS1636">
        <v>42</v>
      </c>
      <c r="AT1636" t="e">
        <v>#NAME?</v>
      </c>
    </row>
    <row r="1637" spans="41:46" x14ac:dyDescent="0.35">
      <c r="AO1637" t="s">
        <v>42</v>
      </c>
      <c r="AP1637">
        <v>42</v>
      </c>
      <c r="AQ1637" t="s">
        <v>27</v>
      </c>
      <c r="AR1637" t="e">
        <v>#NAME?</v>
      </c>
      <c r="AS1637">
        <v>42</v>
      </c>
      <c r="AT1637" t="e">
        <v>#NAME?</v>
      </c>
    </row>
    <row r="1638" spans="41:46" x14ac:dyDescent="0.35">
      <c r="AO1638" t="s">
        <v>32</v>
      </c>
      <c r="AP1638">
        <v>42</v>
      </c>
      <c r="AQ1638" t="s">
        <v>27</v>
      </c>
      <c r="AR1638" t="e">
        <v>#NAME?</v>
      </c>
      <c r="AS1638">
        <v>42</v>
      </c>
      <c r="AT1638" t="e">
        <v>#NAME?</v>
      </c>
    </row>
    <row r="1639" spans="41:46" x14ac:dyDescent="0.35">
      <c r="AO1639" t="s">
        <v>30</v>
      </c>
      <c r="AP1639">
        <v>42</v>
      </c>
      <c r="AQ1639" t="s">
        <v>27</v>
      </c>
      <c r="AR1639" t="e">
        <v>#NAME?</v>
      </c>
      <c r="AS1639">
        <v>42</v>
      </c>
      <c r="AT1639" t="e">
        <v>#NAME?</v>
      </c>
    </row>
    <row r="1640" spans="41:46" x14ac:dyDescent="0.35">
      <c r="AO1640" t="s">
        <v>30</v>
      </c>
      <c r="AP1640">
        <v>42</v>
      </c>
      <c r="AQ1640" t="s">
        <v>27</v>
      </c>
      <c r="AR1640" t="e">
        <v>#NAME?</v>
      </c>
      <c r="AS1640">
        <v>42</v>
      </c>
      <c r="AT1640" t="e">
        <v>#NAME?</v>
      </c>
    </row>
    <row r="1641" spans="41:46" x14ac:dyDescent="0.35">
      <c r="AO1641" t="s">
        <v>42</v>
      </c>
      <c r="AP1641">
        <v>42</v>
      </c>
      <c r="AQ1641" t="s">
        <v>27</v>
      </c>
      <c r="AR1641" t="e">
        <v>#NAME?</v>
      </c>
      <c r="AS1641">
        <v>42</v>
      </c>
      <c r="AT1641" t="e">
        <v>#NAME?</v>
      </c>
    </row>
    <row r="1642" spans="41:46" x14ac:dyDescent="0.35">
      <c r="AO1642" t="s">
        <v>28</v>
      </c>
      <c r="AP1642">
        <v>42</v>
      </c>
      <c r="AQ1642" t="s">
        <v>27</v>
      </c>
      <c r="AR1642" t="e">
        <v>#NAME?</v>
      </c>
      <c r="AS1642">
        <v>42</v>
      </c>
      <c r="AT1642" t="e">
        <v>#NAME?</v>
      </c>
    </row>
    <row r="1643" spans="41:46" x14ac:dyDescent="0.35">
      <c r="AO1643" t="s">
        <v>34</v>
      </c>
      <c r="AP1643">
        <v>42</v>
      </c>
      <c r="AQ1643" t="s">
        <v>27</v>
      </c>
      <c r="AR1643" t="e">
        <v>#NAME?</v>
      </c>
      <c r="AS1643">
        <v>42</v>
      </c>
      <c r="AT1643" t="e">
        <v>#NAME?</v>
      </c>
    </row>
    <row r="1644" spans="41:46" x14ac:dyDescent="0.35">
      <c r="AO1644" t="s">
        <v>35</v>
      </c>
      <c r="AP1644">
        <v>42</v>
      </c>
      <c r="AQ1644" t="s">
        <v>27</v>
      </c>
      <c r="AR1644" t="e">
        <v>#NAME?</v>
      </c>
      <c r="AS1644">
        <v>42</v>
      </c>
      <c r="AT1644" t="e">
        <v>#NAME?</v>
      </c>
    </row>
    <row r="1645" spans="41:46" x14ac:dyDescent="0.35">
      <c r="AO1645" t="s">
        <v>42</v>
      </c>
      <c r="AP1645">
        <v>42</v>
      </c>
      <c r="AQ1645" t="s">
        <v>27</v>
      </c>
      <c r="AR1645" t="e">
        <v>#NAME?</v>
      </c>
      <c r="AS1645">
        <v>42</v>
      </c>
      <c r="AT1645" t="e">
        <v>#NAME?</v>
      </c>
    </row>
    <row r="1646" spans="41:46" x14ac:dyDescent="0.35">
      <c r="AO1646" t="s">
        <v>35</v>
      </c>
      <c r="AP1646">
        <v>42</v>
      </c>
      <c r="AQ1646" t="s">
        <v>27</v>
      </c>
      <c r="AR1646" t="e">
        <v>#NAME?</v>
      </c>
      <c r="AS1646">
        <v>42</v>
      </c>
      <c r="AT1646" t="e">
        <v>#NAME?</v>
      </c>
    </row>
    <row r="1647" spans="41:46" x14ac:dyDescent="0.35">
      <c r="AO1647" t="s">
        <v>28</v>
      </c>
      <c r="AP1647">
        <v>42</v>
      </c>
      <c r="AQ1647" t="s">
        <v>27</v>
      </c>
      <c r="AR1647" t="e">
        <v>#NAME?</v>
      </c>
      <c r="AS1647">
        <v>42</v>
      </c>
      <c r="AT1647" t="e">
        <v>#NAME?</v>
      </c>
    </row>
    <row r="1648" spans="41:46" x14ac:dyDescent="0.35">
      <c r="AO1648" t="s">
        <v>34</v>
      </c>
      <c r="AP1648">
        <v>42</v>
      </c>
      <c r="AQ1648" t="s">
        <v>27</v>
      </c>
      <c r="AR1648" t="e">
        <v>#NAME?</v>
      </c>
      <c r="AS1648">
        <v>42</v>
      </c>
      <c r="AT1648" t="e">
        <v>#NAME?</v>
      </c>
    </row>
    <row r="1649" spans="41:46" x14ac:dyDescent="0.35">
      <c r="AO1649" t="s">
        <v>35</v>
      </c>
      <c r="AP1649">
        <v>42</v>
      </c>
      <c r="AQ1649" t="s">
        <v>27</v>
      </c>
      <c r="AR1649" t="e">
        <v>#NAME?</v>
      </c>
      <c r="AS1649">
        <v>42</v>
      </c>
      <c r="AT1649" t="e">
        <v>#NAME?</v>
      </c>
    </row>
    <row r="1650" spans="41:46" x14ac:dyDescent="0.35">
      <c r="AO1650" t="s">
        <v>34</v>
      </c>
      <c r="AP1650">
        <v>42</v>
      </c>
      <c r="AQ1650" t="s">
        <v>27</v>
      </c>
      <c r="AR1650" t="e">
        <v>#NAME?</v>
      </c>
      <c r="AS1650">
        <v>42</v>
      </c>
      <c r="AT1650" t="e">
        <v>#NAME?</v>
      </c>
    </row>
    <row r="1651" spans="41:46" x14ac:dyDescent="0.35">
      <c r="AO1651" t="s">
        <v>36</v>
      </c>
      <c r="AP1651">
        <v>42</v>
      </c>
      <c r="AQ1651" t="s">
        <v>27</v>
      </c>
      <c r="AR1651" t="e">
        <v>#NAME?</v>
      </c>
      <c r="AS1651">
        <v>42</v>
      </c>
      <c r="AT1651" t="e">
        <v>#NAME?</v>
      </c>
    </row>
    <row r="1652" spans="41:46" x14ac:dyDescent="0.35">
      <c r="AO1652" t="s">
        <v>32</v>
      </c>
      <c r="AP1652">
        <v>42</v>
      </c>
      <c r="AQ1652" t="s">
        <v>27</v>
      </c>
      <c r="AR1652" t="e">
        <v>#NAME?</v>
      </c>
      <c r="AS1652">
        <v>42</v>
      </c>
      <c r="AT1652" t="e">
        <v>#NAME?</v>
      </c>
    </row>
    <row r="1653" spans="41:46" x14ac:dyDescent="0.35">
      <c r="AO1653" t="s">
        <v>28</v>
      </c>
      <c r="AP1653">
        <v>42</v>
      </c>
      <c r="AQ1653" t="s">
        <v>27</v>
      </c>
      <c r="AR1653" t="e">
        <v>#NAME?</v>
      </c>
      <c r="AS1653">
        <v>42</v>
      </c>
      <c r="AT1653" t="e">
        <v>#NAME?</v>
      </c>
    </row>
    <row r="1654" spans="41:46" x14ac:dyDescent="0.35">
      <c r="AO1654" t="s">
        <v>36</v>
      </c>
      <c r="AP1654">
        <v>42</v>
      </c>
      <c r="AQ1654" t="s">
        <v>27</v>
      </c>
      <c r="AR1654" t="e">
        <v>#NAME?</v>
      </c>
      <c r="AS1654">
        <v>42</v>
      </c>
      <c r="AT1654" t="e">
        <v>#NAME?</v>
      </c>
    </row>
    <row r="1655" spans="41:46" x14ac:dyDescent="0.35">
      <c r="AO1655" t="s">
        <v>35</v>
      </c>
      <c r="AP1655">
        <v>42</v>
      </c>
      <c r="AQ1655" t="s">
        <v>27</v>
      </c>
      <c r="AR1655" t="e">
        <v>#NAME?</v>
      </c>
      <c r="AS1655">
        <v>42</v>
      </c>
      <c r="AT1655" t="e">
        <v>#NAME?</v>
      </c>
    </row>
    <row r="1656" spans="41:46" x14ac:dyDescent="0.35">
      <c r="AO1656" t="s">
        <v>42</v>
      </c>
      <c r="AP1656">
        <v>42</v>
      </c>
      <c r="AQ1656" t="s">
        <v>27</v>
      </c>
      <c r="AR1656" t="e">
        <v>#NAME?</v>
      </c>
      <c r="AS1656">
        <v>42</v>
      </c>
      <c r="AT1656" t="e">
        <v>#NAME?</v>
      </c>
    </row>
    <row r="1657" spans="41:46" x14ac:dyDescent="0.35">
      <c r="AO1657" t="s">
        <v>36</v>
      </c>
      <c r="AP1657">
        <v>42</v>
      </c>
      <c r="AQ1657" t="s">
        <v>27</v>
      </c>
      <c r="AR1657" t="e">
        <v>#NAME?</v>
      </c>
      <c r="AS1657">
        <v>42</v>
      </c>
      <c r="AT1657" t="e">
        <v>#NAME?</v>
      </c>
    </row>
    <row r="1658" spans="41:46" x14ac:dyDescent="0.35">
      <c r="AO1658" t="s">
        <v>34</v>
      </c>
      <c r="AP1658">
        <v>42</v>
      </c>
      <c r="AQ1658" t="s">
        <v>27</v>
      </c>
      <c r="AR1658" t="e">
        <v>#NAME?</v>
      </c>
      <c r="AS1658">
        <v>42</v>
      </c>
      <c r="AT1658" t="e">
        <v>#NAME?</v>
      </c>
    </row>
    <row r="1659" spans="41:46" x14ac:dyDescent="0.35">
      <c r="AO1659" t="s">
        <v>28</v>
      </c>
      <c r="AP1659">
        <v>42</v>
      </c>
      <c r="AQ1659" t="s">
        <v>27</v>
      </c>
      <c r="AR1659" t="e">
        <v>#NAME?</v>
      </c>
      <c r="AS1659">
        <v>42</v>
      </c>
      <c r="AT1659" t="e">
        <v>#NAME?</v>
      </c>
    </row>
    <row r="1660" spans="41:46" x14ac:dyDescent="0.35">
      <c r="AO1660" t="s">
        <v>37</v>
      </c>
      <c r="AP1660">
        <v>42</v>
      </c>
      <c r="AQ1660" t="s">
        <v>27</v>
      </c>
      <c r="AR1660" t="e">
        <v>#NAME?</v>
      </c>
      <c r="AS1660">
        <v>42</v>
      </c>
      <c r="AT1660" t="e">
        <v>#NAME?</v>
      </c>
    </row>
    <row r="1661" spans="41:46" x14ac:dyDescent="0.35">
      <c r="AO1661" t="s">
        <v>34</v>
      </c>
      <c r="AP1661">
        <v>42</v>
      </c>
      <c r="AQ1661" t="s">
        <v>27</v>
      </c>
      <c r="AR1661" t="e">
        <v>#NAME?</v>
      </c>
      <c r="AS1661">
        <v>42</v>
      </c>
      <c r="AT1661" t="e">
        <v>#NAME?</v>
      </c>
    </row>
    <row r="1662" spans="41:46" x14ac:dyDescent="0.35">
      <c r="AO1662" t="s">
        <v>44</v>
      </c>
      <c r="AP1662">
        <v>42</v>
      </c>
      <c r="AQ1662" t="s">
        <v>27</v>
      </c>
      <c r="AR1662" t="e">
        <v>#NAME?</v>
      </c>
      <c r="AS1662">
        <v>42</v>
      </c>
      <c r="AT1662" t="e">
        <v>#NAME?</v>
      </c>
    </row>
    <row r="1663" spans="41:46" x14ac:dyDescent="0.35">
      <c r="AO1663" t="s">
        <v>44</v>
      </c>
      <c r="AP1663">
        <v>42</v>
      </c>
      <c r="AQ1663" t="s">
        <v>27</v>
      </c>
      <c r="AR1663" t="e">
        <v>#NAME?</v>
      </c>
      <c r="AS1663">
        <v>42</v>
      </c>
      <c r="AT1663" t="e">
        <v>#NAME?</v>
      </c>
    </row>
    <row r="1664" spans="41:46" x14ac:dyDescent="0.35">
      <c r="AO1664" t="s">
        <v>28</v>
      </c>
      <c r="AP1664">
        <v>42</v>
      </c>
      <c r="AQ1664" t="s">
        <v>27</v>
      </c>
      <c r="AR1664" t="e">
        <v>#NAME?</v>
      </c>
      <c r="AS1664">
        <v>42</v>
      </c>
      <c r="AT1664" t="e">
        <v>#NAME?</v>
      </c>
    </row>
    <row r="1665" spans="41:46" x14ac:dyDescent="0.35">
      <c r="AO1665" t="s">
        <v>36</v>
      </c>
      <c r="AP1665">
        <v>42</v>
      </c>
      <c r="AQ1665" t="s">
        <v>27</v>
      </c>
      <c r="AR1665" t="e">
        <v>#NAME?</v>
      </c>
      <c r="AS1665">
        <v>42</v>
      </c>
      <c r="AT1665" t="e">
        <v>#NAME?</v>
      </c>
    </row>
    <row r="1666" spans="41:46" x14ac:dyDescent="0.35">
      <c r="AO1666" t="s">
        <v>42</v>
      </c>
      <c r="AP1666">
        <v>42</v>
      </c>
      <c r="AQ1666" t="s">
        <v>27</v>
      </c>
      <c r="AR1666" t="e">
        <v>#NAME?</v>
      </c>
      <c r="AS1666">
        <v>42</v>
      </c>
      <c r="AT1666" t="e">
        <v>#NAME?</v>
      </c>
    </row>
    <row r="1667" spans="41:46" x14ac:dyDescent="0.35">
      <c r="AO1667" t="s">
        <v>30</v>
      </c>
      <c r="AP1667">
        <v>41</v>
      </c>
      <c r="AQ1667" t="s">
        <v>27</v>
      </c>
      <c r="AR1667" t="e">
        <v>#NAME?</v>
      </c>
      <c r="AS1667">
        <v>41</v>
      </c>
      <c r="AT1667" t="e">
        <v>#NAME?</v>
      </c>
    </row>
    <row r="1668" spans="41:46" x14ac:dyDescent="0.35">
      <c r="AO1668" t="s">
        <v>34</v>
      </c>
      <c r="AP1668">
        <v>41</v>
      </c>
      <c r="AQ1668" t="s">
        <v>27</v>
      </c>
      <c r="AR1668" t="e">
        <v>#NAME?</v>
      </c>
      <c r="AS1668">
        <v>41</v>
      </c>
      <c r="AT1668" t="e">
        <v>#NAME?</v>
      </c>
    </row>
    <row r="1669" spans="41:46" x14ac:dyDescent="0.35">
      <c r="AO1669" t="s">
        <v>28</v>
      </c>
      <c r="AP1669">
        <v>41</v>
      </c>
      <c r="AQ1669" t="s">
        <v>27</v>
      </c>
      <c r="AR1669" t="e">
        <v>#NAME?</v>
      </c>
      <c r="AS1669">
        <v>41</v>
      </c>
      <c r="AT1669" t="e">
        <v>#NAME?</v>
      </c>
    </row>
    <row r="1670" spans="41:46" x14ac:dyDescent="0.35">
      <c r="AO1670" t="s">
        <v>36</v>
      </c>
      <c r="AP1670">
        <v>41</v>
      </c>
      <c r="AQ1670" t="s">
        <v>27</v>
      </c>
      <c r="AR1670" t="e">
        <v>#NAME?</v>
      </c>
      <c r="AS1670">
        <v>41</v>
      </c>
      <c r="AT1670" t="e">
        <v>#NAME?</v>
      </c>
    </row>
    <row r="1671" spans="41:46" x14ac:dyDescent="0.35">
      <c r="AO1671" t="s">
        <v>26</v>
      </c>
      <c r="AP1671">
        <v>41</v>
      </c>
      <c r="AQ1671" t="s">
        <v>27</v>
      </c>
      <c r="AR1671" t="e">
        <v>#NAME?</v>
      </c>
      <c r="AS1671">
        <v>41</v>
      </c>
      <c r="AT1671" t="e">
        <v>#NAME?</v>
      </c>
    </row>
    <row r="1672" spans="41:46" x14ac:dyDescent="0.35">
      <c r="AO1672" t="s">
        <v>34</v>
      </c>
      <c r="AP1672">
        <v>41</v>
      </c>
      <c r="AQ1672" t="s">
        <v>27</v>
      </c>
      <c r="AR1672" t="e">
        <v>#NAME?</v>
      </c>
      <c r="AS1672">
        <v>41</v>
      </c>
      <c r="AT1672" t="e">
        <v>#NAME?</v>
      </c>
    </row>
    <row r="1673" spans="41:46" x14ac:dyDescent="0.35">
      <c r="AO1673" t="s">
        <v>26</v>
      </c>
      <c r="AP1673">
        <v>41</v>
      </c>
      <c r="AQ1673" t="s">
        <v>27</v>
      </c>
      <c r="AR1673" t="e">
        <v>#NAME?</v>
      </c>
      <c r="AS1673">
        <v>41</v>
      </c>
      <c r="AT1673" t="e">
        <v>#NAME?</v>
      </c>
    </row>
    <row r="1674" spans="41:46" x14ac:dyDescent="0.35">
      <c r="AO1674" t="s">
        <v>37</v>
      </c>
      <c r="AP1674">
        <v>41</v>
      </c>
      <c r="AQ1674" t="s">
        <v>27</v>
      </c>
      <c r="AR1674" t="e">
        <v>#NAME?</v>
      </c>
      <c r="AS1674">
        <v>41</v>
      </c>
      <c r="AT1674" t="e">
        <v>#NAME?</v>
      </c>
    </row>
    <row r="1675" spans="41:46" x14ac:dyDescent="0.35">
      <c r="AO1675" t="s">
        <v>36</v>
      </c>
      <c r="AP1675">
        <v>41</v>
      </c>
      <c r="AQ1675" t="s">
        <v>27</v>
      </c>
      <c r="AR1675" t="e">
        <v>#NAME?</v>
      </c>
      <c r="AS1675">
        <v>41</v>
      </c>
      <c r="AT1675" t="e">
        <v>#NAME?</v>
      </c>
    </row>
    <row r="1676" spans="41:46" x14ac:dyDescent="0.35">
      <c r="AO1676" t="s">
        <v>30</v>
      </c>
      <c r="AP1676">
        <v>41</v>
      </c>
      <c r="AQ1676" t="s">
        <v>27</v>
      </c>
      <c r="AR1676" t="e">
        <v>#NAME?</v>
      </c>
      <c r="AS1676">
        <v>41</v>
      </c>
      <c r="AT1676" t="e">
        <v>#NAME?</v>
      </c>
    </row>
    <row r="1677" spans="41:46" x14ac:dyDescent="0.35">
      <c r="AO1677" t="s">
        <v>32</v>
      </c>
      <c r="AP1677">
        <v>41</v>
      </c>
      <c r="AQ1677" t="s">
        <v>27</v>
      </c>
      <c r="AR1677" t="e">
        <v>#NAME?</v>
      </c>
      <c r="AS1677">
        <v>41</v>
      </c>
      <c r="AT1677" t="e">
        <v>#NAME?</v>
      </c>
    </row>
    <row r="1678" spans="41:46" x14ac:dyDescent="0.35">
      <c r="AO1678" t="s">
        <v>26</v>
      </c>
      <c r="AP1678">
        <v>41</v>
      </c>
      <c r="AQ1678" t="s">
        <v>27</v>
      </c>
      <c r="AR1678" t="e">
        <v>#NAME?</v>
      </c>
      <c r="AS1678">
        <v>41</v>
      </c>
      <c r="AT1678" t="e">
        <v>#NAME?</v>
      </c>
    </row>
    <row r="1679" spans="41:46" x14ac:dyDescent="0.35">
      <c r="AO1679" t="s">
        <v>36</v>
      </c>
      <c r="AP1679">
        <v>41</v>
      </c>
      <c r="AQ1679" t="s">
        <v>27</v>
      </c>
      <c r="AR1679" t="e">
        <v>#NAME?</v>
      </c>
      <c r="AS1679">
        <v>41</v>
      </c>
      <c r="AT1679" t="e">
        <v>#NAME?</v>
      </c>
    </row>
    <row r="1680" spans="41:46" x14ac:dyDescent="0.35">
      <c r="AO1680" t="s">
        <v>28</v>
      </c>
      <c r="AP1680">
        <v>41</v>
      </c>
      <c r="AQ1680" t="s">
        <v>27</v>
      </c>
      <c r="AR1680" t="e">
        <v>#NAME?</v>
      </c>
      <c r="AS1680">
        <v>41</v>
      </c>
      <c r="AT1680" t="e">
        <v>#NAME?</v>
      </c>
    </row>
    <row r="1681" spans="41:46" x14ac:dyDescent="0.35">
      <c r="AO1681" t="s">
        <v>28</v>
      </c>
      <c r="AP1681">
        <v>41</v>
      </c>
      <c r="AQ1681" t="s">
        <v>27</v>
      </c>
      <c r="AR1681" t="e">
        <v>#NAME?</v>
      </c>
      <c r="AS1681">
        <v>41</v>
      </c>
      <c r="AT1681" t="e">
        <v>#NAME?</v>
      </c>
    </row>
    <row r="1682" spans="41:46" x14ac:dyDescent="0.35">
      <c r="AO1682" t="s">
        <v>42</v>
      </c>
      <c r="AP1682">
        <v>41</v>
      </c>
      <c r="AQ1682" t="s">
        <v>27</v>
      </c>
      <c r="AR1682" t="e">
        <v>#NAME?</v>
      </c>
      <c r="AS1682">
        <v>41</v>
      </c>
      <c r="AT1682" t="e">
        <v>#NAME?</v>
      </c>
    </row>
    <row r="1683" spans="41:46" x14ac:dyDescent="0.35">
      <c r="AO1683" t="s">
        <v>35</v>
      </c>
      <c r="AP1683">
        <v>41</v>
      </c>
      <c r="AQ1683" t="s">
        <v>27</v>
      </c>
      <c r="AR1683" t="e">
        <v>#NAME?</v>
      </c>
      <c r="AS1683">
        <v>41</v>
      </c>
      <c r="AT1683" t="e">
        <v>#NAME?</v>
      </c>
    </row>
    <row r="1684" spans="41:46" x14ac:dyDescent="0.35">
      <c r="AO1684" t="s">
        <v>36</v>
      </c>
      <c r="AP1684">
        <v>41</v>
      </c>
      <c r="AQ1684" t="s">
        <v>27</v>
      </c>
      <c r="AR1684" t="e">
        <v>#NAME?</v>
      </c>
      <c r="AS1684">
        <v>41</v>
      </c>
      <c r="AT1684" t="e">
        <v>#NAME?</v>
      </c>
    </row>
    <row r="1685" spans="41:46" x14ac:dyDescent="0.35">
      <c r="AO1685" t="s">
        <v>28</v>
      </c>
      <c r="AP1685">
        <v>41</v>
      </c>
      <c r="AQ1685" t="s">
        <v>27</v>
      </c>
      <c r="AR1685" t="e">
        <v>#NAME?</v>
      </c>
      <c r="AS1685">
        <v>41</v>
      </c>
      <c r="AT1685" t="e">
        <v>#NAME?</v>
      </c>
    </row>
    <row r="1686" spans="41:46" x14ac:dyDescent="0.35">
      <c r="AO1686" t="s">
        <v>44</v>
      </c>
      <c r="AP1686">
        <v>41</v>
      </c>
      <c r="AQ1686" t="s">
        <v>27</v>
      </c>
      <c r="AR1686" t="e">
        <v>#NAME?</v>
      </c>
      <c r="AS1686">
        <v>41</v>
      </c>
      <c r="AT1686" t="e">
        <v>#NAME?</v>
      </c>
    </row>
    <row r="1687" spans="41:46" x14ac:dyDescent="0.35">
      <c r="AO1687" t="s">
        <v>37</v>
      </c>
      <c r="AP1687">
        <v>41</v>
      </c>
      <c r="AQ1687" t="s">
        <v>27</v>
      </c>
      <c r="AR1687" t="e">
        <v>#NAME?</v>
      </c>
      <c r="AS1687">
        <v>41</v>
      </c>
      <c r="AT1687" t="e">
        <v>#NAME?</v>
      </c>
    </row>
    <row r="1688" spans="41:46" x14ac:dyDescent="0.35">
      <c r="AO1688" t="s">
        <v>34</v>
      </c>
      <c r="AP1688">
        <v>41</v>
      </c>
      <c r="AQ1688" t="s">
        <v>27</v>
      </c>
      <c r="AR1688" t="e">
        <v>#NAME?</v>
      </c>
      <c r="AS1688">
        <v>41</v>
      </c>
      <c r="AT1688" t="e">
        <v>#NAME?</v>
      </c>
    </row>
    <row r="1689" spans="41:46" x14ac:dyDescent="0.35">
      <c r="AO1689" t="s">
        <v>34</v>
      </c>
      <c r="AP1689">
        <v>41</v>
      </c>
      <c r="AQ1689" t="s">
        <v>27</v>
      </c>
      <c r="AR1689" t="e">
        <v>#NAME?</v>
      </c>
      <c r="AS1689">
        <v>41</v>
      </c>
      <c r="AT1689" t="e">
        <v>#NAME?</v>
      </c>
    </row>
    <row r="1690" spans="41:46" x14ac:dyDescent="0.35">
      <c r="AO1690" t="s">
        <v>36</v>
      </c>
      <c r="AP1690">
        <v>41</v>
      </c>
      <c r="AQ1690" t="s">
        <v>27</v>
      </c>
      <c r="AR1690" t="e">
        <v>#NAME?</v>
      </c>
      <c r="AS1690">
        <v>41</v>
      </c>
      <c r="AT1690" t="e">
        <v>#NAME?</v>
      </c>
    </row>
    <row r="1691" spans="41:46" x14ac:dyDescent="0.35">
      <c r="AO1691" t="s">
        <v>37</v>
      </c>
      <c r="AP1691">
        <v>41</v>
      </c>
      <c r="AQ1691" t="s">
        <v>27</v>
      </c>
      <c r="AR1691" t="e">
        <v>#NAME?</v>
      </c>
      <c r="AS1691">
        <v>41</v>
      </c>
      <c r="AT1691" t="e">
        <v>#NAME?</v>
      </c>
    </row>
    <row r="1692" spans="41:46" x14ac:dyDescent="0.35">
      <c r="AO1692" t="s">
        <v>44</v>
      </c>
      <c r="AP1692">
        <v>41</v>
      </c>
      <c r="AQ1692" t="s">
        <v>27</v>
      </c>
      <c r="AR1692" t="e">
        <v>#NAME?</v>
      </c>
      <c r="AS1692">
        <v>41</v>
      </c>
      <c r="AT1692" t="e">
        <v>#NAME?</v>
      </c>
    </row>
    <row r="1693" spans="41:46" x14ac:dyDescent="0.35">
      <c r="AO1693" t="s">
        <v>34</v>
      </c>
      <c r="AP1693">
        <v>41</v>
      </c>
      <c r="AQ1693" t="s">
        <v>27</v>
      </c>
      <c r="AR1693" t="e">
        <v>#NAME?</v>
      </c>
      <c r="AS1693">
        <v>41</v>
      </c>
      <c r="AT1693" t="e">
        <v>#NAME?</v>
      </c>
    </row>
    <row r="1694" spans="41:46" x14ac:dyDescent="0.35">
      <c r="AO1694" t="s">
        <v>34</v>
      </c>
      <c r="AP1694">
        <v>41</v>
      </c>
      <c r="AQ1694" t="s">
        <v>27</v>
      </c>
      <c r="AR1694" t="e">
        <v>#NAME?</v>
      </c>
      <c r="AS1694">
        <v>41</v>
      </c>
      <c r="AT1694" t="e">
        <v>#NAME?</v>
      </c>
    </row>
    <row r="1695" spans="41:46" x14ac:dyDescent="0.35">
      <c r="AO1695" t="s">
        <v>26</v>
      </c>
      <c r="AP1695">
        <v>41</v>
      </c>
      <c r="AQ1695" t="s">
        <v>27</v>
      </c>
      <c r="AR1695" t="e">
        <v>#NAME?</v>
      </c>
      <c r="AS1695">
        <v>41</v>
      </c>
      <c r="AT1695" t="e">
        <v>#NAME?</v>
      </c>
    </row>
    <row r="1696" spans="41:46" x14ac:dyDescent="0.35">
      <c r="AO1696" t="s">
        <v>30</v>
      </c>
      <c r="AP1696">
        <v>41</v>
      </c>
      <c r="AQ1696" t="s">
        <v>27</v>
      </c>
      <c r="AR1696" t="e">
        <v>#NAME?</v>
      </c>
      <c r="AS1696">
        <v>41</v>
      </c>
      <c r="AT1696" t="e">
        <v>#NAME?</v>
      </c>
    </row>
    <row r="1697" spans="41:46" x14ac:dyDescent="0.35">
      <c r="AO1697" t="s">
        <v>28</v>
      </c>
      <c r="AP1697">
        <v>41</v>
      </c>
      <c r="AQ1697" t="s">
        <v>27</v>
      </c>
      <c r="AR1697" t="e">
        <v>#NAME?</v>
      </c>
      <c r="AS1697">
        <v>41</v>
      </c>
      <c r="AT1697" t="e">
        <v>#NAME?</v>
      </c>
    </row>
    <row r="1698" spans="41:46" x14ac:dyDescent="0.35">
      <c r="AO1698" t="s">
        <v>26</v>
      </c>
      <c r="AP1698">
        <v>41</v>
      </c>
      <c r="AQ1698" t="s">
        <v>27</v>
      </c>
      <c r="AR1698" t="e">
        <v>#NAME?</v>
      </c>
      <c r="AS1698">
        <v>41</v>
      </c>
      <c r="AT1698" t="e">
        <v>#NAME?</v>
      </c>
    </row>
    <row r="1699" spans="41:46" x14ac:dyDescent="0.35">
      <c r="AO1699" t="s">
        <v>32</v>
      </c>
      <c r="AP1699">
        <v>41</v>
      </c>
      <c r="AQ1699" t="s">
        <v>27</v>
      </c>
      <c r="AR1699" t="e">
        <v>#NAME?</v>
      </c>
      <c r="AS1699">
        <v>41</v>
      </c>
      <c r="AT1699" t="e">
        <v>#NAME?</v>
      </c>
    </row>
    <row r="1700" spans="41:46" x14ac:dyDescent="0.35">
      <c r="AO1700" t="s">
        <v>36</v>
      </c>
      <c r="AP1700">
        <v>41</v>
      </c>
      <c r="AQ1700" t="s">
        <v>27</v>
      </c>
      <c r="AR1700" t="e">
        <v>#NAME?</v>
      </c>
      <c r="AS1700">
        <v>41</v>
      </c>
      <c r="AT1700" t="e">
        <v>#NAME?</v>
      </c>
    </row>
    <row r="1701" spans="41:46" x14ac:dyDescent="0.35">
      <c r="AO1701" t="s">
        <v>37</v>
      </c>
      <c r="AP1701">
        <v>41</v>
      </c>
      <c r="AQ1701" t="s">
        <v>27</v>
      </c>
      <c r="AR1701" t="e">
        <v>#NAME?</v>
      </c>
      <c r="AS1701">
        <v>41</v>
      </c>
      <c r="AT1701" t="e">
        <v>#NAME?</v>
      </c>
    </row>
    <row r="1702" spans="41:46" x14ac:dyDescent="0.35">
      <c r="AO1702" t="s">
        <v>26</v>
      </c>
      <c r="AP1702">
        <v>41</v>
      </c>
      <c r="AQ1702" t="s">
        <v>27</v>
      </c>
      <c r="AR1702" t="e">
        <v>#NAME?</v>
      </c>
      <c r="AS1702">
        <v>41</v>
      </c>
      <c r="AT1702" t="e">
        <v>#NAME?</v>
      </c>
    </row>
    <row r="1703" spans="41:46" x14ac:dyDescent="0.35">
      <c r="AO1703" t="s">
        <v>42</v>
      </c>
      <c r="AP1703">
        <v>41</v>
      </c>
      <c r="AQ1703" t="s">
        <v>27</v>
      </c>
      <c r="AR1703" t="e">
        <v>#NAME?</v>
      </c>
      <c r="AS1703">
        <v>41</v>
      </c>
      <c r="AT1703" t="e">
        <v>#NAME?</v>
      </c>
    </row>
    <row r="1704" spans="41:46" x14ac:dyDescent="0.35">
      <c r="AO1704" t="s">
        <v>26</v>
      </c>
      <c r="AP1704">
        <v>41</v>
      </c>
      <c r="AQ1704" t="s">
        <v>27</v>
      </c>
      <c r="AR1704" t="e">
        <v>#NAME?</v>
      </c>
      <c r="AS1704">
        <v>41</v>
      </c>
      <c r="AT1704" t="e">
        <v>#NAME?</v>
      </c>
    </row>
    <row r="1705" spans="41:46" x14ac:dyDescent="0.35">
      <c r="AO1705" t="s">
        <v>44</v>
      </c>
      <c r="AP1705">
        <v>39</v>
      </c>
      <c r="AQ1705" t="s">
        <v>27</v>
      </c>
      <c r="AR1705" t="e">
        <v>#NAME?</v>
      </c>
      <c r="AS1705">
        <v>39</v>
      </c>
      <c r="AT1705" t="e">
        <v>#NAME?</v>
      </c>
    </row>
    <row r="1706" spans="41:46" x14ac:dyDescent="0.35">
      <c r="AO1706" t="s">
        <v>35</v>
      </c>
      <c r="AP1706">
        <v>39</v>
      </c>
      <c r="AQ1706" t="s">
        <v>27</v>
      </c>
      <c r="AR1706" t="e">
        <v>#NAME?</v>
      </c>
      <c r="AS1706">
        <v>39</v>
      </c>
      <c r="AT1706" t="e">
        <v>#NAME?</v>
      </c>
    </row>
    <row r="1707" spans="41:46" x14ac:dyDescent="0.35">
      <c r="AO1707" t="s">
        <v>37</v>
      </c>
      <c r="AP1707">
        <v>39</v>
      </c>
      <c r="AQ1707" t="s">
        <v>27</v>
      </c>
      <c r="AR1707" t="e">
        <v>#NAME?</v>
      </c>
      <c r="AS1707">
        <v>39</v>
      </c>
      <c r="AT1707" t="e">
        <v>#NAME?</v>
      </c>
    </row>
    <row r="1708" spans="41:46" x14ac:dyDescent="0.35">
      <c r="AO1708" t="s">
        <v>34</v>
      </c>
      <c r="AP1708">
        <v>39</v>
      </c>
      <c r="AQ1708" t="s">
        <v>27</v>
      </c>
      <c r="AR1708" t="e">
        <v>#NAME?</v>
      </c>
      <c r="AS1708">
        <v>39</v>
      </c>
      <c r="AT1708" t="e">
        <v>#NAME?</v>
      </c>
    </row>
    <row r="1709" spans="41:46" x14ac:dyDescent="0.35">
      <c r="AO1709" t="s">
        <v>34</v>
      </c>
      <c r="AP1709">
        <v>39</v>
      </c>
      <c r="AQ1709" t="s">
        <v>27</v>
      </c>
      <c r="AR1709" t="e">
        <v>#NAME?</v>
      </c>
      <c r="AS1709">
        <v>39</v>
      </c>
      <c r="AT1709" t="e">
        <v>#NAME?</v>
      </c>
    </row>
    <row r="1710" spans="41:46" x14ac:dyDescent="0.35">
      <c r="AO1710" t="s">
        <v>34</v>
      </c>
      <c r="AP1710">
        <v>39</v>
      </c>
      <c r="AQ1710" t="s">
        <v>27</v>
      </c>
      <c r="AR1710" t="e">
        <v>#NAME?</v>
      </c>
      <c r="AS1710">
        <v>39</v>
      </c>
      <c r="AT1710" t="e">
        <v>#NAME?</v>
      </c>
    </row>
    <row r="1711" spans="41:46" x14ac:dyDescent="0.35">
      <c r="AO1711" t="s">
        <v>34</v>
      </c>
      <c r="AP1711">
        <v>39</v>
      </c>
      <c r="AQ1711" t="s">
        <v>27</v>
      </c>
      <c r="AR1711" t="e">
        <v>#NAME?</v>
      </c>
      <c r="AS1711">
        <v>39</v>
      </c>
      <c r="AT1711" t="e">
        <v>#NAME?</v>
      </c>
    </row>
    <row r="1712" spans="41:46" x14ac:dyDescent="0.35">
      <c r="AO1712" t="s">
        <v>32</v>
      </c>
      <c r="AP1712">
        <v>39</v>
      </c>
      <c r="AQ1712" t="s">
        <v>27</v>
      </c>
      <c r="AR1712" t="e">
        <v>#NAME?</v>
      </c>
      <c r="AS1712">
        <v>39</v>
      </c>
      <c r="AT1712" t="e">
        <v>#NAME?</v>
      </c>
    </row>
    <row r="1713" spans="41:46" x14ac:dyDescent="0.35">
      <c r="AO1713" t="s">
        <v>35</v>
      </c>
      <c r="AP1713">
        <v>39</v>
      </c>
      <c r="AQ1713" t="s">
        <v>27</v>
      </c>
      <c r="AR1713" t="e">
        <v>#NAME?</v>
      </c>
      <c r="AS1713">
        <v>39</v>
      </c>
      <c r="AT1713" t="e">
        <v>#NAME?</v>
      </c>
    </row>
    <row r="1714" spans="41:46" x14ac:dyDescent="0.35">
      <c r="AO1714" t="s">
        <v>36</v>
      </c>
      <c r="AP1714">
        <v>39</v>
      </c>
      <c r="AQ1714" t="s">
        <v>27</v>
      </c>
      <c r="AR1714" t="e">
        <v>#NAME?</v>
      </c>
      <c r="AS1714">
        <v>39</v>
      </c>
      <c r="AT1714" t="e">
        <v>#NAME?</v>
      </c>
    </row>
    <row r="1715" spans="41:46" x14ac:dyDescent="0.35">
      <c r="AO1715" t="s">
        <v>26</v>
      </c>
      <c r="AP1715">
        <v>39</v>
      </c>
      <c r="AQ1715" t="s">
        <v>27</v>
      </c>
      <c r="AR1715" t="e">
        <v>#NAME?</v>
      </c>
      <c r="AS1715">
        <v>39</v>
      </c>
      <c r="AT1715" t="e">
        <v>#NAME?</v>
      </c>
    </row>
    <row r="1716" spans="41:46" x14ac:dyDescent="0.35">
      <c r="AO1716" t="s">
        <v>34</v>
      </c>
      <c r="AP1716">
        <v>39</v>
      </c>
      <c r="AQ1716" t="s">
        <v>27</v>
      </c>
      <c r="AR1716" t="e">
        <v>#NAME?</v>
      </c>
      <c r="AS1716">
        <v>39</v>
      </c>
      <c r="AT1716" t="e">
        <v>#NAME?</v>
      </c>
    </row>
    <row r="1717" spans="41:46" x14ac:dyDescent="0.35">
      <c r="AO1717" t="s">
        <v>42</v>
      </c>
      <c r="AP1717">
        <v>39</v>
      </c>
      <c r="AQ1717" t="s">
        <v>27</v>
      </c>
      <c r="AR1717" t="e">
        <v>#NAME?</v>
      </c>
      <c r="AS1717">
        <v>39</v>
      </c>
      <c r="AT1717" t="e">
        <v>#NAME?</v>
      </c>
    </row>
    <row r="1718" spans="41:46" x14ac:dyDescent="0.35">
      <c r="AO1718" t="s">
        <v>36</v>
      </c>
      <c r="AP1718">
        <v>39</v>
      </c>
      <c r="AQ1718" t="s">
        <v>27</v>
      </c>
      <c r="AR1718" t="e">
        <v>#NAME?</v>
      </c>
      <c r="AS1718">
        <v>39</v>
      </c>
      <c r="AT1718" t="e">
        <v>#NAME?</v>
      </c>
    </row>
    <row r="1719" spans="41:46" x14ac:dyDescent="0.35">
      <c r="AO1719" t="s">
        <v>30</v>
      </c>
      <c r="AP1719">
        <v>39</v>
      </c>
      <c r="AQ1719" t="s">
        <v>27</v>
      </c>
      <c r="AR1719" t="e">
        <v>#NAME?</v>
      </c>
      <c r="AS1719">
        <v>39</v>
      </c>
      <c r="AT1719" t="e">
        <v>#NAME?</v>
      </c>
    </row>
    <row r="1720" spans="41:46" x14ac:dyDescent="0.35">
      <c r="AO1720" t="s">
        <v>32</v>
      </c>
      <c r="AP1720">
        <v>39</v>
      </c>
      <c r="AQ1720" t="s">
        <v>27</v>
      </c>
      <c r="AR1720" t="e">
        <v>#NAME?</v>
      </c>
      <c r="AS1720">
        <v>39</v>
      </c>
      <c r="AT1720" t="e">
        <v>#NAME?</v>
      </c>
    </row>
    <row r="1721" spans="41:46" x14ac:dyDescent="0.35">
      <c r="AO1721" t="s">
        <v>34</v>
      </c>
      <c r="AP1721">
        <v>39</v>
      </c>
      <c r="AQ1721" t="s">
        <v>27</v>
      </c>
      <c r="AR1721" t="e">
        <v>#NAME?</v>
      </c>
      <c r="AS1721">
        <v>39</v>
      </c>
      <c r="AT1721" t="e">
        <v>#NAME?</v>
      </c>
    </row>
    <row r="1722" spans="41:46" x14ac:dyDescent="0.35">
      <c r="AO1722" t="s">
        <v>26</v>
      </c>
      <c r="AP1722">
        <v>39</v>
      </c>
      <c r="AQ1722" t="s">
        <v>27</v>
      </c>
      <c r="AR1722" t="e">
        <v>#NAME?</v>
      </c>
      <c r="AS1722">
        <v>39</v>
      </c>
      <c r="AT1722" t="e">
        <v>#NAME?</v>
      </c>
    </row>
    <row r="1723" spans="41:46" x14ac:dyDescent="0.35">
      <c r="AO1723" t="s">
        <v>44</v>
      </c>
      <c r="AP1723">
        <v>39</v>
      </c>
      <c r="AQ1723" t="s">
        <v>27</v>
      </c>
      <c r="AR1723" t="e">
        <v>#NAME?</v>
      </c>
      <c r="AS1723">
        <v>39</v>
      </c>
      <c r="AT1723" t="e">
        <v>#NAME?</v>
      </c>
    </row>
    <row r="1724" spans="41:46" x14ac:dyDescent="0.35">
      <c r="AO1724" t="s">
        <v>37</v>
      </c>
      <c r="AP1724">
        <v>39</v>
      </c>
      <c r="AQ1724" t="s">
        <v>27</v>
      </c>
      <c r="AR1724" t="e">
        <v>#NAME?</v>
      </c>
      <c r="AS1724">
        <v>39</v>
      </c>
      <c r="AT1724" t="e">
        <v>#NAME?</v>
      </c>
    </row>
    <row r="1725" spans="41:46" x14ac:dyDescent="0.35">
      <c r="AO1725" t="s">
        <v>35</v>
      </c>
      <c r="AP1725">
        <v>39</v>
      </c>
      <c r="AQ1725" t="s">
        <v>27</v>
      </c>
      <c r="AR1725" t="e">
        <v>#NAME?</v>
      </c>
      <c r="AS1725">
        <v>39</v>
      </c>
      <c r="AT1725" t="e">
        <v>#NAME?</v>
      </c>
    </row>
    <row r="1726" spans="41:46" x14ac:dyDescent="0.35">
      <c r="AO1726" t="s">
        <v>30</v>
      </c>
      <c r="AP1726">
        <v>39</v>
      </c>
      <c r="AQ1726" t="s">
        <v>27</v>
      </c>
      <c r="AR1726" t="e">
        <v>#NAME?</v>
      </c>
      <c r="AS1726">
        <v>39</v>
      </c>
      <c r="AT1726" t="e">
        <v>#NAME?</v>
      </c>
    </row>
    <row r="1727" spans="41:46" x14ac:dyDescent="0.35">
      <c r="AO1727" t="s">
        <v>30</v>
      </c>
      <c r="AP1727">
        <v>39</v>
      </c>
      <c r="AQ1727" t="s">
        <v>27</v>
      </c>
      <c r="AR1727" t="e">
        <v>#NAME?</v>
      </c>
      <c r="AS1727">
        <v>39</v>
      </c>
      <c r="AT1727" t="e">
        <v>#NAME?</v>
      </c>
    </row>
    <row r="1728" spans="41:46" x14ac:dyDescent="0.35">
      <c r="AO1728" t="s">
        <v>26</v>
      </c>
      <c r="AP1728">
        <v>39</v>
      </c>
      <c r="AQ1728" t="s">
        <v>27</v>
      </c>
      <c r="AR1728" t="e">
        <v>#NAME?</v>
      </c>
      <c r="AS1728">
        <v>39</v>
      </c>
      <c r="AT1728" t="e">
        <v>#NAME?</v>
      </c>
    </row>
    <row r="1729" spans="41:46" x14ac:dyDescent="0.35">
      <c r="AO1729" t="s">
        <v>34</v>
      </c>
      <c r="AP1729">
        <v>39</v>
      </c>
      <c r="AQ1729" t="s">
        <v>27</v>
      </c>
      <c r="AR1729" t="e">
        <v>#NAME?</v>
      </c>
      <c r="AS1729">
        <v>39</v>
      </c>
      <c r="AT1729" t="e">
        <v>#NAME?</v>
      </c>
    </row>
    <row r="1730" spans="41:46" x14ac:dyDescent="0.35">
      <c r="AO1730" t="s">
        <v>26</v>
      </c>
      <c r="AP1730">
        <v>39</v>
      </c>
      <c r="AQ1730" t="s">
        <v>27</v>
      </c>
      <c r="AR1730" t="e">
        <v>#NAME?</v>
      </c>
      <c r="AS1730">
        <v>39</v>
      </c>
      <c r="AT1730" t="e">
        <v>#NAME?</v>
      </c>
    </row>
    <row r="1731" spans="41:46" x14ac:dyDescent="0.35">
      <c r="AO1731" t="s">
        <v>26</v>
      </c>
      <c r="AP1731">
        <v>39</v>
      </c>
      <c r="AQ1731" t="s">
        <v>27</v>
      </c>
      <c r="AR1731" t="e">
        <v>#NAME?</v>
      </c>
      <c r="AS1731">
        <v>39</v>
      </c>
      <c r="AT1731" t="e">
        <v>#NAME?</v>
      </c>
    </row>
    <row r="1732" spans="41:46" x14ac:dyDescent="0.35">
      <c r="AO1732" t="s">
        <v>26</v>
      </c>
      <c r="AP1732">
        <v>39</v>
      </c>
      <c r="AQ1732" t="s">
        <v>27</v>
      </c>
      <c r="AR1732" t="e">
        <v>#NAME?</v>
      </c>
      <c r="AS1732">
        <v>39</v>
      </c>
      <c r="AT1732" t="e">
        <v>#NAME?</v>
      </c>
    </row>
    <row r="1733" spans="41:46" x14ac:dyDescent="0.35">
      <c r="AO1733" t="s">
        <v>44</v>
      </c>
      <c r="AP1733">
        <v>39</v>
      </c>
      <c r="AQ1733" t="s">
        <v>27</v>
      </c>
      <c r="AR1733" t="e">
        <v>#NAME?</v>
      </c>
      <c r="AS1733">
        <v>39</v>
      </c>
      <c r="AT1733" t="e">
        <v>#NAME?</v>
      </c>
    </row>
    <row r="1734" spans="41:46" x14ac:dyDescent="0.35">
      <c r="AO1734" t="s">
        <v>37</v>
      </c>
      <c r="AP1734">
        <v>39</v>
      </c>
      <c r="AQ1734" t="s">
        <v>27</v>
      </c>
      <c r="AR1734" t="e">
        <v>#NAME?</v>
      </c>
      <c r="AS1734">
        <v>39</v>
      </c>
      <c r="AT1734" t="e">
        <v>#NAME?</v>
      </c>
    </row>
    <row r="1735" spans="41:46" x14ac:dyDescent="0.35">
      <c r="AO1735" t="s">
        <v>36</v>
      </c>
      <c r="AP1735">
        <v>39</v>
      </c>
      <c r="AQ1735" t="s">
        <v>27</v>
      </c>
      <c r="AR1735" t="e">
        <v>#NAME?</v>
      </c>
      <c r="AS1735">
        <v>39</v>
      </c>
      <c r="AT1735" t="e">
        <v>#NAME?</v>
      </c>
    </row>
    <row r="1736" spans="41:46" x14ac:dyDescent="0.35">
      <c r="AO1736" t="s">
        <v>30</v>
      </c>
      <c r="AP1736">
        <v>38</v>
      </c>
      <c r="AQ1736" t="s">
        <v>27</v>
      </c>
      <c r="AR1736" t="e">
        <v>#NAME?</v>
      </c>
      <c r="AS1736">
        <v>38</v>
      </c>
      <c r="AT1736" t="e">
        <v>#NAME?</v>
      </c>
    </row>
    <row r="1737" spans="41:46" x14ac:dyDescent="0.35">
      <c r="AO1737" t="s">
        <v>36</v>
      </c>
      <c r="AP1737">
        <v>38</v>
      </c>
      <c r="AQ1737" t="s">
        <v>27</v>
      </c>
      <c r="AR1737" t="e">
        <v>#NAME?</v>
      </c>
      <c r="AS1737">
        <v>38</v>
      </c>
      <c r="AT1737" t="e">
        <v>#NAME?</v>
      </c>
    </row>
    <row r="1738" spans="41:46" x14ac:dyDescent="0.35">
      <c r="AO1738" t="s">
        <v>42</v>
      </c>
      <c r="AP1738">
        <v>38</v>
      </c>
      <c r="AQ1738" t="s">
        <v>27</v>
      </c>
      <c r="AR1738" t="e">
        <v>#NAME?</v>
      </c>
      <c r="AS1738">
        <v>38</v>
      </c>
      <c r="AT1738" t="e">
        <v>#NAME?</v>
      </c>
    </row>
    <row r="1739" spans="41:46" x14ac:dyDescent="0.35">
      <c r="AO1739" t="s">
        <v>28</v>
      </c>
      <c r="AP1739">
        <v>38</v>
      </c>
      <c r="AQ1739" t="s">
        <v>27</v>
      </c>
      <c r="AR1739" t="e">
        <v>#NAME?</v>
      </c>
      <c r="AS1739">
        <v>38</v>
      </c>
      <c r="AT1739" t="e">
        <v>#NAME?</v>
      </c>
    </row>
    <row r="1740" spans="41:46" x14ac:dyDescent="0.35">
      <c r="AO1740" t="s">
        <v>36</v>
      </c>
      <c r="AP1740">
        <v>38</v>
      </c>
      <c r="AQ1740" t="s">
        <v>27</v>
      </c>
      <c r="AR1740" t="e">
        <v>#NAME?</v>
      </c>
      <c r="AS1740">
        <v>38</v>
      </c>
      <c r="AT1740" t="e">
        <v>#NAME?</v>
      </c>
    </row>
    <row r="1741" spans="41:46" x14ac:dyDescent="0.35">
      <c r="AO1741" t="s">
        <v>34</v>
      </c>
      <c r="AP1741">
        <v>38</v>
      </c>
      <c r="AQ1741" t="s">
        <v>27</v>
      </c>
      <c r="AR1741" t="e">
        <v>#NAME?</v>
      </c>
      <c r="AS1741">
        <v>38</v>
      </c>
      <c r="AT1741" t="e">
        <v>#NAME?</v>
      </c>
    </row>
    <row r="1742" spans="41:46" x14ac:dyDescent="0.35">
      <c r="AO1742" t="s">
        <v>36</v>
      </c>
      <c r="AP1742">
        <v>38</v>
      </c>
      <c r="AQ1742" t="s">
        <v>27</v>
      </c>
      <c r="AR1742" t="e">
        <v>#NAME?</v>
      </c>
      <c r="AS1742">
        <v>38</v>
      </c>
      <c r="AT1742" t="e">
        <v>#NAME?</v>
      </c>
    </row>
    <row r="1743" spans="41:46" x14ac:dyDescent="0.35">
      <c r="AO1743" t="s">
        <v>34</v>
      </c>
      <c r="AP1743">
        <v>38</v>
      </c>
      <c r="AQ1743" t="s">
        <v>27</v>
      </c>
      <c r="AR1743" t="e">
        <v>#NAME?</v>
      </c>
      <c r="AS1743">
        <v>38</v>
      </c>
      <c r="AT1743" t="e">
        <v>#NAME?</v>
      </c>
    </row>
    <row r="1744" spans="41:46" x14ac:dyDescent="0.35">
      <c r="AO1744" t="s">
        <v>30</v>
      </c>
      <c r="AP1744">
        <v>38</v>
      </c>
      <c r="AQ1744" t="s">
        <v>27</v>
      </c>
      <c r="AR1744" t="e">
        <v>#NAME?</v>
      </c>
      <c r="AS1744">
        <v>38</v>
      </c>
      <c r="AT1744" t="e">
        <v>#NAME?</v>
      </c>
    </row>
    <row r="1745" spans="41:46" x14ac:dyDescent="0.35">
      <c r="AO1745" t="s">
        <v>42</v>
      </c>
      <c r="AP1745">
        <v>38</v>
      </c>
      <c r="AQ1745" t="s">
        <v>27</v>
      </c>
      <c r="AR1745" t="e">
        <v>#NAME?</v>
      </c>
      <c r="AS1745">
        <v>38</v>
      </c>
      <c r="AT1745" t="e">
        <v>#NAME?</v>
      </c>
    </row>
    <row r="1746" spans="41:46" x14ac:dyDescent="0.35">
      <c r="AO1746" t="s">
        <v>32</v>
      </c>
      <c r="AP1746">
        <v>38</v>
      </c>
      <c r="AQ1746" t="s">
        <v>27</v>
      </c>
      <c r="AR1746" t="e">
        <v>#NAME?</v>
      </c>
      <c r="AS1746">
        <v>38</v>
      </c>
      <c r="AT1746" t="e">
        <v>#NAME?</v>
      </c>
    </row>
    <row r="1747" spans="41:46" x14ac:dyDescent="0.35">
      <c r="AO1747" t="s">
        <v>44</v>
      </c>
      <c r="AP1747">
        <v>38</v>
      </c>
      <c r="AQ1747" t="s">
        <v>27</v>
      </c>
      <c r="AR1747" t="e">
        <v>#NAME?</v>
      </c>
      <c r="AS1747">
        <v>38</v>
      </c>
      <c r="AT1747" t="e">
        <v>#NAME?</v>
      </c>
    </row>
    <row r="1748" spans="41:46" x14ac:dyDescent="0.35">
      <c r="AO1748" t="s">
        <v>37</v>
      </c>
      <c r="AP1748">
        <v>38</v>
      </c>
      <c r="AQ1748" t="s">
        <v>27</v>
      </c>
      <c r="AR1748" t="e">
        <v>#NAME?</v>
      </c>
      <c r="AS1748">
        <v>38</v>
      </c>
      <c r="AT1748" t="e">
        <v>#NAME?</v>
      </c>
    </row>
    <row r="1749" spans="41:46" x14ac:dyDescent="0.35">
      <c r="AO1749" t="s">
        <v>28</v>
      </c>
      <c r="AP1749">
        <v>38</v>
      </c>
      <c r="AQ1749" t="s">
        <v>27</v>
      </c>
      <c r="AR1749" t="e">
        <v>#NAME?</v>
      </c>
      <c r="AS1749">
        <v>38</v>
      </c>
      <c r="AT1749" t="e">
        <v>#NAME?</v>
      </c>
    </row>
    <row r="1750" spans="41:46" x14ac:dyDescent="0.35">
      <c r="AO1750" t="s">
        <v>35</v>
      </c>
      <c r="AP1750">
        <v>38</v>
      </c>
      <c r="AQ1750" t="s">
        <v>27</v>
      </c>
      <c r="AR1750" t="e">
        <v>#NAME?</v>
      </c>
      <c r="AS1750">
        <v>38</v>
      </c>
      <c r="AT1750" t="e">
        <v>#NAME?</v>
      </c>
    </row>
    <row r="1751" spans="41:46" x14ac:dyDescent="0.35">
      <c r="AO1751" t="s">
        <v>42</v>
      </c>
      <c r="AP1751">
        <v>38</v>
      </c>
      <c r="AQ1751" t="s">
        <v>27</v>
      </c>
      <c r="AR1751" t="e">
        <v>#NAME?</v>
      </c>
      <c r="AS1751">
        <v>38</v>
      </c>
      <c r="AT1751" t="e">
        <v>#NAME?</v>
      </c>
    </row>
    <row r="1752" spans="41:46" x14ac:dyDescent="0.35">
      <c r="AO1752" t="s">
        <v>28</v>
      </c>
      <c r="AP1752">
        <v>38</v>
      </c>
      <c r="AQ1752" t="s">
        <v>27</v>
      </c>
      <c r="AR1752" t="e">
        <v>#NAME?</v>
      </c>
      <c r="AS1752">
        <v>38</v>
      </c>
      <c r="AT1752" t="e">
        <v>#NAME?</v>
      </c>
    </row>
    <row r="1753" spans="41:46" x14ac:dyDescent="0.35">
      <c r="AO1753" t="s">
        <v>36</v>
      </c>
      <c r="AP1753">
        <v>38</v>
      </c>
      <c r="AQ1753" t="s">
        <v>27</v>
      </c>
      <c r="AR1753" t="e">
        <v>#NAME?</v>
      </c>
      <c r="AS1753">
        <v>38</v>
      </c>
      <c r="AT1753" t="e">
        <v>#NAME?</v>
      </c>
    </row>
    <row r="1754" spans="41:46" x14ac:dyDescent="0.35">
      <c r="AO1754" t="s">
        <v>34</v>
      </c>
      <c r="AP1754">
        <v>38</v>
      </c>
      <c r="AQ1754" t="s">
        <v>27</v>
      </c>
      <c r="AR1754" t="e">
        <v>#NAME?</v>
      </c>
      <c r="AS1754">
        <v>38</v>
      </c>
      <c r="AT1754" t="e">
        <v>#NAME?</v>
      </c>
    </row>
    <row r="1755" spans="41:46" x14ac:dyDescent="0.35">
      <c r="AO1755" t="s">
        <v>28</v>
      </c>
      <c r="AP1755">
        <v>38</v>
      </c>
      <c r="AQ1755" t="s">
        <v>27</v>
      </c>
      <c r="AR1755" t="e">
        <v>#NAME?</v>
      </c>
      <c r="AS1755">
        <v>38</v>
      </c>
      <c r="AT1755" t="e">
        <v>#NAME?</v>
      </c>
    </row>
    <row r="1756" spans="41:46" x14ac:dyDescent="0.35">
      <c r="AO1756" t="s">
        <v>36</v>
      </c>
      <c r="AP1756">
        <v>38</v>
      </c>
      <c r="AQ1756" t="s">
        <v>27</v>
      </c>
      <c r="AR1756" t="e">
        <v>#NAME?</v>
      </c>
      <c r="AS1756">
        <v>38</v>
      </c>
      <c r="AT1756" t="e">
        <v>#NAME?</v>
      </c>
    </row>
    <row r="1757" spans="41:46" x14ac:dyDescent="0.35">
      <c r="AO1757" t="s">
        <v>30</v>
      </c>
      <c r="AP1757">
        <v>38</v>
      </c>
      <c r="AQ1757" t="s">
        <v>27</v>
      </c>
      <c r="AR1757" t="e">
        <v>#NAME?</v>
      </c>
      <c r="AS1757">
        <v>38</v>
      </c>
      <c r="AT1757" t="e">
        <v>#NAME?</v>
      </c>
    </row>
    <row r="1758" spans="41:46" x14ac:dyDescent="0.35">
      <c r="AO1758" t="s">
        <v>26</v>
      </c>
      <c r="AP1758">
        <v>38</v>
      </c>
      <c r="AQ1758" t="s">
        <v>27</v>
      </c>
      <c r="AR1758" t="e">
        <v>#NAME?</v>
      </c>
      <c r="AS1758">
        <v>38</v>
      </c>
      <c r="AT1758" t="e">
        <v>#NAME?</v>
      </c>
    </row>
    <row r="1759" spans="41:46" x14ac:dyDescent="0.35">
      <c r="AO1759" t="s">
        <v>26</v>
      </c>
      <c r="AP1759">
        <v>38</v>
      </c>
      <c r="AQ1759" t="s">
        <v>27</v>
      </c>
      <c r="AR1759" t="e">
        <v>#NAME?</v>
      </c>
      <c r="AS1759">
        <v>38</v>
      </c>
      <c r="AT1759" t="e">
        <v>#NAME?</v>
      </c>
    </row>
    <row r="1760" spans="41:46" x14ac:dyDescent="0.35">
      <c r="AO1760" t="s">
        <v>35</v>
      </c>
      <c r="AP1760">
        <v>38</v>
      </c>
      <c r="AQ1760" t="s">
        <v>27</v>
      </c>
      <c r="AR1760" t="e">
        <v>#NAME?</v>
      </c>
      <c r="AS1760">
        <v>38</v>
      </c>
      <c r="AT1760" t="e">
        <v>#NAME?</v>
      </c>
    </row>
    <row r="1761" spans="41:46" x14ac:dyDescent="0.35">
      <c r="AO1761" t="s">
        <v>36</v>
      </c>
      <c r="AP1761">
        <v>38</v>
      </c>
      <c r="AQ1761" t="s">
        <v>27</v>
      </c>
      <c r="AR1761" t="e">
        <v>#NAME?</v>
      </c>
      <c r="AS1761">
        <v>38</v>
      </c>
      <c r="AT1761" t="e">
        <v>#NAME?</v>
      </c>
    </row>
    <row r="1762" spans="41:46" x14ac:dyDescent="0.35">
      <c r="AO1762" t="s">
        <v>35</v>
      </c>
      <c r="AP1762">
        <v>38</v>
      </c>
      <c r="AQ1762" t="s">
        <v>27</v>
      </c>
      <c r="AR1762" t="e">
        <v>#NAME?</v>
      </c>
      <c r="AS1762">
        <v>38</v>
      </c>
      <c r="AT1762" t="e">
        <v>#NAME?</v>
      </c>
    </row>
    <row r="1763" spans="41:46" x14ac:dyDescent="0.35">
      <c r="AO1763" t="s">
        <v>30</v>
      </c>
      <c r="AP1763">
        <v>38</v>
      </c>
      <c r="AQ1763" t="s">
        <v>27</v>
      </c>
      <c r="AR1763" t="e">
        <v>#NAME?</v>
      </c>
      <c r="AS1763">
        <v>38</v>
      </c>
      <c r="AT1763" t="e">
        <v>#NAME?</v>
      </c>
    </row>
    <row r="1764" spans="41:46" x14ac:dyDescent="0.35">
      <c r="AO1764" t="s">
        <v>30</v>
      </c>
      <c r="AP1764">
        <v>38</v>
      </c>
      <c r="AQ1764" t="s">
        <v>27</v>
      </c>
      <c r="AR1764" t="e">
        <v>#NAME?</v>
      </c>
      <c r="AS1764">
        <v>38</v>
      </c>
      <c r="AT1764" t="e">
        <v>#NAME?</v>
      </c>
    </row>
    <row r="1765" spans="41:46" x14ac:dyDescent="0.35">
      <c r="AO1765" t="s">
        <v>26</v>
      </c>
      <c r="AP1765">
        <v>38</v>
      </c>
      <c r="AQ1765" t="s">
        <v>27</v>
      </c>
      <c r="AR1765" t="e">
        <v>#NAME?</v>
      </c>
      <c r="AS1765">
        <v>38</v>
      </c>
      <c r="AT1765" t="e">
        <v>#NAME?</v>
      </c>
    </row>
    <row r="1766" spans="41:46" x14ac:dyDescent="0.35">
      <c r="AO1766" t="s">
        <v>35</v>
      </c>
      <c r="AP1766">
        <v>38</v>
      </c>
      <c r="AQ1766" t="s">
        <v>27</v>
      </c>
      <c r="AR1766" t="e">
        <v>#NAME?</v>
      </c>
      <c r="AS1766">
        <v>38</v>
      </c>
      <c r="AT1766" t="e">
        <v>#NAME?</v>
      </c>
    </row>
    <row r="1767" spans="41:46" x14ac:dyDescent="0.35">
      <c r="AO1767" t="s">
        <v>37</v>
      </c>
      <c r="AP1767">
        <v>38</v>
      </c>
      <c r="AQ1767" t="s">
        <v>27</v>
      </c>
      <c r="AR1767" t="e">
        <v>#NAME?</v>
      </c>
      <c r="AS1767">
        <v>38</v>
      </c>
      <c r="AT1767" t="e">
        <v>#NAME?</v>
      </c>
    </row>
    <row r="1768" spans="41:46" x14ac:dyDescent="0.35">
      <c r="AO1768" t="s">
        <v>28</v>
      </c>
      <c r="AP1768">
        <v>38</v>
      </c>
      <c r="AQ1768" t="s">
        <v>27</v>
      </c>
      <c r="AR1768" t="e">
        <v>#NAME?</v>
      </c>
      <c r="AS1768">
        <v>38</v>
      </c>
      <c r="AT1768" t="e">
        <v>#NAME?</v>
      </c>
    </row>
    <row r="1769" spans="41:46" x14ac:dyDescent="0.35">
      <c r="AO1769" t="s">
        <v>26</v>
      </c>
      <c r="AP1769">
        <v>38</v>
      </c>
      <c r="AQ1769" t="s">
        <v>27</v>
      </c>
      <c r="AR1769" t="e">
        <v>#NAME?</v>
      </c>
      <c r="AS1769">
        <v>38</v>
      </c>
      <c r="AT1769" t="e">
        <v>#NAME?</v>
      </c>
    </row>
    <row r="1770" spans="41:46" x14ac:dyDescent="0.35">
      <c r="AO1770" t="s">
        <v>42</v>
      </c>
      <c r="AP1770">
        <v>38</v>
      </c>
      <c r="AQ1770" t="s">
        <v>27</v>
      </c>
      <c r="AR1770" t="e">
        <v>#NAME?</v>
      </c>
      <c r="AS1770">
        <v>38</v>
      </c>
      <c r="AT1770" t="e">
        <v>#NAME?</v>
      </c>
    </row>
    <row r="1771" spans="41:46" x14ac:dyDescent="0.35">
      <c r="AO1771" t="s">
        <v>32</v>
      </c>
      <c r="AP1771">
        <v>38</v>
      </c>
      <c r="AQ1771" t="s">
        <v>27</v>
      </c>
      <c r="AR1771" t="e">
        <v>#NAME?</v>
      </c>
      <c r="AS1771">
        <v>38</v>
      </c>
      <c r="AT1771" t="e">
        <v>#NAME?</v>
      </c>
    </row>
    <row r="1772" spans="41:46" x14ac:dyDescent="0.35">
      <c r="AO1772" t="s">
        <v>32</v>
      </c>
      <c r="AP1772">
        <v>38</v>
      </c>
      <c r="AQ1772" t="s">
        <v>27</v>
      </c>
      <c r="AR1772" t="e">
        <v>#NAME?</v>
      </c>
      <c r="AS1772">
        <v>38</v>
      </c>
      <c r="AT1772" t="e">
        <v>#NAME?</v>
      </c>
    </row>
    <row r="1773" spans="41:46" x14ac:dyDescent="0.35">
      <c r="AO1773" t="s">
        <v>30</v>
      </c>
      <c r="AP1773">
        <v>38</v>
      </c>
      <c r="AQ1773" t="s">
        <v>27</v>
      </c>
      <c r="AR1773" t="e">
        <v>#NAME?</v>
      </c>
      <c r="AS1773">
        <v>38</v>
      </c>
      <c r="AT1773" t="e">
        <v>#NAME?</v>
      </c>
    </row>
    <row r="1774" spans="41:46" x14ac:dyDescent="0.35">
      <c r="AO1774" t="s">
        <v>28</v>
      </c>
      <c r="AP1774">
        <v>37</v>
      </c>
      <c r="AQ1774" t="s">
        <v>27</v>
      </c>
      <c r="AR1774" t="e">
        <v>#NAME?</v>
      </c>
      <c r="AS1774">
        <v>37</v>
      </c>
      <c r="AT1774" t="e">
        <v>#NAME?</v>
      </c>
    </row>
    <row r="1775" spans="41:46" x14ac:dyDescent="0.35">
      <c r="AO1775" t="s">
        <v>30</v>
      </c>
      <c r="AP1775">
        <v>37</v>
      </c>
      <c r="AQ1775" t="s">
        <v>27</v>
      </c>
      <c r="AR1775" t="e">
        <v>#NAME?</v>
      </c>
      <c r="AS1775">
        <v>37</v>
      </c>
      <c r="AT1775" t="e">
        <v>#NAME?</v>
      </c>
    </row>
    <row r="1776" spans="41:46" x14ac:dyDescent="0.35">
      <c r="AO1776" t="s">
        <v>26</v>
      </c>
      <c r="AP1776">
        <v>37</v>
      </c>
      <c r="AQ1776" t="s">
        <v>27</v>
      </c>
      <c r="AR1776" t="e">
        <v>#NAME?</v>
      </c>
      <c r="AS1776">
        <v>37</v>
      </c>
      <c r="AT1776" t="e">
        <v>#NAME?</v>
      </c>
    </row>
    <row r="1777" spans="41:46" x14ac:dyDescent="0.35">
      <c r="AO1777" t="s">
        <v>26</v>
      </c>
      <c r="AP1777">
        <v>37</v>
      </c>
      <c r="AQ1777" t="s">
        <v>27</v>
      </c>
      <c r="AR1777" t="e">
        <v>#NAME?</v>
      </c>
      <c r="AS1777">
        <v>37</v>
      </c>
      <c r="AT1777" t="e">
        <v>#NAME?</v>
      </c>
    </row>
    <row r="1778" spans="41:46" x14ac:dyDescent="0.35">
      <c r="AO1778" t="s">
        <v>42</v>
      </c>
      <c r="AP1778">
        <v>37</v>
      </c>
      <c r="AQ1778" t="s">
        <v>27</v>
      </c>
      <c r="AR1778" t="e">
        <v>#NAME?</v>
      </c>
      <c r="AS1778">
        <v>37</v>
      </c>
      <c r="AT1778" t="e">
        <v>#NAME?</v>
      </c>
    </row>
    <row r="1779" spans="41:46" x14ac:dyDescent="0.35">
      <c r="AO1779" t="s">
        <v>36</v>
      </c>
      <c r="AP1779">
        <v>37</v>
      </c>
      <c r="AQ1779" t="s">
        <v>27</v>
      </c>
      <c r="AR1779" t="e">
        <v>#NAME?</v>
      </c>
      <c r="AS1779">
        <v>37</v>
      </c>
      <c r="AT1779" t="e">
        <v>#NAME?</v>
      </c>
    </row>
    <row r="1780" spans="41:46" x14ac:dyDescent="0.35">
      <c r="AO1780" t="s">
        <v>26</v>
      </c>
      <c r="AP1780">
        <v>37</v>
      </c>
      <c r="AQ1780" t="s">
        <v>27</v>
      </c>
      <c r="AR1780" t="e">
        <v>#NAME?</v>
      </c>
      <c r="AS1780">
        <v>37</v>
      </c>
      <c r="AT1780" t="e">
        <v>#NAME?</v>
      </c>
    </row>
    <row r="1781" spans="41:46" x14ac:dyDescent="0.35">
      <c r="AO1781" t="s">
        <v>36</v>
      </c>
      <c r="AP1781">
        <v>37</v>
      </c>
      <c r="AQ1781" t="s">
        <v>27</v>
      </c>
      <c r="AR1781" t="e">
        <v>#NAME?</v>
      </c>
      <c r="AS1781">
        <v>37</v>
      </c>
      <c r="AT1781" t="e">
        <v>#NAME?</v>
      </c>
    </row>
    <row r="1782" spans="41:46" x14ac:dyDescent="0.35">
      <c r="AO1782" t="s">
        <v>36</v>
      </c>
      <c r="AP1782">
        <v>37</v>
      </c>
      <c r="AQ1782" t="s">
        <v>27</v>
      </c>
      <c r="AR1782" t="e">
        <v>#NAME?</v>
      </c>
      <c r="AS1782">
        <v>37</v>
      </c>
      <c r="AT1782" t="e">
        <v>#NAME?</v>
      </c>
    </row>
    <row r="1783" spans="41:46" x14ac:dyDescent="0.35">
      <c r="AO1783" t="s">
        <v>42</v>
      </c>
      <c r="AP1783">
        <v>37</v>
      </c>
      <c r="AQ1783" t="s">
        <v>27</v>
      </c>
      <c r="AR1783" t="e">
        <v>#NAME?</v>
      </c>
      <c r="AS1783">
        <v>37</v>
      </c>
      <c r="AT1783" t="e">
        <v>#NAME?</v>
      </c>
    </row>
    <row r="1784" spans="41:46" x14ac:dyDescent="0.35">
      <c r="AO1784" t="s">
        <v>28</v>
      </c>
      <c r="AP1784">
        <v>37</v>
      </c>
      <c r="AQ1784" t="s">
        <v>27</v>
      </c>
      <c r="AR1784" t="e">
        <v>#NAME?</v>
      </c>
      <c r="AS1784">
        <v>37</v>
      </c>
      <c r="AT1784" t="e">
        <v>#NAME?</v>
      </c>
    </row>
    <row r="1785" spans="41:46" x14ac:dyDescent="0.35">
      <c r="AO1785" t="s">
        <v>34</v>
      </c>
      <c r="AP1785">
        <v>37</v>
      </c>
      <c r="AQ1785" t="s">
        <v>27</v>
      </c>
      <c r="AR1785" t="e">
        <v>#NAME?</v>
      </c>
      <c r="AS1785">
        <v>37</v>
      </c>
      <c r="AT1785" t="e">
        <v>#NAME?</v>
      </c>
    </row>
    <row r="1786" spans="41:46" x14ac:dyDescent="0.35">
      <c r="AO1786" t="s">
        <v>44</v>
      </c>
      <c r="AP1786">
        <v>37</v>
      </c>
      <c r="AQ1786" t="s">
        <v>27</v>
      </c>
      <c r="AR1786" t="e">
        <v>#NAME?</v>
      </c>
      <c r="AS1786">
        <v>37</v>
      </c>
      <c r="AT1786" t="e">
        <v>#NAME?</v>
      </c>
    </row>
    <row r="1787" spans="41:46" x14ac:dyDescent="0.35">
      <c r="AO1787" t="s">
        <v>26</v>
      </c>
      <c r="AP1787">
        <v>37</v>
      </c>
      <c r="AQ1787" t="s">
        <v>27</v>
      </c>
      <c r="AR1787" t="e">
        <v>#NAME?</v>
      </c>
      <c r="AS1787">
        <v>37</v>
      </c>
      <c r="AT1787" t="e">
        <v>#NAME?</v>
      </c>
    </row>
    <row r="1788" spans="41:46" x14ac:dyDescent="0.35">
      <c r="AO1788" t="s">
        <v>34</v>
      </c>
      <c r="AP1788">
        <v>37</v>
      </c>
      <c r="AQ1788" t="s">
        <v>27</v>
      </c>
      <c r="AR1788" t="e">
        <v>#NAME?</v>
      </c>
      <c r="AS1788">
        <v>37</v>
      </c>
      <c r="AT1788" t="e">
        <v>#NAME?</v>
      </c>
    </row>
    <row r="1789" spans="41:46" x14ac:dyDescent="0.35">
      <c r="AO1789" t="s">
        <v>32</v>
      </c>
      <c r="AP1789">
        <v>37</v>
      </c>
      <c r="AQ1789" t="s">
        <v>27</v>
      </c>
      <c r="AR1789" t="e">
        <v>#NAME?</v>
      </c>
      <c r="AS1789">
        <v>37</v>
      </c>
      <c r="AT1789" t="e">
        <v>#NAME?</v>
      </c>
    </row>
    <row r="1790" spans="41:46" x14ac:dyDescent="0.35">
      <c r="AO1790" t="s">
        <v>34</v>
      </c>
      <c r="AP1790">
        <v>37</v>
      </c>
      <c r="AQ1790" t="s">
        <v>27</v>
      </c>
      <c r="AR1790" t="e">
        <v>#NAME?</v>
      </c>
      <c r="AS1790">
        <v>37</v>
      </c>
      <c r="AT1790" t="e">
        <v>#NAME?</v>
      </c>
    </row>
    <row r="1791" spans="41:46" x14ac:dyDescent="0.35">
      <c r="AO1791" t="s">
        <v>34</v>
      </c>
      <c r="AP1791">
        <v>37</v>
      </c>
      <c r="AQ1791" t="s">
        <v>27</v>
      </c>
      <c r="AR1791" t="e">
        <v>#NAME?</v>
      </c>
      <c r="AS1791">
        <v>37</v>
      </c>
      <c r="AT1791" t="e">
        <v>#NAME?</v>
      </c>
    </row>
    <row r="1792" spans="41:46" x14ac:dyDescent="0.35">
      <c r="AO1792" t="s">
        <v>32</v>
      </c>
      <c r="AP1792">
        <v>37</v>
      </c>
      <c r="AQ1792" t="s">
        <v>27</v>
      </c>
      <c r="AR1792" t="e">
        <v>#NAME?</v>
      </c>
      <c r="AS1792">
        <v>37</v>
      </c>
      <c r="AT1792" t="e">
        <v>#NAME?</v>
      </c>
    </row>
    <row r="1793" spans="41:46" x14ac:dyDescent="0.35">
      <c r="AO1793" t="s">
        <v>34</v>
      </c>
      <c r="AP1793">
        <v>37</v>
      </c>
      <c r="AQ1793" t="s">
        <v>27</v>
      </c>
      <c r="AR1793" t="e">
        <v>#NAME?</v>
      </c>
      <c r="AS1793">
        <v>37</v>
      </c>
      <c r="AT1793" t="e">
        <v>#NAME?</v>
      </c>
    </row>
    <row r="1794" spans="41:46" x14ac:dyDescent="0.35">
      <c r="AO1794" t="s">
        <v>42</v>
      </c>
      <c r="AP1794">
        <v>37</v>
      </c>
      <c r="AQ1794" t="s">
        <v>27</v>
      </c>
      <c r="AR1794" t="e">
        <v>#NAME?</v>
      </c>
      <c r="AS1794">
        <v>37</v>
      </c>
      <c r="AT1794" t="e">
        <v>#NAME?</v>
      </c>
    </row>
    <row r="1795" spans="41:46" x14ac:dyDescent="0.35">
      <c r="AO1795" t="s">
        <v>30</v>
      </c>
      <c r="AP1795">
        <v>37</v>
      </c>
      <c r="AQ1795" t="s">
        <v>27</v>
      </c>
      <c r="AR1795" t="e">
        <v>#NAME?</v>
      </c>
      <c r="AS1795">
        <v>37</v>
      </c>
      <c r="AT1795" t="e">
        <v>#NAME?</v>
      </c>
    </row>
    <row r="1796" spans="41:46" x14ac:dyDescent="0.35">
      <c r="AO1796" t="s">
        <v>28</v>
      </c>
      <c r="AP1796">
        <v>37</v>
      </c>
      <c r="AQ1796" t="s">
        <v>27</v>
      </c>
      <c r="AR1796" t="e">
        <v>#NAME?</v>
      </c>
      <c r="AS1796">
        <v>37</v>
      </c>
      <c r="AT1796" t="e">
        <v>#NAME?</v>
      </c>
    </row>
    <row r="1797" spans="41:46" x14ac:dyDescent="0.35">
      <c r="AO1797" t="s">
        <v>32</v>
      </c>
      <c r="AP1797">
        <v>37</v>
      </c>
      <c r="AQ1797" t="s">
        <v>27</v>
      </c>
      <c r="AR1797" t="e">
        <v>#NAME?</v>
      </c>
      <c r="AS1797">
        <v>37</v>
      </c>
      <c r="AT1797" t="e">
        <v>#NAME?</v>
      </c>
    </row>
    <row r="1798" spans="41:46" x14ac:dyDescent="0.35">
      <c r="AO1798" t="s">
        <v>26</v>
      </c>
      <c r="AP1798">
        <v>37</v>
      </c>
      <c r="AQ1798" t="s">
        <v>27</v>
      </c>
      <c r="AR1798" t="e">
        <v>#NAME?</v>
      </c>
      <c r="AS1798">
        <v>37</v>
      </c>
      <c r="AT1798" t="e">
        <v>#NAME?</v>
      </c>
    </row>
    <row r="1799" spans="41:46" x14ac:dyDescent="0.35">
      <c r="AO1799" t="s">
        <v>36</v>
      </c>
      <c r="AP1799">
        <v>37</v>
      </c>
      <c r="AQ1799" t="s">
        <v>27</v>
      </c>
      <c r="AR1799" t="e">
        <v>#NAME?</v>
      </c>
      <c r="AS1799">
        <v>37</v>
      </c>
      <c r="AT1799" t="e">
        <v>#NAME?</v>
      </c>
    </row>
    <row r="1800" spans="41:46" x14ac:dyDescent="0.35">
      <c r="AO1800" t="s">
        <v>42</v>
      </c>
      <c r="AP1800">
        <v>37</v>
      </c>
      <c r="AQ1800" t="s">
        <v>27</v>
      </c>
      <c r="AR1800" t="e">
        <v>#NAME?</v>
      </c>
      <c r="AS1800">
        <v>37</v>
      </c>
      <c r="AT1800" t="e">
        <v>#NAME?</v>
      </c>
    </row>
    <row r="1801" spans="41:46" x14ac:dyDescent="0.35">
      <c r="AO1801" t="s">
        <v>32</v>
      </c>
      <c r="AP1801">
        <v>37</v>
      </c>
      <c r="AQ1801" t="s">
        <v>27</v>
      </c>
      <c r="AR1801" t="e">
        <v>#NAME?</v>
      </c>
      <c r="AS1801">
        <v>37</v>
      </c>
      <c r="AT1801" t="e">
        <v>#NAME?</v>
      </c>
    </row>
    <row r="1802" spans="41:46" x14ac:dyDescent="0.35">
      <c r="AO1802" t="s">
        <v>44</v>
      </c>
      <c r="AP1802">
        <v>37</v>
      </c>
      <c r="AQ1802" t="s">
        <v>27</v>
      </c>
      <c r="AR1802" t="e">
        <v>#NAME?</v>
      </c>
      <c r="AS1802">
        <v>37</v>
      </c>
      <c r="AT1802" t="e">
        <v>#NAME?</v>
      </c>
    </row>
    <row r="1803" spans="41:46" x14ac:dyDescent="0.35">
      <c r="AO1803" t="s">
        <v>42</v>
      </c>
      <c r="AP1803">
        <v>37</v>
      </c>
      <c r="AQ1803" t="s">
        <v>27</v>
      </c>
      <c r="AR1803" t="e">
        <v>#NAME?</v>
      </c>
      <c r="AS1803">
        <v>37</v>
      </c>
      <c r="AT1803" t="e">
        <v>#NAME?</v>
      </c>
    </row>
    <row r="1804" spans="41:46" x14ac:dyDescent="0.35">
      <c r="AO1804" t="s">
        <v>37</v>
      </c>
      <c r="AP1804">
        <v>36</v>
      </c>
      <c r="AQ1804" t="s">
        <v>27</v>
      </c>
      <c r="AR1804" t="e">
        <v>#NAME?</v>
      </c>
      <c r="AS1804">
        <v>36</v>
      </c>
      <c r="AT1804" t="e">
        <v>#NAME?</v>
      </c>
    </row>
    <row r="1805" spans="41:46" x14ac:dyDescent="0.35">
      <c r="AO1805" t="s">
        <v>26</v>
      </c>
      <c r="AP1805">
        <v>36</v>
      </c>
      <c r="AQ1805" t="s">
        <v>27</v>
      </c>
      <c r="AR1805" t="e">
        <v>#NAME?</v>
      </c>
      <c r="AS1805">
        <v>36</v>
      </c>
      <c r="AT1805" t="e">
        <v>#NAME?</v>
      </c>
    </row>
    <row r="1806" spans="41:46" x14ac:dyDescent="0.35">
      <c r="AO1806" t="s">
        <v>37</v>
      </c>
      <c r="AP1806">
        <v>36</v>
      </c>
      <c r="AQ1806" t="s">
        <v>27</v>
      </c>
      <c r="AR1806" t="e">
        <v>#NAME?</v>
      </c>
      <c r="AS1806">
        <v>36</v>
      </c>
      <c r="AT1806" t="e">
        <v>#NAME?</v>
      </c>
    </row>
    <row r="1807" spans="41:46" x14ac:dyDescent="0.35">
      <c r="AO1807" t="s">
        <v>35</v>
      </c>
      <c r="AP1807">
        <v>36</v>
      </c>
      <c r="AQ1807" t="s">
        <v>27</v>
      </c>
      <c r="AR1807" t="e">
        <v>#NAME?</v>
      </c>
      <c r="AS1807">
        <v>36</v>
      </c>
      <c r="AT1807" t="e">
        <v>#NAME?</v>
      </c>
    </row>
    <row r="1808" spans="41:46" x14ac:dyDescent="0.35">
      <c r="AO1808" t="s">
        <v>32</v>
      </c>
      <c r="AP1808">
        <v>36</v>
      </c>
      <c r="AQ1808" t="s">
        <v>27</v>
      </c>
      <c r="AR1808" t="e">
        <v>#NAME?</v>
      </c>
      <c r="AS1808">
        <v>36</v>
      </c>
      <c r="AT1808" t="e">
        <v>#NAME?</v>
      </c>
    </row>
    <row r="1809" spans="41:46" x14ac:dyDescent="0.35">
      <c r="AO1809" t="s">
        <v>37</v>
      </c>
      <c r="AP1809">
        <v>36</v>
      </c>
      <c r="AQ1809" t="s">
        <v>27</v>
      </c>
      <c r="AR1809" t="e">
        <v>#NAME?</v>
      </c>
      <c r="AS1809">
        <v>36</v>
      </c>
      <c r="AT1809" t="e">
        <v>#NAME?</v>
      </c>
    </row>
    <row r="1810" spans="41:46" x14ac:dyDescent="0.35">
      <c r="AO1810" t="s">
        <v>30</v>
      </c>
      <c r="AP1810">
        <v>36</v>
      </c>
      <c r="AQ1810" t="s">
        <v>27</v>
      </c>
      <c r="AR1810" t="e">
        <v>#NAME?</v>
      </c>
      <c r="AS1810">
        <v>36</v>
      </c>
      <c r="AT1810" t="e">
        <v>#NAME?</v>
      </c>
    </row>
    <row r="1811" spans="41:46" x14ac:dyDescent="0.35">
      <c r="AO1811" t="s">
        <v>26</v>
      </c>
      <c r="AP1811">
        <v>36</v>
      </c>
      <c r="AQ1811" t="s">
        <v>27</v>
      </c>
      <c r="AR1811" t="e">
        <v>#NAME?</v>
      </c>
      <c r="AS1811">
        <v>36</v>
      </c>
      <c r="AT1811" t="e">
        <v>#NAME?</v>
      </c>
    </row>
    <row r="1812" spans="41:46" x14ac:dyDescent="0.35">
      <c r="AO1812" t="s">
        <v>30</v>
      </c>
      <c r="AP1812">
        <v>36</v>
      </c>
      <c r="AQ1812" t="s">
        <v>27</v>
      </c>
      <c r="AR1812" t="e">
        <v>#NAME?</v>
      </c>
      <c r="AS1812">
        <v>36</v>
      </c>
      <c r="AT1812" t="e">
        <v>#NAME?</v>
      </c>
    </row>
    <row r="1813" spans="41:46" x14ac:dyDescent="0.35">
      <c r="AO1813" t="s">
        <v>28</v>
      </c>
      <c r="AP1813">
        <v>36</v>
      </c>
      <c r="AQ1813" t="s">
        <v>27</v>
      </c>
      <c r="AR1813" t="e">
        <v>#NAME?</v>
      </c>
      <c r="AS1813">
        <v>36</v>
      </c>
      <c r="AT1813" t="e">
        <v>#NAME?</v>
      </c>
    </row>
    <row r="1814" spans="41:46" x14ac:dyDescent="0.35">
      <c r="AO1814" t="s">
        <v>26</v>
      </c>
      <c r="AP1814">
        <v>36</v>
      </c>
      <c r="AQ1814" t="s">
        <v>27</v>
      </c>
      <c r="AR1814" t="e">
        <v>#NAME?</v>
      </c>
      <c r="AS1814">
        <v>36</v>
      </c>
      <c r="AT1814" t="e">
        <v>#NAME?</v>
      </c>
    </row>
    <row r="1815" spans="41:46" x14ac:dyDescent="0.35">
      <c r="AO1815" t="s">
        <v>30</v>
      </c>
      <c r="AP1815">
        <v>36</v>
      </c>
      <c r="AQ1815" t="s">
        <v>27</v>
      </c>
      <c r="AR1815" t="e">
        <v>#NAME?</v>
      </c>
      <c r="AS1815">
        <v>36</v>
      </c>
      <c r="AT1815" t="e">
        <v>#NAME?</v>
      </c>
    </row>
    <row r="1816" spans="41:46" x14ac:dyDescent="0.35">
      <c r="AO1816" t="s">
        <v>32</v>
      </c>
      <c r="AP1816">
        <v>36</v>
      </c>
      <c r="AQ1816" t="s">
        <v>27</v>
      </c>
      <c r="AR1816" t="e">
        <v>#NAME?</v>
      </c>
      <c r="AS1816">
        <v>36</v>
      </c>
      <c r="AT1816" t="e">
        <v>#NAME?</v>
      </c>
    </row>
    <row r="1817" spans="41:46" x14ac:dyDescent="0.35">
      <c r="AO1817" t="s">
        <v>37</v>
      </c>
      <c r="AP1817">
        <v>36</v>
      </c>
      <c r="AQ1817" t="s">
        <v>27</v>
      </c>
      <c r="AR1817" t="e">
        <v>#NAME?</v>
      </c>
      <c r="AS1817">
        <v>36</v>
      </c>
      <c r="AT1817" t="e">
        <v>#NAME?</v>
      </c>
    </row>
    <row r="1818" spans="41:46" x14ac:dyDescent="0.35">
      <c r="AO1818" t="s">
        <v>37</v>
      </c>
      <c r="AP1818">
        <v>36</v>
      </c>
      <c r="AQ1818" t="s">
        <v>27</v>
      </c>
      <c r="AR1818" t="e">
        <v>#NAME?</v>
      </c>
      <c r="AS1818">
        <v>36</v>
      </c>
      <c r="AT1818" t="e">
        <v>#NAME?</v>
      </c>
    </row>
    <row r="1819" spans="41:46" x14ac:dyDescent="0.35">
      <c r="AO1819" t="s">
        <v>28</v>
      </c>
      <c r="AP1819">
        <v>36</v>
      </c>
      <c r="AQ1819" t="s">
        <v>27</v>
      </c>
      <c r="AR1819" t="e">
        <v>#NAME?</v>
      </c>
      <c r="AS1819">
        <v>36</v>
      </c>
      <c r="AT1819" t="e">
        <v>#NAME?</v>
      </c>
    </row>
    <row r="1820" spans="41:46" x14ac:dyDescent="0.35">
      <c r="AO1820" t="s">
        <v>34</v>
      </c>
      <c r="AP1820">
        <v>36</v>
      </c>
      <c r="AQ1820" t="s">
        <v>27</v>
      </c>
      <c r="AR1820" t="e">
        <v>#NAME?</v>
      </c>
      <c r="AS1820">
        <v>36</v>
      </c>
      <c r="AT1820" t="e">
        <v>#NAME?</v>
      </c>
    </row>
    <row r="1821" spans="41:46" x14ac:dyDescent="0.35">
      <c r="AO1821" t="s">
        <v>28</v>
      </c>
      <c r="AP1821">
        <v>36</v>
      </c>
      <c r="AQ1821" t="s">
        <v>27</v>
      </c>
      <c r="AR1821" t="e">
        <v>#NAME?</v>
      </c>
      <c r="AS1821">
        <v>36</v>
      </c>
      <c r="AT1821" t="e">
        <v>#NAME?</v>
      </c>
    </row>
    <row r="1822" spans="41:46" x14ac:dyDescent="0.35">
      <c r="AO1822" t="s">
        <v>44</v>
      </c>
      <c r="AP1822">
        <v>36</v>
      </c>
      <c r="AQ1822" t="s">
        <v>27</v>
      </c>
      <c r="AR1822" t="e">
        <v>#NAME?</v>
      </c>
      <c r="AS1822">
        <v>36</v>
      </c>
      <c r="AT1822" t="e">
        <v>#NAME?</v>
      </c>
    </row>
    <row r="1823" spans="41:46" x14ac:dyDescent="0.35">
      <c r="AO1823" t="s">
        <v>32</v>
      </c>
      <c r="AP1823">
        <v>36</v>
      </c>
      <c r="AQ1823" t="s">
        <v>27</v>
      </c>
      <c r="AR1823" t="e">
        <v>#NAME?</v>
      </c>
      <c r="AS1823">
        <v>36</v>
      </c>
      <c r="AT1823" t="e">
        <v>#NAME?</v>
      </c>
    </row>
    <row r="1824" spans="41:46" x14ac:dyDescent="0.35">
      <c r="AO1824" t="s">
        <v>35</v>
      </c>
      <c r="AP1824">
        <v>36</v>
      </c>
      <c r="AQ1824" t="s">
        <v>27</v>
      </c>
      <c r="AR1824" t="e">
        <v>#NAME?</v>
      </c>
      <c r="AS1824">
        <v>36</v>
      </c>
      <c r="AT1824" t="e">
        <v>#NAME?</v>
      </c>
    </row>
    <row r="1825" spans="41:46" x14ac:dyDescent="0.35">
      <c r="AO1825" t="s">
        <v>28</v>
      </c>
      <c r="AP1825">
        <v>36</v>
      </c>
      <c r="AQ1825" t="s">
        <v>27</v>
      </c>
      <c r="AR1825" t="e">
        <v>#NAME?</v>
      </c>
      <c r="AS1825">
        <v>36</v>
      </c>
      <c r="AT1825" t="e">
        <v>#NAME?</v>
      </c>
    </row>
    <row r="1826" spans="41:46" x14ac:dyDescent="0.35">
      <c r="AO1826" t="s">
        <v>26</v>
      </c>
      <c r="AP1826">
        <v>36</v>
      </c>
      <c r="AQ1826" t="s">
        <v>27</v>
      </c>
      <c r="AR1826" t="e">
        <v>#NAME?</v>
      </c>
      <c r="AS1826">
        <v>36</v>
      </c>
      <c r="AT1826" t="e">
        <v>#NAME?</v>
      </c>
    </row>
    <row r="1827" spans="41:46" x14ac:dyDescent="0.35">
      <c r="AO1827" t="s">
        <v>26</v>
      </c>
      <c r="AP1827">
        <v>36</v>
      </c>
      <c r="AQ1827" t="s">
        <v>27</v>
      </c>
      <c r="AR1827" t="e">
        <v>#NAME?</v>
      </c>
      <c r="AS1827">
        <v>36</v>
      </c>
      <c r="AT1827" t="e">
        <v>#NAME?</v>
      </c>
    </row>
    <row r="1828" spans="41:46" x14ac:dyDescent="0.35">
      <c r="AO1828" t="s">
        <v>44</v>
      </c>
      <c r="AP1828">
        <v>36</v>
      </c>
      <c r="AQ1828" t="s">
        <v>27</v>
      </c>
      <c r="AR1828" t="e">
        <v>#NAME?</v>
      </c>
      <c r="AS1828">
        <v>36</v>
      </c>
      <c r="AT1828" t="e">
        <v>#NAME?</v>
      </c>
    </row>
    <row r="1829" spans="41:46" x14ac:dyDescent="0.35">
      <c r="AO1829" t="s">
        <v>34</v>
      </c>
      <c r="AP1829">
        <v>36</v>
      </c>
      <c r="AQ1829" t="s">
        <v>27</v>
      </c>
      <c r="AR1829" t="e">
        <v>#NAME?</v>
      </c>
      <c r="AS1829">
        <v>36</v>
      </c>
      <c r="AT1829" t="e">
        <v>#NAME?</v>
      </c>
    </row>
    <row r="1830" spans="41:46" x14ac:dyDescent="0.35">
      <c r="AO1830" t="s">
        <v>37</v>
      </c>
      <c r="AP1830">
        <v>36</v>
      </c>
      <c r="AQ1830" t="s">
        <v>27</v>
      </c>
      <c r="AR1830" t="e">
        <v>#NAME?</v>
      </c>
      <c r="AS1830">
        <v>36</v>
      </c>
      <c r="AT1830" t="e">
        <v>#NAME?</v>
      </c>
    </row>
    <row r="1831" spans="41:46" x14ac:dyDescent="0.35">
      <c r="AO1831" t="s">
        <v>30</v>
      </c>
      <c r="AP1831">
        <v>36</v>
      </c>
      <c r="AQ1831" t="s">
        <v>27</v>
      </c>
      <c r="AR1831" t="e">
        <v>#NAME?</v>
      </c>
      <c r="AS1831">
        <v>36</v>
      </c>
      <c r="AT1831" t="e">
        <v>#NAME?</v>
      </c>
    </row>
    <row r="1832" spans="41:46" x14ac:dyDescent="0.35">
      <c r="AO1832" t="s">
        <v>35</v>
      </c>
      <c r="AP1832">
        <v>36</v>
      </c>
      <c r="AQ1832" t="s">
        <v>27</v>
      </c>
      <c r="AR1832" t="e">
        <v>#NAME?</v>
      </c>
      <c r="AS1832">
        <v>36</v>
      </c>
      <c r="AT1832" t="e">
        <v>#NAME?</v>
      </c>
    </row>
    <row r="1833" spans="41:46" x14ac:dyDescent="0.35">
      <c r="AO1833" t="s">
        <v>36</v>
      </c>
      <c r="AP1833">
        <v>36</v>
      </c>
      <c r="AQ1833" t="s">
        <v>27</v>
      </c>
      <c r="AR1833" t="e">
        <v>#NAME?</v>
      </c>
      <c r="AS1833">
        <v>36</v>
      </c>
      <c r="AT1833" t="e">
        <v>#NAME?</v>
      </c>
    </row>
    <row r="1834" spans="41:46" x14ac:dyDescent="0.35">
      <c r="AO1834" t="s">
        <v>42</v>
      </c>
      <c r="AP1834">
        <v>36</v>
      </c>
      <c r="AQ1834" t="s">
        <v>27</v>
      </c>
      <c r="AR1834" t="e">
        <v>#NAME?</v>
      </c>
      <c r="AS1834">
        <v>36</v>
      </c>
      <c r="AT1834" t="e">
        <v>#NAME?</v>
      </c>
    </row>
    <row r="1835" spans="41:46" x14ac:dyDescent="0.35">
      <c r="AO1835" t="s">
        <v>26</v>
      </c>
      <c r="AP1835">
        <v>36</v>
      </c>
      <c r="AQ1835" t="s">
        <v>27</v>
      </c>
      <c r="AR1835" t="e">
        <v>#NAME?</v>
      </c>
      <c r="AS1835">
        <v>36</v>
      </c>
      <c r="AT1835" t="e">
        <v>#NAME?</v>
      </c>
    </row>
    <row r="1836" spans="41:46" x14ac:dyDescent="0.35">
      <c r="AO1836" t="s">
        <v>32</v>
      </c>
      <c r="AP1836">
        <v>36</v>
      </c>
      <c r="AQ1836" t="s">
        <v>27</v>
      </c>
      <c r="AR1836" t="e">
        <v>#NAME?</v>
      </c>
      <c r="AS1836">
        <v>36</v>
      </c>
      <c r="AT1836" t="e">
        <v>#NAME?</v>
      </c>
    </row>
    <row r="1837" spans="41:46" x14ac:dyDescent="0.35">
      <c r="AO1837" t="s">
        <v>34</v>
      </c>
      <c r="AP1837">
        <v>36</v>
      </c>
      <c r="AQ1837" t="s">
        <v>27</v>
      </c>
      <c r="AR1837" t="e">
        <v>#NAME?</v>
      </c>
      <c r="AS1837">
        <v>36</v>
      </c>
      <c r="AT1837" t="e">
        <v>#NAME?</v>
      </c>
    </row>
    <row r="1838" spans="41:46" x14ac:dyDescent="0.35">
      <c r="AO1838" t="s">
        <v>30</v>
      </c>
      <c r="AP1838">
        <v>36</v>
      </c>
      <c r="AQ1838" t="s">
        <v>27</v>
      </c>
      <c r="AR1838" t="e">
        <v>#NAME?</v>
      </c>
      <c r="AS1838">
        <v>36</v>
      </c>
      <c r="AT1838" t="e">
        <v>#NAME?</v>
      </c>
    </row>
    <row r="1839" spans="41:46" x14ac:dyDescent="0.35">
      <c r="AO1839" t="s">
        <v>28</v>
      </c>
      <c r="AP1839">
        <v>36</v>
      </c>
      <c r="AQ1839" t="s">
        <v>27</v>
      </c>
      <c r="AR1839" t="e">
        <v>#NAME?</v>
      </c>
      <c r="AS1839">
        <v>36</v>
      </c>
      <c r="AT1839" t="e">
        <v>#NAME?</v>
      </c>
    </row>
    <row r="1840" spans="41:46" x14ac:dyDescent="0.35">
      <c r="AO1840" t="s">
        <v>37</v>
      </c>
      <c r="AP1840">
        <v>36</v>
      </c>
      <c r="AQ1840" t="s">
        <v>27</v>
      </c>
      <c r="AR1840" t="e">
        <v>#NAME?</v>
      </c>
      <c r="AS1840">
        <v>36</v>
      </c>
      <c r="AT1840" t="e">
        <v>#NAME?</v>
      </c>
    </row>
    <row r="1841" spans="41:46" x14ac:dyDescent="0.35">
      <c r="AO1841" t="s">
        <v>44</v>
      </c>
      <c r="AP1841">
        <v>36</v>
      </c>
      <c r="AQ1841" t="s">
        <v>27</v>
      </c>
      <c r="AR1841" t="e">
        <v>#NAME?</v>
      </c>
      <c r="AS1841">
        <v>36</v>
      </c>
      <c r="AT1841" t="e">
        <v>#NAME?</v>
      </c>
    </row>
    <row r="1842" spans="41:46" x14ac:dyDescent="0.35">
      <c r="AO1842" t="s">
        <v>37</v>
      </c>
      <c r="AP1842">
        <v>36</v>
      </c>
      <c r="AQ1842" t="s">
        <v>27</v>
      </c>
      <c r="AR1842" t="e">
        <v>#NAME?</v>
      </c>
      <c r="AS1842">
        <v>36</v>
      </c>
      <c r="AT1842" t="e">
        <v>#NAME?</v>
      </c>
    </row>
    <row r="1843" spans="41:46" x14ac:dyDescent="0.35">
      <c r="AO1843" t="s">
        <v>35</v>
      </c>
      <c r="AP1843">
        <v>36</v>
      </c>
      <c r="AQ1843" t="s">
        <v>27</v>
      </c>
      <c r="AR1843" t="e">
        <v>#NAME?</v>
      </c>
      <c r="AS1843">
        <v>36</v>
      </c>
      <c r="AT1843" t="e">
        <v>#NAME?</v>
      </c>
    </row>
    <row r="1844" spans="41:46" x14ac:dyDescent="0.35">
      <c r="AO1844" t="s">
        <v>30</v>
      </c>
      <c r="AP1844">
        <v>36</v>
      </c>
      <c r="AQ1844" t="s">
        <v>27</v>
      </c>
      <c r="AR1844" t="e">
        <v>#NAME?</v>
      </c>
      <c r="AS1844">
        <v>36</v>
      </c>
      <c r="AT1844" t="e">
        <v>#NAME?</v>
      </c>
    </row>
    <row r="1845" spans="41:46" x14ac:dyDescent="0.35">
      <c r="AO1845" t="s">
        <v>44</v>
      </c>
      <c r="AP1845">
        <v>36</v>
      </c>
      <c r="AQ1845" t="s">
        <v>27</v>
      </c>
      <c r="AR1845" t="e">
        <v>#NAME?</v>
      </c>
      <c r="AS1845">
        <v>36</v>
      </c>
      <c r="AT1845" t="e">
        <v>#NAME?</v>
      </c>
    </row>
    <row r="1846" spans="41:46" x14ac:dyDescent="0.35">
      <c r="AO1846" t="s">
        <v>37</v>
      </c>
      <c r="AP1846">
        <v>35</v>
      </c>
      <c r="AQ1846" t="s">
        <v>27</v>
      </c>
      <c r="AR1846" t="e">
        <v>#NAME?</v>
      </c>
      <c r="AS1846">
        <v>35</v>
      </c>
      <c r="AT1846" t="e">
        <v>#NAME?</v>
      </c>
    </row>
    <row r="1847" spans="41:46" x14ac:dyDescent="0.35">
      <c r="AO1847" t="s">
        <v>30</v>
      </c>
      <c r="AP1847">
        <v>35</v>
      </c>
      <c r="AQ1847" t="s">
        <v>27</v>
      </c>
      <c r="AR1847" t="e">
        <v>#NAME?</v>
      </c>
      <c r="AS1847">
        <v>35</v>
      </c>
      <c r="AT1847" t="e">
        <v>#NAME?</v>
      </c>
    </row>
    <row r="1848" spans="41:46" x14ac:dyDescent="0.35">
      <c r="AO1848" t="s">
        <v>42</v>
      </c>
      <c r="AP1848">
        <v>35</v>
      </c>
      <c r="AQ1848" t="s">
        <v>27</v>
      </c>
      <c r="AR1848" t="e">
        <v>#NAME?</v>
      </c>
      <c r="AS1848">
        <v>35</v>
      </c>
      <c r="AT1848" t="e">
        <v>#NAME?</v>
      </c>
    </row>
    <row r="1849" spans="41:46" x14ac:dyDescent="0.35">
      <c r="AO1849" t="s">
        <v>42</v>
      </c>
      <c r="AP1849">
        <v>35</v>
      </c>
      <c r="AQ1849" t="s">
        <v>27</v>
      </c>
      <c r="AR1849" t="e">
        <v>#NAME?</v>
      </c>
      <c r="AS1849">
        <v>35</v>
      </c>
      <c r="AT1849" t="e">
        <v>#NAME?</v>
      </c>
    </row>
    <row r="1850" spans="41:46" x14ac:dyDescent="0.35">
      <c r="AO1850" t="s">
        <v>36</v>
      </c>
      <c r="AP1850">
        <v>35</v>
      </c>
      <c r="AQ1850" t="s">
        <v>27</v>
      </c>
      <c r="AR1850" t="e">
        <v>#NAME?</v>
      </c>
      <c r="AS1850">
        <v>35</v>
      </c>
      <c r="AT1850" t="e">
        <v>#NAME?</v>
      </c>
    </row>
    <row r="1851" spans="41:46" x14ac:dyDescent="0.35">
      <c r="AO1851" t="s">
        <v>36</v>
      </c>
      <c r="AP1851">
        <v>35</v>
      </c>
      <c r="AQ1851" t="s">
        <v>27</v>
      </c>
      <c r="AR1851" t="e">
        <v>#NAME?</v>
      </c>
      <c r="AS1851">
        <v>35</v>
      </c>
      <c r="AT1851" t="e">
        <v>#NAME?</v>
      </c>
    </row>
    <row r="1852" spans="41:46" x14ac:dyDescent="0.35">
      <c r="AO1852" t="s">
        <v>34</v>
      </c>
      <c r="AP1852">
        <v>35</v>
      </c>
      <c r="AQ1852" t="s">
        <v>27</v>
      </c>
      <c r="AR1852" t="e">
        <v>#NAME?</v>
      </c>
      <c r="AS1852">
        <v>35</v>
      </c>
      <c r="AT1852" t="e">
        <v>#NAME?</v>
      </c>
    </row>
    <row r="1853" spans="41:46" x14ac:dyDescent="0.35">
      <c r="AO1853" t="s">
        <v>32</v>
      </c>
      <c r="AP1853">
        <v>35</v>
      </c>
      <c r="AQ1853" t="s">
        <v>27</v>
      </c>
      <c r="AR1853" t="e">
        <v>#NAME?</v>
      </c>
      <c r="AS1853">
        <v>35</v>
      </c>
      <c r="AT1853" t="e">
        <v>#NAME?</v>
      </c>
    </row>
    <row r="1854" spans="41:46" x14ac:dyDescent="0.35">
      <c r="AO1854" t="s">
        <v>44</v>
      </c>
      <c r="AP1854">
        <v>35</v>
      </c>
      <c r="AQ1854" t="s">
        <v>27</v>
      </c>
      <c r="AR1854" t="e">
        <v>#NAME?</v>
      </c>
      <c r="AS1854">
        <v>35</v>
      </c>
      <c r="AT1854" t="e">
        <v>#NAME?</v>
      </c>
    </row>
    <row r="1855" spans="41:46" x14ac:dyDescent="0.35">
      <c r="AO1855" t="s">
        <v>36</v>
      </c>
      <c r="AP1855">
        <v>35</v>
      </c>
      <c r="AQ1855" t="s">
        <v>27</v>
      </c>
      <c r="AR1855" t="e">
        <v>#NAME?</v>
      </c>
      <c r="AS1855">
        <v>35</v>
      </c>
      <c r="AT1855" t="e">
        <v>#NAME?</v>
      </c>
    </row>
    <row r="1856" spans="41:46" x14ac:dyDescent="0.35">
      <c r="AO1856" t="s">
        <v>30</v>
      </c>
      <c r="AP1856">
        <v>35</v>
      </c>
      <c r="AQ1856" t="s">
        <v>27</v>
      </c>
      <c r="AR1856" t="e">
        <v>#NAME?</v>
      </c>
      <c r="AS1856">
        <v>35</v>
      </c>
      <c r="AT1856" t="e">
        <v>#NAME?</v>
      </c>
    </row>
    <row r="1857" spans="41:46" x14ac:dyDescent="0.35">
      <c r="AO1857" t="s">
        <v>28</v>
      </c>
      <c r="AP1857">
        <v>35</v>
      </c>
      <c r="AQ1857" t="s">
        <v>27</v>
      </c>
      <c r="AR1857" t="e">
        <v>#NAME?</v>
      </c>
      <c r="AS1857">
        <v>35</v>
      </c>
      <c r="AT1857" t="e">
        <v>#NAME?</v>
      </c>
    </row>
    <row r="1858" spans="41:46" x14ac:dyDescent="0.35">
      <c r="AO1858" t="s">
        <v>36</v>
      </c>
      <c r="AP1858">
        <v>35</v>
      </c>
      <c r="AQ1858" t="s">
        <v>27</v>
      </c>
      <c r="AR1858" t="e">
        <v>#NAME?</v>
      </c>
      <c r="AS1858">
        <v>35</v>
      </c>
      <c r="AT1858" t="e">
        <v>#NAME?</v>
      </c>
    </row>
    <row r="1859" spans="41:46" x14ac:dyDescent="0.35">
      <c r="AO1859" t="s">
        <v>36</v>
      </c>
      <c r="AP1859">
        <v>35</v>
      </c>
      <c r="AQ1859" t="s">
        <v>27</v>
      </c>
      <c r="AR1859" t="e">
        <v>#NAME?</v>
      </c>
      <c r="AS1859">
        <v>35</v>
      </c>
      <c r="AT1859" t="e">
        <v>#NAME?</v>
      </c>
    </row>
    <row r="1860" spans="41:46" x14ac:dyDescent="0.35">
      <c r="AO1860" t="s">
        <v>44</v>
      </c>
      <c r="AP1860">
        <v>35</v>
      </c>
      <c r="AQ1860" t="s">
        <v>27</v>
      </c>
      <c r="AR1860" t="e">
        <v>#NAME?</v>
      </c>
      <c r="AS1860">
        <v>35</v>
      </c>
      <c r="AT1860" t="e">
        <v>#NAME?</v>
      </c>
    </row>
    <row r="1861" spans="41:46" x14ac:dyDescent="0.35">
      <c r="AO1861" t="s">
        <v>34</v>
      </c>
      <c r="AP1861">
        <v>35</v>
      </c>
      <c r="AQ1861" t="s">
        <v>27</v>
      </c>
      <c r="AR1861" t="e">
        <v>#NAME?</v>
      </c>
      <c r="AS1861">
        <v>35</v>
      </c>
      <c r="AT1861" t="e">
        <v>#NAME?</v>
      </c>
    </row>
    <row r="1862" spans="41:46" x14ac:dyDescent="0.35">
      <c r="AO1862" t="s">
        <v>30</v>
      </c>
      <c r="AP1862">
        <v>35</v>
      </c>
      <c r="AQ1862" t="s">
        <v>27</v>
      </c>
      <c r="AR1862" t="e">
        <v>#NAME?</v>
      </c>
      <c r="AS1862">
        <v>35</v>
      </c>
      <c r="AT1862" t="e">
        <v>#NAME?</v>
      </c>
    </row>
    <row r="1863" spans="41:46" x14ac:dyDescent="0.35">
      <c r="AO1863" t="s">
        <v>37</v>
      </c>
      <c r="AP1863">
        <v>35</v>
      </c>
      <c r="AQ1863" t="s">
        <v>27</v>
      </c>
      <c r="AR1863" t="e">
        <v>#NAME?</v>
      </c>
      <c r="AS1863">
        <v>35</v>
      </c>
      <c r="AT1863" t="e">
        <v>#NAME?</v>
      </c>
    </row>
    <row r="1864" spans="41:46" x14ac:dyDescent="0.35">
      <c r="AO1864" t="s">
        <v>32</v>
      </c>
      <c r="AP1864">
        <v>35</v>
      </c>
      <c r="AQ1864" t="s">
        <v>27</v>
      </c>
      <c r="AR1864" t="e">
        <v>#NAME?</v>
      </c>
      <c r="AS1864">
        <v>35</v>
      </c>
      <c r="AT1864" t="e">
        <v>#NAME?</v>
      </c>
    </row>
    <row r="1865" spans="41:46" x14ac:dyDescent="0.35">
      <c r="AO1865" t="s">
        <v>37</v>
      </c>
      <c r="AP1865">
        <v>35</v>
      </c>
      <c r="AQ1865" t="s">
        <v>27</v>
      </c>
      <c r="AR1865" t="e">
        <v>#NAME?</v>
      </c>
      <c r="AS1865">
        <v>35</v>
      </c>
      <c r="AT1865" t="e">
        <v>#NAME?</v>
      </c>
    </row>
    <row r="1866" spans="41:46" x14ac:dyDescent="0.35">
      <c r="AO1866" t="s">
        <v>37</v>
      </c>
      <c r="AP1866">
        <v>35</v>
      </c>
      <c r="AQ1866" t="s">
        <v>27</v>
      </c>
      <c r="AR1866" t="e">
        <v>#NAME?</v>
      </c>
      <c r="AS1866">
        <v>35</v>
      </c>
      <c r="AT1866" t="e">
        <v>#NAME?</v>
      </c>
    </row>
    <row r="1867" spans="41:46" x14ac:dyDescent="0.35">
      <c r="AO1867" t="s">
        <v>32</v>
      </c>
      <c r="AP1867">
        <v>35</v>
      </c>
      <c r="AQ1867" t="s">
        <v>27</v>
      </c>
      <c r="AR1867" t="e">
        <v>#NAME?</v>
      </c>
      <c r="AS1867">
        <v>35</v>
      </c>
      <c r="AT1867" t="e">
        <v>#NAME?</v>
      </c>
    </row>
    <row r="1868" spans="41:46" x14ac:dyDescent="0.35">
      <c r="AO1868" t="s">
        <v>34</v>
      </c>
      <c r="AP1868">
        <v>35</v>
      </c>
      <c r="AQ1868" t="s">
        <v>27</v>
      </c>
      <c r="AR1868" t="e">
        <v>#NAME?</v>
      </c>
      <c r="AS1868">
        <v>35</v>
      </c>
      <c r="AT1868" t="e">
        <v>#NAME?</v>
      </c>
    </row>
    <row r="1869" spans="41:46" x14ac:dyDescent="0.35">
      <c r="AO1869" t="s">
        <v>34</v>
      </c>
      <c r="AP1869">
        <v>35</v>
      </c>
      <c r="AQ1869" t="s">
        <v>27</v>
      </c>
      <c r="AR1869" t="e">
        <v>#NAME?</v>
      </c>
      <c r="AS1869">
        <v>35</v>
      </c>
      <c r="AT1869" t="e">
        <v>#NAME?</v>
      </c>
    </row>
    <row r="1870" spans="41:46" x14ac:dyDescent="0.35">
      <c r="AO1870" t="s">
        <v>30</v>
      </c>
      <c r="AP1870">
        <v>35</v>
      </c>
      <c r="AQ1870" t="s">
        <v>27</v>
      </c>
      <c r="AR1870" t="e">
        <v>#NAME?</v>
      </c>
      <c r="AS1870">
        <v>35</v>
      </c>
      <c r="AT1870" t="e">
        <v>#NAME?</v>
      </c>
    </row>
    <row r="1871" spans="41:46" x14ac:dyDescent="0.35">
      <c r="AO1871" t="s">
        <v>32</v>
      </c>
      <c r="AP1871">
        <v>35</v>
      </c>
      <c r="AQ1871" t="s">
        <v>27</v>
      </c>
      <c r="AR1871" t="e">
        <v>#NAME?</v>
      </c>
      <c r="AS1871">
        <v>35</v>
      </c>
      <c r="AT1871" t="e">
        <v>#NAME?</v>
      </c>
    </row>
    <row r="1872" spans="41:46" x14ac:dyDescent="0.35">
      <c r="AO1872" t="s">
        <v>42</v>
      </c>
      <c r="AP1872">
        <v>35</v>
      </c>
      <c r="AQ1872" t="s">
        <v>27</v>
      </c>
      <c r="AR1872" t="e">
        <v>#NAME?</v>
      </c>
      <c r="AS1872">
        <v>35</v>
      </c>
      <c r="AT1872" t="e">
        <v>#NAME?</v>
      </c>
    </row>
    <row r="1873" spans="41:46" x14ac:dyDescent="0.35">
      <c r="AO1873" t="s">
        <v>28</v>
      </c>
      <c r="AP1873">
        <v>35</v>
      </c>
      <c r="AQ1873" t="s">
        <v>27</v>
      </c>
      <c r="AR1873" t="e">
        <v>#NAME?</v>
      </c>
      <c r="AS1873">
        <v>35</v>
      </c>
      <c r="AT1873" t="e">
        <v>#NAME?</v>
      </c>
    </row>
    <row r="1874" spans="41:46" x14ac:dyDescent="0.35">
      <c r="AO1874" t="s">
        <v>34</v>
      </c>
      <c r="AP1874">
        <v>35</v>
      </c>
      <c r="AQ1874" t="s">
        <v>27</v>
      </c>
      <c r="AR1874" t="e">
        <v>#NAME?</v>
      </c>
      <c r="AS1874">
        <v>35</v>
      </c>
      <c r="AT1874" t="e">
        <v>#NAME?</v>
      </c>
    </row>
    <row r="1875" spans="41:46" x14ac:dyDescent="0.35">
      <c r="AO1875" t="s">
        <v>37</v>
      </c>
      <c r="AP1875">
        <v>35</v>
      </c>
      <c r="AQ1875" t="s">
        <v>27</v>
      </c>
      <c r="AR1875" t="e">
        <v>#NAME?</v>
      </c>
      <c r="AS1875">
        <v>35</v>
      </c>
      <c r="AT1875" t="e">
        <v>#NAME?</v>
      </c>
    </row>
    <row r="1876" spans="41:46" x14ac:dyDescent="0.35">
      <c r="AO1876" t="s">
        <v>28</v>
      </c>
      <c r="AP1876">
        <v>35</v>
      </c>
      <c r="AQ1876" t="s">
        <v>27</v>
      </c>
      <c r="AR1876" t="e">
        <v>#NAME?</v>
      </c>
      <c r="AS1876">
        <v>35</v>
      </c>
      <c r="AT1876" t="e">
        <v>#NAME?</v>
      </c>
    </row>
    <row r="1877" spans="41:46" x14ac:dyDescent="0.35">
      <c r="AO1877" t="s">
        <v>26</v>
      </c>
      <c r="AP1877">
        <v>35</v>
      </c>
      <c r="AQ1877" t="s">
        <v>27</v>
      </c>
      <c r="AR1877" t="e">
        <v>#NAME?</v>
      </c>
      <c r="AS1877">
        <v>35</v>
      </c>
      <c r="AT1877" t="e">
        <v>#NAME?</v>
      </c>
    </row>
    <row r="1878" spans="41:46" x14ac:dyDescent="0.35">
      <c r="AO1878" t="s">
        <v>37</v>
      </c>
      <c r="AP1878">
        <v>35</v>
      </c>
      <c r="AQ1878" t="s">
        <v>27</v>
      </c>
      <c r="AR1878" t="e">
        <v>#NAME?</v>
      </c>
      <c r="AS1878">
        <v>35</v>
      </c>
      <c r="AT1878" t="e">
        <v>#NAME?</v>
      </c>
    </row>
    <row r="1879" spans="41:46" x14ac:dyDescent="0.35">
      <c r="AO1879" t="s">
        <v>26</v>
      </c>
      <c r="AP1879">
        <v>35</v>
      </c>
      <c r="AQ1879" t="s">
        <v>27</v>
      </c>
      <c r="AR1879" t="e">
        <v>#NAME?</v>
      </c>
      <c r="AS1879">
        <v>35</v>
      </c>
      <c r="AT1879" t="e">
        <v>#NAME?</v>
      </c>
    </row>
    <row r="1880" spans="41:46" x14ac:dyDescent="0.35">
      <c r="AO1880" t="s">
        <v>36</v>
      </c>
      <c r="AP1880">
        <v>35</v>
      </c>
      <c r="AQ1880" t="s">
        <v>27</v>
      </c>
      <c r="AR1880" t="e">
        <v>#NAME?</v>
      </c>
      <c r="AS1880">
        <v>35</v>
      </c>
      <c r="AT1880" t="e">
        <v>#NAME?</v>
      </c>
    </row>
    <row r="1881" spans="41:46" x14ac:dyDescent="0.35">
      <c r="AO1881" t="s">
        <v>35</v>
      </c>
      <c r="AP1881">
        <v>35</v>
      </c>
      <c r="AQ1881" t="s">
        <v>27</v>
      </c>
      <c r="AR1881" t="e">
        <v>#NAME?</v>
      </c>
      <c r="AS1881">
        <v>35</v>
      </c>
      <c r="AT1881" t="e">
        <v>#NAME?</v>
      </c>
    </row>
    <row r="1882" spans="41:46" x14ac:dyDescent="0.35">
      <c r="AO1882" t="s">
        <v>42</v>
      </c>
      <c r="AP1882">
        <v>35</v>
      </c>
      <c r="AQ1882" t="s">
        <v>27</v>
      </c>
      <c r="AR1882" t="e">
        <v>#NAME?</v>
      </c>
      <c r="AS1882">
        <v>35</v>
      </c>
      <c r="AT1882" t="e">
        <v>#NAME?</v>
      </c>
    </row>
    <row r="1883" spans="41:46" x14ac:dyDescent="0.35">
      <c r="AO1883" t="s">
        <v>34</v>
      </c>
      <c r="AP1883">
        <v>35</v>
      </c>
      <c r="AQ1883" t="s">
        <v>27</v>
      </c>
      <c r="AR1883" t="e">
        <v>#NAME?</v>
      </c>
      <c r="AS1883">
        <v>35</v>
      </c>
      <c r="AT1883" t="e">
        <v>#NAME?</v>
      </c>
    </row>
    <row r="1884" spans="41:46" x14ac:dyDescent="0.35">
      <c r="AO1884" t="s">
        <v>44</v>
      </c>
      <c r="AP1884">
        <v>35</v>
      </c>
      <c r="AQ1884" t="s">
        <v>27</v>
      </c>
      <c r="AR1884" t="e">
        <v>#NAME?</v>
      </c>
      <c r="AS1884">
        <v>35</v>
      </c>
      <c r="AT1884" t="e">
        <v>#NAME?</v>
      </c>
    </row>
    <row r="1885" spans="41:46" x14ac:dyDescent="0.35">
      <c r="AO1885" t="s">
        <v>34</v>
      </c>
      <c r="AP1885">
        <v>35</v>
      </c>
      <c r="AQ1885" t="s">
        <v>27</v>
      </c>
      <c r="AR1885" t="e">
        <v>#NAME?</v>
      </c>
      <c r="AS1885">
        <v>35</v>
      </c>
      <c r="AT1885" t="e">
        <v>#NAME?</v>
      </c>
    </row>
    <row r="1886" spans="41:46" x14ac:dyDescent="0.35">
      <c r="AO1886" t="s">
        <v>42</v>
      </c>
      <c r="AP1886">
        <v>34</v>
      </c>
      <c r="AQ1886" t="s">
        <v>27</v>
      </c>
      <c r="AR1886" t="e">
        <v>#NAME?</v>
      </c>
      <c r="AS1886">
        <v>34</v>
      </c>
      <c r="AT1886" t="e">
        <v>#NAME?</v>
      </c>
    </row>
    <row r="1887" spans="41:46" x14ac:dyDescent="0.35">
      <c r="AO1887" t="s">
        <v>28</v>
      </c>
      <c r="AP1887">
        <v>34</v>
      </c>
      <c r="AQ1887" t="s">
        <v>27</v>
      </c>
      <c r="AR1887" t="e">
        <v>#NAME?</v>
      </c>
      <c r="AS1887">
        <v>34</v>
      </c>
      <c r="AT1887" t="e">
        <v>#NAME?</v>
      </c>
    </row>
    <row r="1888" spans="41:46" x14ac:dyDescent="0.35">
      <c r="AO1888" t="s">
        <v>44</v>
      </c>
      <c r="AP1888">
        <v>34</v>
      </c>
      <c r="AQ1888" t="s">
        <v>27</v>
      </c>
      <c r="AR1888" t="e">
        <v>#NAME?</v>
      </c>
      <c r="AS1888">
        <v>34</v>
      </c>
      <c r="AT1888" t="e">
        <v>#NAME?</v>
      </c>
    </row>
    <row r="1889" spans="41:46" x14ac:dyDescent="0.35">
      <c r="AO1889" t="s">
        <v>28</v>
      </c>
      <c r="AP1889">
        <v>34</v>
      </c>
      <c r="AQ1889" t="s">
        <v>27</v>
      </c>
      <c r="AR1889" t="e">
        <v>#NAME?</v>
      </c>
      <c r="AS1889">
        <v>34</v>
      </c>
      <c r="AT1889" t="e">
        <v>#NAME?</v>
      </c>
    </row>
    <row r="1890" spans="41:46" x14ac:dyDescent="0.35">
      <c r="AO1890" t="s">
        <v>32</v>
      </c>
      <c r="AP1890">
        <v>34</v>
      </c>
      <c r="AQ1890" t="s">
        <v>27</v>
      </c>
      <c r="AR1890" t="e">
        <v>#NAME?</v>
      </c>
      <c r="AS1890">
        <v>34</v>
      </c>
      <c r="AT1890" t="e">
        <v>#NAME?</v>
      </c>
    </row>
    <row r="1891" spans="41:46" x14ac:dyDescent="0.35">
      <c r="AO1891" t="s">
        <v>37</v>
      </c>
      <c r="AP1891">
        <v>34</v>
      </c>
      <c r="AQ1891" t="s">
        <v>27</v>
      </c>
      <c r="AR1891" t="e">
        <v>#NAME?</v>
      </c>
      <c r="AS1891">
        <v>34</v>
      </c>
      <c r="AT1891" t="e">
        <v>#NAME?</v>
      </c>
    </row>
    <row r="1892" spans="41:46" x14ac:dyDescent="0.35">
      <c r="AO1892" t="s">
        <v>26</v>
      </c>
      <c r="AP1892">
        <v>34</v>
      </c>
      <c r="AQ1892" t="s">
        <v>27</v>
      </c>
      <c r="AR1892" t="e">
        <v>#NAME?</v>
      </c>
      <c r="AS1892">
        <v>34</v>
      </c>
      <c r="AT1892" t="e">
        <v>#NAME?</v>
      </c>
    </row>
    <row r="1893" spans="41:46" x14ac:dyDescent="0.35">
      <c r="AO1893" t="s">
        <v>28</v>
      </c>
      <c r="AP1893">
        <v>34</v>
      </c>
      <c r="AQ1893" t="s">
        <v>27</v>
      </c>
      <c r="AR1893" t="e">
        <v>#NAME?</v>
      </c>
      <c r="AS1893">
        <v>34</v>
      </c>
      <c r="AT1893" t="e">
        <v>#NAME?</v>
      </c>
    </row>
    <row r="1894" spans="41:46" x14ac:dyDescent="0.35">
      <c r="AO1894" t="s">
        <v>42</v>
      </c>
      <c r="AP1894">
        <v>34</v>
      </c>
      <c r="AQ1894" t="s">
        <v>27</v>
      </c>
      <c r="AR1894" t="e">
        <v>#NAME?</v>
      </c>
      <c r="AS1894">
        <v>34</v>
      </c>
      <c r="AT1894" t="e">
        <v>#NAME?</v>
      </c>
    </row>
    <row r="1895" spans="41:46" x14ac:dyDescent="0.35">
      <c r="AO1895" t="s">
        <v>36</v>
      </c>
      <c r="AP1895">
        <v>34</v>
      </c>
      <c r="AQ1895" t="s">
        <v>27</v>
      </c>
      <c r="AR1895" t="e">
        <v>#NAME?</v>
      </c>
      <c r="AS1895">
        <v>34</v>
      </c>
      <c r="AT1895" t="e">
        <v>#NAME?</v>
      </c>
    </row>
    <row r="1896" spans="41:46" x14ac:dyDescent="0.35">
      <c r="AO1896" t="s">
        <v>28</v>
      </c>
      <c r="AP1896">
        <v>34</v>
      </c>
      <c r="AQ1896" t="s">
        <v>27</v>
      </c>
      <c r="AR1896" t="e">
        <v>#NAME?</v>
      </c>
      <c r="AS1896">
        <v>34</v>
      </c>
      <c r="AT1896" t="e">
        <v>#NAME?</v>
      </c>
    </row>
    <row r="1897" spans="41:46" x14ac:dyDescent="0.35">
      <c r="AO1897" t="s">
        <v>30</v>
      </c>
      <c r="AP1897">
        <v>34</v>
      </c>
      <c r="AQ1897" t="s">
        <v>27</v>
      </c>
      <c r="AR1897" t="e">
        <v>#NAME?</v>
      </c>
      <c r="AS1897">
        <v>34</v>
      </c>
      <c r="AT1897" t="e">
        <v>#NAME?</v>
      </c>
    </row>
    <row r="1898" spans="41:46" x14ac:dyDescent="0.35">
      <c r="AO1898" t="s">
        <v>28</v>
      </c>
      <c r="AP1898">
        <v>34</v>
      </c>
      <c r="AQ1898" t="s">
        <v>27</v>
      </c>
      <c r="AR1898" t="e">
        <v>#NAME?</v>
      </c>
      <c r="AS1898">
        <v>34</v>
      </c>
      <c r="AT1898" t="e">
        <v>#NAME?</v>
      </c>
    </row>
    <row r="1899" spans="41:46" x14ac:dyDescent="0.35">
      <c r="AO1899" t="s">
        <v>34</v>
      </c>
      <c r="AP1899">
        <v>34</v>
      </c>
      <c r="AQ1899" t="s">
        <v>27</v>
      </c>
      <c r="AR1899" t="e">
        <v>#NAME?</v>
      </c>
      <c r="AS1899">
        <v>34</v>
      </c>
      <c r="AT1899" t="e">
        <v>#NAME?</v>
      </c>
    </row>
    <row r="1900" spans="41:46" x14ac:dyDescent="0.35">
      <c r="AO1900" t="s">
        <v>30</v>
      </c>
      <c r="AP1900">
        <v>34</v>
      </c>
      <c r="AQ1900" t="s">
        <v>27</v>
      </c>
      <c r="AR1900" t="e">
        <v>#NAME?</v>
      </c>
      <c r="AS1900">
        <v>34</v>
      </c>
      <c r="AT1900" t="e">
        <v>#NAME?</v>
      </c>
    </row>
    <row r="1901" spans="41:46" x14ac:dyDescent="0.35">
      <c r="AO1901" t="s">
        <v>32</v>
      </c>
      <c r="AP1901">
        <v>34</v>
      </c>
      <c r="AQ1901" t="s">
        <v>27</v>
      </c>
      <c r="AR1901" t="e">
        <v>#NAME?</v>
      </c>
      <c r="AS1901">
        <v>34</v>
      </c>
      <c r="AT1901" t="e">
        <v>#NAME?</v>
      </c>
    </row>
    <row r="1902" spans="41:46" x14ac:dyDescent="0.35">
      <c r="AO1902" t="s">
        <v>42</v>
      </c>
      <c r="AP1902">
        <v>34</v>
      </c>
      <c r="AQ1902" t="s">
        <v>27</v>
      </c>
      <c r="AR1902" t="e">
        <v>#NAME?</v>
      </c>
      <c r="AS1902">
        <v>34</v>
      </c>
      <c r="AT1902" t="e">
        <v>#NAME?</v>
      </c>
    </row>
    <row r="1903" spans="41:46" x14ac:dyDescent="0.35">
      <c r="AO1903" t="s">
        <v>30</v>
      </c>
      <c r="AP1903">
        <v>34</v>
      </c>
      <c r="AQ1903" t="s">
        <v>27</v>
      </c>
      <c r="AR1903" t="e">
        <v>#NAME?</v>
      </c>
      <c r="AS1903">
        <v>34</v>
      </c>
      <c r="AT1903" t="e">
        <v>#NAME?</v>
      </c>
    </row>
    <row r="1904" spans="41:46" x14ac:dyDescent="0.35">
      <c r="AO1904" t="s">
        <v>26</v>
      </c>
      <c r="AP1904">
        <v>34</v>
      </c>
      <c r="AQ1904" t="s">
        <v>27</v>
      </c>
      <c r="AR1904" t="e">
        <v>#NAME?</v>
      </c>
      <c r="AS1904">
        <v>34</v>
      </c>
      <c r="AT1904" t="e">
        <v>#NAME?</v>
      </c>
    </row>
    <row r="1905" spans="41:46" x14ac:dyDescent="0.35">
      <c r="AO1905" t="s">
        <v>30</v>
      </c>
      <c r="AP1905">
        <v>34</v>
      </c>
      <c r="AQ1905" t="s">
        <v>27</v>
      </c>
      <c r="AR1905" t="e">
        <v>#NAME?</v>
      </c>
      <c r="AS1905">
        <v>34</v>
      </c>
      <c r="AT1905" t="e">
        <v>#NAME?</v>
      </c>
    </row>
    <row r="1906" spans="41:46" x14ac:dyDescent="0.35">
      <c r="AO1906" t="s">
        <v>28</v>
      </c>
      <c r="AP1906">
        <v>34</v>
      </c>
      <c r="AQ1906" t="s">
        <v>27</v>
      </c>
      <c r="AR1906" t="e">
        <v>#NAME?</v>
      </c>
      <c r="AS1906">
        <v>34</v>
      </c>
      <c r="AT1906" t="e">
        <v>#NAME?</v>
      </c>
    </row>
    <row r="1907" spans="41:46" x14ac:dyDescent="0.35">
      <c r="AO1907" t="s">
        <v>36</v>
      </c>
      <c r="AP1907">
        <v>34</v>
      </c>
      <c r="AQ1907" t="s">
        <v>27</v>
      </c>
      <c r="AR1907" t="e">
        <v>#NAME?</v>
      </c>
      <c r="AS1907">
        <v>34</v>
      </c>
      <c r="AT1907" t="e">
        <v>#NAME?</v>
      </c>
    </row>
    <row r="1908" spans="41:46" x14ac:dyDescent="0.35">
      <c r="AO1908" t="s">
        <v>35</v>
      </c>
      <c r="AP1908">
        <v>34</v>
      </c>
      <c r="AQ1908" t="s">
        <v>27</v>
      </c>
      <c r="AR1908" t="e">
        <v>#NAME?</v>
      </c>
      <c r="AS1908">
        <v>34</v>
      </c>
      <c r="AT1908" t="e">
        <v>#NAME?</v>
      </c>
    </row>
    <row r="1909" spans="41:46" x14ac:dyDescent="0.35">
      <c r="AO1909" t="s">
        <v>42</v>
      </c>
      <c r="AP1909">
        <v>34</v>
      </c>
      <c r="AQ1909" t="s">
        <v>27</v>
      </c>
      <c r="AR1909" t="e">
        <v>#NAME?</v>
      </c>
      <c r="AS1909">
        <v>34</v>
      </c>
      <c r="AT1909" t="e">
        <v>#NAME?</v>
      </c>
    </row>
    <row r="1910" spans="41:46" x14ac:dyDescent="0.35">
      <c r="AO1910" t="s">
        <v>26</v>
      </c>
      <c r="AP1910">
        <v>34</v>
      </c>
      <c r="AQ1910" t="s">
        <v>27</v>
      </c>
      <c r="AR1910" t="e">
        <v>#NAME?</v>
      </c>
      <c r="AS1910">
        <v>34</v>
      </c>
      <c r="AT1910" t="e">
        <v>#NAME?</v>
      </c>
    </row>
    <row r="1911" spans="41:46" x14ac:dyDescent="0.35">
      <c r="AO1911" t="s">
        <v>30</v>
      </c>
      <c r="AP1911">
        <v>34</v>
      </c>
      <c r="AQ1911" t="s">
        <v>27</v>
      </c>
      <c r="AR1911" t="e">
        <v>#NAME?</v>
      </c>
      <c r="AS1911">
        <v>34</v>
      </c>
      <c r="AT1911" t="e">
        <v>#NAME?</v>
      </c>
    </row>
    <row r="1912" spans="41:46" x14ac:dyDescent="0.35">
      <c r="AO1912" t="s">
        <v>26</v>
      </c>
      <c r="AP1912">
        <v>34</v>
      </c>
      <c r="AQ1912" t="s">
        <v>27</v>
      </c>
      <c r="AR1912" t="e">
        <v>#NAME?</v>
      </c>
      <c r="AS1912">
        <v>34</v>
      </c>
      <c r="AT1912" t="e">
        <v>#NAME?</v>
      </c>
    </row>
    <row r="1913" spans="41:46" x14ac:dyDescent="0.35">
      <c r="AO1913" t="s">
        <v>37</v>
      </c>
      <c r="AP1913">
        <v>34</v>
      </c>
      <c r="AQ1913" t="s">
        <v>27</v>
      </c>
      <c r="AR1913" t="e">
        <v>#NAME?</v>
      </c>
      <c r="AS1913">
        <v>34</v>
      </c>
      <c r="AT1913" t="e">
        <v>#NAME?</v>
      </c>
    </row>
    <row r="1914" spans="41:46" x14ac:dyDescent="0.35">
      <c r="AO1914" t="s">
        <v>28</v>
      </c>
      <c r="AP1914">
        <v>34</v>
      </c>
      <c r="AQ1914" t="s">
        <v>27</v>
      </c>
      <c r="AR1914" t="e">
        <v>#NAME?</v>
      </c>
      <c r="AS1914">
        <v>34</v>
      </c>
      <c r="AT1914" t="e">
        <v>#NAME?</v>
      </c>
    </row>
    <row r="1915" spans="41:46" x14ac:dyDescent="0.35">
      <c r="AO1915" t="s">
        <v>32</v>
      </c>
      <c r="AP1915">
        <v>34</v>
      </c>
      <c r="AQ1915" t="s">
        <v>27</v>
      </c>
      <c r="AR1915" t="e">
        <v>#NAME?</v>
      </c>
      <c r="AS1915">
        <v>34</v>
      </c>
      <c r="AT1915" t="e">
        <v>#NAME?</v>
      </c>
    </row>
    <row r="1916" spans="41:46" x14ac:dyDescent="0.35">
      <c r="AO1916" t="s">
        <v>42</v>
      </c>
      <c r="AP1916">
        <v>34</v>
      </c>
      <c r="AQ1916" t="s">
        <v>27</v>
      </c>
      <c r="AR1916" t="e">
        <v>#NAME?</v>
      </c>
      <c r="AS1916">
        <v>34</v>
      </c>
      <c r="AT1916" t="e">
        <v>#NAME?</v>
      </c>
    </row>
    <row r="1917" spans="41:46" x14ac:dyDescent="0.35">
      <c r="AO1917" t="s">
        <v>30</v>
      </c>
      <c r="AP1917">
        <v>34</v>
      </c>
      <c r="AQ1917" t="s">
        <v>27</v>
      </c>
      <c r="AR1917" t="e">
        <v>#NAME?</v>
      </c>
      <c r="AS1917">
        <v>34</v>
      </c>
      <c r="AT1917" t="e">
        <v>#NAME?</v>
      </c>
    </row>
    <row r="1918" spans="41:46" x14ac:dyDescent="0.35">
      <c r="AO1918" t="s">
        <v>26</v>
      </c>
      <c r="AP1918">
        <v>34</v>
      </c>
      <c r="AQ1918" t="s">
        <v>27</v>
      </c>
      <c r="AR1918" t="e">
        <v>#NAME?</v>
      </c>
      <c r="AS1918">
        <v>34</v>
      </c>
      <c r="AT1918" t="e">
        <v>#NAME?</v>
      </c>
    </row>
    <row r="1919" spans="41:46" x14ac:dyDescent="0.35">
      <c r="AO1919" t="s">
        <v>37</v>
      </c>
      <c r="AP1919">
        <v>34</v>
      </c>
      <c r="AQ1919" t="s">
        <v>27</v>
      </c>
      <c r="AR1919" t="e">
        <v>#NAME?</v>
      </c>
      <c r="AS1919">
        <v>34</v>
      </c>
      <c r="AT1919" t="e">
        <v>#NAME?</v>
      </c>
    </row>
    <row r="1920" spans="41:46" x14ac:dyDescent="0.35">
      <c r="AO1920" t="s">
        <v>28</v>
      </c>
      <c r="AP1920">
        <v>34</v>
      </c>
      <c r="AQ1920" t="s">
        <v>27</v>
      </c>
      <c r="AR1920" t="e">
        <v>#NAME?</v>
      </c>
      <c r="AS1920">
        <v>34</v>
      </c>
      <c r="AT1920" t="e">
        <v>#NAME?</v>
      </c>
    </row>
    <row r="1921" spans="41:46" x14ac:dyDescent="0.35">
      <c r="AO1921" t="s">
        <v>35</v>
      </c>
      <c r="AP1921">
        <v>34</v>
      </c>
      <c r="AQ1921" t="s">
        <v>27</v>
      </c>
      <c r="AR1921" t="e">
        <v>#NAME?</v>
      </c>
      <c r="AS1921">
        <v>34</v>
      </c>
      <c r="AT1921" t="e">
        <v>#NAME?</v>
      </c>
    </row>
    <row r="1922" spans="41:46" x14ac:dyDescent="0.35">
      <c r="AO1922" t="s">
        <v>36</v>
      </c>
      <c r="AP1922">
        <v>34</v>
      </c>
      <c r="AQ1922" t="s">
        <v>27</v>
      </c>
      <c r="AR1922" t="e">
        <v>#NAME?</v>
      </c>
      <c r="AS1922">
        <v>34</v>
      </c>
      <c r="AT1922" t="e">
        <v>#NAME?</v>
      </c>
    </row>
    <row r="1923" spans="41:46" x14ac:dyDescent="0.35">
      <c r="AO1923" t="s">
        <v>32</v>
      </c>
      <c r="AP1923">
        <v>34</v>
      </c>
      <c r="AQ1923" t="s">
        <v>27</v>
      </c>
      <c r="AR1923" t="e">
        <v>#NAME?</v>
      </c>
      <c r="AS1923">
        <v>34</v>
      </c>
      <c r="AT1923" t="e">
        <v>#NAME?</v>
      </c>
    </row>
    <row r="1924" spans="41:46" x14ac:dyDescent="0.35">
      <c r="AO1924" t="s">
        <v>32</v>
      </c>
      <c r="AP1924">
        <v>34</v>
      </c>
      <c r="AQ1924" t="s">
        <v>27</v>
      </c>
      <c r="AR1924" t="e">
        <v>#NAME?</v>
      </c>
      <c r="AS1924">
        <v>34</v>
      </c>
      <c r="AT1924" t="e">
        <v>#NAME?</v>
      </c>
    </row>
    <row r="1925" spans="41:46" x14ac:dyDescent="0.35">
      <c r="AO1925" t="s">
        <v>42</v>
      </c>
      <c r="AP1925">
        <v>34</v>
      </c>
      <c r="AQ1925" t="s">
        <v>27</v>
      </c>
      <c r="AR1925" t="e">
        <v>#NAME?</v>
      </c>
      <c r="AS1925">
        <v>34</v>
      </c>
      <c r="AT1925" t="e">
        <v>#NAME?</v>
      </c>
    </row>
    <row r="1926" spans="41:46" x14ac:dyDescent="0.35">
      <c r="AO1926" t="s">
        <v>26</v>
      </c>
      <c r="AP1926">
        <v>34</v>
      </c>
      <c r="AQ1926" t="s">
        <v>27</v>
      </c>
      <c r="AR1926" t="e">
        <v>#NAME?</v>
      </c>
      <c r="AS1926">
        <v>34</v>
      </c>
      <c r="AT1926" t="e">
        <v>#NAME?</v>
      </c>
    </row>
    <row r="1927" spans="41:46" x14ac:dyDescent="0.35">
      <c r="AO1927" t="s">
        <v>32</v>
      </c>
      <c r="AP1927">
        <v>33</v>
      </c>
      <c r="AQ1927" t="s">
        <v>27</v>
      </c>
      <c r="AR1927" t="e">
        <v>#NAME?</v>
      </c>
      <c r="AS1927">
        <v>33</v>
      </c>
      <c r="AT1927" t="e">
        <v>#NAME?</v>
      </c>
    </row>
    <row r="1928" spans="41:46" x14ac:dyDescent="0.35">
      <c r="AO1928" t="s">
        <v>30</v>
      </c>
      <c r="AP1928">
        <v>33</v>
      </c>
      <c r="AQ1928" t="s">
        <v>27</v>
      </c>
      <c r="AR1928" t="e">
        <v>#NAME?</v>
      </c>
      <c r="AS1928">
        <v>33</v>
      </c>
      <c r="AT1928" t="e">
        <v>#NAME?</v>
      </c>
    </row>
    <row r="1929" spans="41:46" x14ac:dyDescent="0.35">
      <c r="AO1929" t="s">
        <v>44</v>
      </c>
      <c r="AP1929">
        <v>33</v>
      </c>
      <c r="AQ1929" t="s">
        <v>27</v>
      </c>
      <c r="AR1929" t="e">
        <v>#NAME?</v>
      </c>
      <c r="AS1929">
        <v>33</v>
      </c>
      <c r="AT1929" t="e">
        <v>#NAME?</v>
      </c>
    </row>
    <row r="1930" spans="41:46" x14ac:dyDescent="0.35">
      <c r="AO1930" t="s">
        <v>35</v>
      </c>
      <c r="AP1930">
        <v>33</v>
      </c>
      <c r="AQ1930" t="s">
        <v>27</v>
      </c>
      <c r="AR1930" t="e">
        <v>#NAME?</v>
      </c>
      <c r="AS1930">
        <v>33</v>
      </c>
      <c r="AT1930" t="e">
        <v>#NAME?</v>
      </c>
    </row>
    <row r="1931" spans="41:46" x14ac:dyDescent="0.35">
      <c r="AO1931" t="s">
        <v>32</v>
      </c>
      <c r="AP1931">
        <v>33</v>
      </c>
      <c r="AQ1931" t="s">
        <v>27</v>
      </c>
      <c r="AR1931" t="e">
        <v>#NAME?</v>
      </c>
      <c r="AS1931">
        <v>33</v>
      </c>
      <c r="AT1931" t="e">
        <v>#NAME?</v>
      </c>
    </row>
    <row r="1932" spans="41:46" x14ac:dyDescent="0.35">
      <c r="AO1932" t="s">
        <v>34</v>
      </c>
      <c r="AP1932">
        <v>33</v>
      </c>
      <c r="AQ1932" t="s">
        <v>27</v>
      </c>
      <c r="AR1932" t="e">
        <v>#NAME?</v>
      </c>
      <c r="AS1932">
        <v>33</v>
      </c>
      <c r="AT1932" t="e">
        <v>#NAME?</v>
      </c>
    </row>
    <row r="1933" spans="41:46" x14ac:dyDescent="0.35">
      <c r="AO1933" t="s">
        <v>42</v>
      </c>
      <c r="AP1933">
        <v>33</v>
      </c>
      <c r="AQ1933" t="s">
        <v>27</v>
      </c>
      <c r="AR1933" t="e">
        <v>#NAME?</v>
      </c>
      <c r="AS1933">
        <v>33</v>
      </c>
      <c r="AT1933" t="e">
        <v>#NAME?</v>
      </c>
    </row>
    <row r="1934" spans="41:46" x14ac:dyDescent="0.35">
      <c r="AO1934" t="s">
        <v>36</v>
      </c>
      <c r="AP1934">
        <v>33</v>
      </c>
      <c r="AQ1934" t="s">
        <v>27</v>
      </c>
      <c r="AR1934" t="e">
        <v>#NAME?</v>
      </c>
      <c r="AS1934">
        <v>33</v>
      </c>
      <c r="AT1934" t="e">
        <v>#NAME?</v>
      </c>
    </row>
    <row r="1935" spans="41:46" x14ac:dyDescent="0.35">
      <c r="AO1935" t="s">
        <v>32</v>
      </c>
      <c r="AP1935">
        <v>33</v>
      </c>
      <c r="AQ1935" t="s">
        <v>27</v>
      </c>
      <c r="AR1935" t="e">
        <v>#NAME?</v>
      </c>
      <c r="AS1935">
        <v>33</v>
      </c>
      <c r="AT1935" t="e">
        <v>#NAME?</v>
      </c>
    </row>
    <row r="1936" spans="41:46" x14ac:dyDescent="0.35">
      <c r="AO1936" t="s">
        <v>44</v>
      </c>
      <c r="AP1936">
        <v>33</v>
      </c>
      <c r="AQ1936" t="s">
        <v>27</v>
      </c>
      <c r="AR1936" t="e">
        <v>#NAME?</v>
      </c>
      <c r="AS1936">
        <v>33</v>
      </c>
      <c r="AT1936" t="e">
        <v>#NAME?</v>
      </c>
    </row>
    <row r="1937" spans="41:46" x14ac:dyDescent="0.35">
      <c r="AO1937" t="s">
        <v>34</v>
      </c>
      <c r="AP1937">
        <v>33</v>
      </c>
      <c r="AQ1937" t="s">
        <v>27</v>
      </c>
      <c r="AR1937" t="e">
        <v>#NAME?</v>
      </c>
      <c r="AS1937">
        <v>33</v>
      </c>
      <c r="AT1937" t="e">
        <v>#NAME?</v>
      </c>
    </row>
    <row r="1938" spans="41:46" x14ac:dyDescent="0.35">
      <c r="AO1938" t="s">
        <v>35</v>
      </c>
      <c r="AP1938">
        <v>33</v>
      </c>
      <c r="AQ1938" t="s">
        <v>27</v>
      </c>
      <c r="AR1938" t="e">
        <v>#NAME?</v>
      </c>
      <c r="AS1938">
        <v>33</v>
      </c>
      <c r="AT1938" t="e">
        <v>#NAME?</v>
      </c>
    </row>
    <row r="1939" spans="41:46" x14ac:dyDescent="0.35">
      <c r="AO1939" t="s">
        <v>36</v>
      </c>
      <c r="AP1939">
        <v>33</v>
      </c>
      <c r="AQ1939" t="s">
        <v>27</v>
      </c>
      <c r="AR1939" t="e">
        <v>#NAME?</v>
      </c>
      <c r="AS1939">
        <v>33</v>
      </c>
      <c r="AT1939" t="e">
        <v>#NAME?</v>
      </c>
    </row>
    <row r="1940" spans="41:46" x14ac:dyDescent="0.35">
      <c r="AO1940" t="s">
        <v>34</v>
      </c>
      <c r="AP1940">
        <v>33</v>
      </c>
      <c r="AQ1940" t="s">
        <v>27</v>
      </c>
      <c r="AR1940" t="e">
        <v>#NAME?</v>
      </c>
      <c r="AS1940">
        <v>33</v>
      </c>
      <c r="AT1940" t="e">
        <v>#NAME?</v>
      </c>
    </row>
    <row r="1941" spans="41:46" x14ac:dyDescent="0.35">
      <c r="AO1941" t="s">
        <v>42</v>
      </c>
      <c r="AP1941">
        <v>33</v>
      </c>
      <c r="AQ1941" t="s">
        <v>27</v>
      </c>
      <c r="AR1941" t="e">
        <v>#NAME?</v>
      </c>
      <c r="AS1941">
        <v>33</v>
      </c>
      <c r="AT1941" t="e">
        <v>#NAME?</v>
      </c>
    </row>
    <row r="1942" spans="41:46" x14ac:dyDescent="0.35">
      <c r="AO1942" t="s">
        <v>28</v>
      </c>
      <c r="AP1942">
        <v>33</v>
      </c>
      <c r="AQ1942" t="s">
        <v>27</v>
      </c>
      <c r="AR1942" t="e">
        <v>#NAME?</v>
      </c>
      <c r="AS1942">
        <v>33</v>
      </c>
      <c r="AT1942" t="e">
        <v>#NAME?</v>
      </c>
    </row>
    <row r="1943" spans="41:46" x14ac:dyDescent="0.35">
      <c r="AO1943" t="s">
        <v>36</v>
      </c>
      <c r="AP1943">
        <v>33</v>
      </c>
      <c r="AQ1943" t="s">
        <v>27</v>
      </c>
      <c r="AR1943" t="e">
        <v>#NAME?</v>
      </c>
      <c r="AS1943">
        <v>33</v>
      </c>
      <c r="AT1943" t="e">
        <v>#NAME?</v>
      </c>
    </row>
    <row r="1944" spans="41:46" x14ac:dyDescent="0.35">
      <c r="AO1944" t="s">
        <v>35</v>
      </c>
      <c r="AP1944">
        <v>33</v>
      </c>
      <c r="AQ1944" t="s">
        <v>27</v>
      </c>
      <c r="AR1944" t="e">
        <v>#NAME?</v>
      </c>
      <c r="AS1944">
        <v>33</v>
      </c>
      <c r="AT1944" t="e">
        <v>#NAME?</v>
      </c>
    </row>
    <row r="1945" spans="41:46" x14ac:dyDescent="0.35">
      <c r="AO1945" t="s">
        <v>42</v>
      </c>
      <c r="AP1945">
        <v>33</v>
      </c>
      <c r="AQ1945" t="s">
        <v>27</v>
      </c>
      <c r="AR1945" t="e">
        <v>#NAME?</v>
      </c>
      <c r="AS1945">
        <v>33</v>
      </c>
      <c r="AT1945" t="e">
        <v>#NAME?</v>
      </c>
    </row>
    <row r="1946" spans="41:46" x14ac:dyDescent="0.35">
      <c r="AO1946" t="s">
        <v>44</v>
      </c>
      <c r="AP1946">
        <v>33</v>
      </c>
      <c r="AQ1946" t="s">
        <v>27</v>
      </c>
      <c r="AR1946" t="e">
        <v>#NAME?</v>
      </c>
      <c r="AS1946">
        <v>33</v>
      </c>
      <c r="AT1946" t="e">
        <v>#NAME?</v>
      </c>
    </row>
    <row r="1947" spans="41:46" x14ac:dyDescent="0.35">
      <c r="AO1947" t="s">
        <v>34</v>
      </c>
      <c r="AP1947">
        <v>33</v>
      </c>
      <c r="AQ1947" t="s">
        <v>27</v>
      </c>
      <c r="AR1947" t="e">
        <v>#NAME?</v>
      </c>
      <c r="AS1947">
        <v>33</v>
      </c>
      <c r="AT1947" t="e">
        <v>#NAME?</v>
      </c>
    </row>
    <row r="1948" spans="41:46" x14ac:dyDescent="0.35">
      <c r="AO1948" t="s">
        <v>28</v>
      </c>
      <c r="AP1948">
        <v>33</v>
      </c>
      <c r="AQ1948" t="s">
        <v>27</v>
      </c>
      <c r="AR1948" t="e">
        <v>#NAME?</v>
      </c>
      <c r="AS1948">
        <v>33</v>
      </c>
      <c r="AT1948" t="e">
        <v>#NAME?</v>
      </c>
    </row>
    <row r="1949" spans="41:46" x14ac:dyDescent="0.35">
      <c r="AO1949" t="s">
        <v>32</v>
      </c>
      <c r="AP1949">
        <v>33</v>
      </c>
      <c r="AQ1949" t="s">
        <v>27</v>
      </c>
      <c r="AR1949" t="e">
        <v>#NAME?</v>
      </c>
      <c r="AS1949">
        <v>33</v>
      </c>
      <c r="AT1949" t="e">
        <v>#NAME?</v>
      </c>
    </row>
    <row r="1950" spans="41:46" x14ac:dyDescent="0.35">
      <c r="AO1950" t="s">
        <v>44</v>
      </c>
      <c r="AP1950">
        <v>33</v>
      </c>
      <c r="AQ1950" t="s">
        <v>27</v>
      </c>
      <c r="AR1950" t="e">
        <v>#NAME?</v>
      </c>
      <c r="AS1950">
        <v>33</v>
      </c>
      <c r="AT1950" t="e">
        <v>#NAME?</v>
      </c>
    </row>
    <row r="1951" spans="41:46" x14ac:dyDescent="0.35">
      <c r="AO1951" t="s">
        <v>35</v>
      </c>
      <c r="AP1951">
        <v>33</v>
      </c>
      <c r="AQ1951" t="s">
        <v>27</v>
      </c>
      <c r="AR1951" t="e">
        <v>#NAME?</v>
      </c>
      <c r="AS1951">
        <v>33</v>
      </c>
      <c r="AT1951" t="e">
        <v>#NAME?</v>
      </c>
    </row>
    <row r="1952" spans="41:46" x14ac:dyDescent="0.35">
      <c r="AO1952" t="s">
        <v>28</v>
      </c>
      <c r="AP1952">
        <v>33</v>
      </c>
      <c r="AQ1952" t="s">
        <v>27</v>
      </c>
      <c r="AR1952" t="e">
        <v>#NAME?</v>
      </c>
      <c r="AS1952">
        <v>33</v>
      </c>
      <c r="AT1952" t="e">
        <v>#NAME?</v>
      </c>
    </row>
    <row r="1953" spans="41:46" x14ac:dyDescent="0.35">
      <c r="AO1953" t="s">
        <v>36</v>
      </c>
      <c r="AP1953">
        <v>33</v>
      </c>
      <c r="AQ1953" t="s">
        <v>27</v>
      </c>
      <c r="AR1953" t="e">
        <v>#NAME?</v>
      </c>
      <c r="AS1953">
        <v>33</v>
      </c>
      <c r="AT1953" t="e">
        <v>#NAME?</v>
      </c>
    </row>
    <row r="1954" spans="41:46" x14ac:dyDescent="0.35">
      <c r="AO1954" t="s">
        <v>37</v>
      </c>
      <c r="AP1954">
        <v>33</v>
      </c>
      <c r="AQ1954" t="s">
        <v>27</v>
      </c>
      <c r="AR1954" t="e">
        <v>#NAME?</v>
      </c>
      <c r="AS1954">
        <v>33</v>
      </c>
      <c r="AT1954" t="e">
        <v>#NAME?</v>
      </c>
    </row>
    <row r="1955" spans="41:46" x14ac:dyDescent="0.35">
      <c r="AO1955" t="s">
        <v>30</v>
      </c>
      <c r="AP1955">
        <v>33</v>
      </c>
      <c r="AQ1955" t="s">
        <v>27</v>
      </c>
      <c r="AR1955" t="e">
        <v>#NAME?</v>
      </c>
      <c r="AS1955">
        <v>33</v>
      </c>
      <c r="AT1955" t="e">
        <v>#NAME?</v>
      </c>
    </row>
    <row r="1956" spans="41:46" x14ac:dyDescent="0.35">
      <c r="AO1956" t="s">
        <v>44</v>
      </c>
      <c r="AP1956">
        <v>33</v>
      </c>
      <c r="AQ1956" t="s">
        <v>27</v>
      </c>
      <c r="AR1956" t="e">
        <v>#NAME?</v>
      </c>
      <c r="AS1956">
        <v>33</v>
      </c>
      <c r="AT1956" t="e">
        <v>#NAME?</v>
      </c>
    </row>
    <row r="1957" spans="41:46" x14ac:dyDescent="0.35">
      <c r="AO1957" t="s">
        <v>44</v>
      </c>
      <c r="AP1957">
        <v>33</v>
      </c>
      <c r="AQ1957" t="s">
        <v>27</v>
      </c>
      <c r="AR1957" t="e">
        <v>#NAME?</v>
      </c>
      <c r="AS1957">
        <v>33</v>
      </c>
      <c r="AT1957" t="e">
        <v>#NAME?</v>
      </c>
    </row>
    <row r="1958" spans="41:46" x14ac:dyDescent="0.35">
      <c r="AO1958" t="s">
        <v>35</v>
      </c>
      <c r="AP1958">
        <v>33</v>
      </c>
      <c r="AQ1958" t="s">
        <v>27</v>
      </c>
      <c r="AR1958" t="e">
        <v>#NAME?</v>
      </c>
      <c r="AS1958">
        <v>33</v>
      </c>
      <c r="AT1958" t="e">
        <v>#NAME?</v>
      </c>
    </row>
    <row r="1959" spans="41:46" x14ac:dyDescent="0.35">
      <c r="AO1959" t="s">
        <v>44</v>
      </c>
      <c r="AP1959">
        <v>33</v>
      </c>
      <c r="AQ1959" t="s">
        <v>27</v>
      </c>
      <c r="AR1959" t="e">
        <v>#NAME?</v>
      </c>
      <c r="AS1959">
        <v>33</v>
      </c>
      <c r="AT1959" t="e">
        <v>#NAME?</v>
      </c>
    </row>
    <row r="1960" spans="41:46" x14ac:dyDescent="0.35">
      <c r="AO1960" t="s">
        <v>35</v>
      </c>
      <c r="AP1960">
        <v>33</v>
      </c>
      <c r="AQ1960" t="s">
        <v>27</v>
      </c>
      <c r="AR1960" t="e">
        <v>#NAME?</v>
      </c>
      <c r="AS1960">
        <v>33</v>
      </c>
      <c r="AT1960" t="e">
        <v>#NAME?</v>
      </c>
    </row>
    <row r="1961" spans="41:46" x14ac:dyDescent="0.35">
      <c r="AO1961" t="s">
        <v>28</v>
      </c>
      <c r="AP1961">
        <v>33</v>
      </c>
      <c r="AQ1961" t="s">
        <v>27</v>
      </c>
      <c r="AR1961" t="e">
        <v>#NAME?</v>
      </c>
      <c r="AS1961">
        <v>33</v>
      </c>
      <c r="AT1961" t="e">
        <v>#NAME?</v>
      </c>
    </row>
    <row r="1962" spans="41:46" x14ac:dyDescent="0.35">
      <c r="AO1962" t="s">
        <v>44</v>
      </c>
      <c r="AP1962">
        <v>33</v>
      </c>
      <c r="AQ1962" t="s">
        <v>27</v>
      </c>
      <c r="AR1962" t="e">
        <v>#NAME?</v>
      </c>
      <c r="AS1962">
        <v>33</v>
      </c>
      <c r="AT1962" t="e">
        <v>#NAME?</v>
      </c>
    </row>
    <row r="1963" spans="41:46" x14ac:dyDescent="0.35">
      <c r="AO1963" t="s">
        <v>34</v>
      </c>
      <c r="AP1963">
        <v>33</v>
      </c>
      <c r="AQ1963" t="s">
        <v>27</v>
      </c>
      <c r="AR1963" t="e">
        <v>#NAME?</v>
      </c>
      <c r="AS1963">
        <v>33</v>
      </c>
      <c r="AT1963" t="e">
        <v>#NAME?</v>
      </c>
    </row>
    <row r="1964" spans="41:46" x14ac:dyDescent="0.35">
      <c r="AO1964" t="s">
        <v>44</v>
      </c>
      <c r="AP1964">
        <v>32</v>
      </c>
      <c r="AQ1964" t="s">
        <v>27</v>
      </c>
      <c r="AR1964" t="e">
        <v>#NAME?</v>
      </c>
      <c r="AS1964">
        <v>32</v>
      </c>
      <c r="AT1964" t="e">
        <v>#NAME?</v>
      </c>
    </row>
    <row r="1965" spans="41:46" x14ac:dyDescent="0.35">
      <c r="AO1965" t="s">
        <v>37</v>
      </c>
      <c r="AP1965">
        <v>32</v>
      </c>
      <c r="AQ1965" t="s">
        <v>27</v>
      </c>
      <c r="AR1965" t="e">
        <v>#NAME?</v>
      </c>
      <c r="AS1965">
        <v>32</v>
      </c>
      <c r="AT1965" t="e">
        <v>#NAME?</v>
      </c>
    </row>
    <row r="1966" spans="41:46" x14ac:dyDescent="0.35">
      <c r="AO1966" t="s">
        <v>42</v>
      </c>
      <c r="AP1966">
        <v>32</v>
      </c>
      <c r="AQ1966" t="s">
        <v>27</v>
      </c>
      <c r="AR1966" t="e">
        <v>#NAME?</v>
      </c>
      <c r="AS1966">
        <v>32</v>
      </c>
      <c r="AT1966" t="e">
        <v>#NAME?</v>
      </c>
    </row>
    <row r="1967" spans="41:46" x14ac:dyDescent="0.35">
      <c r="AO1967" t="s">
        <v>42</v>
      </c>
      <c r="AP1967">
        <v>32</v>
      </c>
      <c r="AQ1967" t="s">
        <v>27</v>
      </c>
      <c r="AR1967" t="e">
        <v>#NAME?</v>
      </c>
      <c r="AS1967">
        <v>32</v>
      </c>
      <c r="AT1967" t="e">
        <v>#NAME?</v>
      </c>
    </row>
    <row r="1968" spans="41:46" x14ac:dyDescent="0.35">
      <c r="AO1968" t="s">
        <v>34</v>
      </c>
      <c r="AP1968">
        <v>32</v>
      </c>
      <c r="AQ1968" t="s">
        <v>27</v>
      </c>
      <c r="AR1968" t="e">
        <v>#NAME?</v>
      </c>
      <c r="AS1968">
        <v>32</v>
      </c>
      <c r="AT1968" t="e">
        <v>#NAME?</v>
      </c>
    </row>
    <row r="1969" spans="41:46" x14ac:dyDescent="0.35">
      <c r="AO1969" t="s">
        <v>26</v>
      </c>
      <c r="AP1969">
        <v>32</v>
      </c>
      <c r="AQ1969" t="s">
        <v>27</v>
      </c>
      <c r="AR1969" t="e">
        <v>#NAME?</v>
      </c>
      <c r="AS1969">
        <v>32</v>
      </c>
      <c r="AT1969" t="e">
        <v>#NAME?</v>
      </c>
    </row>
    <row r="1970" spans="41:46" x14ac:dyDescent="0.35">
      <c r="AO1970" t="s">
        <v>30</v>
      </c>
      <c r="AP1970">
        <v>32</v>
      </c>
      <c r="AQ1970" t="s">
        <v>27</v>
      </c>
      <c r="AR1970" t="e">
        <v>#NAME?</v>
      </c>
      <c r="AS1970">
        <v>32</v>
      </c>
      <c r="AT1970" t="e">
        <v>#NAME?</v>
      </c>
    </row>
    <row r="1971" spans="41:46" x14ac:dyDescent="0.35">
      <c r="AO1971" t="s">
        <v>26</v>
      </c>
      <c r="AP1971">
        <v>32</v>
      </c>
      <c r="AQ1971" t="s">
        <v>27</v>
      </c>
      <c r="AR1971" t="e">
        <v>#NAME?</v>
      </c>
      <c r="AS1971">
        <v>32</v>
      </c>
      <c r="AT1971" t="e">
        <v>#NAME?</v>
      </c>
    </row>
    <row r="1972" spans="41:46" x14ac:dyDescent="0.35">
      <c r="AO1972" t="s">
        <v>37</v>
      </c>
      <c r="AP1972">
        <v>32</v>
      </c>
      <c r="AQ1972" t="s">
        <v>27</v>
      </c>
      <c r="AR1972" t="e">
        <v>#NAME?</v>
      </c>
      <c r="AS1972">
        <v>32</v>
      </c>
      <c r="AT1972" t="e">
        <v>#NAME?</v>
      </c>
    </row>
    <row r="1973" spans="41:46" x14ac:dyDescent="0.35">
      <c r="AO1973" t="s">
        <v>36</v>
      </c>
      <c r="AP1973">
        <v>32</v>
      </c>
      <c r="AQ1973" t="s">
        <v>27</v>
      </c>
      <c r="AR1973" t="e">
        <v>#NAME?</v>
      </c>
      <c r="AS1973">
        <v>32</v>
      </c>
      <c r="AT1973" t="e">
        <v>#NAME?</v>
      </c>
    </row>
    <row r="1974" spans="41:46" x14ac:dyDescent="0.35">
      <c r="AO1974" t="s">
        <v>36</v>
      </c>
      <c r="AP1974">
        <v>32</v>
      </c>
      <c r="AQ1974" t="s">
        <v>27</v>
      </c>
      <c r="AR1974" t="e">
        <v>#NAME?</v>
      </c>
      <c r="AS1974">
        <v>32</v>
      </c>
      <c r="AT1974" t="e">
        <v>#NAME?</v>
      </c>
    </row>
    <row r="1975" spans="41:46" x14ac:dyDescent="0.35">
      <c r="AO1975" t="s">
        <v>28</v>
      </c>
      <c r="AP1975">
        <v>32</v>
      </c>
      <c r="AQ1975" t="s">
        <v>27</v>
      </c>
      <c r="AR1975" t="e">
        <v>#NAME?</v>
      </c>
      <c r="AS1975">
        <v>32</v>
      </c>
      <c r="AT1975" t="e">
        <v>#NAME?</v>
      </c>
    </row>
    <row r="1976" spans="41:46" x14ac:dyDescent="0.35">
      <c r="AO1976" t="s">
        <v>28</v>
      </c>
      <c r="AP1976">
        <v>32</v>
      </c>
      <c r="AQ1976" t="s">
        <v>27</v>
      </c>
      <c r="AR1976" t="e">
        <v>#NAME?</v>
      </c>
      <c r="AS1976">
        <v>32</v>
      </c>
      <c r="AT1976" t="e">
        <v>#NAME?</v>
      </c>
    </row>
    <row r="1977" spans="41:46" x14ac:dyDescent="0.35">
      <c r="AO1977" t="s">
        <v>35</v>
      </c>
      <c r="AP1977">
        <v>32</v>
      </c>
      <c r="AQ1977" t="s">
        <v>27</v>
      </c>
      <c r="AR1977" t="e">
        <v>#NAME?</v>
      </c>
      <c r="AS1977">
        <v>32</v>
      </c>
      <c r="AT1977" t="e">
        <v>#NAME?</v>
      </c>
    </row>
    <row r="1978" spans="41:46" x14ac:dyDescent="0.35">
      <c r="AO1978" t="s">
        <v>32</v>
      </c>
      <c r="AP1978">
        <v>32</v>
      </c>
      <c r="AQ1978" t="s">
        <v>27</v>
      </c>
      <c r="AR1978" t="e">
        <v>#NAME?</v>
      </c>
      <c r="AS1978">
        <v>32</v>
      </c>
      <c r="AT1978" t="e">
        <v>#NAME?</v>
      </c>
    </row>
    <row r="1979" spans="41:46" x14ac:dyDescent="0.35">
      <c r="AO1979" t="s">
        <v>28</v>
      </c>
      <c r="AP1979">
        <v>32</v>
      </c>
      <c r="AQ1979" t="s">
        <v>27</v>
      </c>
      <c r="AR1979" t="e">
        <v>#NAME?</v>
      </c>
      <c r="AS1979">
        <v>32</v>
      </c>
      <c r="AT1979" t="e">
        <v>#NAME?</v>
      </c>
    </row>
    <row r="1980" spans="41:46" x14ac:dyDescent="0.35">
      <c r="AO1980" t="s">
        <v>37</v>
      </c>
      <c r="AP1980">
        <v>32</v>
      </c>
      <c r="AQ1980" t="s">
        <v>27</v>
      </c>
      <c r="AR1980" t="e">
        <v>#NAME?</v>
      </c>
      <c r="AS1980">
        <v>32</v>
      </c>
      <c r="AT1980" t="e">
        <v>#NAME?</v>
      </c>
    </row>
    <row r="1981" spans="41:46" x14ac:dyDescent="0.35">
      <c r="AO1981" t="s">
        <v>35</v>
      </c>
      <c r="AP1981">
        <v>32</v>
      </c>
      <c r="AQ1981" t="s">
        <v>27</v>
      </c>
      <c r="AR1981" t="e">
        <v>#NAME?</v>
      </c>
      <c r="AS1981">
        <v>32</v>
      </c>
      <c r="AT1981" t="e">
        <v>#NAME?</v>
      </c>
    </row>
    <row r="1982" spans="41:46" x14ac:dyDescent="0.35">
      <c r="AO1982" t="s">
        <v>32</v>
      </c>
      <c r="AP1982">
        <v>32</v>
      </c>
      <c r="AQ1982" t="s">
        <v>27</v>
      </c>
      <c r="AR1982" t="e">
        <v>#NAME?</v>
      </c>
      <c r="AS1982">
        <v>32</v>
      </c>
      <c r="AT1982" t="e">
        <v>#NAME?</v>
      </c>
    </row>
    <row r="1983" spans="41:46" x14ac:dyDescent="0.35">
      <c r="AO1983" t="s">
        <v>42</v>
      </c>
      <c r="AP1983">
        <v>32</v>
      </c>
      <c r="AQ1983" t="s">
        <v>27</v>
      </c>
      <c r="AR1983" t="e">
        <v>#NAME?</v>
      </c>
      <c r="AS1983">
        <v>32</v>
      </c>
      <c r="AT1983" t="e">
        <v>#NAME?</v>
      </c>
    </row>
    <row r="1984" spans="41:46" x14ac:dyDescent="0.35">
      <c r="AO1984" t="s">
        <v>35</v>
      </c>
      <c r="AP1984">
        <v>32</v>
      </c>
      <c r="AQ1984" t="s">
        <v>27</v>
      </c>
      <c r="AR1984" t="e">
        <v>#NAME?</v>
      </c>
      <c r="AS1984">
        <v>32</v>
      </c>
      <c r="AT1984" t="e">
        <v>#NAME?</v>
      </c>
    </row>
    <row r="1985" spans="41:46" x14ac:dyDescent="0.35">
      <c r="AO1985" t="s">
        <v>32</v>
      </c>
      <c r="AP1985">
        <v>32</v>
      </c>
      <c r="AQ1985" t="s">
        <v>27</v>
      </c>
      <c r="AR1985" t="e">
        <v>#NAME?</v>
      </c>
      <c r="AS1985">
        <v>32</v>
      </c>
      <c r="AT1985" t="e">
        <v>#NAME?</v>
      </c>
    </row>
    <row r="1986" spans="41:46" x14ac:dyDescent="0.35">
      <c r="AO1986" t="s">
        <v>26</v>
      </c>
      <c r="AP1986">
        <v>32</v>
      </c>
      <c r="AQ1986" t="s">
        <v>27</v>
      </c>
      <c r="AR1986" t="e">
        <v>#NAME?</v>
      </c>
      <c r="AS1986">
        <v>32</v>
      </c>
      <c r="AT1986" t="e">
        <v>#NAME?</v>
      </c>
    </row>
    <row r="1987" spans="41:46" x14ac:dyDescent="0.35">
      <c r="AO1987" t="s">
        <v>37</v>
      </c>
      <c r="AP1987">
        <v>32</v>
      </c>
      <c r="AQ1987" t="s">
        <v>27</v>
      </c>
      <c r="AR1987" t="e">
        <v>#NAME?</v>
      </c>
      <c r="AS1987">
        <v>32</v>
      </c>
      <c r="AT1987" t="e">
        <v>#NAME?</v>
      </c>
    </row>
    <row r="1988" spans="41:46" x14ac:dyDescent="0.35">
      <c r="AO1988" t="s">
        <v>35</v>
      </c>
      <c r="AP1988">
        <v>32</v>
      </c>
      <c r="AQ1988" t="s">
        <v>27</v>
      </c>
      <c r="AR1988" t="e">
        <v>#NAME?</v>
      </c>
      <c r="AS1988">
        <v>32</v>
      </c>
      <c r="AT1988" t="e">
        <v>#NAME?</v>
      </c>
    </row>
    <row r="1989" spans="41:46" x14ac:dyDescent="0.35">
      <c r="AO1989" t="s">
        <v>35</v>
      </c>
      <c r="AP1989">
        <v>32</v>
      </c>
      <c r="AQ1989" t="s">
        <v>27</v>
      </c>
      <c r="AR1989" t="e">
        <v>#NAME?</v>
      </c>
      <c r="AS1989">
        <v>32</v>
      </c>
      <c r="AT1989" t="e">
        <v>#NAME?</v>
      </c>
    </row>
    <row r="1990" spans="41:46" x14ac:dyDescent="0.35">
      <c r="AO1990" t="s">
        <v>28</v>
      </c>
      <c r="AP1990">
        <v>32</v>
      </c>
      <c r="AQ1990" t="s">
        <v>27</v>
      </c>
      <c r="AR1990" t="e">
        <v>#NAME?</v>
      </c>
      <c r="AS1990">
        <v>32</v>
      </c>
      <c r="AT1990" t="e">
        <v>#NAME?</v>
      </c>
    </row>
    <row r="1991" spans="41:46" x14ac:dyDescent="0.35">
      <c r="AO1991" t="s">
        <v>30</v>
      </c>
      <c r="AP1991">
        <v>32</v>
      </c>
      <c r="AQ1991" t="s">
        <v>27</v>
      </c>
      <c r="AR1991" t="e">
        <v>#NAME?</v>
      </c>
      <c r="AS1991">
        <v>32</v>
      </c>
      <c r="AT1991" t="e">
        <v>#NAME?</v>
      </c>
    </row>
    <row r="1992" spans="41:46" x14ac:dyDescent="0.35">
      <c r="AO1992" t="s">
        <v>44</v>
      </c>
      <c r="AP1992">
        <v>32</v>
      </c>
      <c r="AQ1992" t="s">
        <v>27</v>
      </c>
      <c r="AR1992" t="e">
        <v>#NAME?</v>
      </c>
      <c r="AS1992">
        <v>32</v>
      </c>
      <c r="AT1992" t="e">
        <v>#NAME?</v>
      </c>
    </row>
    <row r="1993" spans="41:46" x14ac:dyDescent="0.35">
      <c r="AO1993" t="s">
        <v>42</v>
      </c>
      <c r="AP1993">
        <v>32</v>
      </c>
      <c r="AQ1993" t="s">
        <v>27</v>
      </c>
      <c r="AR1993" t="e">
        <v>#NAME?</v>
      </c>
      <c r="AS1993">
        <v>32</v>
      </c>
      <c r="AT1993" t="e">
        <v>#NAME?</v>
      </c>
    </row>
    <row r="1994" spans="41:46" x14ac:dyDescent="0.35">
      <c r="AO1994" t="s">
        <v>44</v>
      </c>
      <c r="AP1994">
        <v>32</v>
      </c>
      <c r="AQ1994" t="s">
        <v>27</v>
      </c>
      <c r="AR1994" t="e">
        <v>#NAME?</v>
      </c>
      <c r="AS1994">
        <v>32</v>
      </c>
      <c r="AT1994" t="e">
        <v>#NAME?</v>
      </c>
    </row>
    <row r="1995" spans="41:46" x14ac:dyDescent="0.35">
      <c r="AO1995" t="s">
        <v>35</v>
      </c>
      <c r="AP1995">
        <v>32</v>
      </c>
      <c r="AQ1995" t="s">
        <v>27</v>
      </c>
      <c r="AR1995" t="e">
        <v>#NAME?</v>
      </c>
      <c r="AS1995">
        <v>32</v>
      </c>
      <c r="AT1995" t="e">
        <v>#NAME?</v>
      </c>
    </row>
    <row r="1996" spans="41:46" x14ac:dyDescent="0.35">
      <c r="AO1996" t="s">
        <v>32</v>
      </c>
      <c r="AP1996">
        <v>32</v>
      </c>
      <c r="AQ1996" t="s">
        <v>27</v>
      </c>
      <c r="AR1996" t="e">
        <v>#NAME?</v>
      </c>
      <c r="AS1996">
        <v>32</v>
      </c>
      <c r="AT1996" t="e">
        <v>#NAME?</v>
      </c>
    </row>
    <row r="1997" spans="41:46" x14ac:dyDescent="0.35">
      <c r="AO1997" t="s">
        <v>36</v>
      </c>
      <c r="AP1997">
        <v>32</v>
      </c>
      <c r="AQ1997" t="s">
        <v>27</v>
      </c>
      <c r="AR1997" t="e">
        <v>#NAME?</v>
      </c>
      <c r="AS1997">
        <v>32</v>
      </c>
      <c r="AT1997" t="e">
        <v>#NAME?</v>
      </c>
    </row>
    <row r="1998" spans="41:46" x14ac:dyDescent="0.35">
      <c r="AO1998" t="s">
        <v>36</v>
      </c>
      <c r="AP1998">
        <v>32</v>
      </c>
      <c r="AQ1998" t="s">
        <v>27</v>
      </c>
      <c r="AR1998" t="e">
        <v>#NAME?</v>
      </c>
      <c r="AS1998">
        <v>32</v>
      </c>
      <c r="AT1998" t="e">
        <v>#NAME?</v>
      </c>
    </row>
    <row r="1999" spans="41:46" x14ac:dyDescent="0.35">
      <c r="AO1999" t="s">
        <v>42</v>
      </c>
      <c r="AP1999">
        <v>32</v>
      </c>
      <c r="AQ1999" t="s">
        <v>27</v>
      </c>
      <c r="AR1999" t="e">
        <v>#NAME?</v>
      </c>
      <c r="AS1999">
        <v>32</v>
      </c>
      <c r="AT1999" t="e">
        <v>#NAME?</v>
      </c>
    </row>
    <row r="2000" spans="41:46" x14ac:dyDescent="0.35">
      <c r="AO2000" t="s">
        <v>36</v>
      </c>
      <c r="AP2000">
        <v>32</v>
      </c>
      <c r="AQ2000" t="s">
        <v>27</v>
      </c>
      <c r="AR2000" t="e">
        <v>#NAME?</v>
      </c>
      <c r="AS2000">
        <v>32</v>
      </c>
      <c r="AT2000" t="e">
        <v>#NAME?</v>
      </c>
    </row>
    <row r="2001" spans="41:46" x14ac:dyDescent="0.35">
      <c r="AO2001" t="s">
        <v>32</v>
      </c>
      <c r="AP2001">
        <v>32</v>
      </c>
      <c r="AQ2001" t="s">
        <v>27</v>
      </c>
      <c r="AR2001" t="e">
        <v>#NAME?</v>
      </c>
      <c r="AS2001">
        <v>32</v>
      </c>
      <c r="AT2001" t="e">
        <v>#NAME?</v>
      </c>
    </row>
    <row r="2002" spans="41:46" x14ac:dyDescent="0.35">
      <c r="AO2002" t="s">
        <v>36</v>
      </c>
      <c r="AP2002">
        <v>31</v>
      </c>
      <c r="AQ2002" t="s">
        <v>27</v>
      </c>
      <c r="AR2002" t="e">
        <v>#NAME?</v>
      </c>
      <c r="AS2002">
        <v>31</v>
      </c>
      <c r="AT2002" t="e">
        <v>#NAME?</v>
      </c>
    </row>
    <row r="2003" spans="41:46" x14ac:dyDescent="0.35">
      <c r="AO2003" t="s">
        <v>32</v>
      </c>
      <c r="AP2003">
        <v>31</v>
      </c>
      <c r="AQ2003" t="s">
        <v>27</v>
      </c>
      <c r="AR2003" t="e">
        <v>#NAME?</v>
      </c>
      <c r="AS2003">
        <v>31</v>
      </c>
      <c r="AT2003" t="e">
        <v>#NAME?</v>
      </c>
    </row>
    <row r="2004" spans="41:46" x14ac:dyDescent="0.35">
      <c r="AO2004" t="s">
        <v>35</v>
      </c>
      <c r="AP2004">
        <v>31</v>
      </c>
      <c r="AQ2004" t="s">
        <v>27</v>
      </c>
      <c r="AR2004" t="e">
        <v>#NAME?</v>
      </c>
      <c r="AS2004">
        <v>31</v>
      </c>
      <c r="AT2004" t="e">
        <v>#NAME?</v>
      </c>
    </row>
    <row r="2005" spans="41:46" x14ac:dyDescent="0.35">
      <c r="AO2005" t="s">
        <v>42</v>
      </c>
      <c r="AP2005">
        <v>31</v>
      </c>
      <c r="AQ2005" t="s">
        <v>27</v>
      </c>
      <c r="AR2005" t="e">
        <v>#NAME?</v>
      </c>
      <c r="AS2005">
        <v>31</v>
      </c>
      <c r="AT2005" t="e">
        <v>#NAME?</v>
      </c>
    </row>
    <row r="2006" spans="41:46" x14ac:dyDescent="0.35">
      <c r="AO2006" t="s">
        <v>42</v>
      </c>
      <c r="AP2006">
        <v>31</v>
      </c>
      <c r="AQ2006" t="s">
        <v>27</v>
      </c>
      <c r="AR2006" t="e">
        <v>#NAME?</v>
      </c>
      <c r="AS2006">
        <v>31</v>
      </c>
      <c r="AT2006" t="e">
        <v>#NAME?</v>
      </c>
    </row>
    <row r="2007" spans="41:46" x14ac:dyDescent="0.35">
      <c r="AO2007" t="s">
        <v>34</v>
      </c>
      <c r="AP2007">
        <v>31</v>
      </c>
      <c r="AQ2007" t="s">
        <v>27</v>
      </c>
      <c r="AR2007" t="e">
        <v>#NAME?</v>
      </c>
      <c r="AS2007">
        <v>31</v>
      </c>
      <c r="AT2007" t="e">
        <v>#NAME?</v>
      </c>
    </row>
    <row r="2008" spans="41:46" x14ac:dyDescent="0.35">
      <c r="AO2008" t="s">
        <v>32</v>
      </c>
      <c r="AP2008">
        <v>31</v>
      </c>
      <c r="AQ2008" t="s">
        <v>27</v>
      </c>
      <c r="AR2008" t="e">
        <v>#NAME?</v>
      </c>
      <c r="AS2008">
        <v>31</v>
      </c>
      <c r="AT2008" t="e">
        <v>#NAME?</v>
      </c>
    </row>
    <row r="2009" spans="41:46" x14ac:dyDescent="0.35">
      <c r="AO2009" t="s">
        <v>36</v>
      </c>
      <c r="AP2009">
        <v>31</v>
      </c>
      <c r="AQ2009" t="s">
        <v>27</v>
      </c>
      <c r="AR2009" t="e">
        <v>#NAME?</v>
      </c>
      <c r="AS2009">
        <v>31</v>
      </c>
      <c r="AT2009" t="e">
        <v>#NAME?</v>
      </c>
    </row>
    <row r="2010" spans="41:46" x14ac:dyDescent="0.35">
      <c r="AO2010" t="s">
        <v>34</v>
      </c>
      <c r="AP2010">
        <v>31</v>
      </c>
      <c r="AQ2010" t="s">
        <v>27</v>
      </c>
      <c r="AR2010" t="e">
        <v>#NAME?</v>
      </c>
      <c r="AS2010">
        <v>31</v>
      </c>
      <c r="AT2010" t="e">
        <v>#NAME?</v>
      </c>
    </row>
    <row r="2011" spans="41:46" x14ac:dyDescent="0.35">
      <c r="AO2011" t="s">
        <v>36</v>
      </c>
      <c r="AP2011">
        <v>31</v>
      </c>
      <c r="AQ2011" t="s">
        <v>27</v>
      </c>
      <c r="AR2011" t="e">
        <v>#NAME?</v>
      </c>
      <c r="AS2011">
        <v>31</v>
      </c>
      <c r="AT2011" t="e">
        <v>#NAME?</v>
      </c>
    </row>
    <row r="2012" spans="41:46" x14ac:dyDescent="0.35">
      <c r="AO2012" t="s">
        <v>32</v>
      </c>
      <c r="AP2012">
        <v>31</v>
      </c>
      <c r="AQ2012" t="s">
        <v>27</v>
      </c>
      <c r="AR2012" t="e">
        <v>#NAME?</v>
      </c>
      <c r="AS2012">
        <v>31</v>
      </c>
      <c r="AT2012" t="e">
        <v>#NAME?</v>
      </c>
    </row>
    <row r="2013" spans="41:46" x14ac:dyDescent="0.35">
      <c r="AO2013" t="s">
        <v>35</v>
      </c>
      <c r="AP2013">
        <v>31</v>
      </c>
      <c r="AQ2013" t="s">
        <v>27</v>
      </c>
      <c r="AR2013" t="e">
        <v>#NAME?</v>
      </c>
      <c r="AS2013">
        <v>31</v>
      </c>
      <c r="AT2013" t="e">
        <v>#NAME?</v>
      </c>
    </row>
    <row r="2014" spans="41:46" x14ac:dyDescent="0.35">
      <c r="AO2014" t="s">
        <v>35</v>
      </c>
      <c r="AP2014">
        <v>31</v>
      </c>
      <c r="AQ2014" t="s">
        <v>27</v>
      </c>
      <c r="AR2014" t="e">
        <v>#NAME?</v>
      </c>
      <c r="AS2014">
        <v>31</v>
      </c>
      <c r="AT2014" t="e">
        <v>#NAME?</v>
      </c>
    </row>
    <row r="2015" spans="41:46" x14ac:dyDescent="0.35">
      <c r="AO2015" t="s">
        <v>30</v>
      </c>
      <c r="AP2015">
        <v>31</v>
      </c>
      <c r="AQ2015" t="s">
        <v>27</v>
      </c>
      <c r="AR2015" t="e">
        <v>#NAME?</v>
      </c>
      <c r="AS2015">
        <v>31</v>
      </c>
      <c r="AT2015" t="e">
        <v>#NAME?</v>
      </c>
    </row>
    <row r="2016" spans="41:46" x14ac:dyDescent="0.35">
      <c r="AO2016" t="s">
        <v>34</v>
      </c>
      <c r="AP2016">
        <v>31</v>
      </c>
      <c r="AQ2016" t="s">
        <v>27</v>
      </c>
      <c r="AR2016" t="e">
        <v>#NAME?</v>
      </c>
      <c r="AS2016">
        <v>31</v>
      </c>
      <c r="AT2016" t="e">
        <v>#NAME?</v>
      </c>
    </row>
    <row r="2017" spans="41:46" x14ac:dyDescent="0.35">
      <c r="AO2017" t="s">
        <v>28</v>
      </c>
      <c r="AP2017">
        <v>31</v>
      </c>
      <c r="AQ2017" t="s">
        <v>27</v>
      </c>
      <c r="AR2017" t="e">
        <v>#NAME?</v>
      </c>
      <c r="AS2017">
        <v>31</v>
      </c>
      <c r="AT2017" t="e">
        <v>#NAME?</v>
      </c>
    </row>
    <row r="2018" spans="41:46" x14ac:dyDescent="0.35">
      <c r="AO2018" t="s">
        <v>32</v>
      </c>
      <c r="AP2018">
        <v>31</v>
      </c>
      <c r="AQ2018" t="s">
        <v>27</v>
      </c>
      <c r="AR2018" t="e">
        <v>#NAME?</v>
      </c>
      <c r="AS2018">
        <v>31</v>
      </c>
      <c r="AT2018" t="e">
        <v>#NAME?</v>
      </c>
    </row>
    <row r="2019" spans="41:46" x14ac:dyDescent="0.35">
      <c r="AO2019" t="s">
        <v>26</v>
      </c>
      <c r="AP2019">
        <v>31</v>
      </c>
      <c r="AQ2019" t="s">
        <v>27</v>
      </c>
      <c r="AR2019" t="e">
        <v>#NAME?</v>
      </c>
      <c r="AS2019">
        <v>31</v>
      </c>
      <c r="AT2019" t="e">
        <v>#NAME?</v>
      </c>
    </row>
    <row r="2020" spans="41:46" x14ac:dyDescent="0.35">
      <c r="AO2020" t="s">
        <v>32</v>
      </c>
      <c r="AP2020">
        <v>31</v>
      </c>
      <c r="AQ2020" t="s">
        <v>27</v>
      </c>
      <c r="AR2020" t="e">
        <v>#NAME?</v>
      </c>
      <c r="AS2020">
        <v>31</v>
      </c>
      <c r="AT2020" t="e">
        <v>#NAME?</v>
      </c>
    </row>
    <row r="2021" spans="41:46" x14ac:dyDescent="0.35">
      <c r="AO2021" t="s">
        <v>42</v>
      </c>
      <c r="AP2021">
        <v>31</v>
      </c>
      <c r="AQ2021" t="s">
        <v>27</v>
      </c>
      <c r="AR2021" t="e">
        <v>#NAME?</v>
      </c>
      <c r="AS2021">
        <v>31</v>
      </c>
      <c r="AT2021" t="e">
        <v>#NAME?</v>
      </c>
    </row>
    <row r="2022" spans="41:46" x14ac:dyDescent="0.35">
      <c r="AO2022" t="s">
        <v>42</v>
      </c>
      <c r="AP2022">
        <v>31</v>
      </c>
      <c r="AQ2022" t="s">
        <v>27</v>
      </c>
      <c r="AR2022" t="e">
        <v>#NAME?</v>
      </c>
      <c r="AS2022">
        <v>31</v>
      </c>
      <c r="AT2022" t="e">
        <v>#NAME?</v>
      </c>
    </row>
    <row r="2023" spans="41:46" x14ac:dyDescent="0.35">
      <c r="AO2023" t="s">
        <v>26</v>
      </c>
      <c r="AP2023">
        <v>31</v>
      </c>
      <c r="AQ2023" t="s">
        <v>27</v>
      </c>
      <c r="AR2023" t="e">
        <v>#NAME?</v>
      </c>
      <c r="AS2023">
        <v>31</v>
      </c>
      <c r="AT2023" t="e">
        <v>#NAME?</v>
      </c>
    </row>
    <row r="2024" spans="41:46" x14ac:dyDescent="0.35">
      <c r="AO2024" t="s">
        <v>28</v>
      </c>
      <c r="AP2024">
        <v>31</v>
      </c>
      <c r="AQ2024" t="s">
        <v>27</v>
      </c>
      <c r="AR2024" t="e">
        <v>#NAME?</v>
      </c>
      <c r="AS2024">
        <v>31</v>
      </c>
      <c r="AT2024" t="e">
        <v>#NAME?</v>
      </c>
    </row>
    <row r="2025" spans="41:46" x14ac:dyDescent="0.35">
      <c r="AO2025" t="s">
        <v>42</v>
      </c>
      <c r="AP2025">
        <v>31</v>
      </c>
      <c r="AQ2025" t="s">
        <v>27</v>
      </c>
      <c r="AR2025" t="e">
        <v>#NAME?</v>
      </c>
      <c r="AS2025">
        <v>31</v>
      </c>
      <c r="AT2025" t="e">
        <v>#NAME?</v>
      </c>
    </row>
    <row r="2026" spans="41:46" x14ac:dyDescent="0.35">
      <c r="AO2026" t="s">
        <v>28</v>
      </c>
      <c r="AP2026">
        <v>31</v>
      </c>
      <c r="AQ2026" t="s">
        <v>27</v>
      </c>
      <c r="AR2026" t="e">
        <v>#NAME?</v>
      </c>
      <c r="AS2026">
        <v>31</v>
      </c>
      <c r="AT2026" t="e">
        <v>#NAME?</v>
      </c>
    </row>
    <row r="2027" spans="41:46" x14ac:dyDescent="0.35">
      <c r="AO2027" t="s">
        <v>36</v>
      </c>
      <c r="AP2027">
        <v>31</v>
      </c>
      <c r="AQ2027" t="s">
        <v>27</v>
      </c>
      <c r="AR2027" t="e">
        <v>#NAME?</v>
      </c>
      <c r="AS2027">
        <v>31</v>
      </c>
      <c r="AT2027" t="e">
        <v>#NAME?</v>
      </c>
    </row>
    <row r="2028" spans="41:46" x14ac:dyDescent="0.35">
      <c r="AO2028" t="s">
        <v>36</v>
      </c>
      <c r="AP2028">
        <v>31</v>
      </c>
      <c r="AQ2028" t="s">
        <v>27</v>
      </c>
      <c r="AR2028" t="e">
        <v>#NAME?</v>
      </c>
      <c r="AS2028">
        <v>31</v>
      </c>
      <c r="AT2028" t="e">
        <v>#NAME?</v>
      </c>
    </row>
    <row r="2029" spans="41:46" x14ac:dyDescent="0.35">
      <c r="AO2029" t="s">
        <v>37</v>
      </c>
      <c r="AP2029">
        <v>31</v>
      </c>
      <c r="AQ2029" t="s">
        <v>27</v>
      </c>
      <c r="AR2029" t="e">
        <v>#NAME?</v>
      </c>
      <c r="AS2029">
        <v>31</v>
      </c>
      <c r="AT2029" t="e">
        <v>#NAME?</v>
      </c>
    </row>
    <row r="2030" spans="41:46" x14ac:dyDescent="0.35">
      <c r="AO2030" t="s">
        <v>30</v>
      </c>
      <c r="AP2030">
        <v>31</v>
      </c>
      <c r="AQ2030" t="s">
        <v>27</v>
      </c>
      <c r="AR2030" t="e">
        <v>#NAME?</v>
      </c>
      <c r="AS2030">
        <v>31</v>
      </c>
      <c r="AT2030" t="e">
        <v>#NAME?</v>
      </c>
    </row>
    <row r="2031" spans="41:46" x14ac:dyDescent="0.35">
      <c r="AO2031" t="s">
        <v>32</v>
      </c>
      <c r="AP2031">
        <v>31</v>
      </c>
      <c r="AQ2031" t="s">
        <v>27</v>
      </c>
      <c r="AR2031" t="e">
        <v>#NAME?</v>
      </c>
      <c r="AS2031">
        <v>31</v>
      </c>
      <c r="AT2031" t="e">
        <v>#NAME?</v>
      </c>
    </row>
    <row r="2032" spans="41:46" x14ac:dyDescent="0.35">
      <c r="AO2032" t="s">
        <v>30</v>
      </c>
      <c r="AP2032">
        <v>31</v>
      </c>
      <c r="AQ2032" t="s">
        <v>27</v>
      </c>
      <c r="AR2032" t="e">
        <v>#NAME?</v>
      </c>
      <c r="AS2032">
        <v>31</v>
      </c>
      <c r="AT2032" t="e">
        <v>#NAME?</v>
      </c>
    </row>
    <row r="2033" spans="41:46" x14ac:dyDescent="0.35">
      <c r="AO2033" t="s">
        <v>44</v>
      </c>
      <c r="AP2033">
        <v>31</v>
      </c>
      <c r="AQ2033" t="s">
        <v>27</v>
      </c>
      <c r="AR2033" t="e">
        <v>#NAME?</v>
      </c>
      <c r="AS2033">
        <v>31</v>
      </c>
      <c r="AT2033" t="e">
        <v>#NAME?</v>
      </c>
    </row>
    <row r="2034" spans="41:46" x14ac:dyDescent="0.35">
      <c r="AO2034" t="s">
        <v>35</v>
      </c>
      <c r="AP2034">
        <v>31</v>
      </c>
      <c r="AQ2034" t="s">
        <v>27</v>
      </c>
      <c r="AR2034" t="e">
        <v>#NAME?</v>
      </c>
      <c r="AS2034">
        <v>31</v>
      </c>
      <c r="AT2034" t="e">
        <v>#NAME?</v>
      </c>
    </row>
    <row r="2035" spans="41:46" x14ac:dyDescent="0.35">
      <c r="AO2035" t="s">
        <v>30</v>
      </c>
      <c r="AP2035">
        <v>31</v>
      </c>
      <c r="AQ2035" t="s">
        <v>27</v>
      </c>
      <c r="AR2035" t="e">
        <v>#NAME?</v>
      </c>
      <c r="AS2035">
        <v>31</v>
      </c>
      <c r="AT2035" t="e">
        <v>#NAME?</v>
      </c>
    </row>
    <row r="2036" spans="41:46" x14ac:dyDescent="0.35">
      <c r="AO2036" t="s">
        <v>26</v>
      </c>
      <c r="AP2036">
        <v>31</v>
      </c>
      <c r="AQ2036" t="s">
        <v>27</v>
      </c>
      <c r="AR2036" t="e">
        <v>#NAME?</v>
      </c>
      <c r="AS2036">
        <v>31</v>
      </c>
      <c r="AT2036" t="e">
        <v>#NAME?</v>
      </c>
    </row>
    <row r="2037" spans="41:46" x14ac:dyDescent="0.35">
      <c r="AO2037" t="s">
        <v>34</v>
      </c>
      <c r="AP2037">
        <v>31</v>
      </c>
      <c r="AQ2037" t="s">
        <v>27</v>
      </c>
      <c r="AR2037" t="e">
        <v>#NAME?</v>
      </c>
      <c r="AS2037">
        <v>31</v>
      </c>
      <c r="AT2037" t="e">
        <v>#NAME?</v>
      </c>
    </row>
    <row r="2038" spans="41:46" x14ac:dyDescent="0.35">
      <c r="AO2038" t="s">
        <v>26</v>
      </c>
      <c r="AP2038">
        <v>31</v>
      </c>
      <c r="AQ2038" t="s">
        <v>27</v>
      </c>
      <c r="AR2038" t="e">
        <v>#NAME?</v>
      </c>
      <c r="AS2038">
        <v>31</v>
      </c>
      <c r="AT2038" t="e">
        <v>#NAME?</v>
      </c>
    </row>
    <row r="2039" spans="41:46" x14ac:dyDescent="0.35">
      <c r="AO2039" t="s">
        <v>34</v>
      </c>
      <c r="AP2039">
        <v>31</v>
      </c>
      <c r="AQ2039" t="s">
        <v>27</v>
      </c>
      <c r="AR2039" t="e">
        <v>#NAME?</v>
      </c>
      <c r="AS2039">
        <v>31</v>
      </c>
      <c r="AT2039" t="e">
        <v>#NAME?</v>
      </c>
    </row>
    <row r="2040" spans="41:46" x14ac:dyDescent="0.35">
      <c r="AO2040" t="s">
        <v>30</v>
      </c>
      <c r="AP2040">
        <v>31</v>
      </c>
      <c r="AQ2040" t="s">
        <v>27</v>
      </c>
      <c r="AR2040" t="e">
        <v>#NAME?</v>
      </c>
      <c r="AS2040">
        <v>31</v>
      </c>
      <c r="AT2040" t="e">
        <v>#NAME?</v>
      </c>
    </row>
    <row r="2041" spans="41:46" x14ac:dyDescent="0.35">
      <c r="AO2041" t="s">
        <v>31</v>
      </c>
      <c r="AP2041">
        <v>29</v>
      </c>
      <c r="AQ2041" t="s">
        <v>23</v>
      </c>
      <c r="AR2041">
        <v>29</v>
      </c>
      <c r="AS2041" t="e">
        <v>#NAME?</v>
      </c>
      <c r="AT2041" t="e">
        <v>#NAME?</v>
      </c>
    </row>
    <row r="2042" spans="41:46" x14ac:dyDescent="0.35">
      <c r="AO2042" t="s">
        <v>29</v>
      </c>
      <c r="AP2042">
        <v>29</v>
      </c>
      <c r="AQ2042" t="s">
        <v>23</v>
      </c>
      <c r="AR2042">
        <v>29</v>
      </c>
      <c r="AS2042" t="e">
        <v>#NAME?</v>
      </c>
      <c r="AT2042" t="e">
        <v>#NAME?</v>
      </c>
    </row>
    <row r="2043" spans="41:46" x14ac:dyDescent="0.35">
      <c r="AO2043" t="s">
        <v>21</v>
      </c>
      <c r="AP2043">
        <v>29</v>
      </c>
      <c r="AQ2043" t="s">
        <v>23</v>
      </c>
      <c r="AR2043">
        <v>29</v>
      </c>
      <c r="AS2043" t="e">
        <v>#NAME?</v>
      </c>
      <c r="AT2043" t="e">
        <v>#NAME?</v>
      </c>
    </row>
    <row r="2044" spans="41:46" x14ac:dyDescent="0.35">
      <c r="AO2044" t="s">
        <v>43</v>
      </c>
      <c r="AP2044">
        <v>29</v>
      </c>
      <c r="AQ2044" t="s">
        <v>23</v>
      </c>
      <c r="AR2044">
        <v>29</v>
      </c>
      <c r="AS2044" t="e">
        <v>#NAME?</v>
      </c>
      <c r="AT2044" t="e">
        <v>#NAME?</v>
      </c>
    </row>
    <row r="2045" spans="41:46" x14ac:dyDescent="0.35">
      <c r="AO2045" t="s">
        <v>29</v>
      </c>
      <c r="AP2045">
        <v>29</v>
      </c>
      <c r="AQ2045" t="s">
        <v>23</v>
      </c>
      <c r="AR2045">
        <v>29</v>
      </c>
      <c r="AS2045" t="e">
        <v>#NAME?</v>
      </c>
      <c r="AT2045" t="e">
        <v>#NAME?</v>
      </c>
    </row>
    <row r="2046" spans="41:46" x14ac:dyDescent="0.35">
      <c r="AO2046" t="s">
        <v>40</v>
      </c>
      <c r="AP2046">
        <v>29</v>
      </c>
      <c r="AQ2046" t="s">
        <v>23</v>
      </c>
      <c r="AR2046">
        <v>29</v>
      </c>
      <c r="AS2046" t="e">
        <v>#NAME?</v>
      </c>
      <c r="AT2046" t="e">
        <v>#NAME?</v>
      </c>
    </row>
    <row r="2047" spans="41:46" x14ac:dyDescent="0.35">
      <c r="AO2047" t="s">
        <v>40</v>
      </c>
      <c r="AP2047">
        <v>29</v>
      </c>
      <c r="AQ2047" t="s">
        <v>23</v>
      </c>
      <c r="AR2047">
        <v>29</v>
      </c>
      <c r="AS2047" t="e">
        <v>#NAME?</v>
      </c>
      <c r="AT2047" t="e">
        <v>#NAME?</v>
      </c>
    </row>
    <row r="2048" spans="41:46" x14ac:dyDescent="0.35">
      <c r="AO2048" t="s">
        <v>29</v>
      </c>
      <c r="AP2048">
        <v>29</v>
      </c>
      <c r="AQ2048" t="s">
        <v>23</v>
      </c>
      <c r="AR2048">
        <v>29</v>
      </c>
      <c r="AS2048" t="e">
        <v>#NAME?</v>
      </c>
      <c r="AT2048" t="e">
        <v>#NAME?</v>
      </c>
    </row>
    <row r="2049" spans="41:46" x14ac:dyDescent="0.35">
      <c r="AO2049" t="s">
        <v>31</v>
      </c>
      <c r="AP2049">
        <v>29</v>
      </c>
      <c r="AQ2049" t="s">
        <v>23</v>
      </c>
      <c r="AR2049">
        <v>29</v>
      </c>
      <c r="AS2049" t="e">
        <v>#NAME?</v>
      </c>
      <c r="AT2049" t="e">
        <v>#NAME?</v>
      </c>
    </row>
    <row r="2050" spans="41:46" x14ac:dyDescent="0.35">
      <c r="AO2050" t="s">
        <v>21</v>
      </c>
      <c r="AP2050">
        <v>29</v>
      </c>
      <c r="AQ2050" t="s">
        <v>23</v>
      </c>
      <c r="AR2050">
        <v>29</v>
      </c>
      <c r="AS2050" t="e">
        <v>#NAME?</v>
      </c>
      <c r="AT2050" t="e">
        <v>#NAME?</v>
      </c>
    </row>
    <row r="2051" spans="41:46" x14ac:dyDescent="0.35">
      <c r="AO2051" t="s">
        <v>40</v>
      </c>
      <c r="AP2051">
        <v>29</v>
      </c>
      <c r="AQ2051" t="s">
        <v>23</v>
      </c>
      <c r="AR2051">
        <v>29</v>
      </c>
      <c r="AS2051" t="e">
        <v>#NAME?</v>
      </c>
      <c r="AT2051" t="e">
        <v>#NAME?</v>
      </c>
    </row>
    <row r="2052" spans="41:46" x14ac:dyDescent="0.35">
      <c r="AO2052" t="s">
        <v>43</v>
      </c>
      <c r="AP2052">
        <v>29</v>
      </c>
      <c r="AQ2052" t="s">
        <v>23</v>
      </c>
      <c r="AR2052">
        <v>29</v>
      </c>
      <c r="AS2052" t="e">
        <v>#NAME?</v>
      </c>
      <c r="AT2052" t="e">
        <v>#NAME?</v>
      </c>
    </row>
    <row r="2053" spans="41:46" x14ac:dyDescent="0.35">
      <c r="AO2053" t="s">
        <v>43</v>
      </c>
      <c r="AP2053">
        <v>29</v>
      </c>
      <c r="AQ2053" t="s">
        <v>23</v>
      </c>
      <c r="AR2053">
        <v>29</v>
      </c>
      <c r="AS2053" t="e">
        <v>#NAME?</v>
      </c>
      <c r="AT2053" t="e">
        <v>#NAME?</v>
      </c>
    </row>
    <row r="2054" spans="41:46" x14ac:dyDescent="0.35">
      <c r="AO2054" t="s">
        <v>40</v>
      </c>
      <c r="AP2054">
        <v>29</v>
      </c>
      <c r="AQ2054" t="s">
        <v>23</v>
      </c>
      <c r="AR2054">
        <v>29</v>
      </c>
      <c r="AS2054" t="e">
        <v>#NAME?</v>
      </c>
      <c r="AT2054" t="e">
        <v>#NAME?</v>
      </c>
    </row>
    <row r="2055" spans="41:46" x14ac:dyDescent="0.35">
      <c r="AO2055" t="s">
        <v>21</v>
      </c>
      <c r="AP2055">
        <v>29</v>
      </c>
      <c r="AQ2055" t="s">
        <v>23</v>
      </c>
      <c r="AR2055">
        <v>29</v>
      </c>
      <c r="AS2055" t="e">
        <v>#NAME?</v>
      </c>
      <c r="AT2055" t="e">
        <v>#NAME?</v>
      </c>
    </row>
    <row r="2056" spans="41:46" x14ac:dyDescent="0.35">
      <c r="AO2056" t="s">
        <v>29</v>
      </c>
      <c r="AP2056">
        <v>29</v>
      </c>
      <c r="AQ2056" t="s">
        <v>23</v>
      </c>
      <c r="AR2056">
        <v>29</v>
      </c>
      <c r="AS2056" t="e">
        <v>#NAME?</v>
      </c>
      <c r="AT2056" t="e">
        <v>#NAME?</v>
      </c>
    </row>
    <row r="2057" spans="41:46" x14ac:dyDescent="0.35">
      <c r="AO2057" t="s">
        <v>31</v>
      </c>
      <c r="AP2057">
        <v>29</v>
      </c>
      <c r="AQ2057" t="s">
        <v>23</v>
      </c>
      <c r="AR2057">
        <v>29</v>
      </c>
      <c r="AS2057" t="e">
        <v>#NAME?</v>
      </c>
      <c r="AT2057" t="e">
        <v>#NAME?</v>
      </c>
    </row>
    <row r="2058" spans="41:46" x14ac:dyDescent="0.35">
      <c r="AO2058" t="s">
        <v>21</v>
      </c>
      <c r="AP2058">
        <v>29</v>
      </c>
      <c r="AQ2058" t="s">
        <v>23</v>
      </c>
      <c r="AR2058">
        <v>29</v>
      </c>
      <c r="AS2058" t="e">
        <v>#NAME?</v>
      </c>
      <c r="AT2058" t="e">
        <v>#NAME?</v>
      </c>
    </row>
    <row r="2059" spans="41:46" x14ac:dyDescent="0.35">
      <c r="AO2059" t="s">
        <v>43</v>
      </c>
      <c r="AP2059">
        <v>29</v>
      </c>
      <c r="AQ2059" t="s">
        <v>23</v>
      </c>
      <c r="AR2059">
        <v>29</v>
      </c>
      <c r="AS2059" t="e">
        <v>#NAME?</v>
      </c>
      <c r="AT2059" t="e">
        <v>#NAME?</v>
      </c>
    </row>
    <row r="2060" spans="41:46" x14ac:dyDescent="0.35">
      <c r="AO2060" t="s">
        <v>31</v>
      </c>
      <c r="AP2060">
        <v>29</v>
      </c>
      <c r="AQ2060" t="s">
        <v>23</v>
      </c>
      <c r="AR2060">
        <v>29</v>
      </c>
      <c r="AS2060" t="e">
        <v>#NAME?</v>
      </c>
      <c r="AT2060" t="e">
        <v>#NAME?</v>
      </c>
    </row>
    <row r="2061" spans="41:46" x14ac:dyDescent="0.35">
      <c r="AO2061" t="s">
        <v>29</v>
      </c>
      <c r="AP2061">
        <v>29</v>
      </c>
      <c r="AQ2061" t="s">
        <v>23</v>
      </c>
      <c r="AR2061">
        <v>29</v>
      </c>
      <c r="AS2061" t="e">
        <v>#NAME?</v>
      </c>
      <c r="AT2061" t="e">
        <v>#NAME?</v>
      </c>
    </row>
    <row r="2062" spans="41:46" x14ac:dyDescent="0.35">
      <c r="AO2062" t="s">
        <v>43</v>
      </c>
      <c r="AP2062">
        <v>29</v>
      </c>
      <c r="AQ2062" t="s">
        <v>23</v>
      </c>
      <c r="AR2062">
        <v>29</v>
      </c>
      <c r="AS2062" t="e">
        <v>#NAME?</v>
      </c>
      <c r="AT2062" t="e">
        <v>#NAME?</v>
      </c>
    </row>
    <row r="2063" spans="41:46" x14ac:dyDescent="0.35">
      <c r="AO2063" t="s">
        <v>43</v>
      </c>
      <c r="AP2063">
        <v>29</v>
      </c>
      <c r="AQ2063" t="s">
        <v>23</v>
      </c>
      <c r="AR2063">
        <v>29</v>
      </c>
      <c r="AS2063" t="e">
        <v>#NAME?</v>
      </c>
      <c r="AT2063" t="e">
        <v>#NAME?</v>
      </c>
    </row>
    <row r="2064" spans="41:46" x14ac:dyDescent="0.35">
      <c r="AO2064" t="s">
        <v>29</v>
      </c>
      <c r="AP2064">
        <v>29</v>
      </c>
      <c r="AQ2064" t="s">
        <v>23</v>
      </c>
      <c r="AR2064">
        <v>29</v>
      </c>
      <c r="AS2064" t="e">
        <v>#NAME?</v>
      </c>
      <c r="AT2064" t="e">
        <v>#NAME?</v>
      </c>
    </row>
    <row r="2065" spans="41:46" x14ac:dyDescent="0.35">
      <c r="AO2065" t="s">
        <v>31</v>
      </c>
      <c r="AP2065">
        <v>28</v>
      </c>
      <c r="AQ2065" t="s">
        <v>23</v>
      </c>
      <c r="AR2065">
        <v>28</v>
      </c>
      <c r="AS2065" t="e">
        <v>#NAME?</v>
      </c>
      <c r="AT2065" t="e">
        <v>#NAME?</v>
      </c>
    </row>
    <row r="2066" spans="41:46" x14ac:dyDescent="0.35">
      <c r="AO2066" t="s">
        <v>29</v>
      </c>
      <c r="AP2066">
        <v>28</v>
      </c>
      <c r="AQ2066" t="s">
        <v>23</v>
      </c>
      <c r="AR2066">
        <v>28</v>
      </c>
      <c r="AS2066" t="e">
        <v>#NAME?</v>
      </c>
      <c r="AT2066" t="e">
        <v>#NAME?</v>
      </c>
    </row>
    <row r="2067" spans="41:46" x14ac:dyDescent="0.35">
      <c r="AO2067" t="s">
        <v>40</v>
      </c>
      <c r="AP2067">
        <v>28</v>
      </c>
      <c r="AQ2067" t="s">
        <v>23</v>
      </c>
      <c r="AR2067">
        <v>28</v>
      </c>
      <c r="AS2067" t="e">
        <v>#NAME?</v>
      </c>
      <c r="AT2067" t="e">
        <v>#NAME?</v>
      </c>
    </row>
    <row r="2068" spans="41:46" x14ac:dyDescent="0.35">
      <c r="AO2068" t="s">
        <v>21</v>
      </c>
      <c r="AP2068">
        <v>28</v>
      </c>
      <c r="AQ2068" t="s">
        <v>23</v>
      </c>
      <c r="AR2068">
        <v>28</v>
      </c>
      <c r="AS2068" t="e">
        <v>#NAME?</v>
      </c>
      <c r="AT2068" t="e">
        <v>#NAME?</v>
      </c>
    </row>
    <row r="2069" spans="41:46" x14ac:dyDescent="0.35">
      <c r="AO2069" t="s">
        <v>40</v>
      </c>
      <c r="AP2069">
        <v>28</v>
      </c>
      <c r="AQ2069" t="s">
        <v>23</v>
      </c>
      <c r="AR2069">
        <v>28</v>
      </c>
      <c r="AS2069" t="e">
        <v>#NAME?</v>
      </c>
      <c r="AT2069" t="e">
        <v>#NAME?</v>
      </c>
    </row>
    <row r="2070" spans="41:46" x14ac:dyDescent="0.35">
      <c r="AO2070" t="s">
        <v>21</v>
      </c>
      <c r="AP2070">
        <v>28</v>
      </c>
      <c r="AQ2070" t="s">
        <v>23</v>
      </c>
      <c r="AR2070">
        <v>28</v>
      </c>
      <c r="AS2070" t="e">
        <v>#NAME?</v>
      </c>
      <c r="AT2070" t="e">
        <v>#NAME?</v>
      </c>
    </row>
    <row r="2071" spans="41:46" x14ac:dyDescent="0.35">
      <c r="AO2071" t="s">
        <v>43</v>
      </c>
      <c r="AP2071">
        <v>28</v>
      </c>
      <c r="AQ2071" t="s">
        <v>23</v>
      </c>
      <c r="AR2071">
        <v>28</v>
      </c>
      <c r="AS2071" t="e">
        <v>#NAME?</v>
      </c>
      <c r="AT2071" t="e">
        <v>#NAME?</v>
      </c>
    </row>
    <row r="2072" spans="41:46" x14ac:dyDescent="0.35">
      <c r="AO2072" t="s">
        <v>40</v>
      </c>
      <c r="AP2072">
        <v>28</v>
      </c>
      <c r="AQ2072" t="s">
        <v>23</v>
      </c>
      <c r="AR2072">
        <v>28</v>
      </c>
      <c r="AS2072" t="e">
        <v>#NAME?</v>
      </c>
      <c r="AT2072" t="e">
        <v>#NAME?</v>
      </c>
    </row>
    <row r="2073" spans="41:46" x14ac:dyDescent="0.35">
      <c r="AO2073" t="s">
        <v>43</v>
      </c>
      <c r="AP2073">
        <v>28</v>
      </c>
      <c r="AQ2073" t="s">
        <v>23</v>
      </c>
      <c r="AR2073">
        <v>28</v>
      </c>
      <c r="AS2073" t="e">
        <v>#NAME?</v>
      </c>
      <c r="AT2073" t="e">
        <v>#NAME?</v>
      </c>
    </row>
    <row r="2074" spans="41:46" x14ac:dyDescent="0.35">
      <c r="AO2074" t="s">
        <v>31</v>
      </c>
      <c r="AP2074">
        <v>28</v>
      </c>
      <c r="AQ2074" t="s">
        <v>23</v>
      </c>
      <c r="AR2074">
        <v>28</v>
      </c>
      <c r="AS2074" t="e">
        <v>#NAME?</v>
      </c>
      <c r="AT2074" t="e">
        <v>#NAME?</v>
      </c>
    </row>
    <row r="2075" spans="41:46" x14ac:dyDescent="0.35">
      <c r="AO2075" t="s">
        <v>43</v>
      </c>
      <c r="AP2075">
        <v>28</v>
      </c>
      <c r="AQ2075" t="s">
        <v>23</v>
      </c>
      <c r="AR2075">
        <v>28</v>
      </c>
      <c r="AS2075" t="e">
        <v>#NAME?</v>
      </c>
      <c r="AT2075" t="e">
        <v>#NAME?</v>
      </c>
    </row>
    <row r="2076" spans="41:46" x14ac:dyDescent="0.35">
      <c r="AO2076" t="s">
        <v>43</v>
      </c>
      <c r="AP2076">
        <v>28</v>
      </c>
      <c r="AQ2076" t="s">
        <v>23</v>
      </c>
      <c r="AR2076">
        <v>28</v>
      </c>
      <c r="AS2076" t="e">
        <v>#NAME?</v>
      </c>
      <c r="AT2076" t="e">
        <v>#NAME?</v>
      </c>
    </row>
    <row r="2077" spans="41:46" x14ac:dyDescent="0.35">
      <c r="AO2077" t="s">
        <v>31</v>
      </c>
      <c r="AP2077">
        <v>28</v>
      </c>
      <c r="AQ2077" t="s">
        <v>23</v>
      </c>
      <c r="AR2077">
        <v>28</v>
      </c>
      <c r="AS2077" t="e">
        <v>#NAME?</v>
      </c>
      <c r="AT2077" t="e">
        <v>#NAME?</v>
      </c>
    </row>
    <row r="2078" spans="41:46" x14ac:dyDescent="0.35">
      <c r="AO2078" t="s">
        <v>43</v>
      </c>
      <c r="AP2078">
        <v>28</v>
      </c>
      <c r="AQ2078" t="s">
        <v>23</v>
      </c>
      <c r="AR2078">
        <v>28</v>
      </c>
      <c r="AS2078" t="e">
        <v>#NAME?</v>
      </c>
      <c r="AT2078" t="e">
        <v>#NAME?</v>
      </c>
    </row>
    <row r="2079" spans="41:46" x14ac:dyDescent="0.35">
      <c r="AO2079" t="s">
        <v>31</v>
      </c>
      <c r="AP2079">
        <v>28</v>
      </c>
      <c r="AQ2079" t="s">
        <v>23</v>
      </c>
      <c r="AR2079">
        <v>28</v>
      </c>
      <c r="AS2079" t="e">
        <v>#NAME?</v>
      </c>
      <c r="AT2079" t="e">
        <v>#NAME?</v>
      </c>
    </row>
    <row r="2080" spans="41:46" x14ac:dyDescent="0.35">
      <c r="AO2080" t="s">
        <v>31</v>
      </c>
      <c r="AP2080">
        <v>28</v>
      </c>
      <c r="AQ2080" t="s">
        <v>23</v>
      </c>
      <c r="AR2080">
        <v>28</v>
      </c>
      <c r="AS2080" t="e">
        <v>#NAME?</v>
      </c>
      <c r="AT2080" t="e">
        <v>#NAME?</v>
      </c>
    </row>
    <row r="2081" spans="41:46" x14ac:dyDescent="0.35">
      <c r="AO2081" t="s">
        <v>31</v>
      </c>
      <c r="AP2081">
        <v>28</v>
      </c>
      <c r="AQ2081" t="s">
        <v>23</v>
      </c>
      <c r="AR2081">
        <v>28</v>
      </c>
      <c r="AS2081" t="e">
        <v>#NAME?</v>
      </c>
      <c r="AT2081" t="e">
        <v>#NAME?</v>
      </c>
    </row>
    <row r="2082" spans="41:46" x14ac:dyDescent="0.35">
      <c r="AO2082" t="s">
        <v>40</v>
      </c>
      <c r="AP2082">
        <v>28</v>
      </c>
      <c r="AQ2082" t="s">
        <v>23</v>
      </c>
      <c r="AR2082">
        <v>28</v>
      </c>
      <c r="AS2082" t="e">
        <v>#NAME?</v>
      </c>
      <c r="AT2082" t="e">
        <v>#NAME?</v>
      </c>
    </row>
    <row r="2083" spans="41:46" x14ac:dyDescent="0.35">
      <c r="AO2083" t="s">
        <v>40</v>
      </c>
      <c r="AP2083">
        <v>28</v>
      </c>
      <c r="AQ2083" t="s">
        <v>23</v>
      </c>
      <c r="AR2083">
        <v>28</v>
      </c>
      <c r="AS2083" t="e">
        <v>#NAME?</v>
      </c>
      <c r="AT2083" t="e">
        <v>#NAME?</v>
      </c>
    </row>
    <row r="2084" spans="41:46" x14ac:dyDescent="0.35">
      <c r="AO2084" t="s">
        <v>40</v>
      </c>
      <c r="AP2084">
        <v>28</v>
      </c>
      <c r="AQ2084" t="s">
        <v>23</v>
      </c>
      <c r="AR2084">
        <v>28</v>
      </c>
      <c r="AS2084" t="e">
        <v>#NAME?</v>
      </c>
      <c r="AT2084" t="e">
        <v>#NAME?</v>
      </c>
    </row>
    <row r="2085" spans="41:46" x14ac:dyDescent="0.35">
      <c r="AO2085" t="s">
        <v>31</v>
      </c>
      <c r="AP2085">
        <v>28</v>
      </c>
      <c r="AQ2085" t="s">
        <v>23</v>
      </c>
      <c r="AR2085">
        <v>28</v>
      </c>
      <c r="AS2085" t="e">
        <v>#NAME?</v>
      </c>
      <c r="AT2085" t="e">
        <v>#NAME?</v>
      </c>
    </row>
    <row r="2086" spans="41:46" x14ac:dyDescent="0.35">
      <c r="AO2086" t="s">
        <v>40</v>
      </c>
      <c r="AP2086">
        <v>28</v>
      </c>
      <c r="AQ2086" t="s">
        <v>23</v>
      </c>
      <c r="AR2086">
        <v>28</v>
      </c>
      <c r="AS2086" t="e">
        <v>#NAME?</v>
      </c>
      <c r="AT2086" t="e">
        <v>#NAME?</v>
      </c>
    </row>
    <row r="2087" spans="41:46" x14ac:dyDescent="0.35">
      <c r="AO2087" t="s">
        <v>21</v>
      </c>
      <c r="AP2087">
        <v>28</v>
      </c>
      <c r="AQ2087" t="s">
        <v>23</v>
      </c>
      <c r="AR2087">
        <v>28</v>
      </c>
      <c r="AS2087" t="e">
        <v>#NAME?</v>
      </c>
      <c r="AT2087" t="e">
        <v>#NAME?</v>
      </c>
    </row>
    <row r="2088" spans="41:46" x14ac:dyDescent="0.35">
      <c r="AO2088" t="s">
        <v>21</v>
      </c>
      <c r="AP2088">
        <v>28</v>
      </c>
      <c r="AQ2088" t="s">
        <v>23</v>
      </c>
      <c r="AR2088">
        <v>28</v>
      </c>
      <c r="AS2088" t="e">
        <v>#NAME?</v>
      </c>
      <c r="AT2088" t="e">
        <v>#NAME?</v>
      </c>
    </row>
    <row r="2089" spans="41:46" x14ac:dyDescent="0.35">
      <c r="AO2089" t="s">
        <v>29</v>
      </c>
      <c r="AP2089">
        <v>28</v>
      </c>
      <c r="AQ2089" t="s">
        <v>23</v>
      </c>
      <c r="AR2089">
        <v>28</v>
      </c>
      <c r="AS2089" t="e">
        <v>#NAME?</v>
      </c>
      <c r="AT2089" t="e">
        <v>#NAME?</v>
      </c>
    </row>
    <row r="2090" spans="41:46" x14ac:dyDescent="0.35">
      <c r="AO2090" t="s">
        <v>31</v>
      </c>
      <c r="AP2090">
        <v>28</v>
      </c>
      <c r="AQ2090" t="s">
        <v>23</v>
      </c>
      <c r="AR2090">
        <v>28</v>
      </c>
      <c r="AS2090" t="e">
        <v>#NAME?</v>
      </c>
      <c r="AT2090" t="e">
        <v>#NAME?</v>
      </c>
    </row>
    <row r="2091" spans="41:46" x14ac:dyDescent="0.35">
      <c r="AO2091" t="s">
        <v>31</v>
      </c>
      <c r="AP2091">
        <v>28</v>
      </c>
      <c r="AQ2091" t="s">
        <v>23</v>
      </c>
      <c r="AR2091">
        <v>28</v>
      </c>
      <c r="AS2091" t="e">
        <v>#NAME?</v>
      </c>
      <c r="AT2091" t="e">
        <v>#NAME?</v>
      </c>
    </row>
    <row r="2092" spans="41:46" x14ac:dyDescent="0.35">
      <c r="AO2092" t="s">
        <v>29</v>
      </c>
      <c r="AP2092">
        <v>28</v>
      </c>
      <c r="AQ2092" t="s">
        <v>23</v>
      </c>
      <c r="AR2092">
        <v>28</v>
      </c>
      <c r="AS2092" t="e">
        <v>#NAME?</v>
      </c>
      <c r="AT2092" t="e">
        <v>#NAME?</v>
      </c>
    </row>
    <row r="2093" spans="41:46" x14ac:dyDescent="0.35">
      <c r="AO2093" t="s">
        <v>40</v>
      </c>
      <c r="AP2093">
        <v>28</v>
      </c>
      <c r="AQ2093" t="s">
        <v>23</v>
      </c>
      <c r="AR2093">
        <v>28</v>
      </c>
      <c r="AS2093" t="e">
        <v>#NAME?</v>
      </c>
      <c r="AT2093" t="e">
        <v>#NAME?</v>
      </c>
    </row>
    <row r="2094" spans="41:46" x14ac:dyDescent="0.35">
      <c r="AO2094" t="s">
        <v>29</v>
      </c>
      <c r="AP2094">
        <v>28</v>
      </c>
      <c r="AQ2094" t="s">
        <v>23</v>
      </c>
      <c r="AR2094">
        <v>28</v>
      </c>
      <c r="AS2094" t="e">
        <v>#NAME?</v>
      </c>
      <c r="AT2094" t="e">
        <v>#NAME?</v>
      </c>
    </row>
    <row r="2095" spans="41:46" x14ac:dyDescent="0.35">
      <c r="AO2095" t="s">
        <v>31</v>
      </c>
      <c r="AP2095">
        <v>27</v>
      </c>
      <c r="AQ2095" t="s">
        <v>23</v>
      </c>
      <c r="AR2095">
        <v>27</v>
      </c>
      <c r="AS2095" t="e">
        <v>#NAME?</v>
      </c>
      <c r="AT2095" t="e">
        <v>#NAME?</v>
      </c>
    </row>
    <row r="2096" spans="41:46" x14ac:dyDescent="0.35">
      <c r="AO2096" t="s">
        <v>21</v>
      </c>
      <c r="AP2096">
        <v>27</v>
      </c>
      <c r="AQ2096" t="s">
        <v>23</v>
      </c>
      <c r="AR2096">
        <v>27</v>
      </c>
      <c r="AS2096" t="e">
        <v>#NAME?</v>
      </c>
      <c r="AT2096" t="e">
        <v>#NAME?</v>
      </c>
    </row>
    <row r="2097" spans="41:46" x14ac:dyDescent="0.35">
      <c r="AO2097" t="s">
        <v>40</v>
      </c>
      <c r="AP2097">
        <v>27</v>
      </c>
      <c r="AQ2097" t="s">
        <v>23</v>
      </c>
      <c r="AR2097">
        <v>27</v>
      </c>
      <c r="AS2097" t="e">
        <v>#NAME?</v>
      </c>
      <c r="AT2097" t="e">
        <v>#NAME?</v>
      </c>
    </row>
    <row r="2098" spans="41:46" x14ac:dyDescent="0.35">
      <c r="AO2098" t="s">
        <v>31</v>
      </c>
      <c r="AP2098">
        <v>27</v>
      </c>
      <c r="AQ2098" t="s">
        <v>23</v>
      </c>
      <c r="AR2098">
        <v>27</v>
      </c>
      <c r="AS2098" t="e">
        <v>#NAME?</v>
      </c>
      <c r="AT2098" t="e">
        <v>#NAME?</v>
      </c>
    </row>
    <row r="2099" spans="41:46" x14ac:dyDescent="0.35">
      <c r="AO2099" t="s">
        <v>31</v>
      </c>
      <c r="AP2099">
        <v>27</v>
      </c>
      <c r="AQ2099" t="s">
        <v>23</v>
      </c>
      <c r="AR2099">
        <v>27</v>
      </c>
      <c r="AS2099" t="e">
        <v>#NAME?</v>
      </c>
      <c r="AT2099" t="e">
        <v>#NAME?</v>
      </c>
    </row>
    <row r="2100" spans="41:46" x14ac:dyDescent="0.35">
      <c r="AO2100" t="s">
        <v>29</v>
      </c>
      <c r="AP2100">
        <v>27</v>
      </c>
      <c r="AQ2100" t="s">
        <v>23</v>
      </c>
      <c r="AR2100">
        <v>27</v>
      </c>
      <c r="AS2100" t="e">
        <v>#NAME?</v>
      </c>
      <c r="AT2100" t="e">
        <v>#NAME?</v>
      </c>
    </row>
    <row r="2101" spans="41:46" x14ac:dyDescent="0.35">
      <c r="AO2101" t="s">
        <v>29</v>
      </c>
      <c r="AP2101">
        <v>27</v>
      </c>
      <c r="AQ2101" t="s">
        <v>23</v>
      </c>
      <c r="AR2101">
        <v>27</v>
      </c>
      <c r="AS2101" t="e">
        <v>#NAME?</v>
      </c>
      <c r="AT2101" t="e">
        <v>#NAME?</v>
      </c>
    </row>
    <row r="2102" spans="41:46" x14ac:dyDescent="0.35">
      <c r="AO2102" t="s">
        <v>40</v>
      </c>
      <c r="AP2102">
        <v>27</v>
      </c>
      <c r="AQ2102" t="s">
        <v>23</v>
      </c>
      <c r="AR2102">
        <v>27</v>
      </c>
      <c r="AS2102" t="e">
        <v>#NAME?</v>
      </c>
      <c r="AT2102" t="e">
        <v>#NAME?</v>
      </c>
    </row>
    <row r="2103" spans="41:46" x14ac:dyDescent="0.35">
      <c r="AO2103" t="s">
        <v>29</v>
      </c>
      <c r="AP2103">
        <v>27</v>
      </c>
      <c r="AQ2103" t="s">
        <v>23</v>
      </c>
      <c r="AR2103">
        <v>27</v>
      </c>
      <c r="AS2103" t="e">
        <v>#NAME?</v>
      </c>
      <c r="AT2103" t="e">
        <v>#NAME?</v>
      </c>
    </row>
    <row r="2104" spans="41:46" x14ac:dyDescent="0.35">
      <c r="AO2104" t="s">
        <v>40</v>
      </c>
      <c r="AP2104">
        <v>27</v>
      </c>
      <c r="AQ2104" t="s">
        <v>23</v>
      </c>
      <c r="AR2104">
        <v>27</v>
      </c>
      <c r="AS2104" t="e">
        <v>#NAME?</v>
      </c>
      <c r="AT2104" t="e">
        <v>#NAME?</v>
      </c>
    </row>
    <row r="2105" spans="41:46" x14ac:dyDescent="0.35">
      <c r="AO2105" t="s">
        <v>29</v>
      </c>
      <c r="AP2105">
        <v>27</v>
      </c>
      <c r="AQ2105" t="s">
        <v>23</v>
      </c>
      <c r="AR2105">
        <v>27</v>
      </c>
      <c r="AS2105" t="e">
        <v>#NAME?</v>
      </c>
      <c r="AT2105" t="e">
        <v>#NAME?</v>
      </c>
    </row>
    <row r="2106" spans="41:46" x14ac:dyDescent="0.35">
      <c r="AO2106" t="s">
        <v>21</v>
      </c>
      <c r="AP2106">
        <v>27</v>
      </c>
      <c r="AQ2106" t="s">
        <v>23</v>
      </c>
      <c r="AR2106">
        <v>27</v>
      </c>
      <c r="AS2106" t="e">
        <v>#NAME?</v>
      </c>
      <c r="AT2106" t="e">
        <v>#NAME?</v>
      </c>
    </row>
    <row r="2107" spans="41:46" x14ac:dyDescent="0.35">
      <c r="AO2107" t="s">
        <v>29</v>
      </c>
      <c r="AP2107">
        <v>27</v>
      </c>
      <c r="AQ2107" t="s">
        <v>23</v>
      </c>
      <c r="AR2107">
        <v>27</v>
      </c>
      <c r="AS2107" t="e">
        <v>#NAME?</v>
      </c>
      <c r="AT2107" t="e">
        <v>#NAME?</v>
      </c>
    </row>
    <row r="2108" spans="41:46" x14ac:dyDescent="0.35">
      <c r="AO2108" t="s">
        <v>29</v>
      </c>
      <c r="AP2108">
        <v>27</v>
      </c>
      <c r="AQ2108" t="s">
        <v>23</v>
      </c>
      <c r="AR2108">
        <v>27</v>
      </c>
      <c r="AS2108" t="e">
        <v>#NAME?</v>
      </c>
      <c r="AT2108" t="e">
        <v>#NAME?</v>
      </c>
    </row>
    <row r="2109" spans="41:46" x14ac:dyDescent="0.35">
      <c r="AO2109" t="s">
        <v>29</v>
      </c>
      <c r="AP2109">
        <v>27</v>
      </c>
      <c r="AQ2109" t="s">
        <v>23</v>
      </c>
      <c r="AR2109">
        <v>27</v>
      </c>
      <c r="AS2109" t="e">
        <v>#NAME?</v>
      </c>
      <c r="AT2109" t="e">
        <v>#NAME?</v>
      </c>
    </row>
    <row r="2110" spans="41:46" x14ac:dyDescent="0.35">
      <c r="AO2110" t="s">
        <v>40</v>
      </c>
      <c r="AP2110">
        <v>27</v>
      </c>
      <c r="AQ2110" t="s">
        <v>23</v>
      </c>
      <c r="AR2110">
        <v>27</v>
      </c>
      <c r="AS2110" t="e">
        <v>#NAME?</v>
      </c>
      <c r="AT2110" t="e">
        <v>#NAME?</v>
      </c>
    </row>
    <row r="2111" spans="41:46" x14ac:dyDescent="0.35">
      <c r="AO2111" t="s">
        <v>21</v>
      </c>
      <c r="AP2111">
        <v>27</v>
      </c>
      <c r="AQ2111" t="s">
        <v>23</v>
      </c>
      <c r="AR2111">
        <v>27</v>
      </c>
      <c r="AS2111" t="e">
        <v>#NAME?</v>
      </c>
      <c r="AT2111" t="e">
        <v>#NAME?</v>
      </c>
    </row>
    <row r="2112" spans="41:46" x14ac:dyDescent="0.35">
      <c r="AO2112" t="s">
        <v>31</v>
      </c>
      <c r="AP2112">
        <v>27</v>
      </c>
      <c r="AQ2112" t="s">
        <v>23</v>
      </c>
      <c r="AR2112">
        <v>27</v>
      </c>
      <c r="AS2112" t="e">
        <v>#NAME?</v>
      </c>
      <c r="AT2112" t="e">
        <v>#NAME?</v>
      </c>
    </row>
    <row r="2113" spans="41:46" x14ac:dyDescent="0.35">
      <c r="AO2113" t="s">
        <v>29</v>
      </c>
      <c r="AP2113">
        <v>27</v>
      </c>
      <c r="AQ2113" t="s">
        <v>23</v>
      </c>
      <c r="AR2113">
        <v>27</v>
      </c>
      <c r="AS2113" t="e">
        <v>#NAME?</v>
      </c>
      <c r="AT2113" t="e">
        <v>#NAME?</v>
      </c>
    </row>
    <row r="2114" spans="41:46" x14ac:dyDescent="0.35">
      <c r="AO2114" t="s">
        <v>21</v>
      </c>
      <c r="AP2114">
        <v>27</v>
      </c>
      <c r="AQ2114" t="s">
        <v>23</v>
      </c>
      <c r="AR2114">
        <v>27</v>
      </c>
      <c r="AS2114" t="e">
        <v>#NAME?</v>
      </c>
      <c r="AT2114" t="e">
        <v>#NAME?</v>
      </c>
    </row>
    <row r="2115" spans="41:46" x14ac:dyDescent="0.35">
      <c r="AO2115" t="s">
        <v>43</v>
      </c>
      <c r="AP2115">
        <v>27</v>
      </c>
      <c r="AQ2115" t="s">
        <v>23</v>
      </c>
      <c r="AR2115">
        <v>27</v>
      </c>
      <c r="AS2115" t="e">
        <v>#NAME?</v>
      </c>
      <c r="AT2115" t="e">
        <v>#NAME?</v>
      </c>
    </row>
    <row r="2116" spans="41:46" x14ac:dyDescent="0.35">
      <c r="AO2116" t="s">
        <v>40</v>
      </c>
      <c r="AP2116">
        <v>27</v>
      </c>
      <c r="AQ2116" t="s">
        <v>23</v>
      </c>
      <c r="AR2116">
        <v>27</v>
      </c>
      <c r="AS2116" t="e">
        <v>#NAME?</v>
      </c>
      <c r="AT2116" t="e">
        <v>#NAME?</v>
      </c>
    </row>
    <row r="2117" spans="41:46" x14ac:dyDescent="0.35">
      <c r="AO2117" t="s">
        <v>21</v>
      </c>
      <c r="AP2117">
        <v>27</v>
      </c>
      <c r="AQ2117" t="s">
        <v>23</v>
      </c>
      <c r="AR2117">
        <v>27</v>
      </c>
      <c r="AS2117" t="e">
        <v>#NAME?</v>
      </c>
      <c r="AT2117" t="e">
        <v>#NAME?</v>
      </c>
    </row>
    <row r="2118" spans="41:46" x14ac:dyDescent="0.35">
      <c r="AO2118" t="s">
        <v>21</v>
      </c>
      <c r="AP2118">
        <v>27</v>
      </c>
      <c r="AQ2118" t="s">
        <v>23</v>
      </c>
      <c r="AR2118">
        <v>27</v>
      </c>
      <c r="AS2118" t="e">
        <v>#NAME?</v>
      </c>
      <c r="AT2118" t="e">
        <v>#NAME?</v>
      </c>
    </row>
    <row r="2119" spans="41:46" x14ac:dyDescent="0.35">
      <c r="AO2119" t="s">
        <v>21</v>
      </c>
      <c r="AP2119">
        <v>27</v>
      </c>
      <c r="AQ2119" t="s">
        <v>23</v>
      </c>
      <c r="AR2119">
        <v>27</v>
      </c>
      <c r="AS2119" t="e">
        <v>#NAME?</v>
      </c>
      <c r="AT2119" t="e">
        <v>#NAME?</v>
      </c>
    </row>
    <row r="2120" spans="41:46" x14ac:dyDescent="0.35">
      <c r="AO2120" t="s">
        <v>40</v>
      </c>
      <c r="AP2120">
        <v>27</v>
      </c>
      <c r="AQ2120" t="s">
        <v>23</v>
      </c>
      <c r="AR2120">
        <v>27</v>
      </c>
      <c r="AS2120" t="e">
        <v>#NAME?</v>
      </c>
      <c r="AT2120" t="e">
        <v>#NAME?</v>
      </c>
    </row>
    <row r="2121" spans="41:46" x14ac:dyDescent="0.35">
      <c r="AO2121" t="s">
        <v>31</v>
      </c>
      <c r="AP2121">
        <v>27</v>
      </c>
      <c r="AQ2121" t="s">
        <v>23</v>
      </c>
      <c r="AR2121">
        <v>27</v>
      </c>
      <c r="AS2121" t="e">
        <v>#NAME?</v>
      </c>
      <c r="AT2121" t="e">
        <v>#NAME?</v>
      </c>
    </row>
    <row r="2122" spans="41:46" x14ac:dyDescent="0.35">
      <c r="AO2122" t="s">
        <v>29</v>
      </c>
      <c r="AP2122">
        <v>27</v>
      </c>
      <c r="AQ2122" t="s">
        <v>23</v>
      </c>
      <c r="AR2122">
        <v>27</v>
      </c>
      <c r="AS2122" t="e">
        <v>#NAME?</v>
      </c>
      <c r="AT2122" t="e">
        <v>#NAME?</v>
      </c>
    </row>
    <row r="2123" spans="41:46" x14ac:dyDescent="0.35">
      <c r="AO2123" t="s">
        <v>31</v>
      </c>
      <c r="AP2123">
        <v>27</v>
      </c>
      <c r="AQ2123" t="s">
        <v>23</v>
      </c>
      <c r="AR2123">
        <v>27</v>
      </c>
      <c r="AS2123" t="e">
        <v>#NAME?</v>
      </c>
      <c r="AT2123" t="e">
        <v>#NAME?</v>
      </c>
    </row>
    <row r="2124" spans="41:46" x14ac:dyDescent="0.35">
      <c r="AO2124" t="s">
        <v>40</v>
      </c>
      <c r="AP2124">
        <v>27</v>
      </c>
      <c r="AQ2124" t="s">
        <v>23</v>
      </c>
      <c r="AR2124">
        <v>27</v>
      </c>
      <c r="AS2124" t="e">
        <v>#NAME?</v>
      </c>
      <c r="AT2124" t="e">
        <v>#NAME?</v>
      </c>
    </row>
    <row r="2125" spans="41:46" x14ac:dyDescent="0.35">
      <c r="AO2125" t="s">
        <v>29</v>
      </c>
      <c r="AP2125">
        <v>27</v>
      </c>
      <c r="AQ2125" t="s">
        <v>23</v>
      </c>
      <c r="AR2125">
        <v>27</v>
      </c>
      <c r="AS2125" t="e">
        <v>#NAME?</v>
      </c>
      <c r="AT2125" t="e">
        <v>#NAME?</v>
      </c>
    </row>
    <row r="2126" spans="41:46" x14ac:dyDescent="0.35">
      <c r="AO2126" t="s">
        <v>43</v>
      </c>
      <c r="AP2126">
        <v>27</v>
      </c>
      <c r="AQ2126" t="s">
        <v>23</v>
      </c>
      <c r="AR2126">
        <v>27</v>
      </c>
      <c r="AS2126" t="e">
        <v>#NAME?</v>
      </c>
      <c r="AT2126" t="e">
        <v>#NAME?</v>
      </c>
    </row>
    <row r="2127" spans="41:46" x14ac:dyDescent="0.35">
      <c r="AO2127" t="s">
        <v>40</v>
      </c>
      <c r="AP2127">
        <v>27</v>
      </c>
      <c r="AQ2127" t="s">
        <v>23</v>
      </c>
      <c r="AR2127">
        <v>27</v>
      </c>
      <c r="AS2127" t="e">
        <v>#NAME?</v>
      </c>
      <c r="AT2127" t="e">
        <v>#NAME?</v>
      </c>
    </row>
    <row r="2128" spans="41:46" x14ac:dyDescent="0.35">
      <c r="AO2128" t="s">
        <v>43</v>
      </c>
      <c r="AP2128">
        <v>27</v>
      </c>
      <c r="AQ2128" t="s">
        <v>23</v>
      </c>
      <c r="AR2128">
        <v>27</v>
      </c>
      <c r="AS2128" t="e">
        <v>#NAME?</v>
      </c>
      <c r="AT2128" t="e">
        <v>#NAME?</v>
      </c>
    </row>
    <row r="2129" spans="41:46" x14ac:dyDescent="0.35">
      <c r="AO2129" t="s">
        <v>31</v>
      </c>
      <c r="AP2129">
        <v>26</v>
      </c>
      <c r="AQ2129" t="s">
        <v>23</v>
      </c>
      <c r="AR2129">
        <v>26</v>
      </c>
      <c r="AS2129" t="e">
        <v>#NAME?</v>
      </c>
      <c r="AT2129" t="e">
        <v>#NAME?</v>
      </c>
    </row>
    <row r="2130" spans="41:46" x14ac:dyDescent="0.35">
      <c r="AO2130" t="s">
        <v>21</v>
      </c>
      <c r="AP2130">
        <v>26</v>
      </c>
      <c r="AQ2130" t="s">
        <v>23</v>
      </c>
      <c r="AR2130">
        <v>26</v>
      </c>
      <c r="AS2130" t="e">
        <v>#NAME?</v>
      </c>
      <c r="AT2130" t="e">
        <v>#NAME?</v>
      </c>
    </row>
    <row r="2131" spans="41:46" x14ac:dyDescent="0.35">
      <c r="AO2131" t="s">
        <v>31</v>
      </c>
      <c r="AP2131">
        <v>26</v>
      </c>
      <c r="AQ2131" t="s">
        <v>23</v>
      </c>
      <c r="AR2131">
        <v>26</v>
      </c>
      <c r="AS2131" t="e">
        <v>#NAME?</v>
      </c>
      <c r="AT2131" t="e">
        <v>#NAME?</v>
      </c>
    </row>
    <row r="2132" spans="41:46" x14ac:dyDescent="0.35">
      <c r="AO2132" t="s">
        <v>21</v>
      </c>
      <c r="AP2132">
        <v>26</v>
      </c>
      <c r="AQ2132" t="s">
        <v>23</v>
      </c>
      <c r="AR2132">
        <v>26</v>
      </c>
      <c r="AS2132" t="e">
        <v>#NAME?</v>
      </c>
      <c r="AT2132" t="e">
        <v>#NAME?</v>
      </c>
    </row>
    <row r="2133" spans="41:46" x14ac:dyDescent="0.35">
      <c r="AO2133" t="s">
        <v>29</v>
      </c>
      <c r="AP2133">
        <v>26</v>
      </c>
      <c r="AQ2133" t="s">
        <v>23</v>
      </c>
      <c r="AR2133">
        <v>26</v>
      </c>
      <c r="AS2133" t="e">
        <v>#NAME?</v>
      </c>
      <c r="AT2133" t="e">
        <v>#NAME?</v>
      </c>
    </row>
    <row r="2134" spans="41:46" x14ac:dyDescent="0.35">
      <c r="AO2134" t="s">
        <v>40</v>
      </c>
      <c r="AP2134">
        <v>26</v>
      </c>
      <c r="AQ2134" t="s">
        <v>23</v>
      </c>
      <c r="AR2134">
        <v>26</v>
      </c>
      <c r="AS2134" t="e">
        <v>#NAME?</v>
      </c>
      <c r="AT2134" t="e">
        <v>#NAME?</v>
      </c>
    </row>
    <row r="2135" spans="41:46" x14ac:dyDescent="0.35">
      <c r="AO2135" t="s">
        <v>40</v>
      </c>
      <c r="AP2135">
        <v>26</v>
      </c>
      <c r="AQ2135" t="s">
        <v>23</v>
      </c>
      <c r="AR2135">
        <v>26</v>
      </c>
      <c r="AS2135" t="e">
        <v>#NAME?</v>
      </c>
      <c r="AT2135" t="e">
        <v>#NAME?</v>
      </c>
    </row>
    <row r="2136" spans="41:46" x14ac:dyDescent="0.35">
      <c r="AO2136" t="s">
        <v>21</v>
      </c>
      <c r="AP2136">
        <v>26</v>
      </c>
      <c r="AQ2136" t="s">
        <v>23</v>
      </c>
      <c r="AR2136">
        <v>26</v>
      </c>
      <c r="AS2136" t="e">
        <v>#NAME?</v>
      </c>
      <c r="AT2136" t="e">
        <v>#NAME?</v>
      </c>
    </row>
    <row r="2137" spans="41:46" x14ac:dyDescent="0.35">
      <c r="AO2137" t="s">
        <v>43</v>
      </c>
      <c r="AP2137">
        <v>26</v>
      </c>
      <c r="AQ2137" t="s">
        <v>23</v>
      </c>
      <c r="AR2137">
        <v>26</v>
      </c>
      <c r="AS2137" t="e">
        <v>#NAME?</v>
      </c>
      <c r="AT2137" t="e">
        <v>#NAME?</v>
      </c>
    </row>
    <row r="2138" spans="41:46" x14ac:dyDescent="0.35">
      <c r="AO2138" t="s">
        <v>29</v>
      </c>
      <c r="AP2138">
        <v>26</v>
      </c>
      <c r="AQ2138" t="s">
        <v>23</v>
      </c>
      <c r="AR2138">
        <v>26</v>
      </c>
      <c r="AS2138" t="e">
        <v>#NAME?</v>
      </c>
      <c r="AT2138" t="e">
        <v>#NAME?</v>
      </c>
    </row>
    <row r="2139" spans="41:46" x14ac:dyDescent="0.35">
      <c r="AO2139" t="s">
        <v>31</v>
      </c>
      <c r="AP2139">
        <v>26</v>
      </c>
      <c r="AQ2139" t="s">
        <v>23</v>
      </c>
      <c r="AR2139">
        <v>26</v>
      </c>
      <c r="AS2139" t="e">
        <v>#NAME?</v>
      </c>
      <c r="AT2139" t="e">
        <v>#NAME?</v>
      </c>
    </row>
    <row r="2140" spans="41:46" x14ac:dyDescent="0.35">
      <c r="AO2140" t="s">
        <v>31</v>
      </c>
      <c r="AP2140">
        <v>26</v>
      </c>
      <c r="AQ2140" t="s">
        <v>23</v>
      </c>
      <c r="AR2140">
        <v>26</v>
      </c>
      <c r="AS2140" t="e">
        <v>#NAME?</v>
      </c>
      <c r="AT2140" t="e">
        <v>#NAME?</v>
      </c>
    </row>
    <row r="2141" spans="41:46" x14ac:dyDescent="0.35">
      <c r="AO2141" t="s">
        <v>40</v>
      </c>
      <c r="AP2141">
        <v>26</v>
      </c>
      <c r="AQ2141" t="s">
        <v>23</v>
      </c>
      <c r="AR2141">
        <v>26</v>
      </c>
      <c r="AS2141" t="e">
        <v>#NAME?</v>
      </c>
      <c r="AT2141" t="e">
        <v>#NAME?</v>
      </c>
    </row>
    <row r="2142" spans="41:46" x14ac:dyDescent="0.35">
      <c r="AO2142" t="s">
        <v>21</v>
      </c>
      <c r="AP2142">
        <v>26</v>
      </c>
      <c r="AQ2142" t="s">
        <v>23</v>
      </c>
      <c r="AR2142">
        <v>26</v>
      </c>
      <c r="AS2142" t="e">
        <v>#NAME?</v>
      </c>
      <c r="AT2142" t="e">
        <v>#NAME?</v>
      </c>
    </row>
    <row r="2143" spans="41:46" x14ac:dyDescent="0.35">
      <c r="AO2143" t="s">
        <v>31</v>
      </c>
      <c r="AP2143">
        <v>26</v>
      </c>
      <c r="AQ2143" t="s">
        <v>23</v>
      </c>
      <c r="AR2143">
        <v>26</v>
      </c>
      <c r="AS2143" t="e">
        <v>#NAME?</v>
      </c>
      <c r="AT2143" t="e">
        <v>#NAME?</v>
      </c>
    </row>
    <row r="2144" spans="41:46" x14ac:dyDescent="0.35">
      <c r="AO2144" t="s">
        <v>40</v>
      </c>
      <c r="AP2144">
        <v>26</v>
      </c>
      <c r="AQ2144" t="s">
        <v>23</v>
      </c>
      <c r="AR2144">
        <v>26</v>
      </c>
      <c r="AS2144" t="e">
        <v>#NAME?</v>
      </c>
      <c r="AT2144" t="e">
        <v>#NAME?</v>
      </c>
    </row>
    <row r="2145" spans="41:46" x14ac:dyDescent="0.35">
      <c r="AO2145" t="s">
        <v>40</v>
      </c>
      <c r="AP2145">
        <v>26</v>
      </c>
      <c r="AQ2145" t="s">
        <v>23</v>
      </c>
      <c r="AR2145">
        <v>26</v>
      </c>
      <c r="AS2145" t="e">
        <v>#NAME?</v>
      </c>
      <c r="AT2145" t="e">
        <v>#NAME?</v>
      </c>
    </row>
    <row r="2146" spans="41:46" x14ac:dyDescent="0.35">
      <c r="AO2146" t="s">
        <v>31</v>
      </c>
      <c r="AP2146">
        <v>26</v>
      </c>
      <c r="AQ2146" t="s">
        <v>23</v>
      </c>
      <c r="AR2146">
        <v>26</v>
      </c>
      <c r="AS2146" t="e">
        <v>#NAME?</v>
      </c>
      <c r="AT2146" t="e">
        <v>#NAME?</v>
      </c>
    </row>
    <row r="2147" spans="41:46" x14ac:dyDescent="0.35">
      <c r="AO2147" t="s">
        <v>29</v>
      </c>
      <c r="AP2147">
        <v>26</v>
      </c>
      <c r="AQ2147" t="s">
        <v>23</v>
      </c>
      <c r="AR2147">
        <v>26</v>
      </c>
      <c r="AS2147" t="e">
        <v>#NAME?</v>
      </c>
      <c r="AT2147" t="e">
        <v>#NAME?</v>
      </c>
    </row>
    <row r="2148" spans="41:46" x14ac:dyDescent="0.35">
      <c r="AO2148" t="s">
        <v>21</v>
      </c>
      <c r="AP2148">
        <v>26</v>
      </c>
      <c r="AQ2148" t="s">
        <v>23</v>
      </c>
      <c r="AR2148">
        <v>26</v>
      </c>
      <c r="AS2148" t="e">
        <v>#NAME?</v>
      </c>
      <c r="AT2148" t="e">
        <v>#NAME?</v>
      </c>
    </row>
    <row r="2149" spans="41:46" x14ac:dyDescent="0.35">
      <c r="AO2149" t="s">
        <v>40</v>
      </c>
      <c r="AP2149">
        <v>26</v>
      </c>
      <c r="AQ2149" t="s">
        <v>23</v>
      </c>
      <c r="AR2149">
        <v>26</v>
      </c>
      <c r="AS2149" t="e">
        <v>#NAME?</v>
      </c>
      <c r="AT2149" t="e">
        <v>#NAME?</v>
      </c>
    </row>
    <row r="2150" spans="41:46" x14ac:dyDescent="0.35">
      <c r="AO2150" t="s">
        <v>31</v>
      </c>
      <c r="AP2150">
        <v>26</v>
      </c>
      <c r="AQ2150" t="s">
        <v>23</v>
      </c>
      <c r="AR2150">
        <v>26</v>
      </c>
      <c r="AS2150" t="e">
        <v>#NAME?</v>
      </c>
      <c r="AT2150" t="e">
        <v>#NAME?</v>
      </c>
    </row>
    <row r="2151" spans="41:46" x14ac:dyDescent="0.35">
      <c r="AO2151" t="s">
        <v>40</v>
      </c>
      <c r="AP2151">
        <v>26</v>
      </c>
      <c r="AQ2151" t="s">
        <v>23</v>
      </c>
      <c r="AR2151">
        <v>26</v>
      </c>
      <c r="AS2151" t="e">
        <v>#NAME?</v>
      </c>
      <c r="AT2151" t="e">
        <v>#NAME?</v>
      </c>
    </row>
    <row r="2152" spans="41:46" x14ac:dyDescent="0.35">
      <c r="AO2152" t="s">
        <v>21</v>
      </c>
      <c r="AP2152">
        <v>26</v>
      </c>
      <c r="AQ2152" t="s">
        <v>23</v>
      </c>
      <c r="AR2152">
        <v>26</v>
      </c>
      <c r="AS2152" t="e">
        <v>#NAME?</v>
      </c>
      <c r="AT2152" t="e">
        <v>#NAME?</v>
      </c>
    </row>
    <row r="2153" spans="41:46" x14ac:dyDescent="0.35">
      <c r="AO2153" t="s">
        <v>43</v>
      </c>
      <c r="AP2153">
        <v>26</v>
      </c>
      <c r="AQ2153" t="s">
        <v>23</v>
      </c>
      <c r="AR2153">
        <v>26</v>
      </c>
      <c r="AS2153" t="e">
        <v>#NAME?</v>
      </c>
      <c r="AT2153" t="e">
        <v>#NAME?</v>
      </c>
    </row>
    <row r="2154" spans="41:46" x14ac:dyDescent="0.35">
      <c r="AO2154" t="s">
        <v>43</v>
      </c>
      <c r="AP2154">
        <v>26</v>
      </c>
      <c r="AQ2154" t="s">
        <v>23</v>
      </c>
      <c r="AR2154">
        <v>26</v>
      </c>
      <c r="AS2154" t="e">
        <v>#NAME?</v>
      </c>
      <c r="AT2154" t="e">
        <v>#NAME?</v>
      </c>
    </row>
    <row r="2155" spans="41:46" x14ac:dyDescent="0.35">
      <c r="AO2155" t="s">
        <v>31</v>
      </c>
      <c r="AP2155">
        <v>26</v>
      </c>
      <c r="AQ2155" t="s">
        <v>23</v>
      </c>
      <c r="AR2155">
        <v>26</v>
      </c>
      <c r="AS2155" t="e">
        <v>#NAME?</v>
      </c>
      <c r="AT2155" t="e">
        <v>#NAME?</v>
      </c>
    </row>
    <row r="2156" spans="41:46" x14ac:dyDescent="0.35">
      <c r="AO2156" t="s">
        <v>29</v>
      </c>
      <c r="AP2156">
        <v>26</v>
      </c>
      <c r="AQ2156" t="s">
        <v>23</v>
      </c>
      <c r="AR2156">
        <v>26</v>
      </c>
      <c r="AS2156" t="e">
        <v>#NAME?</v>
      </c>
      <c r="AT2156" t="e">
        <v>#NAME?</v>
      </c>
    </row>
    <row r="2157" spans="41:46" x14ac:dyDescent="0.35">
      <c r="AO2157" t="s">
        <v>31</v>
      </c>
      <c r="AP2157">
        <v>26</v>
      </c>
      <c r="AQ2157" t="s">
        <v>23</v>
      </c>
      <c r="AR2157">
        <v>26</v>
      </c>
      <c r="AS2157" t="e">
        <v>#NAME?</v>
      </c>
      <c r="AT2157" t="e">
        <v>#NAME?</v>
      </c>
    </row>
    <row r="2158" spans="41:46" x14ac:dyDescent="0.35">
      <c r="AO2158" t="s">
        <v>29</v>
      </c>
      <c r="AP2158">
        <v>26</v>
      </c>
      <c r="AQ2158" t="s">
        <v>23</v>
      </c>
      <c r="AR2158">
        <v>26</v>
      </c>
      <c r="AS2158" t="e">
        <v>#NAME?</v>
      </c>
      <c r="AT2158" t="e">
        <v>#NAME?</v>
      </c>
    </row>
    <row r="2159" spans="41:46" x14ac:dyDescent="0.35">
      <c r="AO2159" t="s">
        <v>40</v>
      </c>
      <c r="AP2159">
        <v>26</v>
      </c>
      <c r="AQ2159" t="s">
        <v>23</v>
      </c>
      <c r="AR2159">
        <v>26</v>
      </c>
      <c r="AS2159" t="e">
        <v>#NAME?</v>
      </c>
      <c r="AT2159" t="e">
        <v>#NAME?</v>
      </c>
    </row>
    <row r="2160" spans="41:46" x14ac:dyDescent="0.35">
      <c r="AO2160" t="s">
        <v>31</v>
      </c>
      <c r="AP2160">
        <v>26</v>
      </c>
      <c r="AQ2160" t="s">
        <v>23</v>
      </c>
      <c r="AR2160">
        <v>26</v>
      </c>
      <c r="AS2160" t="e">
        <v>#NAME?</v>
      </c>
      <c r="AT2160" t="e">
        <v>#NAME?</v>
      </c>
    </row>
    <row r="2161" spans="41:46" x14ac:dyDescent="0.35">
      <c r="AO2161" t="s">
        <v>43</v>
      </c>
      <c r="AP2161">
        <v>26</v>
      </c>
      <c r="AQ2161" t="s">
        <v>23</v>
      </c>
      <c r="AR2161">
        <v>26</v>
      </c>
      <c r="AS2161" t="e">
        <v>#NAME?</v>
      </c>
      <c r="AT2161" t="e">
        <v>#NAME?</v>
      </c>
    </row>
    <row r="2162" spans="41:46" x14ac:dyDescent="0.35">
      <c r="AO2162" t="s">
        <v>29</v>
      </c>
      <c r="AP2162">
        <v>26</v>
      </c>
      <c r="AQ2162" t="s">
        <v>23</v>
      </c>
      <c r="AR2162">
        <v>26</v>
      </c>
      <c r="AS2162" t="e">
        <v>#NAME?</v>
      </c>
      <c r="AT2162" t="e">
        <v>#NAME?</v>
      </c>
    </row>
    <row r="2163" spans="41:46" x14ac:dyDescent="0.35">
      <c r="AO2163" t="s">
        <v>40</v>
      </c>
      <c r="AP2163">
        <v>26</v>
      </c>
      <c r="AQ2163" t="s">
        <v>23</v>
      </c>
      <c r="AR2163">
        <v>26</v>
      </c>
      <c r="AS2163" t="e">
        <v>#NAME?</v>
      </c>
      <c r="AT2163" t="e">
        <v>#NAME?</v>
      </c>
    </row>
    <row r="2164" spans="41:46" x14ac:dyDescent="0.35">
      <c r="AO2164" t="s">
        <v>29</v>
      </c>
      <c r="AP2164">
        <v>26</v>
      </c>
      <c r="AQ2164" t="s">
        <v>23</v>
      </c>
      <c r="AR2164">
        <v>26</v>
      </c>
      <c r="AS2164" t="e">
        <v>#NAME?</v>
      </c>
      <c r="AT2164" t="e">
        <v>#NAME?</v>
      </c>
    </row>
    <row r="2165" spans="41:46" x14ac:dyDescent="0.35">
      <c r="AO2165" t="s">
        <v>43</v>
      </c>
      <c r="AP2165">
        <v>26</v>
      </c>
      <c r="AQ2165" t="s">
        <v>23</v>
      </c>
      <c r="AR2165">
        <v>26</v>
      </c>
      <c r="AS2165" t="e">
        <v>#NAME?</v>
      </c>
      <c r="AT2165" t="e">
        <v>#NAME?</v>
      </c>
    </row>
    <row r="2166" spans="41:46" x14ac:dyDescent="0.35">
      <c r="AO2166" t="s">
        <v>21</v>
      </c>
      <c r="AP2166">
        <v>26</v>
      </c>
      <c r="AQ2166" t="s">
        <v>23</v>
      </c>
      <c r="AR2166">
        <v>26</v>
      </c>
      <c r="AS2166" t="e">
        <v>#NAME?</v>
      </c>
      <c r="AT2166" t="e">
        <v>#NAME?</v>
      </c>
    </row>
    <row r="2167" spans="41:46" x14ac:dyDescent="0.35">
      <c r="AO2167" t="s">
        <v>29</v>
      </c>
      <c r="AP2167">
        <v>25</v>
      </c>
      <c r="AQ2167" t="s">
        <v>23</v>
      </c>
      <c r="AR2167">
        <v>25</v>
      </c>
      <c r="AS2167" t="e">
        <v>#NAME?</v>
      </c>
      <c r="AT2167" t="e">
        <v>#NAME?</v>
      </c>
    </row>
    <row r="2168" spans="41:46" x14ac:dyDescent="0.35">
      <c r="AO2168" t="s">
        <v>31</v>
      </c>
      <c r="AP2168">
        <v>25</v>
      </c>
      <c r="AQ2168" t="s">
        <v>23</v>
      </c>
      <c r="AR2168">
        <v>25</v>
      </c>
      <c r="AS2168" t="e">
        <v>#NAME?</v>
      </c>
      <c r="AT2168" t="e">
        <v>#NAME?</v>
      </c>
    </row>
    <row r="2169" spans="41:46" x14ac:dyDescent="0.35">
      <c r="AO2169" t="s">
        <v>43</v>
      </c>
      <c r="AP2169">
        <v>25</v>
      </c>
      <c r="AQ2169" t="s">
        <v>23</v>
      </c>
      <c r="AR2169">
        <v>25</v>
      </c>
      <c r="AS2169" t="e">
        <v>#NAME?</v>
      </c>
      <c r="AT2169" t="e">
        <v>#NAME?</v>
      </c>
    </row>
    <row r="2170" spans="41:46" x14ac:dyDescent="0.35">
      <c r="AO2170" t="s">
        <v>43</v>
      </c>
      <c r="AP2170">
        <v>25</v>
      </c>
      <c r="AQ2170" t="s">
        <v>23</v>
      </c>
      <c r="AR2170">
        <v>25</v>
      </c>
      <c r="AS2170" t="e">
        <v>#NAME?</v>
      </c>
      <c r="AT2170" t="e">
        <v>#NAME?</v>
      </c>
    </row>
    <row r="2171" spans="41:46" x14ac:dyDescent="0.35">
      <c r="AO2171" t="s">
        <v>43</v>
      </c>
      <c r="AP2171">
        <v>25</v>
      </c>
      <c r="AQ2171" t="s">
        <v>23</v>
      </c>
      <c r="AR2171">
        <v>25</v>
      </c>
      <c r="AS2171" t="e">
        <v>#NAME?</v>
      </c>
      <c r="AT2171" t="e">
        <v>#NAME?</v>
      </c>
    </row>
    <row r="2172" spans="41:46" x14ac:dyDescent="0.35">
      <c r="AO2172" t="s">
        <v>29</v>
      </c>
      <c r="AP2172">
        <v>25</v>
      </c>
      <c r="AQ2172" t="s">
        <v>23</v>
      </c>
      <c r="AR2172">
        <v>25</v>
      </c>
      <c r="AS2172" t="e">
        <v>#NAME?</v>
      </c>
      <c r="AT2172" t="e">
        <v>#NAME?</v>
      </c>
    </row>
    <row r="2173" spans="41:46" x14ac:dyDescent="0.35">
      <c r="AO2173" t="s">
        <v>31</v>
      </c>
      <c r="AP2173">
        <v>25</v>
      </c>
      <c r="AQ2173" t="s">
        <v>23</v>
      </c>
      <c r="AR2173">
        <v>25</v>
      </c>
      <c r="AS2173" t="e">
        <v>#NAME?</v>
      </c>
      <c r="AT2173" t="e">
        <v>#NAME?</v>
      </c>
    </row>
    <row r="2174" spans="41:46" x14ac:dyDescent="0.35">
      <c r="AO2174" t="s">
        <v>31</v>
      </c>
      <c r="AP2174">
        <v>25</v>
      </c>
      <c r="AQ2174" t="s">
        <v>23</v>
      </c>
      <c r="AR2174">
        <v>25</v>
      </c>
      <c r="AS2174" t="e">
        <v>#NAME?</v>
      </c>
      <c r="AT2174" t="e">
        <v>#NAME?</v>
      </c>
    </row>
    <row r="2175" spans="41:46" x14ac:dyDescent="0.35">
      <c r="AO2175" t="s">
        <v>31</v>
      </c>
      <c r="AP2175">
        <v>25</v>
      </c>
      <c r="AQ2175" t="s">
        <v>23</v>
      </c>
      <c r="AR2175">
        <v>25</v>
      </c>
      <c r="AS2175" t="e">
        <v>#NAME?</v>
      </c>
      <c r="AT2175" t="e">
        <v>#NAME?</v>
      </c>
    </row>
    <row r="2176" spans="41:46" x14ac:dyDescent="0.35">
      <c r="AO2176" t="s">
        <v>29</v>
      </c>
      <c r="AP2176">
        <v>25</v>
      </c>
      <c r="AQ2176" t="s">
        <v>23</v>
      </c>
      <c r="AR2176">
        <v>25</v>
      </c>
      <c r="AS2176" t="e">
        <v>#NAME?</v>
      </c>
      <c r="AT2176" t="e">
        <v>#NAME?</v>
      </c>
    </row>
    <row r="2177" spans="41:46" x14ac:dyDescent="0.35">
      <c r="AO2177" t="s">
        <v>43</v>
      </c>
      <c r="AP2177">
        <v>25</v>
      </c>
      <c r="AQ2177" t="s">
        <v>23</v>
      </c>
      <c r="AR2177">
        <v>25</v>
      </c>
      <c r="AS2177" t="e">
        <v>#NAME?</v>
      </c>
      <c r="AT2177" t="e">
        <v>#NAME?</v>
      </c>
    </row>
    <row r="2178" spans="41:46" x14ac:dyDescent="0.35">
      <c r="AO2178" t="s">
        <v>40</v>
      </c>
      <c r="AP2178">
        <v>25</v>
      </c>
      <c r="AQ2178" t="s">
        <v>23</v>
      </c>
      <c r="AR2178">
        <v>25</v>
      </c>
      <c r="AS2178" t="e">
        <v>#NAME?</v>
      </c>
      <c r="AT2178" t="e">
        <v>#NAME?</v>
      </c>
    </row>
    <row r="2179" spans="41:46" x14ac:dyDescent="0.35">
      <c r="AO2179" t="s">
        <v>43</v>
      </c>
      <c r="AP2179">
        <v>25</v>
      </c>
      <c r="AQ2179" t="s">
        <v>23</v>
      </c>
      <c r="AR2179">
        <v>25</v>
      </c>
      <c r="AS2179" t="e">
        <v>#NAME?</v>
      </c>
      <c r="AT2179" t="e">
        <v>#NAME?</v>
      </c>
    </row>
    <row r="2180" spans="41:46" x14ac:dyDescent="0.35">
      <c r="AO2180" t="s">
        <v>40</v>
      </c>
      <c r="AP2180">
        <v>25</v>
      </c>
      <c r="AQ2180" t="s">
        <v>23</v>
      </c>
      <c r="AR2180">
        <v>25</v>
      </c>
      <c r="AS2180" t="e">
        <v>#NAME?</v>
      </c>
      <c r="AT2180" t="e">
        <v>#NAME?</v>
      </c>
    </row>
    <row r="2181" spans="41:46" x14ac:dyDescent="0.35">
      <c r="AO2181" t="s">
        <v>43</v>
      </c>
      <c r="AP2181">
        <v>25</v>
      </c>
      <c r="AQ2181" t="s">
        <v>23</v>
      </c>
      <c r="AR2181">
        <v>25</v>
      </c>
      <c r="AS2181" t="e">
        <v>#NAME?</v>
      </c>
      <c r="AT2181" t="e">
        <v>#NAME?</v>
      </c>
    </row>
    <row r="2182" spans="41:46" x14ac:dyDescent="0.35">
      <c r="AO2182" t="s">
        <v>21</v>
      </c>
      <c r="AP2182">
        <v>25</v>
      </c>
      <c r="AQ2182" t="s">
        <v>23</v>
      </c>
      <c r="AR2182">
        <v>25</v>
      </c>
      <c r="AS2182" t="e">
        <v>#NAME?</v>
      </c>
      <c r="AT2182" t="e">
        <v>#NAME?</v>
      </c>
    </row>
    <row r="2183" spans="41:46" x14ac:dyDescent="0.35">
      <c r="AO2183" t="s">
        <v>29</v>
      </c>
      <c r="AP2183">
        <v>25</v>
      </c>
      <c r="AQ2183" t="s">
        <v>23</v>
      </c>
      <c r="AR2183">
        <v>25</v>
      </c>
      <c r="AS2183" t="e">
        <v>#NAME?</v>
      </c>
      <c r="AT2183" t="e">
        <v>#NAME?</v>
      </c>
    </row>
    <row r="2184" spans="41:46" x14ac:dyDescent="0.35">
      <c r="AO2184" t="s">
        <v>21</v>
      </c>
      <c r="AP2184">
        <v>25</v>
      </c>
      <c r="AQ2184" t="s">
        <v>23</v>
      </c>
      <c r="AR2184">
        <v>25</v>
      </c>
      <c r="AS2184" t="e">
        <v>#NAME?</v>
      </c>
      <c r="AT2184" t="e">
        <v>#NAME?</v>
      </c>
    </row>
    <row r="2185" spans="41:46" x14ac:dyDescent="0.35">
      <c r="AO2185" t="s">
        <v>31</v>
      </c>
      <c r="AP2185">
        <v>25</v>
      </c>
      <c r="AQ2185" t="s">
        <v>23</v>
      </c>
      <c r="AR2185">
        <v>25</v>
      </c>
      <c r="AS2185" t="e">
        <v>#NAME?</v>
      </c>
      <c r="AT2185" t="e">
        <v>#NAME?</v>
      </c>
    </row>
    <row r="2186" spans="41:46" x14ac:dyDescent="0.35">
      <c r="AO2186" t="s">
        <v>40</v>
      </c>
      <c r="AP2186">
        <v>25</v>
      </c>
      <c r="AQ2186" t="s">
        <v>23</v>
      </c>
      <c r="AR2186">
        <v>25</v>
      </c>
      <c r="AS2186" t="e">
        <v>#NAME?</v>
      </c>
      <c r="AT2186" t="e">
        <v>#NAME?</v>
      </c>
    </row>
    <row r="2187" spans="41:46" x14ac:dyDescent="0.35">
      <c r="AO2187" t="s">
        <v>31</v>
      </c>
      <c r="AP2187">
        <v>25</v>
      </c>
      <c r="AQ2187" t="s">
        <v>23</v>
      </c>
      <c r="AR2187">
        <v>25</v>
      </c>
      <c r="AS2187" t="e">
        <v>#NAME?</v>
      </c>
      <c r="AT2187" t="e">
        <v>#NAME?</v>
      </c>
    </row>
    <row r="2188" spans="41:46" x14ac:dyDescent="0.35">
      <c r="AO2188" t="s">
        <v>40</v>
      </c>
      <c r="AP2188">
        <v>25</v>
      </c>
      <c r="AQ2188" t="s">
        <v>23</v>
      </c>
      <c r="AR2188">
        <v>25</v>
      </c>
      <c r="AS2188" t="e">
        <v>#NAME?</v>
      </c>
      <c r="AT2188" t="e">
        <v>#NAME?</v>
      </c>
    </row>
    <row r="2189" spans="41:46" x14ac:dyDescent="0.35">
      <c r="AO2189" t="s">
        <v>43</v>
      </c>
      <c r="AP2189">
        <v>25</v>
      </c>
      <c r="AQ2189" t="s">
        <v>23</v>
      </c>
      <c r="AR2189">
        <v>25</v>
      </c>
      <c r="AS2189" t="e">
        <v>#NAME?</v>
      </c>
      <c r="AT2189" t="e">
        <v>#NAME?</v>
      </c>
    </row>
    <row r="2190" spans="41:46" x14ac:dyDescent="0.35">
      <c r="AO2190" t="s">
        <v>43</v>
      </c>
      <c r="AP2190">
        <v>24</v>
      </c>
      <c r="AQ2190" t="s">
        <v>23</v>
      </c>
      <c r="AR2190">
        <v>24</v>
      </c>
      <c r="AS2190" t="e">
        <v>#NAME?</v>
      </c>
      <c r="AT2190" t="e">
        <v>#NAME?</v>
      </c>
    </row>
    <row r="2191" spans="41:46" x14ac:dyDescent="0.35">
      <c r="AO2191" t="s">
        <v>43</v>
      </c>
      <c r="AP2191">
        <v>24</v>
      </c>
      <c r="AQ2191" t="s">
        <v>23</v>
      </c>
      <c r="AR2191">
        <v>24</v>
      </c>
      <c r="AS2191" t="e">
        <v>#NAME?</v>
      </c>
      <c r="AT2191" t="e">
        <v>#NAME?</v>
      </c>
    </row>
    <row r="2192" spans="41:46" x14ac:dyDescent="0.35">
      <c r="AO2192" t="s">
        <v>21</v>
      </c>
      <c r="AP2192">
        <v>24</v>
      </c>
      <c r="AQ2192" t="s">
        <v>23</v>
      </c>
      <c r="AR2192">
        <v>24</v>
      </c>
      <c r="AS2192" t="e">
        <v>#NAME?</v>
      </c>
      <c r="AT2192" t="e">
        <v>#NAME?</v>
      </c>
    </row>
    <row r="2193" spans="41:46" x14ac:dyDescent="0.35">
      <c r="AO2193" t="s">
        <v>21</v>
      </c>
      <c r="AP2193">
        <v>24</v>
      </c>
      <c r="AQ2193" t="s">
        <v>23</v>
      </c>
      <c r="AR2193">
        <v>24</v>
      </c>
      <c r="AS2193" t="e">
        <v>#NAME?</v>
      </c>
      <c r="AT2193" t="e">
        <v>#NAME?</v>
      </c>
    </row>
    <row r="2194" spans="41:46" x14ac:dyDescent="0.35">
      <c r="AO2194" t="s">
        <v>31</v>
      </c>
      <c r="AP2194">
        <v>24</v>
      </c>
      <c r="AQ2194" t="s">
        <v>23</v>
      </c>
      <c r="AR2194">
        <v>24</v>
      </c>
      <c r="AS2194" t="e">
        <v>#NAME?</v>
      </c>
      <c r="AT2194" t="e">
        <v>#NAME?</v>
      </c>
    </row>
    <row r="2195" spans="41:46" x14ac:dyDescent="0.35">
      <c r="AO2195" t="s">
        <v>21</v>
      </c>
      <c r="AP2195">
        <v>24</v>
      </c>
      <c r="AQ2195" t="s">
        <v>23</v>
      </c>
      <c r="AR2195">
        <v>24</v>
      </c>
      <c r="AS2195" t="e">
        <v>#NAME?</v>
      </c>
      <c r="AT2195" t="e">
        <v>#NAME?</v>
      </c>
    </row>
    <row r="2196" spans="41:46" x14ac:dyDescent="0.35">
      <c r="AO2196" t="s">
        <v>43</v>
      </c>
      <c r="AP2196">
        <v>24</v>
      </c>
      <c r="AQ2196" t="s">
        <v>23</v>
      </c>
      <c r="AR2196">
        <v>24</v>
      </c>
      <c r="AS2196" t="e">
        <v>#NAME?</v>
      </c>
      <c r="AT2196" t="e">
        <v>#NAME?</v>
      </c>
    </row>
    <row r="2197" spans="41:46" x14ac:dyDescent="0.35">
      <c r="AO2197" t="s">
        <v>31</v>
      </c>
      <c r="AP2197">
        <v>24</v>
      </c>
      <c r="AQ2197" t="s">
        <v>23</v>
      </c>
      <c r="AR2197">
        <v>24</v>
      </c>
      <c r="AS2197" t="e">
        <v>#NAME?</v>
      </c>
      <c r="AT2197" t="e">
        <v>#NAME?</v>
      </c>
    </row>
    <row r="2198" spans="41:46" x14ac:dyDescent="0.35">
      <c r="AO2198" t="s">
        <v>29</v>
      </c>
      <c r="AP2198">
        <v>24</v>
      </c>
      <c r="AQ2198" t="s">
        <v>23</v>
      </c>
      <c r="AR2198">
        <v>24</v>
      </c>
      <c r="AS2198" t="e">
        <v>#NAME?</v>
      </c>
      <c r="AT2198" t="e">
        <v>#NAME?</v>
      </c>
    </row>
    <row r="2199" spans="41:46" x14ac:dyDescent="0.35">
      <c r="AO2199" t="s">
        <v>31</v>
      </c>
      <c r="AP2199">
        <v>24</v>
      </c>
      <c r="AQ2199" t="s">
        <v>23</v>
      </c>
      <c r="AR2199">
        <v>24</v>
      </c>
      <c r="AS2199" t="e">
        <v>#NAME?</v>
      </c>
      <c r="AT2199" t="e">
        <v>#NAME?</v>
      </c>
    </row>
    <row r="2200" spans="41:46" x14ac:dyDescent="0.35">
      <c r="AO2200" t="s">
        <v>31</v>
      </c>
      <c r="AP2200">
        <v>24</v>
      </c>
      <c r="AQ2200" t="s">
        <v>23</v>
      </c>
      <c r="AR2200">
        <v>24</v>
      </c>
      <c r="AS2200" t="e">
        <v>#NAME?</v>
      </c>
      <c r="AT2200" t="e">
        <v>#NAME?</v>
      </c>
    </row>
    <row r="2201" spans="41:46" x14ac:dyDescent="0.35">
      <c r="AO2201" t="s">
        <v>43</v>
      </c>
      <c r="AP2201">
        <v>24</v>
      </c>
      <c r="AQ2201" t="s">
        <v>23</v>
      </c>
      <c r="AR2201">
        <v>24</v>
      </c>
      <c r="AS2201" t="e">
        <v>#NAME?</v>
      </c>
      <c r="AT2201" t="e">
        <v>#NAME?</v>
      </c>
    </row>
    <row r="2202" spans="41:46" x14ac:dyDescent="0.35">
      <c r="AO2202" t="s">
        <v>29</v>
      </c>
      <c r="AP2202">
        <v>24</v>
      </c>
      <c r="AQ2202" t="s">
        <v>23</v>
      </c>
      <c r="AR2202">
        <v>24</v>
      </c>
      <c r="AS2202" t="e">
        <v>#NAME?</v>
      </c>
      <c r="AT2202" t="e">
        <v>#NAME?</v>
      </c>
    </row>
    <row r="2203" spans="41:46" x14ac:dyDescent="0.35">
      <c r="AO2203" t="s">
        <v>43</v>
      </c>
      <c r="AP2203">
        <v>24</v>
      </c>
      <c r="AQ2203" t="s">
        <v>23</v>
      </c>
      <c r="AR2203">
        <v>24</v>
      </c>
      <c r="AS2203" t="e">
        <v>#NAME?</v>
      </c>
      <c r="AT2203" t="e">
        <v>#NAME?</v>
      </c>
    </row>
    <row r="2204" spans="41:46" x14ac:dyDescent="0.35">
      <c r="AO2204" t="s">
        <v>43</v>
      </c>
      <c r="AP2204">
        <v>24</v>
      </c>
      <c r="AQ2204" t="s">
        <v>23</v>
      </c>
      <c r="AR2204">
        <v>24</v>
      </c>
      <c r="AS2204" t="e">
        <v>#NAME?</v>
      </c>
      <c r="AT2204" t="e">
        <v>#NAME?</v>
      </c>
    </row>
    <row r="2205" spans="41:46" x14ac:dyDescent="0.35">
      <c r="AO2205" t="s">
        <v>21</v>
      </c>
      <c r="AP2205">
        <v>24</v>
      </c>
      <c r="AQ2205" t="s">
        <v>23</v>
      </c>
      <c r="AR2205">
        <v>24</v>
      </c>
      <c r="AS2205" t="e">
        <v>#NAME?</v>
      </c>
      <c r="AT2205" t="e">
        <v>#NAME?</v>
      </c>
    </row>
    <row r="2206" spans="41:46" x14ac:dyDescent="0.35">
      <c r="AO2206" t="s">
        <v>29</v>
      </c>
      <c r="AP2206">
        <v>24</v>
      </c>
      <c r="AQ2206" t="s">
        <v>23</v>
      </c>
      <c r="AR2206">
        <v>24</v>
      </c>
      <c r="AS2206" t="e">
        <v>#NAME?</v>
      </c>
      <c r="AT2206" t="e">
        <v>#NAME?</v>
      </c>
    </row>
    <row r="2207" spans="41:46" x14ac:dyDescent="0.35">
      <c r="AO2207" t="s">
        <v>43</v>
      </c>
      <c r="AP2207">
        <v>24</v>
      </c>
      <c r="AQ2207" t="s">
        <v>23</v>
      </c>
      <c r="AR2207">
        <v>24</v>
      </c>
      <c r="AS2207" t="e">
        <v>#NAME?</v>
      </c>
      <c r="AT2207" t="e">
        <v>#NAME?</v>
      </c>
    </row>
    <row r="2208" spans="41:46" x14ac:dyDescent="0.35">
      <c r="AO2208" t="s">
        <v>21</v>
      </c>
      <c r="AP2208">
        <v>24</v>
      </c>
      <c r="AQ2208" t="s">
        <v>23</v>
      </c>
      <c r="AR2208">
        <v>24</v>
      </c>
      <c r="AS2208" t="e">
        <v>#NAME?</v>
      </c>
      <c r="AT2208" t="e">
        <v>#NAME?</v>
      </c>
    </row>
    <row r="2209" spans="41:46" x14ac:dyDescent="0.35">
      <c r="AO2209" t="s">
        <v>43</v>
      </c>
      <c r="AP2209">
        <v>24</v>
      </c>
      <c r="AQ2209" t="s">
        <v>23</v>
      </c>
      <c r="AR2209">
        <v>24</v>
      </c>
      <c r="AS2209" t="e">
        <v>#NAME?</v>
      </c>
      <c r="AT2209" t="e">
        <v>#NAME?</v>
      </c>
    </row>
    <row r="2210" spans="41:46" x14ac:dyDescent="0.35">
      <c r="AO2210" t="s">
        <v>43</v>
      </c>
      <c r="AP2210">
        <v>24</v>
      </c>
      <c r="AQ2210" t="s">
        <v>23</v>
      </c>
      <c r="AR2210">
        <v>24</v>
      </c>
      <c r="AS2210" t="e">
        <v>#NAME?</v>
      </c>
      <c r="AT2210" t="e">
        <v>#NAME?</v>
      </c>
    </row>
    <row r="2211" spans="41:46" x14ac:dyDescent="0.35">
      <c r="AO2211" t="s">
        <v>21</v>
      </c>
      <c r="AP2211">
        <v>24</v>
      </c>
      <c r="AQ2211" t="s">
        <v>23</v>
      </c>
      <c r="AR2211">
        <v>24</v>
      </c>
      <c r="AS2211" t="e">
        <v>#NAME?</v>
      </c>
      <c r="AT2211" t="e">
        <v>#NAME?</v>
      </c>
    </row>
    <row r="2212" spans="41:46" x14ac:dyDescent="0.35">
      <c r="AO2212" t="s">
        <v>31</v>
      </c>
      <c r="AP2212">
        <v>24</v>
      </c>
      <c r="AQ2212" t="s">
        <v>23</v>
      </c>
      <c r="AR2212">
        <v>24</v>
      </c>
      <c r="AS2212" t="e">
        <v>#NAME?</v>
      </c>
      <c r="AT2212" t="e">
        <v>#NAME?</v>
      </c>
    </row>
    <row r="2213" spans="41:46" x14ac:dyDescent="0.35">
      <c r="AO2213" t="s">
        <v>40</v>
      </c>
      <c r="AP2213">
        <v>24</v>
      </c>
      <c r="AQ2213" t="s">
        <v>23</v>
      </c>
      <c r="AR2213">
        <v>24</v>
      </c>
      <c r="AS2213" t="e">
        <v>#NAME?</v>
      </c>
      <c r="AT2213" t="e">
        <v>#NAME?</v>
      </c>
    </row>
    <row r="2214" spans="41:46" x14ac:dyDescent="0.35">
      <c r="AO2214" t="s">
        <v>40</v>
      </c>
      <c r="AP2214">
        <v>24</v>
      </c>
      <c r="AQ2214" t="s">
        <v>23</v>
      </c>
      <c r="AR2214">
        <v>24</v>
      </c>
      <c r="AS2214" t="e">
        <v>#NAME?</v>
      </c>
      <c r="AT2214" t="e">
        <v>#NAME?</v>
      </c>
    </row>
    <row r="2215" spans="41:46" x14ac:dyDescent="0.35">
      <c r="AO2215" t="s">
        <v>43</v>
      </c>
      <c r="AP2215">
        <v>24</v>
      </c>
      <c r="AQ2215" t="s">
        <v>23</v>
      </c>
      <c r="AR2215">
        <v>24</v>
      </c>
      <c r="AS2215" t="e">
        <v>#NAME?</v>
      </c>
      <c r="AT2215" t="e">
        <v>#NAME?</v>
      </c>
    </row>
    <row r="2216" spans="41:46" x14ac:dyDescent="0.35">
      <c r="AO2216" t="s">
        <v>29</v>
      </c>
      <c r="AP2216">
        <v>24</v>
      </c>
      <c r="AQ2216" t="s">
        <v>23</v>
      </c>
      <c r="AR2216">
        <v>24</v>
      </c>
      <c r="AS2216" t="e">
        <v>#NAME?</v>
      </c>
      <c r="AT2216" t="e">
        <v>#NAME?</v>
      </c>
    </row>
    <row r="2217" spans="41:46" x14ac:dyDescent="0.35">
      <c r="AO2217" t="s">
        <v>21</v>
      </c>
      <c r="AP2217">
        <v>24</v>
      </c>
      <c r="AQ2217" t="s">
        <v>23</v>
      </c>
      <c r="AR2217">
        <v>24</v>
      </c>
      <c r="AS2217" t="e">
        <v>#NAME?</v>
      </c>
      <c r="AT2217" t="e">
        <v>#NAME?</v>
      </c>
    </row>
    <row r="2218" spans="41:46" x14ac:dyDescent="0.35">
      <c r="AO2218" t="s">
        <v>43</v>
      </c>
      <c r="AP2218">
        <v>23</v>
      </c>
      <c r="AQ2218" t="s">
        <v>23</v>
      </c>
      <c r="AR2218">
        <v>23</v>
      </c>
      <c r="AS2218" t="e">
        <v>#NAME?</v>
      </c>
      <c r="AT2218" t="e">
        <v>#NAME?</v>
      </c>
    </row>
    <row r="2219" spans="41:46" x14ac:dyDescent="0.35">
      <c r="AO2219" t="s">
        <v>40</v>
      </c>
      <c r="AP2219">
        <v>23</v>
      </c>
      <c r="AQ2219" t="s">
        <v>23</v>
      </c>
      <c r="AR2219">
        <v>23</v>
      </c>
      <c r="AS2219" t="e">
        <v>#NAME?</v>
      </c>
      <c r="AT2219" t="e">
        <v>#NAME?</v>
      </c>
    </row>
    <row r="2220" spans="41:46" x14ac:dyDescent="0.35">
      <c r="AO2220" t="s">
        <v>31</v>
      </c>
      <c r="AP2220">
        <v>23</v>
      </c>
      <c r="AQ2220" t="s">
        <v>23</v>
      </c>
      <c r="AR2220">
        <v>23</v>
      </c>
      <c r="AS2220" t="e">
        <v>#NAME?</v>
      </c>
      <c r="AT2220" t="e">
        <v>#NAME?</v>
      </c>
    </row>
    <row r="2221" spans="41:46" x14ac:dyDescent="0.35">
      <c r="AO2221" t="s">
        <v>21</v>
      </c>
      <c r="AP2221">
        <v>23</v>
      </c>
      <c r="AQ2221" t="s">
        <v>23</v>
      </c>
      <c r="AR2221">
        <v>23</v>
      </c>
      <c r="AS2221" t="e">
        <v>#NAME?</v>
      </c>
      <c r="AT2221" t="e">
        <v>#NAME?</v>
      </c>
    </row>
    <row r="2222" spans="41:46" x14ac:dyDescent="0.35">
      <c r="AO2222" t="s">
        <v>21</v>
      </c>
      <c r="AP2222">
        <v>23</v>
      </c>
      <c r="AQ2222" t="s">
        <v>23</v>
      </c>
      <c r="AR2222">
        <v>23</v>
      </c>
      <c r="AS2222" t="e">
        <v>#NAME?</v>
      </c>
      <c r="AT2222" t="e">
        <v>#NAME?</v>
      </c>
    </row>
    <row r="2223" spans="41:46" x14ac:dyDescent="0.35">
      <c r="AO2223" t="s">
        <v>40</v>
      </c>
      <c r="AP2223">
        <v>23</v>
      </c>
      <c r="AQ2223" t="s">
        <v>23</v>
      </c>
      <c r="AR2223">
        <v>23</v>
      </c>
      <c r="AS2223" t="e">
        <v>#NAME?</v>
      </c>
      <c r="AT2223" t="e">
        <v>#NAME?</v>
      </c>
    </row>
    <row r="2224" spans="41:46" x14ac:dyDescent="0.35">
      <c r="AO2224" t="s">
        <v>43</v>
      </c>
      <c r="AP2224">
        <v>23</v>
      </c>
      <c r="AQ2224" t="s">
        <v>23</v>
      </c>
      <c r="AR2224">
        <v>23</v>
      </c>
      <c r="AS2224" t="e">
        <v>#NAME?</v>
      </c>
      <c r="AT2224" t="e">
        <v>#NAME?</v>
      </c>
    </row>
    <row r="2225" spans="41:46" x14ac:dyDescent="0.35">
      <c r="AO2225" t="s">
        <v>21</v>
      </c>
      <c r="AP2225">
        <v>23</v>
      </c>
      <c r="AQ2225" t="s">
        <v>23</v>
      </c>
      <c r="AR2225">
        <v>23</v>
      </c>
      <c r="AS2225" t="e">
        <v>#NAME?</v>
      </c>
      <c r="AT2225" t="e">
        <v>#NAME?</v>
      </c>
    </row>
    <row r="2226" spans="41:46" x14ac:dyDescent="0.35">
      <c r="AO2226" t="s">
        <v>31</v>
      </c>
      <c r="AP2226">
        <v>23</v>
      </c>
      <c r="AQ2226" t="s">
        <v>23</v>
      </c>
      <c r="AR2226">
        <v>23</v>
      </c>
      <c r="AS2226" t="e">
        <v>#NAME?</v>
      </c>
      <c r="AT2226" t="e">
        <v>#NAME?</v>
      </c>
    </row>
    <row r="2227" spans="41:46" x14ac:dyDescent="0.35">
      <c r="AO2227" t="s">
        <v>43</v>
      </c>
      <c r="AP2227">
        <v>23</v>
      </c>
      <c r="AQ2227" t="s">
        <v>23</v>
      </c>
      <c r="AR2227">
        <v>23</v>
      </c>
      <c r="AS2227" t="e">
        <v>#NAME?</v>
      </c>
      <c r="AT2227" t="e">
        <v>#NAME?</v>
      </c>
    </row>
    <row r="2228" spans="41:46" x14ac:dyDescent="0.35">
      <c r="AO2228" t="s">
        <v>40</v>
      </c>
      <c r="AP2228">
        <v>23</v>
      </c>
      <c r="AQ2228" t="s">
        <v>23</v>
      </c>
      <c r="AR2228">
        <v>23</v>
      </c>
      <c r="AS2228" t="e">
        <v>#NAME?</v>
      </c>
      <c r="AT2228" t="e">
        <v>#NAME?</v>
      </c>
    </row>
    <row r="2229" spans="41:46" x14ac:dyDescent="0.35">
      <c r="AO2229" t="s">
        <v>40</v>
      </c>
      <c r="AP2229">
        <v>23</v>
      </c>
      <c r="AQ2229" t="s">
        <v>23</v>
      </c>
      <c r="AR2229">
        <v>23</v>
      </c>
      <c r="AS2229" t="e">
        <v>#NAME?</v>
      </c>
      <c r="AT2229" t="e">
        <v>#NAME?</v>
      </c>
    </row>
    <row r="2230" spans="41:46" x14ac:dyDescent="0.35">
      <c r="AO2230" t="s">
        <v>40</v>
      </c>
      <c r="AP2230">
        <v>23</v>
      </c>
      <c r="AQ2230" t="s">
        <v>23</v>
      </c>
      <c r="AR2230">
        <v>23</v>
      </c>
      <c r="AS2230" t="e">
        <v>#NAME?</v>
      </c>
      <c r="AT2230" t="e">
        <v>#NAME?</v>
      </c>
    </row>
    <row r="2231" spans="41:46" x14ac:dyDescent="0.35">
      <c r="AO2231" t="s">
        <v>31</v>
      </c>
      <c r="AP2231">
        <v>23</v>
      </c>
      <c r="AQ2231" t="s">
        <v>23</v>
      </c>
      <c r="AR2231">
        <v>23</v>
      </c>
      <c r="AS2231" t="e">
        <v>#NAME?</v>
      </c>
      <c r="AT2231" t="e">
        <v>#NAME?</v>
      </c>
    </row>
    <row r="2232" spans="41:46" x14ac:dyDescent="0.35">
      <c r="AO2232" t="s">
        <v>31</v>
      </c>
      <c r="AP2232">
        <v>23</v>
      </c>
      <c r="AQ2232" t="s">
        <v>23</v>
      </c>
      <c r="AR2232">
        <v>23</v>
      </c>
      <c r="AS2232" t="e">
        <v>#NAME?</v>
      </c>
      <c r="AT2232" t="e">
        <v>#NAME?</v>
      </c>
    </row>
    <row r="2233" spans="41:46" x14ac:dyDescent="0.35">
      <c r="AO2233" t="s">
        <v>40</v>
      </c>
      <c r="AP2233">
        <v>23</v>
      </c>
      <c r="AQ2233" t="s">
        <v>23</v>
      </c>
      <c r="AR2233">
        <v>23</v>
      </c>
      <c r="AS2233" t="e">
        <v>#NAME?</v>
      </c>
      <c r="AT2233" t="e">
        <v>#NAME?</v>
      </c>
    </row>
    <row r="2234" spans="41:46" x14ac:dyDescent="0.35">
      <c r="AO2234" t="s">
        <v>29</v>
      </c>
      <c r="AP2234">
        <v>23</v>
      </c>
      <c r="AQ2234" t="s">
        <v>23</v>
      </c>
      <c r="AR2234">
        <v>23</v>
      </c>
      <c r="AS2234" t="e">
        <v>#NAME?</v>
      </c>
      <c r="AT2234" t="e">
        <v>#NAME?</v>
      </c>
    </row>
    <row r="2235" spans="41:46" x14ac:dyDescent="0.35">
      <c r="AO2235" t="s">
        <v>21</v>
      </c>
      <c r="AP2235">
        <v>23</v>
      </c>
      <c r="AQ2235" t="s">
        <v>23</v>
      </c>
      <c r="AR2235">
        <v>23</v>
      </c>
      <c r="AS2235" t="e">
        <v>#NAME?</v>
      </c>
      <c r="AT2235" t="e">
        <v>#NAME?</v>
      </c>
    </row>
    <row r="2236" spans="41:46" x14ac:dyDescent="0.35">
      <c r="AO2236" t="s">
        <v>43</v>
      </c>
      <c r="AP2236">
        <v>23</v>
      </c>
      <c r="AQ2236" t="s">
        <v>23</v>
      </c>
      <c r="AR2236">
        <v>23</v>
      </c>
      <c r="AS2236" t="e">
        <v>#NAME?</v>
      </c>
      <c r="AT2236" t="e">
        <v>#NAME?</v>
      </c>
    </row>
    <row r="2237" spans="41:46" x14ac:dyDescent="0.35">
      <c r="AO2237" t="s">
        <v>31</v>
      </c>
      <c r="AP2237">
        <v>22</v>
      </c>
      <c r="AQ2237" t="s">
        <v>23</v>
      </c>
      <c r="AR2237">
        <v>22</v>
      </c>
      <c r="AS2237" t="e">
        <v>#NAME?</v>
      </c>
      <c r="AT2237" t="e">
        <v>#NAME?</v>
      </c>
    </row>
    <row r="2238" spans="41:46" x14ac:dyDescent="0.35">
      <c r="AO2238" t="s">
        <v>29</v>
      </c>
      <c r="AP2238">
        <v>22</v>
      </c>
      <c r="AQ2238" t="s">
        <v>23</v>
      </c>
      <c r="AR2238">
        <v>22</v>
      </c>
      <c r="AS2238" t="e">
        <v>#NAME?</v>
      </c>
      <c r="AT2238" t="e">
        <v>#NAME?</v>
      </c>
    </row>
    <row r="2239" spans="41:46" x14ac:dyDescent="0.35">
      <c r="AO2239" t="s">
        <v>31</v>
      </c>
      <c r="AP2239">
        <v>22</v>
      </c>
      <c r="AQ2239" t="s">
        <v>23</v>
      </c>
      <c r="AR2239">
        <v>22</v>
      </c>
      <c r="AS2239" t="e">
        <v>#NAME?</v>
      </c>
      <c r="AT2239" t="e">
        <v>#NAME?</v>
      </c>
    </row>
    <row r="2240" spans="41:46" x14ac:dyDescent="0.35">
      <c r="AO2240" t="s">
        <v>40</v>
      </c>
      <c r="AP2240">
        <v>22</v>
      </c>
      <c r="AQ2240" t="s">
        <v>23</v>
      </c>
      <c r="AR2240">
        <v>22</v>
      </c>
      <c r="AS2240" t="e">
        <v>#NAME?</v>
      </c>
      <c r="AT2240" t="e">
        <v>#NAME?</v>
      </c>
    </row>
    <row r="2241" spans="41:46" x14ac:dyDescent="0.35">
      <c r="AO2241" t="s">
        <v>29</v>
      </c>
      <c r="AP2241">
        <v>22</v>
      </c>
      <c r="AQ2241" t="s">
        <v>23</v>
      </c>
      <c r="AR2241">
        <v>22</v>
      </c>
      <c r="AS2241" t="e">
        <v>#NAME?</v>
      </c>
      <c r="AT2241" t="e">
        <v>#NAME?</v>
      </c>
    </row>
    <row r="2242" spans="41:46" x14ac:dyDescent="0.35">
      <c r="AO2242" t="s">
        <v>43</v>
      </c>
      <c r="AP2242">
        <v>22</v>
      </c>
      <c r="AQ2242" t="s">
        <v>23</v>
      </c>
      <c r="AR2242">
        <v>22</v>
      </c>
      <c r="AS2242" t="e">
        <v>#NAME?</v>
      </c>
      <c r="AT2242" t="e">
        <v>#NAME?</v>
      </c>
    </row>
    <row r="2243" spans="41:46" x14ac:dyDescent="0.35">
      <c r="AO2243" t="s">
        <v>31</v>
      </c>
      <c r="AP2243">
        <v>22</v>
      </c>
      <c r="AQ2243" t="s">
        <v>23</v>
      </c>
      <c r="AR2243">
        <v>22</v>
      </c>
      <c r="AS2243" t="e">
        <v>#NAME?</v>
      </c>
      <c r="AT2243" t="e">
        <v>#NAME?</v>
      </c>
    </row>
    <row r="2244" spans="41:46" x14ac:dyDescent="0.35">
      <c r="AO2244" t="s">
        <v>29</v>
      </c>
      <c r="AP2244">
        <v>22</v>
      </c>
      <c r="AQ2244" t="s">
        <v>23</v>
      </c>
      <c r="AR2244">
        <v>22</v>
      </c>
      <c r="AS2244" t="e">
        <v>#NAME?</v>
      </c>
      <c r="AT2244" t="e">
        <v>#NAME?</v>
      </c>
    </row>
    <row r="2245" spans="41:46" x14ac:dyDescent="0.35">
      <c r="AO2245" t="s">
        <v>21</v>
      </c>
      <c r="AP2245">
        <v>22</v>
      </c>
      <c r="AQ2245" t="s">
        <v>23</v>
      </c>
      <c r="AR2245">
        <v>22</v>
      </c>
      <c r="AS2245" t="e">
        <v>#NAME?</v>
      </c>
      <c r="AT2245" t="e">
        <v>#NAME?</v>
      </c>
    </row>
    <row r="2246" spans="41:46" x14ac:dyDescent="0.35">
      <c r="AO2246" t="s">
        <v>21</v>
      </c>
      <c r="AP2246">
        <v>22</v>
      </c>
      <c r="AQ2246" t="s">
        <v>23</v>
      </c>
      <c r="AR2246">
        <v>22</v>
      </c>
      <c r="AS2246" t="e">
        <v>#NAME?</v>
      </c>
      <c r="AT2246" t="e">
        <v>#NAME?</v>
      </c>
    </row>
    <row r="2247" spans="41:46" x14ac:dyDescent="0.35">
      <c r="AO2247" t="s">
        <v>43</v>
      </c>
      <c r="AP2247">
        <v>22</v>
      </c>
      <c r="AQ2247" t="s">
        <v>23</v>
      </c>
      <c r="AR2247">
        <v>22</v>
      </c>
      <c r="AS2247" t="e">
        <v>#NAME?</v>
      </c>
      <c r="AT2247" t="e">
        <v>#NAME?</v>
      </c>
    </row>
    <row r="2248" spans="41:46" x14ac:dyDescent="0.35">
      <c r="AO2248" t="s">
        <v>40</v>
      </c>
      <c r="AP2248">
        <v>22</v>
      </c>
      <c r="AQ2248" t="s">
        <v>23</v>
      </c>
      <c r="AR2248">
        <v>22</v>
      </c>
      <c r="AS2248" t="e">
        <v>#NAME?</v>
      </c>
      <c r="AT2248" t="e">
        <v>#NAME?</v>
      </c>
    </row>
    <row r="2249" spans="41:46" x14ac:dyDescent="0.35">
      <c r="AO2249" t="s">
        <v>43</v>
      </c>
      <c r="AP2249">
        <v>22</v>
      </c>
      <c r="AQ2249" t="s">
        <v>23</v>
      </c>
      <c r="AR2249">
        <v>22</v>
      </c>
      <c r="AS2249" t="e">
        <v>#NAME?</v>
      </c>
      <c r="AT2249" t="e">
        <v>#NAME?</v>
      </c>
    </row>
    <row r="2250" spans="41:46" x14ac:dyDescent="0.35">
      <c r="AO2250" t="s">
        <v>21</v>
      </c>
      <c r="AP2250">
        <v>22</v>
      </c>
      <c r="AQ2250" t="s">
        <v>23</v>
      </c>
      <c r="AR2250">
        <v>22</v>
      </c>
      <c r="AS2250" t="e">
        <v>#NAME?</v>
      </c>
      <c r="AT2250" t="e">
        <v>#NAME?</v>
      </c>
    </row>
    <row r="2251" spans="41:46" x14ac:dyDescent="0.35">
      <c r="AO2251" t="s">
        <v>29</v>
      </c>
      <c r="AP2251">
        <v>22</v>
      </c>
      <c r="AQ2251" t="s">
        <v>23</v>
      </c>
      <c r="AR2251">
        <v>22</v>
      </c>
      <c r="AS2251" t="e">
        <v>#NAME?</v>
      </c>
      <c r="AT2251" t="e">
        <v>#NAME?</v>
      </c>
    </row>
    <row r="2252" spans="41:46" x14ac:dyDescent="0.35">
      <c r="AO2252" t="s">
        <v>31</v>
      </c>
      <c r="AP2252">
        <v>22</v>
      </c>
      <c r="AQ2252" t="s">
        <v>23</v>
      </c>
      <c r="AR2252">
        <v>22</v>
      </c>
      <c r="AS2252" t="e">
        <v>#NAME?</v>
      </c>
      <c r="AT2252" t="e">
        <v>#NAME?</v>
      </c>
    </row>
    <row r="2253" spans="41:46" x14ac:dyDescent="0.35">
      <c r="AO2253" t="s">
        <v>43</v>
      </c>
      <c r="AP2253">
        <v>22</v>
      </c>
      <c r="AQ2253" t="s">
        <v>23</v>
      </c>
      <c r="AR2253">
        <v>22</v>
      </c>
      <c r="AS2253" t="e">
        <v>#NAME?</v>
      </c>
      <c r="AT2253" t="e">
        <v>#NAME?</v>
      </c>
    </row>
    <row r="2254" spans="41:46" x14ac:dyDescent="0.35">
      <c r="AO2254" t="s">
        <v>40</v>
      </c>
      <c r="AP2254">
        <v>22</v>
      </c>
      <c r="AQ2254" t="s">
        <v>23</v>
      </c>
      <c r="AR2254">
        <v>22</v>
      </c>
      <c r="AS2254" t="e">
        <v>#NAME?</v>
      </c>
      <c r="AT2254" t="e">
        <v>#NAME?</v>
      </c>
    </row>
    <row r="2255" spans="41:46" x14ac:dyDescent="0.35">
      <c r="AO2255" t="s">
        <v>21</v>
      </c>
      <c r="AP2255">
        <v>22</v>
      </c>
      <c r="AQ2255" t="s">
        <v>23</v>
      </c>
      <c r="AR2255">
        <v>22</v>
      </c>
      <c r="AS2255" t="e">
        <v>#NAME?</v>
      </c>
      <c r="AT2255" t="e">
        <v>#NAME?</v>
      </c>
    </row>
    <row r="2256" spans="41:46" x14ac:dyDescent="0.35">
      <c r="AO2256" t="s">
        <v>43</v>
      </c>
      <c r="AP2256">
        <v>22</v>
      </c>
      <c r="AQ2256" t="s">
        <v>23</v>
      </c>
      <c r="AR2256">
        <v>22</v>
      </c>
      <c r="AS2256" t="e">
        <v>#NAME?</v>
      </c>
      <c r="AT2256" t="e">
        <v>#NAME?</v>
      </c>
    </row>
    <row r="2257" spans="41:46" x14ac:dyDescent="0.35">
      <c r="AO2257" t="s">
        <v>43</v>
      </c>
      <c r="AP2257">
        <v>22</v>
      </c>
      <c r="AQ2257" t="s">
        <v>23</v>
      </c>
      <c r="AR2257">
        <v>22</v>
      </c>
      <c r="AS2257" t="e">
        <v>#NAME?</v>
      </c>
      <c r="AT2257" t="e">
        <v>#NAME?</v>
      </c>
    </row>
    <row r="2258" spans="41:46" x14ac:dyDescent="0.35">
      <c r="AO2258" t="s">
        <v>29</v>
      </c>
      <c r="AP2258">
        <v>22</v>
      </c>
      <c r="AQ2258" t="s">
        <v>23</v>
      </c>
      <c r="AR2258">
        <v>22</v>
      </c>
      <c r="AS2258" t="e">
        <v>#NAME?</v>
      </c>
      <c r="AT2258" t="e">
        <v>#NAME?</v>
      </c>
    </row>
    <row r="2259" spans="41:46" x14ac:dyDescent="0.35">
      <c r="AO2259" t="s">
        <v>31</v>
      </c>
      <c r="AP2259">
        <v>22</v>
      </c>
      <c r="AQ2259" t="s">
        <v>23</v>
      </c>
      <c r="AR2259">
        <v>22</v>
      </c>
      <c r="AS2259" t="e">
        <v>#NAME?</v>
      </c>
      <c r="AT2259" t="e">
        <v>#NAME?</v>
      </c>
    </row>
    <row r="2260" spans="41:46" x14ac:dyDescent="0.35">
      <c r="AO2260" t="s">
        <v>31</v>
      </c>
      <c r="AP2260">
        <v>22</v>
      </c>
      <c r="AQ2260" t="s">
        <v>23</v>
      </c>
      <c r="AR2260">
        <v>22</v>
      </c>
      <c r="AS2260" t="e">
        <v>#NAME?</v>
      </c>
      <c r="AT2260" t="e">
        <v>#NAME?</v>
      </c>
    </row>
    <row r="2261" spans="41:46" x14ac:dyDescent="0.35">
      <c r="AO2261" t="s">
        <v>21</v>
      </c>
      <c r="AP2261">
        <v>22</v>
      </c>
      <c r="AQ2261" t="s">
        <v>23</v>
      </c>
      <c r="AR2261">
        <v>22</v>
      </c>
      <c r="AS2261" t="e">
        <v>#NAME?</v>
      </c>
      <c r="AT2261" t="e">
        <v>#NAME?</v>
      </c>
    </row>
    <row r="2262" spans="41:46" x14ac:dyDescent="0.35">
      <c r="AO2262" t="s">
        <v>31</v>
      </c>
      <c r="AP2262">
        <v>22</v>
      </c>
      <c r="AQ2262" t="s">
        <v>23</v>
      </c>
      <c r="AR2262">
        <v>22</v>
      </c>
      <c r="AS2262" t="e">
        <v>#NAME?</v>
      </c>
      <c r="AT2262" t="e">
        <v>#NAME?</v>
      </c>
    </row>
    <row r="2263" spans="41:46" x14ac:dyDescent="0.35">
      <c r="AO2263" t="s">
        <v>40</v>
      </c>
      <c r="AP2263">
        <v>22</v>
      </c>
      <c r="AQ2263" t="s">
        <v>23</v>
      </c>
      <c r="AR2263">
        <v>22</v>
      </c>
      <c r="AS2263" t="e">
        <v>#NAME?</v>
      </c>
      <c r="AT2263" t="e">
        <v>#NAME?</v>
      </c>
    </row>
    <row r="2264" spans="41:46" x14ac:dyDescent="0.35">
      <c r="AO2264" t="s">
        <v>43</v>
      </c>
      <c r="AP2264">
        <v>22</v>
      </c>
      <c r="AQ2264" t="s">
        <v>23</v>
      </c>
      <c r="AR2264">
        <v>22</v>
      </c>
      <c r="AS2264" t="e">
        <v>#NAME?</v>
      </c>
      <c r="AT2264" t="e">
        <v>#NAME?</v>
      </c>
    </row>
    <row r="2265" spans="41:46" x14ac:dyDescent="0.35">
      <c r="AO2265" t="s">
        <v>43</v>
      </c>
      <c r="AP2265">
        <v>22</v>
      </c>
      <c r="AQ2265" t="s">
        <v>23</v>
      </c>
      <c r="AR2265">
        <v>22</v>
      </c>
      <c r="AS2265" t="e">
        <v>#NAME?</v>
      </c>
      <c r="AT2265" t="e">
        <v>#NAME?</v>
      </c>
    </row>
    <row r="2266" spans="41:46" x14ac:dyDescent="0.35">
      <c r="AO2266" t="s">
        <v>31</v>
      </c>
      <c r="AP2266">
        <v>22</v>
      </c>
      <c r="AQ2266" t="s">
        <v>23</v>
      </c>
      <c r="AR2266">
        <v>22</v>
      </c>
      <c r="AS2266" t="e">
        <v>#NAME?</v>
      </c>
      <c r="AT2266" t="e">
        <v>#NAME?</v>
      </c>
    </row>
    <row r="2267" spans="41:46" x14ac:dyDescent="0.35">
      <c r="AO2267" t="s">
        <v>31</v>
      </c>
      <c r="AP2267">
        <v>22</v>
      </c>
      <c r="AQ2267" t="s">
        <v>23</v>
      </c>
      <c r="AR2267">
        <v>22</v>
      </c>
      <c r="AS2267" t="e">
        <v>#NAME?</v>
      </c>
      <c r="AT2267" t="e">
        <v>#NAME?</v>
      </c>
    </row>
    <row r="2268" spans="41:46" x14ac:dyDescent="0.35">
      <c r="AO2268" t="s">
        <v>43</v>
      </c>
      <c r="AP2268">
        <v>22</v>
      </c>
      <c r="AQ2268" t="s">
        <v>23</v>
      </c>
      <c r="AR2268">
        <v>22</v>
      </c>
      <c r="AS2268" t="e">
        <v>#NAME?</v>
      </c>
      <c r="AT2268" t="e">
        <v>#NAME?</v>
      </c>
    </row>
    <row r="2269" spans="41:46" x14ac:dyDescent="0.35">
      <c r="AO2269" t="s">
        <v>21</v>
      </c>
      <c r="AP2269">
        <v>21</v>
      </c>
      <c r="AQ2269" t="s">
        <v>23</v>
      </c>
      <c r="AR2269">
        <v>21</v>
      </c>
      <c r="AS2269" t="e">
        <v>#NAME?</v>
      </c>
      <c r="AT2269" t="e">
        <v>#NAME?</v>
      </c>
    </row>
    <row r="2270" spans="41:46" x14ac:dyDescent="0.35">
      <c r="AO2270" t="s">
        <v>43</v>
      </c>
      <c r="AP2270">
        <v>21</v>
      </c>
      <c r="AQ2270" t="s">
        <v>23</v>
      </c>
      <c r="AR2270">
        <v>21</v>
      </c>
      <c r="AS2270" t="e">
        <v>#NAME?</v>
      </c>
      <c r="AT2270" t="e">
        <v>#NAME?</v>
      </c>
    </row>
    <row r="2271" spans="41:46" x14ac:dyDescent="0.35">
      <c r="AO2271" t="s">
        <v>21</v>
      </c>
      <c r="AP2271">
        <v>21</v>
      </c>
      <c r="AQ2271" t="s">
        <v>23</v>
      </c>
      <c r="AR2271">
        <v>21</v>
      </c>
      <c r="AS2271" t="e">
        <v>#NAME?</v>
      </c>
      <c r="AT2271" t="e">
        <v>#NAME?</v>
      </c>
    </row>
    <row r="2272" spans="41:46" x14ac:dyDescent="0.35">
      <c r="AO2272" t="s">
        <v>31</v>
      </c>
      <c r="AP2272">
        <v>21</v>
      </c>
      <c r="AQ2272" t="s">
        <v>23</v>
      </c>
      <c r="AR2272">
        <v>21</v>
      </c>
      <c r="AS2272" t="e">
        <v>#NAME?</v>
      </c>
      <c r="AT2272" t="e">
        <v>#NAME?</v>
      </c>
    </row>
    <row r="2273" spans="41:46" x14ac:dyDescent="0.35">
      <c r="AO2273" t="s">
        <v>43</v>
      </c>
      <c r="AP2273">
        <v>21</v>
      </c>
      <c r="AQ2273" t="s">
        <v>23</v>
      </c>
      <c r="AR2273">
        <v>21</v>
      </c>
      <c r="AS2273" t="e">
        <v>#NAME?</v>
      </c>
      <c r="AT2273" t="e">
        <v>#NAME?</v>
      </c>
    </row>
    <row r="2274" spans="41:46" x14ac:dyDescent="0.35">
      <c r="AO2274" t="s">
        <v>40</v>
      </c>
      <c r="AP2274">
        <v>21</v>
      </c>
      <c r="AQ2274" t="s">
        <v>23</v>
      </c>
      <c r="AR2274">
        <v>21</v>
      </c>
      <c r="AS2274" t="e">
        <v>#NAME?</v>
      </c>
      <c r="AT2274" t="e">
        <v>#NAME?</v>
      </c>
    </row>
    <row r="2275" spans="41:46" x14ac:dyDescent="0.35">
      <c r="AO2275" t="s">
        <v>40</v>
      </c>
      <c r="AP2275">
        <v>21</v>
      </c>
      <c r="AQ2275" t="s">
        <v>23</v>
      </c>
      <c r="AR2275">
        <v>21</v>
      </c>
      <c r="AS2275" t="e">
        <v>#NAME?</v>
      </c>
      <c r="AT2275" t="e">
        <v>#NAME?</v>
      </c>
    </row>
    <row r="2276" spans="41:46" x14ac:dyDescent="0.35">
      <c r="AO2276" t="s">
        <v>21</v>
      </c>
      <c r="AP2276">
        <v>21</v>
      </c>
      <c r="AQ2276" t="s">
        <v>23</v>
      </c>
      <c r="AR2276">
        <v>21</v>
      </c>
      <c r="AS2276" t="e">
        <v>#NAME?</v>
      </c>
      <c r="AT2276" t="e">
        <v>#NAME?</v>
      </c>
    </row>
    <row r="2277" spans="41:46" x14ac:dyDescent="0.35">
      <c r="AO2277" t="s">
        <v>31</v>
      </c>
      <c r="AP2277">
        <v>21</v>
      </c>
      <c r="AQ2277" t="s">
        <v>23</v>
      </c>
      <c r="AR2277">
        <v>21</v>
      </c>
      <c r="AS2277" t="e">
        <v>#NAME?</v>
      </c>
      <c r="AT2277" t="e">
        <v>#NAME?</v>
      </c>
    </row>
    <row r="2278" spans="41:46" x14ac:dyDescent="0.35">
      <c r="AO2278" t="s">
        <v>29</v>
      </c>
      <c r="AP2278">
        <v>21</v>
      </c>
      <c r="AQ2278" t="s">
        <v>23</v>
      </c>
      <c r="AR2278">
        <v>21</v>
      </c>
      <c r="AS2278" t="e">
        <v>#NAME?</v>
      </c>
      <c r="AT2278" t="e">
        <v>#NAME?</v>
      </c>
    </row>
    <row r="2279" spans="41:46" x14ac:dyDescent="0.35">
      <c r="AO2279" t="s">
        <v>29</v>
      </c>
      <c r="AP2279">
        <v>21</v>
      </c>
      <c r="AQ2279" t="s">
        <v>23</v>
      </c>
      <c r="AR2279">
        <v>21</v>
      </c>
      <c r="AS2279" t="e">
        <v>#NAME?</v>
      </c>
      <c r="AT2279" t="e">
        <v>#NAME?</v>
      </c>
    </row>
    <row r="2280" spans="41:46" x14ac:dyDescent="0.35">
      <c r="AO2280" t="s">
        <v>29</v>
      </c>
      <c r="AP2280">
        <v>21</v>
      </c>
      <c r="AQ2280" t="s">
        <v>23</v>
      </c>
      <c r="AR2280">
        <v>21</v>
      </c>
      <c r="AS2280" t="e">
        <v>#NAME?</v>
      </c>
      <c r="AT2280" t="e">
        <v>#NAME?</v>
      </c>
    </row>
    <row r="2281" spans="41:46" x14ac:dyDescent="0.35">
      <c r="AO2281" t="s">
        <v>21</v>
      </c>
      <c r="AP2281">
        <v>21</v>
      </c>
      <c r="AQ2281" t="s">
        <v>23</v>
      </c>
      <c r="AR2281">
        <v>21</v>
      </c>
      <c r="AS2281" t="e">
        <v>#NAME?</v>
      </c>
      <c r="AT2281" t="e">
        <v>#NAME?</v>
      </c>
    </row>
    <row r="2282" spans="41:46" x14ac:dyDescent="0.35">
      <c r="AO2282" t="s">
        <v>21</v>
      </c>
      <c r="AP2282">
        <v>21</v>
      </c>
      <c r="AQ2282" t="s">
        <v>23</v>
      </c>
      <c r="AR2282">
        <v>21</v>
      </c>
      <c r="AS2282" t="e">
        <v>#NAME?</v>
      </c>
      <c r="AT2282" t="e">
        <v>#NAME?</v>
      </c>
    </row>
    <row r="2283" spans="41:46" x14ac:dyDescent="0.35">
      <c r="AO2283" t="s">
        <v>40</v>
      </c>
      <c r="AP2283">
        <v>21</v>
      </c>
      <c r="AQ2283" t="s">
        <v>23</v>
      </c>
      <c r="AR2283">
        <v>21</v>
      </c>
      <c r="AS2283" t="e">
        <v>#NAME?</v>
      </c>
      <c r="AT2283" t="e">
        <v>#NAME?</v>
      </c>
    </row>
    <row r="2284" spans="41:46" x14ac:dyDescent="0.35">
      <c r="AO2284" t="s">
        <v>31</v>
      </c>
      <c r="AP2284">
        <v>21</v>
      </c>
      <c r="AQ2284" t="s">
        <v>23</v>
      </c>
      <c r="AR2284">
        <v>21</v>
      </c>
      <c r="AS2284" t="e">
        <v>#NAME?</v>
      </c>
      <c r="AT2284" t="e">
        <v>#NAME?</v>
      </c>
    </row>
    <row r="2285" spans="41:46" x14ac:dyDescent="0.35">
      <c r="AO2285" t="s">
        <v>29</v>
      </c>
      <c r="AP2285">
        <v>21</v>
      </c>
      <c r="AQ2285" t="s">
        <v>23</v>
      </c>
      <c r="AR2285">
        <v>21</v>
      </c>
      <c r="AS2285" t="e">
        <v>#NAME?</v>
      </c>
      <c r="AT2285" t="e">
        <v>#NAME?</v>
      </c>
    </row>
    <row r="2286" spans="41:46" x14ac:dyDescent="0.35">
      <c r="AO2286" t="s">
        <v>40</v>
      </c>
      <c r="AP2286">
        <v>21</v>
      </c>
      <c r="AQ2286" t="s">
        <v>23</v>
      </c>
      <c r="AR2286">
        <v>21</v>
      </c>
      <c r="AS2286" t="e">
        <v>#NAME?</v>
      </c>
      <c r="AT2286" t="e">
        <v>#NAME?</v>
      </c>
    </row>
    <row r="2287" spans="41:46" x14ac:dyDescent="0.35">
      <c r="AO2287" t="s">
        <v>21</v>
      </c>
      <c r="AP2287">
        <v>21</v>
      </c>
      <c r="AQ2287" t="s">
        <v>23</v>
      </c>
      <c r="AR2287">
        <v>21</v>
      </c>
      <c r="AS2287" t="e">
        <v>#NAME?</v>
      </c>
      <c r="AT2287" t="e">
        <v>#NAME?</v>
      </c>
    </row>
    <row r="2288" spans="41:46" x14ac:dyDescent="0.35">
      <c r="AO2288" t="s">
        <v>21</v>
      </c>
      <c r="AP2288">
        <v>21</v>
      </c>
      <c r="AQ2288" t="s">
        <v>23</v>
      </c>
      <c r="AR2288">
        <v>21</v>
      </c>
      <c r="AS2288" t="e">
        <v>#NAME?</v>
      </c>
      <c r="AT2288" t="e">
        <v>#NAME?</v>
      </c>
    </row>
    <row r="2289" spans="41:46" x14ac:dyDescent="0.35">
      <c r="AO2289" t="s">
        <v>40</v>
      </c>
      <c r="AP2289">
        <v>21</v>
      </c>
      <c r="AQ2289" t="s">
        <v>23</v>
      </c>
      <c r="AR2289">
        <v>21</v>
      </c>
      <c r="AS2289" t="e">
        <v>#NAME?</v>
      </c>
      <c r="AT2289" t="e">
        <v>#NAME?</v>
      </c>
    </row>
    <row r="2290" spans="41:46" x14ac:dyDescent="0.35">
      <c r="AO2290" t="s">
        <v>31</v>
      </c>
      <c r="AP2290">
        <v>21</v>
      </c>
      <c r="AQ2290" t="s">
        <v>23</v>
      </c>
      <c r="AR2290">
        <v>21</v>
      </c>
      <c r="AS2290" t="e">
        <v>#NAME?</v>
      </c>
      <c r="AT2290" t="e">
        <v>#NAME?</v>
      </c>
    </row>
    <row r="2291" spans="41:46" x14ac:dyDescent="0.35">
      <c r="AO2291" t="s">
        <v>31</v>
      </c>
      <c r="AP2291">
        <v>21</v>
      </c>
      <c r="AQ2291" t="s">
        <v>23</v>
      </c>
      <c r="AR2291">
        <v>21</v>
      </c>
      <c r="AS2291" t="e">
        <v>#NAME?</v>
      </c>
      <c r="AT2291" t="e">
        <v>#NAME?</v>
      </c>
    </row>
    <row r="2292" spans="41:46" x14ac:dyDescent="0.35">
      <c r="AO2292" t="s">
        <v>29</v>
      </c>
      <c r="AP2292">
        <v>21</v>
      </c>
      <c r="AQ2292" t="s">
        <v>23</v>
      </c>
      <c r="AR2292">
        <v>21</v>
      </c>
      <c r="AS2292" t="e">
        <v>#NAME?</v>
      </c>
      <c r="AT2292" t="e">
        <v>#NAME?</v>
      </c>
    </row>
    <row r="2293" spans="41:46" x14ac:dyDescent="0.35">
      <c r="AO2293" t="s">
        <v>29</v>
      </c>
      <c r="AP2293">
        <v>21</v>
      </c>
      <c r="AQ2293" t="s">
        <v>23</v>
      </c>
      <c r="AR2293">
        <v>21</v>
      </c>
      <c r="AS2293" t="e">
        <v>#NAME?</v>
      </c>
      <c r="AT2293" t="e">
        <v>#NAME?</v>
      </c>
    </row>
    <row r="2294" spans="41:46" x14ac:dyDescent="0.35">
      <c r="AO2294" t="s">
        <v>31</v>
      </c>
      <c r="AP2294">
        <v>19</v>
      </c>
      <c r="AQ2294" t="s">
        <v>23</v>
      </c>
      <c r="AR2294">
        <v>19</v>
      </c>
      <c r="AS2294" t="e">
        <v>#NAME?</v>
      </c>
      <c r="AT2294" t="e">
        <v>#NAME?</v>
      </c>
    </row>
    <row r="2295" spans="41:46" x14ac:dyDescent="0.35">
      <c r="AO2295" t="s">
        <v>21</v>
      </c>
      <c r="AP2295">
        <v>19</v>
      </c>
      <c r="AQ2295" t="s">
        <v>23</v>
      </c>
      <c r="AR2295">
        <v>19</v>
      </c>
      <c r="AS2295" t="e">
        <v>#NAME?</v>
      </c>
      <c r="AT2295" t="e">
        <v>#NAME?</v>
      </c>
    </row>
    <row r="2296" spans="41:46" x14ac:dyDescent="0.35">
      <c r="AO2296" t="s">
        <v>21</v>
      </c>
      <c r="AP2296">
        <v>19</v>
      </c>
      <c r="AQ2296" t="s">
        <v>23</v>
      </c>
      <c r="AR2296">
        <v>19</v>
      </c>
      <c r="AS2296" t="e">
        <v>#NAME?</v>
      </c>
      <c r="AT2296" t="e">
        <v>#NAME?</v>
      </c>
    </row>
    <row r="2297" spans="41:46" x14ac:dyDescent="0.35">
      <c r="AO2297" t="s">
        <v>40</v>
      </c>
      <c r="AP2297">
        <v>19</v>
      </c>
      <c r="AQ2297" t="s">
        <v>23</v>
      </c>
      <c r="AR2297">
        <v>19</v>
      </c>
      <c r="AS2297" t="e">
        <v>#NAME?</v>
      </c>
      <c r="AT2297" t="e">
        <v>#NAME?</v>
      </c>
    </row>
    <row r="2298" spans="41:46" x14ac:dyDescent="0.35">
      <c r="AO2298" t="s">
        <v>31</v>
      </c>
      <c r="AP2298">
        <v>19</v>
      </c>
      <c r="AQ2298" t="s">
        <v>23</v>
      </c>
      <c r="AR2298">
        <v>19</v>
      </c>
      <c r="AS2298" t="e">
        <v>#NAME?</v>
      </c>
      <c r="AT2298" t="e">
        <v>#NAME?</v>
      </c>
    </row>
    <row r="2299" spans="41:46" x14ac:dyDescent="0.35">
      <c r="AO2299" t="s">
        <v>21</v>
      </c>
      <c r="AP2299">
        <v>19</v>
      </c>
      <c r="AQ2299" t="s">
        <v>23</v>
      </c>
      <c r="AR2299">
        <v>19</v>
      </c>
      <c r="AS2299" t="e">
        <v>#NAME?</v>
      </c>
      <c r="AT2299" t="e">
        <v>#NAME?</v>
      </c>
    </row>
    <row r="2300" spans="41:46" x14ac:dyDescent="0.35">
      <c r="AO2300" t="s">
        <v>40</v>
      </c>
      <c r="AP2300">
        <v>19</v>
      </c>
      <c r="AQ2300" t="s">
        <v>23</v>
      </c>
      <c r="AR2300">
        <v>19</v>
      </c>
      <c r="AS2300" t="e">
        <v>#NAME?</v>
      </c>
      <c r="AT2300" t="e">
        <v>#NAME?</v>
      </c>
    </row>
    <row r="2301" spans="41:46" x14ac:dyDescent="0.35">
      <c r="AO2301" t="s">
        <v>43</v>
      </c>
      <c r="AP2301">
        <v>19</v>
      </c>
      <c r="AQ2301" t="s">
        <v>23</v>
      </c>
      <c r="AR2301">
        <v>19</v>
      </c>
      <c r="AS2301" t="e">
        <v>#NAME?</v>
      </c>
      <c r="AT2301" t="e">
        <v>#NAME?</v>
      </c>
    </row>
    <row r="2302" spans="41:46" x14ac:dyDescent="0.35">
      <c r="AO2302" t="s">
        <v>40</v>
      </c>
      <c r="AP2302">
        <v>19</v>
      </c>
      <c r="AQ2302" t="s">
        <v>23</v>
      </c>
      <c r="AR2302">
        <v>19</v>
      </c>
      <c r="AS2302" t="e">
        <v>#NAME?</v>
      </c>
      <c r="AT2302" t="e">
        <v>#NAME?</v>
      </c>
    </row>
    <row r="2303" spans="41:46" x14ac:dyDescent="0.35">
      <c r="AO2303" t="s">
        <v>40</v>
      </c>
      <c r="AP2303">
        <v>19</v>
      </c>
      <c r="AQ2303" t="s">
        <v>23</v>
      </c>
      <c r="AR2303">
        <v>19</v>
      </c>
      <c r="AS2303" t="e">
        <v>#NAME?</v>
      </c>
      <c r="AT2303" t="e">
        <v>#NAME?</v>
      </c>
    </row>
    <row r="2304" spans="41:46" x14ac:dyDescent="0.35">
      <c r="AO2304" t="s">
        <v>21</v>
      </c>
      <c r="AP2304">
        <v>19</v>
      </c>
      <c r="AQ2304" t="s">
        <v>23</v>
      </c>
      <c r="AR2304">
        <v>19</v>
      </c>
      <c r="AS2304" t="e">
        <v>#NAME?</v>
      </c>
      <c r="AT2304" t="e">
        <v>#NAME?</v>
      </c>
    </row>
    <row r="2305" spans="41:46" x14ac:dyDescent="0.35">
      <c r="AO2305" t="s">
        <v>21</v>
      </c>
      <c r="AP2305">
        <v>19</v>
      </c>
      <c r="AQ2305" t="s">
        <v>23</v>
      </c>
      <c r="AR2305">
        <v>19</v>
      </c>
      <c r="AS2305" t="e">
        <v>#NAME?</v>
      </c>
      <c r="AT2305" t="e">
        <v>#NAME?</v>
      </c>
    </row>
    <row r="2306" spans="41:46" x14ac:dyDescent="0.35">
      <c r="AO2306" t="s">
        <v>21</v>
      </c>
      <c r="AP2306">
        <v>19</v>
      </c>
      <c r="AQ2306" t="s">
        <v>23</v>
      </c>
      <c r="AR2306">
        <v>19</v>
      </c>
      <c r="AS2306" t="e">
        <v>#NAME?</v>
      </c>
      <c r="AT2306" t="e">
        <v>#NAME?</v>
      </c>
    </row>
    <row r="2307" spans="41:46" x14ac:dyDescent="0.35">
      <c r="AO2307" t="s">
        <v>43</v>
      </c>
      <c r="AP2307">
        <v>19</v>
      </c>
      <c r="AQ2307" t="s">
        <v>23</v>
      </c>
      <c r="AR2307">
        <v>19</v>
      </c>
      <c r="AS2307" t="e">
        <v>#NAME?</v>
      </c>
      <c r="AT2307" t="e">
        <v>#NAME?</v>
      </c>
    </row>
    <row r="2308" spans="41:46" x14ac:dyDescent="0.35">
      <c r="AO2308" t="s">
        <v>40</v>
      </c>
      <c r="AP2308">
        <v>19</v>
      </c>
      <c r="AQ2308" t="s">
        <v>23</v>
      </c>
      <c r="AR2308">
        <v>19</v>
      </c>
      <c r="AS2308" t="e">
        <v>#NAME?</v>
      </c>
      <c r="AT2308" t="e">
        <v>#NAME?</v>
      </c>
    </row>
    <row r="2309" spans="41:46" x14ac:dyDescent="0.35">
      <c r="AO2309" t="s">
        <v>40</v>
      </c>
      <c r="AP2309">
        <v>19</v>
      </c>
      <c r="AQ2309" t="s">
        <v>23</v>
      </c>
      <c r="AR2309">
        <v>19</v>
      </c>
      <c r="AS2309" t="e">
        <v>#NAME?</v>
      </c>
      <c r="AT2309" t="e">
        <v>#NAME?</v>
      </c>
    </row>
    <row r="2310" spans="41:46" x14ac:dyDescent="0.35">
      <c r="AO2310" t="s">
        <v>40</v>
      </c>
      <c r="AP2310">
        <v>19</v>
      </c>
      <c r="AQ2310" t="s">
        <v>23</v>
      </c>
      <c r="AR2310">
        <v>19</v>
      </c>
      <c r="AS2310" t="e">
        <v>#NAME?</v>
      </c>
      <c r="AT2310" t="e">
        <v>#NAME?</v>
      </c>
    </row>
    <row r="2311" spans="41:46" x14ac:dyDescent="0.35">
      <c r="AO2311" t="s">
        <v>29</v>
      </c>
      <c r="AP2311">
        <v>19</v>
      </c>
      <c r="AQ2311" t="s">
        <v>23</v>
      </c>
      <c r="AR2311">
        <v>19</v>
      </c>
      <c r="AS2311" t="e">
        <v>#NAME?</v>
      </c>
      <c r="AT2311" t="e">
        <v>#NAME?</v>
      </c>
    </row>
    <row r="2312" spans="41:46" x14ac:dyDescent="0.35">
      <c r="AO2312" t="s">
        <v>21</v>
      </c>
      <c r="AP2312">
        <v>19</v>
      </c>
      <c r="AQ2312" t="s">
        <v>23</v>
      </c>
      <c r="AR2312">
        <v>19</v>
      </c>
      <c r="AS2312" t="e">
        <v>#NAME?</v>
      </c>
      <c r="AT2312" t="e">
        <v>#NAME?</v>
      </c>
    </row>
    <row r="2313" spans="41:46" x14ac:dyDescent="0.35">
      <c r="AO2313" t="s">
        <v>31</v>
      </c>
      <c r="AP2313">
        <v>19</v>
      </c>
      <c r="AQ2313" t="s">
        <v>23</v>
      </c>
      <c r="AR2313">
        <v>19</v>
      </c>
      <c r="AS2313" t="e">
        <v>#NAME?</v>
      </c>
      <c r="AT2313" t="e">
        <v>#NAME?</v>
      </c>
    </row>
    <row r="2314" spans="41:46" x14ac:dyDescent="0.35">
      <c r="AO2314" t="s">
        <v>40</v>
      </c>
      <c r="AP2314">
        <v>19</v>
      </c>
      <c r="AQ2314" t="s">
        <v>23</v>
      </c>
      <c r="AR2314">
        <v>19</v>
      </c>
      <c r="AS2314" t="e">
        <v>#NAME?</v>
      </c>
      <c r="AT2314" t="e">
        <v>#NAME?</v>
      </c>
    </row>
    <row r="2315" spans="41:46" x14ac:dyDescent="0.35">
      <c r="AO2315" t="s">
        <v>43</v>
      </c>
      <c r="AP2315">
        <v>19</v>
      </c>
      <c r="AQ2315" t="s">
        <v>23</v>
      </c>
      <c r="AR2315">
        <v>19</v>
      </c>
      <c r="AS2315" t="e">
        <v>#NAME?</v>
      </c>
      <c r="AT2315" t="e">
        <v>#NAME?</v>
      </c>
    </row>
    <row r="2316" spans="41:46" x14ac:dyDescent="0.35">
      <c r="AO2316" t="s">
        <v>31</v>
      </c>
      <c r="AP2316">
        <v>19</v>
      </c>
      <c r="AQ2316" t="s">
        <v>23</v>
      </c>
      <c r="AR2316">
        <v>19</v>
      </c>
      <c r="AS2316" t="e">
        <v>#NAME?</v>
      </c>
      <c r="AT2316" t="e">
        <v>#NAME?</v>
      </c>
    </row>
    <row r="2317" spans="41:46" x14ac:dyDescent="0.35">
      <c r="AO2317" t="s">
        <v>43</v>
      </c>
      <c r="AP2317">
        <v>19</v>
      </c>
      <c r="AQ2317" t="s">
        <v>23</v>
      </c>
      <c r="AR2317">
        <v>19</v>
      </c>
      <c r="AS2317" t="e">
        <v>#NAME?</v>
      </c>
      <c r="AT2317" t="e">
        <v>#NAME?</v>
      </c>
    </row>
    <row r="2318" spans="41:46" x14ac:dyDescent="0.35">
      <c r="AO2318" t="s">
        <v>29</v>
      </c>
      <c r="AP2318">
        <v>19</v>
      </c>
      <c r="AQ2318" t="s">
        <v>23</v>
      </c>
      <c r="AR2318">
        <v>19</v>
      </c>
      <c r="AS2318" t="e">
        <v>#NAME?</v>
      </c>
      <c r="AT2318" t="e">
        <v>#NAME?</v>
      </c>
    </row>
    <row r="2319" spans="41:46" x14ac:dyDescent="0.35">
      <c r="AO2319" t="s">
        <v>31</v>
      </c>
      <c r="AP2319">
        <v>19</v>
      </c>
      <c r="AQ2319" t="s">
        <v>23</v>
      </c>
      <c r="AR2319">
        <v>19</v>
      </c>
      <c r="AS2319" t="e">
        <v>#NAME?</v>
      </c>
      <c r="AT2319" t="e">
        <v>#NAME?</v>
      </c>
    </row>
    <row r="2320" spans="41:46" x14ac:dyDescent="0.35">
      <c r="AO2320" t="s">
        <v>43</v>
      </c>
      <c r="AP2320">
        <v>19</v>
      </c>
      <c r="AQ2320" t="s">
        <v>23</v>
      </c>
      <c r="AR2320">
        <v>19</v>
      </c>
      <c r="AS2320" t="e">
        <v>#NAME?</v>
      </c>
      <c r="AT2320" t="e">
        <v>#NAME?</v>
      </c>
    </row>
    <row r="2321" spans="41:46" x14ac:dyDescent="0.35">
      <c r="AO2321" t="s">
        <v>29</v>
      </c>
      <c r="AP2321">
        <v>19</v>
      </c>
      <c r="AQ2321" t="s">
        <v>23</v>
      </c>
      <c r="AR2321">
        <v>19</v>
      </c>
      <c r="AS2321" t="e">
        <v>#NAME?</v>
      </c>
      <c r="AT2321" t="e">
        <v>#NAME?</v>
      </c>
    </row>
    <row r="2322" spans="41:46" x14ac:dyDescent="0.35">
      <c r="AO2322" t="s">
        <v>21</v>
      </c>
      <c r="AP2322">
        <v>19</v>
      </c>
      <c r="AQ2322" t="s">
        <v>23</v>
      </c>
      <c r="AR2322">
        <v>19</v>
      </c>
      <c r="AS2322" t="e">
        <v>#NAME?</v>
      </c>
      <c r="AT2322" t="e">
        <v>#NAME?</v>
      </c>
    </row>
    <row r="2323" spans="41:46" x14ac:dyDescent="0.35">
      <c r="AO2323" t="s">
        <v>21</v>
      </c>
      <c r="AP2323">
        <v>18</v>
      </c>
      <c r="AQ2323" t="s">
        <v>23</v>
      </c>
      <c r="AR2323">
        <v>18</v>
      </c>
      <c r="AS2323" t="e">
        <v>#NAME?</v>
      </c>
      <c r="AT2323" t="e">
        <v>#NAME?</v>
      </c>
    </row>
    <row r="2324" spans="41:46" x14ac:dyDescent="0.35">
      <c r="AO2324" t="s">
        <v>21</v>
      </c>
      <c r="AP2324">
        <v>18</v>
      </c>
      <c r="AQ2324" t="s">
        <v>23</v>
      </c>
      <c r="AR2324">
        <v>18</v>
      </c>
      <c r="AS2324" t="e">
        <v>#NAME?</v>
      </c>
      <c r="AT2324" t="e">
        <v>#NAME?</v>
      </c>
    </row>
    <row r="2325" spans="41:46" x14ac:dyDescent="0.35">
      <c r="AO2325" t="s">
        <v>21</v>
      </c>
      <c r="AP2325">
        <v>18</v>
      </c>
      <c r="AQ2325" t="s">
        <v>23</v>
      </c>
      <c r="AR2325">
        <v>18</v>
      </c>
      <c r="AS2325" t="e">
        <v>#NAME?</v>
      </c>
      <c r="AT2325" t="e">
        <v>#NAME?</v>
      </c>
    </row>
    <row r="2326" spans="41:46" x14ac:dyDescent="0.35">
      <c r="AO2326" t="s">
        <v>43</v>
      </c>
      <c r="AP2326">
        <v>18</v>
      </c>
      <c r="AQ2326" t="s">
        <v>23</v>
      </c>
      <c r="AR2326">
        <v>18</v>
      </c>
      <c r="AS2326" t="e">
        <v>#NAME?</v>
      </c>
      <c r="AT2326" t="e">
        <v>#NAME?</v>
      </c>
    </row>
    <row r="2327" spans="41:46" x14ac:dyDescent="0.35">
      <c r="AO2327" t="s">
        <v>21</v>
      </c>
      <c r="AP2327">
        <v>18</v>
      </c>
      <c r="AQ2327" t="s">
        <v>23</v>
      </c>
      <c r="AR2327">
        <v>18</v>
      </c>
      <c r="AS2327" t="e">
        <v>#NAME?</v>
      </c>
      <c r="AT2327" t="e">
        <v>#NAME?</v>
      </c>
    </row>
    <row r="2328" spans="41:46" x14ac:dyDescent="0.35">
      <c r="AO2328" t="s">
        <v>43</v>
      </c>
      <c r="AP2328">
        <v>18</v>
      </c>
      <c r="AQ2328" t="s">
        <v>23</v>
      </c>
      <c r="AR2328">
        <v>18</v>
      </c>
      <c r="AS2328" t="e">
        <v>#NAME?</v>
      </c>
      <c r="AT2328" t="e">
        <v>#NAME?</v>
      </c>
    </row>
    <row r="2329" spans="41:46" x14ac:dyDescent="0.35">
      <c r="AO2329" t="s">
        <v>29</v>
      </c>
      <c r="AP2329">
        <v>18</v>
      </c>
      <c r="AQ2329" t="s">
        <v>23</v>
      </c>
      <c r="AR2329">
        <v>18</v>
      </c>
      <c r="AS2329" t="e">
        <v>#NAME?</v>
      </c>
      <c r="AT2329" t="e">
        <v>#NAME?</v>
      </c>
    </row>
    <row r="2330" spans="41:46" x14ac:dyDescent="0.35">
      <c r="AO2330" t="s">
        <v>43</v>
      </c>
      <c r="AP2330">
        <v>18</v>
      </c>
      <c r="AQ2330" t="s">
        <v>23</v>
      </c>
      <c r="AR2330">
        <v>18</v>
      </c>
      <c r="AS2330" t="e">
        <v>#NAME?</v>
      </c>
      <c r="AT2330" t="e">
        <v>#NAME?</v>
      </c>
    </row>
    <row r="2331" spans="41:46" x14ac:dyDescent="0.35">
      <c r="AO2331" t="s">
        <v>21</v>
      </c>
      <c r="AP2331">
        <v>18</v>
      </c>
      <c r="AQ2331" t="s">
        <v>23</v>
      </c>
      <c r="AR2331">
        <v>18</v>
      </c>
      <c r="AS2331" t="e">
        <v>#NAME?</v>
      </c>
      <c r="AT2331" t="e">
        <v>#NAME?</v>
      </c>
    </row>
    <row r="2332" spans="41:46" x14ac:dyDescent="0.35">
      <c r="AO2332" t="s">
        <v>40</v>
      </c>
      <c r="AP2332">
        <v>18</v>
      </c>
      <c r="AQ2332" t="s">
        <v>23</v>
      </c>
      <c r="AR2332">
        <v>18</v>
      </c>
      <c r="AS2332" t="e">
        <v>#NAME?</v>
      </c>
      <c r="AT2332" t="e">
        <v>#NAME?</v>
      </c>
    </row>
    <row r="2333" spans="41:46" x14ac:dyDescent="0.35">
      <c r="AO2333" t="s">
        <v>21</v>
      </c>
      <c r="AP2333">
        <v>18</v>
      </c>
      <c r="AQ2333" t="s">
        <v>23</v>
      </c>
      <c r="AR2333">
        <v>18</v>
      </c>
      <c r="AS2333" t="e">
        <v>#NAME?</v>
      </c>
      <c r="AT2333" t="e">
        <v>#NAME?</v>
      </c>
    </row>
    <row r="2334" spans="41:46" x14ac:dyDescent="0.35">
      <c r="AO2334" t="s">
        <v>29</v>
      </c>
      <c r="AP2334">
        <v>18</v>
      </c>
      <c r="AQ2334" t="s">
        <v>23</v>
      </c>
      <c r="AR2334">
        <v>18</v>
      </c>
      <c r="AS2334" t="e">
        <v>#NAME?</v>
      </c>
      <c r="AT2334" t="e">
        <v>#NAME?</v>
      </c>
    </row>
    <row r="2335" spans="41:46" x14ac:dyDescent="0.35">
      <c r="AO2335" t="s">
        <v>31</v>
      </c>
      <c r="AP2335">
        <v>18</v>
      </c>
      <c r="AQ2335" t="s">
        <v>23</v>
      </c>
      <c r="AR2335">
        <v>18</v>
      </c>
      <c r="AS2335" t="e">
        <v>#NAME?</v>
      </c>
      <c r="AT2335" t="e">
        <v>#NAME?</v>
      </c>
    </row>
    <row r="2336" spans="41:46" x14ac:dyDescent="0.35">
      <c r="AO2336" t="s">
        <v>31</v>
      </c>
      <c r="AP2336">
        <v>18</v>
      </c>
      <c r="AQ2336" t="s">
        <v>23</v>
      </c>
      <c r="AR2336">
        <v>18</v>
      </c>
      <c r="AS2336" t="e">
        <v>#NAME?</v>
      </c>
      <c r="AT2336" t="e">
        <v>#NAME?</v>
      </c>
    </row>
    <row r="2337" spans="41:46" x14ac:dyDescent="0.35">
      <c r="AO2337" t="s">
        <v>43</v>
      </c>
      <c r="AP2337">
        <v>18</v>
      </c>
      <c r="AQ2337" t="s">
        <v>23</v>
      </c>
      <c r="AR2337">
        <v>18</v>
      </c>
      <c r="AS2337" t="e">
        <v>#NAME?</v>
      </c>
      <c r="AT2337" t="e">
        <v>#NAME?</v>
      </c>
    </row>
    <row r="2338" spans="41:46" x14ac:dyDescent="0.35">
      <c r="AO2338" t="s">
        <v>29</v>
      </c>
      <c r="AP2338">
        <v>18</v>
      </c>
      <c r="AQ2338" t="s">
        <v>23</v>
      </c>
      <c r="AR2338">
        <v>18</v>
      </c>
      <c r="AS2338" t="e">
        <v>#NAME?</v>
      </c>
      <c r="AT2338" t="e">
        <v>#NAME?</v>
      </c>
    </row>
    <row r="2339" spans="41:46" x14ac:dyDescent="0.35">
      <c r="AO2339" t="s">
        <v>21</v>
      </c>
      <c r="AP2339">
        <v>18</v>
      </c>
      <c r="AQ2339" t="s">
        <v>23</v>
      </c>
      <c r="AR2339">
        <v>18</v>
      </c>
      <c r="AS2339" t="e">
        <v>#NAME?</v>
      </c>
      <c r="AT2339" t="e">
        <v>#NAME?</v>
      </c>
    </row>
    <row r="2340" spans="41:46" x14ac:dyDescent="0.35">
      <c r="AO2340" t="s">
        <v>21</v>
      </c>
      <c r="AP2340">
        <v>18</v>
      </c>
      <c r="AQ2340" t="s">
        <v>23</v>
      </c>
      <c r="AR2340">
        <v>18</v>
      </c>
      <c r="AS2340" t="e">
        <v>#NAME?</v>
      </c>
      <c r="AT2340" t="e">
        <v>#NAME?</v>
      </c>
    </row>
    <row r="2341" spans="41:46" x14ac:dyDescent="0.35">
      <c r="AO2341" t="s">
        <v>43</v>
      </c>
      <c r="AP2341">
        <v>18</v>
      </c>
      <c r="AQ2341" t="s">
        <v>23</v>
      </c>
      <c r="AR2341">
        <v>18</v>
      </c>
      <c r="AS2341" t="e">
        <v>#NAME?</v>
      </c>
      <c r="AT2341" t="e">
        <v>#NAME?</v>
      </c>
    </row>
    <row r="2342" spans="41:46" x14ac:dyDescent="0.35">
      <c r="AO2342" t="s">
        <v>29</v>
      </c>
      <c r="AP2342">
        <v>18</v>
      </c>
      <c r="AQ2342" t="s">
        <v>23</v>
      </c>
      <c r="AR2342">
        <v>18</v>
      </c>
      <c r="AS2342" t="e">
        <v>#NAME?</v>
      </c>
      <c r="AT2342" t="e">
        <v>#NAME?</v>
      </c>
    </row>
    <row r="2343" spans="41:46" x14ac:dyDescent="0.35">
      <c r="AO2343" t="s">
        <v>31</v>
      </c>
      <c r="AP2343">
        <v>18</v>
      </c>
      <c r="AQ2343" t="s">
        <v>23</v>
      </c>
      <c r="AR2343">
        <v>18</v>
      </c>
      <c r="AS2343" t="e">
        <v>#NAME?</v>
      </c>
      <c r="AT2343" t="e">
        <v>#NAME?</v>
      </c>
    </row>
    <row r="2344" spans="41:46" x14ac:dyDescent="0.35">
      <c r="AO2344" t="s">
        <v>31</v>
      </c>
      <c r="AP2344">
        <v>17</v>
      </c>
      <c r="AQ2344" t="s">
        <v>23</v>
      </c>
      <c r="AR2344">
        <v>17</v>
      </c>
      <c r="AS2344" t="e">
        <v>#NAME?</v>
      </c>
      <c r="AT2344" t="e">
        <v>#NAME?</v>
      </c>
    </row>
    <row r="2345" spans="41:46" x14ac:dyDescent="0.35">
      <c r="AO2345" t="s">
        <v>29</v>
      </c>
      <c r="AP2345">
        <v>17</v>
      </c>
      <c r="AQ2345" t="s">
        <v>23</v>
      </c>
      <c r="AR2345">
        <v>17</v>
      </c>
      <c r="AS2345" t="e">
        <v>#NAME?</v>
      </c>
      <c r="AT2345" t="e">
        <v>#NAME?</v>
      </c>
    </row>
    <row r="2346" spans="41:46" x14ac:dyDescent="0.35">
      <c r="AO2346" t="s">
        <v>21</v>
      </c>
      <c r="AP2346">
        <v>17</v>
      </c>
      <c r="AQ2346" t="s">
        <v>23</v>
      </c>
      <c r="AR2346">
        <v>17</v>
      </c>
      <c r="AS2346" t="e">
        <v>#NAME?</v>
      </c>
      <c r="AT2346" t="e">
        <v>#NAME?</v>
      </c>
    </row>
    <row r="2347" spans="41:46" x14ac:dyDescent="0.35">
      <c r="AO2347" t="s">
        <v>21</v>
      </c>
      <c r="AP2347">
        <v>17</v>
      </c>
      <c r="AQ2347" t="s">
        <v>23</v>
      </c>
      <c r="AR2347">
        <v>17</v>
      </c>
      <c r="AS2347" t="e">
        <v>#NAME?</v>
      </c>
      <c r="AT2347" t="e">
        <v>#NAME?</v>
      </c>
    </row>
    <row r="2348" spans="41:46" x14ac:dyDescent="0.35">
      <c r="AO2348" t="s">
        <v>21</v>
      </c>
      <c r="AP2348">
        <v>17</v>
      </c>
      <c r="AQ2348" t="s">
        <v>23</v>
      </c>
      <c r="AR2348">
        <v>17</v>
      </c>
      <c r="AS2348" t="e">
        <v>#NAME?</v>
      </c>
      <c r="AT2348" t="e">
        <v>#NAME?</v>
      </c>
    </row>
    <row r="2349" spans="41:46" x14ac:dyDescent="0.35">
      <c r="AO2349" t="s">
        <v>40</v>
      </c>
      <c r="AP2349">
        <v>17</v>
      </c>
      <c r="AQ2349" t="s">
        <v>23</v>
      </c>
      <c r="AR2349">
        <v>17</v>
      </c>
      <c r="AS2349" t="e">
        <v>#NAME?</v>
      </c>
      <c r="AT2349" t="e">
        <v>#NAME?</v>
      </c>
    </row>
    <row r="2350" spans="41:46" x14ac:dyDescent="0.35">
      <c r="AO2350" t="s">
        <v>21</v>
      </c>
      <c r="AP2350">
        <v>17</v>
      </c>
      <c r="AQ2350" t="s">
        <v>23</v>
      </c>
      <c r="AR2350">
        <v>17</v>
      </c>
      <c r="AS2350" t="e">
        <v>#NAME?</v>
      </c>
      <c r="AT2350" t="e">
        <v>#NAME?</v>
      </c>
    </row>
    <row r="2351" spans="41:46" x14ac:dyDescent="0.35">
      <c r="AO2351" t="s">
        <v>43</v>
      </c>
      <c r="AP2351">
        <v>17</v>
      </c>
      <c r="AQ2351" t="s">
        <v>23</v>
      </c>
      <c r="AR2351">
        <v>17</v>
      </c>
      <c r="AS2351" t="e">
        <v>#NAME?</v>
      </c>
      <c r="AT2351" t="e">
        <v>#NAME?</v>
      </c>
    </row>
    <row r="2352" spans="41:46" x14ac:dyDescent="0.35">
      <c r="AO2352" t="s">
        <v>21</v>
      </c>
      <c r="AP2352">
        <v>17</v>
      </c>
      <c r="AQ2352" t="s">
        <v>23</v>
      </c>
      <c r="AR2352">
        <v>17</v>
      </c>
      <c r="AS2352" t="e">
        <v>#NAME?</v>
      </c>
      <c r="AT2352" t="e">
        <v>#NAME?</v>
      </c>
    </row>
    <row r="2353" spans="41:46" x14ac:dyDescent="0.35">
      <c r="AO2353" t="s">
        <v>29</v>
      </c>
      <c r="AP2353">
        <v>17</v>
      </c>
      <c r="AQ2353" t="s">
        <v>23</v>
      </c>
      <c r="AR2353">
        <v>17</v>
      </c>
      <c r="AS2353" t="e">
        <v>#NAME?</v>
      </c>
      <c r="AT2353" t="e">
        <v>#NAME?</v>
      </c>
    </row>
    <row r="2354" spans="41:46" x14ac:dyDescent="0.35">
      <c r="AO2354" t="s">
        <v>31</v>
      </c>
      <c r="AP2354">
        <v>17</v>
      </c>
      <c r="AQ2354" t="s">
        <v>23</v>
      </c>
      <c r="AR2354">
        <v>17</v>
      </c>
      <c r="AS2354" t="e">
        <v>#NAME?</v>
      </c>
      <c r="AT2354" t="e">
        <v>#NAME?</v>
      </c>
    </row>
    <row r="2355" spans="41:46" x14ac:dyDescent="0.35">
      <c r="AO2355" t="s">
        <v>21</v>
      </c>
      <c r="AP2355">
        <v>17</v>
      </c>
      <c r="AQ2355" t="s">
        <v>23</v>
      </c>
      <c r="AR2355">
        <v>17</v>
      </c>
      <c r="AS2355" t="e">
        <v>#NAME?</v>
      </c>
      <c r="AT2355" t="e">
        <v>#NAME?</v>
      </c>
    </row>
    <row r="2356" spans="41:46" x14ac:dyDescent="0.35">
      <c r="AO2356" t="s">
        <v>40</v>
      </c>
      <c r="AP2356">
        <v>17</v>
      </c>
      <c r="AQ2356" t="s">
        <v>23</v>
      </c>
      <c r="AR2356">
        <v>17</v>
      </c>
      <c r="AS2356" t="e">
        <v>#NAME?</v>
      </c>
      <c r="AT2356" t="e">
        <v>#NAME?</v>
      </c>
    </row>
    <row r="2357" spans="41:46" x14ac:dyDescent="0.35">
      <c r="AO2357" t="s">
        <v>43</v>
      </c>
      <c r="AP2357">
        <v>17</v>
      </c>
      <c r="AQ2357" t="s">
        <v>23</v>
      </c>
      <c r="AR2357">
        <v>17</v>
      </c>
      <c r="AS2357" t="e">
        <v>#NAME?</v>
      </c>
      <c r="AT2357" t="e">
        <v>#NAME?</v>
      </c>
    </row>
    <row r="2358" spans="41:46" x14ac:dyDescent="0.35">
      <c r="AO2358" t="s">
        <v>21</v>
      </c>
      <c r="AP2358">
        <v>17</v>
      </c>
      <c r="AQ2358" t="s">
        <v>23</v>
      </c>
      <c r="AR2358">
        <v>17</v>
      </c>
      <c r="AS2358" t="e">
        <v>#NAME?</v>
      </c>
      <c r="AT2358" t="e">
        <v>#NAME?</v>
      </c>
    </row>
    <row r="2359" spans="41:46" x14ac:dyDescent="0.35">
      <c r="AO2359" t="s">
        <v>31</v>
      </c>
      <c r="AP2359">
        <v>17</v>
      </c>
      <c r="AQ2359" t="s">
        <v>23</v>
      </c>
      <c r="AR2359">
        <v>17</v>
      </c>
      <c r="AS2359" t="e">
        <v>#NAME?</v>
      </c>
      <c r="AT2359" t="e">
        <v>#NAME?</v>
      </c>
    </row>
    <row r="2360" spans="41:46" x14ac:dyDescent="0.35">
      <c r="AO2360" t="s">
        <v>31</v>
      </c>
      <c r="AP2360">
        <v>17</v>
      </c>
      <c r="AQ2360" t="s">
        <v>23</v>
      </c>
      <c r="AR2360">
        <v>17</v>
      </c>
      <c r="AS2360" t="e">
        <v>#NAME?</v>
      </c>
      <c r="AT2360" t="e">
        <v>#NAME?</v>
      </c>
    </row>
    <row r="2361" spans="41:46" x14ac:dyDescent="0.35">
      <c r="AO2361" t="s">
        <v>31</v>
      </c>
      <c r="AP2361">
        <v>17</v>
      </c>
      <c r="AQ2361" t="s">
        <v>23</v>
      </c>
      <c r="AR2361">
        <v>17</v>
      </c>
      <c r="AS2361" t="e">
        <v>#NAME?</v>
      </c>
      <c r="AT2361" t="e">
        <v>#NAME?</v>
      </c>
    </row>
    <row r="2362" spans="41:46" x14ac:dyDescent="0.35">
      <c r="AO2362" t="s">
        <v>31</v>
      </c>
      <c r="AP2362">
        <v>17</v>
      </c>
      <c r="AQ2362" t="s">
        <v>23</v>
      </c>
      <c r="AR2362">
        <v>17</v>
      </c>
      <c r="AS2362" t="e">
        <v>#NAME?</v>
      </c>
      <c r="AT2362" t="e">
        <v>#NAME?</v>
      </c>
    </row>
    <row r="2363" spans="41:46" x14ac:dyDescent="0.35">
      <c r="AO2363" t="s">
        <v>29</v>
      </c>
      <c r="AP2363">
        <v>17</v>
      </c>
      <c r="AQ2363" t="s">
        <v>23</v>
      </c>
      <c r="AR2363">
        <v>17</v>
      </c>
      <c r="AS2363" t="e">
        <v>#NAME?</v>
      </c>
      <c r="AT2363" t="e">
        <v>#NAME?</v>
      </c>
    </row>
    <row r="2364" spans="41:46" x14ac:dyDescent="0.35">
      <c r="AO2364" t="s">
        <v>29</v>
      </c>
      <c r="AP2364">
        <v>17</v>
      </c>
      <c r="AQ2364" t="s">
        <v>23</v>
      </c>
      <c r="AR2364">
        <v>17</v>
      </c>
      <c r="AS2364" t="e">
        <v>#NAME?</v>
      </c>
      <c r="AT2364" t="e">
        <v>#NAME?</v>
      </c>
    </row>
    <row r="2365" spans="41:46" x14ac:dyDescent="0.35">
      <c r="AO2365" t="s">
        <v>29</v>
      </c>
      <c r="AP2365">
        <v>17</v>
      </c>
      <c r="AQ2365" t="s">
        <v>23</v>
      </c>
      <c r="AR2365">
        <v>17</v>
      </c>
      <c r="AS2365" t="e">
        <v>#NAME?</v>
      </c>
      <c r="AT2365" t="e">
        <v>#NAME?</v>
      </c>
    </row>
    <row r="2366" spans="41:46" x14ac:dyDescent="0.35">
      <c r="AO2366" t="s">
        <v>43</v>
      </c>
      <c r="AP2366">
        <v>17</v>
      </c>
      <c r="AQ2366" t="s">
        <v>23</v>
      </c>
      <c r="AR2366">
        <v>17</v>
      </c>
      <c r="AS2366" t="e">
        <v>#NAME?</v>
      </c>
      <c r="AT2366" t="e">
        <v>#NAME?</v>
      </c>
    </row>
    <row r="2367" spans="41:46" x14ac:dyDescent="0.35">
      <c r="AO2367" t="s">
        <v>31</v>
      </c>
      <c r="AP2367">
        <v>17</v>
      </c>
      <c r="AQ2367" t="s">
        <v>23</v>
      </c>
      <c r="AR2367">
        <v>17</v>
      </c>
      <c r="AS2367" t="e">
        <v>#NAME?</v>
      </c>
      <c r="AT2367" t="e">
        <v>#NAME?</v>
      </c>
    </row>
    <row r="2368" spans="41:46" x14ac:dyDescent="0.35">
      <c r="AO2368" t="s">
        <v>31</v>
      </c>
      <c r="AP2368">
        <v>17</v>
      </c>
      <c r="AQ2368" t="s">
        <v>23</v>
      </c>
      <c r="AR2368">
        <v>17</v>
      </c>
      <c r="AS2368" t="e">
        <v>#NAME?</v>
      </c>
      <c r="AT2368" t="e">
        <v>#NAME?</v>
      </c>
    </row>
    <row r="2369" spans="41:46" x14ac:dyDescent="0.35">
      <c r="AO2369" t="s">
        <v>29</v>
      </c>
      <c r="AP2369">
        <v>17</v>
      </c>
      <c r="AQ2369" t="s">
        <v>23</v>
      </c>
      <c r="AR2369">
        <v>17</v>
      </c>
      <c r="AS2369" t="e">
        <v>#NAME?</v>
      </c>
      <c r="AT2369" t="e">
        <v>#NAME?</v>
      </c>
    </row>
    <row r="2370" spans="41:46" x14ac:dyDescent="0.35">
      <c r="AO2370" t="s">
        <v>40</v>
      </c>
      <c r="AP2370">
        <v>17</v>
      </c>
      <c r="AQ2370" t="s">
        <v>23</v>
      </c>
      <c r="AR2370">
        <v>17</v>
      </c>
      <c r="AS2370" t="e">
        <v>#NAME?</v>
      </c>
      <c r="AT2370" t="e">
        <v>#NAME?</v>
      </c>
    </row>
    <row r="2371" spans="41:46" x14ac:dyDescent="0.35">
      <c r="AO2371" t="s">
        <v>40</v>
      </c>
      <c r="AP2371">
        <v>17</v>
      </c>
      <c r="AQ2371" t="s">
        <v>23</v>
      </c>
      <c r="AR2371">
        <v>17</v>
      </c>
      <c r="AS2371" t="e">
        <v>#NAME?</v>
      </c>
      <c r="AT2371" t="e">
        <v>#NAME?</v>
      </c>
    </row>
    <row r="2372" spans="41:46" x14ac:dyDescent="0.35">
      <c r="AO2372" t="s">
        <v>40</v>
      </c>
      <c r="AP2372">
        <v>17</v>
      </c>
      <c r="AQ2372" t="s">
        <v>23</v>
      </c>
      <c r="AR2372">
        <v>17</v>
      </c>
      <c r="AS2372" t="e">
        <v>#NAME?</v>
      </c>
      <c r="AT2372" t="e">
        <v>#NAME?</v>
      </c>
    </row>
    <row r="2373" spans="41:46" x14ac:dyDescent="0.35">
      <c r="AO2373" t="s">
        <v>29</v>
      </c>
      <c r="AP2373">
        <v>17</v>
      </c>
      <c r="AQ2373" t="s">
        <v>23</v>
      </c>
      <c r="AR2373">
        <v>17</v>
      </c>
      <c r="AS2373" t="e">
        <v>#NAME?</v>
      </c>
      <c r="AT2373" t="e">
        <v>#NAME?</v>
      </c>
    </row>
    <row r="2374" spans="41:46" x14ac:dyDescent="0.35">
      <c r="AO2374" t="s">
        <v>21</v>
      </c>
      <c r="AP2374">
        <v>17</v>
      </c>
      <c r="AQ2374" t="s">
        <v>23</v>
      </c>
      <c r="AR2374">
        <v>17</v>
      </c>
      <c r="AS2374" t="e">
        <v>#NAME?</v>
      </c>
      <c r="AT2374" t="e">
        <v>#NAME?</v>
      </c>
    </row>
    <row r="2375" spans="41:46" x14ac:dyDescent="0.35">
      <c r="AO2375" t="s">
        <v>31</v>
      </c>
      <c r="AP2375">
        <v>17</v>
      </c>
      <c r="AQ2375" t="s">
        <v>23</v>
      </c>
      <c r="AR2375">
        <v>17</v>
      </c>
      <c r="AS2375" t="e">
        <v>#NAME?</v>
      </c>
      <c r="AT2375" t="e">
        <v>#NAME?</v>
      </c>
    </row>
    <row r="2376" spans="41:46" x14ac:dyDescent="0.35">
      <c r="AO2376" t="s">
        <v>29</v>
      </c>
      <c r="AP2376">
        <v>17</v>
      </c>
      <c r="AQ2376" t="s">
        <v>23</v>
      </c>
      <c r="AR2376">
        <v>17</v>
      </c>
      <c r="AS2376" t="e">
        <v>#NAME?</v>
      </c>
      <c r="AT2376" t="e">
        <v>#NAME?</v>
      </c>
    </row>
    <row r="2377" spans="41:46" x14ac:dyDescent="0.35">
      <c r="AO2377" t="s">
        <v>21</v>
      </c>
      <c r="AP2377">
        <v>17</v>
      </c>
      <c r="AQ2377" t="s">
        <v>23</v>
      </c>
      <c r="AR2377">
        <v>17</v>
      </c>
      <c r="AS2377" t="e">
        <v>#NAME?</v>
      </c>
      <c r="AT2377" t="e">
        <v>#NAME?</v>
      </c>
    </row>
    <row r="2378" spans="41:46" x14ac:dyDescent="0.35">
      <c r="AO2378" t="s">
        <v>29</v>
      </c>
      <c r="AP2378">
        <v>17</v>
      </c>
      <c r="AQ2378" t="s">
        <v>23</v>
      </c>
      <c r="AR2378">
        <v>17</v>
      </c>
      <c r="AS2378" t="e">
        <v>#NAME?</v>
      </c>
      <c r="AT2378" t="e">
        <v>#NAME?</v>
      </c>
    </row>
    <row r="2379" spans="41:46" x14ac:dyDescent="0.35">
      <c r="AO2379" t="s">
        <v>40</v>
      </c>
      <c r="AP2379">
        <v>17</v>
      </c>
      <c r="AQ2379" t="s">
        <v>23</v>
      </c>
      <c r="AR2379">
        <v>17</v>
      </c>
      <c r="AS2379" t="e">
        <v>#NAME?</v>
      </c>
      <c r="AT2379" t="e">
        <v>#NAME?</v>
      </c>
    </row>
    <row r="2380" spans="41:46" x14ac:dyDescent="0.35">
      <c r="AO2380" t="s">
        <v>40</v>
      </c>
      <c r="AP2380">
        <v>17</v>
      </c>
      <c r="AQ2380" t="s">
        <v>23</v>
      </c>
      <c r="AR2380">
        <v>17</v>
      </c>
      <c r="AS2380" t="e">
        <v>#NAME?</v>
      </c>
      <c r="AT2380" t="e">
        <v>#NAME?</v>
      </c>
    </row>
    <row r="2381" spans="41:46" x14ac:dyDescent="0.35">
      <c r="AO2381" t="s">
        <v>40</v>
      </c>
      <c r="AP2381">
        <v>17</v>
      </c>
      <c r="AQ2381" t="s">
        <v>23</v>
      </c>
      <c r="AR2381">
        <v>17</v>
      </c>
      <c r="AS2381" t="e">
        <v>#NAME?</v>
      </c>
      <c r="AT2381" t="e">
        <v>#NAME?</v>
      </c>
    </row>
    <row r="2382" spans="41:46" x14ac:dyDescent="0.35">
      <c r="AO2382" t="s">
        <v>21</v>
      </c>
      <c r="AP2382">
        <v>16</v>
      </c>
      <c r="AQ2382" t="s">
        <v>23</v>
      </c>
      <c r="AR2382">
        <v>16</v>
      </c>
      <c r="AS2382" t="e">
        <v>#NAME?</v>
      </c>
      <c r="AT2382" t="e">
        <v>#NAME?</v>
      </c>
    </row>
    <row r="2383" spans="41:46" x14ac:dyDescent="0.35">
      <c r="AO2383" t="s">
        <v>29</v>
      </c>
      <c r="AP2383">
        <v>16</v>
      </c>
      <c r="AQ2383" t="s">
        <v>23</v>
      </c>
      <c r="AR2383">
        <v>16</v>
      </c>
      <c r="AS2383" t="e">
        <v>#NAME?</v>
      </c>
      <c r="AT2383" t="e">
        <v>#NAME?</v>
      </c>
    </row>
    <row r="2384" spans="41:46" x14ac:dyDescent="0.35">
      <c r="AO2384" t="s">
        <v>29</v>
      </c>
      <c r="AP2384">
        <v>16</v>
      </c>
      <c r="AQ2384" t="s">
        <v>23</v>
      </c>
      <c r="AR2384">
        <v>16</v>
      </c>
      <c r="AS2384" t="e">
        <v>#NAME?</v>
      </c>
      <c r="AT2384" t="e">
        <v>#NAME?</v>
      </c>
    </row>
    <row r="2385" spans="41:46" x14ac:dyDescent="0.35">
      <c r="AO2385" t="s">
        <v>40</v>
      </c>
      <c r="AP2385">
        <v>16</v>
      </c>
      <c r="AQ2385" t="s">
        <v>23</v>
      </c>
      <c r="AR2385">
        <v>16</v>
      </c>
      <c r="AS2385" t="e">
        <v>#NAME?</v>
      </c>
      <c r="AT2385" t="e">
        <v>#NAME?</v>
      </c>
    </row>
    <row r="2386" spans="41:46" x14ac:dyDescent="0.35">
      <c r="AO2386" t="s">
        <v>31</v>
      </c>
      <c r="AP2386">
        <v>16</v>
      </c>
      <c r="AQ2386" t="s">
        <v>23</v>
      </c>
      <c r="AR2386">
        <v>16</v>
      </c>
      <c r="AS2386" t="e">
        <v>#NAME?</v>
      </c>
      <c r="AT2386" t="e">
        <v>#NAME?</v>
      </c>
    </row>
    <row r="2387" spans="41:46" x14ac:dyDescent="0.35">
      <c r="AO2387" t="s">
        <v>31</v>
      </c>
      <c r="AP2387">
        <v>16</v>
      </c>
      <c r="AQ2387" t="s">
        <v>23</v>
      </c>
      <c r="AR2387">
        <v>16</v>
      </c>
      <c r="AS2387" t="e">
        <v>#NAME?</v>
      </c>
      <c r="AT2387" t="e">
        <v>#NAME?</v>
      </c>
    </row>
    <row r="2388" spans="41:46" x14ac:dyDescent="0.35">
      <c r="AO2388" t="s">
        <v>21</v>
      </c>
      <c r="AP2388">
        <v>16</v>
      </c>
      <c r="AQ2388" t="s">
        <v>23</v>
      </c>
      <c r="AR2388">
        <v>16</v>
      </c>
      <c r="AS2388" t="e">
        <v>#NAME?</v>
      </c>
      <c r="AT2388" t="e">
        <v>#NAME?</v>
      </c>
    </row>
    <row r="2389" spans="41:46" x14ac:dyDescent="0.35">
      <c r="AO2389" t="s">
        <v>31</v>
      </c>
      <c r="AP2389">
        <v>16</v>
      </c>
      <c r="AQ2389" t="s">
        <v>23</v>
      </c>
      <c r="AR2389">
        <v>16</v>
      </c>
      <c r="AS2389" t="e">
        <v>#NAME?</v>
      </c>
      <c r="AT2389" t="e">
        <v>#NAME?</v>
      </c>
    </row>
    <row r="2390" spans="41:46" x14ac:dyDescent="0.35">
      <c r="AO2390" t="s">
        <v>43</v>
      </c>
      <c r="AP2390">
        <v>16</v>
      </c>
      <c r="AQ2390" t="s">
        <v>23</v>
      </c>
      <c r="AR2390">
        <v>16</v>
      </c>
      <c r="AS2390" t="e">
        <v>#NAME?</v>
      </c>
      <c r="AT2390" t="e">
        <v>#NAME?</v>
      </c>
    </row>
    <row r="2391" spans="41:46" x14ac:dyDescent="0.35">
      <c r="AO2391" t="s">
        <v>31</v>
      </c>
      <c r="AP2391">
        <v>16</v>
      </c>
      <c r="AQ2391" t="s">
        <v>23</v>
      </c>
      <c r="AR2391">
        <v>16</v>
      </c>
      <c r="AS2391" t="e">
        <v>#NAME?</v>
      </c>
      <c r="AT2391" t="e">
        <v>#NAME?</v>
      </c>
    </row>
    <row r="2392" spans="41:46" x14ac:dyDescent="0.35">
      <c r="AO2392" t="s">
        <v>29</v>
      </c>
      <c r="AP2392">
        <v>16</v>
      </c>
      <c r="AQ2392" t="s">
        <v>23</v>
      </c>
      <c r="AR2392">
        <v>16</v>
      </c>
      <c r="AS2392" t="e">
        <v>#NAME?</v>
      </c>
      <c r="AT2392" t="e">
        <v>#NAME?</v>
      </c>
    </row>
    <row r="2393" spans="41:46" x14ac:dyDescent="0.35">
      <c r="AO2393" t="s">
        <v>43</v>
      </c>
      <c r="AP2393">
        <v>16</v>
      </c>
      <c r="AQ2393" t="s">
        <v>23</v>
      </c>
      <c r="AR2393">
        <v>16</v>
      </c>
      <c r="AS2393" t="e">
        <v>#NAME?</v>
      </c>
      <c r="AT2393" t="e">
        <v>#NAME?</v>
      </c>
    </row>
    <row r="2394" spans="41:46" x14ac:dyDescent="0.35">
      <c r="AO2394" t="s">
        <v>31</v>
      </c>
      <c r="AP2394">
        <v>16</v>
      </c>
      <c r="AQ2394" t="s">
        <v>23</v>
      </c>
      <c r="AR2394">
        <v>16</v>
      </c>
      <c r="AS2394" t="e">
        <v>#NAME?</v>
      </c>
      <c r="AT2394" t="e">
        <v>#NAME?</v>
      </c>
    </row>
    <row r="2395" spans="41:46" x14ac:dyDescent="0.35">
      <c r="AO2395" t="s">
        <v>31</v>
      </c>
      <c r="AP2395">
        <v>16</v>
      </c>
      <c r="AQ2395" t="s">
        <v>23</v>
      </c>
      <c r="AR2395">
        <v>16</v>
      </c>
      <c r="AS2395" t="e">
        <v>#NAME?</v>
      </c>
      <c r="AT2395" t="e">
        <v>#NAME?</v>
      </c>
    </row>
    <row r="2396" spans="41:46" x14ac:dyDescent="0.35">
      <c r="AO2396" t="s">
        <v>21</v>
      </c>
      <c r="AP2396">
        <v>16</v>
      </c>
      <c r="AQ2396" t="s">
        <v>23</v>
      </c>
      <c r="AR2396">
        <v>16</v>
      </c>
      <c r="AS2396" t="e">
        <v>#NAME?</v>
      </c>
      <c r="AT2396" t="e">
        <v>#NAME?</v>
      </c>
    </row>
    <row r="2397" spans="41:46" x14ac:dyDescent="0.35">
      <c r="AO2397" t="s">
        <v>29</v>
      </c>
      <c r="AP2397">
        <v>16</v>
      </c>
      <c r="AQ2397" t="s">
        <v>23</v>
      </c>
      <c r="AR2397">
        <v>16</v>
      </c>
      <c r="AS2397" t="e">
        <v>#NAME?</v>
      </c>
      <c r="AT2397" t="e">
        <v>#NAME?</v>
      </c>
    </row>
    <row r="2398" spans="41:46" x14ac:dyDescent="0.35">
      <c r="AO2398" t="s">
        <v>43</v>
      </c>
      <c r="AP2398">
        <v>16</v>
      </c>
      <c r="AQ2398" t="s">
        <v>23</v>
      </c>
      <c r="AR2398">
        <v>16</v>
      </c>
      <c r="AS2398" t="e">
        <v>#NAME?</v>
      </c>
      <c r="AT2398" t="e">
        <v>#NAME?</v>
      </c>
    </row>
    <row r="2399" spans="41:46" x14ac:dyDescent="0.35">
      <c r="AO2399" t="s">
        <v>31</v>
      </c>
      <c r="AP2399">
        <v>16</v>
      </c>
      <c r="AQ2399" t="s">
        <v>23</v>
      </c>
      <c r="AR2399">
        <v>16</v>
      </c>
      <c r="AS2399" t="e">
        <v>#NAME?</v>
      </c>
      <c r="AT2399" t="e">
        <v>#NAME?</v>
      </c>
    </row>
    <row r="2400" spans="41:46" x14ac:dyDescent="0.35">
      <c r="AO2400" t="s">
        <v>40</v>
      </c>
      <c r="AP2400">
        <v>16</v>
      </c>
      <c r="AQ2400" t="s">
        <v>23</v>
      </c>
      <c r="AR2400">
        <v>16</v>
      </c>
      <c r="AS2400" t="e">
        <v>#NAME?</v>
      </c>
      <c r="AT2400" t="e">
        <v>#NAME?</v>
      </c>
    </row>
    <row r="2401" spans="41:46" x14ac:dyDescent="0.35">
      <c r="AO2401" t="s">
        <v>21</v>
      </c>
      <c r="AP2401">
        <v>16</v>
      </c>
      <c r="AQ2401" t="s">
        <v>23</v>
      </c>
      <c r="AR2401">
        <v>16</v>
      </c>
      <c r="AS2401" t="e">
        <v>#NAME?</v>
      </c>
      <c r="AT2401" t="e">
        <v>#NAME?</v>
      </c>
    </row>
    <row r="2402" spans="41:46" x14ac:dyDescent="0.35">
      <c r="AO2402" t="s">
        <v>31</v>
      </c>
      <c r="AP2402">
        <v>16</v>
      </c>
      <c r="AQ2402" t="s">
        <v>23</v>
      </c>
      <c r="AR2402">
        <v>16</v>
      </c>
      <c r="AS2402" t="e">
        <v>#NAME?</v>
      </c>
      <c r="AT2402" t="e">
        <v>#NAME?</v>
      </c>
    </row>
    <row r="2403" spans="41:46" x14ac:dyDescent="0.35">
      <c r="AO2403" t="s">
        <v>43</v>
      </c>
      <c r="AP2403">
        <v>16</v>
      </c>
      <c r="AQ2403" t="s">
        <v>23</v>
      </c>
      <c r="AR2403">
        <v>16</v>
      </c>
      <c r="AS2403" t="e">
        <v>#NAME?</v>
      </c>
      <c r="AT2403" t="e">
        <v>#NAME?</v>
      </c>
    </row>
    <row r="2404" spans="41:46" x14ac:dyDescent="0.35">
      <c r="AO2404" t="s">
        <v>43</v>
      </c>
      <c r="AP2404">
        <v>16</v>
      </c>
      <c r="AQ2404" t="s">
        <v>23</v>
      </c>
      <c r="AR2404">
        <v>16</v>
      </c>
      <c r="AS2404" t="e">
        <v>#NAME?</v>
      </c>
      <c r="AT2404" t="e">
        <v>#NAME?</v>
      </c>
    </row>
    <row r="2405" spans="41:46" x14ac:dyDescent="0.35">
      <c r="AO2405" t="s">
        <v>43</v>
      </c>
      <c r="AP2405">
        <v>16</v>
      </c>
      <c r="AQ2405" t="s">
        <v>23</v>
      </c>
      <c r="AR2405">
        <v>16</v>
      </c>
      <c r="AS2405" t="e">
        <v>#NAME?</v>
      </c>
      <c r="AT2405" t="e">
        <v>#NAME?</v>
      </c>
    </row>
    <row r="2406" spans="41:46" x14ac:dyDescent="0.35">
      <c r="AO2406" t="s">
        <v>29</v>
      </c>
      <c r="AP2406">
        <v>16</v>
      </c>
      <c r="AQ2406" t="s">
        <v>23</v>
      </c>
      <c r="AR2406">
        <v>16</v>
      </c>
      <c r="AS2406" t="e">
        <v>#NAME?</v>
      </c>
      <c r="AT2406" t="e">
        <v>#NAME?</v>
      </c>
    </row>
    <row r="2407" spans="41:46" x14ac:dyDescent="0.35">
      <c r="AO2407" t="s">
        <v>29</v>
      </c>
      <c r="AP2407">
        <v>16</v>
      </c>
      <c r="AQ2407" t="s">
        <v>23</v>
      </c>
      <c r="AR2407">
        <v>16</v>
      </c>
      <c r="AS2407" t="e">
        <v>#NAME?</v>
      </c>
      <c r="AT2407" t="e">
        <v>#NAME?</v>
      </c>
    </row>
    <row r="2408" spans="41:46" x14ac:dyDescent="0.35">
      <c r="AO2408" t="s">
        <v>29</v>
      </c>
      <c r="AP2408">
        <v>16</v>
      </c>
      <c r="AQ2408" t="s">
        <v>23</v>
      </c>
      <c r="AR2408">
        <v>16</v>
      </c>
      <c r="AS2408" t="e">
        <v>#NAME?</v>
      </c>
      <c r="AT2408" t="e">
        <v>#NAME?</v>
      </c>
    </row>
    <row r="2409" spans="41:46" x14ac:dyDescent="0.35">
      <c r="AO2409" t="s">
        <v>31</v>
      </c>
      <c r="AP2409">
        <v>16</v>
      </c>
      <c r="AQ2409" t="s">
        <v>23</v>
      </c>
      <c r="AR2409">
        <v>16</v>
      </c>
      <c r="AS2409" t="e">
        <v>#NAME?</v>
      </c>
      <c r="AT2409" t="e">
        <v>#NAME?</v>
      </c>
    </row>
    <row r="2410" spans="41:46" x14ac:dyDescent="0.35">
      <c r="AO2410" t="s">
        <v>29</v>
      </c>
      <c r="AP2410">
        <v>16</v>
      </c>
      <c r="AQ2410" t="s">
        <v>23</v>
      </c>
      <c r="AR2410">
        <v>16</v>
      </c>
      <c r="AS2410" t="e">
        <v>#NAME?</v>
      </c>
      <c r="AT2410" t="e">
        <v>#NAME?</v>
      </c>
    </row>
    <row r="2411" spans="41:46" x14ac:dyDescent="0.35">
      <c r="AO2411" t="s">
        <v>40</v>
      </c>
      <c r="AP2411">
        <v>16</v>
      </c>
      <c r="AQ2411" t="s">
        <v>23</v>
      </c>
      <c r="AR2411">
        <v>16</v>
      </c>
      <c r="AS2411" t="e">
        <v>#NAME?</v>
      </c>
      <c r="AT2411" t="e">
        <v>#NAME?</v>
      </c>
    </row>
    <row r="2412" spans="41:46" x14ac:dyDescent="0.35">
      <c r="AO2412" t="s">
        <v>40</v>
      </c>
      <c r="AP2412">
        <v>15</v>
      </c>
      <c r="AQ2412" t="s">
        <v>23</v>
      </c>
      <c r="AR2412">
        <v>15</v>
      </c>
      <c r="AS2412" t="e">
        <v>#NAME?</v>
      </c>
      <c r="AT2412" t="e">
        <v>#NAME?</v>
      </c>
    </row>
    <row r="2413" spans="41:46" x14ac:dyDescent="0.35">
      <c r="AO2413" t="s">
        <v>21</v>
      </c>
      <c r="AP2413">
        <v>15</v>
      </c>
      <c r="AQ2413" t="s">
        <v>23</v>
      </c>
      <c r="AR2413">
        <v>15</v>
      </c>
      <c r="AS2413" t="e">
        <v>#NAME?</v>
      </c>
      <c r="AT2413" t="e">
        <v>#NAME?</v>
      </c>
    </row>
    <row r="2414" spans="41:46" x14ac:dyDescent="0.35">
      <c r="AO2414" t="s">
        <v>31</v>
      </c>
      <c r="AP2414">
        <v>15</v>
      </c>
      <c r="AQ2414" t="s">
        <v>23</v>
      </c>
      <c r="AR2414">
        <v>15</v>
      </c>
      <c r="AS2414" t="e">
        <v>#NAME?</v>
      </c>
      <c r="AT2414" t="e">
        <v>#NAME?</v>
      </c>
    </row>
    <row r="2415" spans="41:46" x14ac:dyDescent="0.35">
      <c r="AO2415" t="s">
        <v>29</v>
      </c>
      <c r="AP2415">
        <v>15</v>
      </c>
      <c r="AQ2415" t="s">
        <v>23</v>
      </c>
      <c r="AR2415">
        <v>15</v>
      </c>
      <c r="AS2415" t="e">
        <v>#NAME?</v>
      </c>
      <c r="AT2415" t="e">
        <v>#NAME?</v>
      </c>
    </row>
    <row r="2416" spans="41:46" x14ac:dyDescent="0.35">
      <c r="AO2416" t="s">
        <v>21</v>
      </c>
      <c r="AP2416">
        <v>15</v>
      </c>
      <c r="AQ2416" t="s">
        <v>23</v>
      </c>
      <c r="AR2416">
        <v>15</v>
      </c>
      <c r="AS2416" t="e">
        <v>#NAME?</v>
      </c>
      <c r="AT2416" t="e">
        <v>#NAME?</v>
      </c>
    </row>
    <row r="2417" spans="41:46" x14ac:dyDescent="0.35">
      <c r="AO2417" t="s">
        <v>21</v>
      </c>
      <c r="AP2417">
        <v>15</v>
      </c>
      <c r="AQ2417" t="s">
        <v>23</v>
      </c>
      <c r="AR2417">
        <v>15</v>
      </c>
      <c r="AS2417" t="e">
        <v>#NAME?</v>
      </c>
      <c r="AT2417" t="e">
        <v>#NAME?</v>
      </c>
    </row>
    <row r="2418" spans="41:46" x14ac:dyDescent="0.35">
      <c r="AO2418" t="s">
        <v>29</v>
      </c>
      <c r="AP2418">
        <v>15</v>
      </c>
      <c r="AQ2418" t="s">
        <v>23</v>
      </c>
      <c r="AR2418">
        <v>15</v>
      </c>
      <c r="AS2418" t="e">
        <v>#NAME?</v>
      </c>
      <c r="AT2418" t="e">
        <v>#NAME?</v>
      </c>
    </row>
    <row r="2419" spans="41:46" x14ac:dyDescent="0.35">
      <c r="AO2419" t="s">
        <v>29</v>
      </c>
      <c r="AP2419">
        <v>15</v>
      </c>
      <c r="AQ2419" t="s">
        <v>23</v>
      </c>
      <c r="AR2419">
        <v>15</v>
      </c>
      <c r="AS2419" t="e">
        <v>#NAME?</v>
      </c>
      <c r="AT2419" t="e">
        <v>#NAME?</v>
      </c>
    </row>
    <row r="2420" spans="41:46" x14ac:dyDescent="0.35">
      <c r="AO2420" t="s">
        <v>21</v>
      </c>
      <c r="AP2420">
        <v>15</v>
      </c>
      <c r="AQ2420" t="s">
        <v>23</v>
      </c>
      <c r="AR2420">
        <v>15</v>
      </c>
      <c r="AS2420" t="e">
        <v>#NAME?</v>
      </c>
      <c r="AT2420" t="e">
        <v>#NAME?</v>
      </c>
    </row>
    <row r="2421" spans="41:46" x14ac:dyDescent="0.35">
      <c r="AO2421" t="s">
        <v>40</v>
      </c>
      <c r="AP2421">
        <v>15</v>
      </c>
      <c r="AQ2421" t="s">
        <v>23</v>
      </c>
      <c r="AR2421">
        <v>15</v>
      </c>
      <c r="AS2421" t="e">
        <v>#NAME?</v>
      </c>
      <c r="AT2421" t="e">
        <v>#NAME?</v>
      </c>
    </row>
    <row r="2422" spans="41:46" x14ac:dyDescent="0.35">
      <c r="AO2422" t="s">
        <v>21</v>
      </c>
      <c r="AP2422">
        <v>15</v>
      </c>
      <c r="AQ2422" t="s">
        <v>23</v>
      </c>
      <c r="AR2422">
        <v>15</v>
      </c>
      <c r="AS2422" t="e">
        <v>#NAME?</v>
      </c>
      <c r="AT2422" t="e">
        <v>#NAME?</v>
      </c>
    </row>
    <row r="2423" spans="41:46" x14ac:dyDescent="0.35">
      <c r="AO2423" t="s">
        <v>40</v>
      </c>
      <c r="AP2423">
        <v>15</v>
      </c>
      <c r="AQ2423" t="s">
        <v>23</v>
      </c>
      <c r="AR2423">
        <v>15</v>
      </c>
      <c r="AS2423" t="e">
        <v>#NAME?</v>
      </c>
      <c r="AT2423" t="e">
        <v>#NAME?</v>
      </c>
    </row>
    <row r="2424" spans="41:46" x14ac:dyDescent="0.35">
      <c r="AO2424" t="s">
        <v>40</v>
      </c>
      <c r="AP2424">
        <v>15</v>
      </c>
      <c r="AQ2424" t="s">
        <v>23</v>
      </c>
      <c r="AR2424">
        <v>15</v>
      </c>
      <c r="AS2424" t="e">
        <v>#NAME?</v>
      </c>
      <c r="AT2424" t="e">
        <v>#NAME?</v>
      </c>
    </row>
    <row r="2425" spans="41:46" x14ac:dyDescent="0.35">
      <c r="AO2425" t="s">
        <v>21</v>
      </c>
      <c r="AP2425">
        <v>15</v>
      </c>
      <c r="AQ2425" t="s">
        <v>23</v>
      </c>
      <c r="AR2425">
        <v>15</v>
      </c>
      <c r="AS2425" t="e">
        <v>#NAME?</v>
      </c>
      <c r="AT2425" t="e">
        <v>#NAME?</v>
      </c>
    </row>
    <row r="2426" spans="41:46" x14ac:dyDescent="0.35">
      <c r="AO2426" t="s">
        <v>21</v>
      </c>
      <c r="AP2426">
        <v>15</v>
      </c>
      <c r="AQ2426" t="s">
        <v>23</v>
      </c>
      <c r="AR2426">
        <v>15</v>
      </c>
      <c r="AS2426" t="e">
        <v>#NAME?</v>
      </c>
      <c r="AT2426" t="e">
        <v>#NAME?</v>
      </c>
    </row>
    <row r="2427" spans="41:46" x14ac:dyDescent="0.35">
      <c r="AO2427" t="s">
        <v>31</v>
      </c>
      <c r="AP2427">
        <v>15</v>
      </c>
      <c r="AQ2427" t="s">
        <v>23</v>
      </c>
      <c r="AR2427">
        <v>15</v>
      </c>
      <c r="AS2427" t="e">
        <v>#NAME?</v>
      </c>
      <c r="AT2427" t="e">
        <v>#NAME?</v>
      </c>
    </row>
    <row r="2428" spans="41:46" x14ac:dyDescent="0.35">
      <c r="AO2428" t="s">
        <v>29</v>
      </c>
      <c r="AP2428">
        <v>15</v>
      </c>
      <c r="AQ2428" t="s">
        <v>23</v>
      </c>
      <c r="AR2428">
        <v>15</v>
      </c>
      <c r="AS2428" t="e">
        <v>#NAME?</v>
      </c>
      <c r="AT2428" t="e">
        <v>#NAME?</v>
      </c>
    </row>
    <row r="2429" spans="41:46" x14ac:dyDescent="0.35">
      <c r="AO2429" t="s">
        <v>31</v>
      </c>
      <c r="AP2429">
        <v>15</v>
      </c>
      <c r="AQ2429" t="s">
        <v>23</v>
      </c>
      <c r="AR2429">
        <v>15</v>
      </c>
      <c r="AS2429" t="e">
        <v>#NAME?</v>
      </c>
      <c r="AT2429" t="e">
        <v>#NAME?</v>
      </c>
    </row>
    <row r="2430" spans="41:46" x14ac:dyDescent="0.35">
      <c r="AO2430" t="s">
        <v>21</v>
      </c>
      <c r="AP2430">
        <v>15</v>
      </c>
      <c r="AQ2430" t="s">
        <v>23</v>
      </c>
      <c r="AR2430">
        <v>15</v>
      </c>
      <c r="AS2430" t="e">
        <v>#NAME?</v>
      </c>
      <c r="AT2430" t="e">
        <v>#NAME?</v>
      </c>
    </row>
    <row r="2431" spans="41:46" x14ac:dyDescent="0.35">
      <c r="AO2431" t="s">
        <v>21</v>
      </c>
      <c r="AP2431">
        <v>15</v>
      </c>
      <c r="AQ2431" t="s">
        <v>23</v>
      </c>
      <c r="AR2431">
        <v>15</v>
      </c>
      <c r="AS2431" t="e">
        <v>#NAME?</v>
      </c>
      <c r="AT2431" t="e">
        <v>#NAME?</v>
      </c>
    </row>
    <row r="2432" spans="41:46" x14ac:dyDescent="0.35">
      <c r="AO2432" t="s">
        <v>29</v>
      </c>
      <c r="AP2432">
        <v>15</v>
      </c>
      <c r="AQ2432" t="s">
        <v>23</v>
      </c>
      <c r="AR2432">
        <v>15</v>
      </c>
      <c r="AS2432" t="e">
        <v>#NAME?</v>
      </c>
      <c r="AT2432" t="e">
        <v>#NAME?</v>
      </c>
    </row>
    <row r="2433" spans="41:46" x14ac:dyDescent="0.35">
      <c r="AO2433" t="s">
        <v>40</v>
      </c>
      <c r="AP2433">
        <v>15</v>
      </c>
      <c r="AQ2433" t="s">
        <v>23</v>
      </c>
      <c r="AR2433">
        <v>15</v>
      </c>
      <c r="AS2433" t="e">
        <v>#NAME?</v>
      </c>
      <c r="AT2433" t="e">
        <v>#NAME?</v>
      </c>
    </row>
    <row r="2434" spans="41:46" x14ac:dyDescent="0.35">
      <c r="AO2434" t="s">
        <v>31</v>
      </c>
      <c r="AP2434">
        <v>15</v>
      </c>
      <c r="AQ2434" t="s">
        <v>23</v>
      </c>
      <c r="AR2434">
        <v>15</v>
      </c>
      <c r="AS2434" t="e">
        <v>#NAME?</v>
      </c>
      <c r="AT2434" t="e">
        <v>#NAME?</v>
      </c>
    </row>
    <row r="2435" spans="41:46" x14ac:dyDescent="0.35">
      <c r="AO2435" t="s">
        <v>29</v>
      </c>
      <c r="AP2435">
        <v>15</v>
      </c>
      <c r="AQ2435" t="s">
        <v>23</v>
      </c>
      <c r="AR2435">
        <v>15</v>
      </c>
      <c r="AS2435" t="e">
        <v>#NAME?</v>
      </c>
      <c r="AT2435" t="e">
        <v>#NAME?</v>
      </c>
    </row>
    <row r="2436" spans="41:46" x14ac:dyDescent="0.35">
      <c r="AO2436" t="s">
        <v>43</v>
      </c>
      <c r="AP2436">
        <v>15</v>
      </c>
      <c r="AQ2436" t="s">
        <v>23</v>
      </c>
      <c r="AR2436">
        <v>15</v>
      </c>
      <c r="AS2436" t="e">
        <v>#NAME?</v>
      </c>
      <c r="AT2436" t="e">
        <v>#NAME?</v>
      </c>
    </row>
    <row r="2437" spans="41:46" x14ac:dyDescent="0.35">
      <c r="AO2437" t="s">
        <v>31</v>
      </c>
      <c r="AP2437">
        <v>15</v>
      </c>
      <c r="AQ2437" t="s">
        <v>23</v>
      </c>
      <c r="AR2437">
        <v>15</v>
      </c>
      <c r="AS2437" t="e">
        <v>#NAME?</v>
      </c>
      <c r="AT2437" t="e">
        <v>#NAME?</v>
      </c>
    </row>
    <row r="2438" spans="41:46" x14ac:dyDescent="0.35">
      <c r="AO2438" t="s">
        <v>31</v>
      </c>
      <c r="AP2438">
        <v>15</v>
      </c>
      <c r="AQ2438" t="s">
        <v>23</v>
      </c>
      <c r="AR2438">
        <v>15</v>
      </c>
      <c r="AS2438" t="e">
        <v>#NAME?</v>
      </c>
      <c r="AT2438" t="e">
        <v>#NAME?</v>
      </c>
    </row>
    <row r="2439" spans="41:46" x14ac:dyDescent="0.35">
      <c r="AO2439" t="s">
        <v>40</v>
      </c>
      <c r="AP2439">
        <v>15</v>
      </c>
      <c r="AQ2439" t="s">
        <v>23</v>
      </c>
      <c r="AR2439">
        <v>15</v>
      </c>
      <c r="AS2439" t="e">
        <v>#NAME?</v>
      </c>
      <c r="AT2439" t="e">
        <v>#NAME?</v>
      </c>
    </row>
    <row r="2440" spans="41:46" x14ac:dyDescent="0.35">
      <c r="AO2440" t="s">
        <v>21</v>
      </c>
      <c r="AP2440">
        <v>15</v>
      </c>
      <c r="AQ2440" t="s">
        <v>23</v>
      </c>
      <c r="AR2440">
        <v>15</v>
      </c>
      <c r="AS2440" t="e">
        <v>#NAME?</v>
      </c>
      <c r="AT2440" t="e">
        <v>#NAME?</v>
      </c>
    </row>
    <row r="2441" spans="41:46" x14ac:dyDescent="0.35">
      <c r="AO2441" t="s">
        <v>43</v>
      </c>
      <c r="AP2441">
        <v>15</v>
      </c>
      <c r="AQ2441" t="s">
        <v>23</v>
      </c>
      <c r="AR2441">
        <v>15</v>
      </c>
      <c r="AS2441" t="e">
        <v>#NAME?</v>
      </c>
      <c r="AT2441" t="e">
        <v>#NAME?</v>
      </c>
    </row>
    <row r="2442" spans="41:46" x14ac:dyDescent="0.35">
      <c r="AO2442" t="s">
        <v>40</v>
      </c>
      <c r="AP2442">
        <v>15</v>
      </c>
      <c r="AQ2442" t="s">
        <v>23</v>
      </c>
      <c r="AR2442">
        <v>15</v>
      </c>
      <c r="AS2442" t="e">
        <v>#NAME?</v>
      </c>
      <c r="AT2442" t="e">
        <v>#NAME?</v>
      </c>
    </row>
    <row r="2443" spans="41:46" x14ac:dyDescent="0.35">
      <c r="AO2443" t="s">
        <v>29</v>
      </c>
      <c r="AP2443">
        <v>14</v>
      </c>
      <c r="AQ2443" t="s">
        <v>23</v>
      </c>
      <c r="AR2443">
        <v>14</v>
      </c>
      <c r="AS2443" t="e">
        <v>#NAME?</v>
      </c>
      <c r="AT2443" t="e">
        <v>#NAME?</v>
      </c>
    </row>
    <row r="2444" spans="41:46" x14ac:dyDescent="0.35">
      <c r="AO2444" t="s">
        <v>29</v>
      </c>
      <c r="AP2444">
        <v>14</v>
      </c>
      <c r="AQ2444" t="s">
        <v>23</v>
      </c>
      <c r="AR2444">
        <v>14</v>
      </c>
      <c r="AS2444" t="e">
        <v>#NAME?</v>
      </c>
      <c r="AT2444" t="e">
        <v>#NAME?</v>
      </c>
    </row>
    <row r="2445" spans="41:46" x14ac:dyDescent="0.35">
      <c r="AO2445" t="s">
        <v>31</v>
      </c>
      <c r="AP2445">
        <v>14</v>
      </c>
      <c r="AQ2445" t="s">
        <v>23</v>
      </c>
      <c r="AR2445">
        <v>14</v>
      </c>
      <c r="AS2445" t="e">
        <v>#NAME?</v>
      </c>
      <c r="AT2445" t="e">
        <v>#NAME?</v>
      </c>
    </row>
    <row r="2446" spans="41:46" x14ac:dyDescent="0.35">
      <c r="AO2446" t="s">
        <v>21</v>
      </c>
      <c r="AP2446">
        <v>14</v>
      </c>
      <c r="AQ2446" t="s">
        <v>23</v>
      </c>
      <c r="AR2446">
        <v>14</v>
      </c>
      <c r="AS2446" t="e">
        <v>#NAME?</v>
      </c>
      <c r="AT2446" t="e">
        <v>#NAME?</v>
      </c>
    </row>
    <row r="2447" spans="41:46" x14ac:dyDescent="0.35">
      <c r="AO2447" t="s">
        <v>31</v>
      </c>
      <c r="AP2447">
        <v>14</v>
      </c>
      <c r="AQ2447" t="s">
        <v>23</v>
      </c>
      <c r="AR2447">
        <v>14</v>
      </c>
      <c r="AS2447" t="e">
        <v>#NAME?</v>
      </c>
      <c r="AT2447" t="e">
        <v>#NAME?</v>
      </c>
    </row>
    <row r="2448" spans="41:46" x14ac:dyDescent="0.35">
      <c r="AO2448" t="s">
        <v>21</v>
      </c>
      <c r="AP2448">
        <v>14</v>
      </c>
      <c r="AQ2448" t="s">
        <v>23</v>
      </c>
      <c r="AR2448">
        <v>14</v>
      </c>
      <c r="AS2448" t="e">
        <v>#NAME?</v>
      </c>
      <c r="AT2448" t="e">
        <v>#NAME?</v>
      </c>
    </row>
    <row r="2449" spans="41:46" x14ac:dyDescent="0.35">
      <c r="AO2449" t="s">
        <v>29</v>
      </c>
      <c r="AP2449">
        <v>14</v>
      </c>
      <c r="AQ2449" t="s">
        <v>23</v>
      </c>
      <c r="AR2449">
        <v>14</v>
      </c>
      <c r="AS2449" t="e">
        <v>#NAME?</v>
      </c>
      <c r="AT2449" t="e">
        <v>#NAME?</v>
      </c>
    </row>
    <row r="2450" spans="41:46" x14ac:dyDescent="0.35">
      <c r="AO2450" t="s">
        <v>29</v>
      </c>
      <c r="AP2450">
        <v>14</v>
      </c>
      <c r="AQ2450" t="s">
        <v>23</v>
      </c>
      <c r="AR2450">
        <v>14</v>
      </c>
      <c r="AS2450" t="e">
        <v>#NAME?</v>
      </c>
      <c r="AT2450" t="e">
        <v>#NAME?</v>
      </c>
    </row>
    <row r="2451" spans="41:46" x14ac:dyDescent="0.35">
      <c r="AO2451" t="s">
        <v>29</v>
      </c>
      <c r="AP2451">
        <v>14</v>
      </c>
      <c r="AQ2451" t="s">
        <v>23</v>
      </c>
      <c r="AR2451">
        <v>14</v>
      </c>
      <c r="AS2451" t="e">
        <v>#NAME?</v>
      </c>
      <c r="AT2451" t="e">
        <v>#NAME?</v>
      </c>
    </row>
    <row r="2452" spans="41:46" x14ac:dyDescent="0.35">
      <c r="AO2452" t="s">
        <v>31</v>
      </c>
      <c r="AP2452">
        <v>14</v>
      </c>
      <c r="AQ2452" t="s">
        <v>23</v>
      </c>
      <c r="AR2452">
        <v>14</v>
      </c>
      <c r="AS2452" t="e">
        <v>#NAME?</v>
      </c>
      <c r="AT2452" t="e">
        <v>#NAME?</v>
      </c>
    </row>
    <row r="2453" spans="41:46" x14ac:dyDescent="0.35">
      <c r="AO2453" t="s">
        <v>21</v>
      </c>
      <c r="AP2453">
        <v>14</v>
      </c>
      <c r="AQ2453" t="s">
        <v>23</v>
      </c>
      <c r="AR2453">
        <v>14</v>
      </c>
      <c r="AS2453" t="e">
        <v>#NAME?</v>
      </c>
      <c r="AT2453" t="e">
        <v>#NAME?</v>
      </c>
    </row>
    <row r="2454" spans="41:46" x14ac:dyDescent="0.35">
      <c r="AO2454" t="s">
        <v>21</v>
      </c>
      <c r="AP2454">
        <v>14</v>
      </c>
      <c r="AQ2454" t="s">
        <v>23</v>
      </c>
      <c r="AR2454">
        <v>14</v>
      </c>
      <c r="AS2454" t="e">
        <v>#NAME?</v>
      </c>
      <c r="AT2454" t="e">
        <v>#NAME?</v>
      </c>
    </row>
    <row r="2455" spans="41:46" x14ac:dyDescent="0.35">
      <c r="AO2455" t="s">
        <v>43</v>
      </c>
      <c r="AP2455">
        <v>14</v>
      </c>
      <c r="AQ2455" t="s">
        <v>23</v>
      </c>
      <c r="AR2455">
        <v>14</v>
      </c>
      <c r="AS2455" t="e">
        <v>#NAME?</v>
      </c>
      <c r="AT2455" t="e">
        <v>#NAME?</v>
      </c>
    </row>
    <row r="2456" spans="41:46" x14ac:dyDescent="0.35">
      <c r="AO2456" t="s">
        <v>43</v>
      </c>
      <c r="AP2456">
        <v>14</v>
      </c>
      <c r="AQ2456" t="s">
        <v>23</v>
      </c>
      <c r="AR2456">
        <v>14</v>
      </c>
      <c r="AS2456" t="e">
        <v>#NAME?</v>
      </c>
      <c r="AT2456" t="e">
        <v>#NAME?</v>
      </c>
    </row>
    <row r="2457" spans="41:46" x14ac:dyDescent="0.35">
      <c r="AO2457" t="s">
        <v>40</v>
      </c>
      <c r="AP2457">
        <v>14</v>
      </c>
      <c r="AQ2457" t="s">
        <v>23</v>
      </c>
      <c r="AR2457">
        <v>14</v>
      </c>
      <c r="AS2457" t="e">
        <v>#NAME?</v>
      </c>
      <c r="AT2457" t="e">
        <v>#NAME?</v>
      </c>
    </row>
    <row r="2458" spans="41:46" x14ac:dyDescent="0.35">
      <c r="AO2458" t="s">
        <v>40</v>
      </c>
      <c r="AP2458">
        <v>14</v>
      </c>
      <c r="AQ2458" t="s">
        <v>23</v>
      </c>
      <c r="AR2458">
        <v>14</v>
      </c>
      <c r="AS2458" t="e">
        <v>#NAME?</v>
      </c>
      <c r="AT2458" t="e">
        <v>#NAME?</v>
      </c>
    </row>
    <row r="2459" spans="41:46" x14ac:dyDescent="0.35">
      <c r="AO2459" t="s">
        <v>31</v>
      </c>
      <c r="AP2459">
        <v>14</v>
      </c>
      <c r="AQ2459" t="s">
        <v>23</v>
      </c>
      <c r="AR2459">
        <v>14</v>
      </c>
      <c r="AS2459" t="e">
        <v>#NAME?</v>
      </c>
      <c r="AT2459" t="e">
        <v>#NAME?</v>
      </c>
    </row>
    <row r="2460" spans="41:46" x14ac:dyDescent="0.35">
      <c r="AO2460" t="s">
        <v>43</v>
      </c>
      <c r="AP2460">
        <v>14</v>
      </c>
      <c r="AQ2460" t="s">
        <v>23</v>
      </c>
      <c r="AR2460">
        <v>14</v>
      </c>
      <c r="AS2460" t="e">
        <v>#NAME?</v>
      </c>
      <c r="AT2460" t="e">
        <v>#NAME?</v>
      </c>
    </row>
    <row r="2461" spans="41:46" x14ac:dyDescent="0.35">
      <c r="AO2461" t="s">
        <v>43</v>
      </c>
      <c r="AP2461">
        <v>14</v>
      </c>
      <c r="AQ2461" t="s">
        <v>23</v>
      </c>
      <c r="AR2461">
        <v>14</v>
      </c>
      <c r="AS2461" t="e">
        <v>#NAME?</v>
      </c>
      <c r="AT2461" t="e">
        <v>#NAME?</v>
      </c>
    </row>
    <row r="2462" spans="41:46" x14ac:dyDescent="0.35">
      <c r="AO2462" t="s">
        <v>43</v>
      </c>
      <c r="AP2462">
        <v>14</v>
      </c>
      <c r="AQ2462" t="s">
        <v>23</v>
      </c>
      <c r="AR2462">
        <v>14</v>
      </c>
      <c r="AS2462" t="e">
        <v>#NAME?</v>
      </c>
      <c r="AT2462" t="e">
        <v>#NAME?</v>
      </c>
    </row>
    <row r="2463" spans="41:46" x14ac:dyDescent="0.35">
      <c r="AO2463" t="s">
        <v>31</v>
      </c>
      <c r="AP2463">
        <v>14</v>
      </c>
      <c r="AQ2463" t="s">
        <v>23</v>
      </c>
      <c r="AR2463">
        <v>14</v>
      </c>
      <c r="AS2463" t="e">
        <v>#NAME?</v>
      </c>
      <c r="AT2463" t="e">
        <v>#NAME?</v>
      </c>
    </row>
    <row r="2464" spans="41:46" x14ac:dyDescent="0.35">
      <c r="AO2464" t="s">
        <v>21</v>
      </c>
      <c r="AP2464">
        <v>14</v>
      </c>
      <c r="AQ2464" t="s">
        <v>23</v>
      </c>
      <c r="AR2464">
        <v>14</v>
      </c>
      <c r="AS2464" t="e">
        <v>#NAME?</v>
      </c>
      <c r="AT2464" t="e">
        <v>#NAME?</v>
      </c>
    </row>
    <row r="2465" spans="41:46" x14ac:dyDescent="0.35">
      <c r="AO2465" t="s">
        <v>29</v>
      </c>
      <c r="AP2465">
        <v>14</v>
      </c>
      <c r="AQ2465" t="s">
        <v>23</v>
      </c>
      <c r="AR2465">
        <v>14</v>
      </c>
      <c r="AS2465" t="e">
        <v>#NAME?</v>
      </c>
      <c r="AT2465" t="e">
        <v>#NAME?</v>
      </c>
    </row>
    <row r="2466" spans="41:46" x14ac:dyDescent="0.35">
      <c r="AO2466" t="s">
        <v>31</v>
      </c>
      <c r="AP2466">
        <v>14</v>
      </c>
      <c r="AQ2466" t="s">
        <v>23</v>
      </c>
      <c r="AR2466">
        <v>14</v>
      </c>
      <c r="AS2466" t="e">
        <v>#NAME?</v>
      </c>
      <c r="AT2466" t="e">
        <v>#NAME?</v>
      </c>
    </row>
    <row r="2467" spans="41:46" x14ac:dyDescent="0.35">
      <c r="AO2467" t="s">
        <v>40</v>
      </c>
      <c r="AP2467">
        <v>14</v>
      </c>
      <c r="AQ2467" t="s">
        <v>23</v>
      </c>
      <c r="AR2467">
        <v>14</v>
      </c>
      <c r="AS2467" t="e">
        <v>#NAME?</v>
      </c>
      <c r="AT2467" t="e">
        <v>#NAME?</v>
      </c>
    </row>
    <row r="2468" spans="41:46" x14ac:dyDescent="0.35">
      <c r="AO2468" t="s">
        <v>43</v>
      </c>
      <c r="AP2468">
        <v>14</v>
      </c>
      <c r="AQ2468" t="s">
        <v>23</v>
      </c>
      <c r="AR2468">
        <v>14</v>
      </c>
      <c r="AS2468" t="e">
        <v>#NAME?</v>
      </c>
      <c r="AT2468" t="e">
        <v>#NAME?</v>
      </c>
    </row>
    <row r="2469" spans="41:46" x14ac:dyDescent="0.35">
      <c r="AO2469" t="s">
        <v>43</v>
      </c>
      <c r="AP2469">
        <v>14</v>
      </c>
      <c r="AQ2469" t="s">
        <v>23</v>
      </c>
      <c r="AR2469">
        <v>14</v>
      </c>
      <c r="AS2469" t="e">
        <v>#NAME?</v>
      </c>
      <c r="AT2469" t="e">
        <v>#NAME?</v>
      </c>
    </row>
    <row r="2470" spans="41:46" x14ac:dyDescent="0.35">
      <c r="AO2470" t="s">
        <v>31</v>
      </c>
      <c r="AP2470">
        <v>14</v>
      </c>
      <c r="AQ2470" t="s">
        <v>23</v>
      </c>
      <c r="AR2470">
        <v>14</v>
      </c>
      <c r="AS2470" t="e">
        <v>#NAME?</v>
      </c>
      <c r="AT2470" t="e">
        <v>#NAME?</v>
      </c>
    </row>
    <row r="2471" spans="41:46" x14ac:dyDescent="0.35">
      <c r="AO2471" t="s">
        <v>31</v>
      </c>
      <c r="AP2471">
        <v>14</v>
      </c>
      <c r="AQ2471" t="s">
        <v>23</v>
      </c>
      <c r="AR2471">
        <v>14</v>
      </c>
      <c r="AS2471" t="e">
        <v>#NAME?</v>
      </c>
      <c r="AT2471" t="e">
        <v>#NAME?</v>
      </c>
    </row>
    <row r="2472" spans="41:46" x14ac:dyDescent="0.35">
      <c r="AO2472" t="s">
        <v>43</v>
      </c>
      <c r="AP2472">
        <v>14</v>
      </c>
      <c r="AQ2472" t="s">
        <v>23</v>
      </c>
      <c r="AR2472">
        <v>14</v>
      </c>
      <c r="AS2472" t="e">
        <v>#NAME?</v>
      </c>
      <c r="AT2472" t="e">
        <v>#NAME?</v>
      </c>
    </row>
    <row r="2473" spans="41:46" x14ac:dyDescent="0.35">
      <c r="AO2473" t="s">
        <v>21</v>
      </c>
      <c r="AP2473">
        <v>14</v>
      </c>
      <c r="AQ2473" t="s">
        <v>23</v>
      </c>
      <c r="AR2473">
        <v>14</v>
      </c>
      <c r="AS2473" t="e">
        <v>#NAME?</v>
      </c>
      <c r="AT2473" t="e">
        <v>#NAME?</v>
      </c>
    </row>
    <row r="2474" spans="41:46" x14ac:dyDescent="0.35">
      <c r="AO2474" t="s">
        <v>31</v>
      </c>
      <c r="AP2474">
        <v>14</v>
      </c>
      <c r="AQ2474" t="s">
        <v>23</v>
      </c>
      <c r="AR2474">
        <v>14</v>
      </c>
      <c r="AS2474" t="e">
        <v>#NAME?</v>
      </c>
      <c r="AT2474" t="e">
        <v>#NAME?</v>
      </c>
    </row>
    <row r="2475" spans="41:46" x14ac:dyDescent="0.35">
      <c r="AO2475" t="s">
        <v>43</v>
      </c>
      <c r="AP2475">
        <v>14</v>
      </c>
      <c r="AQ2475" t="s">
        <v>23</v>
      </c>
      <c r="AR2475">
        <v>14</v>
      </c>
      <c r="AS2475" t="e">
        <v>#NAME?</v>
      </c>
      <c r="AT2475" t="e">
        <v>#NAME?</v>
      </c>
    </row>
    <row r="2476" spans="41:46" x14ac:dyDescent="0.35">
      <c r="AO2476" t="s">
        <v>31</v>
      </c>
      <c r="AP2476">
        <v>14</v>
      </c>
      <c r="AQ2476" t="s">
        <v>23</v>
      </c>
      <c r="AR2476">
        <v>14</v>
      </c>
      <c r="AS2476" t="e">
        <v>#NAME?</v>
      </c>
      <c r="AT2476" t="e">
        <v>#NAME?</v>
      </c>
    </row>
    <row r="2477" spans="41:46" x14ac:dyDescent="0.35">
      <c r="AO2477" t="s">
        <v>31</v>
      </c>
      <c r="AP2477">
        <v>14</v>
      </c>
      <c r="AQ2477" t="s">
        <v>23</v>
      </c>
      <c r="AR2477">
        <v>14</v>
      </c>
      <c r="AS2477" t="e">
        <v>#NAME?</v>
      </c>
      <c r="AT2477" t="e">
        <v>#NAME?</v>
      </c>
    </row>
    <row r="2478" spans="41:46" x14ac:dyDescent="0.35">
      <c r="AO2478" t="s">
        <v>40</v>
      </c>
      <c r="AP2478">
        <v>14</v>
      </c>
      <c r="AQ2478" t="s">
        <v>23</v>
      </c>
      <c r="AR2478">
        <v>14</v>
      </c>
      <c r="AS2478" t="e">
        <v>#NAME?</v>
      </c>
      <c r="AT2478" t="e">
        <v>#NAME?</v>
      </c>
    </row>
    <row r="2479" spans="41:46" x14ac:dyDescent="0.35">
      <c r="AO2479" t="s">
        <v>31</v>
      </c>
      <c r="AP2479">
        <v>14</v>
      </c>
      <c r="AQ2479" t="s">
        <v>23</v>
      </c>
      <c r="AR2479">
        <v>14</v>
      </c>
      <c r="AS2479" t="e">
        <v>#NAME?</v>
      </c>
      <c r="AT2479" t="e">
        <v>#NAME?</v>
      </c>
    </row>
    <row r="2480" spans="41:46" x14ac:dyDescent="0.35">
      <c r="AO2480" t="s">
        <v>40</v>
      </c>
      <c r="AP2480">
        <v>14</v>
      </c>
      <c r="AQ2480" t="s">
        <v>23</v>
      </c>
      <c r="AR2480">
        <v>14</v>
      </c>
      <c r="AS2480" t="e">
        <v>#NAME?</v>
      </c>
      <c r="AT2480" t="e">
        <v>#NAME?</v>
      </c>
    </row>
    <row r="2481" spans="41:46" x14ac:dyDescent="0.35">
      <c r="AO2481" t="s">
        <v>43</v>
      </c>
      <c r="AP2481">
        <v>14</v>
      </c>
      <c r="AQ2481" t="s">
        <v>23</v>
      </c>
      <c r="AR2481">
        <v>14</v>
      </c>
      <c r="AS2481" t="e">
        <v>#NAME?</v>
      </c>
      <c r="AT2481" t="e">
        <v>#NAME?</v>
      </c>
    </row>
    <row r="2482" spans="41:46" x14ac:dyDescent="0.35">
      <c r="AO2482" t="s">
        <v>29</v>
      </c>
      <c r="AP2482">
        <v>13</v>
      </c>
      <c r="AQ2482" t="s">
        <v>23</v>
      </c>
      <c r="AR2482">
        <v>13</v>
      </c>
      <c r="AS2482" t="e">
        <v>#NAME?</v>
      </c>
      <c r="AT2482" t="e">
        <v>#NAME?</v>
      </c>
    </row>
    <row r="2483" spans="41:46" x14ac:dyDescent="0.35">
      <c r="AO2483" t="s">
        <v>31</v>
      </c>
      <c r="AP2483">
        <v>13</v>
      </c>
      <c r="AQ2483" t="s">
        <v>23</v>
      </c>
      <c r="AR2483">
        <v>13</v>
      </c>
      <c r="AS2483" t="e">
        <v>#NAME?</v>
      </c>
      <c r="AT2483" t="e">
        <v>#NAME?</v>
      </c>
    </row>
    <row r="2484" spans="41:46" x14ac:dyDescent="0.35">
      <c r="AO2484" t="s">
        <v>31</v>
      </c>
      <c r="AP2484">
        <v>13</v>
      </c>
      <c r="AQ2484" t="s">
        <v>23</v>
      </c>
      <c r="AR2484">
        <v>13</v>
      </c>
      <c r="AS2484" t="e">
        <v>#NAME?</v>
      </c>
      <c r="AT2484" t="e">
        <v>#NAME?</v>
      </c>
    </row>
    <row r="2485" spans="41:46" x14ac:dyDescent="0.35">
      <c r="AO2485" t="s">
        <v>31</v>
      </c>
      <c r="AP2485">
        <v>13</v>
      </c>
      <c r="AQ2485" t="s">
        <v>23</v>
      </c>
      <c r="AR2485">
        <v>13</v>
      </c>
      <c r="AS2485" t="e">
        <v>#NAME?</v>
      </c>
      <c r="AT2485" t="e">
        <v>#NAME?</v>
      </c>
    </row>
    <row r="2486" spans="41:46" x14ac:dyDescent="0.35">
      <c r="AO2486" t="s">
        <v>31</v>
      </c>
      <c r="AP2486">
        <v>13</v>
      </c>
      <c r="AQ2486" t="s">
        <v>23</v>
      </c>
      <c r="AR2486">
        <v>13</v>
      </c>
      <c r="AS2486" t="e">
        <v>#NAME?</v>
      </c>
      <c r="AT2486" t="e">
        <v>#NAME?</v>
      </c>
    </row>
    <row r="2487" spans="41:46" x14ac:dyDescent="0.35">
      <c r="AO2487" t="s">
        <v>43</v>
      </c>
      <c r="AP2487">
        <v>13</v>
      </c>
      <c r="AQ2487" t="s">
        <v>23</v>
      </c>
      <c r="AR2487">
        <v>13</v>
      </c>
      <c r="AS2487" t="e">
        <v>#NAME?</v>
      </c>
      <c r="AT2487" t="e">
        <v>#NAME?</v>
      </c>
    </row>
    <row r="2488" spans="41:46" x14ac:dyDescent="0.35">
      <c r="AO2488" t="s">
        <v>43</v>
      </c>
      <c r="AP2488">
        <v>13</v>
      </c>
      <c r="AQ2488" t="s">
        <v>23</v>
      </c>
      <c r="AR2488">
        <v>13</v>
      </c>
      <c r="AS2488" t="e">
        <v>#NAME?</v>
      </c>
      <c r="AT2488" t="e">
        <v>#NAME?</v>
      </c>
    </row>
    <row r="2489" spans="41:46" x14ac:dyDescent="0.35">
      <c r="AO2489" t="s">
        <v>31</v>
      </c>
      <c r="AP2489">
        <v>13</v>
      </c>
      <c r="AQ2489" t="s">
        <v>23</v>
      </c>
      <c r="AR2489">
        <v>13</v>
      </c>
      <c r="AS2489" t="e">
        <v>#NAME?</v>
      </c>
      <c r="AT2489" t="e">
        <v>#NAME?</v>
      </c>
    </row>
    <row r="2490" spans="41:46" x14ac:dyDescent="0.35">
      <c r="AO2490" t="s">
        <v>31</v>
      </c>
      <c r="AP2490">
        <v>13</v>
      </c>
      <c r="AQ2490" t="s">
        <v>23</v>
      </c>
      <c r="AR2490">
        <v>13</v>
      </c>
      <c r="AS2490" t="e">
        <v>#NAME?</v>
      </c>
      <c r="AT2490" t="e">
        <v>#NAME?</v>
      </c>
    </row>
    <row r="2491" spans="41:46" x14ac:dyDescent="0.35">
      <c r="AO2491" t="s">
        <v>29</v>
      </c>
      <c r="AP2491">
        <v>13</v>
      </c>
      <c r="AQ2491" t="s">
        <v>23</v>
      </c>
      <c r="AR2491">
        <v>13</v>
      </c>
      <c r="AS2491" t="e">
        <v>#NAME?</v>
      </c>
      <c r="AT2491" t="e">
        <v>#NAME?</v>
      </c>
    </row>
    <row r="2492" spans="41:46" x14ac:dyDescent="0.35">
      <c r="AO2492" t="s">
        <v>40</v>
      </c>
      <c r="AP2492">
        <v>13</v>
      </c>
      <c r="AQ2492" t="s">
        <v>23</v>
      </c>
      <c r="AR2492">
        <v>13</v>
      </c>
      <c r="AS2492" t="e">
        <v>#NAME?</v>
      </c>
      <c r="AT2492" t="e">
        <v>#NAME?</v>
      </c>
    </row>
    <row r="2493" spans="41:46" x14ac:dyDescent="0.35">
      <c r="AO2493" t="s">
        <v>29</v>
      </c>
      <c r="AP2493">
        <v>13</v>
      </c>
      <c r="AQ2493" t="s">
        <v>23</v>
      </c>
      <c r="AR2493">
        <v>13</v>
      </c>
      <c r="AS2493" t="e">
        <v>#NAME?</v>
      </c>
      <c r="AT2493" t="e">
        <v>#NAME?</v>
      </c>
    </row>
    <row r="2494" spans="41:46" x14ac:dyDescent="0.35">
      <c r="AO2494" t="s">
        <v>29</v>
      </c>
      <c r="AP2494">
        <v>13</v>
      </c>
      <c r="AQ2494" t="s">
        <v>23</v>
      </c>
      <c r="AR2494">
        <v>13</v>
      </c>
      <c r="AS2494" t="e">
        <v>#NAME?</v>
      </c>
      <c r="AT2494" t="e">
        <v>#NAME?</v>
      </c>
    </row>
    <row r="2495" spans="41:46" x14ac:dyDescent="0.35">
      <c r="AO2495" t="s">
        <v>29</v>
      </c>
      <c r="AP2495">
        <v>13</v>
      </c>
      <c r="AQ2495" t="s">
        <v>23</v>
      </c>
      <c r="AR2495">
        <v>13</v>
      </c>
      <c r="AS2495" t="e">
        <v>#NAME?</v>
      </c>
      <c r="AT2495" t="e">
        <v>#NAME?</v>
      </c>
    </row>
    <row r="2496" spans="41:46" x14ac:dyDescent="0.35">
      <c r="AO2496" t="s">
        <v>43</v>
      </c>
      <c r="AP2496">
        <v>13</v>
      </c>
      <c r="AQ2496" t="s">
        <v>23</v>
      </c>
      <c r="AR2496">
        <v>13</v>
      </c>
      <c r="AS2496" t="e">
        <v>#NAME?</v>
      </c>
      <c r="AT2496" t="e">
        <v>#NAME?</v>
      </c>
    </row>
    <row r="2497" spans="41:46" x14ac:dyDescent="0.35">
      <c r="AO2497" t="s">
        <v>40</v>
      </c>
      <c r="AP2497">
        <v>13</v>
      </c>
      <c r="AQ2497" t="s">
        <v>23</v>
      </c>
      <c r="AR2497">
        <v>13</v>
      </c>
      <c r="AS2497" t="e">
        <v>#NAME?</v>
      </c>
      <c r="AT2497" t="e">
        <v>#NAME?</v>
      </c>
    </row>
    <row r="2498" spans="41:46" x14ac:dyDescent="0.35">
      <c r="AO2498" t="s">
        <v>40</v>
      </c>
      <c r="AP2498">
        <v>13</v>
      </c>
      <c r="AQ2498" t="s">
        <v>23</v>
      </c>
      <c r="AR2498">
        <v>13</v>
      </c>
      <c r="AS2498" t="e">
        <v>#NAME?</v>
      </c>
      <c r="AT2498" t="e">
        <v>#NAME?</v>
      </c>
    </row>
    <row r="2499" spans="41:46" x14ac:dyDescent="0.35">
      <c r="AO2499" t="s">
        <v>29</v>
      </c>
      <c r="AP2499">
        <v>13</v>
      </c>
      <c r="AQ2499" t="s">
        <v>23</v>
      </c>
      <c r="AR2499">
        <v>13</v>
      </c>
      <c r="AS2499" t="e">
        <v>#NAME?</v>
      </c>
      <c r="AT2499" t="e">
        <v>#NAME?</v>
      </c>
    </row>
    <row r="2500" spans="41:46" x14ac:dyDescent="0.35">
      <c r="AO2500" t="s">
        <v>43</v>
      </c>
      <c r="AP2500">
        <v>13</v>
      </c>
      <c r="AQ2500" t="s">
        <v>23</v>
      </c>
      <c r="AR2500">
        <v>13</v>
      </c>
      <c r="AS2500" t="e">
        <v>#NAME?</v>
      </c>
      <c r="AT2500" t="e">
        <v>#NAME?</v>
      </c>
    </row>
    <row r="2501" spans="41:46" x14ac:dyDescent="0.35">
      <c r="AO2501" t="s">
        <v>31</v>
      </c>
      <c r="AP2501">
        <v>13</v>
      </c>
      <c r="AQ2501" t="s">
        <v>23</v>
      </c>
      <c r="AR2501">
        <v>13</v>
      </c>
      <c r="AS2501" t="e">
        <v>#NAME?</v>
      </c>
      <c r="AT2501" t="e">
        <v>#NAME?</v>
      </c>
    </row>
    <row r="2502" spans="41:46" x14ac:dyDescent="0.35">
      <c r="AO2502" t="s">
        <v>31</v>
      </c>
      <c r="AP2502">
        <v>13</v>
      </c>
      <c r="AQ2502" t="s">
        <v>23</v>
      </c>
      <c r="AR2502">
        <v>13</v>
      </c>
      <c r="AS2502" t="e">
        <v>#NAME?</v>
      </c>
      <c r="AT2502" t="e">
        <v>#NAME?</v>
      </c>
    </row>
    <row r="2503" spans="41:46" x14ac:dyDescent="0.35">
      <c r="AO2503" t="s">
        <v>21</v>
      </c>
      <c r="AP2503">
        <v>13</v>
      </c>
      <c r="AQ2503" t="s">
        <v>23</v>
      </c>
      <c r="AR2503">
        <v>13</v>
      </c>
      <c r="AS2503" t="e">
        <v>#NAME?</v>
      </c>
      <c r="AT2503" t="e">
        <v>#NAME?</v>
      </c>
    </row>
    <row r="2504" spans="41:46" x14ac:dyDescent="0.35">
      <c r="AO2504" t="s">
        <v>31</v>
      </c>
      <c r="AP2504">
        <v>13</v>
      </c>
      <c r="AQ2504" t="s">
        <v>23</v>
      </c>
      <c r="AR2504">
        <v>13</v>
      </c>
      <c r="AS2504" t="e">
        <v>#NAME?</v>
      </c>
      <c r="AT2504" t="e">
        <v>#NAME?</v>
      </c>
    </row>
    <row r="2505" spans="41:46" x14ac:dyDescent="0.35">
      <c r="AO2505" t="s">
        <v>43</v>
      </c>
      <c r="AP2505">
        <v>13</v>
      </c>
      <c r="AQ2505" t="s">
        <v>23</v>
      </c>
      <c r="AR2505">
        <v>13</v>
      </c>
      <c r="AS2505" t="e">
        <v>#NAME?</v>
      </c>
      <c r="AT2505" t="e">
        <v>#NAME?</v>
      </c>
    </row>
    <row r="2506" spans="41:46" x14ac:dyDescent="0.35">
      <c r="AO2506" t="s">
        <v>29</v>
      </c>
      <c r="AP2506">
        <v>13</v>
      </c>
      <c r="AQ2506" t="s">
        <v>23</v>
      </c>
      <c r="AR2506">
        <v>13</v>
      </c>
      <c r="AS2506" t="e">
        <v>#NAME?</v>
      </c>
      <c r="AT2506" t="e">
        <v>#NAME?</v>
      </c>
    </row>
    <row r="2507" spans="41:46" x14ac:dyDescent="0.35">
      <c r="AO2507" t="s">
        <v>21</v>
      </c>
      <c r="AP2507">
        <v>13</v>
      </c>
      <c r="AQ2507" t="s">
        <v>23</v>
      </c>
      <c r="AR2507">
        <v>13</v>
      </c>
      <c r="AS2507" t="e">
        <v>#NAME?</v>
      </c>
      <c r="AT2507" t="e">
        <v>#NAME?</v>
      </c>
    </row>
    <row r="2508" spans="41:46" x14ac:dyDescent="0.35">
      <c r="AO2508" t="s">
        <v>29</v>
      </c>
      <c r="AP2508">
        <v>12</v>
      </c>
      <c r="AQ2508" t="s">
        <v>23</v>
      </c>
      <c r="AR2508">
        <v>12</v>
      </c>
      <c r="AS2508" t="e">
        <v>#NAME?</v>
      </c>
      <c r="AT2508" t="e">
        <v>#NAME?</v>
      </c>
    </row>
    <row r="2509" spans="41:46" x14ac:dyDescent="0.35">
      <c r="AO2509" t="s">
        <v>21</v>
      </c>
      <c r="AP2509">
        <v>12</v>
      </c>
      <c r="AQ2509" t="s">
        <v>23</v>
      </c>
      <c r="AR2509">
        <v>12</v>
      </c>
      <c r="AS2509" t="e">
        <v>#NAME?</v>
      </c>
      <c r="AT2509" t="e">
        <v>#NAME?</v>
      </c>
    </row>
    <row r="2510" spans="41:46" x14ac:dyDescent="0.35">
      <c r="AO2510" t="s">
        <v>40</v>
      </c>
      <c r="AP2510">
        <v>12</v>
      </c>
      <c r="AQ2510" t="s">
        <v>23</v>
      </c>
      <c r="AR2510">
        <v>12</v>
      </c>
      <c r="AS2510" t="e">
        <v>#NAME?</v>
      </c>
      <c r="AT2510" t="e">
        <v>#NAME?</v>
      </c>
    </row>
    <row r="2511" spans="41:46" x14ac:dyDescent="0.35">
      <c r="AO2511" t="s">
        <v>40</v>
      </c>
      <c r="AP2511">
        <v>12</v>
      </c>
      <c r="AQ2511" t="s">
        <v>23</v>
      </c>
      <c r="AR2511">
        <v>12</v>
      </c>
      <c r="AS2511" t="e">
        <v>#NAME?</v>
      </c>
      <c r="AT2511" t="e">
        <v>#NAME?</v>
      </c>
    </row>
    <row r="2512" spans="41:46" x14ac:dyDescent="0.35">
      <c r="AO2512" t="s">
        <v>21</v>
      </c>
      <c r="AP2512">
        <v>12</v>
      </c>
      <c r="AQ2512" t="s">
        <v>23</v>
      </c>
      <c r="AR2512">
        <v>12</v>
      </c>
      <c r="AS2512" t="e">
        <v>#NAME?</v>
      </c>
      <c r="AT2512" t="e">
        <v>#NAME?</v>
      </c>
    </row>
    <row r="2513" spans="41:46" x14ac:dyDescent="0.35">
      <c r="AO2513" t="s">
        <v>21</v>
      </c>
      <c r="AP2513">
        <v>12</v>
      </c>
      <c r="AQ2513" t="s">
        <v>23</v>
      </c>
      <c r="AR2513">
        <v>12</v>
      </c>
      <c r="AS2513" t="e">
        <v>#NAME?</v>
      </c>
      <c r="AT2513" t="e">
        <v>#NAME?</v>
      </c>
    </row>
    <row r="2514" spans="41:46" x14ac:dyDescent="0.35">
      <c r="AO2514" t="s">
        <v>29</v>
      </c>
      <c r="AP2514">
        <v>12</v>
      </c>
      <c r="AQ2514" t="s">
        <v>23</v>
      </c>
      <c r="AR2514">
        <v>12</v>
      </c>
      <c r="AS2514" t="e">
        <v>#NAME?</v>
      </c>
      <c r="AT2514" t="e">
        <v>#NAME?</v>
      </c>
    </row>
    <row r="2515" spans="41:46" x14ac:dyDescent="0.35">
      <c r="AO2515" t="s">
        <v>40</v>
      </c>
      <c r="AP2515">
        <v>12</v>
      </c>
      <c r="AQ2515" t="s">
        <v>23</v>
      </c>
      <c r="AR2515">
        <v>12</v>
      </c>
      <c r="AS2515" t="e">
        <v>#NAME?</v>
      </c>
      <c r="AT2515" t="e">
        <v>#NAME?</v>
      </c>
    </row>
    <row r="2516" spans="41:46" x14ac:dyDescent="0.35">
      <c r="AO2516" t="s">
        <v>31</v>
      </c>
      <c r="AP2516">
        <v>12</v>
      </c>
      <c r="AQ2516" t="s">
        <v>23</v>
      </c>
      <c r="AR2516">
        <v>12</v>
      </c>
      <c r="AS2516" t="e">
        <v>#NAME?</v>
      </c>
      <c r="AT2516" t="e">
        <v>#NAME?</v>
      </c>
    </row>
    <row r="2517" spans="41:46" x14ac:dyDescent="0.35">
      <c r="AO2517" t="s">
        <v>29</v>
      </c>
      <c r="AP2517">
        <v>12</v>
      </c>
      <c r="AQ2517" t="s">
        <v>23</v>
      </c>
      <c r="AR2517">
        <v>12</v>
      </c>
      <c r="AS2517" t="e">
        <v>#NAME?</v>
      </c>
      <c r="AT2517" t="e">
        <v>#NAME?</v>
      </c>
    </row>
    <row r="2518" spans="41:46" x14ac:dyDescent="0.35">
      <c r="AO2518" t="s">
        <v>43</v>
      </c>
      <c r="AP2518">
        <v>12</v>
      </c>
      <c r="AQ2518" t="s">
        <v>23</v>
      </c>
      <c r="AR2518">
        <v>12</v>
      </c>
      <c r="AS2518" t="e">
        <v>#NAME?</v>
      </c>
      <c r="AT2518" t="e">
        <v>#NAME?</v>
      </c>
    </row>
    <row r="2519" spans="41:46" x14ac:dyDescent="0.35">
      <c r="AO2519" t="s">
        <v>43</v>
      </c>
      <c r="AP2519">
        <v>12</v>
      </c>
      <c r="AQ2519" t="s">
        <v>23</v>
      </c>
      <c r="AR2519">
        <v>12</v>
      </c>
      <c r="AS2519" t="e">
        <v>#NAME?</v>
      </c>
      <c r="AT2519" t="e">
        <v>#NAME?</v>
      </c>
    </row>
    <row r="2520" spans="41:46" x14ac:dyDescent="0.35">
      <c r="AO2520" t="s">
        <v>31</v>
      </c>
      <c r="AP2520">
        <v>12</v>
      </c>
      <c r="AQ2520" t="s">
        <v>23</v>
      </c>
      <c r="AR2520">
        <v>12</v>
      </c>
      <c r="AS2520" t="e">
        <v>#NAME?</v>
      </c>
      <c r="AT2520" t="e">
        <v>#NAME?</v>
      </c>
    </row>
    <row r="2521" spans="41:46" x14ac:dyDescent="0.35">
      <c r="AO2521" t="s">
        <v>40</v>
      </c>
      <c r="AP2521">
        <v>12</v>
      </c>
      <c r="AQ2521" t="s">
        <v>23</v>
      </c>
      <c r="AR2521">
        <v>12</v>
      </c>
      <c r="AS2521" t="e">
        <v>#NAME?</v>
      </c>
      <c r="AT2521" t="e">
        <v>#NAME?</v>
      </c>
    </row>
    <row r="2522" spans="41:46" x14ac:dyDescent="0.35">
      <c r="AO2522" t="s">
        <v>40</v>
      </c>
      <c r="AP2522">
        <v>12</v>
      </c>
      <c r="AQ2522" t="s">
        <v>23</v>
      </c>
      <c r="AR2522">
        <v>12</v>
      </c>
      <c r="AS2522" t="e">
        <v>#NAME?</v>
      </c>
      <c r="AT2522" t="e">
        <v>#NAME?</v>
      </c>
    </row>
    <row r="2523" spans="41:46" x14ac:dyDescent="0.35">
      <c r="AO2523" t="s">
        <v>40</v>
      </c>
      <c r="AP2523">
        <v>12</v>
      </c>
      <c r="AQ2523" t="s">
        <v>23</v>
      </c>
      <c r="AR2523">
        <v>12</v>
      </c>
      <c r="AS2523" t="e">
        <v>#NAME?</v>
      </c>
      <c r="AT2523" t="e">
        <v>#NAME?</v>
      </c>
    </row>
    <row r="2524" spans="41:46" x14ac:dyDescent="0.35">
      <c r="AO2524" t="s">
        <v>40</v>
      </c>
      <c r="AP2524">
        <v>12</v>
      </c>
      <c r="AQ2524" t="s">
        <v>23</v>
      </c>
      <c r="AR2524">
        <v>12</v>
      </c>
      <c r="AS2524" t="e">
        <v>#NAME?</v>
      </c>
      <c r="AT2524" t="e">
        <v>#NAME?</v>
      </c>
    </row>
    <row r="2525" spans="41:46" x14ac:dyDescent="0.35">
      <c r="AO2525" t="s">
        <v>43</v>
      </c>
      <c r="AP2525">
        <v>12</v>
      </c>
      <c r="AQ2525" t="s">
        <v>23</v>
      </c>
      <c r="AR2525">
        <v>12</v>
      </c>
      <c r="AS2525" t="e">
        <v>#NAME?</v>
      </c>
      <c r="AT2525" t="e">
        <v>#NAME?</v>
      </c>
    </row>
    <row r="2526" spans="41:46" x14ac:dyDescent="0.35">
      <c r="AO2526" t="s">
        <v>31</v>
      </c>
      <c r="AP2526">
        <v>12</v>
      </c>
      <c r="AQ2526" t="s">
        <v>23</v>
      </c>
      <c r="AR2526">
        <v>12</v>
      </c>
      <c r="AS2526" t="e">
        <v>#NAME?</v>
      </c>
      <c r="AT2526" t="e">
        <v>#NAME?</v>
      </c>
    </row>
    <row r="2527" spans="41:46" x14ac:dyDescent="0.35">
      <c r="AO2527" t="s">
        <v>21</v>
      </c>
      <c r="AP2527">
        <v>12</v>
      </c>
      <c r="AQ2527" t="s">
        <v>23</v>
      </c>
      <c r="AR2527">
        <v>12</v>
      </c>
      <c r="AS2527" t="e">
        <v>#NAME?</v>
      </c>
      <c r="AT2527" t="e">
        <v>#NAME?</v>
      </c>
    </row>
    <row r="2528" spans="41:46" x14ac:dyDescent="0.35">
      <c r="AO2528" t="s">
        <v>40</v>
      </c>
      <c r="AP2528">
        <v>12</v>
      </c>
      <c r="AQ2528" t="s">
        <v>23</v>
      </c>
      <c r="AR2528">
        <v>12</v>
      </c>
      <c r="AS2528" t="e">
        <v>#NAME?</v>
      </c>
      <c r="AT2528" t="e">
        <v>#NAME?</v>
      </c>
    </row>
    <row r="2529" spans="41:46" x14ac:dyDescent="0.35">
      <c r="AO2529" t="s">
        <v>40</v>
      </c>
      <c r="AP2529">
        <v>12</v>
      </c>
      <c r="AQ2529" t="s">
        <v>23</v>
      </c>
      <c r="AR2529">
        <v>12</v>
      </c>
      <c r="AS2529" t="e">
        <v>#NAME?</v>
      </c>
      <c r="AT2529" t="e">
        <v>#NAME?</v>
      </c>
    </row>
    <row r="2530" spans="41:46" x14ac:dyDescent="0.35">
      <c r="AO2530" t="s">
        <v>31</v>
      </c>
      <c r="AP2530">
        <v>12</v>
      </c>
      <c r="AQ2530" t="s">
        <v>23</v>
      </c>
      <c r="AR2530">
        <v>12</v>
      </c>
      <c r="AS2530" t="e">
        <v>#NAME?</v>
      </c>
      <c r="AT2530" t="e">
        <v>#NAME?</v>
      </c>
    </row>
    <row r="2531" spans="41:46" x14ac:dyDescent="0.35">
      <c r="AO2531" t="s">
        <v>29</v>
      </c>
      <c r="AP2531">
        <v>12</v>
      </c>
      <c r="AQ2531" t="s">
        <v>23</v>
      </c>
      <c r="AR2531">
        <v>12</v>
      </c>
      <c r="AS2531" t="e">
        <v>#NAME?</v>
      </c>
      <c r="AT2531" t="e">
        <v>#NAME?</v>
      </c>
    </row>
    <row r="2532" spans="41:46" x14ac:dyDescent="0.35">
      <c r="AO2532" t="s">
        <v>40</v>
      </c>
      <c r="AP2532">
        <v>12</v>
      </c>
      <c r="AQ2532" t="s">
        <v>23</v>
      </c>
      <c r="AR2532">
        <v>12</v>
      </c>
      <c r="AS2532" t="e">
        <v>#NAME?</v>
      </c>
      <c r="AT2532" t="e">
        <v>#NAME?</v>
      </c>
    </row>
    <row r="2533" spans="41:46" x14ac:dyDescent="0.35">
      <c r="AO2533" t="s">
        <v>29</v>
      </c>
      <c r="AP2533">
        <v>12</v>
      </c>
      <c r="AQ2533" t="s">
        <v>23</v>
      </c>
      <c r="AR2533">
        <v>12</v>
      </c>
      <c r="AS2533" t="e">
        <v>#NAME?</v>
      </c>
      <c r="AT2533" t="e">
        <v>#NAME?</v>
      </c>
    </row>
    <row r="2534" spans="41:46" x14ac:dyDescent="0.35">
      <c r="AO2534" t="s">
        <v>29</v>
      </c>
      <c r="AP2534">
        <v>12</v>
      </c>
      <c r="AQ2534" t="s">
        <v>23</v>
      </c>
      <c r="AR2534">
        <v>12</v>
      </c>
      <c r="AS2534" t="e">
        <v>#NAME?</v>
      </c>
      <c r="AT2534" t="e">
        <v>#NAME?</v>
      </c>
    </row>
    <row r="2535" spans="41:46" x14ac:dyDescent="0.35">
      <c r="AO2535" t="s">
        <v>31</v>
      </c>
      <c r="AP2535">
        <v>12</v>
      </c>
      <c r="AQ2535" t="s">
        <v>23</v>
      </c>
      <c r="AR2535">
        <v>12</v>
      </c>
      <c r="AS2535" t="e">
        <v>#NAME?</v>
      </c>
      <c r="AT2535" t="e">
        <v>#NAME?</v>
      </c>
    </row>
    <row r="2536" spans="41:46" x14ac:dyDescent="0.35">
      <c r="AO2536" t="s">
        <v>21</v>
      </c>
      <c r="AP2536">
        <v>12</v>
      </c>
      <c r="AQ2536" t="s">
        <v>23</v>
      </c>
      <c r="AR2536">
        <v>12</v>
      </c>
      <c r="AS2536" t="e">
        <v>#NAME?</v>
      </c>
      <c r="AT2536" t="e">
        <v>#NAME?</v>
      </c>
    </row>
    <row r="2537" spans="41:46" x14ac:dyDescent="0.35">
      <c r="AO2537" t="s">
        <v>31</v>
      </c>
      <c r="AP2537">
        <v>12</v>
      </c>
      <c r="AQ2537" t="s">
        <v>23</v>
      </c>
      <c r="AR2537">
        <v>12</v>
      </c>
      <c r="AS2537" t="e">
        <v>#NAME?</v>
      </c>
      <c r="AT2537" t="e">
        <v>#NAME?</v>
      </c>
    </row>
    <row r="2538" spans="41:46" x14ac:dyDescent="0.35">
      <c r="AO2538" t="s">
        <v>21</v>
      </c>
      <c r="AP2538">
        <v>12</v>
      </c>
      <c r="AQ2538" t="s">
        <v>23</v>
      </c>
      <c r="AR2538">
        <v>12</v>
      </c>
      <c r="AS2538" t="e">
        <v>#NAME?</v>
      </c>
      <c r="AT2538" t="e">
        <v>#NAME?</v>
      </c>
    </row>
    <row r="2539" spans="41:46" x14ac:dyDescent="0.35">
      <c r="AO2539" t="s">
        <v>21</v>
      </c>
      <c r="AP2539">
        <v>12</v>
      </c>
      <c r="AQ2539" t="s">
        <v>23</v>
      </c>
      <c r="AR2539">
        <v>12</v>
      </c>
      <c r="AS2539" t="e">
        <v>#NAME?</v>
      </c>
      <c r="AT2539" t="e">
        <v>#NAME?</v>
      </c>
    </row>
    <row r="2540" spans="41:46" x14ac:dyDescent="0.35">
      <c r="AO2540" t="s">
        <v>31</v>
      </c>
      <c r="AP2540">
        <v>12</v>
      </c>
      <c r="AQ2540" t="s">
        <v>23</v>
      </c>
      <c r="AR2540">
        <v>12</v>
      </c>
      <c r="AS2540" t="e">
        <v>#NAME?</v>
      </c>
      <c r="AT2540" t="e">
        <v>#NAME?</v>
      </c>
    </row>
    <row r="2541" spans="41:46" x14ac:dyDescent="0.35">
      <c r="AO2541" t="s">
        <v>40</v>
      </c>
      <c r="AP2541">
        <v>12</v>
      </c>
      <c r="AQ2541" t="s">
        <v>23</v>
      </c>
      <c r="AR2541">
        <v>12</v>
      </c>
      <c r="AS2541" t="e">
        <v>#NAME?</v>
      </c>
      <c r="AT2541" t="e">
        <v>#NAME?</v>
      </c>
    </row>
    <row r="2542" spans="41:46" x14ac:dyDescent="0.35">
      <c r="AO2542" t="s">
        <v>29</v>
      </c>
      <c r="AP2542">
        <v>12</v>
      </c>
      <c r="AQ2542" t="s">
        <v>23</v>
      </c>
      <c r="AR2542">
        <v>12</v>
      </c>
      <c r="AS2542" t="e">
        <v>#NAME?</v>
      </c>
      <c r="AT2542" t="e">
        <v>#NAME?</v>
      </c>
    </row>
    <row r="2543" spans="41:46" x14ac:dyDescent="0.35">
      <c r="AO2543" t="s">
        <v>29</v>
      </c>
      <c r="AP2543">
        <v>12</v>
      </c>
      <c r="AQ2543" t="s">
        <v>23</v>
      </c>
      <c r="AR2543">
        <v>12</v>
      </c>
      <c r="AS2543" t="e">
        <v>#NAME?</v>
      </c>
      <c r="AT2543" t="e">
        <v>#NAME?</v>
      </c>
    </row>
    <row r="2544" spans="41:46" x14ac:dyDescent="0.35">
      <c r="AO2544" t="s">
        <v>31</v>
      </c>
      <c r="AP2544">
        <v>11</v>
      </c>
      <c r="AQ2544" t="s">
        <v>23</v>
      </c>
      <c r="AR2544">
        <v>11</v>
      </c>
      <c r="AS2544" t="e">
        <v>#NAME?</v>
      </c>
      <c r="AT2544" t="e">
        <v>#NAME?</v>
      </c>
    </row>
    <row r="2545" spans="41:46" x14ac:dyDescent="0.35">
      <c r="AO2545" t="s">
        <v>40</v>
      </c>
      <c r="AP2545">
        <v>11</v>
      </c>
      <c r="AQ2545" t="s">
        <v>23</v>
      </c>
      <c r="AR2545">
        <v>11</v>
      </c>
      <c r="AS2545" t="e">
        <v>#NAME?</v>
      </c>
      <c r="AT2545" t="e">
        <v>#NAME?</v>
      </c>
    </row>
    <row r="2546" spans="41:46" x14ac:dyDescent="0.35">
      <c r="AO2546" t="s">
        <v>29</v>
      </c>
      <c r="AP2546">
        <v>11</v>
      </c>
      <c r="AQ2546" t="s">
        <v>23</v>
      </c>
      <c r="AR2546">
        <v>11</v>
      </c>
      <c r="AS2546" t="e">
        <v>#NAME?</v>
      </c>
      <c r="AT2546" t="e">
        <v>#NAME?</v>
      </c>
    </row>
    <row r="2547" spans="41:46" x14ac:dyDescent="0.35">
      <c r="AO2547" t="s">
        <v>43</v>
      </c>
      <c r="AP2547">
        <v>11</v>
      </c>
      <c r="AQ2547" t="s">
        <v>23</v>
      </c>
      <c r="AR2547">
        <v>11</v>
      </c>
      <c r="AS2547" t="e">
        <v>#NAME?</v>
      </c>
      <c r="AT2547" t="e">
        <v>#NAME?</v>
      </c>
    </row>
    <row r="2548" spans="41:46" x14ac:dyDescent="0.35">
      <c r="AO2548" t="s">
        <v>21</v>
      </c>
      <c r="AP2548">
        <v>11</v>
      </c>
      <c r="AQ2548" t="s">
        <v>23</v>
      </c>
      <c r="AR2548">
        <v>11</v>
      </c>
      <c r="AS2548" t="e">
        <v>#NAME?</v>
      </c>
      <c r="AT2548" t="e">
        <v>#NAME?</v>
      </c>
    </row>
    <row r="2549" spans="41:46" x14ac:dyDescent="0.35">
      <c r="AO2549" t="s">
        <v>29</v>
      </c>
      <c r="AP2549">
        <v>11</v>
      </c>
      <c r="AQ2549" t="s">
        <v>23</v>
      </c>
      <c r="AR2549">
        <v>11</v>
      </c>
      <c r="AS2549" t="e">
        <v>#NAME?</v>
      </c>
      <c r="AT2549" t="e">
        <v>#NAME?</v>
      </c>
    </row>
    <row r="2550" spans="41:46" x14ac:dyDescent="0.35">
      <c r="AO2550" t="s">
        <v>21</v>
      </c>
      <c r="AP2550">
        <v>11</v>
      </c>
      <c r="AQ2550" t="s">
        <v>23</v>
      </c>
      <c r="AR2550">
        <v>11</v>
      </c>
      <c r="AS2550" t="e">
        <v>#NAME?</v>
      </c>
      <c r="AT2550" t="e">
        <v>#NAME?</v>
      </c>
    </row>
    <row r="2551" spans="41:46" x14ac:dyDescent="0.35">
      <c r="AO2551" t="s">
        <v>43</v>
      </c>
      <c r="AP2551">
        <v>11</v>
      </c>
      <c r="AQ2551" t="s">
        <v>23</v>
      </c>
      <c r="AR2551">
        <v>11</v>
      </c>
      <c r="AS2551" t="e">
        <v>#NAME?</v>
      </c>
      <c r="AT2551" t="e">
        <v>#NAME?</v>
      </c>
    </row>
    <row r="2552" spans="41:46" x14ac:dyDescent="0.35">
      <c r="AO2552" t="s">
        <v>40</v>
      </c>
      <c r="AP2552">
        <v>11</v>
      </c>
      <c r="AQ2552" t="s">
        <v>23</v>
      </c>
      <c r="AR2552">
        <v>11</v>
      </c>
      <c r="AS2552" t="e">
        <v>#NAME?</v>
      </c>
      <c r="AT2552" t="e">
        <v>#NAME?</v>
      </c>
    </row>
    <row r="2553" spans="41:46" x14ac:dyDescent="0.35">
      <c r="AO2553" t="s">
        <v>43</v>
      </c>
      <c r="AP2553">
        <v>11</v>
      </c>
      <c r="AQ2553" t="s">
        <v>23</v>
      </c>
      <c r="AR2553">
        <v>11</v>
      </c>
      <c r="AS2553" t="e">
        <v>#NAME?</v>
      </c>
      <c r="AT2553" t="e">
        <v>#NAME?</v>
      </c>
    </row>
    <row r="2554" spans="41:46" x14ac:dyDescent="0.35">
      <c r="AO2554" t="s">
        <v>43</v>
      </c>
      <c r="AP2554">
        <v>11</v>
      </c>
      <c r="AQ2554" t="s">
        <v>23</v>
      </c>
      <c r="AR2554">
        <v>11</v>
      </c>
      <c r="AS2554" t="e">
        <v>#NAME?</v>
      </c>
      <c r="AT2554" t="e">
        <v>#NAME?</v>
      </c>
    </row>
    <row r="2555" spans="41:46" x14ac:dyDescent="0.35">
      <c r="AO2555" t="s">
        <v>21</v>
      </c>
      <c r="AP2555">
        <v>11</v>
      </c>
      <c r="AQ2555" t="s">
        <v>23</v>
      </c>
      <c r="AR2555">
        <v>11</v>
      </c>
      <c r="AS2555" t="e">
        <v>#NAME?</v>
      </c>
      <c r="AT2555" t="e">
        <v>#NAME?</v>
      </c>
    </row>
    <row r="2556" spans="41:46" x14ac:dyDescent="0.35">
      <c r="AO2556" t="s">
        <v>21</v>
      </c>
      <c r="AP2556">
        <v>11</v>
      </c>
      <c r="AQ2556" t="s">
        <v>23</v>
      </c>
      <c r="AR2556">
        <v>11</v>
      </c>
      <c r="AS2556" t="e">
        <v>#NAME?</v>
      </c>
      <c r="AT2556" t="e">
        <v>#NAME?</v>
      </c>
    </row>
    <row r="2557" spans="41:46" x14ac:dyDescent="0.35">
      <c r="AO2557" t="s">
        <v>40</v>
      </c>
      <c r="AP2557">
        <v>11</v>
      </c>
      <c r="AQ2557" t="s">
        <v>23</v>
      </c>
      <c r="AR2557">
        <v>11</v>
      </c>
      <c r="AS2557" t="e">
        <v>#NAME?</v>
      </c>
      <c r="AT2557" t="e">
        <v>#NAME?</v>
      </c>
    </row>
    <row r="2558" spans="41:46" x14ac:dyDescent="0.35">
      <c r="AO2558" t="s">
        <v>43</v>
      </c>
      <c r="AP2558">
        <v>11</v>
      </c>
      <c r="AQ2558" t="s">
        <v>23</v>
      </c>
      <c r="AR2558">
        <v>11</v>
      </c>
      <c r="AS2558" t="e">
        <v>#NAME?</v>
      </c>
      <c r="AT2558" t="e">
        <v>#NAME?</v>
      </c>
    </row>
    <row r="2559" spans="41:46" x14ac:dyDescent="0.35">
      <c r="AO2559" t="s">
        <v>21</v>
      </c>
      <c r="AP2559">
        <v>11</v>
      </c>
      <c r="AQ2559" t="s">
        <v>23</v>
      </c>
      <c r="AR2559">
        <v>11</v>
      </c>
      <c r="AS2559" t="e">
        <v>#NAME?</v>
      </c>
      <c r="AT2559" t="e">
        <v>#NAME?</v>
      </c>
    </row>
    <row r="2560" spans="41:46" x14ac:dyDescent="0.35">
      <c r="AO2560" t="s">
        <v>43</v>
      </c>
      <c r="AP2560">
        <v>11</v>
      </c>
      <c r="AQ2560" t="s">
        <v>23</v>
      </c>
      <c r="AR2560">
        <v>11</v>
      </c>
      <c r="AS2560" t="e">
        <v>#NAME?</v>
      </c>
      <c r="AT2560" t="e">
        <v>#NAME?</v>
      </c>
    </row>
    <row r="2561" spans="41:46" x14ac:dyDescent="0.35">
      <c r="AO2561" t="s">
        <v>21</v>
      </c>
      <c r="AP2561">
        <v>11</v>
      </c>
      <c r="AQ2561" t="s">
        <v>23</v>
      </c>
      <c r="AR2561">
        <v>11</v>
      </c>
      <c r="AS2561" t="e">
        <v>#NAME?</v>
      </c>
      <c r="AT2561" t="e">
        <v>#NAME?</v>
      </c>
    </row>
    <row r="2562" spans="41:46" x14ac:dyDescent="0.35">
      <c r="AO2562" t="s">
        <v>29</v>
      </c>
      <c r="AP2562">
        <v>11</v>
      </c>
      <c r="AQ2562" t="s">
        <v>23</v>
      </c>
      <c r="AR2562">
        <v>11</v>
      </c>
      <c r="AS2562" t="e">
        <v>#NAME?</v>
      </c>
      <c r="AT2562" t="e">
        <v>#NAME?</v>
      </c>
    </row>
    <row r="2563" spans="41:46" x14ac:dyDescent="0.35">
      <c r="AO2563" t="s">
        <v>31</v>
      </c>
      <c r="AP2563">
        <v>11</v>
      </c>
      <c r="AQ2563" t="s">
        <v>23</v>
      </c>
      <c r="AR2563">
        <v>11</v>
      </c>
      <c r="AS2563" t="e">
        <v>#NAME?</v>
      </c>
      <c r="AT2563" t="e">
        <v>#NAME?</v>
      </c>
    </row>
    <row r="2564" spans="41:46" x14ac:dyDescent="0.35">
      <c r="AO2564" t="s">
        <v>43</v>
      </c>
      <c r="AP2564">
        <v>11</v>
      </c>
      <c r="AQ2564" t="s">
        <v>23</v>
      </c>
      <c r="AR2564">
        <v>11</v>
      </c>
      <c r="AS2564" t="e">
        <v>#NAME?</v>
      </c>
      <c r="AT2564" t="e">
        <v>#NAME?</v>
      </c>
    </row>
    <row r="2565" spans="41:46" x14ac:dyDescent="0.35">
      <c r="AO2565" t="s">
        <v>40</v>
      </c>
      <c r="AP2565">
        <v>11</v>
      </c>
      <c r="AQ2565" t="s">
        <v>23</v>
      </c>
      <c r="AR2565">
        <v>11</v>
      </c>
      <c r="AS2565" t="e">
        <v>#NAME?</v>
      </c>
      <c r="AT2565" t="e">
        <v>#NAME?</v>
      </c>
    </row>
    <row r="2566" spans="41:46" x14ac:dyDescent="0.35">
      <c r="AO2566" t="s">
        <v>31</v>
      </c>
      <c r="AP2566">
        <v>11</v>
      </c>
      <c r="AQ2566" t="s">
        <v>23</v>
      </c>
      <c r="AR2566">
        <v>11</v>
      </c>
      <c r="AS2566" t="e">
        <v>#NAME?</v>
      </c>
      <c r="AT2566" t="e">
        <v>#NAME?</v>
      </c>
    </row>
    <row r="2567" spans="41:46" x14ac:dyDescent="0.35">
      <c r="AO2567" t="s">
        <v>31</v>
      </c>
      <c r="AP2567">
        <v>11</v>
      </c>
      <c r="AQ2567" t="s">
        <v>23</v>
      </c>
      <c r="AR2567">
        <v>11</v>
      </c>
      <c r="AS2567" t="e">
        <v>#NAME?</v>
      </c>
      <c r="AT2567" t="e">
        <v>#NAME?</v>
      </c>
    </row>
    <row r="2568" spans="41:46" x14ac:dyDescent="0.35">
      <c r="AO2568" t="s">
        <v>31</v>
      </c>
      <c r="AP2568">
        <v>11</v>
      </c>
      <c r="AQ2568" t="s">
        <v>23</v>
      </c>
      <c r="AR2568">
        <v>11</v>
      </c>
      <c r="AS2568" t="e">
        <v>#NAME?</v>
      </c>
      <c r="AT2568" t="e">
        <v>#NAME?</v>
      </c>
    </row>
    <row r="2569" spans="41:46" x14ac:dyDescent="0.35">
      <c r="AO2569" t="s">
        <v>21</v>
      </c>
      <c r="AP2569">
        <v>11</v>
      </c>
      <c r="AQ2569" t="s">
        <v>23</v>
      </c>
      <c r="AR2569">
        <v>11</v>
      </c>
      <c r="AS2569" t="e">
        <v>#NAME?</v>
      </c>
      <c r="AT2569" t="e">
        <v>#NAME?</v>
      </c>
    </row>
    <row r="2570" spans="41:46" x14ac:dyDescent="0.35">
      <c r="AO2570" t="s">
        <v>31</v>
      </c>
      <c r="AP2570">
        <v>11</v>
      </c>
      <c r="AQ2570" t="s">
        <v>23</v>
      </c>
      <c r="AR2570">
        <v>11</v>
      </c>
      <c r="AS2570" t="e">
        <v>#NAME?</v>
      </c>
      <c r="AT2570" t="e">
        <v>#NAME?</v>
      </c>
    </row>
    <row r="2571" spans="41:46" x14ac:dyDescent="0.35">
      <c r="AO2571" t="s">
        <v>29</v>
      </c>
      <c r="AP2571">
        <v>11</v>
      </c>
      <c r="AQ2571" t="s">
        <v>23</v>
      </c>
      <c r="AR2571">
        <v>11</v>
      </c>
      <c r="AS2571" t="e">
        <v>#NAME?</v>
      </c>
      <c r="AT2571" t="e">
        <v>#NAME?</v>
      </c>
    </row>
    <row r="2572" spans="41:46" x14ac:dyDescent="0.35">
      <c r="AO2572" t="s">
        <v>21</v>
      </c>
      <c r="AP2572">
        <v>11</v>
      </c>
      <c r="AQ2572" t="s">
        <v>23</v>
      </c>
      <c r="AR2572">
        <v>11</v>
      </c>
      <c r="AS2572" t="e">
        <v>#NAME?</v>
      </c>
      <c r="AT2572" t="e">
        <v>#NAME?</v>
      </c>
    </row>
    <row r="2573" spans="41:46" x14ac:dyDescent="0.35">
      <c r="AO2573" t="s">
        <v>21</v>
      </c>
      <c r="AP2573">
        <v>11</v>
      </c>
      <c r="AQ2573" t="s">
        <v>23</v>
      </c>
      <c r="AR2573">
        <v>11</v>
      </c>
      <c r="AS2573" t="e">
        <v>#NAME?</v>
      </c>
      <c r="AT2573" t="e">
        <v>#NAME?</v>
      </c>
    </row>
    <row r="2574" spans="41:46" x14ac:dyDescent="0.35">
      <c r="AO2574" t="s">
        <v>18</v>
      </c>
      <c r="AP2574">
        <v>9</v>
      </c>
      <c r="AQ2574" t="s">
        <v>20</v>
      </c>
      <c r="AR2574" t="e">
        <v>#NAME?</v>
      </c>
      <c r="AS2574" t="e">
        <v>#NAME?</v>
      </c>
      <c r="AT2574">
        <v>9</v>
      </c>
    </row>
    <row r="2575" spans="41:46" x14ac:dyDescent="0.35">
      <c r="AO2575" t="s">
        <v>40</v>
      </c>
      <c r="AP2575">
        <v>9</v>
      </c>
      <c r="AQ2575" t="s">
        <v>23</v>
      </c>
      <c r="AR2575">
        <v>9</v>
      </c>
      <c r="AS2575" t="e">
        <v>#NAME?</v>
      </c>
      <c r="AT2575" t="e">
        <v>#NAME?</v>
      </c>
    </row>
    <row r="2576" spans="41:46" x14ac:dyDescent="0.35">
      <c r="AO2576" t="s">
        <v>18</v>
      </c>
      <c r="AP2576">
        <v>9</v>
      </c>
      <c r="AQ2576" t="s">
        <v>20</v>
      </c>
      <c r="AR2576" t="e">
        <v>#NAME?</v>
      </c>
      <c r="AS2576" t="e">
        <v>#NAME?</v>
      </c>
      <c r="AT2576">
        <v>9</v>
      </c>
    </row>
    <row r="2577" spans="41:46" x14ac:dyDescent="0.35">
      <c r="AO2577" t="s">
        <v>31</v>
      </c>
      <c r="AP2577">
        <v>9</v>
      </c>
      <c r="AQ2577" t="s">
        <v>23</v>
      </c>
      <c r="AR2577">
        <v>9</v>
      </c>
      <c r="AS2577" t="e">
        <v>#NAME?</v>
      </c>
      <c r="AT2577" t="e">
        <v>#NAME?</v>
      </c>
    </row>
    <row r="2578" spans="41:46" x14ac:dyDescent="0.35">
      <c r="AO2578" t="s">
        <v>18</v>
      </c>
      <c r="AP2578">
        <v>9</v>
      </c>
      <c r="AQ2578" t="s">
        <v>20</v>
      </c>
      <c r="AR2578" t="e">
        <v>#NAME?</v>
      </c>
      <c r="AS2578" t="e">
        <v>#NAME?</v>
      </c>
      <c r="AT2578">
        <v>9</v>
      </c>
    </row>
    <row r="2579" spans="41:46" x14ac:dyDescent="0.35">
      <c r="AO2579" t="s">
        <v>41</v>
      </c>
      <c r="AP2579">
        <v>9</v>
      </c>
      <c r="AQ2579" t="s">
        <v>20</v>
      </c>
      <c r="AR2579" t="e">
        <v>#NAME?</v>
      </c>
      <c r="AS2579" t="e">
        <v>#NAME?</v>
      </c>
      <c r="AT2579">
        <v>9</v>
      </c>
    </row>
    <row r="2580" spans="41:46" x14ac:dyDescent="0.35">
      <c r="AO2580" t="s">
        <v>33</v>
      </c>
      <c r="AP2580">
        <v>9</v>
      </c>
      <c r="AQ2580" t="s">
        <v>20</v>
      </c>
      <c r="AR2580" t="e">
        <v>#NAME?</v>
      </c>
      <c r="AS2580" t="e">
        <v>#NAME?</v>
      </c>
      <c r="AT2580">
        <v>9</v>
      </c>
    </row>
    <row r="2581" spans="41:46" x14ac:dyDescent="0.35">
      <c r="AO2581" t="s">
        <v>18</v>
      </c>
      <c r="AP2581">
        <v>9</v>
      </c>
      <c r="AQ2581" t="s">
        <v>20</v>
      </c>
      <c r="AR2581" t="e">
        <v>#NAME?</v>
      </c>
      <c r="AS2581" t="e">
        <v>#NAME?</v>
      </c>
      <c r="AT2581">
        <v>9</v>
      </c>
    </row>
    <row r="2582" spans="41:46" x14ac:dyDescent="0.35">
      <c r="AO2582" t="s">
        <v>41</v>
      </c>
      <c r="AP2582">
        <v>9</v>
      </c>
      <c r="AQ2582" t="s">
        <v>20</v>
      </c>
      <c r="AR2582" t="e">
        <v>#NAME?</v>
      </c>
      <c r="AS2582" t="e">
        <v>#NAME?</v>
      </c>
      <c r="AT2582">
        <v>9</v>
      </c>
    </row>
    <row r="2583" spans="41:46" x14ac:dyDescent="0.35">
      <c r="AO2583" t="s">
        <v>43</v>
      </c>
      <c r="AP2583">
        <v>9</v>
      </c>
      <c r="AQ2583" t="s">
        <v>23</v>
      </c>
      <c r="AR2583">
        <v>9</v>
      </c>
      <c r="AS2583" t="e">
        <v>#NAME?</v>
      </c>
      <c r="AT2583" t="e">
        <v>#NAME?</v>
      </c>
    </row>
    <row r="2584" spans="41:46" x14ac:dyDescent="0.35">
      <c r="AO2584" t="s">
        <v>24</v>
      </c>
      <c r="AP2584">
        <v>9</v>
      </c>
      <c r="AQ2584" t="s">
        <v>20</v>
      </c>
      <c r="AR2584" t="e">
        <v>#NAME?</v>
      </c>
      <c r="AS2584" t="e">
        <v>#NAME?</v>
      </c>
      <c r="AT2584">
        <v>9</v>
      </c>
    </row>
    <row r="2585" spans="41:46" x14ac:dyDescent="0.35">
      <c r="AO2585" t="s">
        <v>40</v>
      </c>
      <c r="AP2585">
        <v>9</v>
      </c>
      <c r="AQ2585" t="s">
        <v>23</v>
      </c>
      <c r="AR2585">
        <v>9</v>
      </c>
      <c r="AS2585" t="e">
        <v>#NAME?</v>
      </c>
      <c r="AT2585" t="e">
        <v>#NAME?</v>
      </c>
    </row>
    <row r="2586" spans="41:46" x14ac:dyDescent="0.35">
      <c r="AO2586" t="s">
        <v>41</v>
      </c>
      <c r="AP2586">
        <v>9</v>
      </c>
      <c r="AQ2586" t="s">
        <v>20</v>
      </c>
      <c r="AR2586" t="e">
        <v>#NAME?</v>
      </c>
      <c r="AS2586" t="e">
        <v>#NAME?</v>
      </c>
      <c r="AT2586">
        <v>9</v>
      </c>
    </row>
    <row r="2587" spans="41:46" x14ac:dyDescent="0.35">
      <c r="AO2587" t="s">
        <v>31</v>
      </c>
      <c r="AP2587">
        <v>9</v>
      </c>
      <c r="AQ2587" t="s">
        <v>23</v>
      </c>
      <c r="AR2587">
        <v>9</v>
      </c>
      <c r="AS2587" t="e">
        <v>#NAME?</v>
      </c>
      <c r="AT2587" t="e">
        <v>#NAME?</v>
      </c>
    </row>
    <row r="2588" spans="41:46" x14ac:dyDescent="0.35">
      <c r="AO2588" t="s">
        <v>40</v>
      </c>
      <c r="AP2588">
        <v>9</v>
      </c>
      <c r="AQ2588" t="s">
        <v>23</v>
      </c>
      <c r="AR2588">
        <v>9</v>
      </c>
      <c r="AS2588" t="e">
        <v>#NAME?</v>
      </c>
      <c r="AT2588" t="e">
        <v>#NAME?</v>
      </c>
    </row>
    <row r="2589" spans="41:46" x14ac:dyDescent="0.35">
      <c r="AO2589" t="s">
        <v>21</v>
      </c>
      <c r="AP2589">
        <v>9</v>
      </c>
      <c r="AQ2589" t="s">
        <v>23</v>
      </c>
      <c r="AR2589">
        <v>9</v>
      </c>
      <c r="AS2589" t="e">
        <v>#NAME?</v>
      </c>
      <c r="AT2589" t="e">
        <v>#NAME?</v>
      </c>
    </row>
    <row r="2590" spans="41:46" x14ac:dyDescent="0.35">
      <c r="AO2590" t="s">
        <v>41</v>
      </c>
      <c r="AP2590">
        <v>9</v>
      </c>
      <c r="AQ2590" t="s">
        <v>20</v>
      </c>
      <c r="AR2590" t="e">
        <v>#NAME?</v>
      </c>
      <c r="AS2590" t="e">
        <v>#NAME?</v>
      </c>
      <c r="AT2590">
        <v>9</v>
      </c>
    </row>
    <row r="2591" spans="41:46" x14ac:dyDescent="0.35">
      <c r="AO2591" t="s">
        <v>29</v>
      </c>
      <c r="AP2591">
        <v>9</v>
      </c>
      <c r="AQ2591" t="s">
        <v>23</v>
      </c>
      <c r="AR2591">
        <v>9</v>
      </c>
      <c r="AS2591" t="e">
        <v>#NAME?</v>
      </c>
      <c r="AT2591" t="e">
        <v>#NAME?</v>
      </c>
    </row>
    <row r="2592" spans="41:46" x14ac:dyDescent="0.35">
      <c r="AO2592" t="s">
        <v>41</v>
      </c>
      <c r="AP2592">
        <v>9</v>
      </c>
      <c r="AQ2592" t="s">
        <v>20</v>
      </c>
      <c r="AR2592" t="e">
        <v>#NAME?</v>
      </c>
      <c r="AS2592" t="e">
        <v>#NAME?</v>
      </c>
      <c r="AT2592">
        <v>9</v>
      </c>
    </row>
    <row r="2593" spans="41:46" x14ac:dyDescent="0.35">
      <c r="AO2593" t="s">
        <v>29</v>
      </c>
      <c r="AP2593">
        <v>9</v>
      </c>
      <c r="AQ2593" t="s">
        <v>23</v>
      </c>
      <c r="AR2593">
        <v>9</v>
      </c>
      <c r="AS2593" t="e">
        <v>#NAME?</v>
      </c>
      <c r="AT2593" t="e">
        <v>#NAME?</v>
      </c>
    </row>
    <row r="2594" spans="41:46" x14ac:dyDescent="0.35">
      <c r="AO2594" t="s">
        <v>41</v>
      </c>
      <c r="AP2594">
        <v>9</v>
      </c>
      <c r="AQ2594" t="s">
        <v>20</v>
      </c>
      <c r="AR2594" t="e">
        <v>#NAME?</v>
      </c>
      <c r="AS2594" t="e">
        <v>#NAME?</v>
      </c>
      <c r="AT2594">
        <v>9</v>
      </c>
    </row>
    <row r="2595" spans="41:46" x14ac:dyDescent="0.35">
      <c r="AO2595" t="s">
        <v>18</v>
      </c>
      <c r="AP2595">
        <v>9</v>
      </c>
      <c r="AQ2595" t="s">
        <v>20</v>
      </c>
      <c r="AR2595" t="e">
        <v>#NAME?</v>
      </c>
      <c r="AS2595" t="e">
        <v>#NAME?</v>
      </c>
      <c r="AT2595">
        <v>9</v>
      </c>
    </row>
    <row r="2596" spans="41:46" x14ac:dyDescent="0.35">
      <c r="AO2596" t="s">
        <v>40</v>
      </c>
      <c r="AP2596">
        <v>9</v>
      </c>
      <c r="AQ2596" t="s">
        <v>23</v>
      </c>
      <c r="AR2596">
        <v>9</v>
      </c>
      <c r="AS2596" t="e">
        <v>#NAME?</v>
      </c>
      <c r="AT2596" t="e">
        <v>#NAME?</v>
      </c>
    </row>
    <row r="2597" spans="41:46" x14ac:dyDescent="0.35">
      <c r="AO2597" t="s">
        <v>39</v>
      </c>
      <c r="AP2597">
        <v>9</v>
      </c>
      <c r="AQ2597" t="s">
        <v>20</v>
      </c>
      <c r="AR2597" t="e">
        <v>#NAME?</v>
      </c>
      <c r="AS2597" t="e">
        <v>#NAME?</v>
      </c>
      <c r="AT2597">
        <v>9</v>
      </c>
    </row>
    <row r="2598" spans="41:46" x14ac:dyDescent="0.35">
      <c r="AO2598" t="s">
        <v>24</v>
      </c>
      <c r="AP2598">
        <v>9</v>
      </c>
      <c r="AQ2598" t="s">
        <v>20</v>
      </c>
      <c r="AR2598" t="e">
        <v>#NAME?</v>
      </c>
      <c r="AS2598" t="e">
        <v>#NAME?</v>
      </c>
      <c r="AT2598">
        <v>9</v>
      </c>
    </row>
    <row r="2599" spans="41:46" x14ac:dyDescent="0.35">
      <c r="AO2599" t="s">
        <v>31</v>
      </c>
      <c r="AP2599">
        <v>9</v>
      </c>
      <c r="AQ2599" t="s">
        <v>23</v>
      </c>
      <c r="AR2599">
        <v>9</v>
      </c>
      <c r="AS2599" t="e">
        <v>#NAME?</v>
      </c>
      <c r="AT2599" t="e">
        <v>#NAME?</v>
      </c>
    </row>
    <row r="2600" spans="41:46" x14ac:dyDescent="0.35">
      <c r="AO2600" t="s">
        <v>39</v>
      </c>
      <c r="AP2600">
        <v>9</v>
      </c>
      <c r="AQ2600" t="s">
        <v>20</v>
      </c>
      <c r="AR2600" t="e">
        <v>#NAME?</v>
      </c>
      <c r="AS2600" t="e">
        <v>#NAME?</v>
      </c>
      <c r="AT2600">
        <v>9</v>
      </c>
    </row>
    <row r="2601" spans="41:46" x14ac:dyDescent="0.35">
      <c r="AO2601" t="s">
        <v>43</v>
      </c>
      <c r="AP2601">
        <v>9</v>
      </c>
      <c r="AQ2601" t="s">
        <v>23</v>
      </c>
      <c r="AR2601">
        <v>9</v>
      </c>
      <c r="AS2601" t="e">
        <v>#NAME?</v>
      </c>
      <c r="AT2601" t="e">
        <v>#NAME?</v>
      </c>
    </row>
    <row r="2602" spans="41:46" x14ac:dyDescent="0.35">
      <c r="AO2602" t="s">
        <v>41</v>
      </c>
      <c r="AP2602">
        <v>9</v>
      </c>
      <c r="AQ2602" t="s">
        <v>20</v>
      </c>
      <c r="AR2602" t="e">
        <v>#NAME?</v>
      </c>
      <c r="AS2602" t="e">
        <v>#NAME?</v>
      </c>
      <c r="AT2602">
        <v>9</v>
      </c>
    </row>
    <row r="2603" spans="41:46" x14ac:dyDescent="0.35">
      <c r="AO2603" t="s">
        <v>21</v>
      </c>
      <c r="AP2603">
        <v>9</v>
      </c>
      <c r="AQ2603" t="s">
        <v>23</v>
      </c>
      <c r="AR2603">
        <v>9</v>
      </c>
      <c r="AS2603" t="e">
        <v>#NAME?</v>
      </c>
      <c r="AT2603" t="e">
        <v>#NAME?</v>
      </c>
    </row>
    <row r="2604" spans="41:46" x14ac:dyDescent="0.35">
      <c r="AO2604" t="s">
        <v>40</v>
      </c>
      <c r="AP2604">
        <v>9</v>
      </c>
      <c r="AQ2604" t="s">
        <v>23</v>
      </c>
      <c r="AR2604">
        <v>9</v>
      </c>
      <c r="AS2604" t="e">
        <v>#NAME?</v>
      </c>
      <c r="AT2604" t="e">
        <v>#NAME?</v>
      </c>
    </row>
    <row r="2605" spans="41:46" x14ac:dyDescent="0.35">
      <c r="AO2605" t="s">
        <v>39</v>
      </c>
      <c r="AP2605">
        <v>9</v>
      </c>
      <c r="AQ2605" t="s">
        <v>20</v>
      </c>
      <c r="AR2605" t="e">
        <v>#NAME?</v>
      </c>
      <c r="AS2605" t="e">
        <v>#NAME?</v>
      </c>
      <c r="AT2605">
        <v>9</v>
      </c>
    </row>
    <row r="2606" spans="41:46" x14ac:dyDescent="0.35">
      <c r="AO2606" t="s">
        <v>29</v>
      </c>
      <c r="AP2606">
        <v>9</v>
      </c>
      <c r="AQ2606" t="s">
        <v>23</v>
      </c>
      <c r="AR2606">
        <v>9</v>
      </c>
      <c r="AS2606" t="e">
        <v>#NAME?</v>
      </c>
      <c r="AT2606" t="e">
        <v>#NAME?</v>
      </c>
    </row>
    <row r="2607" spans="41:46" x14ac:dyDescent="0.35">
      <c r="AO2607" t="s">
        <v>31</v>
      </c>
      <c r="AP2607">
        <v>9</v>
      </c>
      <c r="AQ2607" t="s">
        <v>23</v>
      </c>
      <c r="AR2607">
        <v>9</v>
      </c>
      <c r="AS2607" t="e">
        <v>#NAME?</v>
      </c>
      <c r="AT2607" t="e">
        <v>#NAME?</v>
      </c>
    </row>
    <row r="2608" spans="41:46" x14ac:dyDescent="0.35">
      <c r="AO2608" t="s">
        <v>33</v>
      </c>
      <c r="AP2608">
        <v>9</v>
      </c>
      <c r="AQ2608" t="s">
        <v>20</v>
      </c>
      <c r="AR2608" t="e">
        <v>#NAME?</v>
      </c>
      <c r="AS2608" t="e">
        <v>#NAME?</v>
      </c>
      <c r="AT2608">
        <v>9</v>
      </c>
    </row>
    <row r="2609" spans="41:46" x14ac:dyDescent="0.35">
      <c r="AO2609" t="s">
        <v>18</v>
      </c>
      <c r="AP2609">
        <v>9</v>
      </c>
      <c r="AQ2609" t="s">
        <v>20</v>
      </c>
      <c r="AR2609" t="e">
        <v>#NAME?</v>
      </c>
      <c r="AS2609" t="e">
        <v>#NAME?</v>
      </c>
      <c r="AT2609">
        <v>9</v>
      </c>
    </row>
    <row r="2610" spans="41:46" x14ac:dyDescent="0.35">
      <c r="AO2610" t="s">
        <v>40</v>
      </c>
      <c r="AP2610">
        <v>9</v>
      </c>
      <c r="AQ2610" t="s">
        <v>23</v>
      </c>
      <c r="AR2610">
        <v>9</v>
      </c>
      <c r="AS2610" t="e">
        <v>#NAME?</v>
      </c>
      <c r="AT2610" t="e">
        <v>#NAME?</v>
      </c>
    </row>
    <row r="2611" spans="41:46" x14ac:dyDescent="0.35">
      <c r="AO2611" t="s">
        <v>43</v>
      </c>
      <c r="AP2611">
        <v>9</v>
      </c>
      <c r="AQ2611" t="s">
        <v>23</v>
      </c>
      <c r="AR2611">
        <v>9</v>
      </c>
      <c r="AS2611" t="e">
        <v>#NAME?</v>
      </c>
      <c r="AT2611" t="e">
        <v>#NAME?</v>
      </c>
    </row>
    <row r="2612" spans="41:46" x14ac:dyDescent="0.35">
      <c r="AO2612" t="s">
        <v>21</v>
      </c>
      <c r="AP2612">
        <v>9</v>
      </c>
      <c r="AQ2612" t="s">
        <v>23</v>
      </c>
      <c r="AR2612">
        <v>9</v>
      </c>
      <c r="AS2612" t="e">
        <v>#NAME?</v>
      </c>
      <c r="AT2612" t="e">
        <v>#NAME?</v>
      </c>
    </row>
    <row r="2613" spans="41:46" x14ac:dyDescent="0.35">
      <c r="AO2613" t="s">
        <v>24</v>
      </c>
      <c r="AP2613">
        <v>9</v>
      </c>
      <c r="AQ2613" t="s">
        <v>20</v>
      </c>
      <c r="AR2613" t="e">
        <v>#NAME?</v>
      </c>
      <c r="AS2613" t="e">
        <v>#NAME?</v>
      </c>
      <c r="AT2613">
        <v>9</v>
      </c>
    </row>
    <row r="2614" spans="41:46" x14ac:dyDescent="0.35">
      <c r="AO2614" t="s">
        <v>21</v>
      </c>
      <c r="AP2614">
        <v>9</v>
      </c>
      <c r="AQ2614" t="s">
        <v>23</v>
      </c>
      <c r="AR2614">
        <v>9</v>
      </c>
      <c r="AS2614" t="e">
        <v>#NAME?</v>
      </c>
      <c r="AT2614" t="e">
        <v>#NAME?</v>
      </c>
    </row>
    <row r="2615" spans="41:46" x14ac:dyDescent="0.35">
      <c r="AO2615" t="s">
        <v>18</v>
      </c>
      <c r="AP2615">
        <v>9</v>
      </c>
      <c r="AQ2615" t="s">
        <v>20</v>
      </c>
      <c r="AR2615" t="e">
        <v>#NAME?</v>
      </c>
      <c r="AS2615" t="e">
        <v>#NAME?</v>
      </c>
      <c r="AT2615">
        <v>9</v>
      </c>
    </row>
    <row r="2616" spans="41:46" x14ac:dyDescent="0.35">
      <c r="AO2616" t="s">
        <v>24</v>
      </c>
      <c r="AP2616">
        <v>9</v>
      </c>
      <c r="AQ2616" t="s">
        <v>20</v>
      </c>
      <c r="AR2616" t="e">
        <v>#NAME?</v>
      </c>
      <c r="AS2616" t="e">
        <v>#NAME?</v>
      </c>
      <c r="AT2616">
        <v>9</v>
      </c>
    </row>
    <row r="2617" spans="41:46" x14ac:dyDescent="0.35">
      <c r="AO2617" t="s">
        <v>43</v>
      </c>
      <c r="AP2617">
        <v>9</v>
      </c>
      <c r="AQ2617" t="s">
        <v>23</v>
      </c>
      <c r="AR2617">
        <v>9</v>
      </c>
      <c r="AS2617" t="e">
        <v>#NAME?</v>
      </c>
      <c r="AT2617" t="e">
        <v>#NAME?</v>
      </c>
    </row>
    <row r="2618" spans="41:46" x14ac:dyDescent="0.35">
      <c r="AO2618" t="s">
        <v>43</v>
      </c>
      <c r="AP2618">
        <v>9</v>
      </c>
      <c r="AQ2618" t="s">
        <v>23</v>
      </c>
      <c r="AR2618">
        <v>9</v>
      </c>
      <c r="AS2618" t="e">
        <v>#NAME?</v>
      </c>
      <c r="AT2618" t="e">
        <v>#NAME?</v>
      </c>
    </row>
    <row r="2619" spans="41:46" x14ac:dyDescent="0.35">
      <c r="AO2619" t="s">
        <v>18</v>
      </c>
      <c r="AP2619">
        <v>9</v>
      </c>
      <c r="AQ2619" t="s">
        <v>20</v>
      </c>
      <c r="AR2619" t="e">
        <v>#NAME?</v>
      </c>
      <c r="AS2619" t="e">
        <v>#NAME?</v>
      </c>
      <c r="AT2619">
        <v>9</v>
      </c>
    </row>
    <row r="2620" spans="41:46" x14ac:dyDescent="0.35">
      <c r="AO2620" t="s">
        <v>40</v>
      </c>
      <c r="AP2620">
        <v>9</v>
      </c>
      <c r="AQ2620" t="s">
        <v>23</v>
      </c>
      <c r="AR2620">
        <v>9</v>
      </c>
      <c r="AS2620" t="e">
        <v>#NAME?</v>
      </c>
      <c r="AT2620" t="e">
        <v>#NAME?</v>
      </c>
    </row>
    <row r="2621" spans="41:46" x14ac:dyDescent="0.35">
      <c r="AO2621" t="s">
        <v>18</v>
      </c>
      <c r="AP2621">
        <v>9</v>
      </c>
      <c r="AQ2621" t="s">
        <v>20</v>
      </c>
      <c r="AR2621" t="e">
        <v>#NAME?</v>
      </c>
      <c r="AS2621" t="e">
        <v>#NAME?</v>
      </c>
      <c r="AT2621">
        <v>9</v>
      </c>
    </row>
    <row r="2622" spans="41:46" x14ac:dyDescent="0.35">
      <c r="AO2622" t="s">
        <v>31</v>
      </c>
      <c r="AP2622">
        <v>9</v>
      </c>
      <c r="AQ2622" t="s">
        <v>23</v>
      </c>
      <c r="AR2622">
        <v>9</v>
      </c>
      <c r="AS2622" t="e">
        <v>#NAME?</v>
      </c>
      <c r="AT2622" t="e">
        <v>#NAME?</v>
      </c>
    </row>
    <row r="2623" spans="41:46" x14ac:dyDescent="0.35">
      <c r="AO2623" t="s">
        <v>29</v>
      </c>
      <c r="AP2623">
        <v>9</v>
      </c>
      <c r="AQ2623" t="s">
        <v>23</v>
      </c>
      <c r="AR2623">
        <v>9</v>
      </c>
      <c r="AS2623" t="e">
        <v>#NAME?</v>
      </c>
      <c r="AT2623" t="e">
        <v>#NAME?</v>
      </c>
    </row>
    <row r="2624" spans="41:46" x14ac:dyDescent="0.35">
      <c r="AO2624" t="s">
        <v>31</v>
      </c>
      <c r="AP2624">
        <v>9</v>
      </c>
      <c r="AQ2624" t="s">
        <v>23</v>
      </c>
      <c r="AR2624">
        <v>9</v>
      </c>
      <c r="AS2624" t="e">
        <v>#NAME?</v>
      </c>
      <c r="AT2624" t="e">
        <v>#NAME?</v>
      </c>
    </row>
    <row r="2625" spans="41:46" x14ac:dyDescent="0.35">
      <c r="AO2625" t="s">
        <v>31</v>
      </c>
      <c r="AP2625">
        <v>9</v>
      </c>
      <c r="AQ2625" t="s">
        <v>23</v>
      </c>
      <c r="AR2625">
        <v>9</v>
      </c>
      <c r="AS2625" t="e">
        <v>#NAME?</v>
      </c>
      <c r="AT2625" t="e">
        <v>#NAME?</v>
      </c>
    </row>
    <row r="2626" spans="41:46" x14ac:dyDescent="0.35">
      <c r="AO2626" t="s">
        <v>29</v>
      </c>
      <c r="AP2626">
        <v>9</v>
      </c>
      <c r="AQ2626" t="s">
        <v>23</v>
      </c>
      <c r="AR2626">
        <v>9</v>
      </c>
      <c r="AS2626" t="e">
        <v>#NAME?</v>
      </c>
      <c r="AT2626" t="e">
        <v>#NAME?</v>
      </c>
    </row>
    <row r="2627" spans="41:46" x14ac:dyDescent="0.35">
      <c r="AO2627" t="s">
        <v>24</v>
      </c>
      <c r="AP2627">
        <v>9</v>
      </c>
      <c r="AQ2627" t="s">
        <v>20</v>
      </c>
      <c r="AR2627" t="e">
        <v>#NAME?</v>
      </c>
      <c r="AS2627" t="e">
        <v>#NAME?</v>
      </c>
      <c r="AT2627">
        <v>9</v>
      </c>
    </row>
    <row r="2628" spans="41:46" x14ac:dyDescent="0.35">
      <c r="AO2628" t="s">
        <v>18</v>
      </c>
      <c r="AP2628">
        <v>9</v>
      </c>
      <c r="AQ2628" t="s">
        <v>20</v>
      </c>
      <c r="AR2628" t="e">
        <v>#NAME?</v>
      </c>
      <c r="AS2628" t="e">
        <v>#NAME?</v>
      </c>
      <c r="AT2628">
        <v>9</v>
      </c>
    </row>
    <row r="2629" spans="41:46" x14ac:dyDescent="0.35">
      <c r="AO2629" t="s">
        <v>21</v>
      </c>
      <c r="AP2629">
        <v>9</v>
      </c>
      <c r="AQ2629" t="s">
        <v>23</v>
      </c>
      <c r="AR2629">
        <v>9</v>
      </c>
      <c r="AS2629" t="e">
        <v>#NAME?</v>
      </c>
      <c r="AT2629" t="e">
        <v>#NAME?</v>
      </c>
    </row>
    <row r="2630" spans="41:46" x14ac:dyDescent="0.35">
      <c r="AO2630" t="s">
        <v>39</v>
      </c>
      <c r="AP2630">
        <v>9</v>
      </c>
      <c r="AQ2630" t="s">
        <v>20</v>
      </c>
      <c r="AR2630" t="e">
        <v>#NAME?</v>
      </c>
      <c r="AS2630" t="e">
        <v>#NAME?</v>
      </c>
      <c r="AT2630">
        <v>9</v>
      </c>
    </row>
    <row r="2631" spans="41:46" x14ac:dyDescent="0.35">
      <c r="AO2631" t="s">
        <v>21</v>
      </c>
      <c r="AP2631">
        <v>9</v>
      </c>
      <c r="AQ2631" t="s">
        <v>23</v>
      </c>
      <c r="AR2631">
        <v>9</v>
      </c>
      <c r="AS2631" t="e">
        <v>#NAME?</v>
      </c>
      <c r="AT2631" t="e">
        <v>#NAME?</v>
      </c>
    </row>
    <row r="2632" spans="41:46" x14ac:dyDescent="0.35">
      <c r="AO2632" t="s">
        <v>33</v>
      </c>
      <c r="AP2632">
        <v>9</v>
      </c>
      <c r="AQ2632" t="s">
        <v>20</v>
      </c>
      <c r="AR2632" t="e">
        <v>#NAME?</v>
      </c>
      <c r="AS2632" t="e">
        <v>#NAME?</v>
      </c>
      <c r="AT2632">
        <v>9</v>
      </c>
    </row>
    <row r="2633" spans="41:46" x14ac:dyDescent="0.35">
      <c r="AO2633" t="s">
        <v>41</v>
      </c>
      <c r="AP2633">
        <v>9</v>
      </c>
      <c r="AQ2633" t="s">
        <v>20</v>
      </c>
      <c r="AR2633" t="e">
        <v>#NAME?</v>
      </c>
      <c r="AS2633" t="e">
        <v>#NAME?</v>
      </c>
      <c r="AT2633">
        <v>9</v>
      </c>
    </row>
    <row r="2634" spans="41:46" x14ac:dyDescent="0.35">
      <c r="AO2634" t="s">
        <v>41</v>
      </c>
      <c r="AP2634">
        <v>9</v>
      </c>
      <c r="AQ2634" t="s">
        <v>20</v>
      </c>
      <c r="AR2634" t="e">
        <v>#NAME?</v>
      </c>
      <c r="AS2634" t="e">
        <v>#NAME?</v>
      </c>
      <c r="AT2634">
        <v>9</v>
      </c>
    </row>
    <row r="2635" spans="41:46" x14ac:dyDescent="0.35">
      <c r="AO2635" t="s">
        <v>29</v>
      </c>
      <c r="AP2635">
        <v>9</v>
      </c>
      <c r="AQ2635" t="s">
        <v>23</v>
      </c>
      <c r="AR2635">
        <v>9</v>
      </c>
      <c r="AS2635" t="e">
        <v>#NAME?</v>
      </c>
      <c r="AT2635" t="e">
        <v>#NAME?</v>
      </c>
    </row>
    <row r="2636" spans="41:46" x14ac:dyDescent="0.35">
      <c r="AO2636" t="s">
        <v>40</v>
      </c>
      <c r="AP2636">
        <v>9</v>
      </c>
      <c r="AQ2636" t="s">
        <v>23</v>
      </c>
      <c r="AR2636">
        <v>9</v>
      </c>
      <c r="AS2636" t="e">
        <v>#NAME?</v>
      </c>
      <c r="AT2636" t="e">
        <v>#NAME?</v>
      </c>
    </row>
    <row r="2637" spans="41:46" x14ac:dyDescent="0.35">
      <c r="AO2637" t="s">
        <v>33</v>
      </c>
      <c r="AP2637">
        <v>9</v>
      </c>
      <c r="AQ2637" t="s">
        <v>20</v>
      </c>
      <c r="AR2637" t="e">
        <v>#NAME?</v>
      </c>
      <c r="AS2637" t="e">
        <v>#NAME?</v>
      </c>
      <c r="AT2637">
        <v>9</v>
      </c>
    </row>
    <row r="2638" spans="41:46" x14ac:dyDescent="0.35">
      <c r="AO2638" t="s">
        <v>31</v>
      </c>
      <c r="AP2638">
        <v>9</v>
      </c>
      <c r="AQ2638" t="s">
        <v>23</v>
      </c>
      <c r="AR2638">
        <v>9</v>
      </c>
      <c r="AS2638" t="e">
        <v>#NAME?</v>
      </c>
      <c r="AT2638" t="e">
        <v>#NAME?</v>
      </c>
    </row>
    <row r="2639" spans="41:46" x14ac:dyDescent="0.35">
      <c r="AO2639" t="s">
        <v>33</v>
      </c>
      <c r="AP2639">
        <v>8</v>
      </c>
      <c r="AQ2639" t="s">
        <v>20</v>
      </c>
      <c r="AR2639" t="e">
        <v>#NAME?</v>
      </c>
      <c r="AS2639" t="e">
        <v>#NAME?</v>
      </c>
      <c r="AT2639">
        <v>8</v>
      </c>
    </row>
    <row r="2640" spans="41:46" x14ac:dyDescent="0.35">
      <c r="AO2640" t="s">
        <v>40</v>
      </c>
      <c r="AP2640">
        <v>8</v>
      </c>
      <c r="AQ2640" t="s">
        <v>23</v>
      </c>
      <c r="AR2640">
        <v>8</v>
      </c>
      <c r="AS2640" t="e">
        <v>#NAME?</v>
      </c>
      <c r="AT2640" t="e">
        <v>#NAME?</v>
      </c>
    </row>
    <row r="2641" spans="41:46" x14ac:dyDescent="0.35">
      <c r="AO2641" t="s">
        <v>29</v>
      </c>
      <c r="AP2641">
        <v>8</v>
      </c>
      <c r="AQ2641" t="s">
        <v>23</v>
      </c>
      <c r="AR2641">
        <v>8</v>
      </c>
      <c r="AS2641" t="e">
        <v>#NAME?</v>
      </c>
      <c r="AT2641" t="e">
        <v>#NAME?</v>
      </c>
    </row>
    <row r="2642" spans="41:46" x14ac:dyDescent="0.35">
      <c r="AO2642" t="s">
        <v>18</v>
      </c>
      <c r="AP2642">
        <v>8</v>
      </c>
      <c r="AQ2642" t="s">
        <v>20</v>
      </c>
      <c r="AR2642" t="e">
        <v>#NAME?</v>
      </c>
      <c r="AS2642" t="e">
        <v>#NAME?</v>
      </c>
      <c r="AT2642">
        <v>8</v>
      </c>
    </row>
    <row r="2643" spans="41:46" x14ac:dyDescent="0.35">
      <c r="AO2643" t="s">
        <v>24</v>
      </c>
      <c r="AP2643">
        <v>8</v>
      </c>
      <c r="AQ2643" t="s">
        <v>20</v>
      </c>
      <c r="AR2643" t="e">
        <v>#NAME?</v>
      </c>
      <c r="AS2643" t="e">
        <v>#NAME?</v>
      </c>
      <c r="AT2643">
        <v>8</v>
      </c>
    </row>
    <row r="2644" spans="41:46" x14ac:dyDescent="0.35">
      <c r="AO2644" t="s">
        <v>41</v>
      </c>
      <c r="AP2644">
        <v>8</v>
      </c>
      <c r="AQ2644" t="s">
        <v>20</v>
      </c>
      <c r="AR2644" t="e">
        <v>#NAME?</v>
      </c>
      <c r="AS2644" t="e">
        <v>#NAME?</v>
      </c>
      <c r="AT2644">
        <v>8</v>
      </c>
    </row>
    <row r="2645" spans="41:46" x14ac:dyDescent="0.35">
      <c r="AO2645" t="s">
        <v>24</v>
      </c>
      <c r="AP2645">
        <v>8</v>
      </c>
      <c r="AQ2645" t="s">
        <v>20</v>
      </c>
      <c r="AR2645" t="e">
        <v>#NAME?</v>
      </c>
      <c r="AS2645" t="e">
        <v>#NAME?</v>
      </c>
      <c r="AT2645">
        <v>8</v>
      </c>
    </row>
    <row r="2646" spans="41:46" x14ac:dyDescent="0.35">
      <c r="AO2646" t="s">
        <v>18</v>
      </c>
      <c r="AP2646">
        <v>8</v>
      </c>
      <c r="AQ2646" t="s">
        <v>20</v>
      </c>
      <c r="AR2646" t="e">
        <v>#NAME?</v>
      </c>
      <c r="AS2646" t="e">
        <v>#NAME?</v>
      </c>
      <c r="AT2646">
        <v>8</v>
      </c>
    </row>
    <row r="2647" spans="41:46" x14ac:dyDescent="0.35">
      <c r="AO2647" t="s">
        <v>31</v>
      </c>
      <c r="AP2647">
        <v>8</v>
      </c>
      <c r="AQ2647" t="s">
        <v>23</v>
      </c>
      <c r="AR2647">
        <v>8</v>
      </c>
      <c r="AS2647" t="e">
        <v>#NAME?</v>
      </c>
      <c r="AT2647" t="e">
        <v>#NAME?</v>
      </c>
    </row>
    <row r="2648" spans="41:46" x14ac:dyDescent="0.35">
      <c r="AO2648" t="s">
        <v>31</v>
      </c>
      <c r="AP2648">
        <v>8</v>
      </c>
      <c r="AQ2648" t="s">
        <v>23</v>
      </c>
      <c r="AR2648">
        <v>8</v>
      </c>
      <c r="AS2648" t="e">
        <v>#NAME?</v>
      </c>
      <c r="AT2648" t="e">
        <v>#NAME?</v>
      </c>
    </row>
    <row r="2649" spans="41:46" x14ac:dyDescent="0.35">
      <c r="AO2649" t="s">
        <v>39</v>
      </c>
      <c r="AP2649">
        <v>8</v>
      </c>
      <c r="AQ2649" t="s">
        <v>20</v>
      </c>
      <c r="AR2649" t="e">
        <v>#NAME?</v>
      </c>
      <c r="AS2649" t="e">
        <v>#NAME?</v>
      </c>
      <c r="AT2649">
        <v>8</v>
      </c>
    </row>
    <row r="2650" spans="41:46" x14ac:dyDescent="0.35">
      <c r="AO2650" t="s">
        <v>31</v>
      </c>
      <c r="AP2650">
        <v>8</v>
      </c>
      <c r="AQ2650" t="s">
        <v>23</v>
      </c>
      <c r="AR2650">
        <v>8</v>
      </c>
      <c r="AS2650" t="e">
        <v>#NAME?</v>
      </c>
      <c r="AT2650" t="e">
        <v>#NAME?</v>
      </c>
    </row>
    <row r="2651" spans="41:46" x14ac:dyDescent="0.35">
      <c r="AO2651" t="s">
        <v>31</v>
      </c>
      <c r="AP2651">
        <v>8</v>
      </c>
      <c r="AQ2651" t="s">
        <v>23</v>
      </c>
      <c r="AR2651">
        <v>8</v>
      </c>
      <c r="AS2651" t="e">
        <v>#NAME?</v>
      </c>
      <c r="AT2651" t="e">
        <v>#NAME?</v>
      </c>
    </row>
    <row r="2652" spans="41:46" x14ac:dyDescent="0.35">
      <c r="AO2652" t="s">
        <v>33</v>
      </c>
      <c r="AP2652">
        <v>8</v>
      </c>
      <c r="AQ2652" t="s">
        <v>20</v>
      </c>
      <c r="AR2652" t="e">
        <v>#NAME?</v>
      </c>
      <c r="AS2652" t="e">
        <v>#NAME?</v>
      </c>
      <c r="AT2652">
        <v>8</v>
      </c>
    </row>
    <row r="2653" spans="41:46" x14ac:dyDescent="0.35">
      <c r="AO2653" t="s">
        <v>33</v>
      </c>
      <c r="AP2653">
        <v>8</v>
      </c>
      <c r="AQ2653" t="s">
        <v>20</v>
      </c>
      <c r="AR2653" t="e">
        <v>#NAME?</v>
      </c>
      <c r="AS2653" t="e">
        <v>#NAME?</v>
      </c>
      <c r="AT2653">
        <v>8</v>
      </c>
    </row>
    <row r="2654" spans="41:46" x14ac:dyDescent="0.35">
      <c r="AO2654" t="s">
        <v>39</v>
      </c>
      <c r="AP2654">
        <v>8</v>
      </c>
      <c r="AQ2654" t="s">
        <v>20</v>
      </c>
      <c r="AR2654" t="e">
        <v>#NAME?</v>
      </c>
      <c r="AS2654" t="e">
        <v>#NAME?</v>
      </c>
      <c r="AT2654">
        <v>8</v>
      </c>
    </row>
    <row r="2655" spans="41:46" x14ac:dyDescent="0.35">
      <c r="AO2655" t="s">
        <v>29</v>
      </c>
      <c r="AP2655">
        <v>8</v>
      </c>
      <c r="AQ2655" t="s">
        <v>23</v>
      </c>
      <c r="AR2655">
        <v>8</v>
      </c>
      <c r="AS2655" t="e">
        <v>#NAME?</v>
      </c>
      <c r="AT2655" t="e">
        <v>#NAME?</v>
      </c>
    </row>
    <row r="2656" spans="41:46" x14ac:dyDescent="0.35">
      <c r="AO2656" t="s">
        <v>43</v>
      </c>
      <c r="AP2656">
        <v>8</v>
      </c>
      <c r="AQ2656" t="s">
        <v>23</v>
      </c>
      <c r="AR2656">
        <v>8</v>
      </c>
      <c r="AS2656" t="e">
        <v>#NAME?</v>
      </c>
      <c r="AT2656" t="e">
        <v>#NAME?</v>
      </c>
    </row>
    <row r="2657" spans="41:46" x14ac:dyDescent="0.35">
      <c r="AO2657" t="s">
        <v>29</v>
      </c>
      <c r="AP2657">
        <v>8</v>
      </c>
      <c r="AQ2657" t="s">
        <v>23</v>
      </c>
      <c r="AR2657">
        <v>8</v>
      </c>
      <c r="AS2657" t="e">
        <v>#NAME?</v>
      </c>
      <c r="AT2657" t="e">
        <v>#NAME?</v>
      </c>
    </row>
    <row r="2658" spans="41:46" x14ac:dyDescent="0.35">
      <c r="AO2658" t="s">
        <v>31</v>
      </c>
      <c r="AP2658">
        <v>8</v>
      </c>
      <c r="AQ2658" t="s">
        <v>23</v>
      </c>
      <c r="AR2658">
        <v>8</v>
      </c>
      <c r="AS2658" t="e">
        <v>#NAME?</v>
      </c>
      <c r="AT2658" t="e">
        <v>#NAME?</v>
      </c>
    </row>
    <row r="2659" spans="41:46" x14ac:dyDescent="0.35">
      <c r="AO2659" t="s">
        <v>43</v>
      </c>
      <c r="AP2659">
        <v>8</v>
      </c>
      <c r="AQ2659" t="s">
        <v>23</v>
      </c>
      <c r="AR2659">
        <v>8</v>
      </c>
      <c r="AS2659" t="e">
        <v>#NAME?</v>
      </c>
      <c r="AT2659" t="e">
        <v>#NAME?</v>
      </c>
    </row>
    <row r="2660" spans="41:46" x14ac:dyDescent="0.35">
      <c r="AO2660" t="s">
        <v>39</v>
      </c>
      <c r="AP2660">
        <v>8</v>
      </c>
      <c r="AQ2660" t="s">
        <v>20</v>
      </c>
      <c r="AR2660" t="e">
        <v>#NAME?</v>
      </c>
      <c r="AS2660" t="e">
        <v>#NAME?</v>
      </c>
      <c r="AT2660">
        <v>8</v>
      </c>
    </row>
    <row r="2661" spans="41:46" x14ac:dyDescent="0.35">
      <c r="AO2661" t="s">
        <v>40</v>
      </c>
      <c r="AP2661">
        <v>8</v>
      </c>
      <c r="AQ2661" t="s">
        <v>23</v>
      </c>
      <c r="AR2661">
        <v>8</v>
      </c>
      <c r="AS2661" t="e">
        <v>#NAME?</v>
      </c>
      <c r="AT2661" t="e">
        <v>#NAME?</v>
      </c>
    </row>
    <row r="2662" spans="41:46" x14ac:dyDescent="0.35">
      <c r="AO2662" t="s">
        <v>24</v>
      </c>
      <c r="AP2662">
        <v>8</v>
      </c>
      <c r="AQ2662" t="s">
        <v>20</v>
      </c>
      <c r="AR2662" t="e">
        <v>#NAME?</v>
      </c>
      <c r="AS2662" t="e">
        <v>#NAME?</v>
      </c>
      <c r="AT2662">
        <v>8</v>
      </c>
    </row>
    <row r="2663" spans="41:46" x14ac:dyDescent="0.35">
      <c r="AO2663" t="s">
        <v>43</v>
      </c>
      <c r="AP2663">
        <v>8</v>
      </c>
      <c r="AQ2663" t="s">
        <v>23</v>
      </c>
      <c r="AR2663">
        <v>8</v>
      </c>
      <c r="AS2663" t="e">
        <v>#NAME?</v>
      </c>
      <c r="AT2663" t="e">
        <v>#NAME?</v>
      </c>
    </row>
    <row r="2664" spans="41:46" x14ac:dyDescent="0.35">
      <c r="AO2664" t="s">
        <v>29</v>
      </c>
      <c r="AP2664">
        <v>8</v>
      </c>
      <c r="AQ2664" t="s">
        <v>23</v>
      </c>
      <c r="AR2664">
        <v>8</v>
      </c>
      <c r="AS2664" t="e">
        <v>#NAME?</v>
      </c>
      <c r="AT2664" t="e">
        <v>#NAME?</v>
      </c>
    </row>
    <row r="2665" spans="41:46" x14ac:dyDescent="0.35">
      <c r="AO2665" t="s">
        <v>31</v>
      </c>
      <c r="AP2665">
        <v>8</v>
      </c>
      <c r="AQ2665" t="s">
        <v>23</v>
      </c>
      <c r="AR2665">
        <v>8</v>
      </c>
      <c r="AS2665" t="e">
        <v>#NAME?</v>
      </c>
      <c r="AT2665" t="e">
        <v>#NAME?</v>
      </c>
    </row>
    <row r="2666" spans="41:46" x14ac:dyDescent="0.35">
      <c r="AO2666" t="s">
        <v>21</v>
      </c>
      <c r="AP2666">
        <v>8</v>
      </c>
      <c r="AQ2666" t="s">
        <v>23</v>
      </c>
      <c r="AR2666">
        <v>8</v>
      </c>
      <c r="AS2666" t="e">
        <v>#NAME?</v>
      </c>
      <c r="AT2666" t="e">
        <v>#NAME?</v>
      </c>
    </row>
    <row r="2667" spans="41:46" x14ac:dyDescent="0.35">
      <c r="AO2667" t="s">
        <v>33</v>
      </c>
      <c r="AP2667">
        <v>8</v>
      </c>
      <c r="AQ2667" t="s">
        <v>20</v>
      </c>
      <c r="AR2667" t="e">
        <v>#NAME?</v>
      </c>
      <c r="AS2667" t="e">
        <v>#NAME?</v>
      </c>
      <c r="AT2667">
        <v>8</v>
      </c>
    </row>
    <row r="2668" spans="41:46" x14ac:dyDescent="0.35">
      <c r="AO2668" t="s">
        <v>21</v>
      </c>
      <c r="AP2668">
        <v>8</v>
      </c>
      <c r="AQ2668" t="s">
        <v>23</v>
      </c>
      <c r="AR2668">
        <v>8</v>
      </c>
      <c r="AS2668" t="e">
        <v>#NAME?</v>
      </c>
      <c r="AT2668" t="e">
        <v>#NAME?</v>
      </c>
    </row>
    <row r="2669" spans="41:46" x14ac:dyDescent="0.35">
      <c r="AO2669" t="s">
        <v>18</v>
      </c>
      <c r="AP2669">
        <v>8</v>
      </c>
      <c r="AQ2669" t="s">
        <v>20</v>
      </c>
      <c r="AR2669" t="e">
        <v>#NAME?</v>
      </c>
      <c r="AS2669" t="e">
        <v>#NAME?</v>
      </c>
      <c r="AT2669">
        <v>8</v>
      </c>
    </row>
    <row r="2670" spans="41:46" x14ac:dyDescent="0.35">
      <c r="AO2670" t="s">
        <v>39</v>
      </c>
      <c r="AP2670">
        <v>8</v>
      </c>
      <c r="AQ2670" t="s">
        <v>20</v>
      </c>
      <c r="AR2670" t="e">
        <v>#NAME?</v>
      </c>
      <c r="AS2670" t="e">
        <v>#NAME?</v>
      </c>
      <c r="AT2670">
        <v>8</v>
      </c>
    </row>
    <row r="2671" spans="41:46" x14ac:dyDescent="0.35">
      <c r="AO2671" t="s">
        <v>21</v>
      </c>
      <c r="AP2671">
        <v>8</v>
      </c>
      <c r="AQ2671" t="s">
        <v>23</v>
      </c>
      <c r="AR2671">
        <v>8</v>
      </c>
      <c r="AS2671" t="e">
        <v>#NAME?</v>
      </c>
      <c r="AT2671" t="e">
        <v>#NAME?</v>
      </c>
    </row>
    <row r="2672" spans="41:46" x14ac:dyDescent="0.35">
      <c r="AO2672" t="s">
        <v>18</v>
      </c>
      <c r="AP2672">
        <v>8</v>
      </c>
      <c r="AQ2672" t="s">
        <v>20</v>
      </c>
      <c r="AR2672" t="e">
        <v>#NAME?</v>
      </c>
      <c r="AS2672" t="e">
        <v>#NAME?</v>
      </c>
      <c r="AT2672">
        <v>8</v>
      </c>
    </row>
    <row r="2673" spans="41:46" x14ac:dyDescent="0.35">
      <c r="AO2673" t="s">
        <v>41</v>
      </c>
      <c r="AP2673">
        <v>8</v>
      </c>
      <c r="AQ2673" t="s">
        <v>20</v>
      </c>
      <c r="AR2673" t="e">
        <v>#NAME?</v>
      </c>
      <c r="AS2673" t="e">
        <v>#NAME?</v>
      </c>
      <c r="AT2673">
        <v>8</v>
      </c>
    </row>
    <row r="2674" spans="41:46" x14ac:dyDescent="0.35">
      <c r="AO2674" t="s">
        <v>41</v>
      </c>
      <c r="AP2674">
        <v>8</v>
      </c>
      <c r="AQ2674" t="s">
        <v>20</v>
      </c>
      <c r="AR2674" t="e">
        <v>#NAME?</v>
      </c>
      <c r="AS2674" t="e">
        <v>#NAME?</v>
      </c>
      <c r="AT2674">
        <v>8</v>
      </c>
    </row>
    <row r="2675" spans="41:46" x14ac:dyDescent="0.35">
      <c r="AO2675" t="s">
        <v>18</v>
      </c>
      <c r="AP2675">
        <v>8</v>
      </c>
      <c r="AQ2675" t="s">
        <v>20</v>
      </c>
      <c r="AR2675" t="e">
        <v>#NAME?</v>
      </c>
      <c r="AS2675" t="e">
        <v>#NAME?</v>
      </c>
      <c r="AT2675">
        <v>8</v>
      </c>
    </row>
    <row r="2676" spans="41:46" x14ac:dyDescent="0.35">
      <c r="AO2676" t="s">
        <v>41</v>
      </c>
      <c r="AP2676">
        <v>8</v>
      </c>
      <c r="AQ2676" t="s">
        <v>20</v>
      </c>
      <c r="AR2676" t="e">
        <v>#NAME?</v>
      </c>
      <c r="AS2676" t="e">
        <v>#NAME?</v>
      </c>
      <c r="AT2676">
        <v>8</v>
      </c>
    </row>
    <row r="2677" spans="41:46" x14ac:dyDescent="0.35">
      <c r="AO2677" t="s">
        <v>24</v>
      </c>
      <c r="AP2677">
        <v>8</v>
      </c>
      <c r="AQ2677" t="s">
        <v>20</v>
      </c>
      <c r="AR2677" t="e">
        <v>#NAME?</v>
      </c>
      <c r="AS2677" t="e">
        <v>#NAME?</v>
      </c>
      <c r="AT2677">
        <v>8</v>
      </c>
    </row>
    <row r="2678" spans="41:46" x14ac:dyDescent="0.35">
      <c r="AO2678" t="s">
        <v>33</v>
      </c>
      <c r="AP2678">
        <v>8</v>
      </c>
      <c r="AQ2678" t="s">
        <v>20</v>
      </c>
      <c r="AR2678" t="e">
        <v>#NAME?</v>
      </c>
      <c r="AS2678" t="e">
        <v>#NAME?</v>
      </c>
      <c r="AT2678">
        <v>8</v>
      </c>
    </row>
    <row r="2679" spans="41:46" x14ac:dyDescent="0.35">
      <c r="AO2679" t="s">
        <v>18</v>
      </c>
      <c r="AP2679">
        <v>8</v>
      </c>
      <c r="AQ2679" t="s">
        <v>20</v>
      </c>
      <c r="AR2679" t="e">
        <v>#NAME?</v>
      </c>
      <c r="AS2679" t="e">
        <v>#NAME?</v>
      </c>
      <c r="AT2679">
        <v>8</v>
      </c>
    </row>
    <row r="2680" spans="41:46" x14ac:dyDescent="0.35">
      <c r="AO2680" t="s">
        <v>29</v>
      </c>
      <c r="AP2680">
        <v>8</v>
      </c>
      <c r="AQ2680" t="s">
        <v>23</v>
      </c>
      <c r="AR2680">
        <v>8</v>
      </c>
      <c r="AS2680" t="e">
        <v>#NAME?</v>
      </c>
      <c r="AT2680" t="e">
        <v>#NAME?</v>
      </c>
    </row>
    <row r="2681" spans="41:46" x14ac:dyDescent="0.35">
      <c r="AO2681" t="s">
        <v>18</v>
      </c>
      <c r="AP2681">
        <v>8</v>
      </c>
      <c r="AQ2681" t="s">
        <v>20</v>
      </c>
      <c r="AR2681" t="e">
        <v>#NAME?</v>
      </c>
      <c r="AS2681" t="e">
        <v>#NAME?</v>
      </c>
      <c r="AT2681">
        <v>8</v>
      </c>
    </row>
    <row r="2682" spans="41:46" x14ac:dyDescent="0.35">
      <c r="AO2682" t="s">
        <v>41</v>
      </c>
      <c r="AP2682">
        <v>8</v>
      </c>
      <c r="AQ2682" t="s">
        <v>20</v>
      </c>
      <c r="AR2682" t="e">
        <v>#NAME?</v>
      </c>
      <c r="AS2682" t="e">
        <v>#NAME?</v>
      </c>
      <c r="AT2682">
        <v>8</v>
      </c>
    </row>
    <row r="2683" spans="41:46" x14ac:dyDescent="0.35">
      <c r="AO2683" t="s">
        <v>18</v>
      </c>
      <c r="AP2683">
        <v>8</v>
      </c>
      <c r="AQ2683" t="s">
        <v>20</v>
      </c>
      <c r="AR2683" t="e">
        <v>#NAME?</v>
      </c>
      <c r="AS2683" t="e">
        <v>#NAME?</v>
      </c>
      <c r="AT2683">
        <v>8</v>
      </c>
    </row>
    <row r="2684" spans="41:46" x14ac:dyDescent="0.35">
      <c r="AO2684" t="s">
        <v>43</v>
      </c>
      <c r="AP2684">
        <v>8</v>
      </c>
      <c r="AQ2684" t="s">
        <v>23</v>
      </c>
      <c r="AR2684">
        <v>8</v>
      </c>
      <c r="AS2684" t="e">
        <v>#NAME?</v>
      </c>
      <c r="AT2684" t="e">
        <v>#NAME?</v>
      </c>
    </row>
    <row r="2685" spans="41:46" x14ac:dyDescent="0.35">
      <c r="AO2685" t="s">
        <v>43</v>
      </c>
      <c r="AP2685">
        <v>8</v>
      </c>
      <c r="AQ2685" t="s">
        <v>23</v>
      </c>
      <c r="AR2685">
        <v>8</v>
      </c>
      <c r="AS2685" t="e">
        <v>#NAME?</v>
      </c>
      <c r="AT2685" t="e">
        <v>#NAME?</v>
      </c>
    </row>
    <row r="2686" spans="41:46" x14ac:dyDescent="0.35">
      <c r="AO2686" t="s">
        <v>40</v>
      </c>
      <c r="AP2686">
        <v>8</v>
      </c>
      <c r="AQ2686" t="s">
        <v>23</v>
      </c>
      <c r="AR2686">
        <v>8</v>
      </c>
      <c r="AS2686" t="e">
        <v>#NAME?</v>
      </c>
      <c r="AT2686" t="e">
        <v>#NAME?</v>
      </c>
    </row>
    <row r="2687" spans="41:46" x14ac:dyDescent="0.35">
      <c r="AO2687" t="s">
        <v>39</v>
      </c>
      <c r="AP2687">
        <v>8</v>
      </c>
      <c r="AQ2687" t="s">
        <v>20</v>
      </c>
      <c r="AR2687" t="e">
        <v>#NAME?</v>
      </c>
      <c r="AS2687" t="e">
        <v>#NAME?</v>
      </c>
      <c r="AT2687">
        <v>8</v>
      </c>
    </row>
    <row r="2688" spans="41:46" x14ac:dyDescent="0.35">
      <c r="AO2688" t="s">
        <v>21</v>
      </c>
      <c r="AP2688">
        <v>8</v>
      </c>
      <c r="AQ2688" t="s">
        <v>23</v>
      </c>
      <c r="AR2688">
        <v>8</v>
      </c>
      <c r="AS2688" t="e">
        <v>#NAME?</v>
      </c>
      <c r="AT2688" t="e">
        <v>#NAME?</v>
      </c>
    </row>
    <row r="2689" spans="41:46" x14ac:dyDescent="0.35">
      <c r="AO2689" t="s">
        <v>43</v>
      </c>
      <c r="AP2689">
        <v>8</v>
      </c>
      <c r="AQ2689" t="s">
        <v>23</v>
      </c>
      <c r="AR2689">
        <v>8</v>
      </c>
      <c r="AS2689" t="e">
        <v>#NAME?</v>
      </c>
      <c r="AT2689" t="e">
        <v>#NAME?</v>
      </c>
    </row>
    <row r="2690" spans="41:46" x14ac:dyDescent="0.35">
      <c r="AO2690" t="s">
        <v>24</v>
      </c>
      <c r="AP2690">
        <v>8</v>
      </c>
      <c r="AQ2690" t="s">
        <v>20</v>
      </c>
      <c r="AR2690" t="e">
        <v>#NAME?</v>
      </c>
      <c r="AS2690" t="e">
        <v>#NAME?</v>
      </c>
      <c r="AT2690">
        <v>8</v>
      </c>
    </row>
    <row r="2691" spans="41:46" x14ac:dyDescent="0.35">
      <c r="AO2691" t="s">
        <v>41</v>
      </c>
      <c r="AP2691">
        <v>8</v>
      </c>
      <c r="AQ2691" t="s">
        <v>20</v>
      </c>
      <c r="AR2691" t="e">
        <v>#NAME?</v>
      </c>
      <c r="AS2691" t="e">
        <v>#NAME?</v>
      </c>
      <c r="AT2691">
        <v>8</v>
      </c>
    </row>
    <row r="2692" spans="41:46" x14ac:dyDescent="0.35">
      <c r="AO2692" t="s">
        <v>24</v>
      </c>
      <c r="AP2692">
        <v>8</v>
      </c>
      <c r="AQ2692" t="s">
        <v>20</v>
      </c>
      <c r="AR2692" t="e">
        <v>#NAME?</v>
      </c>
      <c r="AS2692" t="e">
        <v>#NAME?</v>
      </c>
      <c r="AT2692">
        <v>8</v>
      </c>
    </row>
    <row r="2693" spans="41:46" x14ac:dyDescent="0.35">
      <c r="AO2693" t="s">
        <v>41</v>
      </c>
      <c r="AP2693">
        <v>8</v>
      </c>
      <c r="AQ2693" t="s">
        <v>20</v>
      </c>
      <c r="AR2693" t="e">
        <v>#NAME?</v>
      </c>
      <c r="AS2693" t="e">
        <v>#NAME?</v>
      </c>
      <c r="AT2693">
        <v>8</v>
      </c>
    </row>
    <row r="2694" spans="41:46" x14ac:dyDescent="0.35">
      <c r="AO2694" t="s">
        <v>18</v>
      </c>
      <c r="AP2694">
        <v>8</v>
      </c>
      <c r="AQ2694" t="s">
        <v>20</v>
      </c>
      <c r="AR2694" t="e">
        <v>#NAME?</v>
      </c>
      <c r="AS2694" t="e">
        <v>#NAME?</v>
      </c>
      <c r="AT2694">
        <v>8</v>
      </c>
    </row>
    <row r="2695" spans="41:46" x14ac:dyDescent="0.35">
      <c r="AO2695" t="s">
        <v>18</v>
      </c>
      <c r="AP2695">
        <v>8</v>
      </c>
      <c r="AQ2695" t="s">
        <v>20</v>
      </c>
      <c r="AR2695" t="e">
        <v>#NAME?</v>
      </c>
      <c r="AS2695" t="e">
        <v>#NAME?</v>
      </c>
      <c r="AT2695">
        <v>8</v>
      </c>
    </row>
    <row r="2696" spans="41:46" x14ac:dyDescent="0.35">
      <c r="AO2696" t="s">
        <v>39</v>
      </c>
      <c r="AP2696">
        <v>8</v>
      </c>
      <c r="AQ2696" t="s">
        <v>20</v>
      </c>
      <c r="AR2696" t="e">
        <v>#NAME?</v>
      </c>
      <c r="AS2696" t="e">
        <v>#NAME?</v>
      </c>
      <c r="AT2696">
        <v>8</v>
      </c>
    </row>
    <row r="2697" spans="41:46" x14ac:dyDescent="0.35">
      <c r="AO2697" t="s">
        <v>18</v>
      </c>
      <c r="AP2697">
        <v>8</v>
      </c>
      <c r="AQ2697" t="s">
        <v>20</v>
      </c>
      <c r="AR2697" t="e">
        <v>#NAME?</v>
      </c>
      <c r="AS2697" t="e">
        <v>#NAME?</v>
      </c>
      <c r="AT2697">
        <v>8</v>
      </c>
    </row>
    <row r="2698" spans="41:46" x14ac:dyDescent="0.35">
      <c r="AO2698" t="s">
        <v>33</v>
      </c>
      <c r="AP2698">
        <v>8</v>
      </c>
      <c r="AQ2698" t="s">
        <v>20</v>
      </c>
      <c r="AR2698" t="e">
        <v>#NAME?</v>
      </c>
      <c r="AS2698" t="e">
        <v>#NAME?</v>
      </c>
      <c r="AT2698">
        <v>8</v>
      </c>
    </row>
    <row r="2699" spans="41:46" x14ac:dyDescent="0.35">
      <c r="AO2699" t="s">
        <v>39</v>
      </c>
      <c r="AP2699">
        <v>8</v>
      </c>
      <c r="AQ2699" t="s">
        <v>20</v>
      </c>
      <c r="AR2699" t="e">
        <v>#NAME?</v>
      </c>
      <c r="AS2699" t="e">
        <v>#NAME?</v>
      </c>
      <c r="AT2699">
        <v>8</v>
      </c>
    </row>
    <row r="2700" spans="41:46" x14ac:dyDescent="0.35">
      <c r="AO2700" t="s">
        <v>41</v>
      </c>
      <c r="AP2700">
        <v>8</v>
      </c>
      <c r="AQ2700" t="s">
        <v>20</v>
      </c>
      <c r="AR2700" t="e">
        <v>#NAME?</v>
      </c>
      <c r="AS2700" t="e">
        <v>#NAME?</v>
      </c>
      <c r="AT2700">
        <v>8</v>
      </c>
    </row>
    <row r="2701" spans="41:46" x14ac:dyDescent="0.35">
      <c r="AO2701" t="s">
        <v>40</v>
      </c>
      <c r="AP2701">
        <v>7</v>
      </c>
      <c r="AQ2701" t="s">
        <v>23</v>
      </c>
      <c r="AR2701">
        <v>7</v>
      </c>
      <c r="AS2701" t="e">
        <v>#NAME?</v>
      </c>
      <c r="AT2701" t="e">
        <v>#NAME?</v>
      </c>
    </row>
    <row r="2702" spans="41:46" x14ac:dyDescent="0.35">
      <c r="AO2702" t="s">
        <v>26</v>
      </c>
      <c r="AP2702">
        <v>7</v>
      </c>
      <c r="AQ2702" t="s">
        <v>27</v>
      </c>
      <c r="AR2702" t="e">
        <v>#NAME?</v>
      </c>
      <c r="AS2702">
        <v>7</v>
      </c>
      <c r="AT2702" t="e">
        <v>#NAME?</v>
      </c>
    </row>
    <row r="2703" spans="41:46" x14ac:dyDescent="0.35">
      <c r="AO2703" t="s">
        <v>35</v>
      </c>
      <c r="AP2703">
        <v>7</v>
      </c>
      <c r="AQ2703" t="s">
        <v>27</v>
      </c>
      <c r="AR2703" t="e">
        <v>#NAME?</v>
      </c>
      <c r="AS2703">
        <v>7</v>
      </c>
      <c r="AT2703" t="e">
        <v>#NAME?</v>
      </c>
    </row>
    <row r="2704" spans="41:46" x14ac:dyDescent="0.35">
      <c r="AO2704" t="s">
        <v>40</v>
      </c>
      <c r="AP2704">
        <v>7</v>
      </c>
      <c r="AQ2704" t="s">
        <v>23</v>
      </c>
      <c r="AR2704">
        <v>7</v>
      </c>
      <c r="AS2704" t="e">
        <v>#NAME?</v>
      </c>
      <c r="AT2704" t="e">
        <v>#NAME?</v>
      </c>
    </row>
    <row r="2705" spans="41:46" x14ac:dyDescent="0.35">
      <c r="AO2705" t="s">
        <v>41</v>
      </c>
      <c r="AP2705">
        <v>7</v>
      </c>
      <c r="AQ2705" t="s">
        <v>27</v>
      </c>
      <c r="AR2705" t="e">
        <v>#NAME?</v>
      </c>
      <c r="AS2705">
        <v>7</v>
      </c>
      <c r="AT2705" t="e">
        <v>#NAME?</v>
      </c>
    </row>
    <row r="2706" spans="41:46" x14ac:dyDescent="0.35">
      <c r="AO2706" t="s">
        <v>30</v>
      </c>
      <c r="AP2706">
        <v>7</v>
      </c>
      <c r="AQ2706" t="s">
        <v>27</v>
      </c>
      <c r="AR2706" t="e">
        <v>#NAME?</v>
      </c>
      <c r="AS2706">
        <v>7</v>
      </c>
      <c r="AT2706" t="e">
        <v>#NAME?</v>
      </c>
    </row>
    <row r="2707" spans="41:46" x14ac:dyDescent="0.35">
      <c r="AO2707" t="s">
        <v>37</v>
      </c>
      <c r="AP2707">
        <v>7</v>
      </c>
      <c r="AQ2707" t="s">
        <v>27</v>
      </c>
      <c r="AR2707" t="e">
        <v>#NAME?</v>
      </c>
      <c r="AS2707">
        <v>7</v>
      </c>
      <c r="AT2707" t="e">
        <v>#NAME?</v>
      </c>
    </row>
    <row r="2708" spans="41:46" x14ac:dyDescent="0.35">
      <c r="AO2708" t="s">
        <v>42</v>
      </c>
      <c r="AP2708">
        <v>7</v>
      </c>
      <c r="AQ2708" t="s">
        <v>27</v>
      </c>
      <c r="AR2708" t="e">
        <v>#NAME?</v>
      </c>
      <c r="AS2708">
        <v>7</v>
      </c>
      <c r="AT2708" t="e">
        <v>#NAME?</v>
      </c>
    </row>
    <row r="2709" spans="41:46" x14ac:dyDescent="0.35">
      <c r="AO2709" t="s">
        <v>37</v>
      </c>
      <c r="AP2709">
        <v>7</v>
      </c>
      <c r="AQ2709" t="s">
        <v>27</v>
      </c>
      <c r="AR2709" t="e">
        <v>#NAME?</v>
      </c>
      <c r="AS2709">
        <v>7</v>
      </c>
      <c r="AT2709" t="e">
        <v>#NAME?</v>
      </c>
    </row>
    <row r="2710" spans="41:46" x14ac:dyDescent="0.35">
      <c r="AO2710" t="s">
        <v>43</v>
      </c>
      <c r="AP2710">
        <v>7</v>
      </c>
      <c r="AQ2710" t="s">
        <v>23</v>
      </c>
      <c r="AR2710">
        <v>7</v>
      </c>
      <c r="AS2710" t="e">
        <v>#NAME?</v>
      </c>
      <c r="AT2710" t="e">
        <v>#NAME?</v>
      </c>
    </row>
    <row r="2711" spans="41:46" x14ac:dyDescent="0.35">
      <c r="AO2711" t="s">
        <v>43</v>
      </c>
      <c r="AP2711">
        <v>7</v>
      </c>
      <c r="AQ2711" t="s">
        <v>23</v>
      </c>
      <c r="AR2711">
        <v>7</v>
      </c>
      <c r="AS2711" t="e">
        <v>#NAME?</v>
      </c>
      <c r="AT2711" t="e">
        <v>#NAME?</v>
      </c>
    </row>
    <row r="2712" spans="41:46" x14ac:dyDescent="0.35">
      <c r="AO2712" t="s">
        <v>43</v>
      </c>
      <c r="AP2712">
        <v>7</v>
      </c>
      <c r="AQ2712" t="s">
        <v>23</v>
      </c>
      <c r="AR2712">
        <v>7</v>
      </c>
      <c r="AS2712" t="e">
        <v>#NAME?</v>
      </c>
      <c r="AT2712" t="e">
        <v>#NAME?</v>
      </c>
    </row>
    <row r="2713" spans="41:46" x14ac:dyDescent="0.35">
      <c r="AO2713" t="s">
        <v>21</v>
      </c>
      <c r="AP2713">
        <v>7</v>
      </c>
      <c r="AQ2713" t="s">
        <v>23</v>
      </c>
      <c r="AR2713">
        <v>7</v>
      </c>
      <c r="AS2713" t="e">
        <v>#NAME?</v>
      </c>
      <c r="AT2713" t="e">
        <v>#NAME?</v>
      </c>
    </row>
    <row r="2714" spans="41:46" x14ac:dyDescent="0.35">
      <c r="AO2714" t="s">
        <v>43</v>
      </c>
      <c r="AP2714">
        <v>7</v>
      </c>
      <c r="AQ2714" t="s">
        <v>23</v>
      </c>
      <c r="AR2714">
        <v>7</v>
      </c>
      <c r="AS2714" t="e">
        <v>#NAME?</v>
      </c>
      <c r="AT2714" t="e">
        <v>#NAME?</v>
      </c>
    </row>
    <row r="2715" spans="41:46" x14ac:dyDescent="0.35">
      <c r="AO2715" t="s">
        <v>42</v>
      </c>
      <c r="AP2715">
        <v>7</v>
      </c>
      <c r="AQ2715" t="s">
        <v>27</v>
      </c>
      <c r="AR2715" t="e">
        <v>#NAME?</v>
      </c>
      <c r="AS2715">
        <v>7</v>
      </c>
      <c r="AT2715" t="e">
        <v>#NAME?</v>
      </c>
    </row>
    <row r="2716" spans="41:46" x14ac:dyDescent="0.35">
      <c r="AO2716" t="s">
        <v>24</v>
      </c>
      <c r="AP2716">
        <v>7</v>
      </c>
      <c r="AQ2716" t="s">
        <v>27</v>
      </c>
      <c r="AR2716" t="e">
        <v>#NAME?</v>
      </c>
      <c r="AS2716">
        <v>7</v>
      </c>
      <c r="AT2716" t="e">
        <v>#NAME?</v>
      </c>
    </row>
    <row r="2717" spans="41:46" x14ac:dyDescent="0.35">
      <c r="AO2717" t="s">
        <v>35</v>
      </c>
      <c r="AP2717">
        <v>7</v>
      </c>
      <c r="AQ2717" t="s">
        <v>27</v>
      </c>
      <c r="AR2717" t="e">
        <v>#NAME?</v>
      </c>
      <c r="AS2717">
        <v>7</v>
      </c>
      <c r="AT2717" t="e">
        <v>#NAME?</v>
      </c>
    </row>
    <row r="2718" spans="41:46" x14ac:dyDescent="0.35">
      <c r="AO2718" t="s">
        <v>26</v>
      </c>
      <c r="AP2718">
        <v>7</v>
      </c>
      <c r="AQ2718" t="s">
        <v>27</v>
      </c>
      <c r="AR2718" t="e">
        <v>#NAME?</v>
      </c>
      <c r="AS2718">
        <v>7</v>
      </c>
      <c r="AT2718" t="e">
        <v>#NAME?</v>
      </c>
    </row>
    <row r="2719" spans="41:46" x14ac:dyDescent="0.35">
      <c r="AO2719" t="s">
        <v>30</v>
      </c>
      <c r="AP2719">
        <v>7</v>
      </c>
      <c r="AQ2719" t="s">
        <v>27</v>
      </c>
      <c r="AR2719" t="e">
        <v>#NAME?</v>
      </c>
      <c r="AS2719">
        <v>7</v>
      </c>
      <c r="AT2719" t="e">
        <v>#NAME?</v>
      </c>
    </row>
    <row r="2720" spans="41:46" x14ac:dyDescent="0.35">
      <c r="AO2720" t="s">
        <v>37</v>
      </c>
      <c r="AP2720">
        <v>7</v>
      </c>
      <c r="AQ2720" t="s">
        <v>27</v>
      </c>
      <c r="AR2720" t="e">
        <v>#NAME?</v>
      </c>
      <c r="AS2720">
        <v>7</v>
      </c>
      <c r="AT2720" t="e">
        <v>#NAME?</v>
      </c>
    </row>
    <row r="2721" spans="41:46" x14ac:dyDescent="0.35">
      <c r="AO2721" t="s">
        <v>40</v>
      </c>
      <c r="AP2721">
        <v>7</v>
      </c>
      <c r="AQ2721" t="s">
        <v>23</v>
      </c>
      <c r="AR2721">
        <v>7</v>
      </c>
      <c r="AS2721" t="e">
        <v>#NAME?</v>
      </c>
      <c r="AT2721" t="e">
        <v>#NAME?</v>
      </c>
    </row>
    <row r="2722" spans="41:46" x14ac:dyDescent="0.35">
      <c r="AO2722" t="s">
        <v>37</v>
      </c>
      <c r="AP2722">
        <v>7</v>
      </c>
      <c r="AQ2722" t="s">
        <v>27</v>
      </c>
      <c r="AR2722" t="e">
        <v>#NAME?</v>
      </c>
      <c r="AS2722">
        <v>7</v>
      </c>
      <c r="AT2722" t="e">
        <v>#NAME?</v>
      </c>
    </row>
    <row r="2723" spans="41:46" x14ac:dyDescent="0.35">
      <c r="AO2723" t="s">
        <v>43</v>
      </c>
      <c r="AP2723">
        <v>7</v>
      </c>
      <c r="AQ2723" t="s">
        <v>23</v>
      </c>
      <c r="AR2723">
        <v>7</v>
      </c>
      <c r="AS2723" t="e">
        <v>#NAME?</v>
      </c>
      <c r="AT2723" t="e">
        <v>#NAME?</v>
      </c>
    </row>
    <row r="2724" spans="41:46" x14ac:dyDescent="0.35">
      <c r="AO2724" t="s">
        <v>39</v>
      </c>
      <c r="AP2724">
        <v>7</v>
      </c>
      <c r="AQ2724" t="s">
        <v>27</v>
      </c>
      <c r="AR2724" t="e">
        <v>#NAME?</v>
      </c>
      <c r="AS2724">
        <v>7</v>
      </c>
      <c r="AT2724" t="e">
        <v>#NAME?</v>
      </c>
    </row>
    <row r="2725" spans="41:46" x14ac:dyDescent="0.35">
      <c r="AO2725" t="s">
        <v>44</v>
      </c>
      <c r="AP2725">
        <v>7</v>
      </c>
      <c r="AQ2725" t="s">
        <v>27</v>
      </c>
      <c r="AR2725" t="e">
        <v>#NAME?</v>
      </c>
      <c r="AS2725">
        <v>7</v>
      </c>
      <c r="AT2725" t="e">
        <v>#NAME?</v>
      </c>
    </row>
    <row r="2726" spans="41:46" x14ac:dyDescent="0.35">
      <c r="AO2726" t="s">
        <v>43</v>
      </c>
      <c r="AP2726">
        <v>7</v>
      </c>
      <c r="AQ2726" t="s">
        <v>23</v>
      </c>
      <c r="AR2726">
        <v>7</v>
      </c>
      <c r="AS2726" t="e">
        <v>#NAME?</v>
      </c>
      <c r="AT2726" t="e">
        <v>#NAME?</v>
      </c>
    </row>
    <row r="2727" spans="41:46" x14ac:dyDescent="0.35">
      <c r="AO2727" t="s">
        <v>40</v>
      </c>
      <c r="AP2727">
        <v>7</v>
      </c>
      <c r="AQ2727" t="s">
        <v>23</v>
      </c>
      <c r="AR2727">
        <v>7</v>
      </c>
      <c r="AS2727" t="e">
        <v>#NAME?</v>
      </c>
      <c r="AT2727" t="e">
        <v>#NAME?</v>
      </c>
    </row>
    <row r="2728" spans="41:46" x14ac:dyDescent="0.35">
      <c r="AO2728" t="s">
        <v>24</v>
      </c>
      <c r="AP2728">
        <v>7</v>
      </c>
      <c r="AQ2728" t="s">
        <v>27</v>
      </c>
      <c r="AR2728" t="e">
        <v>#NAME?</v>
      </c>
      <c r="AS2728">
        <v>7</v>
      </c>
      <c r="AT2728" t="e">
        <v>#NAME?</v>
      </c>
    </row>
    <row r="2729" spans="41:46" x14ac:dyDescent="0.35">
      <c r="AO2729" t="s">
        <v>31</v>
      </c>
      <c r="AP2729">
        <v>7</v>
      </c>
      <c r="AQ2729" t="s">
        <v>23</v>
      </c>
      <c r="AR2729">
        <v>7</v>
      </c>
      <c r="AS2729" t="e">
        <v>#NAME?</v>
      </c>
      <c r="AT2729" t="e">
        <v>#NAME?</v>
      </c>
    </row>
    <row r="2730" spans="41:46" x14ac:dyDescent="0.35">
      <c r="AO2730" t="s">
        <v>18</v>
      </c>
      <c r="AP2730">
        <v>7</v>
      </c>
      <c r="AQ2730" t="s">
        <v>27</v>
      </c>
      <c r="AR2730" t="e">
        <v>#NAME?</v>
      </c>
      <c r="AS2730">
        <v>7</v>
      </c>
      <c r="AT2730" t="e">
        <v>#NAME?</v>
      </c>
    </row>
    <row r="2731" spans="41:46" x14ac:dyDescent="0.35">
      <c r="AO2731" t="s">
        <v>32</v>
      </c>
      <c r="AP2731">
        <v>7</v>
      </c>
      <c r="AQ2731" t="s">
        <v>27</v>
      </c>
      <c r="AR2731" t="e">
        <v>#NAME?</v>
      </c>
      <c r="AS2731">
        <v>7</v>
      </c>
      <c r="AT2731" t="e">
        <v>#NAME?</v>
      </c>
    </row>
    <row r="2732" spans="41:46" x14ac:dyDescent="0.35">
      <c r="AO2732" t="s">
        <v>21</v>
      </c>
      <c r="AP2732">
        <v>7</v>
      </c>
      <c r="AQ2732" t="s">
        <v>23</v>
      </c>
      <c r="AR2732">
        <v>7</v>
      </c>
      <c r="AS2732" t="e">
        <v>#NAME?</v>
      </c>
      <c r="AT2732" t="e">
        <v>#NAME?</v>
      </c>
    </row>
    <row r="2733" spans="41:46" x14ac:dyDescent="0.35">
      <c r="AO2733" t="s">
        <v>29</v>
      </c>
      <c r="AP2733">
        <v>7</v>
      </c>
      <c r="AQ2733" t="s">
        <v>23</v>
      </c>
      <c r="AR2733">
        <v>7</v>
      </c>
      <c r="AS2733" t="e">
        <v>#NAME?</v>
      </c>
      <c r="AT2733" t="e">
        <v>#NAME?</v>
      </c>
    </row>
    <row r="2734" spans="41:46" x14ac:dyDescent="0.35">
      <c r="AO2734" t="s">
        <v>43</v>
      </c>
      <c r="AP2734">
        <v>7</v>
      </c>
      <c r="AQ2734" t="s">
        <v>23</v>
      </c>
      <c r="AR2734">
        <v>7</v>
      </c>
      <c r="AS2734" t="e">
        <v>#NAME?</v>
      </c>
      <c r="AT2734" t="e">
        <v>#NAME?</v>
      </c>
    </row>
    <row r="2735" spans="41:46" x14ac:dyDescent="0.35">
      <c r="AO2735" t="s">
        <v>18</v>
      </c>
      <c r="AP2735">
        <v>7</v>
      </c>
      <c r="AQ2735" t="s">
        <v>27</v>
      </c>
      <c r="AR2735" t="e">
        <v>#NAME?</v>
      </c>
      <c r="AS2735">
        <v>7</v>
      </c>
      <c r="AT2735" t="e">
        <v>#NAME?</v>
      </c>
    </row>
    <row r="2736" spans="41:46" x14ac:dyDescent="0.35">
      <c r="AO2736" t="s">
        <v>21</v>
      </c>
      <c r="AP2736">
        <v>7</v>
      </c>
      <c r="AQ2736" t="s">
        <v>23</v>
      </c>
      <c r="AR2736">
        <v>7</v>
      </c>
      <c r="AS2736" t="e">
        <v>#NAME?</v>
      </c>
      <c r="AT2736" t="e">
        <v>#NAME?</v>
      </c>
    </row>
    <row r="2737" spans="41:46" x14ac:dyDescent="0.35">
      <c r="AO2737" t="s">
        <v>31</v>
      </c>
      <c r="AP2737">
        <v>7</v>
      </c>
      <c r="AQ2737" t="s">
        <v>23</v>
      </c>
      <c r="AR2737">
        <v>7</v>
      </c>
      <c r="AS2737" t="e">
        <v>#NAME?</v>
      </c>
      <c r="AT2737" t="e">
        <v>#NAME?</v>
      </c>
    </row>
    <row r="2738" spans="41:46" x14ac:dyDescent="0.35">
      <c r="AO2738" t="s">
        <v>41</v>
      </c>
      <c r="AP2738">
        <v>7</v>
      </c>
      <c r="AQ2738" t="s">
        <v>27</v>
      </c>
      <c r="AR2738" t="e">
        <v>#NAME?</v>
      </c>
      <c r="AS2738">
        <v>7</v>
      </c>
      <c r="AT2738" t="e">
        <v>#NAME?</v>
      </c>
    </row>
    <row r="2739" spans="41:46" x14ac:dyDescent="0.35">
      <c r="AO2739" t="s">
        <v>41</v>
      </c>
      <c r="AP2739">
        <v>7</v>
      </c>
      <c r="AQ2739" t="s">
        <v>27</v>
      </c>
      <c r="AR2739" t="e">
        <v>#NAME?</v>
      </c>
      <c r="AS2739">
        <v>7</v>
      </c>
      <c r="AT2739" t="e">
        <v>#NAME?</v>
      </c>
    </row>
    <row r="2740" spans="41:46" x14ac:dyDescent="0.35">
      <c r="AO2740" t="s">
        <v>43</v>
      </c>
      <c r="AP2740">
        <v>7</v>
      </c>
      <c r="AQ2740" t="s">
        <v>23</v>
      </c>
      <c r="AR2740">
        <v>7</v>
      </c>
      <c r="AS2740" t="e">
        <v>#NAME?</v>
      </c>
      <c r="AT2740" t="e">
        <v>#NAME?</v>
      </c>
    </row>
    <row r="2741" spans="41:46" x14ac:dyDescent="0.35">
      <c r="AO2741" t="s">
        <v>43</v>
      </c>
      <c r="AP2741">
        <v>7</v>
      </c>
      <c r="AQ2741" t="s">
        <v>23</v>
      </c>
      <c r="AR2741">
        <v>7</v>
      </c>
      <c r="AS2741" t="e">
        <v>#NAME?</v>
      </c>
      <c r="AT2741" t="e">
        <v>#NAME?</v>
      </c>
    </row>
    <row r="2742" spans="41:46" x14ac:dyDescent="0.35">
      <c r="AO2742" t="s">
        <v>40</v>
      </c>
      <c r="AP2742">
        <v>7</v>
      </c>
      <c r="AQ2742" t="s">
        <v>23</v>
      </c>
      <c r="AR2742">
        <v>7</v>
      </c>
      <c r="AS2742" t="e">
        <v>#NAME?</v>
      </c>
      <c r="AT2742" t="e">
        <v>#NAME?</v>
      </c>
    </row>
    <row r="2743" spans="41:46" x14ac:dyDescent="0.35">
      <c r="AO2743" t="s">
        <v>21</v>
      </c>
      <c r="AP2743">
        <v>7</v>
      </c>
      <c r="AQ2743" t="s">
        <v>23</v>
      </c>
      <c r="AR2743">
        <v>7</v>
      </c>
      <c r="AS2743" t="e">
        <v>#NAME?</v>
      </c>
      <c r="AT2743" t="e">
        <v>#NAME?</v>
      </c>
    </row>
    <row r="2744" spans="41:46" x14ac:dyDescent="0.35">
      <c r="AO2744" t="s">
        <v>37</v>
      </c>
      <c r="AP2744">
        <v>7</v>
      </c>
      <c r="AQ2744" t="s">
        <v>27</v>
      </c>
      <c r="AR2744" t="e">
        <v>#NAME?</v>
      </c>
      <c r="AS2744">
        <v>7</v>
      </c>
      <c r="AT2744" t="e">
        <v>#NAME?</v>
      </c>
    </row>
    <row r="2745" spans="41:46" x14ac:dyDescent="0.35">
      <c r="AO2745" t="s">
        <v>44</v>
      </c>
      <c r="AP2745">
        <v>7</v>
      </c>
      <c r="AQ2745" t="s">
        <v>27</v>
      </c>
      <c r="AR2745" t="e">
        <v>#NAME?</v>
      </c>
      <c r="AS2745">
        <v>7</v>
      </c>
      <c r="AT2745" t="e">
        <v>#NAME?</v>
      </c>
    </row>
    <row r="2746" spans="41:46" x14ac:dyDescent="0.35">
      <c r="AO2746" t="s">
        <v>39</v>
      </c>
      <c r="AP2746">
        <v>7</v>
      </c>
      <c r="AQ2746" t="s">
        <v>27</v>
      </c>
      <c r="AR2746" t="e">
        <v>#NAME?</v>
      </c>
      <c r="AS2746">
        <v>7</v>
      </c>
      <c r="AT2746" t="e">
        <v>#NAME?</v>
      </c>
    </row>
    <row r="2747" spans="41:46" x14ac:dyDescent="0.35">
      <c r="AO2747" t="s">
        <v>29</v>
      </c>
      <c r="AP2747">
        <v>7</v>
      </c>
      <c r="AQ2747" t="s">
        <v>23</v>
      </c>
      <c r="AR2747">
        <v>7</v>
      </c>
      <c r="AS2747" t="e">
        <v>#NAME?</v>
      </c>
      <c r="AT2747" t="e">
        <v>#NAME?</v>
      </c>
    </row>
    <row r="2748" spans="41:46" x14ac:dyDescent="0.35">
      <c r="AO2748" t="s">
        <v>21</v>
      </c>
      <c r="AP2748">
        <v>7</v>
      </c>
      <c r="AQ2748" t="s">
        <v>23</v>
      </c>
      <c r="AR2748">
        <v>7</v>
      </c>
      <c r="AS2748" t="e">
        <v>#NAME?</v>
      </c>
      <c r="AT2748" t="e">
        <v>#NAME?</v>
      </c>
    </row>
    <row r="2749" spans="41:46" x14ac:dyDescent="0.35">
      <c r="AO2749" t="s">
        <v>28</v>
      </c>
      <c r="AP2749">
        <v>7</v>
      </c>
      <c r="AQ2749" t="s">
        <v>27</v>
      </c>
      <c r="AR2749" t="e">
        <v>#NAME?</v>
      </c>
      <c r="AS2749">
        <v>7</v>
      </c>
      <c r="AT2749" t="e">
        <v>#NAME?</v>
      </c>
    </row>
    <row r="2750" spans="41:46" x14ac:dyDescent="0.35">
      <c r="AO2750" t="s">
        <v>40</v>
      </c>
      <c r="AP2750">
        <v>7</v>
      </c>
      <c r="AQ2750" t="s">
        <v>23</v>
      </c>
      <c r="AR2750">
        <v>7</v>
      </c>
      <c r="AS2750" t="e">
        <v>#NAME?</v>
      </c>
      <c r="AT2750" t="e">
        <v>#NAME?</v>
      </c>
    </row>
    <row r="2751" spans="41:46" x14ac:dyDescent="0.35">
      <c r="AO2751" t="s">
        <v>39</v>
      </c>
      <c r="AP2751">
        <v>7</v>
      </c>
      <c r="AQ2751" t="s">
        <v>27</v>
      </c>
      <c r="AR2751" t="e">
        <v>#NAME?</v>
      </c>
      <c r="AS2751">
        <v>7</v>
      </c>
      <c r="AT2751" t="e">
        <v>#NAME?</v>
      </c>
    </row>
    <row r="2752" spans="41:46" x14ac:dyDescent="0.35">
      <c r="AO2752" t="s">
        <v>40</v>
      </c>
      <c r="AP2752">
        <v>7</v>
      </c>
      <c r="AQ2752" t="s">
        <v>23</v>
      </c>
      <c r="AR2752">
        <v>7</v>
      </c>
      <c r="AS2752" t="e">
        <v>#NAME?</v>
      </c>
      <c r="AT2752" t="e">
        <v>#NAME?</v>
      </c>
    </row>
    <row r="2753" spans="41:46" x14ac:dyDescent="0.35">
      <c r="AO2753" t="s">
        <v>28</v>
      </c>
      <c r="AP2753">
        <v>7</v>
      </c>
      <c r="AQ2753" t="s">
        <v>27</v>
      </c>
      <c r="AR2753" t="e">
        <v>#NAME?</v>
      </c>
      <c r="AS2753">
        <v>7</v>
      </c>
      <c r="AT2753" t="e">
        <v>#NAME?</v>
      </c>
    </row>
    <row r="2754" spans="41:46" x14ac:dyDescent="0.35">
      <c r="AO2754" t="s">
        <v>29</v>
      </c>
      <c r="AP2754">
        <v>7</v>
      </c>
      <c r="AQ2754" t="s">
        <v>23</v>
      </c>
      <c r="AR2754">
        <v>7</v>
      </c>
      <c r="AS2754" t="e">
        <v>#NAME?</v>
      </c>
      <c r="AT2754" t="e">
        <v>#NAME?</v>
      </c>
    </row>
    <row r="2755" spans="41:46" x14ac:dyDescent="0.35">
      <c r="AO2755" t="s">
        <v>31</v>
      </c>
      <c r="AP2755">
        <v>7</v>
      </c>
      <c r="AQ2755" t="s">
        <v>23</v>
      </c>
      <c r="AR2755">
        <v>7</v>
      </c>
      <c r="AS2755" t="e">
        <v>#NAME?</v>
      </c>
      <c r="AT2755" t="e">
        <v>#NAME?</v>
      </c>
    </row>
    <row r="2756" spans="41:46" x14ac:dyDescent="0.35">
      <c r="AO2756" t="s">
        <v>24</v>
      </c>
      <c r="AP2756">
        <v>7</v>
      </c>
      <c r="AQ2756" t="s">
        <v>27</v>
      </c>
      <c r="AR2756" t="e">
        <v>#NAME?</v>
      </c>
      <c r="AS2756">
        <v>7</v>
      </c>
      <c r="AT2756" t="e">
        <v>#NAME?</v>
      </c>
    </row>
    <row r="2757" spans="41:46" x14ac:dyDescent="0.35">
      <c r="AO2757" t="s">
        <v>36</v>
      </c>
      <c r="AP2757">
        <v>7</v>
      </c>
      <c r="AQ2757" t="s">
        <v>27</v>
      </c>
      <c r="AR2757" t="e">
        <v>#NAME?</v>
      </c>
      <c r="AS2757">
        <v>7</v>
      </c>
      <c r="AT2757" t="e">
        <v>#NAME?</v>
      </c>
    </row>
    <row r="2758" spans="41:46" x14ac:dyDescent="0.35">
      <c r="AO2758" t="s">
        <v>26</v>
      </c>
      <c r="AP2758">
        <v>6</v>
      </c>
      <c r="AQ2758" t="s">
        <v>27</v>
      </c>
      <c r="AR2758" t="e">
        <v>#NAME?</v>
      </c>
      <c r="AS2758">
        <v>6</v>
      </c>
      <c r="AT2758" t="e">
        <v>#NAME?</v>
      </c>
    </row>
    <row r="2759" spans="41:46" x14ac:dyDescent="0.35">
      <c r="AO2759" t="s">
        <v>29</v>
      </c>
      <c r="AP2759">
        <v>6</v>
      </c>
      <c r="AQ2759" t="s">
        <v>23</v>
      </c>
      <c r="AR2759">
        <v>6</v>
      </c>
      <c r="AS2759" t="e">
        <v>#NAME?</v>
      </c>
      <c r="AT2759" t="e">
        <v>#NAME?</v>
      </c>
    </row>
    <row r="2760" spans="41:46" x14ac:dyDescent="0.35">
      <c r="AO2760" t="s">
        <v>42</v>
      </c>
      <c r="AP2760">
        <v>6</v>
      </c>
      <c r="AQ2760" t="s">
        <v>27</v>
      </c>
      <c r="AR2760" t="e">
        <v>#NAME?</v>
      </c>
      <c r="AS2760">
        <v>6</v>
      </c>
      <c r="AT2760" t="e">
        <v>#NAME?</v>
      </c>
    </row>
    <row r="2761" spans="41:46" x14ac:dyDescent="0.35">
      <c r="AO2761" t="s">
        <v>43</v>
      </c>
      <c r="AP2761">
        <v>6</v>
      </c>
      <c r="AQ2761" t="s">
        <v>23</v>
      </c>
      <c r="AR2761">
        <v>6</v>
      </c>
      <c r="AS2761" t="e">
        <v>#NAME?</v>
      </c>
      <c r="AT2761" t="e">
        <v>#NAME?</v>
      </c>
    </row>
    <row r="2762" spans="41:46" x14ac:dyDescent="0.35">
      <c r="AO2762" t="s">
        <v>26</v>
      </c>
      <c r="AP2762">
        <v>6</v>
      </c>
      <c r="AQ2762" t="s">
        <v>27</v>
      </c>
      <c r="AR2762" t="e">
        <v>#NAME?</v>
      </c>
      <c r="AS2762">
        <v>6</v>
      </c>
      <c r="AT2762" t="e">
        <v>#NAME?</v>
      </c>
    </row>
    <row r="2763" spans="41:46" x14ac:dyDescent="0.35">
      <c r="AO2763" t="s">
        <v>43</v>
      </c>
      <c r="AP2763">
        <v>6</v>
      </c>
      <c r="AQ2763" t="s">
        <v>23</v>
      </c>
      <c r="AR2763">
        <v>6</v>
      </c>
      <c r="AS2763" t="e">
        <v>#NAME?</v>
      </c>
      <c r="AT2763" t="e">
        <v>#NAME?</v>
      </c>
    </row>
    <row r="2764" spans="41:46" x14ac:dyDescent="0.35">
      <c r="AO2764" t="s">
        <v>29</v>
      </c>
      <c r="AP2764">
        <v>6</v>
      </c>
      <c r="AQ2764" t="s">
        <v>23</v>
      </c>
      <c r="AR2764">
        <v>6</v>
      </c>
      <c r="AS2764" t="e">
        <v>#NAME?</v>
      </c>
      <c r="AT2764" t="e">
        <v>#NAME?</v>
      </c>
    </row>
    <row r="2765" spans="41:46" x14ac:dyDescent="0.35">
      <c r="AO2765" t="s">
        <v>26</v>
      </c>
      <c r="AP2765">
        <v>6</v>
      </c>
      <c r="AQ2765" t="s">
        <v>27</v>
      </c>
      <c r="AR2765" t="e">
        <v>#NAME?</v>
      </c>
      <c r="AS2765">
        <v>6</v>
      </c>
      <c r="AT2765" t="e">
        <v>#NAME?</v>
      </c>
    </row>
    <row r="2766" spans="41:46" x14ac:dyDescent="0.35">
      <c r="AO2766" t="s">
        <v>43</v>
      </c>
      <c r="AP2766">
        <v>6</v>
      </c>
      <c r="AQ2766" t="s">
        <v>23</v>
      </c>
      <c r="AR2766">
        <v>6</v>
      </c>
      <c r="AS2766" t="e">
        <v>#NAME?</v>
      </c>
      <c r="AT2766" t="e">
        <v>#NAME?</v>
      </c>
    </row>
    <row r="2767" spans="41:46" x14ac:dyDescent="0.35">
      <c r="AO2767" t="s">
        <v>31</v>
      </c>
      <c r="AP2767">
        <v>6</v>
      </c>
      <c r="AQ2767" t="s">
        <v>23</v>
      </c>
      <c r="AR2767">
        <v>6</v>
      </c>
      <c r="AS2767" t="e">
        <v>#NAME?</v>
      </c>
      <c r="AT2767" t="e">
        <v>#NAME?</v>
      </c>
    </row>
    <row r="2768" spans="41:46" x14ac:dyDescent="0.35">
      <c r="AO2768" t="s">
        <v>44</v>
      </c>
      <c r="AP2768">
        <v>6</v>
      </c>
      <c r="AQ2768" t="s">
        <v>27</v>
      </c>
      <c r="AR2768" t="e">
        <v>#NAME?</v>
      </c>
      <c r="AS2768">
        <v>6</v>
      </c>
      <c r="AT2768" t="e">
        <v>#NAME?</v>
      </c>
    </row>
    <row r="2769" spans="41:46" x14ac:dyDescent="0.35">
      <c r="AO2769" t="s">
        <v>29</v>
      </c>
      <c r="AP2769">
        <v>6</v>
      </c>
      <c r="AQ2769" t="s">
        <v>23</v>
      </c>
      <c r="AR2769">
        <v>6</v>
      </c>
      <c r="AS2769" t="e">
        <v>#NAME?</v>
      </c>
      <c r="AT2769" t="e">
        <v>#NAME?</v>
      </c>
    </row>
    <row r="2770" spans="41:46" x14ac:dyDescent="0.35">
      <c r="AO2770" t="s">
        <v>29</v>
      </c>
      <c r="AP2770">
        <v>6</v>
      </c>
      <c r="AQ2770" t="s">
        <v>23</v>
      </c>
      <c r="AR2770">
        <v>6</v>
      </c>
      <c r="AS2770" t="e">
        <v>#NAME?</v>
      </c>
      <c r="AT2770" t="e">
        <v>#NAME?</v>
      </c>
    </row>
    <row r="2771" spans="41:46" x14ac:dyDescent="0.35">
      <c r="AO2771" t="s">
        <v>21</v>
      </c>
      <c r="AP2771">
        <v>6</v>
      </c>
      <c r="AQ2771" t="s">
        <v>23</v>
      </c>
      <c r="AR2771">
        <v>6</v>
      </c>
      <c r="AS2771" t="e">
        <v>#NAME?</v>
      </c>
      <c r="AT2771" t="e">
        <v>#NAME?</v>
      </c>
    </row>
    <row r="2772" spans="41:46" x14ac:dyDescent="0.35">
      <c r="AO2772" t="s">
        <v>37</v>
      </c>
      <c r="AP2772">
        <v>6</v>
      </c>
      <c r="AQ2772" t="s">
        <v>27</v>
      </c>
      <c r="AR2772" t="e">
        <v>#NAME?</v>
      </c>
      <c r="AS2772">
        <v>6</v>
      </c>
      <c r="AT2772" t="e">
        <v>#NAME?</v>
      </c>
    </row>
    <row r="2773" spans="41:46" x14ac:dyDescent="0.35">
      <c r="AO2773" t="s">
        <v>29</v>
      </c>
      <c r="AP2773">
        <v>6</v>
      </c>
      <c r="AQ2773" t="s">
        <v>23</v>
      </c>
      <c r="AR2773">
        <v>6</v>
      </c>
      <c r="AS2773" t="e">
        <v>#NAME?</v>
      </c>
      <c r="AT2773" t="e">
        <v>#NAME?</v>
      </c>
    </row>
    <row r="2774" spans="41:46" x14ac:dyDescent="0.35">
      <c r="AO2774" t="s">
        <v>29</v>
      </c>
      <c r="AP2774">
        <v>6</v>
      </c>
      <c r="AQ2774" t="s">
        <v>23</v>
      </c>
      <c r="AR2774">
        <v>6</v>
      </c>
      <c r="AS2774" t="e">
        <v>#NAME?</v>
      </c>
      <c r="AT2774" t="e">
        <v>#NAME?</v>
      </c>
    </row>
    <row r="2775" spans="41:46" x14ac:dyDescent="0.35">
      <c r="AO2775" t="s">
        <v>43</v>
      </c>
      <c r="AP2775">
        <v>6</v>
      </c>
      <c r="AQ2775" t="s">
        <v>23</v>
      </c>
      <c r="AR2775">
        <v>6</v>
      </c>
      <c r="AS2775" t="e">
        <v>#NAME?</v>
      </c>
      <c r="AT2775" t="e">
        <v>#NAME?</v>
      </c>
    </row>
    <row r="2776" spans="41:46" x14ac:dyDescent="0.35">
      <c r="AO2776" t="s">
        <v>32</v>
      </c>
      <c r="AP2776">
        <v>6</v>
      </c>
      <c r="AQ2776" t="s">
        <v>27</v>
      </c>
      <c r="AR2776" t="e">
        <v>#NAME?</v>
      </c>
      <c r="AS2776">
        <v>6</v>
      </c>
      <c r="AT2776" t="e">
        <v>#NAME?</v>
      </c>
    </row>
    <row r="2777" spans="41:46" x14ac:dyDescent="0.35">
      <c r="AO2777" t="s">
        <v>42</v>
      </c>
      <c r="AP2777">
        <v>6</v>
      </c>
      <c r="AQ2777" t="s">
        <v>27</v>
      </c>
      <c r="AR2777" t="e">
        <v>#NAME?</v>
      </c>
      <c r="AS2777">
        <v>6</v>
      </c>
      <c r="AT2777" t="e">
        <v>#NAME?</v>
      </c>
    </row>
    <row r="2778" spans="41:46" x14ac:dyDescent="0.35">
      <c r="AO2778" t="s">
        <v>31</v>
      </c>
      <c r="AP2778">
        <v>6</v>
      </c>
      <c r="AQ2778" t="s">
        <v>23</v>
      </c>
      <c r="AR2778">
        <v>6</v>
      </c>
      <c r="AS2778" t="e">
        <v>#NAME?</v>
      </c>
      <c r="AT2778" t="e">
        <v>#NAME?</v>
      </c>
    </row>
    <row r="2779" spans="41:46" x14ac:dyDescent="0.35">
      <c r="AO2779" t="s">
        <v>36</v>
      </c>
      <c r="AP2779">
        <v>6</v>
      </c>
      <c r="AQ2779" t="s">
        <v>27</v>
      </c>
      <c r="AR2779" t="e">
        <v>#NAME?</v>
      </c>
      <c r="AS2779">
        <v>6</v>
      </c>
      <c r="AT2779" t="e">
        <v>#NAME?</v>
      </c>
    </row>
    <row r="2780" spans="41:46" x14ac:dyDescent="0.35">
      <c r="AO2780" t="s">
        <v>37</v>
      </c>
      <c r="AP2780">
        <v>6</v>
      </c>
      <c r="AQ2780" t="s">
        <v>27</v>
      </c>
      <c r="AR2780" t="e">
        <v>#NAME?</v>
      </c>
      <c r="AS2780">
        <v>6</v>
      </c>
      <c r="AT2780" t="e">
        <v>#NAME?</v>
      </c>
    </row>
    <row r="2781" spans="41:46" x14ac:dyDescent="0.35">
      <c r="AO2781" t="s">
        <v>31</v>
      </c>
      <c r="AP2781">
        <v>6</v>
      </c>
      <c r="AQ2781" t="s">
        <v>23</v>
      </c>
      <c r="AR2781">
        <v>6</v>
      </c>
      <c r="AS2781" t="e">
        <v>#NAME?</v>
      </c>
      <c r="AT2781" t="e">
        <v>#NAME?</v>
      </c>
    </row>
    <row r="2782" spans="41:46" x14ac:dyDescent="0.35">
      <c r="AO2782" t="s">
        <v>34</v>
      </c>
      <c r="AP2782">
        <v>6</v>
      </c>
      <c r="AQ2782" t="s">
        <v>27</v>
      </c>
      <c r="AR2782" t="e">
        <v>#NAME?</v>
      </c>
      <c r="AS2782">
        <v>6</v>
      </c>
      <c r="AT2782" t="e">
        <v>#NAME?</v>
      </c>
    </row>
    <row r="2783" spans="41:46" x14ac:dyDescent="0.35">
      <c r="AO2783" t="s">
        <v>29</v>
      </c>
      <c r="AP2783">
        <v>6</v>
      </c>
      <c r="AQ2783" t="s">
        <v>23</v>
      </c>
      <c r="AR2783">
        <v>6</v>
      </c>
      <c r="AS2783" t="e">
        <v>#NAME?</v>
      </c>
      <c r="AT2783" t="e">
        <v>#NAME?</v>
      </c>
    </row>
    <row r="2784" spans="41:46" x14ac:dyDescent="0.35">
      <c r="AO2784" t="s">
        <v>34</v>
      </c>
      <c r="AP2784">
        <v>6</v>
      </c>
      <c r="AQ2784" t="s">
        <v>27</v>
      </c>
      <c r="AR2784" t="e">
        <v>#NAME?</v>
      </c>
      <c r="AS2784">
        <v>6</v>
      </c>
      <c r="AT2784" t="e">
        <v>#NAME?</v>
      </c>
    </row>
    <row r="2785" spans="41:46" x14ac:dyDescent="0.35">
      <c r="AO2785" t="s">
        <v>26</v>
      </c>
      <c r="AP2785">
        <v>6</v>
      </c>
      <c r="AQ2785" t="s">
        <v>27</v>
      </c>
      <c r="AR2785" t="e">
        <v>#NAME?</v>
      </c>
      <c r="AS2785">
        <v>6</v>
      </c>
      <c r="AT2785" t="e">
        <v>#NAME?</v>
      </c>
    </row>
    <row r="2786" spans="41:46" x14ac:dyDescent="0.35">
      <c r="AO2786" t="s">
        <v>34</v>
      </c>
      <c r="AP2786">
        <v>6</v>
      </c>
      <c r="AQ2786" t="s">
        <v>27</v>
      </c>
      <c r="AR2786" t="e">
        <v>#NAME?</v>
      </c>
      <c r="AS2786">
        <v>6</v>
      </c>
      <c r="AT2786" t="e">
        <v>#NAME?</v>
      </c>
    </row>
    <row r="2787" spans="41:46" x14ac:dyDescent="0.35">
      <c r="AO2787" t="s">
        <v>34</v>
      </c>
      <c r="AP2787">
        <v>6</v>
      </c>
      <c r="AQ2787" t="s">
        <v>27</v>
      </c>
      <c r="AR2787" t="e">
        <v>#NAME?</v>
      </c>
      <c r="AS2787">
        <v>6</v>
      </c>
      <c r="AT2787" t="e">
        <v>#NAME?</v>
      </c>
    </row>
    <row r="2788" spans="41:46" x14ac:dyDescent="0.35">
      <c r="AO2788" t="s">
        <v>36</v>
      </c>
      <c r="AP2788">
        <v>6</v>
      </c>
      <c r="AQ2788" t="s">
        <v>27</v>
      </c>
      <c r="AR2788" t="e">
        <v>#NAME?</v>
      </c>
      <c r="AS2788">
        <v>6</v>
      </c>
      <c r="AT2788" t="e">
        <v>#NAME?</v>
      </c>
    </row>
    <row r="2789" spans="41:46" x14ac:dyDescent="0.35">
      <c r="AO2789" t="s">
        <v>32</v>
      </c>
      <c r="AP2789">
        <v>6</v>
      </c>
      <c r="AQ2789" t="s">
        <v>27</v>
      </c>
      <c r="AR2789" t="e">
        <v>#NAME?</v>
      </c>
      <c r="AS2789">
        <v>6</v>
      </c>
      <c r="AT2789" t="e">
        <v>#NAME?</v>
      </c>
    </row>
    <row r="2790" spans="41:46" x14ac:dyDescent="0.35">
      <c r="AO2790" t="s">
        <v>32</v>
      </c>
      <c r="AP2790">
        <v>6</v>
      </c>
      <c r="AQ2790" t="s">
        <v>27</v>
      </c>
      <c r="AR2790" t="e">
        <v>#NAME?</v>
      </c>
      <c r="AS2790">
        <v>6</v>
      </c>
      <c r="AT2790" t="e">
        <v>#NAME?</v>
      </c>
    </row>
    <row r="2791" spans="41:46" x14ac:dyDescent="0.35">
      <c r="AO2791" t="s">
        <v>32</v>
      </c>
      <c r="AP2791">
        <v>6</v>
      </c>
      <c r="AQ2791" t="s">
        <v>27</v>
      </c>
      <c r="AR2791" t="e">
        <v>#NAME?</v>
      </c>
      <c r="AS2791">
        <v>6</v>
      </c>
      <c r="AT2791" t="e">
        <v>#NAME?</v>
      </c>
    </row>
    <row r="2792" spans="41:46" x14ac:dyDescent="0.35">
      <c r="AO2792" t="s">
        <v>32</v>
      </c>
      <c r="AP2792">
        <v>6</v>
      </c>
      <c r="AQ2792" t="s">
        <v>27</v>
      </c>
      <c r="AR2792" t="e">
        <v>#NAME?</v>
      </c>
      <c r="AS2792">
        <v>6</v>
      </c>
      <c r="AT2792" t="e">
        <v>#NAME?</v>
      </c>
    </row>
    <row r="2793" spans="41:46" x14ac:dyDescent="0.35">
      <c r="AO2793" t="s">
        <v>26</v>
      </c>
      <c r="AP2793">
        <v>6</v>
      </c>
      <c r="AQ2793" t="s">
        <v>27</v>
      </c>
      <c r="AR2793" t="e">
        <v>#NAME?</v>
      </c>
      <c r="AS2793">
        <v>6</v>
      </c>
      <c r="AT2793" t="e">
        <v>#NAME?</v>
      </c>
    </row>
    <row r="2794" spans="41:46" x14ac:dyDescent="0.35">
      <c r="AO2794" t="s">
        <v>43</v>
      </c>
      <c r="AP2794">
        <v>6</v>
      </c>
      <c r="AQ2794" t="s">
        <v>23</v>
      </c>
      <c r="AR2794">
        <v>6</v>
      </c>
      <c r="AS2794" t="e">
        <v>#NAME?</v>
      </c>
      <c r="AT2794" t="e">
        <v>#NAME?</v>
      </c>
    </row>
    <row r="2795" spans="41:46" x14ac:dyDescent="0.35">
      <c r="AO2795" t="s">
        <v>28</v>
      </c>
      <c r="AP2795">
        <v>6</v>
      </c>
      <c r="AQ2795" t="s">
        <v>27</v>
      </c>
      <c r="AR2795" t="e">
        <v>#NAME?</v>
      </c>
      <c r="AS2795">
        <v>6</v>
      </c>
      <c r="AT2795" t="e">
        <v>#NAME?</v>
      </c>
    </row>
    <row r="2796" spans="41:46" x14ac:dyDescent="0.35">
      <c r="AO2796" t="s">
        <v>28</v>
      </c>
      <c r="AP2796">
        <v>6</v>
      </c>
      <c r="AQ2796" t="s">
        <v>27</v>
      </c>
      <c r="AR2796" t="e">
        <v>#NAME?</v>
      </c>
      <c r="AS2796">
        <v>6</v>
      </c>
      <c r="AT2796" t="e">
        <v>#NAME?</v>
      </c>
    </row>
    <row r="2797" spans="41:46" x14ac:dyDescent="0.35">
      <c r="AO2797" t="s">
        <v>31</v>
      </c>
      <c r="AP2797">
        <v>6</v>
      </c>
      <c r="AQ2797" t="s">
        <v>23</v>
      </c>
      <c r="AR2797">
        <v>6</v>
      </c>
      <c r="AS2797" t="e">
        <v>#NAME?</v>
      </c>
      <c r="AT2797" t="e">
        <v>#NAME?</v>
      </c>
    </row>
    <row r="2798" spans="41:46" x14ac:dyDescent="0.35">
      <c r="AO2798" t="s">
        <v>21</v>
      </c>
      <c r="AP2798">
        <v>6</v>
      </c>
      <c r="AQ2798" t="s">
        <v>23</v>
      </c>
      <c r="AR2798">
        <v>6</v>
      </c>
      <c r="AS2798" t="e">
        <v>#NAME?</v>
      </c>
      <c r="AT2798" t="e">
        <v>#NAME?</v>
      </c>
    </row>
    <row r="2799" spans="41:46" x14ac:dyDescent="0.35">
      <c r="AO2799" t="s">
        <v>30</v>
      </c>
      <c r="AP2799">
        <v>6</v>
      </c>
      <c r="AQ2799" t="s">
        <v>27</v>
      </c>
      <c r="AR2799" t="e">
        <v>#NAME?</v>
      </c>
      <c r="AS2799">
        <v>6</v>
      </c>
      <c r="AT2799" t="e">
        <v>#NAME?</v>
      </c>
    </row>
    <row r="2800" spans="41:46" x14ac:dyDescent="0.35">
      <c r="AO2800" t="s">
        <v>42</v>
      </c>
      <c r="AP2800">
        <v>6</v>
      </c>
      <c r="AQ2800" t="s">
        <v>27</v>
      </c>
      <c r="AR2800" t="e">
        <v>#NAME?</v>
      </c>
      <c r="AS2800">
        <v>6</v>
      </c>
      <c r="AT2800" t="e">
        <v>#NAME?</v>
      </c>
    </row>
    <row r="2801" spans="41:46" x14ac:dyDescent="0.35">
      <c r="AO2801" t="s">
        <v>31</v>
      </c>
      <c r="AP2801">
        <v>6</v>
      </c>
      <c r="AQ2801" t="s">
        <v>23</v>
      </c>
      <c r="AR2801">
        <v>6</v>
      </c>
      <c r="AS2801" t="e">
        <v>#NAME?</v>
      </c>
      <c r="AT2801" t="e">
        <v>#NAME?</v>
      </c>
    </row>
    <row r="2802" spans="41:46" x14ac:dyDescent="0.35">
      <c r="AO2802" t="s">
        <v>29</v>
      </c>
      <c r="AP2802">
        <v>6</v>
      </c>
      <c r="AQ2802" t="s">
        <v>23</v>
      </c>
      <c r="AR2802">
        <v>6</v>
      </c>
      <c r="AS2802" t="e">
        <v>#NAME?</v>
      </c>
      <c r="AT2802" t="e">
        <v>#NAME?</v>
      </c>
    </row>
    <row r="2803" spans="41:46" x14ac:dyDescent="0.35">
      <c r="AO2803" t="s">
        <v>30</v>
      </c>
      <c r="AP2803">
        <v>6</v>
      </c>
      <c r="AQ2803" t="s">
        <v>27</v>
      </c>
      <c r="AR2803" t="e">
        <v>#NAME?</v>
      </c>
      <c r="AS2803">
        <v>6</v>
      </c>
      <c r="AT2803" t="e">
        <v>#NAME?</v>
      </c>
    </row>
    <row r="2804" spans="41:46" x14ac:dyDescent="0.35">
      <c r="AO2804" t="s">
        <v>42</v>
      </c>
      <c r="AP2804">
        <v>6</v>
      </c>
      <c r="AQ2804" t="s">
        <v>27</v>
      </c>
      <c r="AR2804" t="e">
        <v>#NAME?</v>
      </c>
      <c r="AS2804">
        <v>6</v>
      </c>
      <c r="AT2804" t="e">
        <v>#NAME?</v>
      </c>
    </row>
    <row r="2805" spans="41:46" x14ac:dyDescent="0.35">
      <c r="AO2805" t="s">
        <v>42</v>
      </c>
      <c r="AP2805">
        <v>6</v>
      </c>
      <c r="AQ2805" t="s">
        <v>27</v>
      </c>
      <c r="AR2805" t="e">
        <v>#NAME?</v>
      </c>
      <c r="AS2805">
        <v>6</v>
      </c>
      <c r="AT2805" t="e">
        <v>#NAME?</v>
      </c>
    </row>
    <row r="2806" spans="41:46" x14ac:dyDescent="0.35">
      <c r="AO2806" t="s">
        <v>43</v>
      </c>
      <c r="AP2806">
        <v>6</v>
      </c>
      <c r="AQ2806" t="s">
        <v>23</v>
      </c>
      <c r="AR2806">
        <v>6</v>
      </c>
      <c r="AS2806" t="e">
        <v>#NAME?</v>
      </c>
      <c r="AT2806" t="e">
        <v>#NAME?</v>
      </c>
    </row>
    <row r="2807" spans="41:46" x14ac:dyDescent="0.35">
      <c r="AO2807" t="s">
        <v>30</v>
      </c>
      <c r="AP2807">
        <v>6</v>
      </c>
      <c r="AQ2807" t="s">
        <v>27</v>
      </c>
      <c r="AR2807" t="e">
        <v>#NAME?</v>
      </c>
      <c r="AS2807">
        <v>6</v>
      </c>
      <c r="AT2807" t="e">
        <v>#NAME?</v>
      </c>
    </row>
    <row r="2808" spans="41:46" x14ac:dyDescent="0.35">
      <c r="AO2808" t="s">
        <v>35</v>
      </c>
      <c r="AP2808">
        <v>6</v>
      </c>
      <c r="AQ2808" t="s">
        <v>27</v>
      </c>
      <c r="AR2808" t="e">
        <v>#NAME?</v>
      </c>
      <c r="AS2808">
        <v>6</v>
      </c>
      <c r="AT2808" t="e">
        <v>#NAME?</v>
      </c>
    </row>
    <row r="2809" spans="41:46" x14ac:dyDescent="0.35">
      <c r="AO2809" t="s">
        <v>37</v>
      </c>
      <c r="AP2809">
        <v>6</v>
      </c>
      <c r="AQ2809" t="s">
        <v>27</v>
      </c>
      <c r="AR2809" t="e">
        <v>#NAME?</v>
      </c>
      <c r="AS2809">
        <v>6</v>
      </c>
      <c r="AT2809" t="e">
        <v>#NAME?</v>
      </c>
    </row>
    <row r="2810" spans="41:46" x14ac:dyDescent="0.35">
      <c r="AO2810" t="s">
        <v>31</v>
      </c>
      <c r="AP2810">
        <v>6</v>
      </c>
      <c r="AQ2810" t="s">
        <v>23</v>
      </c>
      <c r="AR2810">
        <v>6</v>
      </c>
      <c r="AS2810" t="e">
        <v>#NAME?</v>
      </c>
      <c r="AT2810" t="e">
        <v>#NAME?</v>
      </c>
    </row>
    <row r="2811" spans="41:46" x14ac:dyDescent="0.35">
      <c r="AO2811" t="s">
        <v>42</v>
      </c>
      <c r="AP2811">
        <v>6</v>
      </c>
      <c r="AQ2811" t="s">
        <v>27</v>
      </c>
      <c r="AR2811" t="e">
        <v>#NAME?</v>
      </c>
      <c r="AS2811">
        <v>6</v>
      </c>
      <c r="AT2811" t="e">
        <v>#NAME?</v>
      </c>
    </row>
    <row r="2812" spans="41:46" x14ac:dyDescent="0.35">
      <c r="AO2812" t="s">
        <v>37</v>
      </c>
      <c r="AP2812">
        <v>6</v>
      </c>
      <c r="AQ2812" t="s">
        <v>27</v>
      </c>
      <c r="AR2812" t="e">
        <v>#NAME?</v>
      </c>
      <c r="AS2812">
        <v>6</v>
      </c>
      <c r="AT2812" t="e">
        <v>#NAME?</v>
      </c>
    </row>
    <row r="2813" spans="41:46" x14ac:dyDescent="0.35">
      <c r="AO2813" t="s">
        <v>28</v>
      </c>
      <c r="AP2813">
        <v>6</v>
      </c>
      <c r="AQ2813" t="s">
        <v>27</v>
      </c>
      <c r="AR2813" t="e">
        <v>#NAME?</v>
      </c>
      <c r="AS2813">
        <v>6</v>
      </c>
      <c r="AT2813" t="e">
        <v>#NAME?</v>
      </c>
    </row>
    <row r="2814" spans="41:46" x14ac:dyDescent="0.35">
      <c r="AO2814" t="s">
        <v>21</v>
      </c>
      <c r="AP2814">
        <v>5</v>
      </c>
      <c r="AQ2814" t="s">
        <v>23</v>
      </c>
      <c r="AR2814">
        <v>5</v>
      </c>
      <c r="AS2814" t="e">
        <v>#NAME?</v>
      </c>
      <c r="AT2814" t="e">
        <v>#NAME?</v>
      </c>
    </row>
    <row r="2815" spans="41:46" x14ac:dyDescent="0.35">
      <c r="AO2815" t="s">
        <v>35</v>
      </c>
      <c r="AP2815">
        <v>5</v>
      </c>
      <c r="AQ2815" t="s">
        <v>27</v>
      </c>
      <c r="AR2815" t="e">
        <v>#NAME?</v>
      </c>
      <c r="AS2815">
        <v>5</v>
      </c>
      <c r="AT2815" t="e">
        <v>#NAME?</v>
      </c>
    </row>
    <row r="2816" spans="41:46" x14ac:dyDescent="0.35">
      <c r="AO2816" t="s">
        <v>21</v>
      </c>
      <c r="AP2816">
        <v>5</v>
      </c>
      <c r="AQ2816" t="s">
        <v>23</v>
      </c>
      <c r="AR2816">
        <v>5</v>
      </c>
      <c r="AS2816" t="e">
        <v>#NAME?</v>
      </c>
      <c r="AT2816" t="e">
        <v>#NAME?</v>
      </c>
    </row>
    <row r="2817" spans="41:46" x14ac:dyDescent="0.35">
      <c r="AO2817" t="s">
        <v>32</v>
      </c>
      <c r="AP2817">
        <v>5</v>
      </c>
      <c r="AQ2817" t="s">
        <v>27</v>
      </c>
      <c r="AR2817" t="e">
        <v>#NAME?</v>
      </c>
      <c r="AS2817">
        <v>5</v>
      </c>
      <c r="AT2817" t="e">
        <v>#NAME?</v>
      </c>
    </row>
    <row r="2818" spans="41:46" x14ac:dyDescent="0.35">
      <c r="AO2818" t="s">
        <v>34</v>
      </c>
      <c r="AP2818">
        <v>5</v>
      </c>
      <c r="AQ2818" t="s">
        <v>27</v>
      </c>
      <c r="AR2818" t="e">
        <v>#NAME?</v>
      </c>
      <c r="AS2818">
        <v>5</v>
      </c>
      <c r="AT2818" t="e">
        <v>#NAME?</v>
      </c>
    </row>
    <row r="2819" spans="41:46" x14ac:dyDescent="0.35">
      <c r="AO2819" t="s">
        <v>37</v>
      </c>
      <c r="AP2819">
        <v>5</v>
      </c>
      <c r="AQ2819" t="s">
        <v>27</v>
      </c>
      <c r="AR2819" t="e">
        <v>#NAME?</v>
      </c>
      <c r="AS2819">
        <v>5</v>
      </c>
      <c r="AT2819" t="e">
        <v>#NAME?</v>
      </c>
    </row>
    <row r="2820" spans="41:46" x14ac:dyDescent="0.35">
      <c r="AO2820" t="s">
        <v>26</v>
      </c>
      <c r="AP2820">
        <v>5</v>
      </c>
      <c r="AQ2820" t="s">
        <v>27</v>
      </c>
      <c r="AR2820" t="e">
        <v>#NAME?</v>
      </c>
      <c r="AS2820">
        <v>5</v>
      </c>
      <c r="AT2820" t="e">
        <v>#NAME?</v>
      </c>
    </row>
    <row r="2821" spans="41:46" x14ac:dyDescent="0.35">
      <c r="AO2821" t="s">
        <v>44</v>
      </c>
      <c r="AP2821">
        <v>5</v>
      </c>
      <c r="AQ2821" t="s">
        <v>27</v>
      </c>
      <c r="AR2821" t="e">
        <v>#NAME?</v>
      </c>
      <c r="AS2821">
        <v>5</v>
      </c>
      <c r="AT2821" t="e">
        <v>#NAME?</v>
      </c>
    </row>
    <row r="2822" spans="41:46" x14ac:dyDescent="0.35">
      <c r="AO2822" t="s">
        <v>32</v>
      </c>
      <c r="AP2822">
        <v>5</v>
      </c>
      <c r="AQ2822" t="s">
        <v>27</v>
      </c>
      <c r="AR2822" t="e">
        <v>#NAME?</v>
      </c>
      <c r="AS2822">
        <v>5</v>
      </c>
      <c r="AT2822" t="e">
        <v>#NAME?</v>
      </c>
    </row>
    <row r="2823" spans="41:46" x14ac:dyDescent="0.35">
      <c r="AO2823" t="s">
        <v>43</v>
      </c>
      <c r="AP2823">
        <v>5</v>
      </c>
      <c r="AQ2823" t="s">
        <v>23</v>
      </c>
      <c r="AR2823">
        <v>5</v>
      </c>
      <c r="AS2823" t="e">
        <v>#NAME?</v>
      </c>
      <c r="AT2823" t="e">
        <v>#NAME?</v>
      </c>
    </row>
    <row r="2824" spans="41:46" x14ac:dyDescent="0.35">
      <c r="AO2824" t="s">
        <v>29</v>
      </c>
      <c r="AP2824">
        <v>5</v>
      </c>
      <c r="AQ2824" t="s">
        <v>23</v>
      </c>
      <c r="AR2824">
        <v>5</v>
      </c>
      <c r="AS2824" t="e">
        <v>#NAME?</v>
      </c>
      <c r="AT2824" t="e">
        <v>#NAME?</v>
      </c>
    </row>
    <row r="2825" spans="41:46" x14ac:dyDescent="0.35">
      <c r="AO2825" t="s">
        <v>36</v>
      </c>
      <c r="AP2825">
        <v>5</v>
      </c>
      <c r="AQ2825" t="s">
        <v>27</v>
      </c>
      <c r="AR2825" t="e">
        <v>#NAME?</v>
      </c>
      <c r="AS2825">
        <v>5</v>
      </c>
      <c r="AT2825" t="e">
        <v>#NAME?</v>
      </c>
    </row>
    <row r="2826" spans="41:46" x14ac:dyDescent="0.35">
      <c r="AO2826" t="s">
        <v>21</v>
      </c>
      <c r="AP2826">
        <v>5</v>
      </c>
      <c r="AQ2826" t="s">
        <v>23</v>
      </c>
      <c r="AR2826">
        <v>5</v>
      </c>
      <c r="AS2826" t="e">
        <v>#NAME?</v>
      </c>
      <c r="AT2826" t="e">
        <v>#NAME?</v>
      </c>
    </row>
    <row r="2827" spans="41:46" x14ac:dyDescent="0.35">
      <c r="AO2827" t="s">
        <v>44</v>
      </c>
      <c r="AP2827">
        <v>5</v>
      </c>
      <c r="AQ2827" t="s">
        <v>27</v>
      </c>
      <c r="AR2827" t="e">
        <v>#NAME?</v>
      </c>
      <c r="AS2827">
        <v>5</v>
      </c>
      <c r="AT2827" t="e">
        <v>#NAME?</v>
      </c>
    </row>
    <row r="2828" spans="41:46" x14ac:dyDescent="0.35">
      <c r="AO2828" t="s">
        <v>21</v>
      </c>
      <c r="AP2828">
        <v>5</v>
      </c>
      <c r="AQ2828" t="s">
        <v>23</v>
      </c>
      <c r="AR2828">
        <v>5</v>
      </c>
      <c r="AS2828" t="e">
        <v>#NAME?</v>
      </c>
      <c r="AT2828" t="e">
        <v>#NAME?</v>
      </c>
    </row>
    <row r="2829" spans="41:46" x14ac:dyDescent="0.35">
      <c r="AO2829" t="s">
        <v>44</v>
      </c>
      <c r="AP2829">
        <v>5</v>
      </c>
      <c r="AQ2829" t="s">
        <v>27</v>
      </c>
      <c r="AR2829" t="e">
        <v>#NAME?</v>
      </c>
      <c r="AS2829">
        <v>5</v>
      </c>
      <c r="AT2829" t="e">
        <v>#NAME?</v>
      </c>
    </row>
    <row r="2830" spans="41:46" x14ac:dyDescent="0.35">
      <c r="AO2830" t="s">
        <v>29</v>
      </c>
      <c r="AP2830">
        <v>5</v>
      </c>
      <c r="AQ2830" t="s">
        <v>23</v>
      </c>
      <c r="AR2830">
        <v>5</v>
      </c>
      <c r="AS2830" t="e">
        <v>#NAME?</v>
      </c>
      <c r="AT2830" t="e">
        <v>#NAME?</v>
      </c>
    </row>
    <row r="2831" spans="41:46" x14ac:dyDescent="0.35">
      <c r="AO2831" t="s">
        <v>36</v>
      </c>
      <c r="AP2831">
        <v>5</v>
      </c>
      <c r="AQ2831" t="s">
        <v>27</v>
      </c>
      <c r="AR2831" t="e">
        <v>#NAME?</v>
      </c>
      <c r="AS2831">
        <v>5</v>
      </c>
      <c r="AT2831" t="e">
        <v>#NAME?</v>
      </c>
    </row>
    <row r="2832" spans="41:46" x14ac:dyDescent="0.35">
      <c r="AO2832" t="s">
        <v>34</v>
      </c>
      <c r="AP2832">
        <v>5</v>
      </c>
      <c r="AQ2832" t="s">
        <v>27</v>
      </c>
      <c r="AR2832" t="e">
        <v>#NAME?</v>
      </c>
      <c r="AS2832">
        <v>5</v>
      </c>
      <c r="AT2832" t="e">
        <v>#NAME?</v>
      </c>
    </row>
    <row r="2833" spans="41:46" x14ac:dyDescent="0.35">
      <c r="AO2833" t="s">
        <v>21</v>
      </c>
      <c r="AP2833">
        <v>5</v>
      </c>
      <c r="AQ2833" t="s">
        <v>23</v>
      </c>
      <c r="AR2833">
        <v>5</v>
      </c>
      <c r="AS2833" t="e">
        <v>#NAME?</v>
      </c>
      <c r="AT2833" t="e">
        <v>#NAME?</v>
      </c>
    </row>
    <row r="2834" spans="41:46" x14ac:dyDescent="0.35">
      <c r="AO2834" t="s">
        <v>43</v>
      </c>
      <c r="AP2834">
        <v>5</v>
      </c>
      <c r="AQ2834" t="s">
        <v>23</v>
      </c>
      <c r="AR2834">
        <v>5</v>
      </c>
      <c r="AS2834" t="e">
        <v>#NAME?</v>
      </c>
      <c r="AT2834" t="e">
        <v>#NAME?</v>
      </c>
    </row>
    <row r="2835" spans="41:46" x14ac:dyDescent="0.35">
      <c r="AO2835" t="s">
        <v>28</v>
      </c>
      <c r="AP2835">
        <v>5</v>
      </c>
      <c r="AQ2835" t="s">
        <v>27</v>
      </c>
      <c r="AR2835" t="e">
        <v>#NAME?</v>
      </c>
      <c r="AS2835">
        <v>5</v>
      </c>
      <c r="AT2835" t="e">
        <v>#NAME?</v>
      </c>
    </row>
    <row r="2836" spans="41:46" x14ac:dyDescent="0.35">
      <c r="AO2836" t="s">
        <v>28</v>
      </c>
      <c r="AP2836">
        <v>5</v>
      </c>
      <c r="AQ2836" t="s">
        <v>27</v>
      </c>
      <c r="AR2836" t="e">
        <v>#NAME?</v>
      </c>
      <c r="AS2836">
        <v>5</v>
      </c>
      <c r="AT2836" t="e">
        <v>#NAME?</v>
      </c>
    </row>
    <row r="2837" spans="41:46" x14ac:dyDescent="0.35">
      <c r="AO2837" t="s">
        <v>32</v>
      </c>
      <c r="AP2837">
        <v>5</v>
      </c>
      <c r="AQ2837" t="s">
        <v>27</v>
      </c>
      <c r="AR2837" t="e">
        <v>#NAME?</v>
      </c>
      <c r="AS2837">
        <v>5</v>
      </c>
      <c r="AT2837" t="e">
        <v>#NAME?</v>
      </c>
    </row>
    <row r="2838" spans="41:46" x14ac:dyDescent="0.35">
      <c r="AO2838" t="s">
        <v>35</v>
      </c>
      <c r="AP2838">
        <v>5</v>
      </c>
      <c r="AQ2838" t="s">
        <v>27</v>
      </c>
      <c r="AR2838" t="e">
        <v>#NAME?</v>
      </c>
      <c r="AS2838">
        <v>5</v>
      </c>
      <c r="AT2838" t="e">
        <v>#NAME?</v>
      </c>
    </row>
    <row r="2839" spans="41:46" x14ac:dyDescent="0.35">
      <c r="AO2839" t="s">
        <v>21</v>
      </c>
      <c r="AP2839">
        <v>5</v>
      </c>
      <c r="AQ2839" t="s">
        <v>23</v>
      </c>
      <c r="AR2839">
        <v>5</v>
      </c>
      <c r="AS2839" t="e">
        <v>#NAME?</v>
      </c>
      <c r="AT2839" t="e">
        <v>#NAME?</v>
      </c>
    </row>
    <row r="2840" spans="41:46" x14ac:dyDescent="0.35">
      <c r="AO2840" t="s">
        <v>28</v>
      </c>
      <c r="AP2840">
        <v>5</v>
      </c>
      <c r="AQ2840" t="s">
        <v>27</v>
      </c>
      <c r="AR2840" t="e">
        <v>#NAME?</v>
      </c>
      <c r="AS2840">
        <v>5</v>
      </c>
      <c r="AT2840" t="e">
        <v>#NAME?</v>
      </c>
    </row>
    <row r="2841" spans="41:46" x14ac:dyDescent="0.35">
      <c r="AO2841" t="s">
        <v>40</v>
      </c>
      <c r="AP2841">
        <v>5</v>
      </c>
      <c r="AQ2841" t="s">
        <v>23</v>
      </c>
      <c r="AR2841">
        <v>5</v>
      </c>
      <c r="AS2841" t="e">
        <v>#NAME?</v>
      </c>
      <c r="AT2841" t="e">
        <v>#NAME?</v>
      </c>
    </row>
    <row r="2842" spans="41:46" x14ac:dyDescent="0.35">
      <c r="AO2842" t="s">
        <v>43</v>
      </c>
      <c r="AP2842">
        <v>5</v>
      </c>
      <c r="AQ2842" t="s">
        <v>23</v>
      </c>
      <c r="AR2842">
        <v>5</v>
      </c>
      <c r="AS2842" t="e">
        <v>#NAME?</v>
      </c>
      <c r="AT2842" t="e">
        <v>#NAME?</v>
      </c>
    </row>
    <row r="2843" spans="41:46" x14ac:dyDescent="0.35">
      <c r="AO2843" t="s">
        <v>40</v>
      </c>
      <c r="AP2843">
        <v>5</v>
      </c>
      <c r="AQ2843" t="s">
        <v>23</v>
      </c>
      <c r="AR2843">
        <v>5</v>
      </c>
      <c r="AS2843" t="e">
        <v>#NAME?</v>
      </c>
      <c r="AT2843" t="e">
        <v>#NAME?</v>
      </c>
    </row>
    <row r="2844" spans="41:46" x14ac:dyDescent="0.35">
      <c r="AO2844" t="s">
        <v>34</v>
      </c>
      <c r="AP2844">
        <v>5</v>
      </c>
      <c r="AQ2844" t="s">
        <v>27</v>
      </c>
      <c r="AR2844" t="e">
        <v>#NAME?</v>
      </c>
      <c r="AS2844">
        <v>5</v>
      </c>
      <c r="AT2844" t="e">
        <v>#NAME?</v>
      </c>
    </row>
    <row r="2845" spans="41:46" x14ac:dyDescent="0.35">
      <c r="AO2845" t="s">
        <v>26</v>
      </c>
      <c r="AP2845">
        <v>5</v>
      </c>
      <c r="AQ2845" t="s">
        <v>27</v>
      </c>
      <c r="AR2845" t="e">
        <v>#NAME?</v>
      </c>
      <c r="AS2845">
        <v>5</v>
      </c>
      <c r="AT2845" t="e">
        <v>#NAME?</v>
      </c>
    </row>
    <row r="2846" spans="41:46" x14ac:dyDescent="0.35">
      <c r="AO2846" t="s">
        <v>32</v>
      </c>
      <c r="AP2846">
        <v>5</v>
      </c>
      <c r="AQ2846" t="s">
        <v>27</v>
      </c>
      <c r="AR2846" t="e">
        <v>#NAME?</v>
      </c>
      <c r="AS2846">
        <v>5</v>
      </c>
      <c r="AT2846" t="e">
        <v>#NAME?</v>
      </c>
    </row>
    <row r="2847" spans="41:46" x14ac:dyDescent="0.35">
      <c r="AO2847" t="s">
        <v>34</v>
      </c>
      <c r="AP2847">
        <v>5</v>
      </c>
      <c r="AQ2847" t="s">
        <v>27</v>
      </c>
      <c r="AR2847" t="e">
        <v>#NAME?</v>
      </c>
      <c r="AS2847">
        <v>5</v>
      </c>
      <c r="AT2847" t="e">
        <v>#NAME?</v>
      </c>
    </row>
    <row r="2848" spans="41:46" x14ac:dyDescent="0.35">
      <c r="AO2848" t="s">
        <v>44</v>
      </c>
      <c r="AP2848">
        <v>5</v>
      </c>
      <c r="AQ2848" t="s">
        <v>27</v>
      </c>
      <c r="AR2848" t="e">
        <v>#NAME?</v>
      </c>
      <c r="AS2848">
        <v>5</v>
      </c>
      <c r="AT2848" t="e">
        <v>#NAME?</v>
      </c>
    </row>
    <row r="2849" spans="41:46" x14ac:dyDescent="0.35">
      <c r="AO2849" t="s">
        <v>37</v>
      </c>
      <c r="AP2849">
        <v>5</v>
      </c>
      <c r="AQ2849" t="s">
        <v>27</v>
      </c>
      <c r="AR2849" t="e">
        <v>#NAME?</v>
      </c>
      <c r="AS2849">
        <v>5</v>
      </c>
      <c r="AT2849" t="e">
        <v>#NAME?</v>
      </c>
    </row>
    <row r="2850" spans="41:46" x14ac:dyDescent="0.35">
      <c r="AO2850" t="s">
        <v>29</v>
      </c>
      <c r="AP2850">
        <v>5</v>
      </c>
      <c r="AQ2850" t="s">
        <v>23</v>
      </c>
      <c r="AR2850">
        <v>5</v>
      </c>
      <c r="AS2850" t="e">
        <v>#NAME?</v>
      </c>
      <c r="AT2850" t="e">
        <v>#NAME?</v>
      </c>
    </row>
    <row r="2851" spans="41:46" x14ac:dyDescent="0.35">
      <c r="AO2851" t="s">
        <v>36</v>
      </c>
      <c r="AP2851">
        <v>5</v>
      </c>
      <c r="AQ2851" t="s">
        <v>27</v>
      </c>
      <c r="AR2851" t="e">
        <v>#NAME?</v>
      </c>
      <c r="AS2851">
        <v>5</v>
      </c>
      <c r="AT2851" t="e">
        <v>#NAME?</v>
      </c>
    </row>
    <row r="2852" spans="41:46" x14ac:dyDescent="0.35">
      <c r="AO2852" t="s">
        <v>44</v>
      </c>
      <c r="AP2852">
        <v>5</v>
      </c>
      <c r="AQ2852" t="s">
        <v>27</v>
      </c>
      <c r="AR2852" t="e">
        <v>#NAME?</v>
      </c>
      <c r="AS2852">
        <v>5</v>
      </c>
      <c r="AT2852" t="e">
        <v>#NAME?</v>
      </c>
    </row>
    <row r="2853" spans="41:46" x14ac:dyDescent="0.35">
      <c r="AO2853" t="s">
        <v>31</v>
      </c>
      <c r="AP2853">
        <v>5</v>
      </c>
      <c r="AQ2853" t="s">
        <v>23</v>
      </c>
      <c r="AR2853">
        <v>5</v>
      </c>
      <c r="AS2853" t="e">
        <v>#NAME?</v>
      </c>
      <c r="AT2853" t="e">
        <v>#NAME?</v>
      </c>
    </row>
    <row r="2854" spans="41:46" x14ac:dyDescent="0.35">
      <c r="AO2854" t="s">
        <v>40</v>
      </c>
      <c r="AP2854">
        <v>5</v>
      </c>
      <c r="AQ2854" t="s">
        <v>23</v>
      </c>
      <c r="AR2854">
        <v>5</v>
      </c>
      <c r="AS2854" t="e">
        <v>#NAME?</v>
      </c>
      <c r="AT2854" t="e">
        <v>#NAME?</v>
      </c>
    </row>
    <row r="2855" spans="41:46" x14ac:dyDescent="0.35">
      <c r="AO2855" t="s">
        <v>36</v>
      </c>
      <c r="AP2855">
        <v>5</v>
      </c>
      <c r="AQ2855" t="s">
        <v>27</v>
      </c>
      <c r="AR2855" t="e">
        <v>#NAME?</v>
      </c>
      <c r="AS2855">
        <v>5</v>
      </c>
      <c r="AT2855" t="e">
        <v>#NAME?</v>
      </c>
    </row>
    <row r="2856" spans="41:46" x14ac:dyDescent="0.35">
      <c r="AO2856" t="s">
        <v>26</v>
      </c>
      <c r="AP2856">
        <v>5</v>
      </c>
      <c r="AQ2856" t="s">
        <v>27</v>
      </c>
      <c r="AR2856" t="e">
        <v>#NAME?</v>
      </c>
      <c r="AS2856">
        <v>5</v>
      </c>
      <c r="AT2856" t="e">
        <v>#NAME?</v>
      </c>
    </row>
    <row r="2857" spans="41:46" x14ac:dyDescent="0.35">
      <c r="AO2857" t="s">
        <v>34</v>
      </c>
      <c r="AP2857">
        <v>5</v>
      </c>
      <c r="AQ2857" t="s">
        <v>27</v>
      </c>
      <c r="AR2857" t="e">
        <v>#NAME?</v>
      </c>
      <c r="AS2857">
        <v>5</v>
      </c>
      <c r="AT2857" t="e">
        <v>#NAME?</v>
      </c>
    </row>
    <row r="2858" spans="41:46" x14ac:dyDescent="0.35">
      <c r="AO2858" t="s">
        <v>34</v>
      </c>
      <c r="AP2858">
        <v>5</v>
      </c>
      <c r="AQ2858" t="s">
        <v>27</v>
      </c>
      <c r="AR2858" t="e">
        <v>#NAME?</v>
      </c>
      <c r="AS2858">
        <v>5</v>
      </c>
      <c r="AT2858" t="e">
        <v>#NAME?</v>
      </c>
    </row>
    <row r="2859" spans="41:46" x14ac:dyDescent="0.35">
      <c r="AO2859" t="s">
        <v>37</v>
      </c>
      <c r="AP2859">
        <v>5</v>
      </c>
      <c r="AQ2859" t="s">
        <v>27</v>
      </c>
      <c r="AR2859" t="e">
        <v>#NAME?</v>
      </c>
      <c r="AS2859">
        <v>5</v>
      </c>
      <c r="AT2859" t="e">
        <v>#NAME?</v>
      </c>
    </row>
    <row r="2860" spans="41:46" x14ac:dyDescent="0.35">
      <c r="AO2860" t="s">
        <v>34</v>
      </c>
      <c r="AP2860">
        <v>5</v>
      </c>
      <c r="AQ2860" t="s">
        <v>27</v>
      </c>
      <c r="AR2860" t="e">
        <v>#NAME?</v>
      </c>
      <c r="AS2860">
        <v>5</v>
      </c>
      <c r="AT2860" t="e">
        <v>#NAME?</v>
      </c>
    </row>
    <row r="2861" spans="41:46" x14ac:dyDescent="0.35">
      <c r="AO2861" t="s">
        <v>37</v>
      </c>
      <c r="AP2861">
        <v>5</v>
      </c>
      <c r="AQ2861" t="s">
        <v>27</v>
      </c>
      <c r="AR2861" t="e">
        <v>#NAME?</v>
      </c>
      <c r="AS2861">
        <v>5</v>
      </c>
      <c r="AT2861" t="e">
        <v>#NAME?</v>
      </c>
    </row>
    <row r="2862" spans="41:46" x14ac:dyDescent="0.35">
      <c r="AO2862" t="s">
        <v>26</v>
      </c>
      <c r="AP2862">
        <v>5</v>
      </c>
      <c r="AQ2862" t="s">
        <v>27</v>
      </c>
      <c r="AR2862" t="e">
        <v>#NAME?</v>
      </c>
      <c r="AS2862">
        <v>5</v>
      </c>
      <c r="AT2862" t="e">
        <v>#NAME?</v>
      </c>
    </row>
    <row r="2863" spans="41:46" x14ac:dyDescent="0.35">
      <c r="AO2863" t="s">
        <v>30</v>
      </c>
      <c r="AP2863">
        <v>5</v>
      </c>
      <c r="AQ2863" t="s">
        <v>27</v>
      </c>
      <c r="AR2863" t="e">
        <v>#NAME?</v>
      </c>
      <c r="AS2863">
        <v>5</v>
      </c>
      <c r="AT2863" t="e">
        <v>#NAME?</v>
      </c>
    </row>
    <row r="2864" spans="41:46" x14ac:dyDescent="0.35">
      <c r="AO2864" t="s">
        <v>37</v>
      </c>
      <c r="AP2864">
        <v>5</v>
      </c>
      <c r="AQ2864" t="s">
        <v>27</v>
      </c>
      <c r="AR2864" t="e">
        <v>#NAME?</v>
      </c>
      <c r="AS2864">
        <v>5</v>
      </c>
      <c r="AT2864" t="e">
        <v>#NAME?</v>
      </c>
    </row>
    <row r="2865" spans="41:46" x14ac:dyDescent="0.35">
      <c r="AO2865" t="s">
        <v>26</v>
      </c>
      <c r="AP2865">
        <v>5</v>
      </c>
      <c r="AQ2865" t="s">
        <v>27</v>
      </c>
      <c r="AR2865" t="e">
        <v>#NAME?</v>
      </c>
      <c r="AS2865">
        <v>5</v>
      </c>
      <c r="AT2865" t="e">
        <v>#NAME?</v>
      </c>
    </row>
    <row r="2866" spans="41:46" x14ac:dyDescent="0.35">
      <c r="AO2866" t="s">
        <v>28</v>
      </c>
      <c r="AP2866">
        <v>5</v>
      </c>
      <c r="AQ2866" t="s">
        <v>27</v>
      </c>
      <c r="AR2866" t="e">
        <v>#NAME?</v>
      </c>
      <c r="AS2866">
        <v>5</v>
      </c>
      <c r="AT2866" t="e">
        <v>#NAME?</v>
      </c>
    </row>
    <row r="2867" spans="41:46" x14ac:dyDescent="0.35">
      <c r="AO2867" t="s">
        <v>43</v>
      </c>
      <c r="AP2867">
        <v>5</v>
      </c>
      <c r="AQ2867" t="s">
        <v>23</v>
      </c>
      <c r="AR2867">
        <v>5</v>
      </c>
      <c r="AS2867" t="e">
        <v>#NAME?</v>
      </c>
      <c r="AT2867" t="e">
        <v>#NAME?</v>
      </c>
    </row>
    <row r="2868" spans="41:46" x14ac:dyDescent="0.35">
      <c r="AO2868" t="s">
        <v>44</v>
      </c>
      <c r="AP2868">
        <v>5</v>
      </c>
      <c r="AQ2868" t="s">
        <v>27</v>
      </c>
      <c r="AR2868" t="e">
        <v>#NAME?</v>
      </c>
      <c r="AS2868">
        <v>5</v>
      </c>
      <c r="AT2868" t="e">
        <v>#NAME?</v>
      </c>
    </row>
    <row r="2869" spans="41:46" x14ac:dyDescent="0.35">
      <c r="AO2869" t="s">
        <v>32</v>
      </c>
      <c r="AP2869">
        <v>5</v>
      </c>
      <c r="AQ2869" t="s">
        <v>27</v>
      </c>
      <c r="AR2869" t="e">
        <v>#NAME?</v>
      </c>
      <c r="AS2869">
        <v>5</v>
      </c>
      <c r="AT2869" t="e">
        <v>#NAME?</v>
      </c>
    </row>
    <row r="2870" spans="41:46" x14ac:dyDescent="0.35">
      <c r="AO2870" t="s">
        <v>29</v>
      </c>
      <c r="AP2870">
        <v>5</v>
      </c>
      <c r="AQ2870" t="s">
        <v>23</v>
      </c>
      <c r="AR2870">
        <v>5</v>
      </c>
      <c r="AS2870" t="e">
        <v>#NAME?</v>
      </c>
      <c r="AT2870" t="e">
        <v>#NAME?</v>
      </c>
    </row>
    <row r="2871" spans="41:46" x14ac:dyDescent="0.35">
      <c r="AO2871" t="s">
        <v>42</v>
      </c>
      <c r="AP2871">
        <v>5</v>
      </c>
      <c r="AQ2871" t="s">
        <v>27</v>
      </c>
      <c r="AR2871" t="e">
        <v>#NAME?</v>
      </c>
      <c r="AS2871">
        <v>5</v>
      </c>
      <c r="AT2871" t="e">
        <v>#NAME?</v>
      </c>
    </row>
    <row r="2872" spans="41:46" x14ac:dyDescent="0.35">
      <c r="AO2872" t="s">
        <v>35</v>
      </c>
      <c r="AP2872">
        <v>5</v>
      </c>
      <c r="AQ2872" t="s">
        <v>27</v>
      </c>
      <c r="AR2872" t="e">
        <v>#NAME?</v>
      </c>
      <c r="AS2872">
        <v>5</v>
      </c>
      <c r="AT2872" t="e">
        <v>#NAME?</v>
      </c>
    </row>
    <row r="2873" spans="41:46" x14ac:dyDescent="0.35">
      <c r="AO2873" t="s">
        <v>28</v>
      </c>
      <c r="AP2873">
        <v>4</v>
      </c>
      <c r="AQ2873" t="s">
        <v>27</v>
      </c>
      <c r="AR2873" t="e">
        <v>#NAME?</v>
      </c>
      <c r="AS2873">
        <v>4</v>
      </c>
      <c r="AT2873" t="e">
        <v>#NAME?</v>
      </c>
    </row>
    <row r="2874" spans="41:46" x14ac:dyDescent="0.35">
      <c r="AO2874" t="s">
        <v>42</v>
      </c>
      <c r="AP2874">
        <v>4</v>
      </c>
      <c r="AQ2874" t="s">
        <v>27</v>
      </c>
      <c r="AR2874" t="e">
        <v>#NAME?</v>
      </c>
      <c r="AS2874">
        <v>4</v>
      </c>
      <c r="AT2874" t="e">
        <v>#NAME?</v>
      </c>
    </row>
    <row r="2875" spans="41:46" x14ac:dyDescent="0.35">
      <c r="AO2875" t="s">
        <v>34</v>
      </c>
      <c r="AP2875">
        <v>4</v>
      </c>
      <c r="AQ2875" t="s">
        <v>27</v>
      </c>
      <c r="AR2875" t="e">
        <v>#NAME?</v>
      </c>
      <c r="AS2875">
        <v>4</v>
      </c>
      <c r="AT2875" t="e">
        <v>#NAME?</v>
      </c>
    </row>
    <row r="2876" spans="41:46" x14ac:dyDescent="0.35">
      <c r="AO2876" t="s">
        <v>42</v>
      </c>
      <c r="AP2876">
        <v>4</v>
      </c>
      <c r="AQ2876" t="s">
        <v>27</v>
      </c>
      <c r="AR2876" t="e">
        <v>#NAME?</v>
      </c>
      <c r="AS2876">
        <v>4</v>
      </c>
      <c r="AT2876" t="e">
        <v>#NAME?</v>
      </c>
    </row>
    <row r="2877" spans="41:46" x14ac:dyDescent="0.35">
      <c r="AO2877" t="s">
        <v>42</v>
      </c>
      <c r="AP2877">
        <v>4</v>
      </c>
      <c r="AQ2877" t="s">
        <v>27</v>
      </c>
      <c r="AR2877" t="e">
        <v>#NAME?</v>
      </c>
      <c r="AS2877">
        <v>4</v>
      </c>
      <c r="AT2877" t="e">
        <v>#NAME?</v>
      </c>
    </row>
    <row r="2878" spans="41:46" x14ac:dyDescent="0.35">
      <c r="AO2878" t="s">
        <v>35</v>
      </c>
      <c r="AP2878">
        <v>4</v>
      </c>
      <c r="AQ2878" t="s">
        <v>27</v>
      </c>
      <c r="AR2878" t="e">
        <v>#NAME?</v>
      </c>
      <c r="AS2878">
        <v>4</v>
      </c>
      <c r="AT2878" t="e">
        <v>#NAME?</v>
      </c>
    </row>
    <row r="2879" spans="41:46" x14ac:dyDescent="0.35">
      <c r="AO2879" t="s">
        <v>35</v>
      </c>
      <c r="AP2879">
        <v>4</v>
      </c>
      <c r="AQ2879" t="s">
        <v>27</v>
      </c>
      <c r="AR2879" t="e">
        <v>#NAME?</v>
      </c>
      <c r="AS2879">
        <v>4</v>
      </c>
      <c r="AT2879" t="e">
        <v>#NAME?</v>
      </c>
    </row>
    <row r="2880" spans="41:46" x14ac:dyDescent="0.35">
      <c r="AO2880" t="s">
        <v>28</v>
      </c>
      <c r="AP2880">
        <v>4</v>
      </c>
      <c r="AQ2880" t="s">
        <v>27</v>
      </c>
      <c r="AR2880" t="e">
        <v>#NAME?</v>
      </c>
      <c r="AS2880">
        <v>4</v>
      </c>
      <c r="AT2880" t="e">
        <v>#NAME?</v>
      </c>
    </row>
    <row r="2881" spans="41:46" x14ac:dyDescent="0.35">
      <c r="AO2881" t="s">
        <v>35</v>
      </c>
      <c r="AP2881">
        <v>4</v>
      </c>
      <c r="AQ2881" t="s">
        <v>27</v>
      </c>
      <c r="AR2881" t="e">
        <v>#NAME?</v>
      </c>
      <c r="AS2881">
        <v>4</v>
      </c>
      <c r="AT2881" t="e">
        <v>#NAME?</v>
      </c>
    </row>
    <row r="2882" spans="41:46" x14ac:dyDescent="0.35">
      <c r="AO2882" t="s">
        <v>44</v>
      </c>
      <c r="AP2882">
        <v>4</v>
      </c>
      <c r="AQ2882" t="s">
        <v>27</v>
      </c>
      <c r="AR2882" t="e">
        <v>#NAME?</v>
      </c>
      <c r="AS2882">
        <v>4</v>
      </c>
      <c r="AT2882" t="e">
        <v>#NAME?</v>
      </c>
    </row>
    <row r="2883" spans="41:46" x14ac:dyDescent="0.35">
      <c r="AO2883" t="s">
        <v>35</v>
      </c>
      <c r="AP2883">
        <v>4</v>
      </c>
      <c r="AQ2883" t="s">
        <v>27</v>
      </c>
      <c r="AR2883" t="e">
        <v>#NAME?</v>
      </c>
      <c r="AS2883">
        <v>4</v>
      </c>
      <c r="AT2883" t="e">
        <v>#NAME?</v>
      </c>
    </row>
    <row r="2884" spans="41:46" x14ac:dyDescent="0.35">
      <c r="AO2884" t="s">
        <v>44</v>
      </c>
      <c r="AP2884">
        <v>4</v>
      </c>
      <c r="AQ2884" t="s">
        <v>27</v>
      </c>
      <c r="AR2884" t="e">
        <v>#NAME?</v>
      </c>
      <c r="AS2884">
        <v>4</v>
      </c>
      <c r="AT2884" t="e">
        <v>#NAME?</v>
      </c>
    </row>
    <row r="2885" spans="41:46" x14ac:dyDescent="0.35">
      <c r="AO2885" t="s">
        <v>42</v>
      </c>
      <c r="AP2885">
        <v>4</v>
      </c>
      <c r="AQ2885" t="s">
        <v>27</v>
      </c>
      <c r="AR2885" t="e">
        <v>#NAME?</v>
      </c>
      <c r="AS2885">
        <v>4</v>
      </c>
      <c r="AT2885" t="e">
        <v>#NAME?</v>
      </c>
    </row>
    <row r="2886" spans="41:46" x14ac:dyDescent="0.35">
      <c r="AO2886" t="s">
        <v>32</v>
      </c>
      <c r="AP2886">
        <v>4</v>
      </c>
      <c r="AQ2886" t="s">
        <v>27</v>
      </c>
      <c r="AR2886" t="e">
        <v>#NAME?</v>
      </c>
      <c r="AS2886">
        <v>4</v>
      </c>
      <c r="AT2886" t="e">
        <v>#NAME?</v>
      </c>
    </row>
    <row r="2887" spans="41:46" x14ac:dyDescent="0.35">
      <c r="AO2887" t="s">
        <v>26</v>
      </c>
      <c r="AP2887">
        <v>4</v>
      </c>
      <c r="AQ2887" t="s">
        <v>27</v>
      </c>
      <c r="AR2887" t="e">
        <v>#NAME?</v>
      </c>
      <c r="AS2887">
        <v>4</v>
      </c>
      <c r="AT2887" t="e">
        <v>#NAME?</v>
      </c>
    </row>
    <row r="2888" spans="41:46" x14ac:dyDescent="0.35">
      <c r="AO2888" t="s">
        <v>44</v>
      </c>
      <c r="AP2888">
        <v>4</v>
      </c>
      <c r="AQ2888" t="s">
        <v>27</v>
      </c>
      <c r="AR2888" t="e">
        <v>#NAME?</v>
      </c>
      <c r="AS2888">
        <v>4</v>
      </c>
      <c r="AT2888" t="e">
        <v>#NAME?</v>
      </c>
    </row>
    <row r="2889" spans="41:46" x14ac:dyDescent="0.35">
      <c r="AO2889" t="s">
        <v>42</v>
      </c>
      <c r="AP2889">
        <v>4</v>
      </c>
      <c r="AQ2889" t="s">
        <v>27</v>
      </c>
      <c r="AR2889" t="e">
        <v>#NAME?</v>
      </c>
      <c r="AS2889">
        <v>4</v>
      </c>
      <c r="AT2889" t="e">
        <v>#NAME?</v>
      </c>
    </row>
    <row r="2890" spans="41:46" x14ac:dyDescent="0.35">
      <c r="AO2890" t="s">
        <v>35</v>
      </c>
      <c r="AP2890">
        <v>4</v>
      </c>
      <c r="AQ2890" t="s">
        <v>27</v>
      </c>
      <c r="AR2890" t="e">
        <v>#NAME?</v>
      </c>
      <c r="AS2890">
        <v>4</v>
      </c>
      <c r="AT2890" t="e">
        <v>#NAME?</v>
      </c>
    </row>
    <row r="2891" spans="41:46" x14ac:dyDescent="0.35">
      <c r="AO2891" t="s">
        <v>26</v>
      </c>
      <c r="AP2891">
        <v>4</v>
      </c>
      <c r="AQ2891" t="s">
        <v>27</v>
      </c>
      <c r="AR2891" t="e">
        <v>#NAME?</v>
      </c>
      <c r="AS2891">
        <v>4</v>
      </c>
      <c r="AT2891" t="e">
        <v>#NAME?</v>
      </c>
    </row>
    <row r="2892" spans="41:46" x14ac:dyDescent="0.35">
      <c r="AO2892" t="s">
        <v>36</v>
      </c>
      <c r="AP2892">
        <v>4</v>
      </c>
      <c r="AQ2892" t="s">
        <v>27</v>
      </c>
      <c r="AR2892" t="e">
        <v>#NAME?</v>
      </c>
      <c r="AS2892">
        <v>4</v>
      </c>
      <c r="AT2892" t="e">
        <v>#NAME?</v>
      </c>
    </row>
    <row r="2893" spans="41:46" x14ac:dyDescent="0.35">
      <c r="AO2893" t="s">
        <v>36</v>
      </c>
      <c r="AP2893">
        <v>4</v>
      </c>
      <c r="AQ2893" t="s">
        <v>27</v>
      </c>
      <c r="AR2893" t="e">
        <v>#NAME?</v>
      </c>
      <c r="AS2893">
        <v>4</v>
      </c>
      <c r="AT2893" t="e">
        <v>#NAME?</v>
      </c>
    </row>
    <row r="2894" spans="41:46" x14ac:dyDescent="0.35">
      <c r="AO2894" t="s">
        <v>37</v>
      </c>
      <c r="AP2894">
        <v>4</v>
      </c>
      <c r="AQ2894" t="s">
        <v>27</v>
      </c>
      <c r="AR2894" t="e">
        <v>#NAME?</v>
      </c>
      <c r="AS2894">
        <v>4</v>
      </c>
      <c r="AT2894" t="e">
        <v>#NAME?</v>
      </c>
    </row>
    <row r="2895" spans="41:46" x14ac:dyDescent="0.35">
      <c r="AO2895" t="s">
        <v>36</v>
      </c>
      <c r="AP2895">
        <v>4</v>
      </c>
      <c r="AQ2895" t="s">
        <v>27</v>
      </c>
      <c r="AR2895" t="e">
        <v>#NAME?</v>
      </c>
      <c r="AS2895">
        <v>4</v>
      </c>
      <c r="AT2895" t="e">
        <v>#NAME?</v>
      </c>
    </row>
    <row r="2896" spans="41:46" x14ac:dyDescent="0.35">
      <c r="AO2896" t="s">
        <v>42</v>
      </c>
      <c r="AP2896">
        <v>4</v>
      </c>
      <c r="AQ2896" t="s">
        <v>27</v>
      </c>
      <c r="AR2896" t="e">
        <v>#NAME?</v>
      </c>
      <c r="AS2896">
        <v>4</v>
      </c>
      <c r="AT2896" t="e">
        <v>#NAME?</v>
      </c>
    </row>
    <row r="2897" spans="41:46" x14ac:dyDescent="0.35">
      <c r="AO2897" t="s">
        <v>28</v>
      </c>
      <c r="AP2897">
        <v>4</v>
      </c>
      <c r="AQ2897" t="s">
        <v>27</v>
      </c>
      <c r="AR2897" t="e">
        <v>#NAME?</v>
      </c>
      <c r="AS2897">
        <v>4</v>
      </c>
      <c r="AT2897" t="e">
        <v>#NAME?</v>
      </c>
    </row>
    <row r="2898" spans="41:46" x14ac:dyDescent="0.35">
      <c r="AO2898" t="s">
        <v>37</v>
      </c>
      <c r="AP2898">
        <v>4</v>
      </c>
      <c r="AQ2898" t="s">
        <v>27</v>
      </c>
      <c r="AR2898" t="e">
        <v>#NAME?</v>
      </c>
      <c r="AS2898">
        <v>4</v>
      </c>
      <c r="AT2898" t="e">
        <v>#NAME?</v>
      </c>
    </row>
    <row r="2899" spans="41:46" x14ac:dyDescent="0.35">
      <c r="AO2899" t="s">
        <v>34</v>
      </c>
      <c r="AP2899">
        <v>4</v>
      </c>
      <c r="AQ2899" t="s">
        <v>27</v>
      </c>
      <c r="AR2899" t="e">
        <v>#NAME?</v>
      </c>
      <c r="AS2899">
        <v>4</v>
      </c>
      <c r="AT2899" t="e">
        <v>#NAME?</v>
      </c>
    </row>
    <row r="2900" spans="41:46" x14ac:dyDescent="0.35">
      <c r="AO2900" t="s">
        <v>32</v>
      </c>
      <c r="AP2900">
        <v>4</v>
      </c>
      <c r="AQ2900" t="s">
        <v>27</v>
      </c>
      <c r="AR2900" t="e">
        <v>#NAME?</v>
      </c>
      <c r="AS2900">
        <v>4</v>
      </c>
      <c r="AT2900" t="e">
        <v>#NAME?</v>
      </c>
    </row>
    <row r="2901" spans="41:46" x14ac:dyDescent="0.35">
      <c r="AO2901" t="s">
        <v>35</v>
      </c>
      <c r="AP2901">
        <v>4</v>
      </c>
      <c r="AQ2901" t="s">
        <v>27</v>
      </c>
      <c r="AR2901" t="e">
        <v>#NAME?</v>
      </c>
      <c r="AS2901">
        <v>4</v>
      </c>
      <c r="AT2901" t="e">
        <v>#NAME?</v>
      </c>
    </row>
    <row r="2902" spans="41:46" x14ac:dyDescent="0.35">
      <c r="AO2902" t="s">
        <v>44</v>
      </c>
      <c r="AP2902">
        <v>4</v>
      </c>
      <c r="AQ2902" t="s">
        <v>27</v>
      </c>
      <c r="AR2902" t="e">
        <v>#NAME?</v>
      </c>
      <c r="AS2902">
        <v>4</v>
      </c>
      <c r="AT2902" t="e">
        <v>#NAME?</v>
      </c>
    </row>
    <row r="2903" spans="41:46" x14ac:dyDescent="0.35">
      <c r="AO2903" t="s">
        <v>32</v>
      </c>
      <c r="AP2903">
        <v>4</v>
      </c>
      <c r="AQ2903" t="s">
        <v>27</v>
      </c>
      <c r="AR2903" t="e">
        <v>#NAME?</v>
      </c>
      <c r="AS2903">
        <v>4</v>
      </c>
      <c r="AT2903" t="e">
        <v>#NAME?</v>
      </c>
    </row>
    <row r="2904" spans="41:46" x14ac:dyDescent="0.35">
      <c r="AO2904" t="s">
        <v>42</v>
      </c>
      <c r="AP2904">
        <v>4</v>
      </c>
      <c r="AQ2904" t="s">
        <v>27</v>
      </c>
      <c r="AR2904" t="e">
        <v>#NAME?</v>
      </c>
      <c r="AS2904">
        <v>4</v>
      </c>
      <c r="AT2904" t="e">
        <v>#NAME?</v>
      </c>
    </row>
    <row r="2905" spans="41:46" x14ac:dyDescent="0.35">
      <c r="AO2905" t="s">
        <v>36</v>
      </c>
      <c r="AP2905">
        <v>4</v>
      </c>
      <c r="AQ2905" t="s">
        <v>27</v>
      </c>
      <c r="AR2905" t="e">
        <v>#NAME?</v>
      </c>
      <c r="AS2905">
        <v>4</v>
      </c>
      <c r="AT2905" t="e">
        <v>#NAME?</v>
      </c>
    </row>
    <row r="2906" spans="41:46" x14ac:dyDescent="0.35">
      <c r="AO2906" t="s">
        <v>32</v>
      </c>
      <c r="AP2906">
        <v>4</v>
      </c>
      <c r="AQ2906" t="s">
        <v>27</v>
      </c>
      <c r="AR2906" t="e">
        <v>#NAME?</v>
      </c>
      <c r="AS2906">
        <v>4</v>
      </c>
      <c r="AT2906" t="e">
        <v>#NAME?</v>
      </c>
    </row>
    <row r="2907" spans="41:46" x14ac:dyDescent="0.35">
      <c r="AO2907" t="s">
        <v>35</v>
      </c>
      <c r="AP2907">
        <v>4</v>
      </c>
      <c r="AQ2907" t="s">
        <v>27</v>
      </c>
      <c r="AR2907" t="e">
        <v>#NAME?</v>
      </c>
      <c r="AS2907">
        <v>4</v>
      </c>
      <c r="AT2907" t="e">
        <v>#NAME?</v>
      </c>
    </row>
    <row r="2908" spans="41:46" x14ac:dyDescent="0.35">
      <c r="AO2908" t="s">
        <v>35</v>
      </c>
      <c r="AP2908">
        <v>4</v>
      </c>
      <c r="AQ2908" t="s">
        <v>27</v>
      </c>
      <c r="AR2908" t="e">
        <v>#NAME?</v>
      </c>
      <c r="AS2908">
        <v>4</v>
      </c>
      <c r="AT2908" t="e">
        <v>#NAME?</v>
      </c>
    </row>
    <row r="2909" spans="41:46" x14ac:dyDescent="0.35">
      <c r="AO2909" t="s">
        <v>44</v>
      </c>
      <c r="AP2909">
        <v>4</v>
      </c>
      <c r="AQ2909" t="s">
        <v>27</v>
      </c>
      <c r="AR2909" t="e">
        <v>#NAME?</v>
      </c>
      <c r="AS2909">
        <v>4</v>
      </c>
      <c r="AT2909" t="e">
        <v>#NAME?</v>
      </c>
    </row>
    <row r="2910" spans="41:46" x14ac:dyDescent="0.35">
      <c r="AO2910" t="s">
        <v>28</v>
      </c>
      <c r="AP2910">
        <v>4</v>
      </c>
      <c r="AQ2910" t="s">
        <v>27</v>
      </c>
      <c r="AR2910" t="e">
        <v>#NAME?</v>
      </c>
      <c r="AS2910">
        <v>4</v>
      </c>
      <c r="AT2910" t="e">
        <v>#NAME?</v>
      </c>
    </row>
    <row r="2911" spans="41:46" x14ac:dyDescent="0.35">
      <c r="AO2911" t="s">
        <v>34</v>
      </c>
      <c r="AP2911">
        <v>4</v>
      </c>
      <c r="AQ2911" t="s">
        <v>27</v>
      </c>
      <c r="AR2911" t="e">
        <v>#NAME?</v>
      </c>
      <c r="AS2911">
        <v>4</v>
      </c>
      <c r="AT2911" t="e">
        <v>#NAME?</v>
      </c>
    </row>
    <row r="2912" spans="41:46" x14ac:dyDescent="0.35">
      <c r="AO2912" t="s">
        <v>35</v>
      </c>
      <c r="AP2912">
        <v>4</v>
      </c>
      <c r="AQ2912" t="s">
        <v>27</v>
      </c>
      <c r="AR2912" t="e">
        <v>#NAME?</v>
      </c>
      <c r="AS2912">
        <v>4</v>
      </c>
      <c r="AT2912" t="e">
        <v>#NAME?</v>
      </c>
    </row>
    <row r="2913" spans="41:46" x14ac:dyDescent="0.35">
      <c r="AO2913" t="s">
        <v>28</v>
      </c>
      <c r="AP2913">
        <v>4</v>
      </c>
      <c r="AQ2913" t="s">
        <v>27</v>
      </c>
      <c r="AR2913" t="e">
        <v>#NAME?</v>
      </c>
      <c r="AS2913">
        <v>4</v>
      </c>
      <c r="AT2913" t="e">
        <v>#NAME?</v>
      </c>
    </row>
    <row r="2914" spans="41:46" x14ac:dyDescent="0.35">
      <c r="AO2914" t="s">
        <v>30</v>
      </c>
      <c r="AP2914">
        <v>4</v>
      </c>
      <c r="AQ2914" t="s">
        <v>27</v>
      </c>
      <c r="AR2914" t="e">
        <v>#NAME?</v>
      </c>
      <c r="AS2914">
        <v>4</v>
      </c>
      <c r="AT2914" t="e">
        <v>#NAME?</v>
      </c>
    </row>
    <row r="2915" spans="41:46" x14ac:dyDescent="0.35">
      <c r="AO2915" t="s">
        <v>42</v>
      </c>
      <c r="AP2915">
        <v>4</v>
      </c>
      <c r="AQ2915" t="s">
        <v>27</v>
      </c>
      <c r="AR2915" t="e">
        <v>#NAME?</v>
      </c>
      <c r="AS2915">
        <v>4</v>
      </c>
      <c r="AT2915" t="e">
        <v>#NAME?</v>
      </c>
    </row>
    <row r="2916" spans="41:46" x14ac:dyDescent="0.35">
      <c r="AO2916" t="s">
        <v>44</v>
      </c>
      <c r="AP2916">
        <v>4</v>
      </c>
      <c r="AQ2916" t="s">
        <v>27</v>
      </c>
      <c r="AR2916" t="e">
        <v>#NAME?</v>
      </c>
      <c r="AS2916">
        <v>4</v>
      </c>
      <c r="AT2916" t="e">
        <v>#NAME?</v>
      </c>
    </row>
    <row r="2917" spans="41:46" x14ac:dyDescent="0.35">
      <c r="AO2917" t="s">
        <v>36</v>
      </c>
      <c r="AP2917">
        <v>4</v>
      </c>
      <c r="AQ2917" t="s">
        <v>27</v>
      </c>
      <c r="AR2917" t="e">
        <v>#NAME?</v>
      </c>
      <c r="AS2917">
        <v>4</v>
      </c>
      <c r="AT2917" t="e">
        <v>#NAME?</v>
      </c>
    </row>
    <row r="2918" spans="41:46" x14ac:dyDescent="0.35">
      <c r="AO2918" t="s">
        <v>26</v>
      </c>
      <c r="AP2918">
        <v>4</v>
      </c>
      <c r="AQ2918" t="s">
        <v>27</v>
      </c>
      <c r="AR2918" t="e">
        <v>#NAME?</v>
      </c>
      <c r="AS2918">
        <v>4</v>
      </c>
      <c r="AT2918" t="e">
        <v>#NAME?</v>
      </c>
    </row>
    <row r="2919" spans="41:46" x14ac:dyDescent="0.35">
      <c r="AO2919" t="s">
        <v>32</v>
      </c>
      <c r="AP2919">
        <v>4</v>
      </c>
      <c r="AQ2919" t="s">
        <v>27</v>
      </c>
      <c r="AR2919" t="e">
        <v>#NAME?</v>
      </c>
      <c r="AS2919">
        <v>4</v>
      </c>
      <c r="AT2919" t="e">
        <v>#NAME?</v>
      </c>
    </row>
    <row r="2920" spans="41:46" x14ac:dyDescent="0.35">
      <c r="AO2920" t="s">
        <v>36</v>
      </c>
      <c r="AP2920">
        <v>3</v>
      </c>
      <c r="AQ2920" t="s">
        <v>23</v>
      </c>
      <c r="AR2920">
        <v>3</v>
      </c>
      <c r="AS2920" t="e">
        <v>#NAME?</v>
      </c>
      <c r="AT2920" t="e">
        <v>#NAME?</v>
      </c>
    </row>
    <row r="2921" spans="41:46" x14ac:dyDescent="0.35">
      <c r="AO2921" t="s">
        <v>29</v>
      </c>
      <c r="AP2921">
        <v>3</v>
      </c>
      <c r="AQ2921" t="s">
        <v>23</v>
      </c>
      <c r="AR2921">
        <v>3</v>
      </c>
      <c r="AS2921" t="e">
        <v>#NAME?</v>
      </c>
      <c r="AT2921" t="e">
        <v>#NAME?</v>
      </c>
    </row>
    <row r="2922" spans="41:46" x14ac:dyDescent="0.35">
      <c r="AO2922" t="s">
        <v>44</v>
      </c>
      <c r="AP2922">
        <v>3</v>
      </c>
      <c r="AQ2922" t="s">
        <v>23</v>
      </c>
      <c r="AR2922">
        <v>3</v>
      </c>
      <c r="AS2922" t="e">
        <v>#NAME?</v>
      </c>
      <c r="AT2922" t="e">
        <v>#NAME?</v>
      </c>
    </row>
    <row r="2923" spans="41:46" x14ac:dyDescent="0.35">
      <c r="AO2923" t="s">
        <v>31</v>
      </c>
      <c r="AP2923">
        <v>3</v>
      </c>
      <c r="AQ2923" t="s">
        <v>23</v>
      </c>
      <c r="AR2923">
        <v>3</v>
      </c>
      <c r="AS2923" t="e">
        <v>#NAME?</v>
      </c>
      <c r="AT2923" t="e">
        <v>#NAME?</v>
      </c>
    </row>
    <row r="2924" spans="41:46" x14ac:dyDescent="0.35">
      <c r="AO2924" t="s">
        <v>28</v>
      </c>
      <c r="AP2924">
        <v>3</v>
      </c>
      <c r="AQ2924" t="s">
        <v>23</v>
      </c>
      <c r="AR2924">
        <v>3</v>
      </c>
      <c r="AS2924" t="e">
        <v>#NAME?</v>
      </c>
      <c r="AT2924" t="e">
        <v>#NAME?</v>
      </c>
    </row>
    <row r="2925" spans="41:46" x14ac:dyDescent="0.35">
      <c r="AO2925" t="s">
        <v>43</v>
      </c>
      <c r="AP2925">
        <v>3</v>
      </c>
      <c r="AQ2925" t="s">
        <v>23</v>
      </c>
      <c r="AR2925">
        <v>3</v>
      </c>
      <c r="AS2925" t="e">
        <v>#NAME?</v>
      </c>
      <c r="AT2925" t="e">
        <v>#NAME?</v>
      </c>
    </row>
    <row r="2926" spans="41:46" x14ac:dyDescent="0.35">
      <c r="AO2926" t="s">
        <v>31</v>
      </c>
      <c r="AP2926">
        <v>3</v>
      </c>
      <c r="AQ2926" t="s">
        <v>23</v>
      </c>
      <c r="AR2926">
        <v>3</v>
      </c>
      <c r="AS2926" t="e">
        <v>#NAME?</v>
      </c>
      <c r="AT2926" t="e">
        <v>#NAME?</v>
      </c>
    </row>
    <row r="2927" spans="41:46" x14ac:dyDescent="0.35">
      <c r="AO2927" t="s">
        <v>32</v>
      </c>
      <c r="AP2927">
        <v>3</v>
      </c>
      <c r="AQ2927" t="s">
        <v>23</v>
      </c>
      <c r="AR2927">
        <v>3</v>
      </c>
      <c r="AS2927" t="e">
        <v>#NAME?</v>
      </c>
      <c r="AT2927" t="e">
        <v>#NAME?</v>
      </c>
    </row>
    <row r="2928" spans="41:46" x14ac:dyDescent="0.35">
      <c r="AO2928" t="s">
        <v>21</v>
      </c>
      <c r="AP2928">
        <v>3</v>
      </c>
      <c r="AQ2928" t="s">
        <v>23</v>
      </c>
      <c r="AR2928">
        <v>3</v>
      </c>
      <c r="AS2928" t="e">
        <v>#NAME?</v>
      </c>
      <c r="AT2928" t="e">
        <v>#NAME?</v>
      </c>
    </row>
    <row r="2929" spans="41:46" x14ac:dyDescent="0.35">
      <c r="AO2929" t="s">
        <v>37</v>
      </c>
      <c r="AP2929">
        <v>3</v>
      </c>
      <c r="AQ2929" t="s">
        <v>23</v>
      </c>
      <c r="AR2929">
        <v>3</v>
      </c>
      <c r="AS2929" t="e">
        <v>#NAME?</v>
      </c>
      <c r="AT2929" t="e">
        <v>#NAME?</v>
      </c>
    </row>
    <row r="2930" spans="41:46" x14ac:dyDescent="0.35">
      <c r="AO2930" t="s">
        <v>43</v>
      </c>
      <c r="AP2930">
        <v>3</v>
      </c>
      <c r="AQ2930" t="s">
        <v>23</v>
      </c>
      <c r="AR2930">
        <v>3</v>
      </c>
      <c r="AS2930" t="e">
        <v>#NAME?</v>
      </c>
      <c r="AT2930" t="e">
        <v>#NAME?</v>
      </c>
    </row>
    <row r="2931" spans="41:46" x14ac:dyDescent="0.35">
      <c r="AO2931" t="s">
        <v>26</v>
      </c>
      <c r="AP2931">
        <v>3</v>
      </c>
      <c r="AQ2931" t="s">
        <v>23</v>
      </c>
      <c r="AR2931">
        <v>3</v>
      </c>
      <c r="AS2931" t="e">
        <v>#NAME?</v>
      </c>
      <c r="AT2931" t="e">
        <v>#NAME?</v>
      </c>
    </row>
    <row r="2932" spans="41:46" x14ac:dyDescent="0.35">
      <c r="AO2932" t="s">
        <v>35</v>
      </c>
      <c r="AP2932">
        <v>3</v>
      </c>
      <c r="AQ2932" t="s">
        <v>23</v>
      </c>
      <c r="AR2932">
        <v>3</v>
      </c>
      <c r="AS2932" t="e">
        <v>#NAME?</v>
      </c>
      <c r="AT2932" t="e">
        <v>#NAME?</v>
      </c>
    </row>
    <row r="2933" spans="41:46" x14ac:dyDescent="0.35">
      <c r="AO2933" t="s">
        <v>29</v>
      </c>
      <c r="AP2933">
        <v>3</v>
      </c>
      <c r="AQ2933" t="s">
        <v>23</v>
      </c>
      <c r="AR2933">
        <v>3</v>
      </c>
      <c r="AS2933" t="e">
        <v>#NAME?</v>
      </c>
      <c r="AT2933" t="e">
        <v>#NAME?</v>
      </c>
    </row>
    <row r="2934" spans="41:46" x14ac:dyDescent="0.35">
      <c r="AO2934" t="s">
        <v>43</v>
      </c>
      <c r="AP2934">
        <v>3</v>
      </c>
      <c r="AQ2934" t="s">
        <v>23</v>
      </c>
      <c r="AR2934">
        <v>3</v>
      </c>
      <c r="AS2934" t="e">
        <v>#NAME?</v>
      </c>
      <c r="AT2934" t="e">
        <v>#NAME?</v>
      </c>
    </row>
    <row r="2935" spans="41:46" x14ac:dyDescent="0.35">
      <c r="AO2935" t="s">
        <v>43</v>
      </c>
      <c r="AP2935">
        <v>3</v>
      </c>
      <c r="AQ2935" t="s">
        <v>23</v>
      </c>
      <c r="AR2935">
        <v>3</v>
      </c>
      <c r="AS2935" t="e">
        <v>#NAME?</v>
      </c>
      <c r="AT2935" t="e">
        <v>#NAME?</v>
      </c>
    </row>
    <row r="2936" spans="41:46" x14ac:dyDescent="0.35">
      <c r="AO2936" t="s">
        <v>43</v>
      </c>
      <c r="AP2936">
        <v>3</v>
      </c>
      <c r="AQ2936" t="s">
        <v>23</v>
      </c>
      <c r="AR2936">
        <v>3</v>
      </c>
      <c r="AS2936" t="e">
        <v>#NAME?</v>
      </c>
      <c r="AT2936" t="e">
        <v>#NAME?</v>
      </c>
    </row>
    <row r="2937" spans="41:46" x14ac:dyDescent="0.35">
      <c r="AO2937" t="s">
        <v>32</v>
      </c>
      <c r="AP2937">
        <v>3</v>
      </c>
      <c r="AQ2937" t="s">
        <v>23</v>
      </c>
      <c r="AR2937">
        <v>3</v>
      </c>
      <c r="AS2937" t="e">
        <v>#NAME?</v>
      </c>
      <c r="AT2937" t="e">
        <v>#NAME?</v>
      </c>
    </row>
    <row r="2938" spans="41:46" x14ac:dyDescent="0.35">
      <c r="AO2938" t="s">
        <v>21</v>
      </c>
      <c r="AP2938">
        <v>3</v>
      </c>
      <c r="AQ2938" t="s">
        <v>23</v>
      </c>
      <c r="AR2938">
        <v>3</v>
      </c>
      <c r="AS2938" t="e">
        <v>#NAME?</v>
      </c>
      <c r="AT2938" t="e">
        <v>#NAME?</v>
      </c>
    </row>
    <row r="2939" spans="41:46" x14ac:dyDescent="0.35">
      <c r="AO2939" t="s">
        <v>26</v>
      </c>
      <c r="AP2939">
        <v>3</v>
      </c>
      <c r="AQ2939" t="s">
        <v>23</v>
      </c>
      <c r="AR2939">
        <v>3</v>
      </c>
      <c r="AS2939" t="e">
        <v>#NAME?</v>
      </c>
      <c r="AT2939" t="e">
        <v>#NAME?</v>
      </c>
    </row>
    <row r="2940" spans="41:46" x14ac:dyDescent="0.35">
      <c r="AO2940" t="s">
        <v>31</v>
      </c>
      <c r="AP2940">
        <v>3</v>
      </c>
      <c r="AQ2940" t="s">
        <v>23</v>
      </c>
      <c r="AR2940">
        <v>3</v>
      </c>
      <c r="AS2940" t="e">
        <v>#NAME?</v>
      </c>
      <c r="AT2940" t="e">
        <v>#NAME?</v>
      </c>
    </row>
    <row r="2941" spans="41:46" x14ac:dyDescent="0.35">
      <c r="AO2941" t="s">
        <v>43</v>
      </c>
      <c r="AP2941">
        <v>3</v>
      </c>
      <c r="AQ2941" t="s">
        <v>23</v>
      </c>
      <c r="AR2941">
        <v>3</v>
      </c>
      <c r="AS2941" t="e">
        <v>#NAME?</v>
      </c>
      <c r="AT2941" t="e">
        <v>#NAME?</v>
      </c>
    </row>
    <row r="2942" spans="41:46" x14ac:dyDescent="0.35">
      <c r="AO2942" t="s">
        <v>26</v>
      </c>
      <c r="AP2942">
        <v>3</v>
      </c>
      <c r="AQ2942" t="s">
        <v>23</v>
      </c>
      <c r="AR2942">
        <v>3</v>
      </c>
      <c r="AS2942" t="e">
        <v>#NAME?</v>
      </c>
      <c r="AT2942" t="e">
        <v>#NAME?</v>
      </c>
    </row>
    <row r="2943" spans="41:46" x14ac:dyDescent="0.35">
      <c r="AO2943" t="s">
        <v>29</v>
      </c>
      <c r="AP2943">
        <v>3</v>
      </c>
      <c r="AQ2943" t="s">
        <v>23</v>
      </c>
      <c r="AR2943">
        <v>3</v>
      </c>
      <c r="AS2943" t="e">
        <v>#NAME?</v>
      </c>
      <c r="AT2943" t="e">
        <v>#NAME?</v>
      </c>
    </row>
    <row r="2944" spans="41:46" x14ac:dyDescent="0.35">
      <c r="AO2944" t="s">
        <v>40</v>
      </c>
      <c r="AP2944">
        <v>3</v>
      </c>
      <c r="AQ2944" t="s">
        <v>23</v>
      </c>
      <c r="AR2944">
        <v>3</v>
      </c>
      <c r="AS2944" t="e">
        <v>#NAME?</v>
      </c>
      <c r="AT2944" t="e">
        <v>#NAME?</v>
      </c>
    </row>
    <row r="2945" spans="41:46" x14ac:dyDescent="0.35">
      <c r="AO2945" t="s">
        <v>21</v>
      </c>
      <c r="AP2945">
        <v>3</v>
      </c>
      <c r="AQ2945" t="s">
        <v>23</v>
      </c>
      <c r="AR2945">
        <v>3</v>
      </c>
      <c r="AS2945" t="e">
        <v>#NAME?</v>
      </c>
      <c r="AT2945" t="e">
        <v>#NAME?</v>
      </c>
    </row>
    <row r="2946" spans="41:46" x14ac:dyDescent="0.35">
      <c r="AO2946" t="s">
        <v>31</v>
      </c>
      <c r="AP2946">
        <v>3</v>
      </c>
      <c r="AQ2946" t="s">
        <v>23</v>
      </c>
      <c r="AR2946">
        <v>3</v>
      </c>
      <c r="AS2946" t="e">
        <v>#NAME?</v>
      </c>
      <c r="AT2946" t="e">
        <v>#NAME?</v>
      </c>
    </row>
    <row r="2947" spans="41:46" x14ac:dyDescent="0.35">
      <c r="AO2947" t="s">
        <v>29</v>
      </c>
      <c r="AP2947">
        <v>2</v>
      </c>
      <c r="AQ2947" t="s">
        <v>23</v>
      </c>
      <c r="AR2947">
        <v>2</v>
      </c>
      <c r="AS2947" t="e">
        <v>#NAME?</v>
      </c>
      <c r="AT2947" t="e">
        <v>#NAME?</v>
      </c>
    </row>
    <row r="2948" spans="41:46" x14ac:dyDescent="0.35">
      <c r="AO2948" t="s">
        <v>21</v>
      </c>
      <c r="AP2948">
        <v>2</v>
      </c>
      <c r="AQ2948" t="s">
        <v>23</v>
      </c>
      <c r="AR2948">
        <v>2</v>
      </c>
      <c r="AS2948" t="e">
        <v>#NAME?</v>
      </c>
      <c r="AT2948" t="e">
        <v>#NAME?</v>
      </c>
    </row>
    <row r="2949" spans="41:46" x14ac:dyDescent="0.35">
      <c r="AO2949" t="s">
        <v>21</v>
      </c>
      <c r="AP2949">
        <v>2</v>
      </c>
      <c r="AQ2949" t="s">
        <v>23</v>
      </c>
      <c r="AR2949">
        <v>2</v>
      </c>
      <c r="AS2949" t="e">
        <v>#NAME?</v>
      </c>
      <c r="AT2949" t="e">
        <v>#NAME?</v>
      </c>
    </row>
    <row r="2950" spans="41:46" x14ac:dyDescent="0.35">
      <c r="AO2950" t="s">
        <v>21</v>
      </c>
      <c r="AP2950">
        <v>2</v>
      </c>
      <c r="AQ2950" t="s">
        <v>23</v>
      </c>
      <c r="AR2950">
        <v>2</v>
      </c>
      <c r="AS2950" t="e">
        <v>#NAME?</v>
      </c>
      <c r="AT2950" t="e">
        <v>#NAME?</v>
      </c>
    </row>
    <row r="2951" spans="41:46" x14ac:dyDescent="0.35">
      <c r="AO2951" t="s">
        <v>21</v>
      </c>
      <c r="AP2951">
        <v>2</v>
      </c>
      <c r="AQ2951" t="s">
        <v>23</v>
      </c>
      <c r="AR2951">
        <v>2</v>
      </c>
      <c r="AS2951" t="e">
        <v>#NAME?</v>
      </c>
      <c r="AT2951" t="e">
        <v>#NAME?</v>
      </c>
    </row>
    <row r="2952" spans="41:46" x14ac:dyDescent="0.35">
      <c r="AO2952" t="s">
        <v>21</v>
      </c>
      <c r="AP2952">
        <v>2</v>
      </c>
      <c r="AQ2952" t="s">
        <v>23</v>
      </c>
      <c r="AR2952">
        <v>2</v>
      </c>
      <c r="AS2952" t="e">
        <v>#NAME?</v>
      </c>
      <c r="AT2952" t="e">
        <v>#NAME?</v>
      </c>
    </row>
    <row r="2953" spans="41:46" x14ac:dyDescent="0.35">
      <c r="AO2953" t="s">
        <v>40</v>
      </c>
      <c r="AP2953">
        <v>2</v>
      </c>
      <c r="AQ2953" t="s">
        <v>23</v>
      </c>
      <c r="AR2953">
        <v>2</v>
      </c>
      <c r="AS2953" t="e">
        <v>#NAME?</v>
      </c>
      <c r="AT2953" t="e">
        <v>#NAME?</v>
      </c>
    </row>
    <row r="2954" spans="41:46" x14ac:dyDescent="0.35">
      <c r="AO2954" t="s">
        <v>43</v>
      </c>
      <c r="AP2954">
        <v>2</v>
      </c>
      <c r="AQ2954" t="s">
        <v>23</v>
      </c>
      <c r="AR2954">
        <v>2</v>
      </c>
      <c r="AS2954" t="e">
        <v>#NAME?</v>
      </c>
      <c r="AT2954" t="e">
        <v>#NAME?</v>
      </c>
    </row>
    <row r="2955" spans="41:46" x14ac:dyDescent="0.35">
      <c r="AO2955" t="s">
        <v>21</v>
      </c>
      <c r="AP2955">
        <v>2</v>
      </c>
      <c r="AQ2955" t="s">
        <v>23</v>
      </c>
      <c r="AR2955">
        <v>2</v>
      </c>
      <c r="AS2955" t="e">
        <v>#NAME?</v>
      </c>
      <c r="AT2955" t="e">
        <v>#NAME?</v>
      </c>
    </row>
    <row r="2956" spans="41:46" x14ac:dyDescent="0.35">
      <c r="AO2956" t="s">
        <v>31</v>
      </c>
      <c r="AP2956">
        <v>2</v>
      </c>
      <c r="AQ2956" t="s">
        <v>23</v>
      </c>
      <c r="AR2956">
        <v>2</v>
      </c>
      <c r="AS2956" t="e">
        <v>#NAME?</v>
      </c>
      <c r="AT2956" t="e">
        <v>#NAME?</v>
      </c>
    </row>
    <row r="2957" spans="41:46" x14ac:dyDescent="0.35">
      <c r="AO2957" t="s">
        <v>31</v>
      </c>
      <c r="AP2957">
        <v>2</v>
      </c>
      <c r="AQ2957" t="s">
        <v>23</v>
      </c>
      <c r="AR2957">
        <v>2</v>
      </c>
      <c r="AS2957" t="e">
        <v>#NAME?</v>
      </c>
      <c r="AT2957" t="e">
        <v>#NAME?</v>
      </c>
    </row>
    <row r="2958" spans="41:46" x14ac:dyDescent="0.35">
      <c r="AO2958" t="s">
        <v>21</v>
      </c>
      <c r="AP2958">
        <v>2</v>
      </c>
      <c r="AQ2958" t="s">
        <v>23</v>
      </c>
      <c r="AR2958">
        <v>2</v>
      </c>
      <c r="AS2958" t="e">
        <v>#NAME?</v>
      </c>
      <c r="AT2958" t="e">
        <v>#NAME?</v>
      </c>
    </row>
    <row r="2959" spans="41:46" x14ac:dyDescent="0.35">
      <c r="AO2959" t="s">
        <v>43</v>
      </c>
      <c r="AP2959">
        <v>2</v>
      </c>
      <c r="AQ2959" t="s">
        <v>23</v>
      </c>
      <c r="AR2959">
        <v>2</v>
      </c>
      <c r="AS2959" t="e">
        <v>#NAME?</v>
      </c>
      <c r="AT2959" t="e">
        <v>#NAME?</v>
      </c>
    </row>
    <row r="2960" spans="41:46" x14ac:dyDescent="0.35">
      <c r="AO2960" t="s">
        <v>31</v>
      </c>
      <c r="AP2960">
        <v>2</v>
      </c>
      <c r="AQ2960" t="s">
        <v>23</v>
      </c>
      <c r="AR2960">
        <v>2</v>
      </c>
      <c r="AS2960" t="e">
        <v>#NAME?</v>
      </c>
      <c r="AT2960" t="e">
        <v>#NAME?</v>
      </c>
    </row>
    <row r="2961" spans="41:46" x14ac:dyDescent="0.35">
      <c r="AO2961" t="s">
        <v>43</v>
      </c>
      <c r="AP2961">
        <v>2</v>
      </c>
      <c r="AQ2961" t="s">
        <v>23</v>
      </c>
      <c r="AR2961">
        <v>2</v>
      </c>
      <c r="AS2961" t="e">
        <v>#NAME?</v>
      </c>
      <c r="AT2961" t="e">
        <v>#NAME?</v>
      </c>
    </row>
    <row r="2962" spans="41:46" x14ac:dyDescent="0.35">
      <c r="AO2962" t="s">
        <v>43</v>
      </c>
      <c r="AP2962">
        <v>2</v>
      </c>
      <c r="AQ2962" t="s">
        <v>23</v>
      </c>
      <c r="AR2962">
        <v>2</v>
      </c>
      <c r="AS2962" t="e">
        <v>#NAME?</v>
      </c>
      <c r="AT2962" t="e">
        <v>#NAME?</v>
      </c>
    </row>
    <row r="2963" spans="41:46" x14ac:dyDescent="0.35">
      <c r="AO2963" t="s">
        <v>31</v>
      </c>
      <c r="AP2963">
        <v>2</v>
      </c>
      <c r="AQ2963" t="s">
        <v>23</v>
      </c>
      <c r="AR2963">
        <v>2</v>
      </c>
      <c r="AS2963" t="e">
        <v>#NAME?</v>
      </c>
      <c r="AT2963" t="e">
        <v>#NAME?</v>
      </c>
    </row>
    <row r="2964" spans="41:46" x14ac:dyDescent="0.35">
      <c r="AO2964" t="s">
        <v>43</v>
      </c>
      <c r="AP2964">
        <v>2</v>
      </c>
      <c r="AQ2964" t="s">
        <v>23</v>
      </c>
      <c r="AR2964">
        <v>2</v>
      </c>
      <c r="AS2964" t="e">
        <v>#NAME?</v>
      </c>
      <c r="AT2964" t="e">
        <v>#NAME?</v>
      </c>
    </row>
    <row r="2965" spans="41:46" x14ac:dyDescent="0.35">
      <c r="AO2965" t="s">
        <v>29</v>
      </c>
      <c r="AP2965">
        <v>2</v>
      </c>
      <c r="AQ2965" t="s">
        <v>23</v>
      </c>
      <c r="AR2965">
        <v>2</v>
      </c>
      <c r="AS2965" t="e">
        <v>#NAME?</v>
      </c>
      <c r="AT2965" t="e">
        <v>#NAME?</v>
      </c>
    </row>
    <row r="2966" spans="41:46" x14ac:dyDescent="0.35">
      <c r="AO2966" t="s">
        <v>40</v>
      </c>
      <c r="AP2966">
        <v>2</v>
      </c>
      <c r="AQ2966" t="s">
        <v>23</v>
      </c>
      <c r="AR2966">
        <v>2</v>
      </c>
      <c r="AS2966" t="e">
        <v>#NAME?</v>
      </c>
      <c r="AT2966" t="e">
        <v>#NAME?</v>
      </c>
    </row>
    <row r="2967" spans="41:46" x14ac:dyDescent="0.35">
      <c r="AO2967" t="s">
        <v>21</v>
      </c>
      <c r="AP2967">
        <v>2</v>
      </c>
      <c r="AQ2967" t="s">
        <v>23</v>
      </c>
      <c r="AR2967">
        <v>2</v>
      </c>
      <c r="AS2967" t="e">
        <v>#NAME?</v>
      </c>
      <c r="AT2967" t="e">
        <v>#NAME?</v>
      </c>
    </row>
    <row r="2968" spans="41:46" x14ac:dyDescent="0.35">
      <c r="AO2968" t="s">
        <v>29</v>
      </c>
      <c r="AP2968">
        <v>2</v>
      </c>
      <c r="AQ2968" t="s">
        <v>23</v>
      </c>
      <c r="AR2968">
        <v>2</v>
      </c>
      <c r="AS2968" t="e">
        <v>#NAME?</v>
      </c>
      <c r="AT2968" t="e">
        <v>#NAME?</v>
      </c>
    </row>
    <row r="2969" spans="41:46" x14ac:dyDescent="0.35">
      <c r="AO2969" t="s">
        <v>29</v>
      </c>
      <c r="AP2969">
        <v>2</v>
      </c>
      <c r="AQ2969" t="s">
        <v>23</v>
      </c>
      <c r="AR2969">
        <v>2</v>
      </c>
      <c r="AS2969" t="e">
        <v>#NAME?</v>
      </c>
      <c r="AT2969" t="e">
        <v>#NAME?</v>
      </c>
    </row>
    <row r="2970" spans="41:46" x14ac:dyDescent="0.35">
      <c r="AO2970" t="s">
        <v>43</v>
      </c>
      <c r="AP2970">
        <v>2</v>
      </c>
      <c r="AQ2970" t="s">
        <v>23</v>
      </c>
      <c r="AR2970">
        <v>2</v>
      </c>
      <c r="AS2970" t="e">
        <v>#NAME?</v>
      </c>
      <c r="AT2970" t="e">
        <v>#NAME?</v>
      </c>
    </row>
    <row r="2971" spans="41:46" x14ac:dyDescent="0.35">
      <c r="AO2971" t="s">
        <v>21</v>
      </c>
      <c r="AP2971">
        <v>2</v>
      </c>
      <c r="AQ2971" t="s">
        <v>23</v>
      </c>
      <c r="AR2971">
        <v>2</v>
      </c>
      <c r="AS2971" t="e">
        <v>#NAME?</v>
      </c>
      <c r="AT2971" t="e">
        <v>#NAME?</v>
      </c>
    </row>
    <row r="2972" spans="41:46" x14ac:dyDescent="0.35">
      <c r="AO2972" t="s">
        <v>31</v>
      </c>
      <c r="AP2972">
        <v>2</v>
      </c>
      <c r="AQ2972" t="s">
        <v>23</v>
      </c>
      <c r="AR2972">
        <v>2</v>
      </c>
      <c r="AS2972" t="e">
        <v>#NAME?</v>
      </c>
      <c r="AT2972" t="e">
        <v>#NAME?</v>
      </c>
    </row>
    <row r="2973" spans="41:46" x14ac:dyDescent="0.35">
      <c r="AO2973" t="s">
        <v>40</v>
      </c>
      <c r="AP2973">
        <v>2</v>
      </c>
      <c r="AQ2973" t="s">
        <v>23</v>
      </c>
      <c r="AR2973">
        <v>2</v>
      </c>
      <c r="AS2973" t="e">
        <v>#NAME?</v>
      </c>
      <c r="AT2973" t="e">
        <v>#NAME?</v>
      </c>
    </row>
    <row r="2974" spans="41:46" x14ac:dyDescent="0.35">
      <c r="AO2974" t="s">
        <v>29</v>
      </c>
      <c r="AP2974">
        <v>1</v>
      </c>
      <c r="AQ2974" t="s">
        <v>23</v>
      </c>
      <c r="AR2974">
        <v>1</v>
      </c>
      <c r="AS2974" t="e">
        <v>#NAME?</v>
      </c>
      <c r="AT2974" t="e">
        <v>#NAME?</v>
      </c>
    </row>
    <row r="2975" spans="41:46" x14ac:dyDescent="0.35">
      <c r="AO2975" t="s">
        <v>40</v>
      </c>
      <c r="AP2975">
        <v>1</v>
      </c>
      <c r="AQ2975" t="s">
        <v>23</v>
      </c>
      <c r="AR2975">
        <v>1</v>
      </c>
      <c r="AS2975" t="e">
        <v>#NAME?</v>
      </c>
      <c r="AT2975" t="e">
        <v>#NAME?</v>
      </c>
    </row>
    <row r="2976" spans="41:46" x14ac:dyDescent="0.35">
      <c r="AO2976" t="s">
        <v>29</v>
      </c>
      <c r="AP2976">
        <v>1</v>
      </c>
      <c r="AQ2976" t="s">
        <v>23</v>
      </c>
      <c r="AR2976">
        <v>1</v>
      </c>
      <c r="AS2976" t="e">
        <v>#NAME?</v>
      </c>
      <c r="AT2976" t="e">
        <v>#NAME?</v>
      </c>
    </row>
    <row r="2977" spans="41:46" x14ac:dyDescent="0.35">
      <c r="AO2977" t="s">
        <v>40</v>
      </c>
      <c r="AP2977">
        <v>1</v>
      </c>
      <c r="AQ2977" t="s">
        <v>23</v>
      </c>
      <c r="AR2977">
        <v>1</v>
      </c>
      <c r="AS2977" t="e">
        <v>#NAME?</v>
      </c>
      <c r="AT2977" t="e">
        <v>#NAME?</v>
      </c>
    </row>
    <row r="2978" spans="41:46" x14ac:dyDescent="0.35">
      <c r="AO2978" t="s">
        <v>43</v>
      </c>
      <c r="AP2978">
        <v>1</v>
      </c>
      <c r="AQ2978" t="s">
        <v>23</v>
      </c>
      <c r="AR2978">
        <v>1</v>
      </c>
      <c r="AS2978" t="e">
        <v>#NAME?</v>
      </c>
      <c r="AT2978" t="e">
        <v>#NAME?</v>
      </c>
    </row>
    <row r="2979" spans="41:46" x14ac:dyDescent="0.35">
      <c r="AO2979" t="s">
        <v>40</v>
      </c>
      <c r="AP2979">
        <v>1</v>
      </c>
      <c r="AQ2979" t="s">
        <v>23</v>
      </c>
      <c r="AR2979">
        <v>1</v>
      </c>
      <c r="AS2979" t="e">
        <v>#NAME?</v>
      </c>
      <c r="AT2979" t="e">
        <v>#NAME?</v>
      </c>
    </row>
    <row r="2980" spans="41:46" x14ac:dyDescent="0.35">
      <c r="AO2980" t="s">
        <v>43</v>
      </c>
      <c r="AP2980">
        <v>1</v>
      </c>
      <c r="AQ2980" t="s">
        <v>23</v>
      </c>
      <c r="AR2980">
        <v>1</v>
      </c>
      <c r="AS2980" t="e">
        <v>#NAME?</v>
      </c>
      <c r="AT2980" t="e">
        <v>#NAME?</v>
      </c>
    </row>
    <row r="2981" spans="41:46" x14ac:dyDescent="0.35">
      <c r="AO2981" t="s">
        <v>31</v>
      </c>
      <c r="AP2981">
        <v>1</v>
      </c>
      <c r="AQ2981" t="s">
        <v>23</v>
      </c>
      <c r="AR2981">
        <v>1</v>
      </c>
      <c r="AS2981" t="e">
        <v>#NAME?</v>
      </c>
      <c r="AT2981" t="e">
        <v>#NAME?</v>
      </c>
    </row>
    <row r="2982" spans="41:46" x14ac:dyDescent="0.35">
      <c r="AO2982" t="s">
        <v>31</v>
      </c>
      <c r="AP2982">
        <v>1</v>
      </c>
      <c r="AQ2982" t="s">
        <v>23</v>
      </c>
      <c r="AR2982">
        <v>1</v>
      </c>
      <c r="AS2982" t="e">
        <v>#NAME?</v>
      </c>
      <c r="AT2982" t="e">
        <v>#NAME?</v>
      </c>
    </row>
    <row r="2983" spans="41:46" x14ac:dyDescent="0.35">
      <c r="AO2983" t="s">
        <v>21</v>
      </c>
      <c r="AP2983">
        <v>1</v>
      </c>
      <c r="AQ2983" t="s">
        <v>23</v>
      </c>
      <c r="AR2983">
        <v>1</v>
      </c>
      <c r="AS2983" t="e">
        <v>#NAME?</v>
      </c>
      <c r="AT2983" t="e">
        <v>#NAME?</v>
      </c>
    </row>
    <row r="2984" spans="41:46" x14ac:dyDescent="0.35">
      <c r="AO2984" t="s">
        <v>31</v>
      </c>
      <c r="AP2984">
        <v>1</v>
      </c>
      <c r="AQ2984" t="s">
        <v>23</v>
      </c>
      <c r="AR2984">
        <v>1</v>
      </c>
      <c r="AS2984" t="e">
        <v>#NAME?</v>
      </c>
      <c r="AT2984" t="e">
        <v>#NAME?</v>
      </c>
    </row>
    <row r="2985" spans="41:46" x14ac:dyDescent="0.35">
      <c r="AO2985" t="s">
        <v>40</v>
      </c>
      <c r="AP2985">
        <v>1</v>
      </c>
      <c r="AQ2985" t="s">
        <v>23</v>
      </c>
      <c r="AR2985">
        <v>1</v>
      </c>
      <c r="AS2985" t="e">
        <v>#NAME?</v>
      </c>
      <c r="AT2985" t="e">
        <v>#NAME?</v>
      </c>
    </row>
    <row r="2986" spans="41:46" x14ac:dyDescent="0.35">
      <c r="AO2986" t="s">
        <v>29</v>
      </c>
      <c r="AP2986">
        <v>1</v>
      </c>
      <c r="AQ2986" t="s">
        <v>23</v>
      </c>
      <c r="AR2986">
        <v>1</v>
      </c>
      <c r="AS2986" t="e">
        <v>#NAME?</v>
      </c>
      <c r="AT2986" t="e">
        <v>#NAME?</v>
      </c>
    </row>
    <row r="2987" spans="41:46" x14ac:dyDescent="0.35">
      <c r="AO2987" t="s">
        <v>43</v>
      </c>
      <c r="AP2987">
        <v>1</v>
      </c>
      <c r="AQ2987" t="s">
        <v>23</v>
      </c>
      <c r="AR2987">
        <v>1</v>
      </c>
      <c r="AS2987" t="e">
        <v>#NAME?</v>
      </c>
      <c r="AT2987" t="e">
        <v>#NAME?</v>
      </c>
    </row>
    <row r="2988" spans="41:46" x14ac:dyDescent="0.35">
      <c r="AO2988" t="s">
        <v>40</v>
      </c>
      <c r="AP2988">
        <v>1</v>
      </c>
      <c r="AQ2988" t="s">
        <v>23</v>
      </c>
      <c r="AR2988">
        <v>1</v>
      </c>
      <c r="AS2988" t="e">
        <v>#NAME?</v>
      </c>
      <c r="AT2988" t="e">
        <v>#NAME?</v>
      </c>
    </row>
    <row r="2989" spans="41:46" x14ac:dyDescent="0.35">
      <c r="AO2989" t="s">
        <v>40</v>
      </c>
      <c r="AP2989">
        <v>1</v>
      </c>
      <c r="AQ2989" t="s">
        <v>23</v>
      </c>
      <c r="AR2989">
        <v>1</v>
      </c>
      <c r="AS2989" t="e">
        <v>#NAME?</v>
      </c>
      <c r="AT2989" t="e">
        <v>#NAME?</v>
      </c>
    </row>
    <row r="2990" spans="41:46" x14ac:dyDescent="0.35">
      <c r="AO2990" t="s">
        <v>29</v>
      </c>
      <c r="AP2990">
        <v>1</v>
      </c>
      <c r="AQ2990" t="s">
        <v>23</v>
      </c>
      <c r="AR2990">
        <v>1</v>
      </c>
      <c r="AS2990" t="e">
        <v>#NAME?</v>
      </c>
      <c r="AT2990" t="e">
        <v>#NAME?</v>
      </c>
    </row>
    <row r="2991" spans="41:46" x14ac:dyDescent="0.35">
      <c r="AO2991" t="s">
        <v>21</v>
      </c>
      <c r="AP2991">
        <v>1</v>
      </c>
      <c r="AQ2991" t="s">
        <v>23</v>
      </c>
      <c r="AR2991">
        <v>1</v>
      </c>
      <c r="AS2991" t="e">
        <v>#NAME?</v>
      </c>
      <c r="AT2991" t="e">
        <v>#NAME?</v>
      </c>
    </row>
    <row r="2992" spans="41:46" x14ac:dyDescent="0.35">
      <c r="AO2992" t="s">
        <v>31</v>
      </c>
      <c r="AP2992">
        <v>1</v>
      </c>
      <c r="AQ2992" t="s">
        <v>23</v>
      </c>
      <c r="AR2992">
        <v>1</v>
      </c>
      <c r="AS2992" t="e">
        <v>#NAME?</v>
      </c>
      <c r="AT2992" t="e">
        <v>#NAME?</v>
      </c>
    </row>
    <row r="2993" spans="41:46" x14ac:dyDescent="0.35">
      <c r="AO2993" t="s">
        <v>31</v>
      </c>
      <c r="AP2993">
        <v>1</v>
      </c>
      <c r="AQ2993" t="s">
        <v>23</v>
      </c>
      <c r="AR2993">
        <v>1</v>
      </c>
      <c r="AS2993" t="e">
        <v>#NAME?</v>
      </c>
      <c r="AT2993" t="e">
        <v>#NAME?</v>
      </c>
    </row>
    <row r="2994" spans="41:46" x14ac:dyDescent="0.35">
      <c r="AO2994" t="s">
        <v>21</v>
      </c>
      <c r="AP2994">
        <v>1</v>
      </c>
      <c r="AQ2994" t="s">
        <v>23</v>
      </c>
      <c r="AR2994">
        <v>1</v>
      </c>
      <c r="AS2994" t="e">
        <v>#NAME?</v>
      </c>
      <c r="AT2994" t="e">
        <v>#NAME?</v>
      </c>
    </row>
    <row r="2995" spans="41:46" x14ac:dyDescent="0.35">
      <c r="AO2995" t="s">
        <v>31</v>
      </c>
      <c r="AP2995">
        <v>1</v>
      </c>
      <c r="AQ2995" t="s">
        <v>23</v>
      </c>
      <c r="AR2995">
        <v>1</v>
      </c>
      <c r="AS2995" t="e">
        <v>#NAME?</v>
      </c>
      <c r="AT2995" t="e">
        <v>#NAME?</v>
      </c>
    </row>
    <row r="2996" spans="41:46" x14ac:dyDescent="0.35">
      <c r="AO2996" t="s">
        <v>31</v>
      </c>
      <c r="AP2996">
        <v>1</v>
      </c>
      <c r="AQ2996" t="s">
        <v>23</v>
      </c>
      <c r="AR2996">
        <v>1</v>
      </c>
      <c r="AS2996" t="e">
        <v>#NAME?</v>
      </c>
      <c r="AT2996" t="e">
        <v>#NAME?</v>
      </c>
    </row>
    <row r="2997" spans="41:46" x14ac:dyDescent="0.35">
      <c r="AO2997" t="s">
        <v>29</v>
      </c>
      <c r="AP2997">
        <v>1</v>
      </c>
      <c r="AQ2997" t="s">
        <v>23</v>
      </c>
      <c r="AR2997">
        <v>1</v>
      </c>
      <c r="AS2997" t="e">
        <v>#NAME?</v>
      </c>
      <c r="AT2997" t="e">
        <v>#NAME?</v>
      </c>
    </row>
    <row r="2998" spans="41:46" x14ac:dyDescent="0.35">
      <c r="AO2998" t="s">
        <v>31</v>
      </c>
      <c r="AP2998">
        <v>1</v>
      </c>
      <c r="AQ2998" t="s">
        <v>23</v>
      </c>
      <c r="AR2998">
        <v>1</v>
      </c>
      <c r="AS2998" t="e">
        <v>#NAME?</v>
      </c>
      <c r="AT2998" t="e">
        <v>#NAME?</v>
      </c>
    </row>
    <row r="2999" spans="41:46" x14ac:dyDescent="0.35">
      <c r="AO2999" t="s">
        <v>40</v>
      </c>
      <c r="AP2999">
        <v>1</v>
      </c>
      <c r="AQ2999" t="s">
        <v>23</v>
      </c>
      <c r="AR2999">
        <v>1</v>
      </c>
      <c r="AS2999" t="e">
        <v>#NAME?</v>
      </c>
      <c r="AT2999" t="e">
        <v>#NAME?</v>
      </c>
    </row>
    <row r="3000" spans="41:46" x14ac:dyDescent="0.35">
      <c r="AO3000" t="s">
        <v>31</v>
      </c>
      <c r="AP3000">
        <v>1</v>
      </c>
      <c r="AQ3000" t="s">
        <v>23</v>
      </c>
      <c r="AR3000">
        <v>1</v>
      </c>
      <c r="AS3000" t="e">
        <v>#NAME?</v>
      </c>
      <c r="AT3000" t="e">
        <v>#NAME?</v>
      </c>
    </row>
    <row r="3001" spans="41:46" x14ac:dyDescent="0.35">
      <c r="AO3001" t="s">
        <v>21</v>
      </c>
      <c r="AP3001">
        <v>1</v>
      </c>
      <c r="AQ3001" t="s">
        <v>23</v>
      </c>
      <c r="AR3001">
        <v>1</v>
      </c>
      <c r="AS3001" t="e">
        <v>#NAME?</v>
      </c>
      <c r="AT3001" t="e">
        <v>#NAME?</v>
      </c>
    </row>
  </sheetData>
  <phoneticPr fontId="2" type="noConversion"/>
  <pageMargins left="0.7" right="0.7" top="0.75" bottom="0.75" header="0.3" footer="0.3"/>
  <drawing r:id="rId14"/>
  <tableParts count="7">
    <tablePart r:id="rId15"/>
    <tablePart r:id="rId16"/>
    <tablePart r:id="rId17"/>
    <tablePart r:id="rId18"/>
    <tablePart r:id="rId19"/>
    <tablePart r:id="rId20"/>
    <tablePart r:id="rId21"/>
  </tableParts>
  <extLst>
    <ext xmlns:x14="http://schemas.microsoft.com/office/spreadsheetml/2009/9/main" uri="{A8765BA9-456A-4dab-B4F3-ACF838C121DE}">
      <x14:slicerList>
        <x14:slicer r:id="rId2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AE855-AD47-4953-9CF5-C430013382B2}">
  <sheetPr codeName="Hoja1">
    <tabColor rgb="FF00B050"/>
  </sheetPr>
  <dimension ref="B5:AZ59"/>
  <sheetViews>
    <sheetView showGridLines="0" tabSelected="1" topLeftCell="A2" zoomScale="15" zoomScaleNormal="25" workbookViewId="0">
      <selection activeCell="Y55" sqref="Y55"/>
    </sheetView>
  </sheetViews>
  <sheetFormatPr baseColWidth="10" defaultRowHeight="14.5" x14ac:dyDescent="0.35"/>
  <cols>
    <col min="1" max="18" width="10.90625" style="10"/>
    <col min="19" max="19" width="31.26953125" style="10" customWidth="1"/>
    <col min="20" max="23" width="10.90625" style="10"/>
    <col min="24" max="24" width="35.7265625" style="10" customWidth="1"/>
    <col min="25" max="25" width="10.90625" style="10"/>
    <col min="26" max="26" width="35.7265625" style="10" customWidth="1"/>
    <col min="27" max="27" width="15.81640625" style="10" bestFit="1" customWidth="1"/>
    <col min="28" max="29" width="10.90625" style="10"/>
    <col min="30" max="30" width="32.6328125" style="10" customWidth="1"/>
    <col min="31" max="31" width="30.54296875" style="10" customWidth="1"/>
    <col min="32" max="32" width="33.6328125" style="10" customWidth="1"/>
    <col min="33" max="33" width="10.90625" style="10"/>
    <col min="34" max="34" width="3.7265625" style="10" customWidth="1"/>
    <col min="35" max="35" width="6.6328125" style="10" customWidth="1"/>
    <col min="36" max="36" width="33.36328125" style="10" customWidth="1"/>
    <col min="37" max="37" width="15.08984375" style="10" bestFit="1" customWidth="1"/>
    <col min="38" max="38" width="29.90625" style="10" customWidth="1"/>
    <col min="39" max="40" width="10.90625" style="10"/>
    <col min="41" max="41" width="20.54296875" style="10" customWidth="1"/>
    <col min="42" max="44" width="10.90625" style="10"/>
    <col min="45" max="45" width="31.26953125" style="10" customWidth="1"/>
    <col min="46" max="46" width="31.90625" style="10" customWidth="1"/>
    <col min="47" max="47" width="47.08984375" style="10" bestFit="1" customWidth="1"/>
    <col min="48" max="16384" width="10.90625" style="10"/>
  </cols>
  <sheetData>
    <row r="5" spans="2:15" ht="99" x14ac:dyDescent="1.9">
      <c r="B5" s="22"/>
    </row>
    <row r="13" spans="2:15" ht="59.5" x14ac:dyDescent="1.1499999999999999">
      <c r="B13" s="11"/>
      <c r="O13" s="11"/>
    </row>
    <row r="26" spans="13:16" ht="129" x14ac:dyDescent="3.55">
      <c r="P26" s="12"/>
    </row>
    <row r="31" spans="13:16" ht="109" x14ac:dyDescent="3">
      <c r="M31" s="13"/>
    </row>
    <row r="35" spans="13:52" ht="33.5" x14ac:dyDescent="0.75">
      <c r="AE35" s="14"/>
    </row>
    <row r="37" spans="13:52" ht="109" x14ac:dyDescent="3">
      <c r="M37" s="13"/>
      <c r="Z37" s="15"/>
      <c r="AE37" s="16"/>
    </row>
    <row r="38" spans="13:52" ht="76" customHeight="1" x14ac:dyDescent="0.35">
      <c r="X38" s="34" t="s">
        <v>100</v>
      </c>
      <c r="Y38" s="34"/>
      <c r="Z38" s="34"/>
      <c r="AA38" s="34"/>
      <c r="AB38" s="34"/>
      <c r="AC38" s="34"/>
      <c r="AD38" s="34"/>
      <c r="AE38" s="32"/>
      <c r="AF38" s="33"/>
      <c r="AG38" s="33"/>
      <c r="AH38" s="33"/>
      <c r="AI38" s="33"/>
      <c r="AJ38" s="33"/>
      <c r="AK38" s="33"/>
    </row>
    <row r="39" spans="13:52" x14ac:dyDescent="0.35">
      <c r="X39" s="34"/>
      <c r="Y39" s="34"/>
      <c r="Z39" s="34"/>
      <c r="AA39" s="34"/>
      <c r="AB39" s="34"/>
      <c r="AC39" s="34"/>
      <c r="AD39" s="34"/>
      <c r="AE39" s="33"/>
      <c r="AF39" s="33"/>
      <c r="AG39" s="33"/>
      <c r="AH39" s="33"/>
      <c r="AI39" s="33"/>
      <c r="AJ39" s="33"/>
      <c r="AK39" s="33"/>
    </row>
    <row r="40" spans="13:52" ht="33.5" customHeight="1" x14ac:dyDescent="0.35">
      <c r="X40" s="34"/>
      <c r="Y40" s="34"/>
      <c r="Z40" s="34"/>
      <c r="AA40" s="34"/>
      <c r="AB40" s="34"/>
      <c r="AC40" s="34"/>
      <c r="AD40" s="34"/>
      <c r="AE40" s="33"/>
      <c r="AF40" s="33"/>
      <c r="AG40" s="33"/>
      <c r="AH40" s="33"/>
      <c r="AI40" s="33"/>
      <c r="AJ40" s="33"/>
      <c r="AK40" s="33"/>
    </row>
    <row r="42" spans="13:52" ht="33.5" x14ac:dyDescent="0.75">
      <c r="X42" s="34" t="s">
        <v>101</v>
      </c>
      <c r="Y42" s="34"/>
      <c r="Z42" s="34"/>
      <c r="AA42" s="34"/>
      <c r="AB42" s="34"/>
      <c r="AC42" s="34"/>
      <c r="AD42" s="34"/>
      <c r="AK42" s="14"/>
      <c r="AS42" s="14"/>
    </row>
    <row r="43" spans="13:52" ht="34" thickBot="1" x14ac:dyDescent="0.8">
      <c r="X43" s="34"/>
      <c r="Y43" s="34"/>
      <c r="Z43" s="34"/>
      <c r="AA43" s="34"/>
      <c r="AB43" s="34"/>
      <c r="AC43" s="34"/>
      <c r="AD43" s="34"/>
      <c r="AE43" s="14"/>
      <c r="AR43" s="14"/>
      <c r="AS43" s="14"/>
    </row>
    <row r="44" spans="13:52" ht="46.5" x14ac:dyDescent="1.05">
      <c r="X44" s="34"/>
      <c r="Y44" s="34"/>
      <c r="Z44" s="34"/>
      <c r="AA44" s="34"/>
      <c r="AB44" s="34"/>
      <c r="AC44" s="34"/>
      <c r="AD44" s="34"/>
      <c r="AK44" s="17"/>
      <c r="AL44" s="18"/>
      <c r="AT44" s="35">
        <f>IF($AE$38= "", GETPIVOTDATA("ID",'draft 2'!$B$256), VLOOKUP($AE$38, 'draft 2'!B257:C277, 2, FALSE))</f>
        <v>3000</v>
      </c>
      <c r="AU44" s="36"/>
      <c r="AV44" s="36"/>
      <c r="AW44" s="36"/>
      <c r="AX44" s="36"/>
      <c r="AY44" s="36"/>
      <c r="AZ44" s="37"/>
    </row>
    <row r="45" spans="13:52" ht="130.5" customHeight="1" thickBot="1" x14ac:dyDescent="1.1000000000000001">
      <c r="X45" s="33"/>
      <c r="Y45" s="33"/>
      <c r="Z45" s="33"/>
      <c r="AA45" s="33"/>
      <c r="AB45" s="33"/>
      <c r="AC45" s="33"/>
      <c r="AD45" s="33"/>
      <c r="AF45" s="18"/>
      <c r="AT45" s="38"/>
      <c r="AU45" s="39"/>
      <c r="AV45" s="39"/>
      <c r="AW45" s="39"/>
      <c r="AX45" s="39"/>
      <c r="AY45" s="39"/>
      <c r="AZ45" s="40"/>
    </row>
    <row r="46" spans="13:52" ht="62" x14ac:dyDescent="1.4">
      <c r="R46" s="19"/>
      <c r="X46" s="33"/>
      <c r="Y46" s="33"/>
      <c r="Z46" s="33"/>
      <c r="AA46" s="33"/>
      <c r="AB46" s="33"/>
      <c r="AC46" s="33"/>
      <c r="AD46" s="33"/>
      <c r="AE46" s="19"/>
      <c r="AL46" s="19"/>
    </row>
    <row r="47" spans="13:52" ht="62" x14ac:dyDescent="1.4">
      <c r="S47" s="20"/>
      <c r="X47" s="21"/>
      <c r="Z47" s="20"/>
      <c r="AC47" s="19"/>
      <c r="AE47" s="21"/>
      <c r="AF47" s="20"/>
      <c r="AI47" s="19"/>
      <c r="AL47" s="21"/>
      <c r="AR47" s="19"/>
    </row>
    <row r="49" spans="20:47" ht="62" x14ac:dyDescent="1.4">
      <c r="AE49" s="21"/>
      <c r="AJ49" s="21"/>
      <c r="AT49" s="21"/>
    </row>
    <row r="53" spans="20:47" x14ac:dyDescent="0.35">
      <c r="T53" s="10" t="s">
        <v>55</v>
      </c>
    </row>
    <row r="57" spans="20:47" ht="77" x14ac:dyDescent="1.7">
      <c r="AC57" s="23" t="str">
        <f>'draft 2'!$F$143</f>
        <v>Customer Support</v>
      </c>
      <c r="AI57" s="30" t="str">
        <f>'draft 2'!$F$142</f>
        <v>Retail Worker</v>
      </c>
      <c r="AJ57" s="30"/>
      <c r="AK57" s="30"/>
      <c r="AL57" s="30"/>
      <c r="AM57" s="30"/>
      <c r="AN57" s="30"/>
      <c r="AO57" s="30"/>
      <c r="AR57" s="23" t="str">
        <f>'draft 2'!$F$144</f>
        <v>Construction Worker</v>
      </c>
    </row>
    <row r="59" spans="20:47" ht="70.5" x14ac:dyDescent="1.55">
      <c r="AC59" s="31">
        <f>'draft 2'!$G$143 %</f>
        <v>0.76842105263157889</v>
      </c>
      <c r="AD59" s="31"/>
      <c r="AE59" s="31"/>
      <c r="AJ59" s="31">
        <f>'draft 2'!$G$142 %</f>
        <v>0.76909677419354838</v>
      </c>
      <c r="AK59" s="31"/>
      <c r="AL59" s="31"/>
      <c r="AM59" s="31"/>
      <c r="AS59" s="31">
        <f>'draft 2'!$G$144 %</f>
        <v>0.76019230769230772</v>
      </c>
      <c r="AT59" s="31"/>
      <c r="AU59" s="31"/>
    </row>
  </sheetData>
  <mergeCells count="9">
    <mergeCell ref="AI57:AO57"/>
    <mergeCell ref="AC59:AE59"/>
    <mergeCell ref="AJ59:AM59"/>
    <mergeCell ref="AS59:AU59"/>
    <mergeCell ref="AE38:AK40"/>
    <mergeCell ref="X38:AD40"/>
    <mergeCell ref="X42:AD44"/>
    <mergeCell ref="AT44:AZ45"/>
    <mergeCell ref="X45:AD46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EB9572-ED76-4F05-AE21-7D3BF903CC20}">
          <x14:formula1>
            <xm:f>'draft 2'!$B$226:$B$245</xm:f>
          </x14:formula1>
          <xm:sqref>X45:AD46</xm:sqref>
        </x14:dataValidation>
        <x14:dataValidation type="list" errorStyle="warning" allowBlank="1" showInputMessage="1" showErrorMessage="1" errorTitle="Not found" error="Please select a job from the list" xr:uid="{E1888FE1-EBD1-4431-8B02-8A2C93FFF382}">
          <x14:formula1>
            <xm:f>'draft 2'!$B$226:$B$245</xm:f>
          </x14:formula1>
          <xm:sqref>AE38:AK40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66C12B61-EFF8-4F6D-8074-93165F192927}">
  <ds:schemaRefs/>
</ds:datastoreItem>
</file>

<file path=customXml/itemProps2.xml><?xml version="1.0" encoding="utf-8"?>
<ds:datastoreItem xmlns:ds="http://schemas.openxmlformats.org/officeDocument/2006/customXml" ds:itemID="{CE5785B9-8F85-4C4E-B8B0-CCDA85EE854A}">
  <ds:schemaRefs/>
</ds:datastoreItem>
</file>

<file path=customXml/itemProps3.xml><?xml version="1.0" encoding="utf-8"?>
<ds:datastoreItem xmlns:ds="http://schemas.openxmlformats.org/officeDocument/2006/customXml" ds:itemID="{718CB6F2-EF24-4E1C-BC99-ADE1CAF4F6E4}">
  <ds:schemaRefs/>
</ds:datastoreItem>
</file>

<file path=customXml/itemProps4.xml><?xml version="1.0" encoding="utf-8"?>
<ds:datastoreItem xmlns:ds="http://schemas.openxmlformats.org/officeDocument/2006/customXml" ds:itemID="{1BA8AC8D-7CF4-4FDB-B31B-EC8F85BF8D87}">
  <ds:schemaRefs/>
</ds:datastoreItem>
</file>

<file path=customXml/itemProps5.xml><?xml version="1.0" encoding="utf-8"?>
<ds:datastoreItem xmlns:ds="http://schemas.openxmlformats.org/officeDocument/2006/customXml" ds:itemID="{54601E06-7DDB-4DA1-9BC4-C71F490AC95C}">
  <ds:schemaRefs/>
</ds:datastoreItem>
</file>

<file path=customXml/itemProps6.xml><?xml version="1.0" encoding="utf-8"?>
<ds:datastoreItem xmlns:ds="http://schemas.openxmlformats.org/officeDocument/2006/customXml" ds:itemID="{761B1EA1-08D3-4ED4-9131-E9458BF7CBCD}">
  <ds:schemaRefs>
    <ds:schemaRef ds:uri="http://schemas.microsoft.com/DataMashup"/>
  </ds:schemaRefs>
</ds:datastoreItem>
</file>

<file path=customXml/itemProps7.xml><?xml version="1.0" encoding="utf-8"?>
<ds:datastoreItem xmlns:ds="http://schemas.openxmlformats.org/officeDocument/2006/customXml" ds:itemID="{4099F5B1-B9B6-496F-AE01-4B58F5F84C62}">
  <ds:schemaRefs/>
</ds:datastoreItem>
</file>

<file path=customXml/itemProps8.xml><?xml version="1.0" encoding="utf-8"?>
<ds:datastoreItem xmlns:ds="http://schemas.openxmlformats.org/officeDocument/2006/customXml" ds:itemID="{99FF4E96-F081-442D-A82B-22A9877C9D76}">
  <ds:schemaRefs/>
</ds:datastoreItem>
</file>

<file path=customXml/itemProps9.xml><?xml version="1.0" encoding="utf-8"?>
<ds:datastoreItem xmlns:ds="http://schemas.openxmlformats.org/officeDocument/2006/customXml" ds:itemID="{AF679619-3854-4571-81F7-57E28AC8B0DD}">
  <ds:schemaRefs/>
</ds:datastoreItem>
</file>

<file path=customXml/itemProps10.xml><?xml version="1.0" encoding="utf-8"?>
<ds:datastoreItem xmlns:ds="http://schemas.openxmlformats.org/officeDocument/2006/customXml" ds:itemID="{B8C41163-3770-4EAD-9D25-31A9F1DF89B9}">
  <ds:schemaRefs/>
</ds:datastoreItem>
</file>

<file path=customXml/itemProps11.xml><?xml version="1.0" encoding="utf-8"?>
<ds:datastoreItem xmlns:ds="http://schemas.openxmlformats.org/officeDocument/2006/customXml" ds:itemID="{D2D08D7F-E797-4EA6-8F44-DD61D28DBB10}">
  <ds:schemaRefs/>
</ds:datastoreItem>
</file>

<file path=customXml/itemProps12.xml><?xml version="1.0" encoding="utf-8"?>
<ds:datastoreItem xmlns:ds="http://schemas.openxmlformats.org/officeDocument/2006/customXml" ds:itemID="{FF45866C-84F3-4598-8267-E91401768F62}">
  <ds:schemaRefs/>
</ds:datastoreItem>
</file>

<file path=customXml/itemProps13.xml><?xml version="1.0" encoding="utf-8"?>
<ds:datastoreItem xmlns:ds="http://schemas.openxmlformats.org/officeDocument/2006/customXml" ds:itemID="{9F4F8634-B676-432F-A302-2128B167B827}">
  <ds:schemaRefs/>
</ds:datastoreItem>
</file>

<file path=customXml/itemProps14.xml><?xml version="1.0" encoding="utf-8"?>
<ds:datastoreItem xmlns:ds="http://schemas.openxmlformats.org/officeDocument/2006/customXml" ds:itemID="{2866EBDF-4783-4248-95F4-9EA374F901A6}">
  <ds:schemaRefs/>
</ds:datastoreItem>
</file>

<file path=customXml/itemProps15.xml><?xml version="1.0" encoding="utf-8"?>
<ds:datastoreItem xmlns:ds="http://schemas.openxmlformats.org/officeDocument/2006/customXml" ds:itemID="{F67007C4-189D-4785-9637-1EE638AF833D}">
  <ds:schemaRefs/>
</ds:datastoreItem>
</file>

<file path=customXml/itemProps16.xml><?xml version="1.0" encoding="utf-8"?>
<ds:datastoreItem xmlns:ds="http://schemas.openxmlformats.org/officeDocument/2006/customXml" ds:itemID="{638CC34F-C81B-4CCC-8A3A-FE2C2C8CA97B}">
  <ds:schemaRefs/>
</ds:datastoreItem>
</file>

<file path=customXml/itemProps17.xml><?xml version="1.0" encoding="utf-8"?>
<ds:datastoreItem xmlns:ds="http://schemas.openxmlformats.org/officeDocument/2006/customXml" ds:itemID="{EFA655AE-2241-42C6-B3A1-A170074F9189}">
  <ds:schemaRefs/>
</ds:datastoreItem>
</file>

<file path=customXml/itemProps18.xml><?xml version="1.0" encoding="utf-8"?>
<ds:datastoreItem xmlns:ds="http://schemas.openxmlformats.org/officeDocument/2006/customXml" ds:itemID="{3491CB29-4662-4A2E-8ACC-A19C2CF6F885}">
  <ds:schemaRefs/>
</ds:datastoreItem>
</file>

<file path=customXml/itemProps19.xml><?xml version="1.0" encoding="utf-8"?>
<ds:datastoreItem xmlns:ds="http://schemas.openxmlformats.org/officeDocument/2006/customXml" ds:itemID="{57787530-E0F7-4225-8140-77B1F5DD7BA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bbdd original</vt:lpstr>
      <vt:lpstr>bbdd transformada</vt:lpstr>
      <vt:lpstr>draft 2</vt:lpstr>
      <vt:lpstr>draft 1</vt:lpstr>
      <vt:lpstr>DB</vt:lpstr>
      <vt:lpstr>T_AIexposure</vt:lpstr>
      <vt:lpstr>t_main</vt:lpstr>
      <vt:lpstr>t_overall</vt:lpstr>
      <vt:lpstr>t_salary</vt:lpstr>
      <vt:lpstr>t_TECHF</vt:lpstr>
      <vt:lpstr>t_techgrowthfactor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N M</dc:creator>
  <cp:lastModifiedBy>Ariel N M</cp:lastModifiedBy>
  <dcterms:created xsi:type="dcterms:W3CDTF">2025-12-19T17:23:49Z</dcterms:created>
  <dcterms:modified xsi:type="dcterms:W3CDTF">2026-02-19T17:54:24Z</dcterms:modified>
</cp:coreProperties>
</file>